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ocuments\Excel\"/>
    </mc:Choice>
  </mc:AlternateContent>
  <xr:revisionPtr revIDLastSave="0" documentId="8_{9FE9EBD3-ACCE-4B13-9B2C-F0CE5FED3889}" xr6:coauthVersionLast="47" xr6:coauthVersionMax="47" xr10:uidLastSave="{00000000-0000-0000-0000-000000000000}"/>
  <bookViews>
    <workbookView xWindow="-90" yWindow="-90" windowWidth="25780" windowHeight="13980" firstSheet="1" activeTab="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TRIM" sheetId="6" r:id="rId5"/>
    <sheet name="Concatenate" sheetId="1" r:id="rId6"/>
    <sheet name="Substitute" sheetId="7" r:id="rId7"/>
    <sheet name="SUM-SumIF" sheetId="12" r:id="rId8"/>
    <sheet name="Count-CountIF" sheetId="5" r:id="rId9"/>
    <sheet name="DaysNetworkDay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 a="1"/>
  <c r="J2" i="13" s="1"/>
  <c r="K3" i="13"/>
  <c r="K4" i="13"/>
  <c r="K5" i="13"/>
  <c r="K6" i="13"/>
  <c r="K7" i="13"/>
  <c r="K8" i="13"/>
  <c r="K9" i="13"/>
  <c r="K10" i="13"/>
  <c r="K2" i="13"/>
  <c r="L6" i="5"/>
  <c r="L5" i="5"/>
  <c r="L4" i="5"/>
  <c r="M7" i="12"/>
  <c r="M6" i="12"/>
  <c r="M5" i="12"/>
  <c r="J2" i="7" a="1"/>
  <c r="J2" i="7" s="1"/>
  <c r="J4" i="1"/>
  <c r="J5" i="1"/>
  <c r="J6" i="1"/>
  <c r="J7" i="1"/>
  <c r="J8" i="1"/>
  <c r="J9" i="1"/>
  <c r="J10" i="1"/>
  <c r="J11" i="1"/>
  <c r="J3" i="1"/>
  <c r="L3" i="4" a="1"/>
  <c r="L3" i="4" s="1"/>
  <c r="K3" i="4" a="1"/>
  <c r="K3" i="4" s="1"/>
  <c r="J2" i="6" a="1"/>
  <c r="J2" i="6" s="1"/>
  <c r="K2" i="2" a="1"/>
  <c r="K2" i="2" s="1"/>
  <c r="K2" i="8" a="1"/>
  <c r="K2" i="8" s="1"/>
  <c r="J2" i="8" a="1"/>
  <c r="J2" i="8" s="1"/>
  <c r="F18" i="9"/>
  <c r="F17" i="9"/>
  <c r="F15" i="9"/>
  <c r="F14" i="9"/>
  <c r="H12" i="1"/>
  <c r="H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<sst xmlns="http://schemas.openxmlformats.org/spreadsheetml/2006/main" count="569" uniqueCount="113">
  <si>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</si>
  <si>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</si>
  <si>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</si>
  <si>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</si>
  <si>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</si>
  <si>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</si>
  <si>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</si>
  <si>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</si>
  <si>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</si>
  <si>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</si>
  <si>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</si>
  <si>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</si>
  <si>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</si>
  <si>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</si>
  <si>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</si>
  <si>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</si>
  <si>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</si>
  <si>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</si>
  <si>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</si>
  <si>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</si>
  <si>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</si>
  <si>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</si>
  <si>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</si>
  <si>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</si>
  <si>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</si>
  <si>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</si>
  <si>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</si>
  <si>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</si>
  <si>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</si>
  <si>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</si>
  <si>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</si>
  <si>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</si>
  <si>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</si>
  <si>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</si>
  <si>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</si>
  <si>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</si>
  <si>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</si>
  <si>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</si>
  <si>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</si>
  <si>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</si>
  <si>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</si>
  <si>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</si>
  <si>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</si>
  <si>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</si>
  <si>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</si>
  <si>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</si>
  <si>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</si>
  <si>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</si>
  <si>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</si>
  <si>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</si>
  <si>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</si>
  <si>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</si>
  <si>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</si>
  <si>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</si>
  <si>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</si>
  <si>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</si>
  <si>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</si>
  <si>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</si>
  <si>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</si>
  <si>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</si>
  <si>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</si>
  <si>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</si>
  <si>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</si>
  <si>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</si>
  <si>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</si>
  <si>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Latest Hired Employee</t>
  </si>
  <si>
    <t>Oldest Hired Employee</t>
  </si>
  <si>
    <t>Highest Salary</t>
  </si>
  <si>
    <t>Lowest Salary</t>
  </si>
  <si>
    <t>Empoyees over the age of 33 are eligible for additional life insurance</t>
  </si>
  <si>
    <t>Eligible</t>
  </si>
  <si>
    <t>Not Eligible</t>
  </si>
  <si>
    <t xml:space="preserve">Empoyees under the age of 33 are not eligible for additional life insurance </t>
  </si>
  <si>
    <t>Life Insurance</t>
  </si>
  <si>
    <t>Uses IF statement</t>
  </si>
  <si>
    <t>Eligible for Bonus</t>
  </si>
  <si>
    <t>Eligible for a Bonus</t>
  </si>
  <si>
    <t>Yes</t>
  </si>
  <si>
    <t>Eligible for a bonus</t>
  </si>
  <si>
    <t>Not Eligible for a bonus</t>
  </si>
  <si>
    <t>n/a</t>
  </si>
  <si>
    <t>Soc</t>
  </si>
  <si>
    <t>xxxxxx345</t>
  </si>
  <si>
    <t>xxxxx9876</t>
  </si>
  <si>
    <t>xxxxx123</t>
  </si>
  <si>
    <t>xxxxxx3478</t>
  </si>
  <si>
    <t>xxxxx9907</t>
  </si>
  <si>
    <t>xxxxx1278</t>
  </si>
  <si>
    <t>xxxxx4567</t>
  </si>
  <si>
    <t>xxxxx3145</t>
  </si>
  <si>
    <t>xxxxx1234</t>
  </si>
  <si>
    <t>Social #</t>
  </si>
  <si>
    <t>SS #s are 9 numbers after redaction, this is a quick check to see whose is incorrect.</t>
  </si>
  <si>
    <t>Cleaning User Inputted data</t>
  </si>
  <si>
    <t>Notice extra spaces in the the Last Name column, used Trim to clean the column</t>
  </si>
  <si>
    <t>First Initial</t>
  </si>
  <si>
    <t>Hire Year</t>
  </si>
  <si>
    <t>Need to find hire year, while keeping data anon with names</t>
  </si>
  <si>
    <t>User Email</t>
  </si>
  <si>
    <t>Need email generated by first name and last name</t>
  </si>
  <si>
    <t>5-5-2001</t>
  </si>
  <si>
    <t>8-30-2017</t>
  </si>
  <si>
    <t>Fixing data where user inputs were not consistent with data entry</t>
  </si>
  <si>
    <t>Correct date</t>
  </si>
  <si>
    <t>Sum</t>
  </si>
  <si>
    <t>Sum of Top Salaries</t>
  </si>
  <si>
    <t>Sum of Salesman Salaries</t>
  </si>
  <si>
    <t>Salary Breakdown</t>
  </si>
  <si>
    <t>Number of Employees</t>
  </si>
  <si>
    <t>Number of Salesman</t>
  </si>
  <si>
    <t>Number of Salesman who make more than 50K</t>
  </si>
  <si>
    <t>Work Days</t>
  </si>
  <si>
    <t>Calendar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</si>
</sst>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8"/>
  <sheetViews>
    <sheetView workbookViewId="0">
      <selection activeCell="G18" sqref="G18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  <col min="5" max="5" width="21" customWidth="1"/>
  </cols>
  <sheetData>
    <row r="1" spans="1:11" x14ac:dyDescent="0.7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 s="3">
        <v>45000</v>
      </c>
      <c r="H2" s="1">
        <v>37197</v>
      </c>
      <c r="I2" s="1">
        <v>42253</v>
      </c>
      <c r="J2" s="1"/>
      <c r="K2" s="1"/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 s="3">
        <v>36000</v>
      </c>
      <c r="H3" s="1">
        <v>36436</v>
      </c>
      <c r="I3" s="1">
        <v>42287</v>
      </c>
      <c r="J3" s="1"/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 s="3">
        <v>63000</v>
      </c>
      <c r="H4" s="1">
        <v>36711</v>
      </c>
      <c r="I4" s="1">
        <v>42986</v>
      </c>
      <c r="J4" s="1"/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 s="3">
        <v>47000</v>
      </c>
      <c r="H5" s="1">
        <v>36530</v>
      </c>
      <c r="I5" s="1">
        <v>42341</v>
      </c>
      <c r="J5" s="1"/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 s="3">
        <v>50000</v>
      </c>
      <c r="H6" s="1">
        <v>37017</v>
      </c>
      <c r="I6" s="1">
        <v>42977</v>
      </c>
      <c r="J6" s="1"/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 s="3">
        <v>65000</v>
      </c>
      <c r="H7" s="1">
        <v>35040</v>
      </c>
      <c r="I7" s="1">
        <v>41528</v>
      </c>
      <c r="J7" s="1"/>
    </row>
    <row r="8" spans="1:11" x14ac:dyDescent="0.7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 s="3">
        <v>41000</v>
      </c>
      <c r="H8" s="1">
        <v>37933</v>
      </c>
      <c r="I8" s="1">
        <v>41551</v>
      </c>
      <c r="J8" s="1"/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 s="3">
        <v>48000</v>
      </c>
      <c r="H9" s="1">
        <v>37416</v>
      </c>
      <c r="I9" s="1">
        <v>42116</v>
      </c>
      <c r="J9" s="1"/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 s="3">
        <v>42000</v>
      </c>
      <c r="H10" s="1">
        <v>37843</v>
      </c>
      <c r="I10" s="1">
        <v>40800</v>
      </c>
      <c r="J10" s="1"/>
    </row>
    <row r="14" spans="1:11" x14ac:dyDescent="0.75">
      <c r="E14" t="s">
        <v>65</v>
      </c>
      <c r="F14" s="1">
        <f>MIN(H2:H10)</f>
        <v>35040</v>
      </c>
    </row>
    <row r="15" spans="1:11" x14ac:dyDescent="0.75">
      <c r="E15" t="s">
        <v>66</v>
      </c>
      <c r="F15" s="1">
        <f>MAX(H2:H10)</f>
        <v>37933</v>
      </c>
    </row>
    <row r="17" spans="5:6" x14ac:dyDescent="0.75">
      <c r="E17" t="s">
        <v>67</v>
      </c>
      <c r="F17" s="3">
        <f>MAX(G2:G10)</f>
        <v>65000</v>
      </c>
    </row>
    <row r="18" spans="5:6" x14ac:dyDescent="0.75">
      <c r="E18" t="s">
        <v>68</v>
      </c>
      <c r="F18" s="3">
        <f>MIN(G2:G10)</f>
        <v>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21"/>
  <sheetViews>
    <sheetView workbookViewId="0">
      <selection activeCell="I21" sqref="I21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  <col min="10" max="10" width="16.86328125" customWidth="1"/>
    <col min="11" max="11" width="18.86328125" customWidth="1"/>
  </cols>
  <sheetData>
    <row r="1" spans="1:11" x14ac:dyDescent="0.7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s="4" t="s">
        <v>73</v>
      </c>
      <c r="K1" t="s">
        <v>75</v>
      </c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IF(D2:D10 &lt;33,"Eligible","Not Eligible")</f>
        <v>Eligible</v>
      </c>
      <c r="K2" t="str" cm="1">
        <f t="array" ref="K2:K10">_xlfn.IFS(F2:F10="Salesman","Yes",F2:F10="Regional Manager","Yes")</f>
        <v>Yes</v>
      </c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Eligible</v>
      </c>
      <c r="K3" t="e">
        <v>#N/A</v>
      </c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Eligible</v>
      </c>
      <c r="K4" t="str">
        <v>Yes</v>
      </c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Eligible</v>
      </c>
      <c r="K5" t="e">
        <v>#N/A</v>
      </c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Eligible</v>
      </c>
      <c r="K6" t="e">
        <v>#N/A</v>
      </c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Not Eligible</v>
      </c>
      <c r="K7" t="str">
        <v>Yes</v>
      </c>
    </row>
    <row r="8" spans="1:11" x14ac:dyDescent="0.7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Eligible</v>
      </c>
      <c r="K8" t="e">
        <v>#N/A</v>
      </c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Not Eligible</v>
      </c>
      <c r="K9" t="str">
        <v>Yes</v>
      </c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Eligible</v>
      </c>
      <c r="K10" t="e">
        <v>#N/A</v>
      </c>
    </row>
    <row r="15" spans="1:11" x14ac:dyDescent="0.75">
      <c r="E15" s="5" t="s">
        <v>74</v>
      </c>
      <c r="F15" s="5"/>
      <c r="G15" s="5"/>
      <c r="H15" s="5"/>
      <c r="I15" s="5"/>
    </row>
    <row r="16" spans="1:11" x14ac:dyDescent="0.75">
      <c r="E16" t="s">
        <v>70</v>
      </c>
      <c r="F16" t="s">
        <v>69</v>
      </c>
    </row>
    <row r="17" spans="5:9" x14ac:dyDescent="0.75">
      <c r="E17" t="s">
        <v>71</v>
      </c>
      <c r="F17" t="s">
        <v>72</v>
      </c>
    </row>
    <row r="19" spans="5:9" x14ac:dyDescent="0.75">
      <c r="E19" s="5" t="s">
        <v>76</v>
      </c>
      <c r="F19" s="5"/>
      <c r="G19" s="5"/>
      <c r="H19" s="5"/>
      <c r="I19" s="5"/>
    </row>
    <row r="20" spans="5:9" x14ac:dyDescent="0.75">
      <c r="E20" t="s">
        <v>77</v>
      </c>
      <c r="F20" t="s">
        <v>78</v>
      </c>
    </row>
    <row r="21" spans="5:9" x14ac:dyDescent="0.75">
      <c r="E21" t="s">
        <v>80</v>
      </c>
      <c r="F21" t="s">
        <v>79</v>
      </c>
    </row>
  </sheetData>
  <mergeCells count="2">
    <mergeCell ref="E15:I15"/>
    <mergeCell ref="E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K16"/>
  <sheetViews>
    <sheetView workbookViewId="0">
      <selection activeCell="D17" sqref="D17"/>
    </sheetView>
  </sheetViews>
  <sheetFormatPr defaultColWidth="10.86328125" defaultRowHeight="14.75" x14ac:dyDescent="0.75"/>
  <cols>
    <col min="1" max="1" width="10.76953125" bestFit="1" customWidth="1"/>
  </cols>
  <sheetData>
    <row r="1" spans="1:11" x14ac:dyDescent="0.75">
      <c r="A1" t="s">
        <v>18</v>
      </c>
      <c r="B1" t="s">
        <v>0</v>
      </c>
      <c r="C1" t="s">
        <v>1</v>
      </c>
      <c r="D1" t="s">
        <v>21</v>
      </c>
      <c r="E1" t="s">
        <v>81</v>
      </c>
      <c r="F1" t="s">
        <v>22</v>
      </c>
      <c r="G1" t="s">
        <v>19</v>
      </c>
      <c r="H1" t="s">
        <v>20</v>
      </c>
      <c r="I1" t="s">
        <v>33</v>
      </c>
      <c r="J1" t="s">
        <v>34</v>
      </c>
      <c r="K1" t="s">
        <v>91</v>
      </c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88</v>
      </c>
      <c r="F2" t="s">
        <v>24</v>
      </c>
      <c r="G2" t="s">
        <v>23</v>
      </c>
      <c r="H2">
        <v>45000</v>
      </c>
      <c r="I2" s="1">
        <v>37197</v>
      </c>
      <c r="J2" s="1">
        <v>42253</v>
      </c>
      <c r="K2" cm="1">
        <f t="array" ref="K2:K10">LEN(E2:E10)</f>
        <v>9</v>
      </c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82</v>
      </c>
      <c r="F3" t="s">
        <v>26</v>
      </c>
      <c r="G3" t="s">
        <v>25</v>
      </c>
      <c r="H3">
        <v>36000</v>
      </c>
      <c r="I3" s="1">
        <v>36436</v>
      </c>
      <c r="J3" s="1">
        <v>42287</v>
      </c>
      <c r="K3">
        <v>9</v>
      </c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89</v>
      </c>
      <c r="F4" t="s">
        <v>24</v>
      </c>
      <c r="G4" t="s">
        <v>23</v>
      </c>
      <c r="H4">
        <v>63000</v>
      </c>
      <c r="I4" s="1">
        <v>36711</v>
      </c>
      <c r="J4" s="1">
        <v>42986</v>
      </c>
      <c r="K4">
        <v>9</v>
      </c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83</v>
      </c>
      <c r="F5" t="s">
        <v>26</v>
      </c>
      <c r="G5" t="s">
        <v>27</v>
      </c>
      <c r="H5">
        <v>47000</v>
      </c>
      <c r="I5" s="1">
        <v>36530</v>
      </c>
      <c r="J5" s="1">
        <v>42341</v>
      </c>
      <c r="K5">
        <v>9</v>
      </c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84</v>
      </c>
      <c r="F6" t="s">
        <v>24</v>
      </c>
      <c r="G6" t="s">
        <v>28</v>
      </c>
      <c r="H6">
        <v>50000</v>
      </c>
      <c r="I6" s="1">
        <v>37017</v>
      </c>
      <c r="J6" s="1">
        <v>42977</v>
      </c>
      <c r="K6">
        <v>8</v>
      </c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85</v>
      </c>
      <c r="F7" t="s">
        <v>24</v>
      </c>
      <c r="G7" t="s">
        <v>29</v>
      </c>
      <c r="H7">
        <v>65000</v>
      </c>
      <c r="I7" s="1">
        <v>35040</v>
      </c>
      <c r="J7" s="1">
        <v>41528</v>
      </c>
      <c r="K7">
        <v>10</v>
      </c>
    </row>
    <row r="8" spans="1:11" x14ac:dyDescent="0.75">
      <c r="A8">
        <v>1007</v>
      </c>
      <c r="B8" t="s">
        <v>31</v>
      </c>
      <c r="C8" t="s">
        <v>32</v>
      </c>
      <c r="D8">
        <v>32</v>
      </c>
      <c r="E8" t="s">
        <v>86</v>
      </c>
      <c r="F8" t="s">
        <v>26</v>
      </c>
      <c r="G8" t="s">
        <v>30</v>
      </c>
      <c r="H8">
        <v>41000</v>
      </c>
      <c r="I8" s="1">
        <v>37933</v>
      </c>
      <c r="J8" s="1">
        <v>41551</v>
      </c>
      <c r="K8">
        <v>9</v>
      </c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90</v>
      </c>
      <c r="F9" t="s">
        <v>24</v>
      </c>
      <c r="G9" t="s">
        <v>23</v>
      </c>
      <c r="H9">
        <v>48000</v>
      </c>
      <c r="I9" s="1">
        <v>37416</v>
      </c>
      <c r="J9" s="1">
        <v>42116</v>
      </c>
      <c r="K9">
        <v>9</v>
      </c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87</v>
      </c>
      <c r="F10" t="s">
        <v>24</v>
      </c>
      <c r="G10" t="s">
        <v>27</v>
      </c>
      <c r="H10">
        <v>42000</v>
      </c>
      <c r="I10" s="1">
        <v>37843</v>
      </c>
      <c r="J10" s="1">
        <v>40800</v>
      </c>
      <c r="K10">
        <v>9</v>
      </c>
    </row>
    <row r="16" spans="1:11" x14ac:dyDescent="0.75">
      <c r="D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7"/>
  <sheetViews>
    <sheetView workbookViewId="0">
      <selection activeCell="F17" sqref="F17"/>
    </sheetView>
  </sheetViews>
  <sheetFormatPr defaultColWidth="14.54296875" defaultRowHeight="14.75" x14ac:dyDescent="0.75"/>
  <cols>
    <col min="4" max="4" width="8" customWidth="1"/>
    <col min="10" max="10" width="40.31640625" customWidth="1"/>
    <col min="12" max="12" width="29.58984375" customWidth="1"/>
  </cols>
  <sheetData>
    <row r="1" spans="1:13" x14ac:dyDescent="0.75">
      <c r="K1" s="5"/>
      <c r="L1" s="5"/>
      <c r="M1" s="5"/>
    </row>
    <row r="2" spans="1:13" x14ac:dyDescent="0.75">
      <c r="A2" t="s">
        <v>18</v>
      </c>
      <c r="B2" t="s">
        <v>0</v>
      </c>
      <c r="C2" t="s">
        <v>1</v>
      </c>
      <c r="D2" t="s">
        <v>21</v>
      </c>
      <c r="E2" t="s">
        <v>22</v>
      </c>
      <c r="F2" t="s">
        <v>19</v>
      </c>
      <c r="G2" t="s">
        <v>20</v>
      </c>
      <c r="H2" t="s">
        <v>33</v>
      </c>
      <c r="I2" t="s">
        <v>34</v>
      </c>
      <c r="J2" t="s">
        <v>35</v>
      </c>
      <c r="K2" t="s">
        <v>95</v>
      </c>
      <c r="L2" t="s">
        <v>96</v>
      </c>
    </row>
    <row r="3" spans="1:13" x14ac:dyDescent="0.75">
      <c r="A3">
        <v>1001</v>
      </c>
      <c r="B3" t="s">
        <v>2</v>
      </c>
      <c r="C3" t="s">
        <v>3</v>
      </c>
      <c r="D3">
        <v>30</v>
      </c>
      <c r="E3" t="s">
        <v>24</v>
      </c>
      <c r="F3" t="s">
        <v>23</v>
      </c>
      <c r="G3">
        <v>45000</v>
      </c>
      <c r="H3" s="2" t="s">
        <v>45</v>
      </c>
      <c r="I3" s="2" t="s">
        <v>53</v>
      </c>
      <c r="J3" s="1" t="s">
        <v>36</v>
      </c>
      <c r="K3" t="str" cm="1">
        <f t="array" ref="K3:K11">LEFT(B3:B11,1)</f>
        <v>J</v>
      </c>
      <c r="L3" t="str" cm="1">
        <f t="array" ref="L3:L11">RIGHT(H3:H11,4)</f>
        <v>2001</v>
      </c>
    </row>
    <row r="4" spans="1:13" x14ac:dyDescent="0.75">
      <c r="A4">
        <v>1002</v>
      </c>
      <c r="B4" t="s">
        <v>4</v>
      </c>
      <c r="C4" t="s">
        <v>5</v>
      </c>
      <c r="D4">
        <v>30</v>
      </c>
      <c r="E4" t="s">
        <v>26</v>
      </c>
      <c r="F4" t="s">
        <v>25</v>
      </c>
      <c r="G4">
        <v>36000</v>
      </c>
      <c r="H4" s="2" t="s">
        <v>46</v>
      </c>
      <c r="I4" s="2" t="s">
        <v>54</v>
      </c>
      <c r="J4" s="1" t="s">
        <v>37</v>
      </c>
      <c r="K4" t="str">
        <v>P</v>
      </c>
      <c r="L4" t="str">
        <v>1999</v>
      </c>
    </row>
    <row r="5" spans="1:13" x14ac:dyDescent="0.75">
      <c r="A5">
        <v>1003</v>
      </c>
      <c r="B5" t="s">
        <v>6</v>
      </c>
      <c r="C5" t="s">
        <v>7</v>
      </c>
      <c r="D5">
        <v>29</v>
      </c>
      <c r="E5" t="s">
        <v>24</v>
      </c>
      <c r="F5" t="s">
        <v>23</v>
      </c>
      <c r="G5">
        <v>63000</v>
      </c>
      <c r="H5" s="2" t="s">
        <v>47</v>
      </c>
      <c r="I5" s="2" t="s">
        <v>55</v>
      </c>
      <c r="J5" s="1" t="s">
        <v>38</v>
      </c>
      <c r="K5" t="str">
        <v>D</v>
      </c>
      <c r="L5" t="str">
        <v>2000</v>
      </c>
    </row>
    <row r="6" spans="1:13" x14ac:dyDescent="0.75">
      <c r="A6">
        <v>1004</v>
      </c>
      <c r="B6" t="s">
        <v>13</v>
      </c>
      <c r="C6" t="s">
        <v>12</v>
      </c>
      <c r="D6">
        <v>31</v>
      </c>
      <c r="E6" t="s">
        <v>26</v>
      </c>
      <c r="F6" t="s">
        <v>27</v>
      </c>
      <c r="G6">
        <v>47000</v>
      </c>
      <c r="H6" s="2" t="s">
        <v>48</v>
      </c>
      <c r="I6" s="2" t="s">
        <v>56</v>
      </c>
      <c r="J6" s="1" t="s">
        <v>39</v>
      </c>
      <c r="K6" t="str">
        <v>A</v>
      </c>
      <c r="L6" t="str">
        <v>2000</v>
      </c>
    </row>
    <row r="7" spans="1:13" x14ac:dyDescent="0.75">
      <c r="A7">
        <v>1005</v>
      </c>
      <c r="B7" t="s">
        <v>14</v>
      </c>
      <c r="C7" t="s">
        <v>15</v>
      </c>
      <c r="D7">
        <v>32</v>
      </c>
      <c r="E7" t="s">
        <v>24</v>
      </c>
      <c r="F7" t="s">
        <v>28</v>
      </c>
      <c r="G7">
        <v>50000</v>
      </c>
      <c r="H7" s="2" t="s">
        <v>49</v>
      </c>
      <c r="I7" s="2" t="s">
        <v>57</v>
      </c>
      <c r="J7" s="1" t="s">
        <v>40</v>
      </c>
      <c r="K7" t="str">
        <v>T</v>
      </c>
      <c r="L7" t="str">
        <v>2001</v>
      </c>
    </row>
    <row r="8" spans="1:13" x14ac:dyDescent="0.75">
      <c r="A8">
        <v>1006</v>
      </c>
      <c r="B8" t="s">
        <v>8</v>
      </c>
      <c r="C8" t="s">
        <v>9</v>
      </c>
      <c r="D8">
        <v>35</v>
      </c>
      <c r="E8" t="s">
        <v>24</v>
      </c>
      <c r="F8" t="s">
        <v>29</v>
      </c>
      <c r="G8">
        <v>65000</v>
      </c>
      <c r="H8" s="2" t="s">
        <v>49</v>
      </c>
      <c r="I8" s="2" t="s">
        <v>58</v>
      </c>
      <c r="J8" s="1" t="s">
        <v>41</v>
      </c>
      <c r="K8" t="str">
        <v>M</v>
      </c>
      <c r="L8" t="str">
        <v>2001</v>
      </c>
    </row>
    <row r="9" spans="1:13" x14ac:dyDescent="0.75">
      <c r="A9">
        <v>1007</v>
      </c>
      <c r="B9" t="s">
        <v>31</v>
      </c>
      <c r="C9" t="s">
        <v>32</v>
      </c>
      <c r="D9">
        <v>32</v>
      </c>
      <c r="E9" t="s">
        <v>26</v>
      </c>
      <c r="F9" t="s">
        <v>30</v>
      </c>
      <c r="G9">
        <v>41000</v>
      </c>
      <c r="H9" s="2" t="s">
        <v>50</v>
      </c>
      <c r="I9" s="2" t="s">
        <v>58</v>
      </c>
      <c r="J9" s="1" t="s">
        <v>42</v>
      </c>
      <c r="K9" t="str">
        <v>M</v>
      </c>
      <c r="L9" t="str">
        <v>2003</v>
      </c>
    </row>
    <row r="10" spans="1:13" x14ac:dyDescent="0.75">
      <c r="A10">
        <v>1008</v>
      </c>
      <c r="B10" t="s">
        <v>16</v>
      </c>
      <c r="C10" t="s">
        <v>17</v>
      </c>
      <c r="D10">
        <v>38</v>
      </c>
      <c r="E10" t="s">
        <v>24</v>
      </c>
      <c r="F10" t="s">
        <v>23</v>
      </c>
      <c r="G10">
        <v>48000</v>
      </c>
      <c r="H10" s="2" t="s">
        <v>51</v>
      </c>
      <c r="I10" s="2" t="s">
        <v>59</v>
      </c>
      <c r="J10" s="1" t="s">
        <v>43</v>
      </c>
      <c r="K10" t="str">
        <v>S</v>
      </c>
      <c r="L10" t="str">
        <v>2002</v>
      </c>
    </row>
    <row r="11" spans="1:13" x14ac:dyDescent="0.75">
      <c r="A11">
        <v>1009</v>
      </c>
      <c r="B11" t="s">
        <v>10</v>
      </c>
      <c r="C11" t="s">
        <v>11</v>
      </c>
      <c r="D11">
        <v>31</v>
      </c>
      <c r="E11" t="s">
        <v>24</v>
      </c>
      <c r="F11" t="s">
        <v>27</v>
      </c>
      <c r="G11">
        <v>42000</v>
      </c>
      <c r="H11" s="2" t="s">
        <v>52</v>
      </c>
      <c r="I11" s="2" t="s">
        <v>59</v>
      </c>
      <c r="J11" s="1" t="s">
        <v>44</v>
      </c>
      <c r="K11" t="str">
        <v>K</v>
      </c>
      <c r="L11" t="str">
        <v>2003</v>
      </c>
    </row>
    <row r="17" spans="6:6" x14ac:dyDescent="0.75">
      <c r="F17" t="s">
        <v>97</v>
      </c>
    </row>
  </sheetData>
  <mergeCells count="1"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J14"/>
  <sheetViews>
    <sheetView workbookViewId="0">
      <selection activeCell="C15" sqref="C15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  <col min="10" max="10" width="26.04296875" customWidth="1"/>
  </cols>
  <sheetData>
    <row r="1" spans="1:10" x14ac:dyDescent="0.7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93</v>
      </c>
    </row>
    <row r="2" spans="1:10" x14ac:dyDescent="0.75">
      <c r="A2">
        <v>1001</v>
      </c>
      <c r="B2" s="2" t="s">
        <v>2</v>
      </c>
      <c r="C2" s="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0" x14ac:dyDescent="0.75">
      <c r="A3">
        <v>1002</v>
      </c>
      <c r="B3" s="2" t="s">
        <v>4</v>
      </c>
      <c r="C3" s="2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Beasley</v>
      </c>
    </row>
    <row r="4" spans="1:10" x14ac:dyDescent="0.75">
      <c r="A4">
        <v>1003</v>
      </c>
      <c r="B4" s="2" t="s">
        <v>6</v>
      </c>
      <c r="C4" s="2" t="s">
        <v>64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Schrute</v>
      </c>
    </row>
    <row r="5" spans="1:10" x14ac:dyDescent="0.75">
      <c r="A5">
        <v>1004</v>
      </c>
      <c r="B5" s="2" t="s">
        <v>13</v>
      </c>
      <c r="C5" s="2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Martin</v>
      </c>
    </row>
    <row r="6" spans="1:10" x14ac:dyDescent="0.75">
      <c r="A6">
        <v>1005</v>
      </c>
      <c r="B6" s="2" t="s">
        <v>14</v>
      </c>
      <c r="C6" s="2" t="s">
        <v>63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Flenderson</v>
      </c>
    </row>
    <row r="7" spans="1:10" x14ac:dyDescent="0.75">
      <c r="A7">
        <v>1006</v>
      </c>
      <c r="B7" s="2" t="s">
        <v>8</v>
      </c>
      <c r="C7" s="2" t="s">
        <v>62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0" x14ac:dyDescent="0.75">
      <c r="A8">
        <v>1007</v>
      </c>
      <c r="B8" s="2" t="s">
        <v>31</v>
      </c>
      <c r="C8" s="2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Palmer</v>
      </c>
    </row>
    <row r="9" spans="1:10" x14ac:dyDescent="0.75">
      <c r="A9">
        <v>1008</v>
      </c>
      <c r="B9" s="2" t="s">
        <v>16</v>
      </c>
      <c r="C9" s="2" t="s">
        <v>61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Hudson</v>
      </c>
    </row>
    <row r="10" spans="1:10" x14ac:dyDescent="0.75">
      <c r="A10">
        <v>1009</v>
      </c>
      <c r="B10" s="2" t="s">
        <v>10</v>
      </c>
      <c r="C10" s="2" t="s">
        <v>60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Malone</v>
      </c>
    </row>
    <row r="14" spans="1:10" x14ac:dyDescent="0.75">
      <c r="C1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M15"/>
  <sheetViews>
    <sheetView workbookViewId="0">
      <selection activeCell="K8" sqref="K8"/>
    </sheetView>
  </sheetViews>
  <sheetFormatPr defaultRowHeight="14.75" x14ac:dyDescent="0.75"/>
  <cols>
    <col min="2" max="2" width="10.453125" customWidth="1"/>
    <col min="3" max="5" width="10.6796875" customWidth="1"/>
    <col min="6" max="6" width="16.54296875" customWidth="1"/>
    <col min="8" max="8" width="14.2265625" customWidth="1"/>
    <col min="9" max="9" width="14.76953125" customWidth="1"/>
    <col min="10" max="10" width="32.6796875" customWidth="1"/>
    <col min="11" max="11" width="14.86328125" customWidth="1"/>
    <col min="12" max="12" width="13.04296875" customWidth="1"/>
  </cols>
  <sheetData>
    <row r="1" spans="1:13" x14ac:dyDescent="0.75">
      <c r="J1" s="5"/>
      <c r="K1" s="5"/>
      <c r="L1" s="5"/>
      <c r="M1" s="5"/>
    </row>
    <row r="2" spans="1:13" x14ac:dyDescent="0.75">
      <c r="A2" t="s">
        <v>18</v>
      </c>
      <c r="B2" t="s">
        <v>0</v>
      </c>
      <c r="C2" t="s">
        <v>1</v>
      </c>
      <c r="D2" t="s">
        <v>21</v>
      </c>
      <c r="E2" t="s">
        <v>22</v>
      </c>
      <c r="F2" t="s">
        <v>19</v>
      </c>
      <c r="G2" t="s">
        <v>20</v>
      </c>
      <c r="H2" t="s">
        <v>33</v>
      </c>
      <c r="I2" t="s">
        <v>34</v>
      </c>
      <c r="J2" t="s">
        <v>98</v>
      </c>
    </row>
    <row r="3" spans="1:13" x14ac:dyDescent="0.75">
      <c r="A3">
        <v>1001</v>
      </c>
      <c r="B3" t="s">
        <v>2</v>
      </c>
      <c r="C3" t="s">
        <v>3</v>
      </c>
      <c r="D3">
        <v>30</v>
      </c>
      <c r="E3" t="s">
        <v>24</v>
      </c>
      <c r="F3" t="s">
        <v>23</v>
      </c>
      <c r="G3">
        <v>45000</v>
      </c>
      <c r="H3" s="2" t="s">
        <v>45</v>
      </c>
      <c r="I3" s="1">
        <v>42253</v>
      </c>
      <c r="J3" t="str">
        <f>CONCATENATE(B3,".",C3,"@dundermifflin.com")</f>
        <v>Jim.Halpert@dundermifflin.com</v>
      </c>
      <c r="L3" s="2"/>
    </row>
    <row r="4" spans="1:13" x14ac:dyDescent="0.75">
      <c r="A4">
        <v>1002</v>
      </c>
      <c r="B4" t="s">
        <v>4</v>
      </c>
      <c r="C4" t="s">
        <v>5</v>
      </c>
      <c r="D4">
        <v>30</v>
      </c>
      <c r="E4" t="s">
        <v>26</v>
      </c>
      <c r="F4" t="s">
        <v>25</v>
      </c>
      <c r="G4">
        <v>36000</v>
      </c>
      <c r="H4" s="2" t="s">
        <v>46</v>
      </c>
      <c r="I4" s="1">
        <v>42287</v>
      </c>
      <c r="J4" t="str">
        <f t="shared" ref="J4:J11" si="0">CONCATENATE(B4,".",C4,"@dundermifflin.com")</f>
        <v>Pam.Beasley@dundermifflin.com</v>
      </c>
    </row>
    <row r="5" spans="1:13" x14ac:dyDescent="0.75">
      <c r="A5">
        <v>1003</v>
      </c>
      <c r="B5" t="s">
        <v>6</v>
      </c>
      <c r="C5" t="s">
        <v>7</v>
      </c>
      <c r="D5">
        <v>29</v>
      </c>
      <c r="E5" t="s">
        <v>24</v>
      </c>
      <c r="F5" t="s">
        <v>23</v>
      </c>
      <c r="G5">
        <v>63000</v>
      </c>
      <c r="H5" s="2" t="s">
        <v>47</v>
      </c>
      <c r="I5" s="1">
        <v>42986</v>
      </c>
      <c r="J5" t="str">
        <f t="shared" si="0"/>
        <v>Dwight.Schrute@dundermifflin.com</v>
      </c>
    </row>
    <row r="6" spans="1:13" x14ac:dyDescent="0.75">
      <c r="A6">
        <v>1004</v>
      </c>
      <c r="B6" t="s">
        <v>13</v>
      </c>
      <c r="C6" t="s">
        <v>12</v>
      </c>
      <c r="D6">
        <v>31</v>
      </c>
      <c r="E6" t="s">
        <v>26</v>
      </c>
      <c r="F6" t="s">
        <v>27</v>
      </c>
      <c r="G6">
        <v>47000</v>
      </c>
      <c r="H6" s="2" t="s">
        <v>48</v>
      </c>
      <c r="I6" s="1">
        <v>42341</v>
      </c>
      <c r="J6" t="str">
        <f t="shared" si="0"/>
        <v>Angela.Martin@dundermifflin.com</v>
      </c>
    </row>
    <row r="7" spans="1:13" x14ac:dyDescent="0.75">
      <c r="A7">
        <v>1005</v>
      </c>
      <c r="B7" t="s">
        <v>14</v>
      </c>
      <c r="C7" t="s">
        <v>15</v>
      </c>
      <c r="D7">
        <v>32</v>
      </c>
      <c r="E7" t="s">
        <v>24</v>
      </c>
      <c r="F7" t="s">
        <v>28</v>
      </c>
      <c r="G7">
        <v>50000</v>
      </c>
      <c r="H7" s="2" t="s">
        <v>49</v>
      </c>
      <c r="I7" s="1">
        <v>42977</v>
      </c>
      <c r="J7" t="str">
        <f t="shared" si="0"/>
        <v>Toby.Flenderson@dundermifflin.com</v>
      </c>
    </row>
    <row r="8" spans="1:13" x14ac:dyDescent="0.75">
      <c r="A8">
        <v>1006</v>
      </c>
      <c r="B8" t="s">
        <v>8</v>
      </c>
      <c r="C8" t="s">
        <v>9</v>
      </c>
      <c r="D8">
        <v>35</v>
      </c>
      <c r="E8" t="s">
        <v>24</v>
      </c>
      <c r="F8" t="s">
        <v>29</v>
      </c>
      <c r="G8">
        <v>65000</v>
      </c>
      <c r="H8" s="2" t="s">
        <v>49</v>
      </c>
      <c r="I8" s="1">
        <v>41528</v>
      </c>
      <c r="J8" t="str">
        <f t="shared" si="0"/>
        <v>Michael.Scott@dundermifflin.com</v>
      </c>
    </row>
    <row r="9" spans="1:13" x14ac:dyDescent="0.75">
      <c r="A9">
        <v>1007</v>
      </c>
      <c r="B9" t="s">
        <v>31</v>
      </c>
      <c r="C9" t="s">
        <v>32</v>
      </c>
      <c r="D9">
        <v>32</v>
      </c>
      <c r="E9" t="s">
        <v>26</v>
      </c>
      <c r="F9" t="s">
        <v>30</v>
      </c>
      <c r="G9">
        <v>41000</v>
      </c>
      <c r="H9" s="2" t="s">
        <v>50</v>
      </c>
      <c r="I9" s="1">
        <v>41551</v>
      </c>
      <c r="J9" t="str">
        <f t="shared" si="0"/>
        <v>Meredith.Palmer@dundermifflin.com</v>
      </c>
    </row>
    <row r="10" spans="1:13" x14ac:dyDescent="0.75">
      <c r="A10">
        <v>1008</v>
      </c>
      <c r="B10" t="s">
        <v>16</v>
      </c>
      <c r="C10" t="s">
        <v>17</v>
      </c>
      <c r="D10">
        <v>38</v>
      </c>
      <c r="E10" t="s">
        <v>24</v>
      </c>
      <c r="F10" t="s">
        <v>23</v>
      </c>
      <c r="G10">
        <v>48000</v>
      </c>
      <c r="H10" s="2" t="s">
        <v>51</v>
      </c>
      <c r="I10" s="1">
        <v>42116</v>
      </c>
      <c r="J10" t="str">
        <f t="shared" si="0"/>
        <v>Stanley.Hudson@dundermifflin.com</v>
      </c>
    </row>
    <row r="11" spans="1:13" x14ac:dyDescent="0.75">
      <c r="A11">
        <v>1009</v>
      </c>
      <c r="B11" t="s">
        <v>10</v>
      </c>
      <c r="C11" t="s">
        <v>11</v>
      </c>
      <c r="D11">
        <v>31</v>
      </c>
      <c r="E11" t="s">
        <v>24</v>
      </c>
      <c r="F11" t="s">
        <v>27</v>
      </c>
      <c r="G11">
        <v>42000</v>
      </c>
      <c r="H11" s="2" t="s">
        <v>52</v>
      </c>
      <c r="I11" s="1">
        <v>40800</v>
      </c>
      <c r="J11" t="str">
        <f t="shared" si="0"/>
        <v>Kevin.Malone@dundermifflin.com</v>
      </c>
    </row>
    <row r="12" spans="1:13" x14ac:dyDescent="0.75">
      <c r="H12" t="str">
        <f t="shared" ref="H12:H13" si="1">CONCATENATE(B12," ",C12)</f>
        <v xml:space="preserve"> </v>
      </c>
    </row>
    <row r="13" spans="1:13" x14ac:dyDescent="0.75">
      <c r="H13" t="str">
        <f t="shared" si="1"/>
        <v xml:space="preserve"> </v>
      </c>
    </row>
    <row r="15" spans="1:13" x14ac:dyDescent="0.75">
      <c r="E15" t="s">
        <v>99</v>
      </c>
    </row>
  </sheetData>
  <mergeCells count="1">
    <mergeCell ref="J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J20"/>
  <sheetViews>
    <sheetView workbookViewId="0">
      <selection activeCell="J2" sqref="J2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</cols>
  <sheetData>
    <row r="1" spans="1:10" x14ac:dyDescent="0.7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103</v>
      </c>
    </row>
    <row r="2" spans="1:10" x14ac:dyDescent="0.7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45</v>
      </c>
      <c r="I2" s="2" t="s">
        <v>53</v>
      </c>
      <c r="J2" t="str" cm="1">
        <f t="array" ref="J2:J10">SUBSTITUTE(H2:H10,"-","/")</f>
        <v>11/2/2001</v>
      </c>
    </row>
    <row r="3" spans="1:10" x14ac:dyDescent="0.7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46</v>
      </c>
      <c r="I3" s="2" t="s">
        <v>54</v>
      </c>
      <c r="J3" t="str">
        <v>10/3/1999</v>
      </c>
    </row>
    <row r="4" spans="1:10" x14ac:dyDescent="0.7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47</v>
      </c>
      <c r="I4" s="2" t="s">
        <v>55</v>
      </c>
      <c r="J4" t="str">
        <v>7/4/2000</v>
      </c>
    </row>
    <row r="5" spans="1:10" x14ac:dyDescent="0.7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48</v>
      </c>
      <c r="I5" s="2" t="s">
        <v>56</v>
      </c>
      <c r="J5" t="str">
        <v>1/5/2000</v>
      </c>
    </row>
    <row r="6" spans="1:10" x14ac:dyDescent="0.7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100</v>
      </c>
      <c r="I6" s="2" t="s">
        <v>101</v>
      </c>
      <c r="J6" t="str">
        <v>5/5/2001</v>
      </c>
    </row>
    <row r="7" spans="1:10" x14ac:dyDescent="0.7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49</v>
      </c>
      <c r="I7" s="2" t="s">
        <v>58</v>
      </c>
      <c r="J7" t="str">
        <v>5/6/2001</v>
      </c>
    </row>
    <row r="8" spans="1:10" x14ac:dyDescent="0.7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50</v>
      </c>
      <c r="I8" s="2" t="s">
        <v>58</v>
      </c>
      <c r="J8" t="str">
        <v>11/8/2003</v>
      </c>
    </row>
    <row r="9" spans="1:10" x14ac:dyDescent="0.7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51</v>
      </c>
      <c r="I9" s="2" t="s">
        <v>59</v>
      </c>
      <c r="J9" t="str">
        <v>6/9/2002</v>
      </c>
    </row>
    <row r="10" spans="1:10" x14ac:dyDescent="0.7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52</v>
      </c>
      <c r="I10" s="2" t="s">
        <v>59</v>
      </c>
      <c r="J10" t="str">
        <v>8/10/2003</v>
      </c>
    </row>
    <row r="12" spans="1:10" x14ac:dyDescent="0.75">
      <c r="H12" s="2"/>
      <c r="I12" s="2"/>
    </row>
    <row r="13" spans="1:10" x14ac:dyDescent="0.75">
      <c r="H13" s="2"/>
      <c r="I13" s="2"/>
    </row>
    <row r="14" spans="1:10" x14ac:dyDescent="0.75">
      <c r="H14" s="2"/>
      <c r="I14" s="2"/>
    </row>
    <row r="15" spans="1:10" x14ac:dyDescent="0.75">
      <c r="H15" s="2"/>
      <c r="I15" s="2"/>
    </row>
    <row r="16" spans="1:10" x14ac:dyDescent="0.75">
      <c r="H16" s="2"/>
      <c r="I16" s="2"/>
    </row>
    <row r="17" spans="5:9" x14ac:dyDescent="0.75">
      <c r="H17" s="2"/>
      <c r="I17" s="2"/>
    </row>
    <row r="18" spans="5:9" x14ac:dyDescent="0.75">
      <c r="E18" t="s">
        <v>102</v>
      </c>
      <c r="H18" s="2"/>
      <c r="I18" s="2"/>
    </row>
    <row r="19" spans="5:9" x14ac:dyDescent="0.75">
      <c r="H19" s="2"/>
      <c r="I19" s="2"/>
    </row>
    <row r="20" spans="5:9" x14ac:dyDescent="0.7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0"/>
  <sheetViews>
    <sheetView workbookViewId="0">
      <selection activeCell="L4" sqref="L4:M4"/>
    </sheetView>
  </sheetViews>
  <sheetFormatPr defaultColWidth="13" defaultRowHeight="14.75" x14ac:dyDescent="0.75"/>
  <cols>
    <col min="4" max="4" width="12.36328125" customWidth="1"/>
    <col min="12" max="12" width="21.81640625" customWidth="1"/>
  </cols>
  <sheetData>
    <row r="1" spans="1:13" x14ac:dyDescent="0.7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</row>
    <row r="2" spans="1:13" x14ac:dyDescent="0.7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 s="3">
        <v>45000</v>
      </c>
      <c r="H2" s="1">
        <v>37197</v>
      </c>
      <c r="I2" s="1">
        <v>42253</v>
      </c>
    </row>
    <row r="3" spans="1:13" x14ac:dyDescent="0.7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 s="3">
        <v>36000</v>
      </c>
      <c r="H3" s="1">
        <v>36436</v>
      </c>
      <c r="I3" s="1">
        <v>42287</v>
      </c>
    </row>
    <row r="4" spans="1:13" x14ac:dyDescent="0.7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 s="3">
        <v>63000</v>
      </c>
      <c r="H4" s="1">
        <v>36711</v>
      </c>
      <c r="I4" s="1">
        <v>42986</v>
      </c>
      <c r="L4" s="5" t="s">
        <v>107</v>
      </c>
      <c r="M4" s="5"/>
    </row>
    <row r="5" spans="1:13" x14ac:dyDescent="0.7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 s="3">
        <v>47000</v>
      </c>
      <c r="H5" s="1">
        <v>36530</v>
      </c>
      <c r="I5" s="1">
        <v>42341</v>
      </c>
      <c r="L5" t="s">
        <v>104</v>
      </c>
      <c r="M5" s="6">
        <f>SUM(G2:G10)</f>
        <v>437000</v>
      </c>
    </row>
    <row r="6" spans="1:13" x14ac:dyDescent="0.7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 s="3">
        <v>50000</v>
      </c>
      <c r="H6" s="1">
        <v>37017</v>
      </c>
      <c r="I6" s="1">
        <v>42977</v>
      </c>
      <c r="L6" t="s">
        <v>105</v>
      </c>
      <c r="M6" s="3">
        <f>SUMIF(G2:G10,"&gt;50000")</f>
        <v>128000</v>
      </c>
    </row>
    <row r="7" spans="1:13" x14ac:dyDescent="0.7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 s="3">
        <v>65000</v>
      </c>
      <c r="H7" s="1">
        <v>35040</v>
      </c>
      <c r="I7" s="1">
        <v>41528</v>
      </c>
      <c r="L7" t="s">
        <v>106</v>
      </c>
      <c r="M7" s="3">
        <f>SUMIFS(G2:G10,F2:F10,"Salesman")</f>
        <v>156000</v>
      </c>
    </row>
    <row r="8" spans="1:13" x14ac:dyDescent="0.7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 s="3">
        <v>41000</v>
      </c>
      <c r="H8" s="1">
        <v>37933</v>
      </c>
      <c r="I8" s="1">
        <v>41551</v>
      </c>
    </row>
    <row r="9" spans="1:13" x14ac:dyDescent="0.7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 s="3">
        <v>48000</v>
      </c>
      <c r="H9" s="1">
        <v>37416</v>
      </c>
      <c r="I9" s="1">
        <v>42116</v>
      </c>
    </row>
    <row r="10" spans="1:13" x14ac:dyDescent="0.7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 s="3">
        <v>42000</v>
      </c>
      <c r="H10" s="1">
        <v>37843</v>
      </c>
      <c r="I10" s="1">
        <v>40800</v>
      </c>
    </row>
  </sheetData>
  <mergeCells count="1">
    <mergeCell ref="L4: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G4" sqref="G4"/>
    </sheetView>
  </sheetViews>
  <sheetFormatPr defaultColWidth="13.6796875" defaultRowHeight="14.75" x14ac:dyDescent="0.75"/>
  <cols>
    <col min="1" max="1" width="10.76953125" bestFit="1" customWidth="1"/>
    <col min="4" max="4" width="7.6796875" customWidth="1"/>
    <col min="11" max="11" width="39.58984375" customWidth="1"/>
  </cols>
  <sheetData>
    <row r="1" spans="1:12" x14ac:dyDescent="0.7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</row>
    <row r="2" spans="1:12" x14ac:dyDescent="0.7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</row>
    <row r="3" spans="1:12" x14ac:dyDescent="0.7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2" x14ac:dyDescent="0.7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K4" t="s">
        <v>108</v>
      </c>
      <c r="L4">
        <f>COUNT(H2:H10)</f>
        <v>9</v>
      </c>
    </row>
    <row r="5" spans="1:12" x14ac:dyDescent="0.7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K5" t="s">
        <v>109</v>
      </c>
      <c r="L5">
        <f>COUNTIF(F2:F10,"Salesman")</f>
        <v>3</v>
      </c>
    </row>
    <row r="6" spans="1:12" x14ac:dyDescent="0.7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K6" t="s">
        <v>110</v>
      </c>
      <c r="L6">
        <f>COUNTIFS(F2:F10,"Salesman",G2:G10,"&gt;50000")</f>
        <v>1</v>
      </c>
    </row>
    <row r="7" spans="1:12" x14ac:dyDescent="0.7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7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7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7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9" sqref="M9"/>
    </sheetView>
  </sheetViews>
  <sheetFormatPr defaultRowHeight="14.75" x14ac:dyDescent="0.75"/>
  <cols>
    <col min="8" max="8" width="14.453125" customWidth="1"/>
    <col min="9" max="9" width="13.31640625" customWidth="1"/>
    <col min="10" max="10" width="12.54296875" customWidth="1"/>
    <col min="11" max="11" width="9.04296875" customWidth="1"/>
  </cols>
  <sheetData>
    <row r="1" spans="1:11" x14ac:dyDescent="0.7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112</v>
      </c>
      <c r="K1" t="s">
        <v>111</v>
      </c>
    </row>
    <row r="2" spans="1:11" x14ac:dyDescent="0.7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45</v>
      </c>
      <c r="I2" s="2" t="s">
        <v>53</v>
      </c>
      <c r="J2" cm="1">
        <f t="array" ref="J2:J10">_xlfn.DAYS(I2:I10,H2:H10)</f>
        <v>5056</v>
      </c>
      <c r="K2">
        <f>NETWORKDAYS(H2,I2)</f>
        <v>3611</v>
      </c>
    </row>
    <row r="3" spans="1:11" x14ac:dyDescent="0.7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46</v>
      </c>
      <c r="I3" s="2" t="s">
        <v>54</v>
      </c>
      <c r="J3">
        <v>5851</v>
      </c>
      <c r="K3">
        <f t="shared" ref="K3:K10" si="0">NETWORKDAYS(H3,I3)</f>
        <v>4180</v>
      </c>
    </row>
    <row r="4" spans="1:11" x14ac:dyDescent="0.7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47</v>
      </c>
      <c r="I4" s="2" t="s">
        <v>55</v>
      </c>
      <c r="J4">
        <v>6275</v>
      </c>
      <c r="K4">
        <f t="shared" si="0"/>
        <v>4484</v>
      </c>
    </row>
    <row r="5" spans="1:11" x14ac:dyDescent="0.7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48</v>
      </c>
      <c r="I5" s="2" t="s">
        <v>56</v>
      </c>
      <c r="J5">
        <v>5811</v>
      </c>
      <c r="K5">
        <f t="shared" si="0"/>
        <v>4152</v>
      </c>
    </row>
    <row r="6" spans="1:11" x14ac:dyDescent="0.7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49</v>
      </c>
      <c r="I6" s="2" t="s">
        <v>57</v>
      </c>
      <c r="J6">
        <v>5960</v>
      </c>
      <c r="K6">
        <f t="shared" si="0"/>
        <v>4258</v>
      </c>
    </row>
    <row r="7" spans="1:11" x14ac:dyDescent="0.7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49</v>
      </c>
      <c r="I7" s="2" t="s">
        <v>58</v>
      </c>
      <c r="J7">
        <v>4511</v>
      </c>
      <c r="K7">
        <f t="shared" si="0"/>
        <v>3223</v>
      </c>
    </row>
    <row r="8" spans="1:11" x14ac:dyDescent="0.7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50</v>
      </c>
      <c r="I8" s="2" t="s">
        <v>58</v>
      </c>
      <c r="J8">
        <v>3595</v>
      </c>
      <c r="K8">
        <f t="shared" si="0"/>
        <v>2568</v>
      </c>
    </row>
    <row r="9" spans="1:11" x14ac:dyDescent="0.7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51</v>
      </c>
      <c r="I9" s="2" t="s">
        <v>59</v>
      </c>
      <c r="J9">
        <v>4700</v>
      </c>
      <c r="K9">
        <f t="shared" si="0"/>
        <v>3358</v>
      </c>
    </row>
    <row r="10" spans="1:11" x14ac:dyDescent="0.7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52</v>
      </c>
      <c r="I10" s="2" t="s">
        <v>59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Max-Min</vt:lpstr>
      <vt:lpstr>IF-IFS</vt:lpstr>
      <vt:lpstr>Len</vt:lpstr>
      <vt:lpstr>LeftRight</vt:lpstr>
      <vt:lpstr>TRIM</vt:lpstr>
      <vt:lpstr>Concatenate</vt:lpstr>
      <vt:lpstr>Substitute</vt:lpstr>
      <vt:lpstr>SUM-SumIF</vt:lpstr>
      <vt:lpstr>Count-CountIF</vt:lpstr>
      <vt:lpstr>DaysNetworkDays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Stefanie Miller</cp:lastModifiedBy>
  <dcterms:created xsi:type="dcterms:W3CDTF">2021-12-16T14:18:34Z</dcterms:created>
  <dcterms:modified xsi:type="dcterms:W3CDTF">2023-05-14T23:34:09Z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faf88c1e-7090-4ebc-ab82-bab6faaadf62</vt:lpwstr>
  </property>
</Properties>
</file>