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jtry_000\Google Drive\Just for Fun\simulator\documentation\"/>
    </mc:Choice>
  </mc:AlternateContent>
  <bookViews>
    <workbookView xWindow="0" yWindow="0" windowWidth="19368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1" l="1"/>
  <c r="D67" i="1"/>
  <c r="D52" i="1"/>
  <c r="D51" i="1"/>
  <c r="D49" i="1"/>
  <c r="D41" i="1"/>
  <c r="D34" i="1"/>
  <c r="D32" i="1"/>
  <c r="D31" i="1"/>
  <c r="D28" i="1"/>
  <c r="D26" i="1"/>
  <c r="D24" i="1"/>
  <c r="D23" i="1"/>
  <c r="D22" i="1"/>
  <c r="D21" i="1"/>
  <c r="D10" i="1"/>
  <c r="I2" i="1" l="1"/>
</calcChain>
</file>

<file path=xl/sharedStrings.xml><?xml version="1.0" encoding="utf-8"?>
<sst xmlns="http://schemas.openxmlformats.org/spreadsheetml/2006/main" count="304" uniqueCount="166">
  <si>
    <t>Date</t>
  </si>
  <si>
    <t>Supplier</t>
  </si>
  <si>
    <t>Link</t>
  </si>
  <si>
    <t>Part Number</t>
  </si>
  <si>
    <t>Order Number</t>
  </si>
  <si>
    <t>Description</t>
  </si>
  <si>
    <t>McMaster Carr</t>
  </si>
  <si>
    <t>http://www.mcmaster.com/#catalog/121/3572/=zphf98</t>
  </si>
  <si>
    <t>96385K68</t>
  </si>
  <si>
    <t>1101STRYBA</t>
  </si>
  <si>
    <t>Abrasion-Resistant Natural Gum Rubber Ball, 2" Diameter, 45-55A Durometer</t>
  </si>
  <si>
    <t>Adafruit</t>
  </si>
  <si>
    <t>https://www.adafruit.com/products/1586</t>
  </si>
  <si>
    <t>895755-4862778484</t>
  </si>
  <si>
    <t>NeoPixel Ring - 24 x WS2812 5050 RGB LED with Integrated Drivers</t>
  </si>
  <si>
    <t>Amazon</t>
  </si>
  <si>
    <t>http://www.amazon.com/gp/product/B0060BCOPW?psc=1&amp;redirect=true&amp;ref_=oh_aui_detailpage_o00_s00</t>
  </si>
  <si>
    <t>102-1613341-3097840</t>
  </si>
  <si>
    <t>Regulation Size 2 1/4" Pool Table Billiard Cue Ball</t>
  </si>
  <si>
    <t>Michaels</t>
  </si>
  <si>
    <t>Spray Primer</t>
  </si>
  <si>
    <t>White, Blue and Brown Paint</t>
  </si>
  <si>
    <t>Paint brushes</t>
  </si>
  <si>
    <t>http://www.amazon.com/gp/product/B00EVBNSYY?psc=1&amp;redirect=true&amp;ref_=oh_aui_detailpage_o00_s00</t>
  </si>
  <si>
    <t>109-0000894-6228242</t>
  </si>
  <si>
    <t>Paint Pen</t>
  </si>
  <si>
    <t>X</t>
  </si>
  <si>
    <t>Sparkfun</t>
  </si>
  <si>
    <t>https://www.sparkfun.com/products/11966</t>
  </si>
  <si>
    <t>COM-11966</t>
  </si>
  <si>
    <t>Metal Pushbutton - Momentary (16mm, Red)</t>
  </si>
  <si>
    <t>https://www.sparkfun.com/products/11967</t>
  </si>
  <si>
    <t>COM-11967</t>
  </si>
  <si>
    <t>Metal Pushbutton - Momentary (16mm, Blue)</t>
  </si>
  <si>
    <t>https://www.sparkfun.com/products/11968</t>
  </si>
  <si>
    <t>COM-11968</t>
  </si>
  <si>
    <t>Metal Pushbutton - Momentary (16mm, Green)</t>
  </si>
  <si>
    <t>https://www.sparkfun.com/products/11969</t>
  </si>
  <si>
    <t>COM-11969</t>
  </si>
  <si>
    <t>Metal Pushbutton - Momentary (16mm, Yellow)</t>
  </si>
  <si>
    <t>https://www.sparkfun.com/products/11970</t>
  </si>
  <si>
    <t>COM-11970</t>
  </si>
  <si>
    <t>Metal Pushbutton - Momentary (16mm, White)</t>
  </si>
  <si>
    <t>https://www.sparkfun.com/products/13144</t>
  </si>
  <si>
    <t>PRT-13144</t>
  </si>
  <si>
    <t>SparkFun Touch Potentiometer</t>
  </si>
  <si>
    <t>Shipping</t>
  </si>
  <si>
    <t>http://www.amazon.com/gp/product/B00CS6O3SY?refRID=D66WDSZBJ34W8X71KMX7&amp;ref_=pd_cart_vw_2_6_p#Ask</t>
  </si>
  <si>
    <t>OM300B-M2</t>
  </si>
  <si>
    <t>Analog 3-Axis Joystick</t>
  </si>
  <si>
    <t>https://www.sparkfun.com/products/13724</t>
  </si>
  <si>
    <t>DEV-13724</t>
  </si>
  <si>
    <t>Raspberry Pi 2 - Model B (8GB Bundle)</t>
  </si>
  <si>
    <t>https://www.sparkfun.com/products/9347</t>
  </si>
  <si>
    <t>ROB-0934</t>
  </si>
  <si>
    <t>https://www.sparkfun.com/products/11442</t>
  </si>
  <si>
    <t>COM-11442</t>
  </si>
  <si>
    <t>http://www.amazon.com/gp/product/B00BXF5HQ8?psc=1&amp;redirect=true&amp;ref_=oh_aui_detailpage_o00_s00</t>
  </si>
  <si>
    <t>CA-3602FFP</t>
  </si>
  <si>
    <t>Cyber Acoustics 30 Watt Powered Speakers with Subwoofer for PC and Gaming Systems</t>
  </si>
  <si>
    <t>http://www.amazon.com/gp/product/B0054UFAI8?psc=1&amp;redirect=true&amp;ref_=oh_aui_detailpage_o01_s00</t>
  </si>
  <si>
    <t>XB2-ED21</t>
  </si>
  <si>
    <t>uxcell® On/Off Two 2 Position Rotary Select Selector Switch 1 NO 10A 600V AC</t>
  </si>
  <si>
    <t>https://www.sparkfun.com/products/11441</t>
  </si>
  <si>
    <t>COM-11441</t>
  </si>
  <si>
    <t>Pololu</t>
  </si>
  <si>
    <t>https://www.pololu.com/product/1900</t>
  </si>
  <si>
    <t>1J257675</t>
  </si>
  <si>
    <t>https://www.pololu.com/product/1901</t>
  </si>
  <si>
    <t>https://www.pololu.com/product/1902</t>
  </si>
  <si>
    <t>1J257676</t>
  </si>
  <si>
    <t>https://www.pololu.com/product/1903</t>
  </si>
  <si>
    <t>1J257677</t>
  </si>
  <si>
    <t>0.1" (2.54mm) Crimp Connector Housing: 1x4-Pin 10-Pack</t>
  </si>
  <si>
    <t>https://www.pololu.com/product/1904</t>
  </si>
  <si>
    <t>1J257678</t>
  </si>
  <si>
    <t>0.1" (2.54mm) Crimp Connector Housing: 1x5-Pin 10-Pack</t>
  </si>
  <si>
    <t>https://www.pololu.com/product/1905</t>
  </si>
  <si>
    <t>1J257679</t>
  </si>
  <si>
    <t>0.1" (2.54mm) Crimp Connector Housing: 1x6-Pin 10-Pack</t>
  </si>
  <si>
    <t>https://www.pololu.com/product/1906</t>
  </si>
  <si>
    <t>1J257680</t>
  </si>
  <si>
    <t>0.1" (2.54mm) Crimp Connector Housing: 1x7-Pin 10-Pack</t>
  </si>
  <si>
    <t>https://www.pololu.com/product/1907</t>
  </si>
  <si>
    <t>1J257681</t>
  </si>
  <si>
    <t>0.1" (2.54mm) Crimp Connector Housing: 1x8-Pin 10-Pack</t>
  </si>
  <si>
    <t>https://www.pololu.com/product/1908</t>
  </si>
  <si>
    <t>1J257682</t>
  </si>
  <si>
    <t>0.1" (2.54mm) Crimp Connector Housing: 1x9-Pin 5-Pack</t>
  </si>
  <si>
    <t>https://www.pololu.com/product/1909</t>
  </si>
  <si>
    <t>1J257683</t>
  </si>
  <si>
    <t>0.1" (2.54mm) Crimp Connector Housing: 1x10-Pin 5-Pack</t>
  </si>
  <si>
    <t>https://www.pololu.com/product/1930</t>
  </si>
  <si>
    <t>1J257684</t>
  </si>
  <si>
    <t>Female Crimp Pins for 0.1" Housings 100-Pack</t>
  </si>
  <si>
    <t>https://www.pololu.com/product/1931</t>
  </si>
  <si>
    <t>1J257685</t>
  </si>
  <si>
    <t>Male Crimp Pins for 0.1" Housings 100-Pack</t>
  </si>
  <si>
    <t>https://www.pololu.com/product/965</t>
  </si>
  <si>
    <t>1J257686</t>
  </si>
  <si>
    <t>https://www.adafruit.com/products/1085</t>
  </si>
  <si>
    <t>1032603-0233659072</t>
  </si>
  <si>
    <t>https://www.adafruit.com/products/904</t>
  </si>
  <si>
    <t>High Side DC Current Sensor Breakout - 26V ±3.2A Max</t>
  </si>
  <si>
    <t>https://www.adafruit.com/products/1996</t>
  </si>
  <si>
    <t>1036714-8072516486</t>
  </si>
  <si>
    <t>Element 14 BeagleBone Black Rev C - 4GB - Pre-installed Debian - Element 14 Version</t>
  </si>
  <si>
    <t>https://www.adafruit.com/products/572</t>
  </si>
  <si>
    <t>Adafruit Proto Cape Kit for Beagle Bone &amp; Beagle Bone Black</t>
  </si>
  <si>
    <t>Price</t>
  </si>
  <si>
    <t>Received</t>
  </si>
  <si>
    <t>115-9971758-8920211</t>
  </si>
  <si>
    <t>http://www.amazon.com/gp/product/B0060AU5MW?psc=1&amp;redirect=true&amp;ref_=oh_aui_detailpage_o01_s00</t>
  </si>
  <si>
    <t>BlueRigger High Speed Micro HDMI to HDMI cable with Ethernet (6 Feet)</t>
  </si>
  <si>
    <t>http://www.amazon.com/gp/product/B00GUO5WUI?psc=1&amp;redirect=true&amp;ref_=oh_aui_detailpage_o01_s00</t>
  </si>
  <si>
    <t>iMBAPrice® 12V DC Wall Power Adapter - 5.5mm x 2.1mm plug 1A(1000MA) UL Listed Power Supply</t>
  </si>
  <si>
    <t>Simulator Expenses</t>
  </si>
  <si>
    <t>Digikey</t>
  </si>
  <si>
    <t>285-1890-ND</t>
  </si>
  <si>
    <t>https://www.digikey.com/product-detail/en/tdk-lambda-americas-inc/LS25-5/285-1890-ND/2057039</t>
  </si>
  <si>
    <t>AC/DC CONVERTER 5V 25W</t>
  </si>
  <si>
    <t>1568-1209-ND</t>
  </si>
  <si>
    <t>https://www.digikey.com/product-detail/en/sparkfun-electronics/BOB-12009/1568-1209-ND/5673795</t>
  </si>
  <si>
    <t>LOGIC LEVEL CONVERTER - BI-DIREC (x3)</t>
  </si>
  <si>
    <t>CCM1383-ND</t>
  </si>
  <si>
    <t>https://www.digikey.com/product-detail/en/te-connectivity-corcom-filters/PE0SSSS60/CCM1383-ND/260236</t>
  </si>
  <si>
    <t>CONN POWER ENTRY W/FILTER 6AMP</t>
  </si>
  <si>
    <t>277-11117-ND</t>
  </si>
  <si>
    <t>https://www.digikey.com/product-detail/en/phoenix-contact/3240016/277-11117-ND/3603864</t>
  </si>
  <si>
    <t>WM4314-ND</t>
  </si>
  <si>
    <t>https://www.digikey.com/product-detail/en/molex-llc/0196001304/WM4314-ND/2421245</t>
  </si>
  <si>
    <t>Home Depot</t>
  </si>
  <si>
    <t>14 Awg Red Wire</t>
  </si>
  <si>
    <t>14 Awg Black Wire</t>
  </si>
  <si>
    <t>14 Awg White Wire</t>
  </si>
  <si>
    <t>14-16 Awg 8-10 Stud Spade</t>
  </si>
  <si>
    <t>10-12 Awg 8-10 Stud Spade</t>
  </si>
  <si>
    <t>10-22 Awg 30A/600V 6 Circuit Terminal Block</t>
  </si>
  <si>
    <t>10-22 Awg 30A/600V 8 Circuit Terminal Block</t>
  </si>
  <si>
    <t>16 Awg Green Wire</t>
  </si>
  <si>
    <t>1568-1261-ND</t>
  </si>
  <si>
    <t>https://www.digikey.com/product-detail/en/sparkfun-electronics/DEV-12774/1568-1261-ND/5762411</t>
  </si>
  <si>
    <t>SPARKFUN BEAGLEBONE BLACK PROTO</t>
  </si>
  <si>
    <t>1528-1365-ND</t>
  </si>
  <si>
    <t>https://www.digikey.com/product-detail/en/adafruit-industries-llc/706/1528-1365-ND/5629413</t>
  </si>
  <si>
    <t>46 Position Header Connector 0.100" (2.54mm) Through Hole Gold</t>
  </si>
  <si>
    <t>1094514-0385595948</t>
  </si>
  <si>
    <t>1106139-4977132431</t>
  </si>
  <si>
    <t>https://www.adafruit.com/products/758</t>
  </si>
  <si>
    <t>Premium Male/Male Jumper Wires - 40 x 6" (150mm)</t>
  </si>
  <si>
    <t>Premium Male/Male Jumper Wires - 40 x 3" (75mm)</t>
  </si>
  <si>
    <t>https://www.adafruit.com/products/759</t>
  </si>
  <si>
    <t>https://www.adafruit.com/products/2131</t>
  </si>
  <si>
    <t>The EggBot Pro</t>
  </si>
  <si>
    <t>Price Each</t>
  </si>
  <si>
    <t>Quantity</t>
  </si>
  <si>
    <t>SparkFun 7-Segment Serial Display - Blue</t>
  </si>
  <si>
    <t>SparkFun 7-Segment Serial Display - Red</t>
  </si>
  <si>
    <t>0.187" (4.75mm) Quick Connect Female 16-22 AWG Crimp Connector Fully Insulated</t>
  </si>
  <si>
    <t>CONN RING CIRC 16-20AWG M3 CRIMP</t>
  </si>
  <si>
    <t>16-Bit ADC - 4 Channel with Programmable Gain Amplifier</t>
  </si>
  <si>
    <t>0.1" (2.54mm) Crimp Connector Housing: 1x1-Pin 25-Pack</t>
  </si>
  <si>
    <t>0.1" (2.54mm) Crimp Connector Housing: 1x2-Pin 25-Pack</t>
  </si>
  <si>
    <t>0.1" (2.54mm) Crimp Connector Housing: 1x3-Pin 25-Pack</t>
  </si>
  <si>
    <t>0.100" (2.54 mm) Breakaway Male Header: 1×40-Pin, Straight, Black</t>
  </si>
  <si>
    <t>Servo - Generic High Torque Full Rotation (Standard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</si>
</sst>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yyyy\-mm\-dd;@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8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65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5">
    <dxf>
      <font>
        <strike/>
      </font>
    </dxf>
    <dxf>
      <font>
        <strike/>
      </font>
    </dxf>
    <dxf>
      <font>
        <strike/>
      </font>
    </dxf>
    <dxf>
      <numFmt numFmtId="12" formatCode="&quot;$&quot;#,##0.00_);[Red]\(&quot;$&quot;#,##0.00\)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$&quot;#,##0.00_);[Red]\(&quot;$&quot;#,##0.00\)"/>
      <alignment horizontal="center" vertical="center" textRotation="0" wrapText="0" indent="0" justifyLastLine="0" shrinkToFit="0" readingOrder="0"/>
    </dxf>
    <dxf>
      <numFmt numFmtId="164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J68" totalsRowShown="0" headerRowDxfId="14" dataDxfId="13">
  <autoFilter ref="A4:J68"/>
  <sortState ref="A5:H47">
    <sortCondition ref="B4:B47"/>
  </sortState>
  <tableColumns count="10">
    <tableColumn id="1" name="Received" dataDxfId="12"/>
    <tableColumn id="2" name="Date" dataDxfId="11"/>
    <tableColumn id="9" name="Quantity" dataDxfId="4"/>
    <tableColumn id="10" name="Price Each" dataDxfId="3" dataCellStyle="Currency"/>
    <tableColumn id="3" name="Price" dataDxfId="10"/>
    <tableColumn id="4" name="Supplier" dataDxfId="9"/>
    <tableColumn id="5" name="Part Number" dataDxfId="8"/>
    <tableColumn id="6" name="Order Number" dataDxfId="7"/>
    <tableColumn id="7" name="Link" dataDxfId="6"/>
    <tableColumn id="8" name="Description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72"/>
  <sheetViews>
    <sheetView tabSelected="1" topLeftCell="A37" zoomScaleNormal="100" workbookViewId="0">
      <selection activeCell="E58" sqref="E58"/>
    </sheetView>
  </sheetViews>
  <sheetFormatPr defaultRowHeight="14.4" x14ac:dyDescent="0.3"/>
  <cols>
    <col min="1" max="1" width="10.21875" style="2" customWidth="1"/>
    <col min="2" max="2" width="12.33203125" style="3" customWidth="1"/>
    <col min="3" max="3" width="12.5546875" style="3" customWidth="1"/>
    <col min="4" max="4" width="13.6640625" style="3" customWidth="1"/>
    <col min="5" max="5" width="9.5546875" style="2" bestFit="1" customWidth="1"/>
    <col min="6" max="6" width="13.33203125" style="2" bestFit="1" customWidth="1"/>
    <col min="7" max="7" width="16.21875" style="2" bestFit="1" customWidth="1"/>
    <col min="8" max="8" width="19.5546875" style="2" bestFit="1" customWidth="1"/>
    <col min="9" max="9" width="23.88671875" style="4" customWidth="1"/>
    <col min="10" max="10" width="83.88671875" style="1" customWidth="1"/>
  </cols>
  <sheetData>
    <row r="1" spans="1:10" x14ac:dyDescent="0.3">
      <c r="A1" s="6"/>
      <c r="B1" s="6"/>
      <c r="C1" s="6"/>
      <c r="D1" s="6"/>
      <c r="E1" s="6"/>
      <c r="F1" s="6"/>
      <c r="G1" s="6"/>
      <c r="H1" s="6"/>
      <c r="I1" s="6"/>
      <c r="J1" s="6"/>
    </row>
    <row r="2" spans="1:10" s="7" customFormat="1" ht="36.6" x14ac:dyDescent="0.45">
      <c r="A2" s="10" t="s">
        <v>116</v>
      </c>
      <c r="B2" s="11"/>
      <c r="C2" s="11"/>
      <c r="D2" s="11"/>
      <c r="E2" s="11"/>
      <c r="F2" s="11"/>
      <c r="G2" s="12"/>
      <c r="H2" s="6"/>
      <c r="I2" s="8">
        <f>SUM(E:E)</f>
        <v>1336.0000000000009</v>
      </c>
      <c r="J2" s="6"/>
    </row>
    <row r="3" spans="1:10" x14ac:dyDescent="0.3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3">
      <c r="A4" s="2" t="s">
        <v>110</v>
      </c>
      <c r="B4" s="3" t="s">
        <v>0</v>
      </c>
      <c r="C4" s="13" t="s">
        <v>155</v>
      </c>
      <c r="D4" s="3" t="s">
        <v>154</v>
      </c>
      <c r="E4" s="2" t="s">
        <v>109</v>
      </c>
      <c r="F4" s="2" t="s">
        <v>1</v>
      </c>
      <c r="G4" s="2" t="s">
        <v>3</v>
      </c>
      <c r="H4" s="2" t="s">
        <v>4</v>
      </c>
      <c r="I4" s="4" t="s">
        <v>2</v>
      </c>
      <c r="J4" s="1" t="s">
        <v>5</v>
      </c>
    </row>
    <row r="5" spans="1:10" x14ac:dyDescent="0.3">
      <c r="A5" s="2" t="s">
        <v>26</v>
      </c>
      <c r="B5" s="3">
        <v>42288</v>
      </c>
      <c r="C5" s="14">
        <v>1</v>
      </c>
      <c r="D5" s="5">
        <v>24.29</v>
      </c>
      <c r="E5" s="5">
        <v>24.29</v>
      </c>
      <c r="F5" s="2" t="s">
        <v>11</v>
      </c>
      <c r="G5" s="2">
        <v>1586</v>
      </c>
      <c r="H5" s="2" t="s">
        <v>13</v>
      </c>
      <c r="I5" s="4" t="s">
        <v>12</v>
      </c>
      <c r="J5" s="1" t="s">
        <v>14</v>
      </c>
    </row>
    <row r="6" spans="1:10" x14ac:dyDescent="0.3">
      <c r="A6" s="2" t="s">
        <v>26</v>
      </c>
      <c r="B6" s="3">
        <v>42309</v>
      </c>
      <c r="C6" s="14">
        <v>1</v>
      </c>
      <c r="D6" s="5">
        <v>11.96</v>
      </c>
      <c r="E6" s="5">
        <v>11.96</v>
      </c>
      <c r="F6" s="2" t="s">
        <v>6</v>
      </c>
      <c r="G6" s="2" t="s">
        <v>8</v>
      </c>
      <c r="H6" s="2" t="s">
        <v>9</v>
      </c>
      <c r="I6" s="4" t="s">
        <v>7</v>
      </c>
      <c r="J6" s="1" t="s">
        <v>10</v>
      </c>
    </row>
    <row r="7" spans="1:10" x14ac:dyDescent="0.3">
      <c r="A7" s="2" t="s">
        <v>26</v>
      </c>
      <c r="B7" s="3">
        <v>42320</v>
      </c>
      <c r="C7" s="14">
        <v>1</v>
      </c>
      <c r="D7" s="5">
        <v>5.78</v>
      </c>
      <c r="E7" s="5">
        <v>5.78</v>
      </c>
      <c r="F7" s="2" t="s">
        <v>15</v>
      </c>
      <c r="H7" s="2" t="s">
        <v>17</v>
      </c>
      <c r="I7" s="4" t="s">
        <v>16</v>
      </c>
      <c r="J7" s="1" t="s">
        <v>18</v>
      </c>
    </row>
    <row r="8" spans="1:10" x14ac:dyDescent="0.3">
      <c r="A8" s="2" t="s">
        <v>26</v>
      </c>
      <c r="B8" s="3">
        <v>42329</v>
      </c>
      <c r="C8" s="14">
        <v>1</v>
      </c>
      <c r="D8" s="5">
        <v>6.99</v>
      </c>
      <c r="E8" s="5">
        <v>6.99</v>
      </c>
      <c r="F8" s="2" t="s">
        <v>19</v>
      </c>
      <c r="J8" s="1" t="s">
        <v>20</v>
      </c>
    </row>
    <row r="9" spans="1:10" x14ac:dyDescent="0.3">
      <c r="A9" s="2" t="s">
        <v>26</v>
      </c>
      <c r="B9" s="3">
        <v>42329</v>
      </c>
      <c r="C9" s="14">
        <v>1</v>
      </c>
      <c r="D9" s="5">
        <v>6.17</v>
      </c>
      <c r="E9" s="5">
        <v>6.17</v>
      </c>
      <c r="F9" s="2" t="s">
        <v>19</v>
      </c>
      <c r="J9" s="1" t="s">
        <v>22</v>
      </c>
    </row>
    <row r="10" spans="1:10" x14ac:dyDescent="0.3">
      <c r="A10" s="2" t="s">
        <v>26</v>
      </c>
      <c r="B10" s="3">
        <v>42329</v>
      </c>
      <c r="C10" s="14">
        <v>3</v>
      </c>
      <c r="D10" s="5">
        <f>5.67/3</f>
        <v>1.89</v>
      </c>
      <c r="E10" s="5">
        <v>5.67</v>
      </c>
      <c r="F10" s="2" t="s">
        <v>19</v>
      </c>
      <c r="J10" s="1" t="s">
        <v>21</v>
      </c>
    </row>
    <row r="11" spans="1:10" x14ac:dyDescent="0.3">
      <c r="A11" s="2" t="s">
        <v>26</v>
      </c>
      <c r="B11" s="3">
        <v>42342</v>
      </c>
      <c r="C11" s="14">
        <v>1</v>
      </c>
      <c r="D11" s="5">
        <v>5.16</v>
      </c>
      <c r="E11" s="5">
        <v>5.16</v>
      </c>
      <c r="F11" s="2" t="s">
        <v>15</v>
      </c>
      <c r="H11" s="2" t="s">
        <v>24</v>
      </c>
      <c r="I11" s="4" t="s">
        <v>23</v>
      </c>
      <c r="J11" s="1" t="s">
        <v>25</v>
      </c>
    </row>
    <row r="12" spans="1:10" x14ac:dyDescent="0.3">
      <c r="A12" s="2" t="s">
        <v>26</v>
      </c>
      <c r="B12" s="3">
        <v>42351</v>
      </c>
      <c r="C12" s="14">
        <v>1</v>
      </c>
      <c r="D12" s="5">
        <v>24.95</v>
      </c>
      <c r="E12" s="5">
        <v>24.95</v>
      </c>
      <c r="F12" s="2" t="s">
        <v>27</v>
      </c>
      <c r="G12" s="2" t="s">
        <v>44</v>
      </c>
      <c r="H12" s="2">
        <v>2271088</v>
      </c>
      <c r="I12" s="4" t="s">
        <v>43</v>
      </c>
      <c r="J12" s="1" t="s">
        <v>45</v>
      </c>
    </row>
    <row r="13" spans="1:10" x14ac:dyDescent="0.3">
      <c r="A13" s="2" t="s">
        <v>26</v>
      </c>
      <c r="B13" s="3">
        <v>42351</v>
      </c>
      <c r="C13" s="14">
        <v>1</v>
      </c>
      <c r="D13" s="5">
        <v>4.95</v>
      </c>
      <c r="E13" s="5">
        <v>4.95</v>
      </c>
      <c r="F13" s="2" t="s">
        <v>27</v>
      </c>
      <c r="G13" s="2" t="s">
        <v>29</v>
      </c>
      <c r="H13" s="2">
        <v>2271088</v>
      </c>
      <c r="I13" s="4" t="s">
        <v>28</v>
      </c>
      <c r="J13" s="1" t="s">
        <v>30</v>
      </c>
    </row>
    <row r="14" spans="1:10" x14ac:dyDescent="0.3">
      <c r="A14" s="2" t="s">
        <v>26</v>
      </c>
      <c r="B14" s="3">
        <v>42351</v>
      </c>
      <c r="C14" s="14">
        <v>1</v>
      </c>
      <c r="D14" s="5">
        <v>4.95</v>
      </c>
      <c r="E14" s="5">
        <v>4.95</v>
      </c>
      <c r="F14" s="2" t="s">
        <v>27</v>
      </c>
      <c r="G14" s="2" t="s">
        <v>32</v>
      </c>
      <c r="H14" s="2">
        <v>2271088</v>
      </c>
      <c r="I14" s="4" t="s">
        <v>31</v>
      </c>
      <c r="J14" s="1" t="s">
        <v>33</v>
      </c>
    </row>
    <row r="15" spans="1:10" x14ac:dyDescent="0.3">
      <c r="A15" s="2" t="s">
        <v>26</v>
      </c>
      <c r="B15" s="3">
        <v>42351</v>
      </c>
      <c r="C15" s="14">
        <v>1</v>
      </c>
      <c r="D15" s="5">
        <v>4.95</v>
      </c>
      <c r="E15" s="5">
        <v>4.95</v>
      </c>
      <c r="F15" s="2" t="s">
        <v>27</v>
      </c>
      <c r="G15" s="2" t="s">
        <v>35</v>
      </c>
      <c r="H15" s="2">
        <v>2271088</v>
      </c>
      <c r="I15" s="4" t="s">
        <v>34</v>
      </c>
      <c r="J15" s="1" t="s">
        <v>36</v>
      </c>
    </row>
    <row r="16" spans="1:10" x14ac:dyDescent="0.3">
      <c r="A16" s="2" t="s">
        <v>26</v>
      </c>
      <c r="B16" s="3">
        <v>42351</v>
      </c>
      <c r="C16" s="14">
        <v>1</v>
      </c>
      <c r="D16" s="5">
        <v>4.95</v>
      </c>
      <c r="E16" s="5">
        <v>4.95</v>
      </c>
      <c r="F16" s="2" t="s">
        <v>27</v>
      </c>
      <c r="G16" s="2" t="s">
        <v>38</v>
      </c>
      <c r="H16" s="2">
        <v>2271088</v>
      </c>
      <c r="I16" s="4" t="s">
        <v>37</v>
      </c>
      <c r="J16" s="1" t="s">
        <v>39</v>
      </c>
    </row>
    <row r="17" spans="1:10" x14ac:dyDescent="0.3">
      <c r="A17" s="2" t="s">
        <v>26</v>
      </c>
      <c r="B17" s="3">
        <v>42351</v>
      </c>
      <c r="C17" s="14">
        <v>1</v>
      </c>
      <c r="D17" s="5">
        <v>4.95</v>
      </c>
      <c r="E17" s="5">
        <v>4.95</v>
      </c>
      <c r="F17" s="2" t="s">
        <v>27</v>
      </c>
      <c r="G17" s="2" t="s">
        <v>41</v>
      </c>
      <c r="H17" s="2">
        <v>2271088</v>
      </c>
      <c r="I17" s="4" t="s">
        <v>40</v>
      </c>
      <c r="J17" s="1" t="s">
        <v>42</v>
      </c>
    </row>
    <row r="18" spans="1:10" x14ac:dyDescent="0.3">
      <c r="A18" s="2" t="s">
        <v>26</v>
      </c>
      <c r="B18" s="3">
        <v>42351</v>
      </c>
      <c r="C18" s="14">
        <v>1</v>
      </c>
      <c r="D18" s="5">
        <v>4.53</v>
      </c>
      <c r="E18" s="5">
        <v>4.53</v>
      </c>
      <c r="F18" s="2" t="s">
        <v>27</v>
      </c>
      <c r="H18" s="2">
        <v>2271088</v>
      </c>
      <c r="J18" s="1" t="s">
        <v>46</v>
      </c>
    </row>
    <row r="19" spans="1:10" x14ac:dyDescent="0.3">
      <c r="A19" s="2" t="s">
        <v>26</v>
      </c>
      <c r="B19" s="3">
        <v>42363</v>
      </c>
      <c r="C19" s="14">
        <v>1</v>
      </c>
      <c r="D19" s="5">
        <v>34.99</v>
      </c>
      <c r="E19" s="5">
        <v>34.99</v>
      </c>
      <c r="F19" s="2" t="s">
        <v>15</v>
      </c>
      <c r="G19" s="2" t="s">
        <v>48</v>
      </c>
      <c r="I19" s="4" t="s">
        <v>47</v>
      </c>
      <c r="J19" s="1" t="s">
        <v>49</v>
      </c>
    </row>
    <row r="20" spans="1:10" x14ac:dyDescent="0.3">
      <c r="A20" s="2" t="s">
        <v>26</v>
      </c>
      <c r="B20" s="3">
        <v>42397</v>
      </c>
      <c r="C20" s="14">
        <v>1</v>
      </c>
      <c r="D20" s="5">
        <v>49.99</v>
      </c>
      <c r="E20" s="5">
        <v>49.99</v>
      </c>
      <c r="F20" s="2" t="s">
        <v>27</v>
      </c>
      <c r="G20" s="2" t="s">
        <v>51</v>
      </c>
      <c r="H20" s="2">
        <v>2588949</v>
      </c>
      <c r="I20" s="4" t="s">
        <v>50</v>
      </c>
      <c r="J20" s="1" t="s">
        <v>52</v>
      </c>
    </row>
    <row r="21" spans="1:10" x14ac:dyDescent="0.3">
      <c r="A21" s="2" t="s">
        <v>26</v>
      </c>
      <c r="B21" s="3">
        <v>42397</v>
      </c>
      <c r="C21" s="14">
        <v>3</v>
      </c>
      <c r="D21" s="5">
        <f>41.85/3</f>
        <v>13.950000000000001</v>
      </c>
      <c r="E21" s="5">
        <v>41.85</v>
      </c>
      <c r="F21" s="2" t="s">
        <v>27</v>
      </c>
      <c r="G21" s="2" t="s">
        <v>54</v>
      </c>
      <c r="H21" s="2">
        <v>2588949</v>
      </c>
      <c r="I21" s="4" t="s">
        <v>53</v>
      </c>
      <c r="J21" s="1" t="s">
        <v>165</v>
      </c>
    </row>
    <row r="22" spans="1:10" x14ac:dyDescent="0.3">
      <c r="A22" s="2" t="s">
        <v>26</v>
      </c>
      <c r="B22" s="3">
        <v>42397</v>
      </c>
      <c r="C22" s="14">
        <v>2</v>
      </c>
      <c r="D22" s="5">
        <f>25.9/2</f>
        <v>12.95</v>
      </c>
      <c r="E22" s="5">
        <v>25.9</v>
      </c>
      <c r="F22" s="2" t="s">
        <v>27</v>
      </c>
      <c r="G22" s="2" t="s">
        <v>56</v>
      </c>
      <c r="H22" s="2">
        <v>2588949</v>
      </c>
      <c r="I22" s="4" t="s">
        <v>55</v>
      </c>
      <c r="J22" s="1" t="s">
        <v>156</v>
      </c>
    </row>
    <row r="23" spans="1:10" x14ac:dyDescent="0.3">
      <c r="A23" s="2" t="s">
        <v>26</v>
      </c>
      <c r="B23" s="3">
        <v>42403</v>
      </c>
      <c r="C23" s="14">
        <v>12</v>
      </c>
      <c r="D23" s="5">
        <f>147.6/12</f>
        <v>12.299999999999999</v>
      </c>
      <c r="E23" s="5">
        <v>147.6</v>
      </c>
      <c r="F23" s="2" t="s">
        <v>27</v>
      </c>
      <c r="G23" s="2" t="s">
        <v>56</v>
      </c>
      <c r="H23" s="2">
        <v>2657878</v>
      </c>
      <c r="I23" s="4" t="s">
        <v>55</v>
      </c>
      <c r="J23" s="1" t="s">
        <v>156</v>
      </c>
    </row>
    <row r="24" spans="1:10" x14ac:dyDescent="0.3">
      <c r="A24" s="2" t="s">
        <v>26</v>
      </c>
      <c r="B24" s="3">
        <v>42403</v>
      </c>
      <c r="C24" s="14">
        <v>5</v>
      </c>
      <c r="D24" s="5">
        <f>64.75/5</f>
        <v>12.95</v>
      </c>
      <c r="E24" s="5">
        <v>64.75</v>
      </c>
      <c r="F24" s="2" t="s">
        <v>27</v>
      </c>
      <c r="G24" s="2" t="s">
        <v>64</v>
      </c>
      <c r="H24" s="2">
        <v>2657878</v>
      </c>
      <c r="I24" s="4" t="s">
        <v>63</v>
      </c>
      <c r="J24" s="1" t="s">
        <v>157</v>
      </c>
    </row>
    <row r="25" spans="1:10" x14ac:dyDescent="0.3">
      <c r="A25" s="2" t="s">
        <v>26</v>
      </c>
      <c r="B25" s="3">
        <v>42403</v>
      </c>
      <c r="C25" s="14">
        <v>1</v>
      </c>
      <c r="D25" s="5">
        <v>39.950000000000003</v>
      </c>
      <c r="E25" s="5">
        <v>39.950000000000003</v>
      </c>
      <c r="F25" s="2" t="s">
        <v>15</v>
      </c>
      <c r="G25" s="2" t="s">
        <v>58</v>
      </c>
      <c r="I25" s="4" t="s">
        <v>57</v>
      </c>
      <c r="J25" s="1" t="s">
        <v>59</v>
      </c>
    </row>
    <row r="26" spans="1:10" x14ac:dyDescent="0.3">
      <c r="A26" s="2" t="s">
        <v>26</v>
      </c>
      <c r="B26" s="3">
        <v>42403</v>
      </c>
      <c r="C26" s="14">
        <v>12</v>
      </c>
      <c r="D26" s="5">
        <f>28.5/12</f>
        <v>2.375</v>
      </c>
      <c r="E26" s="5">
        <v>28.5</v>
      </c>
      <c r="F26" s="2" t="s">
        <v>15</v>
      </c>
      <c r="G26" s="2" t="s">
        <v>61</v>
      </c>
      <c r="I26" s="4" t="s">
        <v>60</v>
      </c>
      <c r="J26" s="1" t="s">
        <v>62</v>
      </c>
    </row>
    <row r="27" spans="1:10" x14ac:dyDescent="0.3">
      <c r="A27" s="2" t="s">
        <v>26</v>
      </c>
      <c r="B27" s="3">
        <v>42413</v>
      </c>
      <c r="C27" s="14">
        <v>1</v>
      </c>
      <c r="D27" s="5">
        <v>7.95</v>
      </c>
      <c r="E27" s="5">
        <v>7.95</v>
      </c>
      <c r="F27" s="2" t="s">
        <v>65</v>
      </c>
      <c r="G27" s="2">
        <v>1931</v>
      </c>
      <c r="H27" s="2" t="s">
        <v>96</v>
      </c>
      <c r="I27" s="4" t="s">
        <v>95</v>
      </c>
      <c r="J27" s="1" t="s">
        <v>97</v>
      </c>
    </row>
    <row r="28" spans="1:10" x14ac:dyDescent="0.3">
      <c r="A28" s="2" t="s">
        <v>26</v>
      </c>
      <c r="B28" s="3">
        <v>42413</v>
      </c>
      <c r="C28" s="14">
        <v>10</v>
      </c>
      <c r="D28" s="5">
        <f>6.8/10</f>
        <v>0.67999999999999994</v>
      </c>
      <c r="E28" s="5">
        <v>6.8</v>
      </c>
      <c r="F28" s="2" t="s">
        <v>65</v>
      </c>
      <c r="G28" s="2">
        <v>965</v>
      </c>
      <c r="H28" s="2" t="s">
        <v>99</v>
      </c>
      <c r="I28" s="4" t="s">
        <v>98</v>
      </c>
      <c r="J28" s="1" t="s">
        <v>164</v>
      </c>
    </row>
    <row r="29" spans="1:10" x14ac:dyDescent="0.3">
      <c r="A29" s="2" t="s">
        <v>26</v>
      </c>
      <c r="B29" s="3">
        <v>42413</v>
      </c>
      <c r="C29" s="14">
        <v>1</v>
      </c>
      <c r="D29" s="5">
        <v>5.95</v>
      </c>
      <c r="E29" s="5">
        <v>5.95</v>
      </c>
      <c r="F29" s="2" t="s">
        <v>65</v>
      </c>
      <c r="G29" s="2">
        <v>1930</v>
      </c>
      <c r="H29" s="2" t="s">
        <v>93</v>
      </c>
      <c r="I29" s="4" t="s">
        <v>92</v>
      </c>
      <c r="J29" s="1" t="s">
        <v>94</v>
      </c>
    </row>
    <row r="30" spans="1:10" x14ac:dyDescent="0.3">
      <c r="A30" s="2" t="s">
        <v>26</v>
      </c>
      <c r="B30" s="3">
        <v>42413</v>
      </c>
      <c r="C30" s="14">
        <v>1</v>
      </c>
      <c r="D30" s="5">
        <v>4.45</v>
      </c>
      <c r="E30" s="5">
        <v>4.45</v>
      </c>
      <c r="F30" s="2" t="s">
        <v>65</v>
      </c>
      <c r="H30" s="2" t="s">
        <v>99</v>
      </c>
      <c r="J30" s="1" t="s">
        <v>46</v>
      </c>
    </row>
    <row r="31" spans="1:10" x14ac:dyDescent="0.3">
      <c r="A31" s="2" t="s">
        <v>26</v>
      </c>
      <c r="B31" s="3">
        <v>42413</v>
      </c>
      <c r="C31" s="14">
        <v>2</v>
      </c>
      <c r="D31" s="5">
        <f>1.58/2</f>
        <v>0.79</v>
      </c>
      <c r="E31" s="5">
        <v>1.58</v>
      </c>
      <c r="F31" s="2" t="s">
        <v>65</v>
      </c>
      <c r="G31" s="2">
        <v>1902</v>
      </c>
      <c r="H31" s="2" t="s">
        <v>70</v>
      </c>
      <c r="I31" s="4" t="s">
        <v>69</v>
      </c>
      <c r="J31" s="1" t="s">
        <v>163</v>
      </c>
    </row>
    <row r="32" spans="1:10" x14ac:dyDescent="0.3">
      <c r="A32" s="2" t="s">
        <v>26</v>
      </c>
      <c r="B32" s="3">
        <v>42413</v>
      </c>
      <c r="C32" s="14">
        <v>2</v>
      </c>
      <c r="D32" s="5">
        <f>1.38/2</f>
        <v>0.69</v>
      </c>
      <c r="E32" s="5">
        <v>1.38</v>
      </c>
      <c r="F32" s="2" t="s">
        <v>65</v>
      </c>
      <c r="G32" s="2">
        <v>1901</v>
      </c>
      <c r="H32" s="2" t="s">
        <v>67</v>
      </c>
      <c r="I32" s="4" t="s">
        <v>68</v>
      </c>
      <c r="J32" s="1" t="s">
        <v>162</v>
      </c>
    </row>
    <row r="33" spans="1:10" x14ac:dyDescent="0.3">
      <c r="A33" s="2" t="s">
        <v>26</v>
      </c>
      <c r="B33" s="3">
        <v>42413</v>
      </c>
      <c r="C33" s="14">
        <v>1</v>
      </c>
      <c r="D33" s="5">
        <v>1.19</v>
      </c>
      <c r="E33" s="5">
        <v>1.19</v>
      </c>
      <c r="F33" s="2" t="s">
        <v>65</v>
      </c>
      <c r="G33" s="2">
        <v>1909</v>
      </c>
      <c r="H33" s="2" t="s">
        <v>90</v>
      </c>
      <c r="I33" s="4" t="s">
        <v>89</v>
      </c>
      <c r="J33" s="1" t="s">
        <v>91</v>
      </c>
    </row>
    <row r="34" spans="1:10" x14ac:dyDescent="0.3">
      <c r="A34" s="2" t="s">
        <v>26</v>
      </c>
      <c r="B34" s="3">
        <v>42413</v>
      </c>
      <c r="C34" s="14">
        <v>2</v>
      </c>
      <c r="D34" s="5">
        <f>1.18/2</f>
        <v>0.59</v>
      </c>
      <c r="E34" s="5">
        <v>1.18</v>
      </c>
      <c r="F34" s="2" t="s">
        <v>65</v>
      </c>
      <c r="G34" s="2">
        <v>1900</v>
      </c>
      <c r="H34" s="2" t="s">
        <v>67</v>
      </c>
      <c r="I34" s="4" t="s">
        <v>66</v>
      </c>
      <c r="J34" s="1" t="s">
        <v>161</v>
      </c>
    </row>
    <row r="35" spans="1:10" x14ac:dyDescent="0.3">
      <c r="A35" s="2" t="s">
        <v>26</v>
      </c>
      <c r="B35" s="3">
        <v>42413</v>
      </c>
      <c r="C35" s="14">
        <v>1</v>
      </c>
      <c r="D35" s="5">
        <v>1.0900000000000001</v>
      </c>
      <c r="E35" s="5">
        <v>1.0900000000000001</v>
      </c>
      <c r="F35" s="2" t="s">
        <v>65</v>
      </c>
      <c r="G35" s="2">
        <v>1908</v>
      </c>
      <c r="H35" s="2" t="s">
        <v>87</v>
      </c>
      <c r="I35" s="4" t="s">
        <v>86</v>
      </c>
      <c r="J35" s="1" t="s">
        <v>88</v>
      </c>
    </row>
    <row r="36" spans="1:10" x14ac:dyDescent="0.3">
      <c r="A36" s="2" t="s">
        <v>26</v>
      </c>
      <c r="B36" s="3">
        <v>42413</v>
      </c>
      <c r="C36" s="14">
        <v>1</v>
      </c>
      <c r="D36" s="5">
        <v>0.99</v>
      </c>
      <c r="E36" s="5">
        <v>0.99</v>
      </c>
      <c r="F36" s="2" t="s">
        <v>65</v>
      </c>
      <c r="G36" s="2">
        <v>1907</v>
      </c>
      <c r="H36" s="2" t="s">
        <v>84</v>
      </c>
      <c r="I36" s="4" t="s">
        <v>83</v>
      </c>
      <c r="J36" s="1" t="s">
        <v>85</v>
      </c>
    </row>
    <row r="37" spans="1:10" x14ac:dyDescent="0.3">
      <c r="A37" s="2" t="s">
        <v>26</v>
      </c>
      <c r="B37" s="3">
        <v>42413</v>
      </c>
      <c r="C37" s="14">
        <v>1</v>
      </c>
      <c r="D37" s="5">
        <v>0.89</v>
      </c>
      <c r="E37" s="5">
        <v>0.89</v>
      </c>
      <c r="F37" s="2" t="s">
        <v>65</v>
      </c>
      <c r="G37" s="2">
        <v>1906</v>
      </c>
      <c r="H37" s="2" t="s">
        <v>81</v>
      </c>
      <c r="I37" s="4" t="s">
        <v>80</v>
      </c>
      <c r="J37" s="1" t="s">
        <v>82</v>
      </c>
    </row>
    <row r="38" spans="1:10" x14ac:dyDescent="0.3">
      <c r="A38" s="2" t="s">
        <v>26</v>
      </c>
      <c r="B38" s="3">
        <v>42413</v>
      </c>
      <c r="C38" s="14">
        <v>1</v>
      </c>
      <c r="D38" s="5">
        <v>0.79</v>
      </c>
      <c r="E38" s="5">
        <v>0.79</v>
      </c>
      <c r="F38" s="2" t="s">
        <v>65</v>
      </c>
      <c r="G38" s="2">
        <v>1905</v>
      </c>
      <c r="H38" s="2" t="s">
        <v>78</v>
      </c>
      <c r="I38" s="4" t="s">
        <v>77</v>
      </c>
      <c r="J38" s="1" t="s">
        <v>79</v>
      </c>
    </row>
    <row r="39" spans="1:10" x14ac:dyDescent="0.3">
      <c r="A39" s="2" t="s">
        <v>26</v>
      </c>
      <c r="B39" s="3">
        <v>42413</v>
      </c>
      <c r="C39" s="14">
        <v>1</v>
      </c>
      <c r="D39" s="5">
        <v>0.69</v>
      </c>
      <c r="E39" s="5">
        <v>0.69</v>
      </c>
      <c r="F39" s="2" t="s">
        <v>65</v>
      </c>
      <c r="G39" s="2">
        <v>1904</v>
      </c>
      <c r="H39" s="2" t="s">
        <v>75</v>
      </c>
      <c r="I39" s="4" t="s">
        <v>74</v>
      </c>
      <c r="J39" s="1" t="s">
        <v>76</v>
      </c>
    </row>
    <row r="40" spans="1:10" x14ac:dyDescent="0.3">
      <c r="A40" s="2" t="s">
        <v>26</v>
      </c>
      <c r="B40" s="3">
        <v>42413</v>
      </c>
      <c r="C40" s="14">
        <v>1</v>
      </c>
      <c r="D40" s="5">
        <v>0.59</v>
      </c>
      <c r="E40" s="5">
        <v>0.59</v>
      </c>
      <c r="F40" s="2" t="s">
        <v>65</v>
      </c>
      <c r="G40" s="2">
        <v>1903</v>
      </c>
      <c r="H40" s="2" t="s">
        <v>72</v>
      </c>
      <c r="I40" s="4" t="s">
        <v>71</v>
      </c>
      <c r="J40" s="1" t="s">
        <v>73</v>
      </c>
    </row>
    <row r="41" spans="1:10" x14ac:dyDescent="0.3">
      <c r="A41" s="2" t="s">
        <v>26</v>
      </c>
      <c r="B41" s="3">
        <v>42430</v>
      </c>
      <c r="C41" s="14">
        <v>4</v>
      </c>
      <c r="D41" s="5">
        <f>59.8</f>
        <v>59.8</v>
      </c>
      <c r="E41" s="5">
        <v>59.8</v>
      </c>
      <c r="F41" s="2" t="s">
        <v>11</v>
      </c>
      <c r="G41" s="2">
        <v>1085</v>
      </c>
      <c r="H41" s="2" t="s">
        <v>101</v>
      </c>
      <c r="I41" s="4" t="s">
        <v>100</v>
      </c>
      <c r="J41" s="1" t="s">
        <v>160</v>
      </c>
    </row>
    <row r="42" spans="1:10" x14ac:dyDescent="0.3">
      <c r="A42" s="2" t="s">
        <v>26</v>
      </c>
      <c r="B42" s="3">
        <v>42430</v>
      </c>
      <c r="C42" s="14">
        <v>1</v>
      </c>
      <c r="D42" s="5">
        <v>19.899999999999999</v>
      </c>
      <c r="E42" s="5">
        <v>19.899999999999999</v>
      </c>
      <c r="F42" s="2" t="s">
        <v>11</v>
      </c>
      <c r="G42" s="2">
        <v>904</v>
      </c>
      <c r="H42" s="2" t="s">
        <v>101</v>
      </c>
      <c r="I42" s="4" t="s">
        <v>102</v>
      </c>
      <c r="J42" s="1" t="s">
        <v>103</v>
      </c>
    </row>
    <row r="43" spans="1:10" x14ac:dyDescent="0.3">
      <c r="A43" s="2" t="s">
        <v>26</v>
      </c>
      <c r="B43" s="3">
        <v>42430</v>
      </c>
      <c r="C43" s="14">
        <v>1</v>
      </c>
      <c r="D43" s="5">
        <v>9.56</v>
      </c>
      <c r="E43" s="5">
        <v>9.56</v>
      </c>
      <c r="F43" s="2" t="s">
        <v>11</v>
      </c>
      <c r="H43" s="2" t="s">
        <v>101</v>
      </c>
      <c r="J43" s="1" t="s">
        <v>46</v>
      </c>
    </row>
    <row r="44" spans="1:10" x14ac:dyDescent="0.3">
      <c r="A44" s="2" t="s">
        <v>26</v>
      </c>
      <c r="B44" s="3">
        <v>42433</v>
      </c>
      <c r="C44" s="14">
        <v>1</v>
      </c>
      <c r="D44" s="5">
        <v>55</v>
      </c>
      <c r="E44" s="5">
        <v>55</v>
      </c>
      <c r="F44" s="2" t="s">
        <v>11</v>
      </c>
      <c r="G44" s="2">
        <v>1996</v>
      </c>
      <c r="H44" s="2" t="s">
        <v>105</v>
      </c>
      <c r="I44" s="4" t="s">
        <v>104</v>
      </c>
      <c r="J44" s="1" t="s">
        <v>106</v>
      </c>
    </row>
    <row r="45" spans="1:10" x14ac:dyDescent="0.3">
      <c r="A45" s="2" t="s">
        <v>26</v>
      </c>
      <c r="B45" s="3">
        <v>42433</v>
      </c>
      <c r="C45" s="14">
        <v>1</v>
      </c>
      <c r="D45" s="5">
        <v>9.9499999999999993</v>
      </c>
      <c r="E45" s="5">
        <v>9.9499999999999993</v>
      </c>
      <c r="F45" s="2" t="s">
        <v>11</v>
      </c>
      <c r="G45" s="2">
        <v>572</v>
      </c>
      <c r="H45" s="2" t="s">
        <v>105</v>
      </c>
      <c r="I45" s="4" t="s">
        <v>107</v>
      </c>
      <c r="J45" s="1" t="s">
        <v>108</v>
      </c>
    </row>
    <row r="46" spans="1:10" x14ac:dyDescent="0.3">
      <c r="A46" s="2" t="s">
        <v>26</v>
      </c>
      <c r="B46" s="3">
        <v>42444</v>
      </c>
      <c r="C46" s="14">
        <v>1</v>
      </c>
      <c r="D46" s="5">
        <v>8.99</v>
      </c>
      <c r="E46" s="2">
        <v>8.99</v>
      </c>
      <c r="F46" s="2" t="s">
        <v>15</v>
      </c>
      <c r="H46" s="2" t="s">
        <v>111</v>
      </c>
      <c r="I46" s="4" t="s">
        <v>114</v>
      </c>
      <c r="J46" s="1" t="s">
        <v>115</v>
      </c>
    </row>
    <row r="47" spans="1:10" x14ac:dyDescent="0.3">
      <c r="A47" s="2" t="s">
        <v>26</v>
      </c>
      <c r="B47" s="3">
        <v>42444</v>
      </c>
      <c r="C47" s="14">
        <v>1</v>
      </c>
      <c r="D47" s="5">
        <v>6.99</v>
      </c>
      <c r="E47" s="2">
        <v>6.99</v>
      </c>
      <c r="F47" s="2" t="s">
        <v>15</v>
      </c>
      <c r="H47" s="2" t="s">
        <v>111</v>
      </c>
      <c r="I47" s="4" t="s">
        <v>112</v>
      </c>
      <c r="J47" s="1" t="s">
        <v>113</v>
      </c>
    </row>
    <row r="48" spans="1:10" x14ac:dyDescent="0.3">
      <c r="A48" s="2" t="s">
        <v>26</v>
      </c>
      <c r="B48" s="3">
        <v>42452</v>
      </c>
      <c r="C48" s="14">
        <v>1</v>
      </c>
      <c r="D48" s="5">
        <v>19.649999999999999</v>
      </c>
      <c r="E48" s="5">
        <v>19.649999999999999</v>
      </c>
      <c r="F48" s="2" t="s">
        <v>117</v>
      </c>
      <c r="G48" s="2" t="s">
        <v>118</v>
      </c>
      <c r="H48" s="9">
        <v>1</v>
      </c>
      <c r="I48" s="4" t="s">
        <v>119</v>
      </c>
      <c r="J48" s="1" t="s">
        <v>120</v>
      </c>
    </row>
    <row r="49" spans="1:10" x14ac:dyDescent="0.3">
      <c r="A49" s="2" t="s">
        <v>26</v>
      </c>
      <c r="B49" s="3">
        <v>42452</v>
      </c>
      <c r="C49" s="14">
        <v>3</v>
      </c>
      <c r="D49" s="5">
        <f>8.85/3</f>
        <v>2.9499999999999997</v>
      </c>
      <c r="E49" s="5">
        <v>8.85</v>
      </c>
      <c r="F49" s="2" t="s">
        <v>117</v>
      </c>
      <c r="G49" s="2" t="s">
        <v>121</v>
      </c>
      <c r="H49" s="2">
        <v>1</v>
      </c>
      <c r="I49" s="4" t="s">
        <v>122</v>
      </c>
      <c r="J49" s="1" t="s">
        <v>123</v>
      </c>
    </row>
    <row r="50" spans="1:10" x14ac:dyDescent="0.3">
      <c r="A50" s="2" t="s">
        <v>26</v>
      </c>
      <c r="B50" s="3">
        <v>42452</v>
      </c>
      <c r="C50" s="14">
        <v>1</v>
      </c>
      <c r="D50" s="5">
        <v>21.96</v>
      </c>
      <c r="E50" s="5">
        <v>21.96</v>
      </c>
      <c r="F50" s="2" t="s">
        <v>117</v>
      </c>
      <c r="G50" s="2" t="s">
        <v>124</v>
      </c>
      <c r="H50" s="2">
        <v>1</v>
      </c>
      <c r="I50" s="4" t="s">
        <v>125</v>
      </c>
      <c r="J50" s="1" t="s">
        <v>126</v>
      </c>
    </row>
    <row r="51" spans="1:10" x14ac:dyDescent="0.3">
      <c r="A51" s="2" t="s">
        <v>26</v>
      </c>
      <c r="B51" s="3">
        <v>42452</v>
      </c>
      <c r="C51" s="14">
        <v>10</v>
      </c>
      <c r="D51" s="5">
        <f>2.53/10</f>
        <v>0.253</v>
      </c>
      <c r="E51" s="5">
        <v>2.5299999999999998</v>
      </c>
      <c r="F51" s="2" t="s">
        <v>117</v>
      </c>
      <c r="G51" s="2" t="s">
        <v>127</v>
      </c>
      <c r="H51" s="2">
        <v>1</v>
      </c>
      <c r="I51" s="4" t="s">
        <v>128</v>
      </c>
      <c r="J51" s="1" t="s">
        <v>159</v>
      </c>
    </row>
    <row r="52" spans="1:10" x14ac:dyDescent="0.3">
      <c r="A52" s="2" t="s">
        <v>26</v>
      </c>
      <c r="B52" s="3">
        <v>42452</v>
      </c>
      <c r="C52" s="14">
        <v>10</v>
      </c>
      <c r="D52" s="5">
        <f>12.61/10</f>
        <v>1.2609999999999999</v>
      </c>
      <c r="E52" s="5">
        <v>12.61</v>
      </c>
      <c r="F52" s="2" t="s">
        <v>117</v>
      </c>
      <c r="G52" s="2" t="s">
        <v>129</v>
      </c>
      <c r="H52" s="2">
        <v>1</v>
      </c>
      <c r="I52" s="4" t="s">
        <v>130</v>
      </c>
      <c r="J52" s="1" t="s">
        <v>158</v>
      </c>
    </row>
    <row r="53" spans="1:10" x14ac:dyDescent="0.3">
      <c r="A53" s="2" t="s">
        <v>26</v>
      </c>
      <c r="B53" s="3">
        <v>42458</v>
      </c>
      <c r="C53" s="14">
        <v>1</v>
      </c>
      <c r="D53" s="5">
        <v>4.96</v>
      </c>
      <c r="E53" s="5">
        <v>4.96</v>
      </c>
      <c r="F53" s="2" t="s">
        <v>131</v>
      </c>
      <c r="J53" s="1" t="s">
        <v>132</v>
      </c>
    </row>
    <row r="54" spans="1:10" x14ac:dyDescent="0.3">
      <c r="A54" s="2" t="s">
        <v>26</v>
      </c>
      <c r="B54" s="3">
        <v>42458</v>
      </c>
      <c r="C54" s="14">
        <v>1</v>
      </c>
      <c r="D54" s="5">
        <v>4.96</v>
      </c>
      <c r="E54" s="5">
        <v>4.96</v>
      </c>
      <c r="F54" s="2" t="s">
        <v>131</v>
      </c>
      <c r="J54" s="1" t="s">
        <v>133</v>
      </c>
    </row>
    <row r="55" spans="1:10" x14ac:dyDescent="0.3">
      <c r="A55" s="2" t="s">
        <v>26</v>
      </c>
      <c r="B55" s="3">
        <v>42458</v>
      </c>
      <c r="C55" s="14">
        <v>1</v>
      </c>
      <c r="D55" s="5">
        <v>4.96</v>
      </c>
      <c r="E55" s="5">
        <v>4.96</v>
      </c>
      <c r="F55" s="2" t="s">
        <v>131</v>
      </c>
      <c r="J55" s="1" t="s">
        <v>134</v>
      </c>
    </row>
    <row r="56" spans="1:10" x14ac:dyDescent="0.3">
      <c r="A56" s="2" t="s">
        <v>26</v>
      </c>
      <c r="B56" s="3">
        <v>42458</v>
      </c>
      <c r="C56" s="14">
        <v>1</v>
      </c>
      <c r="D56" s="5">
        <v>3.96</v>
      </c>
      <c r="E56" s="5">
        <v>3.96</v>
      </c>
      <c r="F56" s="2" t="s">
        <v>131</v>
      </c>
      <c r="J56" s="1" t="s">
        <v>135</v>
      </c>
    </row>
    <row r="57" spans="1:10" x14ac:dyDescent="0.3">
      <c r="A57" s="2" t="s">
        <v>26</v>
      </c>
      <c r="B57" s="3">
        <v>42458</v>
      </c>
      <c r="C57" s="14">
        <v>1</v>
      </c>
      <c r="D57" s="5">
        <v>3.96</v>
      </c>
      <c r="E57" s="5">
        <v>3.96</v>
      </c>
      <c r="F57" s="2" t="s">
        <v>131</v>
      </c>
      <c r="J57" s="1" t="s">
        <v>136</v>
      </c>
    </row>
    <row r="58" spans="1:10" x14ac:dyDescent="0.3">
      <c r="A58" s="2" t="s">
        <v>26</v>
      </c>
      <c r="B58" s="3">
        <v>42458</v>
      </c>
      <c r="C58" s="14">
        <v>1</v>
      </c>
      <c r="D58" s="5">
        <v>11.98</v>
      </c>
      <c r="E58" s="5">
        <v>11.98</v>
      </c>
      <c r="F58" s="2" t="s">
        <v>131</v>
      </c>
      <c r="J58" s="1" t="s">
        <v>137</v>
      </c>
    </row>
    <row r="59" spans="1:10" x14ac:dyDescent="0.3">
      <c r="A59" s="2" t="s">
        <v>26</v>
      </c>
      <c r="B59" s="3">
        <v>42458</v>
      </c>
      <c r="C59" s="14">
        <v>1</v>
      </c>
      <c r="D59" s="5">
        <v>6.99</v>
      </c>
      <c r="E59" s="5">
        <v>6.99</v>
      </c>
      <c r="F59" s="2" t="s">
        <v>131</v>
      </c>
      <c r="J59" s="1" t="s">
        <v>138</v>
      </c>
    </row>
    <row r="60" spans="1:10" x14ac:dyDescent="0.3">
      <c r="A60" s="2" t="s">
        <v>26</v>
      </c>
      <c r="B60" s="3">
        <v>42460</v>
      </c>
      <c r="C60" s="14">
        <v>1</v>
      </c>
      <c r="D60" s="5">
        <v>4.96</v>
      </c>
      <c r="E60" s="5">
        <v>4.96</v>
      </c>
      <c r="F60" s="2" t="s">
        <v>131</v>
      </c>
      <c r="J60" s="1" t="s">
        <v>139</v>
      </c>
    </row>
    <row r="61" spans="1:10" x14ac:dyDescent="0.3">
      <c r="A61" s="2" t="s">
        <v>26</v>
      </c>
      <c r="B61" s="3">
        <v>42480</v>
      </c>
      <c r="C61" s="14">
        <v>1</v>
      </c>
      <c r="D61" s="5">
        <v>9.9499999999999993</v>
      </c>
      <c r="E61" s="5">
        <v>9.9499999999999993</v>
      </c>
      <c r="F61" s="2" t="s">
        <v>117</v>
      </c>
      <c r="G61" s="2" t="s">
        <v>140</v>
      </c>
      <c r="H61" s="2">
        <v>2</v>
      </c>
      <c r="I61" s="4" t="s">
        <v>141</v>
      </c>
      <c r="J61" s="1" t="s">
        <v>142</v>
      </c>
    </row>
    <row r="62" spans="1:10" x14ac:dyDescent="0.3">
      <c r="A62" s="2" t="s">
        <v>26</v>
      </c>
      <c r="B62" s="3">
        <v>42480</v>
      </c>
      <c r="C62" s="14">
        <v>1</v>
      </c>
      <c r="D62" s="5">
        <v>9.9</v>
      </c>
      <c r="E62" s="5">
        <v>9.9</v>
      </c>
      <c r="F62" s="2" t="s">
        <v>117</v>
      </c>
      <c r="G62" s="2" t="s">
        <v>143</v>
      </c>
      <c r="H62" s="2">
        <v>2</v>
      </c>
      <c r="I62" s="4" t="s">
        <v>144</v>
      </c>
      <c r="J62" s="1" t="s">
        <v>145</v>
      </c>
    </row>
    <row r="63" spans="1:10" x14ac:dyDescent="0.3">
      <c r="A63" s="2" t="s">
        <v>26</v>
      </c>
      <c r="B63" s="3">
        <v>42491</v>
      </c>
      <c r="C63" s="14">
        <v>1</v>
      </c>
      <c r="D63" s="5">
        <v>59.63</v>
      </c>
      <c r="E63" s="5">
        <v>59.63</v>
      </c>
      <c r="F63" s="2" t="s">
        <v>11</v>
      </c>
      <c r="G63" s="2">
        <v>1996</v>
      </c>
      <c r="H63" s="2" t="s">
        <v>146</v>
      </c>
      <c r="I63" s="4" t="s">
        <v>104</v>
      </c>
      <c r="J63" s="1" t="s">
        <v>106</v>
      </c>
    </row>
    <row r="64" spans="1:10" x14ac:dyDescent="0.3">
      <c r="A64" s="2" t="s">
        <v>26</v>
      </c>
      <c r="B64" s="3">
        <v>42505</v>
      </c>
      <c r="C64" s="14">
        <v>1</v>
      </c>
      <c r="D64" s="5">
        <v>3.95</v>
      </c>
      <c r="E64" s="5">
        <v>3.95</v>
      </c>
      <c r="F64" s="2" t="s">
        <v>11</v>
      </c>
      <c r="G64" s="2">
        <v>758</v>
      </c>
      <c r="H64" s="2" t="s">
        <v>147</v>
      </c>
      <c r="I64" s="4" t="s">
        <v>148</v>
      </c>
      <c r="J64" s="1" t="s">
        <v>149</v>
      </c>
    </row>
    <row r="65" spans="1:10" x14ac:dyDescent="0.3">
      <c r="A65" s="2" t="s">
        <v>26</v>
      </c>
      <c r="B65" s="3">
        <v>42505</v>
      </c>
      <c r="C65" s="14">
        <v>1</v>
      </c>
      <c r="D65" s="5">
        <v>3.95</v>
      </c>
      <c r="E65" s="5">
        <v>3.95</v>
      </c>
      <c r="F65" s="2" t="s">
        <v>11</v>
      </c>
      <c r="G65" s="2">
        <v>759</v>
      </c>
      <c r="H65" s="2" t="s">
        <v>147</v>
      </c>
      <c r="I65" s="4" t="s">
        <v>151</v>
      </c>
      <c r="J65" s="1" t="s">
        <v>150</v>
      </c>
    </row>
    <row r="66" spans="1:10" x14ac:dyDescent="0.3">
      <c r="A66" s="2" t="s">
        <v>26</v>
      </c>
      <c r="B66" s="3">
        <v>42505</v>
      </c>
      <c r="C66" s="14">
        <v>1</v>
      </c>
      <c r="D66" s="5">
        <v>325</v>
      </c>
      <c r="E66" s="5">
        <v>325</v>
      </c>
      <c r="F66" s="2" t="s">
        <v>11</v>
      </c>
      <c r="G66" s="2">
        <v>2131</v>
      </c>
      <c r="H66" s="2" t="s">
        <v>147</v>
      </c>
      <c r="I66" s="4" t="s">
        <v>152</v>
      </c>
      <c r="J66" s="1" t="s">
        <v>153</v>
      </c>
    </row>
    <row r="67" spans="1:10" x14ac:dyDescent="0.3">
      <c r="A67" s="2" t="s">
        <v>26</v>
      </c>
      <c r="B67" s="3">
        <v>42616</v>
      </c>
      <c r="C67" s="14">
        <v>2</v>
      </c>
      <c r="D67" s="5">
        <f>25.9/2</f>
        <v>12.95</v>
      </c>
      <c r="E67" s="5">
        <v>25.9</v>
      </c>
      <c r="F67" s="2" t="s">
        <v>27</v>
      </c>
      <c r="G67" s="2">
        <v>11441</v>
      </c>
      <c r="H67" s="2">
        <v>2712146</v>
      </c>
      <c r="I67" s="4" t="s">
        <v>63</v>
      </c>
      <c r="J67" s="1" t="s">
        <v>157</v>
      </c>
    </row>
    <row r="68" spans="1:10" x14ac:dyDescent="0.3">
      <c r="A68" s="2" t="s">
        <v>26</v>
      </c>
      <c r="B68" s="3">
        <v>42616</v>
      </c>
      <c r="C68" s="14">
        <v>2</v>
      </c>
      <c r="D68" s="5">
        <f>25.9/2</f>
        <v>12.95</v>
      </c>
      <c r="E68" s="5">
        <v>25.9</v>
      </c>
      <c r="F68" s="2" t="s">
        <v>27</v>
      </c>
      <c r="G68" s="2">
        <v>11442</v>
      </c>
      <c r="H68" s="2">
        <v>2712146</v>
      </c>
      <c r="I68" s="4" t="s">
        <v>55</v>
      </c>
      <c r="J68" s="1" t="s">
        <v>156</v>
      </c>
    </row>
    <row r="69" spans="1:10" x14ac:dyDescent="0.3">
      <c r="E69" s="5"/>
    </row>
    <row r="70" spans="1:10" x14ac:dyDescent="0.3">
      <c r="E70" s="5"/>
    </row>
    <row r="71" spans="1:10" x14ac:dyDescent="0.3">
      <c r="E71" s="5"/>
    </row>
    <row r="72" spans="1:10" x14ac:dyDescent="0.3">
      <c r="E72" s="5"/>
    </row>
  </sheetData>
  <mergeCells count="1">
    <mergeCell ref="A2:G2"/>
  </mergeCells>
  <conditionalFormatting sqref="L5:XFD5 I64:J64 A69:J72 E65:J68 E64:G64 L46:XFD72 A5:D68 E5:J63">
    <cfRule type="expression" dxfId="2" priority="6" stopIfTrue="1">
      <formula>NOT(ISBLANK($A5))</formula>
    </cfRule>
  </conditionalFormatting>
  <conditionalFormatting sqref="L6:XFD45">
    <cfRule type="expression" dxfId="1" priority="5" stopIfTrue="1">
      <formula>NOT(ISBLANK($A6))</formula>
    </cfRule>
  </conditionalFormatting>
  <conditionalFormatting sqref="H64">
    <cfRule type="expression" dxfId="0" priority="2" stopIfTrue="1">
      <formula>NOT(ISBLANK($A64))</formula>
    </cfRule>
  </conditionalFormatting>
  <pageMargins left="0.7" right="0.7" top="0.75" bottom="0.75" header="0.3" footer="0.3"/>
  <pageSetup orientation="portrait" horizontalDpi="4294967293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Tryba</dc:creator>
  <cp:lastModifiedBy>Spencer Tryba</cp:lastModifiedBy>
  <dcterms:created xsi:type="dcterms:W3CDTF">2016-03-17T01:30:50Z</dcterms:created>
  <dcterms:modified xsi:type="dcterms:W3CDTF">2016-09-24T23:26:26Z</dcterms:modified>
</cp:coreProperties>
</file>