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18f02e90f3e01b0d/Documents/Marketing Analytics Nanodegree/Project2-MarketingAnalytics-Zip/"/>
    </mc:Choice>
  </mc:AlternateContent>
  <xr:revisionPtr revIDLastSave="1456" documentId="13_ncr:40009_{FE95DABA-5AB9-1A4B-A951-45F9BB7108B8}" xr6:coauthVersionLast="45" xr6:coauthVersionMax="45" xr10:uidLastSave="{F39255DF-E35C-F742-A2F8-CE1AAF74F790}"/>
  <bookViews>
    <workbookView xWindow="80" yWindow="460" windowWidth="25520" windowHeight="15480" xr2:uid="{00000000-000D-0000-FFFF-FFFF00000000}"/>
  </bookViews>
  <sheets>
    <sheet name="Working" sheetId="3" r:id="rId1"/>
    <sheet name="Assumptions" sheetId="4" r:id="rId2"/>
    <sheet name="Info" sheetId="5" r:id="rId3"/>
    <sheet name="surveydata3" sheetId="7" r:id="rId4"/>
    <sheet name="FavoriteSwag" sheetId="15" r:id="rId5"/>
    <sheet name="HigherEd v. Help" sheetId="22" r:id="rId6"/>
    <sheet name="Sit Sleep Relationship" sheetId="29" r:id="rId7"/>
    <sheet name="Sleep" sheetId="21" r:id="rId8"/>
    <sheet name="Age" sheetId="17" r:id="rId9"/>
    <sheet name="Country" sheetId="31" r:id="rId10"/>
    <sheet name="CountryPivTbl" sheetId="32" r:id="rId11"/>
  </sheets>
  <definedNames>
    <definedName name="_xlnm._FilterDatabase" localSheetId="8" hidden="1">Age!$A$1:$I$1</definedName>
    <definedName name="_xlnm._FilterDatabase" localSheetId="9" hidden="1">Country!$A$1:$A$754</definedName>
    <definedName name="_xlnm._FilterDatabase" localSheetId="5" hidden="1">'HigherEd v. Help'!#REF!</definedName>
    <definedName name="_xlnm._FilterDatabase" localSheetId="6" hidden="1">'Sit Sleep Relationship'!$A$1:$A$1</definedName>
    <definedName name="_xlnm._FilterDatabase" localSheetId="7" hidden="1">Sleep!$A$1:$A$1171</definedName>
    <definedName name="_xlnm._FilterDatabase" localSheetId="3" hidden="1">surveydata3!$A$1:$BE$1</definedName>
    <definedName name="_xlnm._FilterDatabase" localSheetId="0" hidden="1">Working!$A$1:$AD$754</definedName>
    <definedName name="_xlchart.v1.0" hidden="1">'Sit Sleep Relationship'!$A$1</definedName>
    <definedName name="_xlchart.v1.1" hidden="1">'Sit Sleep Relationship'!$A$2:$A$747</definedName>
    <definedName name="_xlchart.v1.10" hidden="1">Age!$C$3:$C$8</definedName>
    <definedName name="_xlchart.v1.11" hidden="1">Age!$D$3:$D$8</definedName>
    <definedName name="_xlchart.v1.2" hidden="1">'Sit Sleep Relationship'!$B$1</definedName>
    <definedName name="_xlchart.v1.3" hidden="1">'Sit Sleep Relationship'!$B$2:$B$747</definedName>
    <definedName name="_xlchart.v1.4" hidden="1">'Sit Sleep Relationship'!$A$1</definedName>
    <definedName name="_xlchart.v1.5" hidden="1">'Sit Sleep Relationship'!$A$2:$A$747</definedName>
    <definedName name="_xlchart.v1.6" hidden="1">'Sit Sleep Relationship'!$B$1</definedName>
    <definedName name="_xlchart.v1.7" hidden="1">'Sit Sleep Relationship'!$B$2:$B$747</definedName>
    <definedName name="_xlchart.v1.8" hidden="1">Sleep!$E$3:$E$5</definedName>
    <definedName name="_xlchart.v1.9" hidden="1">Sleep!$F$3:$F$5</definedName>
    <definedName name="_xlchart.v5.12" hidden="1">Country!$B$2</definedName>
    <definedName name="_xlchart.v5.13" hidden="1">Country!$B$3:$B$14</definedName>
    <definedName name="_xlchart.v5.14" hidden="1">Country!$C$2</definedName>
    <definedName name="_xlchart.v5.15" hidden="1">Country!$C$3:$C$14</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31" l="1"/>
  <c r="D14" i="31"/>
  <c r="D3" i="31"/>
  <c r="K5" i="29" l="1"/>
  <c r="F6" i="21"/>
  <c r="F15" i="21"/>
  <c r="F3" i="21"/>
  <c r="F4" i="21"/>
  <c r="F5" i="21"/>
  <c r="E19" i="22"/>
  <c r="D19" i="22"/>
  <c r="F2" i="21" l="1"/>
  <c r="D24" i="22"/>
  <c r="D12" i="17"/>
  <c r="D11" i="17"/>
  <c r="F9" i="21"/>
  <c r="F8" i="21"/>
  <c r="D8" i="17" l="1"/>
  <c r="D7" i="17"/>
  <c r="D6" i="17"/>
  <c r="D5" i="17"/>
  <c r="D4" i="17"/>
  <c r="D3" i="17"/>
  <c r="C21" i="5" l="1"/>
  <c r="C20" i="5"/>
  <c r="B19" i="5"/>
  <c r="C19" i="5" s="1"/>
  <c r="B3" i="5"/>
  <c r="H7" i="5"/>
  <c r="B13" i="5"/>
  <c r="B7" i="5"/>
  <c r="B8" i="5"/>
  <c r="B12" i="5"/>
  <c r="B2" i="5"/>
  <c r="D7" i="5" l="1"/>
  <c r="B4" i="5"/>
  <c r="B9" i="5"/>
  <c r="B10" i="5" s="1"/>
  <c r="B14" i="5"/>
  <c r="B15" i="5" s="1"/>
  <c r="BC16" i="7"/>
  <c r="BC556" i="7"/>
  <c r="BD549" i="7"/>
  <c r="AB284" i="3" l="1"/>
  <c r="AB361" i="3"/>
  <c r="AC351" i="3"/>
</calcChain>
</file>

<file path=xl/sharedStrings.xml><?xml version="1.0" encoding="utf-8"?>
<sst xmlns="http://schemas.openxmlformats.org/spreadsheetml/2006/main" count="24956" uniqueCount="3831">
  <si>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</si>
  <si>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</si>
  <si>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</si>
  <si>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</si>
  <si>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</si>
  <si>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</si>
  <si>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</si>
  <si>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</si>
  <si>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</si>
  <si>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</si>
  <si>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</si>
  <si>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</si>
  <si>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</si>
  <si>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</si>
  <si>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</si>
  <si>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</si>
  <si>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</si>
  <si>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</si>
  <si>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</si>
  <si>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</si>
  <si>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</si>
  <si>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</si>
  <si>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</si>
  <si>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</si>
  <si>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</si>
  <si>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</si>
  <si>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</si>
  <si>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</si>
  <si>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</si>
  <si>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</si>
  <si>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</si>
  <si>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</si>
  <si>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</si>
  <si>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</si>
  <si>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</si>
  <si>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</si>
  <si>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</si>
  <si>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applying what you learned (e.g. quizzes, projects)?</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</si>
  <si>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</si>
  <si>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</si>
  <si>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</si>
  <si>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</si>
  <si>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</si>
  <si>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</si>
  <si>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</si>
  <si>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</si>
  <si>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</si>
  <si>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</si>
  <si>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</si>
  <si>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</si>
  <si>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</si>
  <si>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</si>
  <si>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</si>
  <si>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</si>
  <si>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</si>
  <si>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</si>
  <si>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</si>
  <si>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</si>
  <si>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</si>
  <si>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</si>
  <si>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</si>
  <si>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</si>
  <si>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</si>
  <si>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</si>
  <si>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</si>
  <si>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</si>
  <si>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</si>
  <si>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</si>
  <si>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</si>
  <si>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</si>
  <si>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</si>
  <si>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</si>
  <si>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</si>
  <si>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</si>
  <si>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</si>
  <si>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</si>
  <si>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</si>
  <si>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</si>
  <si>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</si>
  <si>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</si>
  <si>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</si>
  <si>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</si>
  <si>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</si>
  <si>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</si>
  <si>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</si>
  <si>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</si>
  <si>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</si>
  <si>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</si>
  <si>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</si>
  <si>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</si>
  <si>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</si>
  <si>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</si>
  <si>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</si>
  <si>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</si>
  <si>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</si>
  <si>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</si>
  <si>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</si>
  <si>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</si>
  <si>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</si>
  <si>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</si>
  <si>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</si>
  <si>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</si>
  <si>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</si>
  <si>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</si>
  <si>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</si>
  <si>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</si>
  <si>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</si>
  <si>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</si>
  <si>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</si>
  <si>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</si>
  <si>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</si>
  <si>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</si>
  <si>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</si>
  <si>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</si>
  <si>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</si>
  <si>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</si>
  <si>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</si>
  <si>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</si>
  <si>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</si>
  <si>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</si>
  <si>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</si>
  <si>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</si>
  <si>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</si>
  <si>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</si>
  <si>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</si>
  <si>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TBD‚Ä¶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</si>
  <si>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</si>
  <si>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</si>
  <si>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</si>
  <si>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</si>
  <si>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</si>
  <si>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</si>
  <si>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</si>
  <si>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</si>
  <si>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</si>
  <si>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</si>
  <si>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</si>
  <si>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</si>
  <si>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</si>
  <si>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</si>
  <si>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</si>
  <si>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</si>
  <si>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</si>
  <si>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</si>
  <si>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</si>
  <si>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</si>
  <si>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</si>
  <si>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</si>
  <si>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</si>
  <si>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</si>
  <si>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</si>
  <si>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</si>
  <si>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</si>
  <si>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</si>
  <si>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</si>
  <si>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</si>
  <si>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</si>
  <si>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</si>
  <si>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</si>
  <si>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</si>
  <si>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</si>
  <si>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</si>
  <si>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</si>
  <si>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</si>
  <si>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</si>
  <si>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</si>
  <si>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</si>
  <si>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</si>
  <si>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</si>
  <si>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</si>
  <si>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</si>
  <si>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</si>
  <si>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</si>
  <si>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</si>
  <si>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</si>
  <si>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</si>
  <si>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</si>
  <si>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</si>
  <si>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</si>
  <si>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</si>
  <si>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</si>
  <si>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</si>
  <si>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</si>
  <si>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</si>
  <si>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</si>
  <si>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</si>
  <si>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</si>
  <si>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</si>
  <si>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</si>
  <si>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</si>
  <si>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</si>
  <si>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</si>
  <si>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L√ºbeck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</si>
  <si>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</si>
  <si>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</si>
  <si>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</si>
  <si>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</si>
  <si>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</si>
  <si>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</si>
  <si>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</si>
  <si>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</si>
  <si>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</si>
  <si>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</si>
  <si>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</si>
  <si>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</si>
  <si>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</si>
  <si>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</si>
  <si>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</si>
  <si>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</si>
  <si>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</si>
  <si>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</si>
  <si>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</si>
  <si>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</si>
  <si>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</si>
  <si>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</si>
  <si>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</si>
  <si>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</si>
  <si>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</si>
  <si>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</si>
  <si>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</si>
  <si>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</si>
  <si>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</si>
  <si>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</si>
  <si>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</si>
  <si>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</si>
  <si>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</si>
  <si>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</si>
  <si>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</si>
  <si>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</si>
  <si>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</si>
  <si>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</si>
  <si>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</si>
  <si>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</si>
  <si>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</si>
  <si>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</si>
  <si>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</si>
  <si>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</si>
  <si>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</si>
  <si>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</si>
  <si>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</si>
  <si>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</si>
  <si>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</si>
  <si>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</si>
  <si>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</si>
  <si>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</si>
  <si>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</si>
  <si>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</si>
  <si>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</si>
  <si>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</si>
  <si>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</si>
  <si>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</si>
  <si>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</si>
  <si>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</si>
  <si>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</si>
  <si>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</si>
  <si>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</si>
  <si>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</si>
  <si>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</si>
  <si>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</si>
  <si>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</si>
  <si>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</si>
  <si>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</si>
  <si>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</si>
  <si>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</si>
  <si>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</si>
  <si>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</si>
  <si>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</si>
  <si>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</si>
  <si>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</si>
  <si>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</si>
  <si>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</si>
  <si>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</si>
  <si>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</si>
  <si>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</si>
  <si>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</si>
  <si>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</si>
  <si>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</si>
  <si>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</si>
  <si>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</si>
  <si>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</si>
  <si>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</si>
  <si>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</si>
  <si>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</si>
  <si>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</si>
  <si>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</si>
  <si>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</si>
  <si>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</si>
  <si>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</si>
  <si>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</si>
  <si>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</si>
  <si>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</si>
  <si>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</si>
  <si>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</si>
  <si>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</si>
  <si>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</si>
  <si>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</si>
  <si>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</si>
  <si>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</si>
  <si>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</si>
  <si>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</si>
  <si>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</si>
  <si>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</si>
  <si>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</si>
  <si>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</si>
  <si>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</si>
  <si>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</si>
  <si>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</si>
  <si>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</si>
  <si>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</si>
  <si>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</si>
  <si>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</si>
  <si>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</si>
  <si>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</si>
  <si>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</si>
  <si>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</si>
  <si>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</si>
  <si>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</si>
  <si>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</si>
  <si>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</si>
  <si>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</si>
  <si>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</si>
  <si>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</si>
  <si>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</si>
  <si>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</si>
  <si>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</si>
  <si>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</si>
  <si>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</si>
  <si>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</si>
  <si>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</si>
  <si>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</si>
  <si>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</si>
  <si>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</si>
  <si>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</si>
  <si>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</si>
  <si>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</si>
  <si>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</si>
  <si>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</si>
  <si>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</si>
  <si>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</si>
  <si>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</si>
  <si>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</si>
  <si>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</si>
  <si>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</si>
  <si>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</si>
  <si>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</si>
  <si>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</si>
  <si>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</si>
  <si>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</si>
  <si>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</si>
  <si>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</si>
  <si>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</si>
  <si>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</si>
  <si>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</si>
  <si>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</si>
  <si>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</si>
  <si>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</si>
  <si>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</si>
  <si>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</si>
  <si>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</si>
  <si>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</si>
  <si>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</si>
  <si>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</si>
  <si>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</si>
  <si>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</si>
  <si>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</si>
  <si>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</si>
  <si>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</si>
  <si>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</si>
  <si>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</si>
  <si>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</si>
  <si>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</si>
  <si>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</si>
  <si>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</si>
  <si>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</si>
  <si>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</si>
  <si>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</si>
  <si>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</si>
  <si>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</si>
  <si>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</si>
  <si>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</si>
  <si>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</si>
  <si>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</si>
  <si>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</si>
  <si>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</si>
  <si>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</si>
  <si>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</si>
  <si>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</si>
  <si>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</si>
  <si>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</si>
  <si>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</si>
  <si>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</si>
  <si>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</si>
  <si>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</si>
  <si>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</si>
  <si>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</si>
  <si>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</si>
  <si>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</si>
  <si>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</si>
  <si>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</si>
  <si>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</si>
  <si>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</si>
  <si>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</si>
  <si>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</si>
  <si>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</si>
  <si>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</si>
  <si>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</si>
  <si>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</si>
  <si>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</si>
  <si>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</si>
  <si>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</si>
  <si>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</si>
  <si>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</si>
  <si>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</si>
  <si>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</si>
  <si>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</si>
  <si>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</si>
  <si>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</si>
  <si>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</si>
  <si>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</si>
  <si>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</si>
  <si>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</si>
  <si>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</si>
  <si>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</si>
  <si>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</si>
  <si>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</si>
  <si>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</si>
  <si>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</si>
  <si>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</si>
  <si>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</si>
  <si>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</si>
  <si>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</si>
  <si>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</si>
  <si>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</si>
  <si>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</si>
  <si>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</si>
  <si>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</si>
  <si>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</si>
  <si>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</si>
  <si>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</si>
  <si>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</si>
  <si>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</si>
  <si>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</si>
  <si>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</si>
  <si>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</si>
  <si>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</si>
  <si>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</si>
  <si>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</si>
  <si>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</si>
  <si>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</si>
  <si>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</si>
  <si>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</si>
  <si>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</si>
  <si>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</si>
  <si>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</si>
  <si>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</si>
  <si>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</si>
  <si>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</si>
  <si>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</si>
  <si>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</si>
  <si>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</si>
  <si>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</si>
  <si>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</si>
  <si>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</si>
  <si>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</si>
  <si>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</si>
  <si>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</si>
  <si>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</si>
  <si>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</si>
  <si>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</si>
  <si>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</si>
  <si>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</si>
  <si>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</si>
  <si>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</si>
  <si>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</si>
  <si>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</si>
  <si>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</si>
  <si>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</si>
  <si>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</si>
  <si>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</si>
  <si>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</si>
  <si>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</si>
  <si>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</si>
  <si>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</si>
  <si>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</si>
  <si>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</si>
  <si>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</si>
  <si>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</si>
  <si>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</si>
  <si>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</si>
  <si>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</si>
  <si>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</si>
  <si>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</si>
  <si>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</si>
  <si>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</si>
  <si>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</si>
  <si>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</si>
  <si>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</si>
  <si>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</si>
  <si>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</si>
  <si>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</si>
  <si>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</si>
  <si>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</si>
  <si>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</si>
  <si>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</si>
  <si>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</si>
  <si>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</si>
  <si>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</si>
  <si>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</si>
  <si>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</si>
  <si>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</si>
  <si>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</si>
  <si>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</si>
  <si>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</si>
  <si>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</si>
  <si>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</si>
  <si>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</si>
  <si>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</si>
  <si>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</si>
  <si>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</si>
  <si>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</si>
  <si>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</si>
  <si>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</si>
  <si>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</si>
  <si>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</si>
  <si>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</si>
  <si>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</si>
  <si>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</si>
  <si>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</si>
  <si>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</si>
  <si>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</si>
  <si>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</si>
  <si>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</si>
  <si>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</si>
  <si>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</si>
  <si>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</si>
  <si>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</si>
  <si>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</si>
  <si>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</si>
  <si>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</si>
  <si>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</si>
  <si>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</si>
  <si>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</si>
  <si>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</si>
  <si>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</si>
  <si>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</si>
  <si>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</si>
  <si>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</si>
  <si>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</si>
  <si>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</si>
  <si>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</si>
  <si>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</si>
  <si>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</si>
  <si>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</si>
  <si>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</si>
  <si>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</si>
  <si>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</si>
  <si>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</si>
  <si>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</si>
  <si>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</si>
  <si>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</si>
  <si>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</si>
  <si>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</si>
  <si>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</si>
  <si>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</si>
  <si>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</si>
  <si>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</si>
  <si>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</si>
  <si>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</si>
  <si>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</si>
  <si>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</si>
  <si>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</si>
  <si>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</si>
  <si>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</si>
  <si>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</si>
  <si>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</si>
  <si>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</si>
  <si>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</si>
  <si>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</si>
  <si>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</si>
  <si>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</si>
  <si>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</si>
  <si>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</si>
  <si>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</si>
  <si>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</si>
  <si>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</si>
  <si>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</si>
  <si>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</si>
  <si>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</si>
  <si>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</si>
  <si>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</si>
  <si>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</si>
  <si>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</si>
  <si>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</si>
  <si>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</si>
  <si>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</si>
  <si>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</si>
  <si>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</si>
  <si>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</si>
  <si>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</si>
  <si>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</si>
  <si>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</si>
  <si>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</si>
  <si>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</si>
  <si>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</si>
  <si>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</si>
  <si>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</si>
  <si>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</si>
  <si>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</si>
  <si>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</si>
  <si>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</si>
  <si>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</si>
  <si>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</si>
  <si>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</si>
  <si>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</si>
  <si>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</si>
  <si>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</si>
  <si>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</si>
  <si>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</si>
  <si>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</si>
  <si>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</si>
  <si>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</si>
  <si>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</si>
  <si>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</si>
  <si>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üòÇüòÇ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</si>
  <si>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</si>
  <si>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</si>
  <si>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</si>
  <si>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</si>
  <si>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</si>
  <si>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</si>
  <si>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</si>
  <si>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</si>
  <si>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</si>
  <si>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</si>
  <si>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</si>
  <si>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</si>
  <si>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</si>
  <si>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</si>
  <si>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</si>
  <si>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</si>
  <si>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</si>
  <si>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</si>
  <si>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</si>
  <si>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</si>
  <si>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</si>
  <si>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</si>
  <si>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</si>
  <si>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</si>
  <si>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</si>
  <si>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</si>
  <si>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</si>
  <si>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</si>
  <si>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</si>
  <si>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</si>
  <si>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</si>
  <si>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</si>
  <si>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</si>
  <si>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</si>
  <si>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</si>
  <si>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</si>
  <si>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</si>
  <si>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</si>
  <si>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</si>
  <si>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</si>
  <si>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</si>
  <si>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</si>
  <si>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</si>
  <si>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</si>
  <si>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</si>
  <si>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</si>
  <si>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</si>
  <si>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</si>
  <si>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</si>
  <si>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</si>
  <si>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</si>
  <si>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</si>
  <si>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</si>
  <si>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</si>
  <si>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</si>
  <si>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</si>
  <si>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</si>
  <si>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</si>
  <si>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</si>
  <si>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</si>
  <si>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</si>
  <si>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</si>
  <si>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</si>
  <si>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</si>
  <si>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</si>
  <si>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</si>
  <si>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</si>
  <si>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</si>
  <si>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</si>
  <si>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</si>
  <si>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</si>
  <si>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</si>
  <si>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</si>
  <si>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</si>
  <si>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</si>
  <si>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</si>
  <si>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</si>
  <si>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</si>
  <si>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</si>
  <si>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</si>
  <si>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</si>
  <si>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</si>
  <si>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</si>
  <si>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</si>
  <si>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</si>
  <si>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</si>
  <si>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</si>
  <si>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</si>
  <si>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</si>
  <si>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</si>
  <si>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</si>
  <si>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</si>
  <si>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</si>
  <si>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</si>
  <si>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</si>
  <si>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</si>
  <si>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</si>
  <si>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</si>
  <si>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</si>
  <si>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</si>
  <si>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</si>
  <si>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</si>
  <si>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</si>
  <si>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</si>
  <si>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</si>
  <si>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</si>
  <si>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</si>
  <si>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</si>
  <si>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</si>
  <si>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</si>
  <si>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</si>
  <si>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</si>
  <si>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</si>
  <si>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</si>
  <si>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</si>
  <si>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</si>
  <si>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</si>
  <si>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</si>
  <si>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</si>
  <si>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</si>
  <si>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</si>
  <si>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</si>
  <si>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</si>
  <si>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</si>
  <si>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</si>
  <si>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</si>
  <si>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</si>
  <si>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</si>
  <si>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</si>
  <si>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</si>
  <si>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</si>
  <si>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</si>
  <si>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</si>
  <si>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</si>
  <si>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</si>
  <si>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</si>
  <si>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</si>
  <si>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</si>
  <si>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</si>
  <si>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</si>
  <si>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</si>
  <si>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</si>
  <si>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</si>
  <si>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</si>
  <si>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</si>
  <si>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</si>
  <si>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</si>
  <si>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</si>
  <si>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</si>
  <si>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</si>
  <si>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</si>
  <si>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</si>
  <si>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</si>
  <si>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</si>
  <si>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</si>
  <si>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</si>
  <si>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</si>
  <si>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</si>
  <si>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</si>
  <si>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</si>
  <si>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</si>
  <si>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</si>
  <si>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</si>
  <si>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</si>
  <si>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</si>
  <si>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</si>
  <si>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</si>
  <si>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</si>
  <si>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</si>
  <si>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</si>
  <si>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</si>
  <si>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</si>
  <si>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</si>
  <si>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</si>
  <si>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</si>
  <si>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</si>
  <si>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</si>
  <si>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</si>
  <si>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</si>
  <si>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</si>
  <si>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</si>
  <si>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</si>
  <si>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</si>
  <si>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</si>
  <si>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</si>
  <si>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</si>
  <si>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</si>
  <si>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</si>
  <si>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</si>
  <si>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</si>
  <si>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</si>
  <si>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</si>
  <si>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</si>
  <si>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</si>
  <si>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</si>
  <si>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</si>
  <si>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</si>
  <si>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</si>
  <si>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</si>
  <si>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</si>
  <si>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</si>
  <si>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</si>
  <si>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</si>
  <si>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</si>
  <si>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</si>
  <si>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</si>
  <si>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</si>
  <si>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</si>
  <si>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</si>
  <si>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</si>
  <si>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</si>
  <si>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</si>
  <si>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</si>
  <si>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</si>
  <si>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</si>
  <si>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</si>
  <si>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</si>
  <si>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</si>
  <si>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</si>
  <si>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</si>
  <si>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</si>
  <si>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</si>
  <si>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</si>
  <si>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</si>
  <si>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</si>
  <si>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</si>
  <si>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</si>
  <si>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</si>
  <si>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</si>
  <si>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</si>
  <si>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</si>
  <si>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</si>
  <si>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</si>
  <si>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</si>
  <si>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</si>
  <si>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</si>
  <si>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</si>
  <si>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</si>
  <si>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</si>
  <si>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</si>
  <si>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</si>
  <si>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</si>
  <si>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</si>
  <si>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</si>
  <si>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</si>
  <si>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</si>
  <si>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</si>
  <si>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</si>
  <si>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</si>
  <si>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</si>
  <si>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</si>
  <si>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</si>
  <si>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</si>
  <si>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</si>
  <si>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</si>
  <si>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</si>
  <si>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</si>
  <si>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</si>
  <si>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</si>
  <si>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</si>
  <si>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</si>
  <si>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</si>
  <si>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</si>
  <si>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</si>
  <si>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</si>
  <si>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</si>
  <si>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</si>
  <si>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</si>
  <si>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</si>
  <si>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</si>
  <si>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</si>
  <si>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</si>
  <si>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</si>
  <si>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</si>
  <si>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</si>
  <si>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</si>
  <si>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</si>
  <si>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</si>
  <si>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</si>
  <si>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</si>
  <si>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</si>
  <si>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</si>
  <si>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</si>
  <si>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</si>
  <si>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</si>
  <si>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</si>
  <si>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</si>
  <si>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</si>
  <si>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</si>
  <si>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</si>
  <si>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</si>
  <si>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</si>
  <si>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</si>
  <si>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</si>
  <si>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</si>
  <si>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</si>
  <si>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</si>
  <si>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</si>
  <si>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</si>
  <si>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</si>
  <si>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</si>
  <si>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</si>
  <si>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</si>
  <si>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</si>
  <si>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</si>
  <si>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</si>
  <si>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</si>
  <si>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</si>
  <si>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</si>
  <si>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</si>
  <si>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</si>
  <si>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</si>
  <si>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</si>
  <si>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</si>
  <si>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</si>
  <si>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</si>
  <si>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</si>
  <si>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</si>
  <si>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</si>
  <si>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</si>
  <si>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</si>
  <si>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</si>
  <si>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</si>
  <si>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</si>
  <si>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</si>
  <si>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</si>
  <si>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</si>
  <si>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</si>
  <si>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</si>
  <si>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</si>
  <si>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</si>
  <si>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</si>
  <si>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</si>
  <si>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</si>
  <si>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</si>
  <si>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</si>
  <si>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</si>
  <si>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</si>
  <si>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</si>
  <si>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</si>
  <si>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</si>
  <si>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</si>
  <si>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</si>
  <si>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</si>
  <si>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</si>
  <si>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</si>
  <si>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</si>
  <si>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</si>
  <si>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</si>
  <si>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</si>
  <si>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</si>
  <si>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</si>
  <si>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</si>
  <si>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</si>
  <si>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</si>
  <si>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</si>
  <si>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</si>
  <si>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</si>
  <si>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</si>
  <si>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</si>
  <si>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</si>
  <si>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</si>
  <si>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</si>
  <si>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</si>
  <si>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</si>
  <si>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</si>
  <si>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</si>
  <si>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</si>
  <si>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</si>
  <si>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</si>
  <si>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</si>
  <si>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</si>
  <si>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</si>
  <si>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</si>
  <si>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</si>
  <si>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</si>
  <si>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</si>
  <si>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</si>
  <si>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</si>
  <si>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</si>
  <si>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</si>
  <si>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</si>
  <si>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</si>
  <si>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</si>
  <si>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</si>
  <si>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</si>
  <si>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</si>
  <si>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</si>
  <si>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</si>
  <si>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</si>
  <si>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</si>
  <si>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</si>
  <si>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</si>
  <si>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</si>
  <si>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</si>
  <si>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</si>
  <si>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</si>
  <si>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</si>
  <si>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</si>
  <si>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</si>
  <si>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</si>
  <si>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</si>
  <si>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I‚Äôd buy any swag you have but would really love a backpack, laptop sleeve, or a jacket. </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</si>
  <si>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</si>
  <si>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</si>
  <si>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</si>
  <si>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</si>
  <si>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</si>
  <si>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</si>
  <si>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</si>
  <si>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</si>
  <si>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</si>
  <si>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</si>
  <si>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</si>
  <si>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</si>
  <si>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</si>
  <si>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</si>
  <si>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</si>
  <si>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</si>
  <si>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</si>
  <si>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</si>
  <si>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</si>
  <si>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</si>
  <si>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</si>
  <si>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</si>
  <si>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</si>
  <si>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</si>
  <si>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</si>
  <si>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</si>
  <si>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</si>
  <si>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</si>
  <si>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</si>
  <si>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</si>
  <si>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</si>
  <si>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</si>
  <si>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</si>
  <si>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</si>
  <si>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</si>
  <si>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</si>
  <si>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</si>
  <si>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</si>
  <si>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</si>
  <si>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</si>
  <si>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</si>
  <si>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</si>
  <si>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</si>
  <si>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</si>
  <si>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</si>
  <si>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</si>
  <si>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</si>
  <si>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</si>
  <si>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</si>
  <si>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</si>
  <si>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</si>
  <si>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</si>
  <si>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</si>
  <si>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</si>
  <si>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</si>
  <si>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</si>
  <si>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</si>
  <si>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</si>
  <si>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</si>
  <si>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</si>
  <si>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</si>
  <si>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</si>
  <si>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</si>
  <si>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</si>
  <si>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</si>
  <si>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</si>
  <si>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</si>
  <si>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</si>
  <si>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</si>
  <si>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</si>
  <si>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</si>
  <si>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</si>
  <si>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</si>
  <si>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</si>
  <si>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</si>
  <si>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</si>
  <si>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</si>
  <si>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</si>
  <si>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</si>
  <si>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</si>
  <si>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</si>
  <si>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</si>
  <si>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</si>
  <si>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</si>
  <si>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</si>
  <si>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</si>
  <si>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</si>
  <si>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</si>
  <si>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</si>
  <si>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</si>
  <si>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</si>
  <si>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</si>
  <si>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</si>
  <si>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</si>
  <si>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</si>
  <si>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</si>
  <si>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</si>
  <si>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</si>
  <si>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</si>
  <si>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</si>
  <si>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</si>
  <si>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</si>
  <si>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</si>
  <si>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</si>
  <si>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</si>
  <si>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</si>
  <si>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</si>
  <si>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</si>
  <si>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</si>
  <si>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</si>
  <si>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</si>
  <si>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</si>
  <si>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</si>
  <si>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</si>
  <si>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</si>
  <si>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</si>
  <si>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</si>
  <si>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</si>
  <si>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</si>
  <si>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</si>
  <si>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</si>
  <si>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</si>
  <si>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</si>
  <si>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</si>
  <si>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</si>
  <si>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</si>
  <si>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</si>
  <si>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</si>
  <si>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</si>
  <si>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</si>
  <si>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</si>
  <si>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</si>
  <si>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</si>
  <si>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</si>
  <si>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</si>
  <si>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</si>
  <si>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</si>
  <si>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</si>
  <si>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</si>
  <si>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</si>
  <si>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</si>
  <si>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</si>
  <si>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</si>
  <si>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</si>
  <si>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</si>
  <si>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</si>
  <si>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</si>
  <si>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</si>
  <si>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</si>
  <si>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</si>
  <si>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</si>
  <si>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</si>
  <si>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</si>
  <si>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</si>
  <si>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</si>
  <si>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</si>
  <si>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</si>
  <si>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</si>
  <si>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</si>
  <si>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</si>
  <si>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</si>
  <si>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</si>
  <si>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</si>
  <si>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</si>
  <si>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</si>
  <si>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</si>
  <si>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</si>
  <si>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</si>
  <si>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</si>
  <si>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</si>
  <si>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</si>
  <si>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</si>
  <si>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</si>
  <si>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</si>
  <si>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</si>
  <si>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</si>
  <si>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</si>
  <si>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</si>
  <si>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</si>
  <si>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</si>
  <si>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</si>
  <si>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</si>
  <si>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</si>
  <si>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</si>
  <si>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</si>
  <si>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</si>
  <si>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</si>
  <si>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</si>
  <si>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</si>
  <si>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</si>
  <si>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</si>
  <si>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</si>
  <si>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</si>
  <si>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</si>
  <si>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</si>
  <si>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</si>
  <si>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</si>
  <si>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</si>
  <si>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</si>
  <si>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</si>
  <si>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</si>
  <si>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</si>
  <si>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</si>
  <si>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</si>
  <si>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</si>
  <si>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</si>
  <si>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</si>
  <si>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</si>
  <si>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</si>
  <si>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</si>
  <si>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</si>
  <si>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</si>
  <si>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</si>
  <si>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</si>
  <si>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</si>
  <si>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</si>
  <si>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</si>
  <si>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</si>
  <si>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</si>
  <si>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</si>
  <si>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</si>
  <si>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</si>
  <si>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</si>
  <si>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</si>
  <si>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</si>
  <si>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</si>
  <si>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</si>
  <si>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</si>
  <si>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</si>
  <si>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</si>
  <si>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</si>
  <si>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</si>
  <si>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</si>
  <si>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</si>
  <si>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‚ù§Ô∏è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</si>
  <si>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</si>
  <si>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</si>
  <si>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</si>
  <si>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</si>
  <si>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</si>
  <si>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</si>
  <si>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</si>
  <si>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</si>
  <si>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</si>
  <si>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</si>
  <si>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</si>
  <si>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</si>
  <si>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</si>
  <si>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</si>
  <si>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</si>
  <si>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</si>
  <si>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</si>
  <si>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</si>
  <si>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</si>
  <si>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</si>
  <si>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</si>
  <si>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</si>
  <si>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</si>
  <si>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</si>
  <si>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</si>
  <si>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</si>
  <si>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</si>
  <si>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</si>
  <si>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</si>
  <si>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</si>
  <si>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</si>
  <si>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</si>
  <si>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</si>
  <si>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</si>
  <si>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</si>
  <si>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</si>
  <si>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</si>
  <si>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</si>
  <si>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</si>
  <si>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</si>
  <si>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</si>
  <si>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</si>
  <si>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</si>
  <si>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</si>
  <si>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</si>
  <si>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</si>
  <si>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</si>
  <si>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</si>
  <si>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</si>
  <si>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</si>
  <si>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</si>
  <si>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</si>
  <si>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</si>
  <si>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</si>
  <si>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</si>
  <si>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</si>
  <si>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</si>
  <si>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</si>
  <si>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</si>
  <si>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</si>
  <si>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</si>
  <si>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</si>
  <si>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</si>
  <si>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</si>
  <si>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</si>
  <si>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</si>
  <si>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</si>
  <si>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</si>
  <si>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</si>
  <si>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</si>
  <si>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</si>
  <si>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</si>
  <si>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</si>
  <si>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</si>
  <si>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</si>
  <si>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</si>
  <si>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</si>
  <si>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</si>
  <si>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</si>
  <si>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</si>
  <si>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</si>
  <si>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</si>
  <si>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</si>
  <si>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</si>
  <si>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</si>
  <si>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</si>
  <si>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</si>
  <si>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</si>
  <si>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</si>
  <si>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</si>
  <si>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</si>
  <si>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</si>
  <si>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</si>
  <si>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</si>
  <si>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</si>
  <si>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</si>
  <si>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</si>
  <si>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</si>
  <si>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</si>
  <si>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</si>
  <si>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</si>
  <si>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</si>
  <si>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</si>
  <si>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</si>
  <si>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</si>
  <si>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</si>
  <si>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</si>
  <si>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</si>
  <si>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</si>
  <si>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</si>
  <si>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</si>
  <si>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</si>
  <si>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</si>
  <si>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</si>
  <si>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</si>
  <si>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</si>
  <si>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</si>
  <si>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</si>
  <si>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</si>
  <si>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</si>
  <si>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</si>
  <si>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</si>
  <si>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</si>
  <si>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</si>
  <si>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</si>
  <si>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</si>
  <si>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</si>
  <si>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</si>
  <si>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</si>
  <si>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</si>
  <si>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</si>
  <si>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</si>
  <si>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</si>
  <si>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</si>
  <si>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</si>
  <si>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</si>
  <si>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</si>
  <si>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</si>
  <si>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</si>
  <si>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</si>
  <si>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</si>
  <si>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</si>
  <si>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</si>
  <si>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</si>
  <si>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</si>
  <si>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</si>
  <si>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</si>
  <si>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</si>
  <si>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</si>
  <si>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</si>
  <si>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</si>
  <si>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</si>
  <si>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</si>
  <si>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</si>
  <si>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</si>
  <si>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</si>
  <si>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</si>
  <si>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</si>
  <si>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</si>
  <si>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</si>
  <si>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</si>
  <si>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</si>
  <si>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</si>
  <si>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</si>
  <si>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</si>
  <si>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</si>
  <si>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</si>
  <si>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</si>
  <si>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</si>
  <si>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</si>
  <si>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</si>
  <si>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</si>
  <si>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</si>
  <si>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</si>
  <si>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</si>
  <si>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</si>
  <si>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</si>
  <si>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</si>
  <si>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</si>
  <si>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</si>
  <si>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</si>
  <si>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</si>
  <si>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</si>
  <si>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</si>
  <si>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</si>
  <si>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</si>
  <si>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</si>
  <si>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</si>
  <si>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</si>
  <si>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</si>
  <si>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</si>
  <si>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</si>
  <si>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</si>
  <si>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</si>
  <si>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</si>
  <si>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</si>
  <si>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</si>
  <si>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</si>
  <si>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</si>
  <si>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</si>
  <si>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</si>
  <si>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</si>
  <si>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</si>
  <si>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</si>
  <si>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</si>
  <si>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</si>
  <si>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</si>
  <si>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</si>
  <si>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</si>
  <si>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</si>
  <si>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</si>
  <si>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</si>
  <si>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</si>
  <si>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</si>
  <si>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</si>
  <si>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</si>
  <si>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</si>
  <si>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</si>
  <si>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</si>
  <si>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</si>
  <si>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</si>
  <si>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</si>
  <si>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</si>
  <si>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</si>
  <si>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</si>
  <si>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</si>
  <si>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</si>
  <si>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</si>
  <si>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</si>
  <si>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</si>
  <si>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</si>
  <si>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</si>
  <si>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</si>
  <si>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</si>
  <si>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</si>
  <si>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</si>
  <si>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</si>
  <si>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</si>
  <si>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</si>
  <si>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</si>
  <si>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</si>
  <si>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</si>
  <si>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</si>
  <si>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</si>
  <si>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</si>
  <si>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</si>
  <si>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</si>
  <si>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</si>
  <si>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</si>
  <si>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</si>
  <si>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</si>
  <si>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</si>
  <si>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</si>
  <si>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</si>
  <si>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</si>
  <si>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</si>
  <si>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</si>
  <si>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</si>
  <si>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</si>
  <si>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</si>
  <si>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</si>
  <si>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</si>
  <si>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</si>
  <si>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</si>
  <si>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</si>
  <si>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</si>
  <si>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</si>
  <si>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</si>
  <si>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</si>
  <si>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</si>
  <si>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</si>
  <si>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</si>
  <si>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</si>
  <si>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</si>
  <si>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</si>
  <si>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</si>
  <si>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</si>
  <si>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</si>
  <si>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</si>
  <si>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</si>
  <si>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</si>
  <si>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</si>
  <si>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</si>
  <si>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</si>
  <si>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</si>
  <si>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</si>
  <si>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</si>
  <si>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</si>
  <si>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</si>
  <si>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</si>
  <si>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</si>
  <si>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</si>
  <si>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</si>
  <si>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</si>
  <si>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</si>
  <si>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</si>
  <si>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</si>
  <si>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</si>
  <si>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</si>
  <si>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</si>
  <si>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</si>
  <si>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</si>
  <si>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</si>
  <si>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</si>
  <si>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</si>
  <si>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</si>
  <si>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</si>
  <si>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</si>
  <si>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</si>
  <si>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</si>
  <si>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</si>
  <si>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</si>
  <si>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</si>
  <si>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</si>
  <si>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</si>
  <si>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</si>
  <si>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</si>
  <si>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</si>
  <si>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</si>
  <si>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</si>
  <si>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</si>
  <si>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</si>
  <si>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</si>
  <si>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</si>
  <si>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</si>
  <si>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</si>
  <si>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</si>
  <si>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</si>
  <si>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</si>
  <si>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</si>
  <si>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</si>
  <si>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</si>
  <si>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</si>
  <si>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</si>
  <si>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</si>
  <si>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</si>
  <si>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</si>
  <si>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</si>
  <si>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</si>
  <si>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</si>
  <si>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</si>
  <si>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</si>
  <si>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</si>
  <si>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</si>
  <si>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‚Äì you fall asleep ‚Äì you have to replay the video ‚Äì you fall asleep ‚Äì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</si>
  <si>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</si>
  <si>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</si>
  <si>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</si>
  <si>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</si>
  <si>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</si>
  <si>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</si>
  <si>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</si>
  <si>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</si>
  <si>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</si>
  <si>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</si>
  <si>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</si>
  <si>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</si>
  <si>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</si>
  <si>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</si>
  <si>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</si>
  <si>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</si>
  <si>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</si>
  <si>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</si>
  <si>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</si>
  <si>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</si>
  <si>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</si>
  <si>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</si>
  <si>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</si>
  <si>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</si>
  <si>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</si>
  <si>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</si>
  <si>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</si>
  <si>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</si>
  <si>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</si>
  <si>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</si>
  <si>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</si>
  <si>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</si>
  <si>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</si>
  <si>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</si>
  <si>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</si>
  <si>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</si>
  <si>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</si>
  <si>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</si>
  <si>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</si>
  <si>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</si>
  <si>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</si>
  <si>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</si>
  <si>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</si>
  <si>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</si>
  <si>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</si>
  <si>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</si>
  <si>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</si>
  <si>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</si>
  <si>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</si>
  <si>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</si>
  <si>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</si>
  <si>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</si>
  <si>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</si>
  <si>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</si>
  <si>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</si>
  <si>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</si>
  <si>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</si>
  <si>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</si>
  <si>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</si>
  <si>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</si>
  <si>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</si>
  <si>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</si>
  <si>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</si>
  <si>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</si>
  <si>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</si>
  <si>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</si>
  <si>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</si>
  <si>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</si>
  <si>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</si>
  <si>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</si>
  <si>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</si>
  <si>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</si>
  <si>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</si>
  <si>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</si>
  <si>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</si>
  <si>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</si>
  <si>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</si>
  <si>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</si>
  <si>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</si>
  <si>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</si>
  <si>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</si>
  <si>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</si>
  <si>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</si>
  <si>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</si>
  <si>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</si>
  <si>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</si>
  <si>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</si>
  <si>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</si>
  <si>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</si>
  <si>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</si>
  <si>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</si>
  <si>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</si>
  <si>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</si>
  <si>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</si>
  <si>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</si>
  <si>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</si>
  <si>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</si>
  <si>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</si>
  <si>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</si>
  <si>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</si>
  <si>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</si>
  <si>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</si>
  <si>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</si>
  <si>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</si>
  <si>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</si>
  <si>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</si>
  <si>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</si>
  <si>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</si>
  <si>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</si>
  <si>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</si>
  <si>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</si>
  <si>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</si>
  <si>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</si>
  <si>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</si>
  <si>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</si>
  <si>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</si>
  <si>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</si>
  <si>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</si>
  <si>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</si>
  <si>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</si>
  <si>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</si>
  <si>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</si>
  <si>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</si>
  <si>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</si>
  <si>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</si>
  <si>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</si>
  <si>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</si>
  <si>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</si>
  <si>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</si>
  <si>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</si>
  <si>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</si>
  <si>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</si>
  <si>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</si>
  <si>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</si>
  <si>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</si>
  <si>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</si>
  <si>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</si>
  <si>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</si>
  <si>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</si>
  <si>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</si>
  <si>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</si>
  <si>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</si>
  <si>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</si>
  <si>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</si>
  <si>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</si>
  <si>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</si>
  <si>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</si>
  <si>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</si>
  <si>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context‚Ä¶‚Ä¶‚Ä¶</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</si>
  <si>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</si>
  <si>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</si>
  <si>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</si>
  <si>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</si>
  <si>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</si>
  <si>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</si>
  <si>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</si>
  <si>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</si>
  <si>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</si>
  <si>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</si>
  <si>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</si>
  <si>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</si>
  <si>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</si>
  <si>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</si>
  <si>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</si>
  <si>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</si>
  <si>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</si>
  <si>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</si>
  <si>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</si>
  <si>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</si>
  <si>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</si>
  <si>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</si>
  <si>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</si>
  <si>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</si>
  <si>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</si>
  <si>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</si>
  <si>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</si>
  <si>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</si>
  <si>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</si>
  <si>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</si>
  <si>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</si>
  <si>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</si>
  <si>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</si>
  <si>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</si>
  <si>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</si>
  <si>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</si>
  <si>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</si>
  <si>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</si>
  <si>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</si>
  <si>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Â≠∏ÔºÅÁÑ°Ê≠¢Áõ°</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</si>
  <si>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</si>
  <si>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</si>
  <si>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</si>
  <si>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</si>
  <si>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</si>
  <si>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</si>
  <si>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</si>
  <si>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</si>
  <si>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</si>
  <si>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</si>
  <si>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</si>
  <si>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</si>
  <si>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</si>
  <si>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</si>
  <si>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</si>
  <si>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</si>
  <si>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</si>
  <si>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</si>
  <si>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</si>
  <si>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</si>
  <si>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</si>
  <si>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</si>
  <si>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</si>
  <si>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</si>
  <si>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</si>
  <si>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</si>
  <si>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</si>
  <si>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</si>
  <si>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</si>
  <si>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</si>
  <si>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</si>
  <si>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</si>
  <si>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</si>
  <si>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</si>
  <si>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</si>
  <si>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</si>
  <si>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</si>
  <si>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</si>
  <si>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</si>
  <si>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</si>
  <si>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</si>
  <si>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</si>
  <si>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</si>
  <si>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</si>
  <si>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</si>
  <si>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</si>
  <si>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</si>
  <si>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</si>
  <si>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</si>
  <si>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</si>
  <si>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</si>
  <si>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</si>
  <si>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</si>
  <si>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</si>
  <si>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</si>
  <si>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</si>
  <si>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</si>
  <si>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</si>
  <si>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</si>
  <si>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</si>
  <si>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</si>
  <si>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</si>
  <si>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</si>
  <si>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</si>
  <si>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</si>
  <si>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</si>
  <si>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</si>
  <si>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</si>
  <si>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</si>
  <si>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</si>
  <si>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</si>
  <si>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</si>
  <si>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</si>
  <si>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</si>
  <si>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</si>
  <si>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</si>
  <si>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</si>
  <si>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</si>
  <si>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</si>
  <si>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</si>
  <si>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</si>
  <si>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</si>
  <si>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</si>
  <si>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</si>
  <si>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</si>
  <si>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</si>
  <si>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</si>
  <si>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</si>
  <si>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</si>
  <si>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</si>
  <si>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</si>
  <si>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</si>
  <si>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</si>
  <si>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</si>
  <si>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</si>
  <si>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</si>
  <si>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</si>
  <si>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</si>
  <si>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</si>
  <si>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</si>
  <si>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</si>
  <si>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</si>
  <si>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</si>
  <si>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</si>
  <si>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</si>
  <si>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</si>
  <si>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</si>
  <si>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</si>
  <si>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</si>
  <si>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</si>
  <si>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</si>
  <si>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</si>
  <si>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</si>
  <si>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</si>
  <si>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</si>
  <si>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</si>
  <si>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</si>
  <si>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</si>
  <si>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</si>
  <si>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</si>
  <si>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</si>
  <si>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</si>
  <si>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</si>
  <si>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</si>
  <si>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</si>
  <si>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</si>
  <si>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</si>
  <si>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</si>
  <si>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</si>
  <si>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</si>
  <si>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</si>
  <si>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</si>
  <si>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</si>
  <si>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</si>
  <si>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</si>
  <si>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Seguran√ßa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</si>
  <si>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</si>
  <si>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</si>
  <si>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</si>
  <si>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</si>
  <si>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</si>
  <si>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</si>
  <si>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</si>
  <si>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</si>
  <si>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</si>
  <si>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</si>
  <si>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</si>
  <si>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</si>
  <si>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</si>
  <si>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</si>
  <si>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</si>
  <si>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</si>
  <si>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</si>
  <si>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</si>
  <si>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</si>
  <si>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</si>
  <si>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</si>
  <si>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</si>
  <si>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</si>
  <si>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</si>
  <si>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</si>
  <si>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</si>
  <si>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</si>
  <si>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</si>
  <si>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</si>
  <si>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</si>
  <si>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</si>
  <si>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</si>
  <si>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</si>
  <si>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</si>
  <si>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</si>
  <si>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</si>
  <si>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</si>
  <si>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</si>
  <si>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</si>
  <si>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</si>
  <si>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</si>
  <si>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</si>
  <si>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</si>
  <si>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</si>
  <si>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</si>
  <si>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</si>
  <si>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</si>
  <si>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</si>
  <si>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</si>
  <si>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</si>
  <si>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</si>
  <si>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</si>
  <si>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</si>
  <si>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</si>
  <si>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</si>
  <si>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persistentÔºåsometimesÔºåi have difficult understanding the topicÔºåjust keep goingÔºåa few days laterÔºåthings difficult to understand before would become trivial</t>
  </si>
  <si>
    <t>i think the advanced topic should have longer lecturesÔºåthough Ôºåsome concept can be explained in a few minutesÔºåbut fully digest it require longer timeÔºåso add more examples would definitely helpÔºÅ</t>
  </si>
  <si>
    <t>advanced math</t>
  </si>
  <si>
    <t>i find recently the forum are more quilt than beforeÔºåquestions are usually answered by a handful of peopleÔºåi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</si>
  <si>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</si>
  <si>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</si>
  <si>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</si>
  <si>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</si>
  <si>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</si>
  <si>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</si>
  <si>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</si>
  <si>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</si>
  <si>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</si>
  <si>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</si>
  <si>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</si>
  <si>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</si>
  <si>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</si>
  <si>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</si>
  <si>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</si>
  <si>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</si>
  <si>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</si>
  <si>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</si>
  <si>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</si>
  <si>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</si>
  <si>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</si>
  <si>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</si>
  <si>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</si>
  <si>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</si>
  <si>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</si>
  <si>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</si>
  <si>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</si>
  <si>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</si>
  <si>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</si>
  <si>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</si>
  <si>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</si>
  <si>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</si>
  <si>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</si>
  <si>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</si>
  <si>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</si>
  <si>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</si>
  <si>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</si>
  <si>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</si>
  <si>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</si>
  <si>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</si>
  <si>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</si>
  <si>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</si>
  <si>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</si>
  <si>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</si>
  <si>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</si>
  <si>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</si>
  <si>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</si>
  <si>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</si>
  <si>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</si>
  <si>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</si>
  <si>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</si>
  <si>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</si>
  <si>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</si>
  <si>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</si>
  <si>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</si>
  <si>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</si>
  <si>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</si>
  <si>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</si>
  <si>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</si>
  <si>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</si>
  <si>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</si>
  <si>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</si>
  <si>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</si>
  <si>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</si>
  <si>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</si>
  <si>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</si>
  <si>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</si>
  <si>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</si>
  <si>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</si>
  <si>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</si>
  <si>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</si>
  <si>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</si>
  <si>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</si>
  <si>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</si>
  <si>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</si>
  <si>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</si>
  <si>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</si>
  <si>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</si>
  <si>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</si>
  <si>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</si>
  <si>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</si>
  <si>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</si>
  <si>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</si>
  <si>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</si>
  <si>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</si>
  <si>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</si>
  <si>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</si>
  <si>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</si>
  <si>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</si>
  <si>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</si>
  <si>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</si>
  <si>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</si>
  <si>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</si>
  <si>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</si>
  <si>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</si>
  <si>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</si>
  <si>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</si>
  <si>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</si>
  <si>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</si>
  <si>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</si>
  <si>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</si>
  <si>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</si>
  <si>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</si>
  <si>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</si>
  <si>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</si>
  <si>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</si>
  <si>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</si>
  <si>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</si>
  <si>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</si>
  <si>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</si>
  <si>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</si>
  <si>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</si>
  <si>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</si>
  <si>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</si>
  <si>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</si>
  <si>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</si>
  <si>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</si>
  <si>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</si>
  <si>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</si>
  <si>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</si>
  <si>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</si>
  <si>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</si>
  <si>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</si>
  <si>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</si>
  <si>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</si>
  <si>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</si>
  <si>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</si>
  <si>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</si>
  <si>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</si>
  <si>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</si>
  <si>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</si>
  <si>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</si>
  <si>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</si>
  <si>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</si>
  <si>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</si>
  <si>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</si>
  <si>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</si>
  <si>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</si>
  <si>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</si>
  <si>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</si>
  <si>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</si>
  <si>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</si>
  <si>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</si>
  <si>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</si>
  <si>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</si>
  <si>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</si>
  <si>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</si>
  <si>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</si>
  <si>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</si>
  <si>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</si>
  <si>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</si>
  <si>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</si>
  <si>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</si>
  <si>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</si>
  <si>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</si>
  <si>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</si>
  <si>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üíô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</si>
  <si>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</si>
  <si>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</si>
  <si>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</si>
  <si>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</si>
  <si>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</si>
  <si>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</si>
  <si>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</si>
  <si>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</si>
  <si>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</si>
  <si>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</si>
  <si>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</si>
  <si>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</si>
  <si>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</si>
  <si>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</si>
  <si>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</si>
  <si>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</si>
  <si>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</si>
  <si>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</si>
  <si>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</si>
  <si>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</si>
  <si>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</si>
  <si>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</si>
  <si>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</si>
  <si>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</si>
  <si>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</si>
  <si>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</si>
  <si>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</si>
  <si>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</si>
  <si>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</si>
  <si>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</si>
  <si>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</si>
  <si>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</si>
  <si>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</si>
  <si>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</si>
  <si>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</si>
  <si>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</si>
  <si>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</si>
  <si>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</si>
  <si>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</si>
  <si>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</si>
  <si>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</si>
  <si>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</si>
  <si>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</si>
  <si>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</si>
  <si>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</si>
  <si>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</si>
  <si>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</si>
  <si>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</si>
  <si>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</si>
  <si>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</si>
  <si>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</si>
  <si>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</si>
  <si>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</si>
  <si>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</si>
  <si>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</si>
  <si>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</si>
  <si>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</si>
  <si>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</si>
  <si>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</si>
  <si>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</si>
  <si>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</si>
  <si>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</si>
  <si>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</si>
  <si>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</si>
  <si>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</si>
  <si>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</si>
  <si>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</si>
  <si>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</si>
  <si>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</si>
  <si>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</si>
  <si>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</si>
  <si>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</si>
  <si>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</si>
  <si>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</si>
  <si>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</si>
  <si>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</si>
  <si>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</si>
  <si>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</si>
  <si>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</si>
  <si>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</si>
  <si>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</si>
  <si>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</si>
  <si>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</si>
  <si>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</si>
  <si>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</si>
  <si>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</si>
  <si>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</si>
  <si>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</si>
  <si>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</si>
  <si>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</si>
  <si>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</si>
  <si>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</si>
  <si>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</si>
  <si>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</si>
  <si>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</si>
  <si>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</si>
  <si>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</si>
  <si>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</si>
  <si>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</si>
  <si>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</si>
  <si>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</si>
  <si>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</si>
  <si>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</si>
  <si>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</si>
  <si>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</si>
  <si>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</si>
  <si>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</si>
  <si>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</si>
  <si>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</si>
  <si>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</si>
  <si>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</si>
  <si>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</si>
  <si>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</si>
  <si>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</si>
  <si>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</si>
  <si>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</si>
  <si>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</si>
  <si>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</si>
  <si>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</si>
  <si>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</si>
  <si>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</si>
  <si>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</si>
  <si>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</si>
  <si>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</si>
  <si>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</si>
  <si>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</si>
  <si>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</si>
  <si>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</si>
  <si>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</si>
  <si>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</si>
  <si>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</si>
  <si>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</si>
  <si>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</si>
  <si>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</si>
  <si>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</si>
  <si>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</si>
  <si>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</si>
  <si>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</si>
  <si>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</si>
  <si>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</si>
  <si>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</si>
  <si>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</si>
  <si>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</si>
  <si>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</si>
  <si>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</si>
  <si>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</si>
  <si>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</si>
  <si>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</si>
  <si>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</si>
  <si>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</si>
  <si>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</si>
  <si>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</si>
  <si>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</si>
  <si>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</si>
  <si>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</si>
  <si>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</si>
  <si>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</si>
  <si>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</si>
  <si>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</si>
  <si>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</si>
  <si>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</si>
  <si>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</si>
  <si>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</si>
  <si>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</si>
  <si>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</si>
  <si>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</si>
  <si>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</si>
  <si>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</si>
  <si>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</si>
  <si>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</si>
  <si>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</si>
  <si>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</si>
  <si>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</si>
  <si>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</si>
  <si>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</si>
  <si>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</si>
  <si>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</si>
  <si>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</si>
  <si>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</si>
  <si>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</si>
  <si>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</si>
  <si>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</si>
  <si>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</si>
  <si>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</si>
  <si>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</si>
  <si>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</si>
  <si>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</si>
  <si>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</si>
  <si>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</si>
  <si>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</si>
  <si>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</si>
  <si>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</si>
  <si>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</si>
  <si>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</si>
  <si>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</si>
  <si>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</si>
  <si>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</si>
  <si>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</si>
  <si>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</si>
  <si>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</si>
  <si>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</si>
  <si>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</si>
  <si>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</si>
  <si>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</si>
  <si>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</si>
  <si>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</si>
  <si>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</si>
  <si>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</si>
  <si>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</si>
  <si>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</si>
  <si>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</si>
  <si>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</si>
  <si>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</si>
  <si>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</si>
  <si>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</si>
  <si>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</si>
  <si>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</si>
  <si>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</si>
  <si>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</si>
  <si>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</si>
  <si>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</si>
  <si>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</si>
  <si>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</si>
  <si>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</si>
  <si>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</si>
  <si>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</si>
  <si>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</si>
  <si>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</si>
  <si>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</si>
  <si>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</si>
  <si>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</si>
  <si>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</si>
  <si>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</si>
  <si>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</si>
  <si>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</si>
  <si>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</si>
  <si>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</si>
  <si>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</si>
  <si>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</si>
  <si>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</si>
  <si>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</si>
  <si>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</si>
  <si>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</si>
  <si>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</si>
  <si>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</si>
  <si>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</si>
  <si>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</si>
  <si>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</si>
  <si>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</si>
  <si>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</si>
  <si>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</si>
  <si>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</si>
  <si>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</si>
  <si>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</si>
  <si>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</si>
  <si>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</si>
  <si>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</si>
  <si>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</si>
  <si>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</si>
  <si>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</si>
  <si>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</si>
  <si>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</si>
  <si>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</si>
  <si>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</si>
  <si>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</si>
  <si>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</si>
  <si>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</si>
  <si>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</si>
  <si>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</si>
  <si>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</si>
  <si>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</si>
  <si>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</si>
  <si>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</si>
  <si>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</si>
  <si>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</si>
  <si>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</si>
  <si>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</si>
  <si>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</si>
  <si>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</si>
  <si>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</si>
  <si>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</si>
  <si>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</si>
  <si>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</si>
  <si>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</si>
  <si>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</si>
  <si>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</si>
  <si>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</si>
  <si>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</si>
  <si>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</si>
  <si>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</si>
  <si>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</si>
  <si>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</si>
  <si>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</si>
  <si>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</si>
  <si>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</si>
  <si>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</si>
  <si>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</si>
  <si>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</si>
  <si>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</si>
  <si>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</si>
  <si>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</si>
  <si>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</si>
  <si>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</si>
  <si>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</si>
  <si>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</si>
  <si>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</si>
  <si>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</si>
  <si>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</si>
  <si>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</si>
  <si>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</si>
  <si>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</si>
  <si>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</si>
  <si>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</si>
  <si>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</si>
  <si>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</si>
  <si>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</si>
  <si>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</si>
  <si>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</si>
  <si>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</si>
  <si>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</si>
  <si>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</si>
  <si>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</si>
  <si>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</si>
  <si>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</si>
  <si>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</si>
  <si>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</si>
  <si>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</si>
  <si>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</si>
  <si>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</si>
  <si>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</si>
  <si>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</si>
  <si>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</si>
  <si>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</si>
  <si>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</si>
  <si>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</si>
  <si>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</si>
  <si>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</si>
  <si>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</si>
  <si>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</si>
  <si>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</si>
  <si>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</si>
  <si>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</si>
  <si>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</si>
  <si>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</si>
  <si>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</si>
  <si>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</si>
  <si>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</si>
  <si>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</si>
  <si>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</si>
  <si>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</si>
  <si>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</si>
  <si>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</si>
  <si>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</si>
  <si>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</si>
  <si>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</si>
  <si>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</si>
  <si>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</si>
  <si>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</si>
  <si>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</si>
  <si>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</si>
  <si>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</si>
  <si>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</si>
  <si>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</si>
  <si>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</si>
  <si>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</si>
  <si>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</si>
  <si>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</si>
  <si>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</si>
  <si>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</si>
  <si>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</si>
  <si>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</si>
  <si>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</si>
  <si>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</si>
  <si>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</si>
  <si>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</si>
  <si>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</si>
  <si>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</si>
  <si>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</si>
  <si>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</si>
  <si>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</si>
  <si>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</si>
  <si>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</si>
  <si>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</si>
  <si>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</si>
  <si>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</si>
  <si>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</si>
  <si>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</si>
  <si>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</si>
  <si>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</si>
  <si>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</si>
  <si>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</si>
  <si>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</si>
  <si>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</si>
  <si>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</si>
  <si>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</si>
  <si>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</si>
  <si>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</si>
  <si>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</si>
  <si>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</si>
  <si>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</si>
  <si>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</si>
  <si>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</si>
  <si>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</si>
  <si>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</si>
  <si>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</si>
  <si>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</si>
  <si>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</si>
  <si>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</si>
  <si>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</si>
  <si>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</si>
  <si>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</si>
  <si>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</si>
  <si>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</si>
  <si>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</si>
  <si>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</si>
  <si>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</si>
  <si>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</si>
  <si>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</si>
  <si>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</si>
  <si>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</si>
  <si>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</si>
  <si>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</si>
  <si>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</si>
  <si>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</si>
  <si>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</si>
  <si>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</si>
  <si>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</si>
  <si>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</si>
  <si>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</si>
  <si>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</si>
  <si>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</si>
  <si>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</si>
  <si>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</si>
  <si>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</si>
  <si>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</si>
  <si>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</si>
  <si>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</si>
  <si>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</si>
  <si>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</si>
  <si>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</si>
  <si>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</si>
  <si>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</si>
  <si>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</si>
  <si>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</si>
  <si>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</si>
  <si>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</si>
  <si>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</si>
  <si>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</si>
  <si>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</si>
  <si>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</si>
  <si>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</si>
  <si>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</si>
  <si>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</si>
  <si>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</si>
  <si>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</si>
  <si>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</si>
  <si>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</si>
  <si>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</si>
  <si>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</si>
  <si>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</si>
  <si>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</si>
  <si>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</si>
  <si>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</si>
  <si>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</si>
  <si>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</si>
  <si>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</si>
  <si>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</si>
  <si>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</si>
  <si>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</si>
  <si>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</si>
  <si>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</si>
  <si>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</si>
  <si>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</si>
  <si>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</si>
  <si>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</si>
  <si>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</si>
  <si>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</si>
  <si>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</si>
  <si>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</si>
  <si>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</si>
  <si>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</si>
  <si>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</si>
  <si>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</si>
  <si>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</si>
  <si>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</si>
  <si>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</si>
  <si>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</si>
  <si>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</si>
  <si>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</si>
  <si>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</si>
  <si>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</si>
  <si>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</si>
  <si>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</si>
  <si>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</si>
  <si>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</si>
  <si>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</si>
  <si>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</si>
  <si>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</si>
  <si>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</si>
  <si>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</si>
  <si>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</si>
  <si>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</si>
  <si>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</si>
  <si>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</si>
  <si>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</si>
  <si>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</si>
  <si>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</si>
  <si>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</si>
  <si>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</si>
  <si>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</si>
  <si>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</si>
  <si>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</si>
  <si>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</si>
  <si>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</si>
  <si>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</si>
  <si>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</si>
  <si>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</si>
  <si>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</si>
  <si>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</si>
  <si>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</si>
  <si>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</si>
  <si>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</si>
  <si>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</si>
  <si>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</si>
  <si>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</si>
  <si>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</si>
  <si>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</si>
  <si>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</si>
  <si>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</si>
  <si>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</si>
  <si>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</si>
  <si>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</si>
  <si>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</si>
  <si>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</si>
  <si>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</si>
  <si>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</si>
  <si>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</si>
  <si>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</si>
  <si>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</si>
  <si>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</si>
  <si>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</si>
  <si>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</si>
  <si>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</si>
  <si>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</si>
  <si>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</si>
  <si>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</si>
  <si>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</si>
  <si>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</si>
  <si>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</si>
  <si>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</si>
  <si>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</si>
  <si>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</si>
  <si>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</si>
  <si>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</si>
  <si>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</si>
  <si>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</si>
  <si>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</si>
  <si>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</si>
  <si>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</si>
  <si>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</si>
  <si>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</si>
  <si>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</si>
  <si>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</si>
  <si>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</si>
  <si>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</si>
  <si>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</si>
  <si>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</si>
  <si>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</si>
  <si>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</si>
  <si>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</si>
  <si>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</si>
  <si>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</si>
  <si>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</si>
  <si>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</si>
  <si>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</si>
  <si>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</si>
  <si>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</si>
  <si>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</si>
  <si>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</si>
  <si>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</si>
  <si>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</si>
  <si>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</si>
  <si>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</si>
  <si>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</si>
  <si>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</si>
  <si>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</si>
  <si>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</si>
  <si>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</si>
  <si>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</si>
  <si>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</si>
  <si>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</si>
  <si>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</si>
  <si>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</si>
  <si>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</si>
  <si>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</si>
  <si>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</si>
  <si>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</si>
  <si>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</si>
  <si>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</si>
  <si>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</si>
  <si>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</si>
  <si>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</si>
  <si>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</si>
  <si>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</si>
  <si>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</si>
  <si>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</si>
  <si>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</si>
  <si>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</si>
  <si>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</si>
  <si>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</si>
  <si>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</si>
  <si>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</si>
  <si>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</si>
  <si>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</si>
  <si>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</si>
  <si>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</si>
  <si>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</si>
  <si>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</si>
  <si>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</si>
  <si>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</si>
  <si>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</si>
  <si>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</si>
  <si>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</si>
  <si>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</si>
  <si>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</si>
  <si>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</si>
  <si>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</si>
  <si>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</si>
  <si>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</si>
  <si>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</si>
  <si>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</si>
  <si>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</si>
  <si>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</si>
  <si>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</si>
  <si>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</si>
  <si>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</si>
  <si>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</si>
  <si>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</si>
  <si>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</si>
  <si>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</si>
  <si>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</si>
  <si>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</si>
  <si>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</si>
  <si>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</si>
  <si>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</si>
  <si>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</si>
  <si>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</si>
  <si>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</si>
  <si>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</si>
  <si>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</si>
  <si>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</si>
  <si>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</si>
  <si>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</si>
  <si>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</si>
  <si>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</si>
  <si>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</si>
  <si>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</si>
  <si>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</si>
  <si>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</si>
  <si>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</si>
  <si>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</si>
  <si>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</si>
  <si>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</si>
  <si>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</si>
  <si>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</si>
  <si>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</si>
  <si>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</si>
  <si>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</si>
  <si>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</si>
  <si>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</si>
  <si>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</si>
  <si>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</si>
  <si>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</si>
  <si>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</si>
  <si>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</si>
  <si>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</si>
  <si>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</si>
  <si>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‚Ä¢Don't hesitate to ask.
‚Ä¢Please look carefully at the lesson repeatedly. </t>
  </si>
  <si>
    <t>‚Ä¢debugging and parameters -tuning lesson
‚Ä¢Japanese support :-)</t>
  </si>
  <si>
    <t>‚Ä¢I'm enrolled in Artificial intelligence nanodegree.
‚Ä¢machine learning engineering
‚Ä¢git
‚Ä¢editor, IDE(vim, pycharm)
‚Ä¢debugging
‚Ä¢performance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</si>
  <si>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</si>
  <si>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</si>
  <si>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</si>
  <si>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</si>
  <si>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</si>
  <si>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</si>
  <si>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</si>
  <si>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</si>
  <si>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</si>
  <si>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</si>
  <si>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</si>
  <si>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</si>
  <si>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</si>
  <si>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</si>
  <si>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</si>
  <si>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</si>
  <si>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</si>
  <si>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</si>
  <si>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</si>
  <si>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</si>
  <si>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</si>
  <si>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</si>
  <si>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</si>
  <si>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</si>
  <si>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</si>
  <si>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</si>
  <si>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</si>
  <si>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</si>
  <si>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</si>
  <si>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</si>
  <si>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</si>
  <si>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</si>
  <si>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</si>
  <si>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</si>
  <si>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</si>
  <si>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</si>
  <si>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</si>
  <si>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</si>
  <si>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</si>
  <si>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</si>
  <si>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</si>
  <si>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</si>
  <si>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</si>
  <si>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</si>
  <si>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</si>
  <si>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</si>
  <si>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</si>
  <si>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</si>
  <si>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</si>
  <si>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</si>
  <si>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</si>
  <si>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</si>
  <si>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</si>
  <si>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</si>
  <si>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</si>
  <si>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</si>
  <si>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</si>
  <si>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</si>
  <si>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</si>
  <si>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</si>
  <si>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</si>
  <si>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</si>
  <si>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</si>
  <si>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</si>
  <si>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</si>
  <si>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</si>
  <si>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</si>
  <si>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</si>
  <si>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</si>
  <si>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</si>
  <si>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</si>
  <si>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</si>
  <si>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</si>
  <si>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</si>
  <si>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</si>
  <si>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</si>
  <si>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</si>
  <si>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</si>
  <si>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</si>
  <si>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</si>
  <si>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</si>
  <si>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</si>
  <si>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</si>
  <si>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</si>
  <si>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</si>
  <si>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</si>
  <si>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</si>
  <si>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</si>
  <si>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</si>
  <si>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</si>
  <si>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</si>
  <si>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</si>
  <si>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</si>
  <si>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</si>
  <si>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</si>
  <si>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</si>
  <si>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</si>
  <si>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</si>
  <si>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</si>
  <si>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</si>
  <si>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</si>
  <si>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</si>
  <si>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</si>
  <si>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</si>
  <si>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</si>
  <si>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</si>
  <si>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</si>
  <si>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</si>
  <si>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</si>
  <si>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</si>
  <si>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</si>
  <si>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</si>
  <si>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</si>
  <si>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</si>
  <si>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</si>
  <si>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</si>
  <si>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</si>
  <si>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</si>
  <si>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</si>
  <si>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</si>
  <si>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</si>
  <si>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„ÄÅdjango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</si>
  <si>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</si>
  <si>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</si>
  <si>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</si>
  <si>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</si>
  <si>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</si>
  <si>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</si>
  <si>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</si>
  <si>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</si>
  <si>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</si>
  <si>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</si>
  <si>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</si>
  <si>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</si>
  <si>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</si>
  <si>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</si>
  <si>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</si>
  <si>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</si>
  <si>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Coll√®ge Andr√©-Grasset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</si>
  <si>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</si>
  <si>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</si>
  <si>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</si>
  <si>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</si>
  <si>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</si>
  <si>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</si>
  <si>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</si>
  <si>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</si>
  <si>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</si>
  <si>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</si>
  <si>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</si>
  <si>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</si>
  <si>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</si>
  <si>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</si>
  <si>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</si>
  <si>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</si>
  <si>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</si>
  <si>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</si>
  <si>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</si>
  <si>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</si>
  <si>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</si>
  <si>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</si>
  <si>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</si>
  <si>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</si>
  <si>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</si>
  <si>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</si>
  <si>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</si>
  <si>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</si>
  <si>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</si>
  <si>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</si>
  <si>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</si>
  <si>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</si>
  <si>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</si>
  <si>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</si>
  <si>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</si>
  <si>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</si>
  <si>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</si>
  <si>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</si>
  <si>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</si>
  <si>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</si>
  <si>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</si>
  <si>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</si>
  <si>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</si>
  <si>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</si>
  <si>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</si>
  <si>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</si>
  <si>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</si>
  <si>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</si>
  <si>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</si>
  <si>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</si>
  <si>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</si>
  <si>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</si>
  <si>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</si>
  <si>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</si>
  <si>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</si>
  <si>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</si>
  <si>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</si>
  <si>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</si>
  <si>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</si>
  <si>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</si>
  <si>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</si>
  <si>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</si>
  <si>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</si>
  <si>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</si>
  <si>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</si>
  <si>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</si>
  <si>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</si>
  <si>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</si>
  <si>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</si>
  <si>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</si>
  <si>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</si>
  <si>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</si>
  <si>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</si>
  <si>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</si>
  <si>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</si>
  <si>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</si>
  <si>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</si>
  <si>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</si>
  <si>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</si>
  <si>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</si>
  <si>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</si>
  <si>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</si>
  <si>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</si>
  <si>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</si>
  <si>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</si>
  <si>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</si>
  <si>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</si>
  <si>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</si>
  <si>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</si>
  <si>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</si>
  <si>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</si>
  <si>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</si>
  <si>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</si>
  <si>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</si>
  <si>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</si>
  <si>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</si>
  <si>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</si>
  <si>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</si>
  <si>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</si>
  <si>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</si>
  <si>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</si>
  <si>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</si>
  <si>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</si>
  <si>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</si>
  <si>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</si>
  <si>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</si>
  <si>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</si>
  <si>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</si>
  <si>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</si>
  <si>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</si>
  <si>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</si>
  <si>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</si>
  <si>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</si>
  <si>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</si>
  <si>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</si>
  <si>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</si>
  <si>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</si>
  <si>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</si>
  <si>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</si>
  <si>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</si>
  <si>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</si>
  <si>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</si>
  <si>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</si>
  <si>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</si>
  <si>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</si>
  <si>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</si>
  <si>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</si>
  <si>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</si>
  <si>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</si>
  <si>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</si>
  <si>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</si>
  <si>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</si>
  <si>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</si>
  <si>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</si>
  <si>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</si>
  <si>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</si>
  <si>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</si>
  <si>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</si>
  <si>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</si>
  <si>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</si>
  <si>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</si>
  <si>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</si>
  <si>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</si>
  <si>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</si>
  <si>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</si>
  <si>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</si>
  <si>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</si>
  <si>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</si>
  <si>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</si>
  <si>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</si>
  <si>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</si>
  <si>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</si>
  <si>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</si>
  <si>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</si>
  <si>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</si>
  <si>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</si>
  <si>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</si>
  <si>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</si>
  <si>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</si>
  <si>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</si>
  <si>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</si>
  <si>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</si>
  <si>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</si>
  <si>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</si>
  <si>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</si>
  <si>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</si>
  <si>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</si>
  <si>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</si>
  <si>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</si>
  <si>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</si>
  <si>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</si>
  <si>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</si>
  <si>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</si>
  <si>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</si>
  <si>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</si>
  <si>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</si>
  <si>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</si>
  <si>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</si>
  <si>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</si>
  <si>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</si>
  <si>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</si>
  <si>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</si>
  <si>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</si>
  <si>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</si>
  <si>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</si>
  <si>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</si>
  <si>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</si>
  <si>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</si>
  <si>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</si>
  <si>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</si>
  <si>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</si>
  <si>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</si>
  <si>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</si>
  <si>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</si>
  <si>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</si>
  <si>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</si>
  <si>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</si>
  <si>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</si>
  <si>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</si>
  <si>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</si>
  <si>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</si>
  <si>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</si>
  <si>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</si>
  <si>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</si>
  <si>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</si>
  <si>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</si>
  <si>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</si>
  <si>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</si>
  <si>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</si>
  <si>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</si>
  <si>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</si>
  <si>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</si>
  <si>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</si>
  <si>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</si>
  <si>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</si>
  <si>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</si>
  <si>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</si>
  <si>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</si>
  <si>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</si>
  <si>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</si>
  <si>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</si>
  <si>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</si>
  <si>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</si>
  <si>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</si>
  <si>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</si>
  <si>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</si>
  <si>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</si>
  <si>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</si>
  <si>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</si>
  <si>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</si>
  <si>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</si>
  <si>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</si>
  <si>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</si>
  <si>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</si>
  <si>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</si>
  <si>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</si>
  <si>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</si>
  <si>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</si>
  <si>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</si>
  <si>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</si>
  <si>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</si>
  <si>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</si>
  <si>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</si>
  <si>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</si>
  <si>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</si>
  <si>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</si>
  <si>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</si>
  <si>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</si>
  <si>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</si>
  <si>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</si>
  <si>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</si>
  <si>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</si>
  <si>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</si>
  <si>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</si>
  <si>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</si>
  <si>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</si>
  <si>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</si>
  <si>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</si>
  <si>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</si>
  <si>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</si>
  <si>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</si>
  <si>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</si>
  <si>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</si>
  <si>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</si>
  <si>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</si>
  <si>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</si>
  <si>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</si>
  <si>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</si>
  <si>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</si>
  <si>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</si>
  <si>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</si>
  <si>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</si>
  <si>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</si>
  <si>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</si>
  <si>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</si>
  <si>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</si>
  <si>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</si>
  <si>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</si>
  <si>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</si>
  <si>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</si>
  <si>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</si>
  <si>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</si>
  <si>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</si>
  <si>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</si>
  <si>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</si>
  <si>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‰∫ë‰∏ÅÁΩëÁªúÊäÄÊúØÈÇÆÁÆ±ÂÖ¨Âè∏</t>
  </si>
  <si>
    <t>stay hungryÔºåstay foolish</t>
  </si>
  <si>
    <t>learn more on engineering</t>
  </si>
  <si>
    <t xml:space="preserve">AI </t>
  </si>
  <si>
    <t>The course are too expensiveÔºåand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</si>
  <si>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</si>
  <si>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</si>
  <si>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</si>
  <si>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</si>
  <si>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</si>
  <si>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</si>
  <si>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</si>
  <si>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</si>
  <si>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</si>
  <si>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</si>
  <si>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</si>
  <si>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</si>
  <si>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</si>
  <si>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</si>
  <si>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</si>
  <si>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</si>
  <si>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</si>
  <si>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</si>
  <si>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</si>
  <si>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</si>
  <si>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</si>
  <si>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</si>
  <si>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</si>
  <si>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</si>
  <si>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</si>
  <si>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</si>
  <si>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</si>
  <si>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</si>
  <si>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</si>
  <si>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</si>
  <si>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</si>
  <si>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</si>
  <si>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</si>
  <si>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</si>
  <si>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</si>
  <si>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</si>
  <si>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</si>
  <si>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</si>
  <si>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</si>
  <si>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</si>
  <si>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</si>
  <si>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</si>
  <si>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</si>
  <si>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</si>
  <si>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</si>
  <si>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</si>
  <si>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</si>
  <si>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</si>
  <si>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</si>
  <si>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</si>
  <si>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</si>
  <si>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</si>
  <si>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</si>
  <si>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</si>
  <si>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</si>
  <si>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</si>
  <si>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</si>
  <si>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</si>
  <si>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</si>
  <si>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</si>
  <si>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</si>
  <si>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</si>
  <si>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</si>
  <si>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</si>
  <si>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</si>
  <si>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</si>
  <si>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</si>
  <si>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</si>
  <si>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</si>
  <si>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</si>
  <si>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</si>
  <si>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</si>
  <si>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</si>
  <si>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</si>
  <si>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</si>
  <si>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</si>
  <si>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</si>
  <si>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</si>
  <si>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</si>
  <si>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</si>
  <si>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</si>
  <si>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</si>
  <si>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</si>
  <si>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</si>
  <si>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</si>
  <si>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</si>
  <si>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</si>
  <si>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</si>
  <si>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</si>
  <si>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</si>
  <si>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</si>
  <si>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</si>
  <si>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</si>
  <si>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</si>
  <si>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</si>
  <si>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</si>
  <si>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</si>
  <si>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</si>
  <si>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</si>
  <si>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</si>
  <si>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</si>
  <si>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</si>
  <si>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</si>
  <si>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</si>
  <si>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</si>
  <si>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</si>
  <si>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</si>
  <si>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</si>
  <si>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</si>
  <si>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</si>
  <si>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</si>
  <si>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</si>
  <si>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</si>
  <si>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</si>
  <si>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</si>
  <si>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</si>
  <si>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</si>
  <si>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</si>
  <si>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</si>
  <si>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age_yrs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</si>
  <si>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</si>
  <si>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Learning from Udacity means you  got tomorrow skills today.</t>
  </si>
  <si>
    <t>study_hrs_wk</t>
  </si>
  <si>
    <t>Unnamed: 0</t>
  </si>
  <si>
    <t>Unnamed: 0.1</t>
  </si>
  <si>
    <t>What is your birthdate?</t>
  </si>
  <si>
    <t>Age</t>
  </si>
  <si>
    <t>What‚Äôs your average daily commute (in minutes)?</t>
  </si>
  <si>
    <t>In your most recent Nanodegree program, how many hours per week did you spend consuming learning materials?</t>
  </si>
  <si>
    <t>Other.8</t>
  </si>
  <si>
    <t>Other.9</t>
  </si>
  <si>
    <t>‚ÄúData is the new bacon"</t>
  </si>
  <si>
    <t>‚ÄùMath - all the cool kids are doing it‚Äù</t>
  </si>
  <si>
    <t>‚ÄúMachine learning for life‚Äù</t>
  </si>
  <si>
    <t>‚ÄúA quality life demands quality questions‚Äù</t>
  </si>
  <si>
    <t>30+</t>
  </si>
  <si>
    <t>20+</t>
  </si>
  <si>
    <t>10+</t>
  </si>
  <si>
    <t>&gt;10</t>
  </si>
  <si>
    <t>Just relocated to the US and didn't spend a lot of time to my learning</t>
  </si>
  <si>
    <t>Same issue with relocation</t>
  </si>
  <si>
    <t>alot</t>
  </si>
  <si>
    <t>Over 10</t>
  </si>
  <si>
    <t>Not yet</t>
  </si>
  <si>
    <t>8+</t>
  </si>
  <si>
    <t>maybe 12? If the work on the projects counts too a lot more like a 100.</t>
  </si>
  <si>
    <t>Learning from Udacity means you  got tomorrow‚Äôs skills today.</t>
  </si>
  <si>
    <t>More than 10</t>
  </si>
  <si>
    <t>greater than 6-10 depending on the topic and week</t>
  </si>
  <si>
    <t>In project 3 (generate TV scripts) of the Deep Learning Nano Degree there were ‚Äúadvanced projects‚Äù proposed that the student could do to deepen his or her knowledge. It would be nice to have a section on the site where one can look at such projects done by other students or post one's own projects (maybe something similar to the kernels used at Kaggle).</t>
  </si>
  <si>
    <t>40+</t>
  </si>
  <si>
    <t>15+</t>
  </si>
  <si>
    <t>I didn't.</t>
  </si>
  <si>
    <t>Varied</t>
  </si>
  <si>
    <t>work time ,every moment</t>
  </si>
  <si>
    <t>20-30</t>
  </si>
  <si>
    <t>Don't remember</t>
  </si>
  <si>
    <t>Prepare to work a lot and have to figure thingds out on your own as the forums are not much help</t>
  </si>
  <si>
    <t>study hours</t>
  </si>
  <si>
    <t>no dates</t>
  </si>
  <si>
    <t>use 10 instead of 10+</t>
  </si>
  <si>
    <t>Grand Total</t>
  </si>
  <si>
    <t>How many respondents were there?</t>
  </si>
  <si>
    <t>How many are unemployed?</t>
  </si>
  <si>
    <t>How many are employed?</t>
  </si>
  <si>
    <t>phd employed</t>
  </si>
  <si>
    <t xml:space="preserve">phd  </t>
  </si>
  <si>
    <t>phd unemployed</t>
  </si>
  <si>
    <t>Masters employed</t>
  </si>
  <si>
    <t>Masters unemployed</t>
  </si>
  <si>
    <t>masters and phd total</t>
  </si>
  <si>
    <t>masters and phd unemployed</t>
  </si>
  <si>
    <t xml:space="preserve">Data is the new bacon </t>
  </si>
  <si>
    <t xml:space="preserve">Math - all the cool kids are doing it </t>
  </si>
  <si>
    <t xml:space="preserve">Machine learning for life </t>
  </si>
  <si>
    <t xml:space="preserve">A quality life demands quality questions </t>
  </si>
  <si>
    <t xml:space="preserve">Data is the new bacon" </t>
  </si>
  <si>
    <t xml:space="preserve"> Programming is the closest thing we have to superpowers</t>
  </si>
  <si>
    <t xml:space="preserve"> I don't know yet!</t>
  </si>
  <si>
    <t xml:space="preserve"> Without data, you're just another person with an opinion.</t>
  </si>
  <si>
    <t xml:space="preserve"> Before we meet again I will become stronger and better </t>
  </si>
  <si>
    <t xml:space="preserve"> Learn - for life!</t>
  </si>
  <si>
    <t xml:space="preserve"> Life Long Learner</t>
  </si>
  <si>
    <t xml:space="preserve"> Ctrl + C &amp; Ctrl + V</t>
  </si>
  <si>
    <t xml:space="preserve"> You can never be too ready for Skynet</t>
  </si>
  <si>
    <t xml:space="preserve"> Insert your stupid slogan here</t>
  </si>
  <si>
    <t xml:space="preserve"> How would you like your data? (Like scrambled/over easy eggs etc)</t>
  </si>
  <si>
    <t xml:space="preserve"> Machine is learning, so must we!</t>
  </si>
  <si>
    <t xml:space="preserve"> Ceci n'est √† 95% pas un pipe</t>
  </si>
  <si>
    <t xml:space="preserve"> Unquenchable Thirst for Knowledge</t>
  </si>
  <si>
    <t xml:space="preserve"> Life long [machine] learning matters.</t>
  </si>
  <si>
    <t xml:space="preserve"> Building skynet, one algorithm at a time.</t>
  </si>
  <si>
    <t xml:space="preserve"> Automate all the things</t>
  </si>
  <si>
    <t xml:space="preserve"> Artificial Intelligence for non intelligent agents</t>
  </si>
  <si>
    <t xml:space="preserve"> Data driven humanoid</t>
  </si>
  <si>
    <t xml:space="preserve"> Self-driven engineer of self-driving cars</t>
  </si>
  <si>
    <t xml:space="preserve"> Data will never die</t>
  </si>
  <si>
    <t xml:space="preserve"> AI to the rescue</t>
  </si>
  <si>
    <t xml:space="preserve"> Too cute to compute</t>
  </si>
  <si>
    <t xml:space="preserve"> Build It</t>
  </si>
  <si>
    <t xml:space="preserve"> Born to learn</t>
  </si>
  <si>
    <t xml:space="preserve"> "Be audacious"</t>
  </si>
  <si>
    <t xml:space="preserve"> Data is the new Gold</t>
  </si>
  <si>
    <t xml:space="preserve"> Watch and learn</t>
  </si>
  <si>
    <t xml:space="preserve"> Data speaks </t>
  </si>
  <si>
    <t xml:space="preserve"> Learn more. Do more. Be more.</t>
  </si>
  <si>
    <t xml:space="preserve"> No slogan</t>
  </si>
  <si>
    <t xml:space="preserve"> Dream into reality</t>
  </si>
  <si>
    <t xml:space="preserve"> Lerning fo Life</t>
  </si>
  <si>
    <t xml:space="preserve"> God is Good</t>
  </si>
  <si>
    <t xml:space="preserve"> Engineering Dreams</t>
  </si>
  <si>
    <t xml:space="preserve"> "Talk is cheap, show me the code."</t>
  </si>
  <si>
    <t xml:space="preserve"> I'm AI-powered</t>
  </si>
  <si>
    <t xml:space="preserve"> Data says it all</t>
  </si>
  <si>
    <t xml:space="preserve"> My AI has more Neurons than me</t>
  </si>
  <si>
    <t xml:space="preserve"> "Machine Learning - Now everyone can model!"</t>
  </si>
  <si>
    <t xml:space="preserve"> Â≠∏ÔºÅÁÑ°Ê≠¢Áõ°</t>
  </si>
  <si>
    <t xml:space="preserve"> "I am a learning machine"</t>
  </si>
  <si>
    <t xml:space="preserve"> Go high or go home</t>
  </si>
  <si>
    <t xml:space="preserve"> Never stop learning</t>
  </si>
  <si>
    <t xml:space="preserve"> I create the future</t>
  </si>
  <si>
    <t xml:space="preserve"> I'm going Deep !</t>
  </si>
  <si>
    <t xml:space="preserve"> "keep learning,  there is so much fascinating stuff out there"</t>
  </si>
  <si>
    <t xml:space="preserve"> "Deep learner"</t>
  </si>
  <si>
    <t xml:space="preserve"> "U live and U learn"</t>
  </si>
  <si>
    <t xml:space="preserve"> Learn and Earn your seat to the joyride of the future</t>
  </si>
  <si>
    <t xml:space="preserve"> "Love to learn every instant"</t>
  </si>
  <si>
    <t xml:space="preserve"> Data is new blood for intelligent machines</t>
  </si>
  <si>
    <t xml:space="preserve"> We make shit taglines. Code is what we know. </t>
  </si>
  <si>
    <t xml:space="preserve"> None</t>
  </si>
  <si>
    <t xml:space="preserve"> udacity</t>
  </si>
  <si>
    <t xml:space="preserve"> Working relentlessly for Nirvan Of Machines :)</t>
  </si>
  <si>
    <t xml:space="preserve">Product Management/Project Management </t>
  </si>
  <si>
    <t xml:space="preserve">Educator / Instructor </t>
  </si>
  <si>
    <t xml:space="preserve">Business/Strategy </t>
  </si>
  <si>
    <t xml:space="preserve">Data Engineer </t>
  </si>
  <si>
    <t xml:space="preserve">Machine Learning Engineer </t>
  </si>
  <si>
    <t xml:space="preserve">Data Analyst </t>
  </si>
  <si>
    <t xml:space="preserve">Freelancing </t>
  </si>
  <si>
    <t xml:space="preserve">Co-founder (or solo founder) </t>
  </si>
  <si>
    <t xml:space="preserve"> Artificial Intelligence Engineer </t>
  </si>
  <si>
    <t xml:space="preserve">Business Intelligence / Business Analyst </t>
  </si>
  <si>
    <t xml:space="preserve">Data Scientist </t>
  </si>
  <si>
    <t xml:space="preserve">Student </t>
  </si>
  <si>
    <t xml:space="preserve">Sales </t>
  </si>
  <si>
    <t xml:space="preserve">Software Engineer </t>
  </si>
  <si>
    <t xml:space="preserve">Chief IT Architect </t>
  </si>
  <si>
    <t xml:space="preserve">Other </t>
  </si>
  <si>
    <t xml:space="preserve">Research </t>
  </si>
  <si>
    <t xml:space="preserve">Consulting </t>
  </si>
  <si>
    <t xml:space="preserve">Accounting/Finance </t>
  </si>
  <si>
    <t xml:space="preserve">Software QA Engineer </t>
  </si>
  <si>
    <t xml:space="preserve">Marketing </t>
  </si>
  <si>
    <t xml:space="preserve"> Machine learning and computer vision engineer</t>
  </si>
  <si>
    <t xml:space="preserve"> Director of Software Development in nsd.ru</t>
  </si>
  <si>
    <t xml:space="preserve">Customer Service </t>
  </si>
  <si>
    <t xml:space="preserve"> Technical support</t>
  </si>
  <si>
    <t xml:space="preserve"> Musician</t>
  </si>
  <si>
    <t xml:space="preserve"> IT Professional</t>
  </si>
  <si>
    <t xml:space="preserve"> Chief Scientist (Cybersecurity)</t>
  </si>
  <si>
    <t xml:space="preserve"> Engineer / Technician</t>
  </si>
  <si>
    <t xml:space="preserve"> Application Developer</t>
  </si>
  <si>
    <t xml:space="preserve">Self Driving Car </t>
  </si>
  <si>
    <t xml:space="preserve">Retired </t>
  </si>
  <si>
    <t xml:space="preserve"> Udacity Mentor</t>
  </si>
  <si>
    <t xml:space="preserve"> Network Engineer</t>
  </si>
  <si>
    <t xml:space="preserve"> engineer</t>
  </si>
  <si>
    <t xml:space="preserve"> Paramedic </t>
  </si>
  <si>
    <t xml:space="preserve"> Full-Stack Developer, Teaching Assistant, Student</t>
  </si>
  <si>
    <t>job_level</t>
  </si>
  <si>
    <t xml:space="preserve">Manager </t>
  </si>
  <si>
    <t xml:space="preserve">Individual Contributor </t>
  </si>
  <si>
    <t xml:space="preserve">Director </t>
  </si>
  <si>
    <t xml:space="preserve"> entry level</t>
  </si>
  <si>
    <t xml:space="preserve">Not Applicable </t>
  </si>
  <si>
    <t xml:space="preserve">President </t>
  </si>
  <si>
    <t xml:space="preserve">C-Level </t>
  </si>
  <si>
    <t xml:space="preserve"> freelancer</t>
  </si>
  <si>
    <t xml:space="preserve"> Working Student</t>
  </si>
  <si>
    <t xml:space="preserve"> Senior</t>
  </si>
  <si>
    <t xml:space="preserve"> Engineer</t>
  </si>
  <si>
    <t xml:space="preserve"> Technologist</t>
  </si>
  <si>
    <t xml:space="preserve">Intern </t>
  </si>
  <si>
    <t xml:space="preserve">Vice President </t>
  </si>
  <si>
    <t xml:space="preserve"> Senior engineer</t>
  </si>
  <si>
    <t xml:space="preserve"> Professor </t>
  </si>
  <si>
    <t xml:space="preserve"> Consultant - SMA</t>
  </si>
  <si>
    <t xml:space="preserve"> Principle</t>
  </si>
  <si>
    <t xml:space="preserve"> Research Assistant</t>
  </si>
  <si>
    <t xml:space="preserve"> Team Leader</t>
  </si>
  <si>
    <t xml:space="preserve"> Junior</t>
  </si>
  <si>
    <t xml:space="preserve"> Software Engineer</t>
  </si>
  <si>
    <t xml:space="preserve"> Data Scientist/Manager</t>
  </si>
  <si>
    <t xml:space="preserve"> Assistant Professor</t>
  </si>
  <si>
    <t xml:space="preserve"> semi senior</t>
  </si>
  <si>
    <t xml:space="preserve"> Business Owner</t>
  </si>
  <si>
    <t xml:space="preserve"> Associate </t>
  </si>
  <si>
    <t xml:space="preserve"> Senior programmer</t>
  </si>
  <si>
    <t xml:space="preserve"> Co-owner, bassist</t>
  </si>
  <si>
    <t xml:space="preserve"> PostDoc</t>
  </si>
  <si>
    <t xml:space="preserve"> Entry level </t>
  </si>
  <si>
    <t xml:space="preserve"> PhD/Graduate-student</t>
  </si>
  <si>
    <t xml:space="preserve"> Mid Level</t>
  </si>
  <si>
    <t xml:space="preserve"> Professor</t>
  </si>
  <si>
    <t xml:space="preserve"> Founder</t>
  </si>
  <si>
    <t xml:space="preserve"> Student Mentor SDC Program</t>
  </si>
  <si>
    <t xml:space="preserve"> Senior Software Engineer </t>
  </si>
  <si>
    <t xml:space="preserve"> Tax Officer</t>
  </si>
  <si>
    <t xml:space="preserve"> Medium level</t>
  </si>
  <si>
    <t xml:space="preserve"> Principal SW Scientist/Exec Director</t>
  </si>
  <si>
    <t xml:space="preserve"> Senior Engineer</t>
  </si>
  <si>
    <t xml:space="preserve"> Administrator/Developer</t>
  </si>
  <si>
    <t xml:space="preserve"> Code Review and Student Mentor</t>
  </si>
  <si>
    <t xml:space="preserve"> Contractor </t>
  </si>
  <si>
    <t xml:space="preserve"> Senior economist </t>
  </si>
  <si>
    <t xml:space="preserve"> Entry level</t>
  </si>
  <si>
    <t xml:space="preserve"> Senior developer</t>
  </si>
  <si>
    <t xml:space="preserve"> Full time associate</t>
  </si>
  <si>
    <t xml:space="preserve"> Associate Professor</t>
  </si>
  <si>
    <t xml:space="preserve"> Product Team Leader</t>
  </si>
  <si>
    <t xml:space="preserve"> Phd fellow</t>
  </si>
  <si>
    <t xml:space="preserve"> Senior Consultant</t>
  </si>
  <si>
    <t xml:space="preserve"> Advance </t>
  </si>
  <si>
    <t>primary_occupation</t>
  </si>
  <si>
    <t>employed</t>
  </si>
  <si>
    <t>slogan_appeal</t>
  </si>
  <si>
    <t>industry</t>
  </si>
  <si>
    <t xml:space="preserve">Education </t>
  </si>
  <si>
    <t xml:space="preserve">Business Support &amp; Logistics </t>
  </si>
  <si>
    <t xml:space="preserve">Technology &amp; Internet </t>
  </si>
  <si>
    <t xml:space="preserve">Entertainment &amp; Leisure </t>
  </si>
  <si>
    <t xml:space="preserve">Retail &amp; Consumer Durables </t>
  </si>
  <si>
    <t xml:space="preserve">Manufacturing </t>
  </si>
  <si>
    <t xml:space="preserve">Healthcare and Pharmaceuticals </t>
  </si>
  <si>
    <t xml:space="preserve">Insurance </t>
  </si>
  <si>
    <t xml:space="preserve">Advertising &amp; Marketing </t>
  </si>
  <si>
    <t xml:space="preserve">Data </t>
  </si>
  <si>
    <t xml:space="preserve">Public Sector Consulting </t>
  </si>
  <si>
    <t xml:space="preserve">Automotive </t>
  </si>
  <si>
    <t xml:space="preserve">Consulting (Design studio)  </t>
  </si>
  <si>
    <t xml:space="preserve">Semiconductor </t>
  </si>
  <si>
    <t xml:space="preserve">Utilities, Energy and Extraction </t>
  </si>
  <si>
    <t xml:space="preserve">Real Estate </t>
  </si>
  <si>
    <t xml:space="preserve">Transportation &amp; Delivery </t>
  </si>
  <si>
    <t xml:space="preserve">Engineering Consultancy </t>
  </si>
  <si>
    <t xml:space="preserve">Telecommunications </t>
  </si>
  <si>
    <t xml:space="preserve">Construction, Machinery, and Homes </t>
  </si>
  <si>
    <t xml:space="preserve">Government </t>
  </si>
  <si>
    <t xml:space="preserve">Consumer products </t>
  </si>
  <si>
    <t xml:space="preserve">Nonprofit </t>
  </si>
  <si>
    <t xml:space="preserve">Neuroscience </t>
  </si>
  <si>
    <t xml:space="preserve">Travel </t>
  </si>
  <si>
    <t xml:space="preserve">Electronics </t>
  </si>
  <si>
    <t xml:space="preserve">Banking and Finance </t>
  </si>
  <si>
    <t xml:space="preserve">Airlines &amp; Aerospace (including Defense) </t>
  </si>
  <si>
    <t xml:space="preserve">Micro finance </t>
  </si>
  <si>
    <t xml:space="preserve">Financial Services </t>
  </si>
  <si>
    <t xml:space="preserve">Market Research </t>
  </si>
  <si>
    <t xml:space="preserve">Gambling </t>
  </si>
  <si>
    <t xml:space="preserve">Biometrics for Development </t>
  </si>
  <si>
    <t xml:space="preserve">Consumer finance &amp; Internet </t>
  </si>
  <si>
    <t xml:space="preserve">Defense </t>
  </si>
  <si>
    <t xml:space="preserve">Banks </t>
  </si>
  <si>
    <t xml:space="preserve">Agriculture </t>
  </si>
  <si>
    <t xml:space="preserve">Finance  </t>
  </si>
  <si>
    <t xml:space="preserve">Banking and Fintech </t>
  </si>
  <si>
    <t xml:space="preserve"> Mining</t>
  </si>
  <si>
    <t xml:space="preserve">Food &amp; Beverages </t>
  </si>
  <si>
    <t xml:space="preserve"> Citizen Science/Astrophysics</t>
  </si>
  <si>
    <t xml:space="preserve"> E-Learning</t>
  </si>
  <si>
    <t xml:space="preserve"> Wealth Management</t>
  </si>
  <si>
    <t xml:space="preserve"> Financial </t>
  </si>
  <si>
    <t xml:space="preserve"> ERP</t>
  </si>
  <si>
    <t xml:space="preserve"> Financial</t>
  </si>
  <si>
    <t xml:space="preserve"> Industrial Automation</t>
  </si>
  <si>
    <t xml:space="preserve"> Finance </t>
  </si>
  <si>
    <t xml:space="preserve"> Outsourcing</t>
  </si>
  <si>
    <t xml:space="preserve"> HR Consulting</t>
  </si>
  <si>
    <t xml:space="preserve"> Banking</t>
  </si>
  <si>
    <t xml:space="preserve"> Software security</t>
  </si>
  <si>
    <t xml:space="preserve"> finance and payment</t>
  </si>
  <si>
    <t xml:space="preserve"> Academia</t>
  </si>
  <si>
    <t xml:space="preserve"> Semiconductor</t>
  </si>
  <si>
    <t xml:space="preserve"> financial</t>
  </si>
  <si>
    <t xml:space="preserve"> Finance</t>
  </si>
  <si>
    <t xml:space="preserve"> Building Automation</t>
  </si>
  <si>
    <t xml:space="preserve"> Finance, Social trading</t>
  </si>
  <si>
    <t xml:space="preserve"> International Organization</t>
  </si>
  <si>
    <t xml:space="preserve"> Big Data Services</t>
  </si>
  <si>
    <t xml:space="preserve"> Financial services</t>
  </si>
  <si>
    <t xml:space="preserve"> Financial Services</t>
  </si>
  <si>
    <t xml:space="preserve"> Recruitment, Education, IT</t>
  </si>
  <si>
    <t xml:space="preserve"> Security service</t>
  </si>
  <si>
    <t xml:space="preserve"> Investments</t>
  </si>
  <si>
    <t xml:space="preserve"> Many of above depending on the project</t>
  </si>
  <si>
    <t xml:space="preserve"> Financial Industry</t>
  </si>
  <si>
    <t xml:space="preserve"> banking</t>
  </si>
  <si>
    <t xml:space="preserve"> Investment Banking</t>
  </si>
  <si>
    <t xml:space="preserve"> Surveillance</t>
  </si>
  <si>
    <t xml:space="preserve"> Tourism</t>
  </si>
  <si>
    <t xml:space="preserve"> Biology</t>
  </si>
  <si>
    <t xml:space="preserve"> Video Games</t>
  </si>
  <si>
    <t xml:space="preserve"> Applied Research / Semiconductor</t>
  </si>
  <si>
    <t xml:space="preserve"> Investment banking</t>
  </si>
  <si>
    <t xml:space="preserve"> Media &amp; Technology</t>
  </si>
  <si>
    <t xml:space="preserve"> covers multiple areas</t>
  </si>
  <si>
    <t xml:space="preserve"> Medical</t>
  </si>
  <si>
    <t xml:space="preserve"> Security </t>
  </si>
  <si>
    <t xml:space="preserve"> Service industry</t>
  </si>
  <si>
    <t>yrs_work_exp</t>
  </si>
  <si>
    <t>current_employer</t>
  </si>
  <si>
    <t>highest_education</t>
  </si>
  <si>
    <t>helpful_when_stuck</t>
  </si>
  <si>
    <t>most_common_nanodegree</t>
  </si>
  <si>
    <t>Machine Learning EngineerArtificial Intelligence</t>
  </si>
  <si>
    <t>Data AnalystMachine Learning Engineer</t>
  </si>
  <si>
    <t>Artificial IntelligenceFront End</t>
  </si>
  <si>
    <t>Intro to ProgrammingDeep Learning Foundations</t>
  </si>
  <si>
    <t>Data AnalystMachine Learning EngineerDeep Learning Foundations</t>
  </si>
  <si>
    <t>Deep Learning Foundationsios</t>
  </si>
  <si>
    <t>Intro to ProgrammingDeep Learning FoundationsFront-end, fullstack</t>
  </si>
  <si>
    <t>Data AnalystRobotics</t>
  </si>
  <si>
    <t>Machine Learning EngineerDeep Learning Foundations</t>
  </si>
  <si>
    <t>Data AnalystArtificial Intelligence</t>
  </si>
  <si>
    <t>Deep Learning FoundationsiOS Developer ND</t>
  </si>
  <si>
    <t>Data AnalystFull Stack Developer</t>
  </si>
  <si>
    <t>Intro to ProgrammingMachine Learning Engineer</t>
  </si>
  <si>
    <t>Deep Learning FoundationsSelf-Driving Car Engineer</t>
  </si>
  <si>
    <t>Data AnalystDeep Learning Foundations</t>
  </si>
  <si>
    <t>Artificial IntelligenceDeep Learning FoundationsSelf-Driving Car EngineerRobotics</t>
  </si>
  <si>
    <t>Machine Learning EngineerArtificial IntelligenceDeep Learning Foundations</t>
  </si>
  <si>
    <t>Machine Learning EngineerDigital Marketing</t>
  </si>
  <si>
    <t>Artificial IntelligenceDeep Learning FoundationsRobotics</t>
  </si>
  <si>
    <t>Deep Learning FoundationsFront end web developer</t>
  </si>
  <si>
    <t>Artificial IntelligenceDeep Learning Foundations</t>
  </si>
  <si>
    <t>Data AnalystArtificial IntelligenceDeep Learning Foundations</t>
  </si>
  <si>
    <t>Artificial IntelligenceNone</t>
  </si>
  <si>
    <t>Deep Learning FoundationsiOS Developer</t>
  </si>
  <si>
    <t>Data AnalystSelf-Driving Car Engineer</t>
  </si>
  <si>
    <t>Intro to ProgrammingData AnalystDeep Learning Foundations</t>
  </si>
  <si>
    <t>Intro to ProgrammingArtificial IntelligenceAndroid, iOS, Full Stack</t>
  </si>
  <si>
    <t>Intro to ProgrammingData Analyst</t>
  </si>
  <si>
    <t>Deep Learning FoundationsiOS Developer and Full Stack Web Developer</t>
  </si>
  <si>
    <t>Deep Learning FoundationsIntro do Data Science</t>
  </si>
  <si>
    <t>Data AnalystAndroid Development</t>
  </si>
  <si>
    <t>Intro to ProgrammingBusiness Analyst</t>
  </si>
  <si>
    <t>Deep Learning Foundations Android Basics</t>
  </si>
  <si>
    <t>Intro to ProgrammingData AnalystMachine Learning EngineerDeep Learning Foundations</t>
  </si>
  <si>
    <t>Machine Learning EngineerSelf-Driving Car Engineer</t>
  </si>
  <si>
    <t>Deep Learning FoundationsNoneAndroid Developer ND</t>
  </si>
  <si>
    <t>Deep Learning FoundationsFSND, FSND, Ruby</t>
  </si>
  <si>
    <t>Machine Learning EngineerFront-End Web Developer</t>
  </si>
  <si>
    <t>Intro to ProgrammingDeep Learning FoundationsABND, FEND, FSND</t>
  </si>
  <si>
    <t xml:space="preserve">Deep Learning Foundationsios development </t>
  </si>
  <si>
    <t>Intro to ProgrammingMachine Learning EngineerDeep Learning Foundations</t>
  </si>
  <si>
    <t>Deep Learning FoundationsFront-End Web Developer</t>
  </si>
  <si>
    <t>Deep Learning FoundationsAndroid Developer</t>
  </si>
  <si>
    <t xml:space="preserve">Intro to ProgrammingAndroid Basics </t>
  </si>
  <si>
    <t>Artificial IntelligenceDeep Learning FoundationsAndroid Developer</t>
  </si>
  <si>
    <t>Data AnalystNone</t>
  </si>
  <si>
    <t>Machine Learning EngineerAndroid Developer</t>
  </si>
  <si>
    <t>Artificial IntelligenceFull Stack Web Developer</t>
  </si>
  <si>
    <t>Artificial IntelligenceDeep Learning FoundationsDigital Marking</t>
  </si>
  <si>
    <t>Intro to ProgrammingData AnalystMachine Learning Engineer</t>
  </si>
  <si>
    <t>Data AnalystMachine Learning EngineerArtificial IntelligenceDeep Learning FoundationsSelf-Driving Car Engineer</t>
  </si>
  <si>
    <t>Machine Learning EngineerArtificial IntelligenceDeep Learning FoundationsSelf-Driving Car Engineer</t>
  </si>
  <si>
    <t>Machine Learning EngineerFull stack</t>
  </si>
  <si>
    <t xml:space="preserve">Business AnalystDigital marketing </t>
  </si>
  <si>
    <t>Deep Learning FoundationsRoboticsFull Stack</t>
  </si>
  <si>
    <t>Intro to ProgrammingData AnalystMachine Learning EngineerArtificial IntelligenceDeep Learning FoundationsRobotics</t>
  </si>
  <si>
    <t>Machine Learning EngineerDeep Learning FoundationsSelf-Driving Car Engineer</t>
  </si>
  <si>
    <t>Intro to ProgrammingData AnalystRobotics</t>
  </si>
  <si>
    <t>Data AnalystWeb Development</t>
  </si>
  <si>
    <t>Deep Learning FoundationsiOS / Front End Web Developer</t>
  </si>
  <si>
    <t>Artificial IntelligenceAndroid Developer</t>
  </si>
  <si>
    <t>Machine Learning EngineerArtificial IntelligenceDeep Learning FoundationsReact</t>
  </si>
  <si>
    <t>Data AnalystMachine Learning EngineerTech Entrepreneur</t>
  </si>
  <si>
    <t>Machine Learning EngineerRobotics</t>
  </si>
  <si>
    <t>Machine Learning EngineerArtificial IntelligenceSelf-Driving Car Engineer</t>
  </si>
  <si>
    <t>Intro to ProgrammingDeep Learning FoundationsFront End Developer</t>
  </si>
  <si>
    <t>Artificial IntelligenceSelf-Driving Car Engineer</t>
  </si>
  <si>
    <t>Machine Learning EngineerNone</t>
  </si>
  <si>
    <t>avg_hours_comp_project</t>
  </si>
  <si>
    <t>hrs_spent_projects_quizzes</t>
  </si>
  <si>
    <t>country</t>
  </si>
  <si>
    <t>books_per_yr</t>
  </si>
  <si>
    <t>avg_hrs_sitting_day</t>
  </si>
  <si>
    <t>avg_hours_sleep</t>
  </si>
  <si>
    <t>reason_for_udacity</t>
  </si>
  <si>
    <t/>
  </si>
  <si>
    <t>Start a new career in this fieldGrow skills for my current roleGeneral interest in the topic (personal growth and enrichment)</t>
  </si>
  <si>
    <t>Start a new career in this fieldGrow skills for my current roleHelp prepare for an advanced degreeGeneral interest in the topic (personal growth and enrichment)</t>
  </si>
  <si>
    <t>Grow skills for my current roleHelp move from academia to industryGeneral interest in the topic (personal growth and enrichment)</t>
  </si>
  <si>
    <t>Grow skills for my current roleGeneral interest in the topic (personal growth and enrichment)</t>
  </si>
  <si>
    <t>Start a new career in this fieldGrow skills for my current role</t>
  </si>
  <si>
    <t>Start a new career in this fieldHelp prepare for an advanced degreeGeneral interest in the topic (personal growth and enrichment)</t>
  </si>
  <si>
    <t>Start a new career in this fieldGeneral interest in the topic (personal growth and enrichment)</t>
  </si>
  <si>
    <t>Grow skills for my current roleHelp move from academia to industry</t>
  </si>
  <si>
    <t>Start a new career in this fieldHelp prepare for an advanced degree</t>
  </si>
  <si>
    <t>Start a new career in this fieldGrow skills for my current roleHelp move from academia to industry</t>
  </si>
  <si>
    <t>Start a new career in this fieldHelp move from academia to industryHelp prepare for an advanced degreeGeneral interest in the topic (personal growth and enrichment)</t>
  </si>
  <si>
    <t>Grow skills for my current roleHelp prepare for an advanced degreeGeneral interest in the topic (personal growth and enrichment)</t>
  </si>
  <si>
    <t>Grow skills for my current roleHelp move from academia to industryHelp prepare for an advanced degreeGeneral interest in the topic (personal growth and enrichment)</t>
  </si>
  <si>
    <t>Help move from academia to industryGeneral interest in the topic (personal growth and enrichment)</t>
  </si>
  <si>
    <t>Start a new career in this fieldGrow skills for my current roleHelp move from academia to industryHelp prepare for an advanced degreeGeneral interest in the topic (personal growth and enrichment)</t>
  </si>
  <si>
    <t>Start a new career in this fieldHelp move from academia to industryGeneral interest in the topic (personal growth and enrichment)</t>
  </si>
  <si>
    <t>Help move from academia to industryHelp prepare for an advanced degree</t>
  </si>
  <si>
    <t>Start a new career in this fieldGrow skills for my current roleHelp move from academia to industryGeneral interest in the topic (personal growth and enrichment)</t>
  </si>
  <si>
    <t>Start a new career in this fieldHelp move from academia to industry</t>
  </si>
  <si>
    <t>Help prepare for an advanced degreeGeneral interest in the topic (personal growth and enrichment)</t>
  </si>
  <si>
    <t>Start a new career in this fieldGrow skills for my current roleHelp prepare for an advanced degree</t>
  </si>
  <si>
    <t>Grow skills for my current roleHelp move from academia to industryHelp prepare for an advanced degree</t>
  </si>
  <si>
    <t>Grow skills for my current roleHelp prepare for an advanced degree</t>
  </si>
  <si>
    <t>Help move from academia to industryHelp prepare for an advanced degreeGeneral interest in the topic (personal growth and enrichment)</t>
  </si>
  <si>
    <t>Start a new career in this fieldGrow skills for my current roleget a chance to move to another cou try</t>
  </si>
  <si>
    <t>Start a new career in this fieldHelp move from academia to industryHelp prepare for an advanced degree</t>
  </si>
  <si>
    <t>Start a new career in this fieldGrow skills for my current roleHelp move from academia to industryHelp prepare for an advanced degreeGeneral interest in the topic (personal growth and enrichment)Be able to use Machine Learning</t>
  </si>
  <si>
    <t>Start a new career in this fieldHelp move from academia to industryTo get a new job opportunity in autonomous vehicle industry.</t>
  </si>
  <si>
    <t xml:space="preserve">Start a new career in this fieldGrow skills for my current roleHelp move from academia to industryHelp prepare for an advanced degreeGeneral interest in the topic (personal growth and enrichment)Interested in this field </t>
  </si>
  <si>
    <t>avg_mins_daily_commute</t>
  </si>
  <si>
    <t>How many respondents?</t>
  </si>
  <si>
    <t>DA</t>
  </si>
  <si>
    <t>jacket</t>
  </si>
  <si>
    <t>shoes</t>
  </si>
  <si>
    <t>fave_swag</t>
  </si>
  <si>
    <t>coffee mug</t>
  </si>
  <si>
    <t>mug</t>
  </si>
  <si>
    <t>Poncho</t>
  </si>
  <si>
    <t>Calculated Field</t>
  </si>
  <si>
    <t>REMOVED RESPONSES &lt;=2</t>
  </si>
  <si>
    <t>31-40</t>
  </si>
  <si>
    <t>41-50</t>
  </si>
  <si>
    <t>51-60</t>
  </si>
  <si>
    <t>61-70</t>
  </si>
  <si>
    <t>71-80</t>
  </si>
  <si>
    <t>Total Respondents</t>
  </si>
  <si>
    <t>Mean</t>
  </si>
  <si>
    <t>Median</t>
  </si>
  <si>
    <t>Mode</t>
  </si>
  <si>
    <t>Age in Years</t>
  </si>
  <si>
    <t>Removed hours of sleep that were more than 24 and an instance that was 1, as humans cannot survive on 1 hour of sleep per night.</t>
  </si>
  <si>
    <t>Average Sleep Hours</t>
  </si>
  <si>
    <t>9-10 hrs</t>
  </si>
  <si>
    <t>Range</t>
  </si>
  <si>
    <t>Min</t>
  </si>
  <si>
    <t>Max</t>
  </si>
  <si>
    <t>Removed information that was not useful, for instance, if the respondent did not need help, or there was a singular instance of a response.</t>
  </si>
  <si>
    <t>Removed blank rows</t>
  </si>
  <si>
    <t>Removed any rows with one non-response</t>
  </si>
  <si>
    <t>Stackoverflow</t>
  </si>
  <si>
    <t>Row Labels</t>
  </si>
  <si>
    <t>Proportion of PhDs using forums</t>
  </si>
  <si>
    <t>HS median</t>
  </si>
  <si>
    <t>HS mean</t>
  </si>
  <si>
    <t>PhD mean</t>
  </si>
  <si>
    <t>PhD median</t>
  </si>
  <si>
    <t>Sleeping</t>
  </si>
  <si>
    <t>Sitting</t>
  </si>
  <si>
    <t>4-6 hrs</t>
  </si>
  <si>
    <t>7-8 hrs</t>
  </si>
  <si>
    <t>Variance</t>
  </si>
  <si>
    <t>Std Dev</t>
  </si>
  <si>
    <t>SITTING</t>
  </si>
  <si>
    <t xml:space="preserve">Outliers </t>
  </si>
  <si>
    <t>1, 20</t>
  </si>
  <si>
    <t>Quartiles</t>
  </si>
  <si>
    <r>
      <rPr>
        <sz val="12"/>
        <color theme="1"/>
        <rFont val="Calibri (Body)"/>
      </rPr>
      <t>Q</t>
    </r>
    <r>
      <rPr>
        <sz val="12"/>
        <color rgb="FF333333"/>
        <rFont val="Calibri (Body)"/>
      </rPr>
      <t>1 --&gt; 8</t>
    </r>
  </si>
  <si>
    <r>
      <t>Q</t>
    </r>
    <r>
      <rPr>
        <sz val="12"/>
        <color rgb="FF333333"/>
        <rFont val="Calibri (Body)"/>
      </rPr>
      <t>2 --&gt; 10</t>
    </r>
  </si>
  <si>
    <r>
      <rPr>
        <sz val="12"/>
        <color theme="1"/>
        <rFont val="Calibri (Body)"/>
      </rPr>
      <t>Q</t>
    </r>
    <r>
      <rPr>
        <sz val="12"/>
        <color rgb="FF333333"/>
        <rFont val="Calibri (Body)"/>
      </rPr>
      <t>3 --&gt; 12</t>
    </r>
  </si>
  <si>
    <t>Count of country</t>
  </si>
  <si>
    <t>Average Age</t>
  </si>
  <si>
    <t>Respondents</t>
  </si>
  <si>
    <t>Avg Age</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</si>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</sst>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
      <b/>
      <sz val="16"/>
      <color rgb="FF0070C0"/>
      <name val="Calibri"/>
      <family val="2"/>
      <scheme val="minor"/>
    </font>
    <font>
      <sz val="10"/>
      <color theme="1"/>
      <name val="Arial"/>
      <family val="2"/>
    </font>
    <font>
      <i/>
      <sz val="10"/>
      <color rgb="FF000000"/>
      <name val="Arial"/>
      <family val="2"/>
    </font>
    <font>
      <sz val="10"/>
      <color rgb="FF000000"/>
      <name val="Arial"/>
      <family val="2"/>
    </font>
    <font>
      <b/>
      <sz val="10"/>
      <color rgb="FF000000"/>
      <name val="Arial"/>
      <family val="2"/>
    </font>
    <font>
      <i/>
      <sz val="10"/>
      <color theme="1"/>
      <name val="Arial"/>
      <family val="2"/>
    </font>
    <font>
      <b/>
      <sz val="12"/>
      <color rgb="FFFF0000"/>
      <name val="Calibri"/>
      <family val="2"/>
      <scheme val="minor"/>
    </font>
    <font>
      <sz val="12"/>
      <color theme="1"/>
      <name val="Calibri (Body)"/>
    </font>
    <font>
      <sz val="12"/>
      <color rgb="FF333333"/>
      <name val="Calibri (Body)"/>
    </font>
    <font>
      <b/>
      <sz val="14"/>
      <color theme="1"/>
      <name val="Calibri"/>
      <family val="2"/>
      <scheme val="minor"/>
    </font>
    <font>
      <sz val="14"/>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FFEB"/>
        <bgColor indexed="64"/>
      </patternFill>
    </fill>
    <fill>
      <patternFill patternType="solid">
        <fgColor rgb="FFE5DAFF"/>
        <bgColor indexed="64"/>
      </patternFill>
    </fill>
    <fill>
      <patternFill patternType="solid">
        <fgColor rgb="FFFFFF00"/>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double">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8">
    <xf numFmtId="0" fontId="0" fillId="0" borderId="0" xfId="0"/>
    <xf numFmtId="0" fontId="18" fillId="0" borderId="0" xfId="0" applyFont="1"/>
    <xf numFmtId="0" fontId="18" fillId="0" borderId="0" xfId="0" applyFont="1" applyAlignment="1">
      <alignment wrapText="1"/>
    </xf>
    <xf numFmtId="0" fontId="18" fillId="33" borderId="0" xfId="0" applyFont="1" applyFill="1"/>
    <xf numFmtId="0" fontId="18" fillId="34" borderId="0" xfId="0" applyFont="1" applyFill="1"/>
    <xf numFmtId="0" fontId="18" fillId="35" borderId="0" xfId="0" applyFont="1" applyFill="1"/>
    <xf numFmtId="0" fontId="18" fillId="0" borderId="0" xfId="0" applyFont="1" applyFill="1"/>
    <xf numFmtId="0" fontId="19" fillId="0" borderId="0" xfId="0" applyFont="1" applyAlignment="1">
      <alignment horizontal="center" wrapText="1"/>
    </xf>
    <xf numFmtId="0" fontId="19" fillId="34" borderId="0" xfId="0" applyFont="1" applyFill="1" applyAlignment="1">
      <alignment horizontal="center" wrapText="1"/>
    </xf>
    <xf numFmtId="49" fontId="19" fillId="0" borderId="0" xfId="0" applyNumberFormat="1" applyFont="1" applyAlignment="1">
      <alignment horizontal="center" wrapText="1"/>
    </xf>
    <xf numFmtId="0" fontId="19" fillId="0" borderId="0" xfId="0" applyNumberFormat="1" applyFont="1" applyAlignment="1">
      <alignment horizontal="center" wrapText="1"/>
    </xf>
    <xf numFmtId="0" fontId="18" fillId="0" borderId="0" xfId="0" applyNumberFormat="1" applyFont="1"/>
    <xf numFmtId="0" fontId="18" fillId="0" borderId="0" xfId="0" applyNumberFormat="1" applyFont="1" applyFill="1"/>
    <xf numFmtId="0" fontId="19" fillId="33" borderId="0" xfId="0" applyFont="1" applyFill="1" applyAlignment="1">
      <alignment horizontal="center" wrapText="1"/>
    </xf>
    <xf numFmtId="14" fontId="18" fillId="0" borderId="0" xfId="0" applyNumberFormat="1" applyFont="1"/>
    <xf numFmtId="16" fontId="18" fillId="0" borderId="0" xfId="0" applyNumberFormat="1" applyFont="1"/>
    <xf numFmtId="20" fontId="18" fillId="0" borderId="0" xfId="0" applyNumberFormat="1" applyFont="1"/>
    <xf numFmtId="9" fontId="0" fillId="0" borderId="0" xfId="42" applyFont="1"/>
    <xf numFmtId="0" fontId="0" fillId="0" borderId="0" xfId="42" applyNumberFormat="1" applyFont="1"/>
    <xf numFmtId="0" fontId="20" fillId="0" borderId="0" xfId="0" applyFont="1"/>
    <xf numFmtId="0" fontId="22" fillId="0" borderId="0" xfId="0" applyFont="1"/>
    <xf numFmtId="0" fontId="21" fillId="36" borderId="0" xfId="0" applyFont="1" applyFill="1"/>
    <xf numFmtId="0" fontId="24" fillId="36" borderId="0" xfId="0" applyFont="1" applyFill="1"/>
    <xf numFmtId="0" fontId="23" fillId="36" borderId="0" xfId="0" applyFont="1" applyFill="1"/>
    <xf numFmtId="0" fontId="16" fillId="0" borderId="0" xfId="0" applyFont="1"/>
    <xf numFmtId="0" fontId="13" fillId="37" borderId="0" xfId="0" applyFont="1" applyFill="1"/>
    <xf numFmtId="0" fontId="0" fillId="0" borderId="0" xfId="0" applyAlignment="1">
      <alignment horizontal="right"/>
    </xf>
    <xf numFmtId="0" fontId="14" fillId="0" borderId="0" xfId="0" applyFont="1"/>
    <xf numFmtId="1" fontId="16" fillId="0" borderId="0" xfId="0" applyNumberFormat="1" applyFont="1"/>
    <xf numFmtId="0" fontId="0" fillId="0" borderId="0" xfId="0" applyNumberFormat="1"/>
    <xf numFmtId="0" fontId="0" fillId="0" borderId="0" xfId="0" applyAlignment="1">
      <alignment horizontal="right" wrapText="1"/>
    </xf>
    <xf numFmtId="0" fontId="0" fillId="0" borderId="0" xfId="0" pivotButton="1"/>
    <xf numFmtId="0" fontId="0" fillId="0" borderId="0" xfId="0" applyAlignment="1">
      <alignment horizontal="left"/>
    </xf>
    <xf numFmtId="0" fontId="0" fillId="35" borderId="0" xfId="0" applyFill="1"/>
    <xf numFmtId="0" fontId="0" fillId="35" borderId="0" xfId="0" applyNumberFormat="1" applyFill="1"/>
    <xf numFmtId="0" fontId="25" fillId="35" borderId="0" xfId="0" applyNumberFormat="1" applyFont="1" applyFill="1"/>
    <xf numFmtId="0" fontId="16" fillId="38" borderId="11" xfId="0" applyFont="1" applyFill="1" applyBorder="1" applyAlignment="1">
      <alignment horizontal="left"/>
    </xf>
    <xf numFmtId="0" fontId="16" fillId="38" borderId="11" xfId="0" applyNumberFormat="1" applyFont="1" applyFill="1" applyBorder="1"/>
    <xf numFmtId="0" fontId="16" fillId="35" borderId="11" xfId="0" applyNumberFormat="1" applyFont="1" applyFill="1" applyBorder="1"/>
    <xf numFmtId="0" fontId="16" fillId="38" borderId="10" xfId="0" applyFont="1" applyFill="1" applyBorder="1" applyAlignment="1">
      <alignment horizontal="center"/>
    </xf>
    <xf numFmtId="0" fontId="16" fillId="35" borderId="10" xfId="0" applyFont="1" applyFill="1" applyBorder="1" applyAlignment="1">
      <alignment horizontal="center" wrapText="1"/>
    </xf>
    <xf numFmtId="0" fontId="16" fillId="35" borderId="10" xfId="0" applyFont="1" applyFill="1" applyBorder="1" applyAlignment="1">
      <alignment horizontal="center"/>
    </xf>
    <xf numFmtId="2" fontId="0" fillId="0" borderId="0" xfId="0" applyNumberFormat="1"/>
    <xf numFmtId="9" fontId="0" fillId="35" borderId="0" xfId="42" applyFont="1" applyFill="1"/>
    <xf numFmtId="0" fontId="26" fillId="0" borderId="0" xfId="0" applyFont="1" applyAlignment="1">
      <alignment horizontal="right"/>
    </xf>
    <xf numFmtId="0" fontId="28" fillId="0" borderId="12" xfId="0" applyFont="1" applyBorder="1" applyAlignment="1">
      <alignment horizontal="left"/>
    </xf>
    <xf numFmtId="0" fontId="0" fillId="35" borderId="0" xfId="0" applyFill="1" applyAlignment="1">
      <alignment horizontal="left"/>
    </xf>
    <xf numFmtId="0" fontId="2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7E7"/>
      <color rgb="FFFF33FA"/>
      <color rgb="FFB34AFF"/>
      <color rgb="FFA845EF"/>
      <color rgb="FF4CB37F"/>
      <color rgb="FFF4E83D"/>
      <color rgb="FF2DBBC2"/>
      <color rgb="FFF4DA3C"/>
      <color rgb="FF14C32A"/>
      <color rgb="FF8C17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103-D643-8C65-98E9D54C97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103-D643-8C65-98E9D54C97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103-D643-8C65-98E9D54C97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103-D643-8C65-98E9D54C97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103-D643-8C65-98E9D54C97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103-D643-8C65-98E9D54C97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103-D643-8C65-98E9D54C97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103-D643-8C65-98E9D54C9776}"/>
              </c:ext>
            </c:extLst>
          </c:dPt>
          <c:cat>
            <c:strRef>
              <c:f>FavoriteSwag!$A$3:$A$10</c:f>
              <c:strCache>
                <c:ptCount val="8"/>
                <c:pt idx="0">
                  <c:v>t-shirt</c:v>
                </c:pt>
                <c:pt idx="1">
                  <c:v>hoodie</c:v>
                </c:pt>
                <c:pt idx="2">
                  <c:v>backpack</c:v>
                </c:pt>
                <c:pt idx="3">
                  <c:v>jacket</c:v>
                </c:pt>
                <c:pt idx="4">
                  <c:v>shoes</c:v>
                </c:pt>
                <c:pt idx="5">
                  <c:v>hat</c:v>
                </c:pt>
                <c:pt idx="6">
                  <c:v>track suit / sweat suit</c:v>
                </c:pt>
                <c:pt idx="7">
                  <c:v>socks</c:v>
                </c:pt>
              </c:strCache>
            </c:strRef>
          </c:cat>
          <c:val>
            <c:numRef>
              <c:f>FavoriteSwag!$B$3:$B$10</c:f>
              <c:numCache>
                <c:formatCode>General</c:formatCode>
                <c:ptCount val="8"/>
                <c:pt idx="0">
                  <c:v>162</c:v>
                </c:pt>
                <c:pt idx="1">
                  <c:v>122</c:v>
                </c:pt>
                <c:pt idx="2">
                  <c:v>92</c:v>
                </c:pt>
                <c:pt idx="3">
                  <c:v>60</c:v>
                </c:pt>
                <c:pt idx="4">
                  <c:v>25</c:v>
                </c:pt>
                <c:pt idx="5">
                  <c:v>20</c:v>
                </c:pt>
                <c:pt idx="6">
                  <c:v>19</c:v>
                </c:pt>
                <c:pt idx="7">
                  <c:v>9</c:v>
                </c:pt>
              </c:numCache>
            </c:numRef>
          </c:val>
          <c:extLst>
            <c:ext xmlns:c16="http://schemas.microsoft.com/office/drawing/2014/chart" uri="{C3380CC4-5D6E-409C-BE32-E72D297353CC}">
              <c16:uniqueId val="{00000000-B70C-9D44-89A5-7C23780E165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Where Udacity Students Chose to Get Help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percentStacked"/>
        <c:varyColors val="0"/>
        <c:ser>
          <c:idx val="0"/>
          <c:order val="0"/>
          <c:tx>
            <c:strRef>
              <c:f>'HigherEd v. Help'!$D$9:$D$10</c:f>
              <c:strCache>
                <c:ptCount val="2"/>
                <c:pt idx="0">
                  <c:v>High school or below</c:v>
                </c:pt>
              </c:strCache>
            </c:strRef>
          </c:tx>
          <c:spPr>
            <a:solidFill>
              <a:srgbClr val="8C17BD"/>
            </a:solidFill>
            <a:ln>
              <a:noFill/>
            </a:ln>
            <a:effectLst>
              <a:outerShdw blurRad="57150" dist="19050" dir="5400000" algn="ctr" rotWithShape="0">
                <a:srgbClr val="000000">
                  <a:alpha val="63000"/>
                </a:srgbClr>
              </a:outerShdw>
            </a:effectLst>
          </c:spPr>
          <c:invertIfNegative val="0"/>
          <c:cat>
            <c:strRef>
              <c:f>'HigherEd v. Help'!$C$11:$C$17</c:f>
              <c:strCache>
                <c:ptCount val="6"/>
                <c:pt idx="0">
                  <c:v>Forums</c:v>
                </c:pt>
                <c:pt idx="1">
                  <c:v>Google search</c:v>
                </c:pt>
                <c:pt idx="2">
                  <c:v>Live Help</c:v>
                </c:pt>
                <c:pt idx="3">
                  <c:v>Mentor Help (classroom or 1:1 mentors)</c:v>
                </c:pt>
                <c:pt idx="4">
                  <c:v>Slack Channel</c:v>
                </c:pt>
                <c:pt idx="5">
                  <c:v>Stack Overflow</c:v>
                </c:pt>
              </c:strCache>
            </c:strRef>
          </c:cat>
          <c:val>
            <c:numRef>
              <c:f>'HigherEd v. Help'!$D$11:$D$17</c:f>
              <c:numCache>
                <c:formatCode>General</c:formatCode>
                <c:ptCount val="7"/>
                <c:pt idx="0">
                  <c:v>6</c:v>
                </c:pt>
                <c:pt idx="1">
                  <c:v>1</c:v>
                </c:pt>
                <c:pt idx="3">
                  <c:v>1</c:v>
                </c:pt>
                <c:pt idx="4">
                  <c:v>3</c:v>
                </c:pt>
                <c:pt idx="5">
                  <c:v>7</c:v>
                </c:pt>
              </c:numCache>
            </c:numRef>
          </c:val>
          <c:extLst>
            <c:ext xmlns:c16="http://schemas.microsoft.com/office/drawing/2014/chart" uri="{C3380CC4-5D6E-409C-BE32-E72D297353CC}">
              <c16:uniqueId val="{00000000-7054-1845-8F91-34DCD7F57D3A}"/>
            </c:ext>
          </c:extLst>
        </c:ser>
        <c:ser>
          <c:idx val="1"/>
          <c:order val="1"/>
          <c:tx>
            <c:strRef>
              <c:f>'HigherEd v. Help'!$E$9:$E$10</c:f>
              <c:strCache>
                <c:ptCount val="2"/>
                <c:pt idx="0">
                  <c:v>PhD</c:v>
                </c:pt>
              </c:strCache>
            </c:strRef>
          </c:tx>
          <c:spPr>
            <a:solidFill>
              <a:srgbClr val="D7BAFF"/>
            </a:solidFill>
            <a:ln>
              <a:noFill/>
            </a:ln>
            <a:effectLst>
              <a:outerShdw blurRad="57150" dist="19050" dir="5400000" algn="ctr" rotWithShape="0">
                <a:srgbClr val="000000">
                  <a:alpha val="63000"/>
                </a:srgbClr>
              </a:outerShdw>
            </a:effectLst>
          </c:spPr>
          <c:invertIfNegative val="0"/>
          <c:cat>
            <c:strRef>
              <c:f>'HigherEd v. Help'!$C$11:$C$17</c:f>
              <c:strCache>
                <c:ptCount val="6"/>
                <c:pt idx="0">
                  <c:v>Forums</c:v>
                </c:pt>
                <c:pt idx="1">
                  <c:v>Google search</c:v>
                </c:pt>
                <c:pt idx="2">
                  <c:v>Live Help</c:v>
                </c:pt>
                <c:pt idx="3">
                  <c:v>Mentor Help (classroom or 1:1 mentors)</c:v>
                </c:pt>
                <c:pt idx="4">
                  <c:v>Slack Channel</c:v>
                </c:pt>
                <c:pt idx="5">
                  <c:v>Stack Overflow</c:v>
                </c:pt>
              </c:strCache>
            </c:strRef>
          </c:cat>
          <c:val>
            <c:numRef>
              <c:f>'HigherEd v. Help'!$E$11:$E$17</c:f>
              <c:numCache>
                <c:formatCode>General</c:formatCode>
                <c:ptCount val="7"/>
                <c:pt idx="0">
                  <c:v>32</c:v>
                </c:pt>
                <c:pt idx="2">
                  <c:v>1</c:v>
                </c:pt>
                <c:pt idx="3">
                  <c:v>5</c:v>
                </c:pt>
                <c:pt idx="4">
                  <c:v>21</c:v>
                </c:pt>
                <c:pt idx="5">
                  <c:v>10</c:v>
                </c:pt>
              </c:numCache>
            </c:numRef>
          </c:val>
          <c:extLst>
            <c:ext xmlns:c16="http://schemas.microsoft.com/office/drawing/2014/chart" uri="{C3380CC4-5D6E-409C-BE32-E72D297353CC}">
              <c16:uniqueId val="{00000001-7054-1845-8F91-34DCD7F57D3A}"/>
            </c:ext>
          </c:extLst>
        </c:ser>
        <c:dLbls>
          <c:showLegendKey val="0"/>
          <c:showVal val="0"/>
          <c:showCatName val="0"/>
          <c:showSerName val="0"/>
          <c:showPercent val="0"/>
          <c:showBubbleSize val="0"/>
        </c:dLbls>
        <c:gapWidth val="150"/>
        <c:overlap val="100"/>
        <c:axId val="329079039"/>
        <c:axId val="329080671"/>
      </c:barChart>
      <c:catAx>
        <c:axId val="329079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80671"/>
        <c:crosses val="autoZero"/>
        <c:auto val="1"/>
        <c:lblAlgn val="ctr"/>
        <c:lblOffset val="100"/>
        <c:noMultiLvlLbl val="0"/>
      </c:catAx>
      <c:valAx>
        <c:axId val="329080671"/>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079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High School or Below</c:v>
          </c:tx>
          <c:spPr>
            <a:ln w="28575" cap="rnd">
              <a:solidFill>
                <a:srgbClr val="FF0000"/>
              </a:solidFill>
              <a:round/>
            </a:ln>
            <a:effectLst/>
          </c:spPr>
          <c:marker>
            <c:symbol val="circle"/>
            <c:size val="5"/>
            <c:spPr>
              <a:solidFill>
                <a:schemeClr val="accent1"/>
              </a:solidFill>
              <a:ln w="9525">
                <a:solidFill>
                  <a:schemeClr val="lt1"/>
                </a:solidFill>
              </a:ln>
              <a:effectLst/>
            </c:spPr>
          </c:marker>
          <c:cat>
            <c:strRef>
              <c:f>'HigherEd v. Help'!$C$11:$C$16</c:f>
              <c:strCache>
                <c:ptCount val="6"/>
                <c:pt idx="0">
                  <c:v>Forums</c:v>
                </c:pt>
                <c:pt idx="1">
                  <c:v>Google search</c:v>
                </c:pt>
                <c:pt idx="2">
                  <c:v>Live Help</c:v>
                </c:pt>
                <c:pt idx="3">
                  <c:v>Mentor Help (classroom or 1:1 mentors)</c:v>
                </c:pt>
                <c:pt idx="4">
                  <c:v>Slack Channel</c:v>
                </c:pt>
                <c:pt idx="5">
                  <c:v>Stack Overflow</c:v>
                </c:pt>
              </c:strCache>
            </c:strRef>
          </c:cat>
          <c:val>
            <c:numRef>
              <c:f>'HigherEd v. Help'!$D$11:$D$16</c:f>
              <c:numCache>
                <c:formatCode>General</c:formatCode>
                <c:ptCount val="6"/>
                <c:pt idx="0">
                  <c:v>6</c:v>
                </c:pt>
                <c:pt idx="1">
                  <c:v>1</c:v>
                </c:pt>
                <c:pt idx="3">
                  <c:v>1</c:v>
                </c:pt>
                <c:pt idx="4">
                  <c:v>3</c:v>
                </c:pt>
                <c:pt idx="5">
                  <c:v>7</c:v>
                </c:pt>
              </c:numCache>
            </c:numRef>
          </c:val>
          <c:smooth val="0"/>
          <c:extLst>
            <c:ext xmlns:c16="http://schemas.microsoft.com/office/drawing/2014/chart" uri="{C3380CC4-5D6E-409C-BE32-E72D297353CC}">
              <c16:uniqueId val="{00000000-4BD7-0F44-B835-CB0A7C6C5A04}"/>
            </c:ext>
          </c:extLst>
        </c:ser>
        <c:ser>
          <c:idx val="1"/>
          <c:order val="1"/>
          <c:tx>
            <c:v>PhD</c:v>
          </c:tx>
          <c:spPr>
            <a:ln w="28575" cap="rnd">
              <a:solidFill>
                <a:srgbClr val="8C17BD"/>
              </a:solidFill>
              <a:round/>
            </a:ln>
            <a:effectLst/>
          </c:spPr>
          <c:marker>
            <c:symbol val="circle"/>
            <c:size val="5"/>
            <c:spPr>
              <a:solidFill>
                <a:schemeClr val="accent2"/>
              </a:solidFill>
              <a:ln w="9525">
                <a:solidFill>
                  <a:schemeClr val="lt1"/>
                </a:solidFill>
              </a:ln>
              <a:effectLst/>
            </c:spPr>
          </c:marker>
          <c:cat>
            <c:strRef>
              <c:f>'HigherEd v. Help'!$C$11:$C$16</c:f>
              <c:strCache>
                <c:ptCount val="6"/>
                <c:pt idx="0">
                  <c:v>Forums</c:v>
                </c:pt>
                <c:pt idx="1">
                  <c:v>Google search</c:v>
                </c:pt>
                <c:pt idx="2">
                  <c:v>Live Help</c:v>
                </c:pt>
                <c:pt idx="3">
                  <c:v>Mentor Help (classroom or 1:1 mentors)</c:v>
                </c:pt>
                <c:pt idx="4">
                  <c:v>Slack Channel</c:v>
                </c:pt>
                <c:pt idx="5">
                  <c:v>Stack Overflow</c:v>
                </c:pt>
              </c:strCache>
            </c:strRef>
          </c:cat>
          <c:val>
            <c:numRef>
              <c:f>'HigherEd v. Help'!$E$11:$E$16</c:f>
              <c:numCache>
                <c:formatCode>General</c:formatCode>
                <c:ptCount val="6"/>
                <c:pt idx="0">
                  <c:v>32</c:v>
                </c:pt>
                <c:pt idx="2">
                  <c:v>1</c:v>
                </c:pt>
                <c:pt idx="3">
                  <c:v>5</c:v>
                </c:pt>
                <c:pt idx="4">
                  <c:v>21</c:v>
                </c:pt>
                <c:pt idx="5">
                  <c:v>10</c:v>
                </c:pt>
              </c:numCache>
            </c:numRef>
          </c:val>
          <c:smooth val="0"/>
          <c:extLst>
            <c:ext xmlns:c16="http://schemas.microsoft.com/office/drawing/2014/chart" uri="{C3380CC4-5D6E-409C-BE32-E72D297353CC}">
              <c16:uniqueId val="{00000001-4BD7-0F44-B835-CB0A7C6C5A04}"/>
            </c:ext>
          </c:extLst>
        </c:ser>
        <c:dLbls>
          <c:showLegendKey val="0"/>
          <c:showVal val="0"/>
          <c:showCatName val="0"/>
          <c:showSerName val="0"/>
          <c:showPercent val="0"/>
          <c:showBubbleSize val="0"/>
        </c:dLbls>
        <c:marker val="1"/>
        <c:smooth val="0"/>
        <c:axId val="333975791"/>
        <c:axId val="333977423"/>
      </c:lineChart>
      <c:catAx>
        <c:axId val="3339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33977423"/>
        <c:crosses val="autoZero"/>
        <c:auto val="1"/>
        <c:lblAlgn val="ctr"/>
        <c:lblOffset val="100"/>
        <c:noMultiLvlLbl val="0"/>
      </c:catAx>
      <c:valAx>
        <c:axId val="33397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3397579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Country!$F$3:$F$4</c:f>
              <c:strCache>
                <c:ptCount val="2"/>
                <c:pt idx="0">
                  <c:v>Canada</c:v>
                </c:pt>
                <c:pt idx="1">
                  <c:v>Argentina</c:v>
                </c:pt>
              </c:strCache>
            </c:strRef>
          </c:cat>
          <c:val>
            <c:numRef>
              <c:f>Country!$H$3:$H$4</c:f>
              <c:numCache>
                <c:formatCode>General</c:formatCode>
                <c:ptCount val="2"/>
                <c:pt idx="0">
                  <c:v>33.5</c:v>
                </c:pt>
                <c:pt idx="1">
                  <c:v>33</c:v>
                </c:pt>
              </c:numCache>
            </c:numRef>
          </c:val>
          <c:extLst>
            <c:ext xmlns:c16="http://schemas.microsoft.com/office/drawing/2014/chart" uri="{C3380CC4-5D6E-409C-BE32-E72D297353CC}">
              <c16:uniqueId val="{00000000-9A53-A442-BCE6-05520ACC0B4F}"/>
            </c:ext>
          </c:extLst>
        </c:ser>
        <c:dLbls>
          <c:showLegendKey val="0"/>
          <c:showVal val="0"/>
          <c:showCatName val="0"/>
          <c:showSerName val="0"/>
          <c:showPercent val="0"/>
          <c:showBubbleSize val="0"/>
        </c:dLbls>
        <c:gapWidth val="219"/>
        <c:overlap val="-27"/>
        <c:axId val="1844877040"/>
        <c:axId val="1889562144"/>
      </c:barChart>
      <c:catAx>
        <c:axId val="184487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62144"/>
        <c:crosses val="autoZero"/>
        <c:auto val="1"/>
        <c:lblAlgn val="ctr"/>
        <c:lblOffset val="100"/>
        <c:noMultiLvlLbl val="0"/>
      </c:catAx>
      <c:valAx>
        <c:axId val="18895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7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Country!$F$3:$F$5</c:f>
              <c:strCache>
                <c:ptCount val="3"/>
                <c:pt idx="0">
                  <c:v>Canada</c:v>
                </c:pt>
                <c:pt idx="1">
                  <c:v>Argentina</c:v>
                </c:pt>
                <c:pt idx="2">
                  <c:v>Global</c:v>
                </c:pt>
              </c:strCache>
            </c:strRef>
          </c:cat>
          <c:val>
            <c:numRef>
              <c:f>Country!$H$3:$H$5</c:f>
              <c:numCache>
                <c:formatCode>General</c:formatCode>
                <c:ptCount val="3"/>
                <c:pt idx="0">
                  <c:v>33.5</c:v>
                </c:pt>
                <c:pt idx="1">
                  <c:v>33</c:v>
                </c:pt>
                <c:pt idx="2">
                  <c:v>33</c:v>
                </c:pt>
              </c:numCache>
            </c:numRef>
          </c:val>
          <c:extLst>
            <c:ext xmlns:c16="http://schemas.microsoft.com/office/drawing/2014/chart" uri="{C3380CC4-5D6E-409C-BE32-E72D297353CC}">
              <c16:uniqueId val="{00000000-E37B-AF4C-AE72-648B3EF7AD60}"/>
            </c:ext>
          </c:extLst>
        </c:ser>
        <c:dLbls>
          <c:showLegendKey val="0"/>
          <c:showVal val="0"/>
          <c:showCatName val="0"/>
          <c:showSerName val="0"/>
          <c:showPercent val="0"/>
          <c:showBubbleSize val="0"/>
        </c:dLbls>
        <c:gapWidth val="219"/>
        <c:overlap val="-27"/>
        <c:axId val="1897559552"/>
        <c:axId val="1897698688"/>
      </c:barChart>
      <c:catAx>
        <c:axId val="18975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698688"/>
        <c:crosses val="autoZero"/>
        <c:auto val="1"/>
        <c:lblAlgn val="ctr"/>
        <c:lblOffset val="100"/>
        <c:noMultiLvlLbl val="0"/>
      </c:catAx>
      <c:valAx>
        <c:axId val="189769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59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_xlchart.v1.5</cx:f>
      </cx:numDim>
    </cx:data>
  </cx:chartData>
  <cx:chart>
    <cx:title pos="t" align="ctr" overlay="0"/>
    <cx:plotArea>
      <cx:plotAreaRegion>
        <cx:series layoutId="boxWhisker" uniqueId="{0BDB2A06-0264-9D49-8824-4887AEECD5C5}">
          <cx:tx>
            <cx:txData>
              <cx:f>_xlchart.v1.6</cx:f>
              <cx:v>Sitting</cx:v>
            </cx:txData>
          </cx:tx>
          <cx:spPr>
            <a:solidFill>
              <a:srgbClr val="2DBBC2"/>
            </a:solidFill>
            <a:ln>
              <a:solidFill>
                <a:schemeClr val="tx1"/>
              </a:solidFill>
            </a:ln>
          </cx:spPr>
          <cx:dataId val="0"/>
          <cx:layoutPr>
            <cx:visibility meanLine="0" meanMarker="1" nonoutliers="1" outliers="1"/>
            <cx:statistics quartileMethod="exclusive"/>
          </cx:layoutPr>
        </cx:series>
        <cx:series layoutId="boxWhisker" uniqueId="{5ADCCDBE-3C45-674B-AB8D-570C85F51620}">
          <cx:tx>
            <cx:txData>
              <cx:f>_xlchart.v1.4</cx:f>
              <cx:v>Sleeping</cx:v>
            </cx:txData>
          </cx:tx>
          <cx:spPr>
            <a:solidFill>
              <a:srgbClr val="F4E83D"/>
            </a:solidFill>
            <a:ln>
              <a:solidFill>
                <a:schemeClr val="tx1"/>
              </a:solidFill>
            </a:ln>
          </cx:spPr>
          <cx:dataId val="1"/>
          <cx:layoutPr>
            <cx:visibility meanLine="0" meanMarker="1" nonoutliers="1" outliers="1"/>
            <cx:statistics quartileMethod="exclusive"/>
          </cx:layoutPr>
        </cx:series>
      </cx:plotAreaRegion>
      <cx:axis id="0" hidden="1">
        <cx:catScaling gapWidth="1"/>
        <cx:tickLabels/>
      </cx:axis>
      <cx:axis id="1">
        <cx:valScaling max="24" min="1"/>
        <cx:title>
          <cx:tx>
            <cx:txData>
              <cx:v>Hours Per Day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Hours Per Day</a:t>
              </a:r>
            </a:p>
          </cx:txPr>
        </cx:title>
        <cx:majorGridlines/>
        <cx:minorGridlines/>
        <cx:tickLabels/>
      </cx:axis>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583670A5-0D7F-5E4D-9A47-B8643E744158}">
          <cx:tx>
            <cx:txData>
              <cx:f>_xlchart.v1.0</cx:f>
              <cx:v>Sleeping</cx:v>
            </cx:txData>
          </cx:tx>
          <cx:spPr>
            <a:solidFill>
              <a:srgbClr val="F4E83D"/>
            </a:solidFill>
            <a:ln>
              <a:solidFill>
                <a:schemeClr val="tx1"/>
              </a:solidFill>
            </a:ln>
          </cx:spPr>
          <cx:dataId val="0"/>
          <cx:layoutPr>
            <cx:visibility meanLine="0" meanMarker="1" nonoutliers="0" outliers="1"/>
            <cx:statistics quartileMethod="exclusive"/>
          </cx:layoutPr>
        </cx:series>
        <cx:series layoutId="boxWhisker" uniqueId="{00004B77-469E-F040-8BA4-9A797A776526}">
          <cx:tx>
            <cx:txData>
              <cx:f>_xlchart.v1.2</cx:f>
              <cx:v>Sitting</cx:v>
            </cx:txData>
          </cx:tx>
          <cx:spPr>
            <a:solidFill>
              <a:srgbClr val="2DBBC2"/>
            </a:solidFill>
            <a:ln>
              <a:solidFill>
                <a:schemeClr val="tx1"/>
              </a:solidFill>
            </a:ln>
          </cx:spPr>
          <cx:dataId val="1"/>
          <cx:layoutPr>
            <cx:visibility meanLine="0" meanMarker="1" nonoutliers="0" outliers="1"/>
            <cx:statistics quartileMethod="exclusive"/>
          </cx:layoutPr>
        </cx:series>
      </cx:plotAreaRegion>
      <cx:axis id="0" hidden="1">
        <cx:catScaling gapWidth="1"/>
        <cx:tickLabels/>
      </cx:axis>
      <cx:axis id="1">
        <cx:valScaling max="24" min="1"/>
        <cx:majorGridlines/>
        <cx:minorGridlines/>
        <cx:tickLabels/>
      </cx:axis>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plotArea>
      <cx:plotAreaRegion>
        <cx:series layoutId="clusteredColumn" uniqueId="{15C073A0-9EBC-DD45-A85C-9F2FF3CA295C}">
          <cx:spPr>
            <a:solidFill>
              <a:srgbClr val="F4DA3C"/>
            </a:solidFill>
          </cx:spPr>
          <cx:dataId val="0"/>
          <cx:layoutPr>
            <cx:aggregation/>
          </cx:layoutPr>
        </cx:series>
      </cx:plotAreaRegion>
      <cx:axis id="0">
        <cx:catScaling gapWidth="0"/>
        <cx:title>
          <cx:tx>
            <cx:txData>
              <cx:v>Avg Sleeping 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Avg Sleeping Hours</a:t>
              </a:r>
            </a:p>
          </cx:txPr>
        </cx:title>
        <cx:tickLabels/>
      </cx:axis>
      <cx:axis id="1">
        <cx:valScaling max="550"/>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AVERAGE AGE OF UDACITY NANODEGREE STUDENTS</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AVERAGE AGE OF UDACITY NANODEGREE STUDENTS</a:t>
          </a:r>
        </a:p>
      </cx:txPr>
    </cx:title>
    <cx:plotArea>
      <cx:plotAreaRegion>
        <cx:plotSurface>
          <cx:spPr>
            <a:effectLst/>
          </cx:spPr>
        </cx:plotSurface>
        <cx:series layoutId="clusteredColumn" uniqueId="{45FC1887-136C-354F-88EA-B71281C9F056}">
          <cx:spPr>
            <a:solidFill>
              <a:srgbClr val="4CB37F"/>
            </a:solidFill>
            <a:ln>
              <a:solidFill>
                <a:schemeClr val="tx1"/>
              </a:solidFill>
            </a:ln>
          </cx:spPr>
          <cx:dataPt idx="0"/>
          <cx:dataPt idx="1"/>
          <cx:dataId val="0"/>
          <cx:layoutPr>
            <cx:aggregation/>
          </cx:layoutPr>
        </cx:series>
      </cx:plotAreaRegion>
      <cx:axis id="0">
        <cx:catScaling gapWidth="0"/>
        <cx:title>
          <cx:tx>
            <cx:txData>
              <cx:v>Age in Years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50000"/>
                      <a:lumOff val="50000"/>
                    </a:sysClr>
                  </a:solidFill>
                  <a:latin typeface="Calibri" panose="020F0502020204030204"/>
                </a:rPr>
                <a:t>Age in Years</a:t>
              </a:r>
            </a:p>
          </cx:txPr>
        </cx:title>
        <cx:tickLabels/>
        <cx:txPr>
          <a:bodyPr spcFirstLastPara="1" vertOverflow="ellipsis" horzOverflow="overflow" wrap="square" lIns="0" tIns="0" rIns="0" bIns="0" anchor="ctr" anchorCtr="1"/>
          <a:lstStyle/>
          <a:p>
            <a:pPr algn="ctr" rtl="0">
              <a:defRPr>
                <a:solidFill>
                  <a:schemeClr val="tx1">
                    <a:lumMod val="65000"/>
                    <a:lumOff val="35000"/>
                  </a:schemeClr>
                </a:solidFill>
              </a:defRPr>
            </a:pPr>
            <a:endParaRPr lang="en-US" sz="900" b="0" i="0" u="none" strike="noStrike" baseline="0">
              <a:solidFill>
                <a:schemeClr val="tx1">
                  <a:lumMod val="65000"/>
                  <a:lumOff val="35000"/>
                </a:schemeClr>
              </a:solidFill>
              <a:latin typeface="Calibri" panose="020F0502020204030204"/>
            </a:endParaRPr>
          </a:p>
        </cx:tx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50000"/>
                      <a:lumOff val="50000"/>
                    </a:sysClr>
                  </a:solidFill>
                  <a:latin typeface="Calibri" panose="020F0502020204030204"/>
                </a:rPr>
                <a:t>Frequency</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Location of Udacity Nanodegree Students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Location of Udacity Nanodegree Students</a:t>
          </a:r>
        </a:p>
      </cx:txPr>
    </cx:title>
    <cx:plotArea>
      <cx:plotAreaRegion>
        <cx:series layoutId="regionMap" uniqueId="{688CD2DF-BF34-FD48-83DB-E17A6950E735}">
          <cx:tx>
            <cx:txData>
              <cx:f/>
              <cx:v>Frequency</cx:v>
            </cx:txData>
          </cx:tx>
          <cx:dataPt idx="0"/>
          <cx:dataPt idx="6"/>
          <cx:dataId val="0"/>
          <cx:layoutPr>
            <cx:regionLabelLayout val="none"/>
            <cx:geography cultureLanguage="en-US" cultureRegion="US" attribution="Powered by Bing">
              <cx:geoCache provider="{E9337A44-BEBE-4D9F-B70C-5C5E7DAFC167}">
                <cx:binary>7Htpk9w2su1fcfjzpYyFxDIxnogByaquqt43LV8Yre4WF5AgCHD/9Tdbi6fVbtvz3vg93w83QiFF
kQQJZCYyzzkJ/f1+/tt9/Xjnfpib2vi/3c8//1j0vf3bTz/5++KxufNvmvLetb791L+5b5uf2k+f
yvvHnx7c3VSa/CeCcPjTfXHn+sf5x3/8Hd6WP7bH7f1dX7bmYnh0y+WjH+re/869V2/9cN8Opn8a
nsObfv7xxpT948MPB/joQ9v8+MOj6ct+uV7s488/fvfojz/89PKFv/r4DzXMrx8eYGxE38iQCsoI
JjgSBNEff6hbk3+9HZA3UYQiRpHkCCFMCP727dO7Bsb/+/P6PKu7hwf36P0PX//99fjv1vLr26Vv
4y+Gidun6W/V5/X+9L3h//H3FxfAAi+uPPPNS3P90a2Xrtm4O3P/+M0s/7lLQvYGvCFCHFLEWIgY
+c4l5E0YYRlySXjIQ8kj9u3TXzzyx9N53RPfxr3wwLfLLy2/ufzrLX85eF/efVv+f255ht9whmAf
8Aisy2kYfmd5Kd8IzjjFgpMoEpGE21/24RfL//F0Xrf8t3EvLP/t8kvLX9789ZaPi9L8iYan7A3k
GIxDzBiJJGcQ08+yEEb0DaeRQJIShjkW4nvD/+FsXrf712EvzP716kurx6d/vdVPHufyvv229v88
3slT8kcMIyEiBqUM8+/MHmAE6Z9EmML9UAoUwv3nAf/H83nd8N/GvbD8t8svTX/y7q83/T9d/rTy
PzPoAxq9wQITSsKIUEkiDmH9LOoDFr2BiJdRJCVl8MhTOnpu/n9rTq974NnQF054duelH/75PyDl
31x9s8F/Hv5UvgllJDFiYRhRTKLvzS/FGymkFIShz8HP5LdPfwd9rvq7/tF/u/XarF53wVfk9G34
Cze8uPvSFU9mAJz3AtT86sL/U9yzMw9/ZvElAGwk1ABBBMOUwMb4zh1cvuGEAwJlNPxWm59vhj+c
zete+DrshfW/Xn1p9d3/gBpwc/i9UPtf8G/+/26CF/v0S0S+lgT+zzzzv6npt5j05238kmS/pGRX
9q40f94+CdEbCshfvlIkKPBjTqFM8BD4AMZPZO15WvrDmbyelr4Oe5GWvl59mZbS/wHFYH9n7/5E
iwMhYBGlFIyLiZAvOTCmHGozZkJ+K9zPbf6Hc3nd5l+HvbD516svbb4//+sL8BWIQXe2dX+i9oDf
UCBijCGQhAgJQ/E9I3giYgIJysmT8PBEgV9E+78zo9et/2wxLzzw7M5LL1xt/3ovxHfm7uFP5MIM
OBcFyAl4FIgw8LKXsJRBMhI0wmGIQiLZr8jwH87ndQd8W8cL63+7/NL08T//DNO/ALDPpLdfRMvk
rr9LP6ud//bdzwuEGvFi6NfE/Gp1/pI/dg8//0hCEB9+0VCfXvFdQr9xQz7cLd/i/pcRj3e+//nH
APRUxDHwBcGRCCVDsEOmxy+3xBPAjbgULIwQhmry4w+mdX0Bwyh6g4BjU5CTI0C4jEMZ8e3w5V70
hlEi8RM4fmKBVPyiNJ+39ZK35hdbff39gxma87Y0vf/5RwwTsF8ee5prQDCohkwgBjvb3t9dwo59
euq/5iJqZmQkSad03JGUH62JTcZEHzUpPhoP+RYd96fFoTtjh+bsmYVe+Sbw1Fc/CYZ9/sml4Hy2
CD7JCsduhZPtLeFkadTvvx42xKuvf7r+bEWZj2bdzQFJM8TTGcl8V49mTmXWFvH/3ReeFvbsC0PO
JOjmJU1dy885NcfW2oP32Zfi8EWUfsU+T6Z/zSUQEM9fH+IxazIJrx+nqeyVntlQql4W/XZg63w9
0nU5nyjtr39/Nb/lDoix558r83wN5xY+N9vyxmgcM1fuf//Vv+UK/P2r69b2dglqmnJX10m3IKXL
8qaqwvIPfP0UMq+ZCn3/AenpShutaRpNa3RVZF14PDd5MajaL03cls3D7y/kN2z0VOCe26inujKU
VWtalVpshCyqdFnr4ksd+k2HR+LJIK+sIwLJ5/n7l8EtNbI2TGsU1gPecBcQ6rZL71C3pLMpEUpp
oNc91OigV46Nkl+TxtYfHM/Kk6knwbtpxEWeLA1m3bUv6r7iKloX+56ukn9Cy1glleuQyjraxcLV
zdYLJpIZ49XE4ejmWUVLH/kLW5cSHNTQaA3iUK7Z3jQoUJmrlk3ZkLZWzATZPuiibtstkpaK0hrp
JAO707ToYCFHkSvd+G4cZq6CWZQ3RWHHY+bm6GEQxCsRrNn1MlkxqmWo17d5ldezKlZS+GPX9pwe
hbNdEtKG7DTvzOOU4aBS3WyHG9F1lxUJU6cnVU7yvCj6MqaFjMZNLlC5MzoS73vpi7cYt3qHTdsf
VaVEMcLDEMU9iub6GAe8lioMSB9s6iAyOF64Q42ijs3sNiRB0OxLHjCiBg2YaF/jqijTUVLzEFW5
FqdcD3iJc7eShOnWPIR1VrRJhMtQq6kKfPGh9N0q4kYysM/Yzt1R27bk7VL77GMdcm1VYwd30udL
ewfbJFAkNOuhKqZ6T1CrP2QBxdvckWqvZ+utWsvCFaoR85hAqJgbVtb6yFOcpzUZUTwMY3aSU9Eq
oqs5sRES624Y2yg11WJDFWWzuUeh4xsoTss+aid9Qouiix2d/U72hd2KUc6JL8qsVGVZ4Z3EGRlU
uVK+GQtIoqSslpi1ZombcCySJZ/E6dpKuS1G0x9ZOi+VYq5pdlmrw6SfGUqhpboeQ2DVKe5FdcRG
nH/QuF3TgOHs0KxRn9DcZCeTDKRyMqjiMK+H7dSG9U2ZtynjOzQE2RFeiE7okqNjKX20QiCMTipI
J+6k7HCx17WvYz71uVM0WtynYnZjMjeI7QMd4qOhXKajgFXjcUR78Q5pEindIdKpSDQipnZm5G0Z
jZG3sbWRP5lrO5+hPAxORVn2BxkwqkRZ9OdzpPV1pesi4fM8NnFURHOmRk3o8eqD6XEB+5xWRM5H
DqFiX5auO6lym+2myaMddyzYGGyKIz8JsyPdkiVdO7ot1dZdNq7CF8Tm4a7XuGxUjfyaTCbX79Zx
GhIBSWCLo7YHn4SV36+o7R66us0ufIH0+azJfBoa3Xyaun44dniYb5s89zDRsbycCw9bDY+1OESA
4beu4OGmhpmVcdcxs81pQJPGNcN7NtThdh5HtydDt4bJsDSFT9iwDAl1pNy1az3FPRP+0Lq6uhVZ
VidsXckRgFd8uqxNto2sxAc0yuJk6Azf4c6aTZBVeRqEMj+va57Hma2b+3XI52OQwZejuQ35ve66
8hAAJIpl6aJTrIlQgx2yzcCladQq5jYeYUccddO0HEVVx0+bitDYtQHd05mgs6hkdE9qEZzBXuYH
zRadri3NNg1p8JVh+VApK2wJqYvpfYk0v5KQPlURdv4Djzp3WrpJNCoM50gtqOjOMr8O264NXLJE
eDxtjdCnvuVVrsrR+K1wWhx3i6kOvnPVVi643WEnirfNwKsatiIbzme3QE4YZZkd0cGibYX9dDvU
JttVXkdFrFEzHCNt5Daag7BRHs3YqKHuwk/eB+SjrqmIpV1Jq8RSLESRtR43ZRHWmy5n/bFhU6Sg
OzZseKaLjc5yDHszspuOc6KKvh5O23UpbvIu7FUppDmFNqarVBtm0+lUF0WqIzNu7erm66b0OJ5k
GexrlvuNzb3boUboYzPqbjMsej5lTQvJiEzVHipsdopAI38rx0bHEcnpFvNGbE2Te7WitTxa+lwk
DOM+LUvfxwOMPQC9z/fVbNhurls8KR9N2fHsA7bRQUfbBA+jUdMw6HgW2ZJMlthtWLphQ8dax3kg
DKSFxqm5hgwudR6eG81QXNWdPfaFqVMX5uKe9dQcldE67Xlo9aETzQRpuPLddSDDJmnGQhyMsM1Z
ETF0WCYGc6gKdoqWutlnIwuvm7Gf0i4g1W0b8HbPLYYjCN4GJ3CuA6awsCIxnqzbtc7ols8rPxtI
tCwKWyiLvqv1bU3HadevvY09HXDcCNyo0tle9S4qt0M7v5dSB7sMBSbt1nrdRJyjInZVpXcsbPQ+
n+bqPHAlO+Y8W7a6cyZpynU8y4YhOynGujlp17yI57Dv4k5U0ioc6Pu5KmmM55LHvKhpzFu+1HFV
suw8w3y+arAP9s04iVSL3OwkC3QydV1z5PNMw/6I5g+yzrMdHIxhN0vZlWkzOh3LYs3UxGgGaJr7
TSGiDm/aQQ5bJNF0UXWTDWIq++4spxWaVOB7cY1CMy+q50uzxKMMwj1reFarQOfkTBRtbmLcVtnZ
Okt8vtTT8FgIZuEDFJ9ktSVvhymwXTwXg7uZJ2OxyqecXJhZV11sXTkeV2yYVJSHYzpWXRikk/bL
tOG4CQrVNoNHUCMBT0N4cKFVABmtSA30GFyaA00oknCt+48o7K2FmOt1qDoUhlIFPMyKOHQhaRRx
AxqVJwP9SMthmRKcBeOHKBMVUbS03cbkDB9a7sk+JGDkZaUsVwsfbKd6SvV7087yw9AjgTdNLjlO
7BhZv2ky142bFQ95qikbclVnOf3EQ0yvaFbUZhsViL8nYZttinGc3/Yj66IYlzZvVQ9rSiI2L1Jp
2JsHiDzf7mY+9xQuoEkrna0hjXvfFkAd3GT0cTln8xWU7wDFpeb8EkAd35t2hKipROAuGtoSF/sm
zJmS2FRVynpTZ8lSR8hsZe3mTo0dzink56nO49ySBrhI6I9zTasiLVsWmrResAVzL2S6qpl0ddqT
HK9x0bdWp9SVw4csGu2OsLlGG1pkeIo7SlCu8iqKPnWs6yaF0dQFSYnqcty2pF6rmJteNDHqCoOO
WkBaq1pX3M3xOA7ygeRradJidMP7qkTwHC7CSKi1L8GfA8XaxMHQt5+Wrq9Jgq0tfLwyu3jlZxFc
2pGMjYqqltf7mi6yOYy0rGnSQ33Ax1BmjDgap96zRhUYlh4PczA3SSvH+dYMLgr3fbkG/VFOs4Ec
cohlSKJZC8nrzPFyoaPiyI7jum1CINsqrJjgq0Kd7Dnez701wbj9LxnoZpnrgaeVD7q0cl4cGVTK
TYjqPvnMYb5qJl955Rfuf9/axZV58fWg2S8//3F6N/aP3edG4b8uPp1T+9ev7WP71ND0Lx96+s4v
T/2rk/ikiPzSY3mhsHw57PYb8svv3vz3tBk4efOMxv1Kmzl/dMNzYebz41+FGSbeMCiEcLQEf+ku
AnX9KswIUD3hvFUESsTToR/K4dY3YQZ0GUzg6MPT4TccgQSDKFDFb9IMFm8oKKEEtBwOAF+AqPJt
8d+5B7Sor7+fSzNPxymekUJobIJiBAIRHC4CdS8i5AXJFQWBjDPQLu0mhJMi6ptkyu3boGfVtjPd
W78ipFxQ1lvcEa4oA1QHiDJ1NqCqE0ixKpw3ejg2VkzAjO+DXKypccMlAujE1/584PfENR9nlG90
PlwZMnwai3JTDlWa2XKbt+Qd8IBKQc3pYzwwCTi7b1WV8aTpp7g18nbsOFMVZ4ee3DZL7tJxyNJe
Bxss3wGwdrGRUaW+hPJvEmby0jRMUAQtegmnIUKEOX0hlRiJ8zkISlB35nqN5bwJAPgBlIc97HeV
yMO4Kmx4iJAKV6hEzrK0hROVueEszrN1SeWUqR5PJ6MedBJO0TGuh3sXQmqcun3uLd30RAxJa3G2
r6peEeK2MjDBHyzkqYv9nY+ZgDgRkZDwR0Yhe+HjiMiyLbhFaW5wDUmKnRvIr4krlwvBTB6PDZkV
qBD53l+jhTdbXY15CjXl6NnOeCXYJJEvp8KhnxUy0JkJg3iDoyjfaxEl9QDyy2ZMtWz2zSVD0fQ2
n2jKdHENmYYfFWE4KNn2obIZItu1GqHqZFSnM5OnLBLrZqgCqG85PYaqLQaFaDEkZVFB0XDyLa/7
aCvw9RDW9HLcTNPIEzd2JO3D1AdzdMKN+yjnAhBJR8OkMNLdQq3tO+mOzYLOqrWTm8EJGy9aADDx
Mgk7O+wy8HLUUHB12dhd1BZoU+fmYm3VVFJ9l5M2nWlzO65ob0KXvTsxpC/vOMExyqJA4T631/Ow
VomJClUPLb6BonffWSfSQPhq13qHY6xBxyqy4UjoQh7nHDaFG3mf9Lu1y+kmgyiNSx663SAc2WjW
6k0jyA3UwCIZUJfHMoiy0zFbk5pVMhbLum75qluV9dXd3IX1iY+ueqiA1+asyIL60NTD3Wx5eczE
4mOATGHcre9d1Jsj6NmkeVO1hwHEwtgW87uuHOItwJHywmdODWxkG+Hms2yuQHNZuExNA3gqwOOY
TEhfR6WmicjoujXStwcIzneSdDH03cyhCYc714QAetHENwuNHljfXeZ0AoBvwRMLa/xx0NcZqJRR
o3o7n1jJuriIEEAspOPOzm4zc71rw25Mh7oRACXoknaLOIgl33VBju/cxIGAP1EAHuoxFUO4xIiU
B9qtHcC1bN1q280bAxi+H7YDqvJrVHejalG1nbxLZj/a26AEhrEaaeI8Ytkmd/1DMAV9yocrSHAm
HqGfEldu1HFvKxIXgAeA+h5yiJspWoCWiDaubXhWhK3cFHDeECp2B1AoMsX5mo/jDoWndgA2DvVg
y7tRngWrvwLScC2a7LTrvH9bCn8ZCFGpPsstYHuDVVWMNg0JPlngFPVuuu+X7GNhaKXI4nwspqpS
fmSXvuHVprVNvwHw/GluhUKLyI7rgB6yFWzhvNKN2RAzhwo1+BPsng9FBQsejzNXZJsAOEXpk9pz
EBPIPG35Um3myg2qrXIZI7P0m6cN47Ii32DmRGKyM9o09Xk+9HUMKkKm5tbXZ2whSTA0o1qd6ZIJ
l+96PuVHUgDH0bNI6ZrZfQH6A1C98KQcK3xsS3onWL6c2oe2lyihQ6DBm8HDWES5WqVOOxmezYa8
s7I/FFNeKG91kSJPI2VMkynj6TuB62sP7Uc1kcqqxcqPoAQdZk/3bVQUENd4SiMQjGKgFVqtQ3VN
TfWOVr7ZoLq4cAyuAqmrzxsUJjUqxaPM5PXaNkCu59Wc+y46jGOnXOSWaw2dEwgskA2CIbogCOJt
wdXWVxNooDM5w/1yvCy6STu7KD4yutGgnlbTO90tw3FT1Y2a+giymxk2+VJiFXp+Q2daxT2HbdDB
W1XpG6JaEH83uTn0WeSBfQVkM8+ru8n901ZdfLNryHWPmotwpSeoy4gSlihGKqOqeXk3s2VVWbgM
aUlNQuj6pOsFqvDwXxM8T2stfTqsw1tCxX29uvxmKIze9zp721FxxutqYx2+y/QM2ihooXHmHmto
LD5ln48ILWBGD7tAD1fZSPBeLB2wyLpetngAwhiEawxwyG4Lmq/A7LyHUGzeiWpq9rTMeiUzfFza
SaaTAP5jmxEl4bIc1eNwhAHRHgMDecsr7hPLgmxbhQ8DmdAty9r23MzikhVAt2bt3bZCQJWyhfL9
UIGKWYVEVQRUvDoQgeoBZUeCTknRH8bJgCiBGDmyuj+sFX+K/gqpwrb4Tshg5wLQl+qsPspAzEuR
hbJe+aumEvpdUFngfBdLM8r7kBc6HoKFxsUahCDVgoiTiyy1K0jiliViac/yQoi47KxNiDwz831k
0Ueh88S2SF7UJUtFIE/zhR7W6EJ20VlBxLSZArlus9rdrrWEJfnlQzv2WbzWsBHyAcU+GDNF/FTs
hzHfYtby05GRPWvZbR3pemPnAMe1JPmWWCCALpwVmqq4I35+u1I8pxUybCtPRd3km7Ft7oIOWUhW
QPAhtrAiA4fqIMS9L6andRU0Jp68B+3pdBRmOtAlrM817tFOB0tseRt3TbUtpCbA6gF8wjuXBbbA
knhmJyDnSF9q36zHYW4vcRjoS/r011CfFrTP0oJlJjGu/Xp56qG1QyNb7z4PRCMoZryFCQaQCB0X
9vzzs6sZ82Ph59vFo6QL+W0/+/pULrK8ccyllUbTOwDaIDqZkSVtDxWbzxk9MtAAVRDg3WZdolbl
i9i7rJwTKQuv0JxUAE0uoqm84T4j8eT9tOtmfpsxfNblwPOWYuy3tlrfzai8yVzGNnPBdLoEZk36
/m1GIB/ouXrfDRmw8LFKyeQ+EK6vW97ihOpaK9NMlyxvkkIPbRyE7pIM7XLUhw82c29Fx7MYmgOA
L/Kryvcg4uA+tsbt12mdFbSDEcQbgUqpIzWItj7MBqmgjExaie68Nxqlzcr5vm77q5WOZ8UgAzVE
1eNYRjLB3nC1PA5cgzZaOZgMQx+hlqqZi08jdy1oY7cQTVUKPWGteMe7bVWjPIYc+gkBJAD9xqbQ
Zm4VRVWdZHCpxvwoZyAzT66m+9x9GIe2BB4wf5Sjb84L7j7ls2/irPEPw9Btsc+neFlAiqvaI+lE
D72Sabggk7jQOgd91AXoOAzQmTMlNIRkabdmhUWSxkPc1fZYEz1cjqK+yR1elXX+U+SjfMM/Opt3
cV9WTWzb4KrpZgzruh9HDgWwDsKTTuuPJStYLJf6cWW+jINZZ8qiPItx1YJiGmmWzJXVMUfunJas
ialvuqQfT1kbXE6F/SiLcUoqEByhdtUPQ76aUzLZt1z31ckc6l09sXLD6vahQrU9pcCo1ZjDEF42
AA1Et8tzRBUBNSfV5bq1NT9jzsptPeOrosckFVN/0ZO5PwzOrk8BCj0OV0GGrcR+pMnSZjhe7VlT
NG5bQ0dJsblp4lF7gAPZAI05ZoCGlCKBVhU/mejit47VH301bMo6OgdBEva5yZ443epUPxVMrTkH
wBSNJhEDuitaOikG6gT1WGVR6/bQEE09weaS9OgxyOoNJNwgwcya0zaf9s55eiJAuo8Da95C500N
7cBPgjnc2FBmV36FXuLEtlFosk1miVURablq8zaMM5SzmJJpUhVrbCy0S8qI24vKgIxlm7A7yuso
i5nsdFKGJYgoVbcNWZvW08J2PCqOwc71pbNVrAmuYzE3+4F1zZmeh0JxLcXGizbasDx7V+cD2WtG
yH6d9bHr8zoOluJ4nYIyEUEDyl6VxV2mL5eSbYulVKFsunPeVUcZLp2aABamK/To97LC9/AfqPJN
345nADvPBO/LS9cV7pTI/LTwwaa0fbBrqR43oMk+FnzpT2ddNAmFJo/ORvERQzcIpn5rzZSnZMWg
x9XmUqNW4XAyR1U/3bSz4AmjHMcdXsqNgf5oXA87YVpyvprsFuSGSgkOMhrSwcHiiCZtEwSJbBuh
2myWcdQZvEWA2QGm9uioy0UZi7BboTwg6NSKgwRNTI09X7eUyni4CfLIKWSJv+AA7GdKjSrK4VhC
dYMsbD6IRepkaNmRDsyW8rUGHGG3LQ8B4dgatM0ZOgVGlO9sIfllxpajxdQX07jGeSmd0j1YtfDT
fQWQAAA6kD26c8BTQYFkfZyZOg6HYp+vvU4Noeeg/H6o89TOGGKEL5sQusLjVD31HQC4kyqmdQiN
ZHgPJ0UC5SSBHNaBdnCG/LxjY1HF1Uwf/Rh88FVzgH7HqR+LWS0NgDXSCpDHpuxTRi8gKCclGmr3
AWywTTcjwLNNsva+3FXwLtWW+e38JEsAjjnxKLqDbtWZtlBQxmFRjW4fsb+qs2to60EFJWWKRZWu
LNqhrplAtsZ3Ehg3JOpuUHhdVBRMzRN62A7U3pYmiCNLdiFMrUQNJL3VagUawW2vlvxMwPYy7U5E
5C1ITGkUPfmMQMYPyyAGTTSeFnzAtAQYJmHvBSRZn7R8LpbTuhnfl2QAkRMS/abrqgYE6Ytiiq6k
Z3fG52e441dU6xNG6usoMmdZJE95A4Ww6HZDTS6jwA8xwe9rnYOwLdmpE/rtIsjOz/Sqj7JBDcjG
Q1UC0KmW3WpyIKfhqnhgrkHTqpJANtv/JurMliNXuSX8RIoQaADdaqrR89C2b4ge3BpASGhC4ulP
Vu8/4tw4bLe3q1wFi7Uyv2R7XfjqEU+lO8Ff18T0DkN70NRD2rTLAzzaVzFVTzTwS8HBFSQNJv2+
T3cFz14MMPWanyIyLw0cjNSf4AuM+IEtnp86/Bl5gK40uG2wWZ5mZS5Q/g9TpH7TBvLHtBa+9+3L
CFJ82z5togkzGTRTtg1BLpyfkm147txjSKCxK4KDbnn0eNKeWkrTrpmvfr2f2tiLMZfOOjdoJdOF
HN2hRT0OWjYXM1t+LmF0qpK9HHTPDx4c4dTTAU7VaDn6w8ayjSS5YFdjepq32oNNnfGqPndGBqiD
EmZzBeHZKEjx6M5y2BA6HUn/JeKhyoYJjaKNj2QO5pSATMgoh87s3KeU/UPbDKm0tpCTZZkzA/6K
9inCovOTGHLEbzmHWyYShq41hDE0kz2NFUvSVkYko1tTcBI12dCMKIBBjDlmhR0O+7ru9SmYsRGV
542pGcppbn53i7haOFTp1Az3t3cWiJoohyUulTQY671DrO3BLiMax3DI4qE9+N3K8zUKsz4g5zqg
Og+TYYLfvecS1mBBoymGhi3SUVaHcdl+W2c+BDo3NhtTJFAuUtqGwAvESRv90/bWpLYWTRGEGbXr
jsY2+ePBH/OsFilfRljdg6bZwvdDDT0UrweHsJLsmezjjxs9knWMvk2zOSZ+/9dfzY9V7nNedewd
4N1f124/erpmFWYy2CXeb97WT/VGrovyf02s2vOtkkvWxtAIYLkfOsd/9F30BD8jzH3mf+mB/YRR
naD9lSBNYltGOl6zHVFsGgHP2Nx2qHZ5z8j2tcbqW8zQcvqQvm2rfxbcf5zZlPYu/K26fk47N4OV
2OReBDoux7B/ic0fi+EiS6wbs6BvjjaIZenL/a4y7iXsRpFW0acQhD+0yVHqQD8bu2SiWfNm7j/b
2cMB7C17rit1rmqaVj2pSuAWPTzeSefq1O7R586m4KDXTAS0zddJwybtY3A9QrWpX3UnAAgZ6BaZ
9lKQtPfknjksKH9FA8fJX+AK+s40TS5U1L6YSrI3wUhq6jh6abHO3sj0I17cDATFmw8R76e3EI+N
U3N/7iQf3xAVPEs2kkdXD7d+bqhhqSSf3dgnd20i6ze8eXGK3xCd/31Jdj3kS8Sb478vJxiFZeP3
p2ZjSbZ33L0ZFoVlMC00BzWIAyOwP/ugykALZjOlS4GEHIdRFyXPmNiuQZ9gny1NeHSwoj8JCh3v
E/lDDGS4wJRK8JbN3ee21aioESrbTgcIG0xnIk7Y29I0l7Gm0BSS5gMW4HQPiCrvFtV/Sp8I0E5e
V6420J+DjB+7ro6ft57B0h/ni9W7Tbfbo7Jha/Og6b2zbDz3IyG/KjfoTz3hlPbmgWZ8sVthI24/
edu80Dn2n50n9X1oTAD4gCyvYTed2y5ZsnFd52uzRvzVuuDYbdVwBe80Zoz609HR5pls0YvHF7Qd
e/ghmupMgpW/2NivLk2zH+2Coz0at/vGi6cXM2EsiexeF3CpocDQpboC90ZtMRBvdC9v86I+ziMm
vAUN+6f1p7d1J8kTijuaYMp/NRKn0b8fFVO7p27l9wlt3Ln26u1tlvoED3/6AtoAD2zwH2uti9Et
eyFd4heW2fZkjJcCi6LvJHDxRa/U4SgUzScfwipznYdJj7XNUY0Y2w0DSoA+PMLUe5HQOlFfFbk4
18BVmyKT18Nva7Dg90D0mQNICtZnwd5gP8O4bjF50dd4UTcrN7pzbbMW7Sbh5U/tdfIcL5s4g6oM
kaamMpOutekeLFuhVndu1uqFw15EhTN/idiLPmFr7lrq8Py6F8r97aD1Chul+qudN5SkncqoYsND
42Em1U9h20fZQtE/TGHF0qrTwbVFKwGJEISD4Htw2PthKDdehwWkmFeov+Pd5q/LC6mSA/rI/qKm
6X7X9hfIGVZMH33PaM5mF0OvjY98WM7Rhqa5qsbnsOdHLwTYRJL1a207mrF2be62ZcnmiOmS7GrP
ZjVBFJ7CU1J739UCI5csUBc76CM6KPqwmYGjJGGaeH7uw/BJ95AFxb4sU1oFiT4yw39stWkOYdvm
Uvn+G9n307p3r2EQ1fnoYpkS1mxpx8hyqhUk04CwHhM0e56A+uJOi3svsF4WYxcWHR0elopsN+FT
HNTefKEP/mwnZ1/Xbn2gnf9Vg8c5LQ3c3H6kVZqggBJ0ZFnb1ed55vBxkxd165qqITxEFWlA80GM
AYJoTz3ZUvSg4qHSmLf0BiuhqgZQOVZ5eTsM/WViaxaD1jpyxalKWR/PZwclLhpZd4pG0JYgYyhO
PqjnA1rNxuKEkSoiKeoAkCQKTuI0DRBEIZRjWIk+WNLs+TyCZgMleBdo0R56LF2FXzn3Z79NWvB3
y6vH/i7hRTdxAlASD9PL2Z0V9Olq0dFxQyuu0s4j/XmOolrBiwjrgyXzA7UBXnohjz3YkrMbRKLS
udmyjjQKuo6MYACKs+8mIKPtCL8oGaFzVuaEToie4b8FZ+/2YdYos8FC4QTA0gpuz20KZX/ub4/5
35ce/AMVqzBfVcyPCxaEN5v6ENv9gc3rdbZdl1ZjCwu+1j1sEWyXI0e3vu11Ofr9cI82cYFF9NTp
9k9nf3ZYA0drqCyWcbrvW3KY/GY++sDk0vaP1BgxuNLmXogRf7sOUZur5deqXJSvc/QuOvuyuqFJ
HZlhJQVMp34EHSHxu/6wL9OnfllVP5YMXm+2W5tTBgSqa70DsDHU0nlgWacbnkbBfoK3M6fLtAM7
5TztKsLSblsemukPJfFbBFmyGiDYoLSF4zYW6IPfEqm/Ox6gEXf7zzkJ5qIl5mnhTZhSPZ2h8GB4
2Do0230EIVuzIR0bplLsbVWIZUSJ3dC2Ws9eE5dcxvZzd7NLO9H+mEWnU07J35V2dyvk4TSu1Hco
56PhAaavqo/SysNcLNb1GK0+GJ3VbDe+JskDwV9xf82Y6p3fyYWuxTbSE5yZIJvqqj0mNavSHohv
qQzYJKwMXdh6wtbbgf9W7avzw/bqdi/1dr5BCp0JGFN4ACbYvpd1rS44jZIU5chETfc0MPmz39tX
6utL6Ci9RHj92iVoH4KxrBIooLMvymmbPfQMIknXKIZ/VA1RpmQXlMG83uSv1U/9NSzI4kUFN51J
l93E6X3fOPG0wWd0JEmydW6abLx1x+GNvHDSCzJORga1M8waYbHCE5BocB1PvOVHyYc+dx3pSjrv
wXOMcw5OAGb1JSxHHtIy6uJvvT431usOTT+O5bSm8PVNGZvxrUZ1KTW+ZuAH97ID4HoRO4ChuXJn
ixZr8JR5BYL75E/glCfw5YmE2D2zEGfqUoPidFHqjEIRUXUKGho2Pa09GLYv0jefURs/A1WL0y1Q
TyGs+ugrFHdr7VX52EP/2Pc4E1LpH1j7Sdd9EOOLHHKdymzV7/cBv4+GTPfehBIk2lS14XKIRvtX
VX6SxbUtKrfUWSWH6GwgK0llPEBbQSasHDPA6rqYp6E71ov3JUYU81lDG4oGLZpsM+p11HPeepy+
fLZ6EDmVMFRCeM6qdaXW/ZFJfQVsRQrUL7CgPTF5AJYGg1b7JjD5ZpOG1yJmfBjpinazs39dMl3j
ZkDRk+JA9egfdr2hlv373rxW/VlObjuN9GFwgF/Sf98ab9//91kzKShfVjxKDunm3/e9ftXn//8S
hxocVWgwqSCdPg8Ay+R/n/77QUM8AwU9tKBTdfK/f/nvU63WSwyw9yB7hfe4bkV37i3pzv8+Q7n+
GU7tQ9RX/qGn7q72PH3cgZ+m4Jy7u1lZiNIz6g+EnhKRHuxHNA9DBxzOs5OFTCkvJKznNBa2OujR
+xXbED1/CHazn9XTGndr5sfR8+L1pRrEY8f5Xo4VmhMIk99DB+IUKBq2Ur3m1cyjNNIBnkrNMuuz
/YU3jzwiceEFQN+a2KRYYQFsE8hKmmCrrEG0PMRGNafFkA8FuOFKhf89oAFMqzluCi8h31S4oOjG
uMXIP52GG0Mv5GNg2XS1MTZpiJDBZtatXAFoJc54p65lLFMBggDYrgcut7dpXdPYcpWaDt24hH4C
/7VJFxF8x3oRGXUsyWmnkrzxkCyh0j95wvxEZPaIUU/kDgJTwpW94ER/pEttcC65nDmkdno1XpIa
OYXEiCumaI7Wg0YZli20k2hZ07VBT4OuDa4eesdUR2LK6mmecxHVfxLfH8thv/Zomy77vP0GEHRr
AfWvRGPZgoh5bka2oV6sYT4OP6Qk53kAqLWuYikq3oHFnbvXZNKAXRrHcykwSY1boo41yWRj66y3
RbjwrRC2hlB0W7YD3f63dvHfxqdJl+Ft+f+31G+L+P9XuEsqW8Y+JIvbkqbAfMHr3X7k3wcvWEVm
IaShVXMJIAiyP3XcP5LWH4ppUEfoHBomshEFQl05LJAmb7pxzqcde28XGJOoZw3SAMGpXpy7rkrf
+7P4OXm+d2YLTqVVUAgroe/KQbRHwlC84t5iV0DYuedyhoAFgaIIa8cR1dj/kC5a7zYewhxazd/J
/Ol04jIA6yl4CQ2pHFP9HpdBgKIqEVMp/SbA2TcE75GLdNprykulyW8zab/QzPzeapCWFJAAcA1x
tDvWom32uwVGUzZ20/O8hIAc1YJurRvW0hvte0ddAugXL/duwz6XxIdmOkxQCrx+yJRxjx4jLJt8
1+VTMz9H6+PS/oLYp0rqLSGsrWNoSQgjY13uwnE5KRTjXAQDT6uvOtEma4eE5f6irksnbQZMe8jZ
PXIhdVHVajtv4ZF16Hqwo14s37yzgCFWrssq80TV7yxwVdpakDnhuN7IGNi1uMDlzdNKp0Mt4Hpb
jt1Rtf0J/FU2e12cV4R0R0xP/4APGF9jERm5lKa212EnAgT/qTvQeIzTPrlFaSwabPiAzZSGq0+A
WUCPBGu71xiSoQliREv0t8LpkeKYfkdt5ueph9vLNpyJq8qZv7WlhtxbBqaLslWDJe57ne49MAnn
Ni/z6/5XSw2De9NQmDYL+jBA9rLnOLFxXHY1A7l9okiaVHzf8LIOGyz/9eQ5iBLt2m6pEREk7QGc
qCBrYUSF9Rl2FlMAPbJG9Om26yuq6p/ZCji7VfvReP5WuvgLc9+ItyHnNkrgXYh3SBumrCdoQVPU
txlAfFsGQ/3W5uomEtioULNswZGO+jiEMsBwu5Sk+6Cyeg2jyh5Eb6/eMsTnpNfoywTwXwQn+7L1
UcH7oDmu2oGAn/sWGt2S7c3+RyB/9c3qTzDbNh19Pp5aXf91mA0a0qI0Cfk+cKYvO2ZPQcx8aISQ
+RomfV5vXX0YR3jXLnSf8DLUo+77vBt4d/brYMijYb4Mc21PCjpGt4pvBFDwVpLncKCvW73DvYJS
M8ckySxxMAbx/vIIuiP22ytj0GJVV+cTuoNOqGfKAQ+BflN5t+OAmMwBlY9hloS7qhrg+N0SS+jz
4M5FTyHhomdLPSRG1G2t4gKolA7uBYciBqV2q4pVJQx+yoP16DWErnIinYKcsjfwiJLknYOICCz2
5Mjc0zS6y9BrBFTGOheJ6XKs7LJis8xpxWFmKWRJAc2kaJgkBl1S8O6lDYkqp0ZgxewQ/E2P140G
32gMLh7mqtSa+t6Dh4sAkgNSMNcJnPyrw6FGTdvnq1CknBL5wWNqj9EOYq+im5+qrY+OHh5r8+ft
2REUuGkDxRGGd0CoQXa5GBtyolOGfvlv73+0rVc9oQcuNhoMqboRzyTBflB1G2fevExF7aFldU2O
tdcCocIWGc24ZCwM1ozKleAZeuCZY39PvWjdL1Hiqow3QPpDxbAEvAZ77pZhmDeXjm6KYRXYJQ2H
8dIq2FgAStMBITAkUZBJo+ZXCGzR+D995YpdDm9JFUP+56LNeygpdWcga9ecpa7eX/aoOg1IAGbI
u4xHFMKgbOseZwPYp1k24OVjZNEUagmPprxhCRjufR0zmM/8lAS8zva6ufjCkePWVizbEw1uUsDb
i4cu3cT8wW3jgFgNOp/dkMLMb44xj/5IUsA/u+NM/G5HBtbbByrKk++pN37hU6BZYrxEU4AVGo1T
MUfmIiMIzTUQvH1MkmJdpQ9/Ch7dgGEIETGTNT4GWQVxs+b2YmBN4E3EPB829uikfAb4CkmGxFBW
IFe48TMEkUOX5FfVYSBqlH+ATYSgXKxsWt9mCdEMF8v9bPfWly0GBYV30MBIoR8Va2/sag3NQAyH
afZz7BOVmTBi2FHUy5o4ZrDDl5OxDEq6jX+OcqMXXD2H95hDoUB1DHCuQ1K7doGaTog4IenhCFQh
xMjiwezQ9JMiHoOlTBRe0NFtqOM44meYeQTjclr3IPYDKEQeekYxaJbN8LsngHgwPdr1NPPwL731
I1tUdCHO+ZXcI7sCWQd28iG8/TzW4XkXPnKH9S0PsX6RsHlcqZezuHmbsdtSvk5TLvs2LMIYlFnr
g54gsGYzYsI2q/Zlg4/giywKyctAoZdhAZaBck9uBt01BojzraPmB+zW125bL0idKXjaoc2kvtRj
8zcYBKxfjR0HHqrOqBFbyiUCphYYK4w/hGP74DUwiXdAyCODL4BuwOCgirf6eR8RaXZiK9ymUXB7
/9isjS4R0QGEF5H3mpIf24g9X/stv24xuc67hX5WdR+L35ArgLSHhVSixC8KMqXEG+INQFS6fGhc
dYX0rgpvaYBNAKJcYjjVFulAxwaMhJCDMlAc+GzsjtHS/NiGHugg9+4gZl2c1YelaWXuV3udrZh4
c3/XuT+N1c1UBO88d0kKA76obWuf5rU7kgpsCLJOpyX5h/0gDSZZ3kY4QDxVtEH3tg0mZ0T9ikKo
Qp7poWtVPxa6oBgw5NGWMERtitUfNDPt8ypnmlGko/KRC55S7r1PZGWZZgkpOmYbpCB/SOZdRjll
QuCgG5rXsUUUtufdidTtq13Q0moUibc15KqIQKxh7XBz0L65E3isGEfopEMcq9hwyJYuKUOrVCfh
W0eqHA2YyIaqK9USzffEKCgpJMTg0OuXgM0fffw6reJXJ5flOAZeXhmQpNCEZshVZwQFqYH8UpMC
5ogL1fs2+usloOK0MwPQwVLMm/uWYpsXtXKwbHsJXDeajjSY7UlPDXi3qE7gLO3l0sOag+byxw+X
XFmzPfSW0jLpLIdAWUNR6ec/Mpoo6uRwCRSNszGe7weHhsxADN/hHGWtoY/IOiHywsESLXq+kwVu
jyGgJyTHODIc6Bi1JSBTbLWVk1SiGIL0UojLEJujImKK9tgLJtgS9sHT0PHq3mxwIn3YUn73LfQm
ziAHbychyIhJcjANXkIhVFceNFjDsjqZz6MReO8aDKL6NaZ9W7BkqPHBe0Cou4UeXkV47ccjqd2T
QOKjDryndWGgHC0kuHBMY7nlCKwdyLgBckTMOIMWDNoWEciU3OKoN/o1OEsbVimxC8mVq5FTB55M
elpI1HAEYkiYqoqenNe/bFvzpnyY/7N+WtvlpVrYO35jmAsD6WGDAoNcKMaSCoHebcPourTudey8
l4bfTIayF0gojfMME/Qmxlgo2YAfi3mcaDYNM8/MPGa7UU+e5UjthR8hE+etTf4mlfyaa53KGFBF
vH2xRD5EAw4qiMCv81L9kTKGhAJoxq/sh6mTrugXHwKIuhqvuw4BKP4dlZTPcCCBxJSjbO/RHPYl
mAcI/uyUqO2Otua47RenkJrwY0w2aE+Pw9oRMIZ//fH2JqloPRoEnLIBDEtZmwHNIsWqFSfYXQPA
J1DlAdCdxPwdE4ujw5pfpN5+xSY5SH9fzgjrfW7A87DT42zzwBuM0ElTD0gJUvDDMWbqVcc7uQcc
d4HHuB5IjaraCBg6UzHM6HOqJJhS3d7q95h7wr7U01g4EIqh+DlvACExqOGajKl+XZvFuyR9xdM1
AYUWLu2dR6efEKIzeE5/412Q08Sh87zC1StxuP/mwuZ8XF4xyW04JftMB9uZYtosdT1/gXXFH9g0
UF+HsStR83FdRv0Hnta9lXQq/RVK6HALNf1c+rZO97WusngyOL72HlQ2x8s2/sC8bxBkx6nt0IZm
YXxWOwe3buBYtMeRjUfcYFLiofo0Rqw0W8V8NhEZsigeIMOZoxyaL6wW/6QHw7CtAXWIHWyTpC+3
heI1+2PNVYSAP3Q1Cg1vIznb1zdbhYDd4O87J97jDlSoEKm/sHtjDchYqV79Ad7GaNC/JL2voI+A
WYamipT2NajxjW1AJIZTmJQdLA7zzx1pv2pYwNk02xad7mFr0ITNDM8HwNm3cNdg3j57H85ZMGDU
4j4yAWnMkjt7azzQU+I4/tsRCHpIu1cAIYIrGPejzzEauECdAbyd5tANMMN4bsbheU/m4z7Vp9s/
NisvR++t2XoIoqJ78Wv2N9i9J2lqg/A3OtDKNy6X4c1EXjJElvfDuOFgDJEMDnE4Jmt/MgkcT4G7
GLRnII6t3z5yx6mszeNueszZ4WNb1b+WRTG87S3gcLWXFW3XDIHCu1nD3WSmepbhR1RBMkVesFPi
tzYLT5saCrTdK1wQspbJJj/00KNPr+Wh21y2UyREd7d+u8F9dPNWF2aqOELFPkhHSJeVge+MK28K
Ti87LNgDIndffJvOrA7CdBLDqUMKCoCTQafjQDgM7J0Hq0tRw78RXLxvd+/XrWS5bkTafzh0LWhp
r3YvCBNPZoAveFOT9sX7bucNHLX/NMPSypRHj0LFaB50cgvy3FsWc2jZ8i22Fk18/4dPPm4dsBCS
kNnGZLr+HpAhpsv2gA13T9dnTAF4c0cSQlYPf1d8eBwJH4up6u4XMmYhQefV1Q7oRO3/Dm6NMKfo
UUYUxv13u4VBYaLlZU6QSGlwg0PS4kBmuMwiHhJY9wnkCYXR2vY/iHPySBf+uuKailEmGGhvraW3
Pmqx3dcY3NsaQyschRG/IDQo5e2zbWxJxHQA/zKL8GHcI0SE1QZWoAIop8VXTfsv6DjgJYcbejHY
ksYIQOzj8i4ICsXSwYnGFQos/KNxHUbaTzjth1WFD5BfctaOvxN//5C1xBqJxcttnYQLnHNMN7mt
mwiYh5+geQcGToIH5LaBoEzYNUuzlkyjZQpslXNpuwJ/uMSMor0DC2I44WFx2yAuRpR3CsnT3nTY
lJB906XBehJ/3Cowmy0ICVg8HJzgNOS3Cfses8EV+fdDYKIDmIIow10XL2LkXQEfFhcWZLTh5SLl
tVY7amas4baKMJfzpmAjciBnqMlQaC06MITEWfDSLsnF6wAge/WrBmk4bf0JUAIUbjxvXuOKC9+7
g6Wp04b0b6SDjoO06KGqgM3tYEWx96ELdv2fms7ITdtswJnexOyFbeYu2dkDqkoBiTKNYtwswMio
U0/NJ9Jgk61wp6PGPQYBbuOYcadCqgAyRxifg1U+d7Ckezed64iAKt/GU6D1iQzhlbnuAvbwvtkh
QE+kr/HUXJFI9FMtbia4FU9Cux//XsTRH4Os793V4YKZVtjLYNH14mKUkskNESRx5JW5l8a9axY8
ida+WA24SG4l92r84o5gDK3xMLH80kn/hRf/ONMYhqnFk+ojUMKV+E2VPPNwzB1X5xgJqZJF5K5C
pYuTZDvU7DiFUeb0/gWO/uanPXZsvgLsyywusgAb2lT8Humy3x6761RwD6RTZKwbjkqN58GhyDS7
D1G68iGYD5fbO0LDDlDZjGP1Zro0ti8G0GNpssxl1eNaism+Jztuqx3rE/PqAiGv96Tbv1uBFUtM
nGkV3WkXfwamwpJb1XvVtiCjjbh3UBWCzfvc4+AGlfgPPU8e2h3JGtw1dF2C7nlQ23sQ4a02UXiS
DIacm4SXcZE8zlwjMabJOYzCY7Ik7wuyxy18U4yD0EVwpmBwwT7ZgLTBC9f+eqW3wyrG//Ehg1ib
JnR4gSX8S6u2aBj+EgdRJjJJ4RR5Q2qvztHSPuP/BiCzGBw+cAx5tNAIMhugSDvHfgYL2kJKvwiu
qcFtPfaD8UmnsLW+GqAqiYmvGAV/EE0+WvMdel5cJB5I4BZWdT6a+7AfjkG2I8jSOvSPMnnYZ5Em
My60qXcmAVEgthE2pi98xjT6WvbYEOAhjJ14Y/FHUGCo84/e7d/+Zg435hp7FGovtoUMwRn2Inpa
kKDpJq86zJa+xOjoGrtfEEM7qSrOTRK8atxH49Nz5BvEoHx0t/Bq3PAXDMlbHK5RRkMeQPvZYOHO
3vcaek9Gz39A1krU/TgPh/5nRAFy7DjRSP01BiIscPPR1H3txBggUHfzPjzg/gx52n2GpTXwOz8u
Bw991zTtlzbClQ+mF3ksZi/XLnkfNV7WrYG6wJpjw9WUNR9bhes6KlWfJPKlCaGP9Vz96Vh12oHh
4hpvAc63fdgtdJ1+Sy0CNvkkNMZs3I+zyPpX2EanYUP+0PkSBBnXl8VCcxK7l8+8OnuJ+YJDfJ4E
QRfvf8wtDMhwl+9QOwDOSpQFuiIjNid8Kmx8T+l6r1sIa8KioaewnP0zGocptaCxjvs6pYyZN9w8
MJ5WVA64EKfF6q+QAOa2Et5AxOi7x7cq63w4uIskCHAs8dsKsyqpfKzSHbQi8XHFDFoEFUMZgBT0
I64RaPS9trS6fcDNSW88gfzYmxkq3l/WYisT7SDtRHfrED52uO4AegielVYcRoV6BZP0qOMaLaAA
5dqUbbB81tU1RCr2XuHGC40jVyHaOyTVr1XGr3NA3p3szpvGM54XcohHfMaBV6FJDe5bZLKShl7m
nUcZbsD5P5LOY7lxZImiX1QR8GYLglakSIkiRXGDaEnd8B4omK9/B/OWM9PRI5FAVebNe0+u+xiB
h+RgubHwbZY1em+mxsN6tJVVRnIqTV+U2l7r/WsUY9ptECZrNI4GOpXnFHazquivXK3p1nSK76HN
54Om+VS6jpyb2T/odnaRFUeruKcRmWsic9jB6bBHq9h3DCdS9ZkzyVmbbndVzW49Sdg0kl5Y2hrR
QOuOO2OvdU29jubhWU5l+ZJ2q7JqHyH9MJfSOpTau54UbzaJUCx0BqPw6aYX+VdfGle9Vzo2GNyp
B0qGhv0952HxougKzOvcWdmhjJVjgBl75INUDP1YGO3DlEnKWIv5bP2bWdpjqWAaNsB4UKbajWHK
zyXLESyfsYFzCQeh8aUW5t0aomelu34qq5fKnMU6HPN9n3THSg6f8ZTzZTsqf3Nl7lIz/OOYJwZL
HCpEfGy1+C6r+OFEYtrUKEFxhUxF/7cVhn1G7aMNd2smv+o1dIDBCNpPsylfBvUbdzXpvVOOWTOP
pjPBRdz9UrRb2UHVCVJe2Mh3cfgAdMquejmc4ejhCkHhtM0BVTRMsKHbe30cXoYmf+Y5bApxapgP
2glDV1BqfYhtVX03Uzlsm5yh8ZztuAKsddx3v0o5363eujhWd8mz5unI7mKXtN6W7awxaWHoBWUU
pOTyAdMk2DDC+lZkIXEWVZz4eqnflMRX0Am3DIqJTSM3ZE7Bu6uSpceEwwii/kZ7POimckd+zT0H
twsZyZ7IB1ms1dMdpto30umrBE62CcrkTBIUgcc1PtEyCkJGyM0KdvPKzg0YV2RdEUrq7Ap16xYH
WHqzFA2G/5VIUGTMkYqUUNaFmpXrUn0EgzL5lm2iLcnKa+tiU5iY0wideap50ufyZs4Y4AAE3kRH
Z1E3ExZVtM2cx8MU80ZomYsbm+hRiVTmiPTCWOC3Rd7BaUVIIXKvo0b8GysfTQpsIuVtnKqKzGFD
qBZ/X52Gt9gJ3q1WaC8KwqQngI3xKb1GiI9V3WGgEkTGqMWgOrgHyU1dpffetJ8GkRWvhtYAAiU/
ysjU8UzUKB38WQS9zAsy6oTYmvbNrH6McfGWRcEhignOhnWfQTEg4VnWG5IX5X65cRKj9SOruOs6
fCtDoRyNHfEalhBTjLvbkcAOBh1oEoZhJW+eNR1sMnU1ODW5zQbt01a6s6Wbr4ZDmxa1JAYTqZse
To8AWT89Ghr4n7z0k7naqX33TKsee6bFSxl1OfevUzJx6MY/DjPWMHWrFZyfo6Xm/7h6t8GgnhrG
6CfwZRdU2NdUchYRM3w2M/5pvRV7d4S6M6OrKdZEz5b7Wtxg3R0fzI7Jzc3TfVC3quJiAatbLOi1
vMzOTHlAr4gqgF3L03o/cAhNKYepqneFLr54ozmWccZXjXaMkVKTQrqrYCKOXo4HS8SbtjGv86Te
8jTy43SBCzoO/oeWRCfkR4SfON7klnvDYXNSiuZ9SDG3GquliZaO+JQdg0pzuY+wt6NQaukmsUJG
zYb+MqTFhhjAmTqVu+vT7fVxF4t8XyBB8SL4mZGe20i/c7bTiPWph4fpxe7jfSsi9Nr2qIuYQW4a
Mlu377UmmHJM03GE8rU8vZPo127PrAX/We1V+nDu7AxvZFwDaxt9JyMoXxgHww5nDhkiek01/E6F
/I2IyZhMoz2ntcShtGZG8zibHanZXsFRt4qS/jCQvy+xLDcVknvhYrXKoolnatK+eEv/zkndkSzM
DnZuEjGc479uTn4/1BuB+mcyuCt+mpZvcSZuW/VCvgigOAwSdEKvQ32z6uHe11G3cl1SGGPPmKUl
YkCB3tyAyDY0CExW4qBusH/9yerwogMJ8K1EnJw073e5EvmmQug1U4nV/mmt+iic5oyr65yWrsX3
hoMsDIk8hwrTHRTHe2BXL5aa3bSRGzpARiiHeNtgAwkndR2p6c025lMTUzXkUsCRUvGe5MQOuaWh
Z3ZrBYcTM6FzydmFU51+OBluVdqDgZsuGsZgwr7fEHJ2orK1dZbpn2nSHNHVvNqebzOaHg0dgxwb
C55VO4OnRc5rYMmHnPudqZivU5X8upDJVjaG6JVrBjs5iGxXz/m+6t5sp9zhMdgqdoXJFPZaNAaf
ZdEQJxNb5u+enmdQ19ruM1sCjx1zGbwO8xkLfuQBgtinDqK/iOJ/sumeraGgb5H2co1xgCMlqK11
DAlBrVLmWNdeC/3WjU5hTB+kzMMmt+3XyE7PKjw3KyAP7Gi8t1l1qAgDTKogENQK/K4kXZYUsaC2
bCYaFBw9aDz6aS7s3FNKbGYDva90JCpXvKMFOlodb1YtiXeF0ueRc1c6Z9nGWpB1YbbXewLdI8Fq
gj5mYF/61P1KKOW8hJT+hP19yuZdKbDUjEq/GgPFk0Zb+cVkXZS0/NJmqa2YxyLVWGW7s8uZJCPh
SdQM9TsrHOGX9qIT0q5uHCV6NzL4UepYZhuJOJ2R+NjhTtpUc3/IAGfW77nCE9LgnV1pQXJDf1H2
WvLr4G1C+jT5jvMp49cIV/0sw31UhS9kOShr0+yB2cT1bKeRdA+JulMVdaNmZegxyBq8vi9wbMt/
EJlmX8PphnPuK4qEfSzMfSJHuRvirPAJTkNgxgRcr5uIeywxmeWSrkDDttEOzDmrNoE5voiYJyzW
TXxecn7JppIo5wD8rTgrRCaaIUdbGbhzwdrF6wA3xwpu5cOQheM79LejttxuXbSZExV4pdA5bywO
V2p7NcHbX5W3aigO4XSwy6pfw5rDwthOgCtTgHgJ93ZlNwFeKsQj4RA4tzCvG2FMMKzgBPuJOk29
4CT8wOQV+ekS1e1LPhtT27nDcGp4YgqhfwFYvCRWBwcIpEccMsPLGnf0bKtlZpp9WwbWpqy2bfhX
MFRe3IIzkcbf3eIq/so04jZD7UuFbpEEF6pKYJ+0QSWgSIeoyYiIZ4vldIh86QzSKzAmbgKmN5tx
NfYxuSst/o3CdEtryUsSWuOq0p2NrqBQaSN2esVJn6OD7YEsoh+WeX3MkmKfVc1HhClFuh9urtrr
wShaPseVRboU3BdRMRMiGZOf9UyRj7emfjLvOmYqmh6gumUSy3CgJt+5kur4HugMIPJO/x5DKzqM
7kcxN/EmUAPwDFOF52t4mXC2oZnRsimNS09N9bVo1hJqDoClZt1r6U2J4pA+gX8ieA+3oUiiy9RU
l7pXlKviDj2AjEZZVX2WPA19xrrD+P5Eynld6Xp5XmymngCt+9XNhMr1JCtOEMOcd6eOPigSOG1z
Izo3M34aw9AqHJNSu6XKOdU134liEhZxKo8QebfN5DK54bmPkui7GLSeWIPa+bNpK4fhziap/qsB
pbdP87BZQdM7pHqZP/WiP9nuVH8Q9TBewgE7qjtY2VPQltohzvCmAA4Ll695jXpuoLwZnS/6onDV
9IZ2kozjtlguSClZ5kMR0fAc3IREYSmK42zH9YulycQzneIjM2T5xE0ifadTxWE2y+oWuMq+m+tN
0mvlvSOeQOyCH3HKIlgNfIo5ViIHi87Ttp1kywyFCP/ySabK09Bg3bAOLtnnCmTBeHAOtVUFX3mm
vYydNXzgNhYvuYLGY49DdQ/Nem3GXe3h6ZpfJ6tlxDvWuq/r42vtMlrFH4G5Unw1ipX4XR28TRUa
n5vTP0/j3pne4Cm4pMGL2sOGh0AvGHf1WNs0TX0zlNjPh7OVMY83055Ya497xIgffWslu3EOB5QX
rzbdwZtH61Qsru7Ojt7baawPCHwIirWBFt2uZMxopMHotoLo9XAbOkIXV0STPGWYT4yfxye11L7B
UpDweiTEKwnT0ujN0daI9BswZsktq74lKUQ7iqpDUMyvSPNiMhvEAvcLKM+mJiNKbcM80Ng1ZIf4
PZkHRDzx3ujMvDS4SZXoLeu5AZ1QRVYYyourJeBhKvI9Atuna/2RiXWlOLM4yfgXpOIzQhXmkjWT
e1BgNn0cPho8FZhgimatjz9jrDp8DDJelfN8mVtK0ImJC04BUvLBDqny0ZqyPjhOcFH7HDedop4d
Y2g3EuvppOrgYrL6UtQYzTIB0YB3wFuGpF0M6Un5TALO6oorLUL510iIGK5CFcGIEzEyU4nMpdab
a1n5xtXfExLyvJMurep2TMQ6FnwrWoO/ztR58OL0n4kk1GILgpA7/Mbk40sz1jxMlrkf6gi3VmWu
bcHlXkE2JIxicQ0DbRm1AYHBzQ3f6kyvaUOM4X2a+E7s1r41oU82EwUKKpYn50l6OLwtAvAMU+qx
B8lJcNCsECljKlAojDut+LaKUR6wZo6wuyVzBUmfY1SnWoBjnRBpFP1vbwXEW4u7Kugas1idNlav
7/SifYDDJxQ9KmutUjDoOQqO/NHAL/2GYczwtd7UINwqgHfguDEYF1mBPweEGoZg4uN2t1EgsBZD
wBti1psujH/RXGPOegxTZtns04TIh5XhjBxbgMCF/Qjq6ULWgkE3b3A3fLDOZaXp41V0i1ei2OWO
cQcAG/vhCElVvdui/DvPEnxo12/43cpAI62hmSetGcmbpi8YDROmcqXh2e5GKbvvhszRrlLtN3zi
+l49Fq36IVMOddxAd+x3WVi/FfAeLqms91xY+CVQ+OvwXx9oP07MJ6nJlpDtcMmI6YbU0WtICDTM
ULpShDQN91AETQLJYwleKOE7P1WNrXM05w+9wwRmD4VF2wQmtW13hUv7aMVY7NqYHAYdaJkSV+I6
3/H2/y0QunXkWaZBr4Vbf2TMfplVVa1f6gbG+aR7x7zIN9A1Ae7M9ipaF34OLoDuPypSSuQgsRaO
Z/QaRLXpz70YParGvE1uqXRI6sBI2zdgNUezfEVbM9IgX3HYvImSCs6J2q9MqDujaX8LI7ma2L0X
0y6iQ5V8Q945ynkX6L+DDYez6BUXM535FoSG7aGYcbVnX5KI9qotOf9AkUQVzLTFaWkJaDp6Km1C
8P8GyLkjvPpN1JPQCnBwGxPlUxrTFsnG/ekJf4RjpvqxY/+y3hCabtB5CsNro8dpl7w53A+ezjvt
ZHa7+CxpwTLBOCwJt4kWPOebVM0/rV6/VJggvCjDVSSqdTxGuAaLfSTDALjfEC7zWxeeGq7ZGmIq
lppiVWjV3bCMe95rhPfDv8hdd0sZryipJOBm9ahKkjl4jDna695rdYLo6JwZYrrXNgrDyH+TBpAq
Doi2MNaqINoxJit+O/QV00z8vqvHdRsX6qbvruAdqBt1JJREG88W0ThTP+EnTfCeLdPa0mEIgYXE
FFhvsRKt0uYrzp1m6yTBR+C6h3EIHpOjvw2a+rFAjON2HHlVeQCT9lNtTNK+Sf3LTJb2sS0qr1oP
U4kCw+ho12j0SyJkDlf9SFZeBHJaz020akdSmE633FVuvSJp9hebHyeCMV+TCWdvqikvOsQY/ECC
EBs4nDInYNfkj2gMGbKY848hewv/O5BCy/5jP/uEM7QvzRM++x8nes0BxvLR1YPH81A/ZFjHfjVx
OCn1LhcuEUkXmUGOlNKyxNHH4NWe29dhSE9F262ZYhE8qvHezT2JXEZYSM+BrwynsV4StQ5sqjEl
gKAv7sl04E83A9aNZi6erTyR3/8njPErFBtgGwf+0yFy661mNpC0TEVbJcP4FgOixtH8dC16x2QN
pI//Bwwp8Bjp1VArG9Z89OAOO1Hs7JKkGIjg4iBt6Hg0/c8QAjZSEtJdToVzxC3wxyaQtCrg59Aw
sV0iO3tNNDV7eGxHZotHEtxr0B4+ucQILAcmgTrOHpghVJ8f2Obi3Du4qgQ/lxLo7yUy5Qqj0g6x
9i/ivGPqE+9cGu9S/SoAMyJ3J2RZ8+5kpILpESn+dsZAP5WuX5SfaV+sclEMGyOy3/SOwR8MDeSH
JtuNzPG2g9ldi/+CSikZhNb0c5PaZ0pj289Gho8sHb1BS/lsq6Y5kH/l5sQaHkqac2kgC1Egroek
vKXR+J7M+QfTlZU+5Fu67I4R/6OYKK46jcvUCRr84/pfiGpk4UrYECqUtFlEQAPEgCGBNHqzjx3w
DzLfspmGqUs0+EpgkeKAEAD3Rtlj095TjOBkuaQzLYqTlOea9zGFosTE8LW3Rrka/0y2cpdxS1oB
ot9rM7UvprTnM4GxezAXfxS7+U41DvhArcSeq1/4w6Zp3HOQT8eOO5E41/jKp7uzuv4aq9EL3mOi
d/TMuqHd24y0RvbjNhuTTBn8b6y5Kp9KYgsE7epcRoXlZ3kR+MNMvH1sbNrZlg+mbZHt2/0YZE8b
s3IwtLswZdBktfsY2i+ml+g2x9YbJc2SIYUp9HCTKoC0ObZrFeDSGKi636vxIZHAVOd23yC/GA65
1bmiwcXp0WHK2ObgzWJzoF9oD7XqhL4V4sGsGW32zr0zq296sUsVEbpbIi9rJR78CjU2KTP5BKWE
oNxTpFjzxs6KZGuq064Y4nUjcW7nDmlZIqSFRzlzb2ouDrchX47PJGGkx02brlSj+FVL51oA7vcn
whkTNdQKV1VHybAiBfwS4uusOuOO1e9mL3oM6PQfFZuslsW/LSVA53QX3UnOGLK3pZVTJGPwZLR8
JD90hTJObDDam3r4ZulYrBSNqz4upxMkvtc5w9GUJto2mOytpVKCuhPYQKKja9t5EXNyVKT2cHL+
lDQuWPtsr8yGvWS9QInP1Ce29g6u+hs+/rVEoBha9Aw3483XAcaFY/ABtYx6haejxeg0Ucu1IlgL
MVOrzyaDLK09xIH1A8HnnGb41J0JAwfMh8qQ3PXVep5rfCblG7vTYiCH1FpLmSJ15NkgpBaxzeQM
9/cIUoyoiOrwwps3xW0ueTfvtcm9hYUoyWxXL2nTfFMee2nVPZokp6oklgbXm7DqptBm7ibdddjZ
gqFsmBwkO/JvUR6T7w/Ebh7IMmvAWQ0+0kA9YZXSVuZsHcNEvA1xgaEjyFZRaL/qYcaZkJcxJ9Fm
wPKha8wVbEs85uwNmvy9ZnkCoccRrdEqSCZRCg7GxVQOmvLPJdbHDJUXjPSeTUWsDDY1efZei3bT
tnihrDRcQX19Z/wN8CSinyxklBFH8+PyLG1IR3gKoAKEXcW2A0hALPoAqeecoLuVqxzHR6mCZZPl
r6tmT1dV/6pej+WGyyM5Z7igB6JjnoOEvdKFPeDLL3cqVuxCpN8haiKeBrC0JCBw6gwi7fadi0UE
twKkAViEW0sa/+zQbUHLNo/ajT5HtTuWWX9tDR7dptTz1fjPmtEtm8zvmGaRKoVXHlC6l4QM2iT+
Tavo1camNbv1e9TgNyiTYmdlVP9Mml9kYh8rRGfGNOgpAmcAf2Uk7RwDR/PM9dBcWwGk0CgLkX7x
xEmHqIDptgfMjr+xZPouQtxRQmdDCRlszRZfhtadNOg9JSHUQJ2eGA4/cuo0sgDGpiTRzmKHsz4p
8WaIxFucZE/ypLfc5jmHNQOPQLtrkT3wd+p/9YTw5FzX1A7ODxmj2TN6qgyWwxBRb0JsoSI7Jp0Z
b0qXIXv5iPT4HUT7a+XUyH1juB1Fv1JLUtRgZF/Klh+4S+dPgct620+U1Ur2ZVHfQI6nrr45okjX
DGzozEbtbdZUezs4/cOxbpHoPhUNrJnEVeF3UbjT+DK2ZsaBNP7RIvNWsoVl+Z0bTfwJrOhslwcn
5CwUOAJXvVrdxmQ6yczC0Znoay1SLk1Mi8UokyxgSTxioNMx1prG9NAYw2+jmbHQQQZiTnclH3O0
IuVhzd2xtwFj1eQWUnxaARhcMmNy25j8AIzNNk0lfwirLK9tnHObwtEnNqW3P9LxVMA+FW/6yuUU
CuvppU7MRyKarVFzVQC4n9Ytw7/hxwy4BVN0epQKcZAwWXzX1N8MHAnmVDMMKs9quMzwgZAwu+6V
NfFGRGl7anzTKM+D5LUb8M5bYEk9y7GMdZhpFOHw6iPl2lhmsx6AtHpGzQIB1/rXUxdQZO56mwED
EaaV49R82DGK4CStQ6NVL9mIDiARwpK5O4kg/YnUsSZt1n6QnoUtSEe83pglqPyGKymKi304DpOX
mn5o9w8WzcfIdaj7uOnjgSlpMOG2dZh10Acz2ulbvzHwJZV69s+c3CcWYOLejJXpRChso3pYSxYK
qBzKdvfm9vjAZF666z6Qm2ksvspQfBBe4cxCvxhUccGDcai1xfdCHHwVzNZ9KanahkQidnPB6g6D
4E/K5EVo76XKQgfSUxw0uleIBFZbyMej6flvYpiHLJI/ZJGu/9EnWi2FeblMRwaHr9EuOZRirMkk
fjCKnUREAtfKu6s7Iivk6I0MgnEtDWjSZou1PgBj0cLO3Wj1KXOrDyPj+KsL0v/t1G6W38NSmv0y
C+86be8WSDR0yj9NlN8mSTtphu0L/u6TEZUH0zT/BjwZNVExz7KGFwBCuKtEd2SovszmysUew/wr
z87BYH4SbNpmlT2vVL06J82MBbl+YyXIXobmj5PMe0Ow9iePH24dY/IXDJhDCKrMl1KejCkIW2JP
AECcTj8QEY+spcVL5MFpsIAZQg8oAhOeHltM66k1Tu4itgdseyL6eRzIgNitdWqqgIEF1W8cawHX
PPMiluz4Uv3u7emP4bia3031gpKR66b5P0EYndYWn4FtaJ6i3vtqSU7Cvfcrg3kxdaEm98ncD8dp
yNmlQZqhVxj3lo3xRhNwm2yWNGlM7jEvxbe+Q8ueoMgyfonXU8hz0JOB99JM+8ceK25ZNI4WEjMr
GXE1v4458flIg4LA6PwCkOaiN2zCKKGECqFdgry62Eb3CCscmQoNuaqcUsxGGfYLMcZnfhyE+/FF
qazPTiT7RQ6AJ8lynxbTq4XtOFaax1TkxOOcaBN2bUvNRrtuYXKSNTYxOc1rBzMJB8oKYVGCR+dX
kXrwhhDGl2D+QON8GXLobQ68S2Veq8LK1nNdPGyc02PTqazpOJZRlgA2UX5Gg+6pANq9jMKfSkAy
CTIvEA1XQrkUr9Bf65DeWSxxAVUV70FS/CR+uGubEUxgusxaYh57l3hAMzhPIF7Ug+l0JbJyJNYy
jTEmTG4kL66Lr6xgQ49TjPchguyjGDygJVWOlca/A1MYP7N1PzPz7w6epx8q+C1GbVWmCdI96P7E
8SLUeI9VWHtTQuieHfUtxLMIbIBeoh33gaHAqLfjxOdAYhNVC5cmY8zZuavMYipYlmi4JpuDcuYh
kxon6yjsLlrVXS3h/EkZs7sD1a8+wz1b3PusAOmYgQi8slP1NQXiy8bSODW8oFPLOpgcCdmbTD6w
tle/8qK9OUbxZg3dFbTs4pNhdEC+/sFmnXLk7NJL65Ljv/HnWP1x2R/jWXr6MGM0jJBhG8lSZl01
SVj7Hotl/R2wUkOn8Inpko2M/IQzJzu9thMUnJAjVFv3N+BT37Btl3lZcnZq2w9a1dg4tQn4OPyK
lOWsNs0CKMbdQsFn3lqv85ZbRXeg7+v9xR0hiMSAQb2i0yc/J7WQI94YFZV7cbW6dli3Q6ZR577O
WlHvOErxYAgBUwOGZ7B4KWaD/NybndVfGQ7KSugV0cF+2hRt7nedh7rFfKtmPUBT/SJcAOycYdTM
KFg1XlCvyUhTtG7worXIeky8CSwu8ylKFIU4MX00mqauYQWzt46V3tB5vmOLntcozmXY3t0kek4p
XjGl4lIQlgLJMXoh1caOuJLhbgt/M8lZPsV4lNk8BMNTwBgAD1OyFTF+BAJx6X6oyT5YRIvGZGio
fMWhKRd7It1T5za/oeG+aaXuyUj96YPil5FFDZnzkObB39DCLRZNWEy6i6FHR6qav3nKeMEOqpxI
eUFWq5OXanLfDNbg8F/8pA8PqWscK+KoioF3umOAFYfTL7XcxjIxZlmEoPFnF9PWHomrBo7YsxpQ
G9v0WxqnPsQE7YYMIA2n59fCIhdZIQ80oWUEu2YVqNal7pDGRkC1o8EIoDo4rf2pIAi8QiPdWu7w
Pg1hjebYEq1ZqJixsenytsREyv1ny4UPllwjFXx/yC1rsYGQmgCOqsT5kdgximN3omtOvMDSV9gr
Q+obaDcBIGMiPoz8eplAhWiPpi35+uTdxs1eFSkcqaF6JBFFmRwwB0C2DKaOZLN7bBff1KAZP24Q
cRdxsnbN9CcpuGnT5pNNGe66Stw/kRPdJMpF00ffWsaowbE2U0bf04hzrhQUenr1mSBXNcQmPBjr
PHfZvk15kCTmMEP+Y/nUH5XlE2bKrrIZih2hZ3bk8bDCV7eQKNOImIlj0F9b+nSf0qU+pgiaWeKg
AMQwkUaDlr9vMnToi0bxt8WTSH3CGKabLoK9hZ5ZK+de2I5n0AwV7M/ymLnxsbntJUqREghBNy3k
P9eGGRIh+Got13qcNptyCeQn/XdU15dOklcgBy9y16dUu4G++cLycc+ZPe5zQ4GxSTXtzNUWTx9n
0dz/RgJnnWifghZrxeLEraXrf3iXjmY4vUlQiMsk+WoEFPJ0S1e2FvwMZrkNKjlueSLfmtxY93Z9
nYj1goB0W4/098p0qh+SA7tB1tNej0K2TILDtTSvgmXqgzA0hmqJavB1upAdl4ClheMx7iI/0yKu
L8e0/LZ3P/DYrFmPFXkKlVJQcls6ZbLtOx0oddtomPtz5jDhpbz1yzfRL+YeWz67qf+xXflXEF9P
oKULqEBNudUbbL9JC82E2tfhReFtimqwmSAHiExGGdQwdGeL10nNGS/VexL9G7cjFMGqApPAj/mS
p9gENZFdBQxDCtf8VUBOTTThftSsC66AZPc1ow0X2LajOljUjReQf7SZunzNki7cODknvANvQePn
kJG+wQfscx+VFTi9tmCIGpL3DIvwhva1r1uMhGZyMw2d/XHQUgx3PLSKuDp6GZLllwVgzHOpBbco
RgSn5It3Zar/TLZ6KkA1jRH76WR5qrpm01kppC1esuQ0iirBs2rQhmcn0hTb1FTOMXXJx9TUVwaF
UgX9xVavzo0xIycGKj+Kb8EhBCU43XTq2irBQqYOCe0LB0O+KobhXEU9/RA5oxx+KphpJJ+Uya2C
qGcC0sjakdQy8TFtUCzWCdkkeEbx0TEQxBTCQhf8giizbgzTDTksNPVrkMprasBuzUKzXLcpQ8nW
fYEpRxI3F6y5KQild5SNzEjJ1sIvHtk3ABJViuuMFWwVx5kDC0DbGGnzozJ357lDFNAgoAOMCI64
qLeuNt5jhW+wyhjOakRTTNIFIusrTPpEe0tcVcsDm8z66r9njKjon2zZhlq8gjf/44j2TIcarw2j
/ZZ1/DHNQtlUtZ68lCj8pL2Vax6OXyS0cMW7U74eIbcc7PRNs9mu6YaTxtoAqhyrabKNExqsPYzG
u4F4/GrGnLO06Wh2EzdMmEbUChiGioBlZCSyuQf7Auchzsyqip0tz6nObG9P5r9jiNCxQwDSy0Bt
VzHAU1L35g4qkmwv83VruJyya5X4uZRF4bOVkF5pzJ/qFKMxu69NFL8r6GHkboXKrVluqLUJyMXU
JxA7Vgi0ll1C5XMxVQRS206glBo0YRLuqyxY8N/NV0cweAQTq3Eb1VI96CguHuiAC3v3VI/V5/u8
nx6FzqFc58XWQRUI+WGkrH6qClQpYBGc7R1/F9qMvVkudfa47SYOUVbAfpkj0luxlOvCnJ1dqdJ3
MgqaZPCVUY5DDPwuTD4Q1sQpXtulr6qwo61kI7Mb5Vu9TA+GSTXBMt7b3PWSUaLyo+FZLSqdEFUR
YEXhcZEy2lPA0uFq8pS02Gz0JU5VlBkaBG705UClhAKpHrHbsgq2Y8Dnav0JJDVnVFHXTAkArrQZ
vhe+hjErYtUO9bVPrH8yn997CsO+K7aZ9UF05phORbc1mOaqQTqvo5baXF9GzB003kOaBDernRi8
9MEHe2Op+wzlnUB9turdgh0vGOaNYt8qEO00B7ZJ6yTTq4KJNyCe480JG0Dzto4PbAz7HPRYwZkq
fzMVYBRMjqWc699TvK1EELYBA619FRyqfmSZqOhO5GNerYQXWk7GKW9DVAiLdRXKZD0AO6/qiRZn
bu+iiPOjofzYhbmuAgNeca9e+zA9m0C0FreT7o+93HU0kZWiNL5Tql8SkQhF5snelIjftOsPYwYa
ai4/4hKpzEh/gX3aeaCsHcYcSuW+qegogdKswiLSAUYZPyMW8H6x/UgiAsTuvkb0iKUOmBHg/sfS
eS23jbRb9IlQ1cjALXMOovINyrI8yLER++nPAv8zFyrR9tgUCaK/sPfaYLjEzWI7uDGAswI9G9cj
JFAz3fYjUnnG/Gtoy1etHoEgoJQxcbOODnhgO2cPYSxbEw6EwvuznpzwBETh1KbefwkvUOiylnAY
vnCyD8u5uwQxQy7ocLOsDPiPbm/SbPBwCb4hr4kYtyufOCNWOgIA28Iu/Q9pgEqeWxY3V+tauP9a
UmtBPmpz/NK/poHOUOru2QWmHaXDbrCWWsiqtnI0dCfI6e005JRjIdHE9alQ1OH6BCaIo68pgs/S
N36EN9+tKoqHSL6rKvoeG+2YjECfrBThcBSxd7bSjU2CNRbnsxE5s+wtXvXjnRsU1AAPSyKgBMZ+
dPiBN9P3Bxj+gvK8DKmesnhWFs1KPQzshun+ZVZCL2akxDiwQGjlrfIpJPqhzg92yCaoPY4VH8px
9M8IxdF8+Ml31zsfelwcRoHYfUz+s1NjJWs+P63gkJFNtdVqrpNW+GfAopx+xlnYpGR0XnHtbB8k
zwziuWckAa3s0nT3gcQVXVbBTku0z8k2uQlq2Nl1tk1F8+7qlntwCX9c2DCgWNqyTHcrAitYqsLS
6q9ZjbeyKj6RGVnMnCxaBGm+RJiiEr97KHs4dW31SFlaFpWDbi8jM9x6VKgegym/N52Htb9iBOou
TXe4gG2/cvRCyPObz2AWffkTigxupRTYVL5h+p6I8NvOwMMItr9YWteTRWC4XwxqE+k/oz2cVVwV
f8VIEpp77J32brkaZyxxWTOsIzl5mNHWWTWSKZSrb2M0UMjpXg6+bcKVjs6DjD9jvEx5thptsF18
3C81R+HRMJFqpSOLaqsJEb+knntrk05h/eAgbWTubwynAKb0m1culWk+yBviFIa6U5DvnXYdRVl8
8wdrutkj6vQs8dq107GlNjCcGzFlTR15ya1myw2FECu9rzvuaUiyve526gYtWt10ytIDALRPRP3f
Nmq0Njo8/yWWgKTCgOXg8+XuMAYTU/CWRTORIWkeGCSsxTSnhmbZaxgn7FL96aD8xF/zei+wBBNo
2A/7UFjnwda5NEG59yUEmh4kkoJbyCpUR1if/4uTxH63G/uu3OnoaclnlZT+zUuNHBvd2Jxo9uS5
SDss781fkQ3hd8tH1vwvSdiQeehfjlkfUryH92KaxgcWbWcDELMA+4X/OJX0htQPE0ihKvnbRmeQ
1caLQ0gU5nDPXaQp4vI8DUjZhQJuDI6+H8io2sa2Xb2mWGAYF3n9L8LCNTvkAJ7WoR48c1Wle6YD
wyrI6cMYc2uolkR1jiQ7eUMZ+XfQGutqvuwJJWjWk+cPS3t+ogkOgiXrPfSlnXcQpVtsUXWfO8OA
9zHm3Y3WOoN6gNhOj8cb8i06DyRJlhWPZCNEM1MfeE2uGTg24zHfzR/QVTKVv5goEKzFtkNqqwsN
PGSdBUyH0zKrf/yU9VKNETXvUudy6roSMZA+/ArNJnse88w29y2gemFzt7Jc/CJruRkymj58ukle
lwj/VdqSAVd28dEShI80YERa0qNIPi45wuujXsfNr+90f0wQtG9jNufquf5rLrp4gxSpvyZVuFEi
gnfboT1NW8e/24whcQJbtZ8Q2VOWF79ISDYjTOglrYxkR7mhdgpr6bm064te4aAr+fND76mfoNmH
DkQiZIJq1fRBs+HyzBCKDR72eSHWKrT/uCPDPU3vz7Tq80gI9oq2c0Wn332J7MnmhlZIlvUSHEzg
KCRhFTV0g5F6USeJfjd7UjoLPq/b50OggszUfZ2cDnP25DgQRBFkQpEt8nqPqGCGE4aCNR1ULmKL
zs9HUWmz/PVBXyfBB2Pocm04ybRiuCit/O7pir0bIXm1mTLmoPFmBOYNE/Z2z5/udljTR5s2dCif
SJe8qa7cD5bsztQtRzByLaBFk0C9MeI2ufgt7Bi8au9e15f8LVpwbXlHCjx0qbTVKvcHsLLEM2GG
10x0rOCFkLo0jdHfgYUOd3wK8sIPuMFWybxo1Cc2mgnO3EYS4gFM/OyP4YFYaDxxk8R6odBp3sHK
SBTz2v75SOeAhjgYn+zJBfAs7YsChtwRNLiiqQ7W+Mfie+Fb9sUlMKJC4n2yh3GpZk6dW/f31s5a
ZI+wNgCrhYgbV0bRi13ol7yBgU97VRknO56SO6izXlOMEEh8X/hs+eI8fxmhXRAW0KklUuVXosnk
RfghaWs4oZBLEPNWZ7dmjJio6KxLypw5bSWP5sCty5Ky/52yzfx+mNUkLunAgAyFzFtHKhQNVJKe
YKYSSqr1p443ecBYa1hG8NWXuNmn+mxUfXOeIhxXAICI9nYBBMwDZqVNZxJBgcKMlPvMzDKF1MbS
HbGSROsdbMx/zq/yUu4sqsSPYow37JPrACJKzOxvZYHsXni+89dQjzgFOTZufVQ4x9xh4yRj7KYC
yFNu8jTBucOzcZEW+6UPcJNZR10gntRj+0WvgCYFjrvVQxRl8RR7J8yu6OoMzkaXdYsPeRg9UDMC
aPZ2SRi/pA1x0EHxHXT5pYGctMi5+Fe5y7JZUynAO+xZKMBUAoB7nE0Jhr0tDFzRBNPpZ81FxwRZ
ETSL8KZVIrv90IPXd2twuhzdl7FPGKS66D5yEQfLEFta0aF3nbpgmwY2UCd8hjj5McX7dOEa+HP0
ac3OYuDtRUcNNdZicLobUkdwr9xihfXA+8Mi18ZSoU0hWh4tQ27T4dsYtD9hE//Y6OIW3GkBk/J/
YJke1kk4/UnN7MyMCj1gGZo7I49xWbXjquM5S4I7lrAxlrUHvmBosnAjy5MFGWs1GfzNdWGso4Qb
W1XQGDMWBs5CGFTjsK8nfZ151rAXOcuUhBFhCSWR2BS1lHXO74e2PD+/1ET9uVE0S8ibNfBUfNr0
xlOBNsqWLWDaRt3wyrN081jNQH49Y6U46MYwo6lNfdlF8FA8ZZ8Iz0BZTVHKsJMckGr4QY4aL61w
mFb99KcmWfdMEiqePLfdj6X5HhqQoQBGs/xFn4OhyWr7eMaQ/5R2puOg/M8FFi6R5DieFp4NAhm0
Ot+Xs5OJuwh5OciiFmPOmSqjtRQ5+0IJAX9SALkoje4h8MbN2GKXiFvHhtzHTsIhphAZIAWiBmtj
XSAxx0WSeoh9/EecI0GuQt3fWcz26BJ6nt52irpvUOck1KiSrn+ozLcgfYt82kLTtNWuixkqzTlW
tcv/Qge2Z4dKw99S24HkX+aJcPcJJW88enuWOrxFukcrMRjnGF/ZfGQtHZJeT6bz6GnRd02Ugu/v
fksyYpcsrT6CxP+ueF3tiulaBbrOZbywmIRFjDIdK8msGwKg+IlaCqrEwcE+f6kG3qNm0GCfs9RZ
dt0ANXi+DCp3g+53tgqTMcT661pzxvPpwb/gQeVryQUVhaIvjpwtZixM9om2EmVDkYvNeCsyBDJE
bOg0kizrstJC4RD+asJZOX0JwdgTrISQVS9BkoPBzyhaMklMmOvBxRma4g/uRnCSyoOYN6GHLA2K
ECZrLijG7AZUn2WBxfsbVTmBKbNiCARDx8AQY7w2rFJhym0lgk/X5eRJI0Iai/4toIUIfYU2B5jO
sq3sfxBCirULkcIp+uI+oxtBJ278kh1sqW5hxMcvfDNlXB5cWW6ttvmJBdOVvIOsO+JVmnx6PR36
sxP/8WV180A2or2SxiYyo+GiGck2x+GRT/1A/hFOTLsRJx3RCsdCfi11bjjTNBiL1gwQqkBSqB2F
6R2biFf24aYz2b0MGveCkqJ35UsxLp3Z0RGOuDSSUXdgLJmQmLgPIV2jsN42PfqwwKakh6O/9CuO
Ya8f0KgZ6lfL1IHerVyV/NjM5ZAajzn6upElkZ4e8LJW3FAiNB44CsB1r22MOnmqTsYwElaWM6nt
WAiXrwxBbjAmyMxz4K5IlyGrnXAl6wHLRMQQc87C3mgcLtrKwetD3Ocyncj6NtrqExPjXFeiXDD5
CdXwpvrW2uSxeBfEw0ACRwLqkmgH+DraZaa7dhyiApX/KssEhJHe3XRwaF7k+vtU+eicB/E3FzaY
qpx1fJujMe5x+IEZwHqOTGmL34uujuTjAcGx8LWbSAzOQTu6+vof4v+yDajdd5PyKTEQIRQebknY
TtK11ZpxOfURu1w8yTUxUgHG9cG7EnwZr3BqbrPIXnDL3Mxwf26qf/WumydMJVV7Ii9mE9/9xqrP
2vxFdsaZAF5EsFl5gRajVhq7pyWG++5gMOuJfd0mE48ggi78gKdkHNiSGcuwDFF56UQXctp569y5
9aAflqNpQ2XLyEPwXfKjLNF8T1qNWjc4k1CzzhrzDj8M30LMkPA1GVRK2HB75VRnbqO0z6ayvtoe
5BDT3XqfZuBSBm8FCxrpQZHv4QqwTSsSa86g3UGf1c3+py1xuJU+Ur4EXUifhDNzwtjbZCnZZrMi
/npOipaYpRDuEF4EXcQRvxin4ZmrqJ8VlG+2xtI88JM3XjJJnwF77ruU6Xeu2SsRGWSIVBRfRA7j
oQcjYWKO6+hqw3ZYMWf9j9Cbn8FoHzIhqZf+nv0CBxC5LXsLSEMXcHY6GfAFS4f9k2k3EEC8Vogn
ohATgjaN5QqKKXcp55Tovc6ONWQLaKa0LcavIYZf7ByTPqAi05m0Ry6rMptwi6ramlx22MbHml1q
lO5MjW17OqKRtlsH74hTbweVM6GkektV+Y/1M3BoHWtGQxj70g80tZi05quE31PFg/pQJF/Etk6K
npq3Kd7A4nEFlcxa+y2+N6oo3KGw9QlWZHEe0MGxO/P7m6ONmAYNXBBD3C8hf2NLD5NDGWgfJDZr
I3o+ykF9INwVMzA2i+6fHUarAbTQiZRGTCagl2iEkVm3PG+2ghKPHWs3ov6af237pzL3zm8r6mTh
S8wevk0UtehqoK/UYVEcvVGI/7T98HByYVAbc7unil6oONn1ttwTfN380Xh3Uc4dBQ61eWF4B7qL
wT2j4YdUvG9b81Wg9cIEmlBUVhCIJnBldl1TweHh5HKZPvMyfOlYe6q7aJhKROPKzBL0QXcd5kgR
GO9suhMQmrgh4jfql+9AL44li7Nn7IC9n1c9kRXsOIVvhhgPncU9VLlJsGtUBtw357opX8082GPc
WicY3fFlu69x5hqLWEN2n5DGl3IopdwwFsqAeEJG13qudgBdvXslfledDFlH68kJQBWfM8fjHWcF
QrICtuKjihU0ingfduK9KvthrRwcIbM6QWpMzLw4/zUz3tle4be2VY7eW/0nRCI2U9s+tJG6EnUb
EhOG5WWHNuAU5sXflIHwqgLjVLXpYcj5zJFBtzIb919t5zvPzd9FGZ67KL236GtwY26amuhjU97Q
4EHKobw5KWLliB3KkFYeBkktqobozXIT/H/aX4YfKIqzh65RmgytEAsDIwjotV2eJ3hzw1genQ5Y
k65LlIX4V53wHo7qp2QX606cQplb/NcKz1qwGjLdSHvxabWhJ2hH1PHvUocDz1J77YvyarVOt8yB
papdxkmFihM6osNWZ/L6baqAV7v9tqhHEjm7cduOxO8QeL2scJON4P/p2hdlj2O2X+KE/QzRL5Hr
/VN7Dui5ETOSufDd6n0yeb3Tki1/FCTvfyc646ukzPbwUcAkygzSK5iS66gDeIsEG3HxNWEYbe08
Pumsm8x6m7LUC5LwhQBJBgX1dGqC+VM8AmLPEsperDUzdH60YqDWZrhOEyDwnBgc5mhItXL8cBIs
60OBxSLEFYWon5UYt2iB+QWMHVCgNbOkZB/zryJp809epn/2JmdAC73OYRFPqGe1EPMMmmkWKzBF
4qTm/VMUHBBFTlHUo/23+dEKFhOVgMLHNmsEYh9TB8CHiVdadiUzHqCYK/+DCr/1r42r/zgQvJdG
E+lLCzU9p6GH/2cbWFis8gRCaO7q5QlCz689Rdcaz5nWuR9hkw9My0OcbmWAoKqlAx/blTY2BxA3
MwSR8UCf9PchN8x1+FJpyMTygebe8BpS5k08oiNkUnZ4zqKX0dEz+keRY8pFjwUPsi5zRubtyZki
yIy5uVOJ+g95FwvsHvh6p/tXbaKRgcEeR+eJmZQsq5+uAH1TEO/h98OfuMZIHdqUMl5cRSwvDCYL
BfeCsIgvxsRy1vdBoYn0kHU1toRZXY3WNvT5hn02TzRvlrbUaf3QqShBxkyjLAps0o9ylvq18Fa2
9F+DwEYRHb20LrO5ceau9TUlRMBlANcyvEDq/Gy05MU0QDqlxjd4uJxNuFPw+aX6a4J3ESHWN5r2
ngToNYOwZ3BU8YkO542NOiEwNvdW/pd2H505R0OUq61TlrDIEusdcgLL66QEw9GWLkOS5KJVVxho
UG1t5a6qgv48oYzw6kEs7ezqel27It7+mxnQfa4IudEDFAUWEbkA/sZalzuttRAXGoLJ1Ngj1hl3
QzKysBPrUsD0JM9oHdTFr2wladVA7xBLWFw7HZF+TvBDq/UW1Ka2iJV2y9n0TbMpQmdMO1Y5cCFO
2FBgNKKVgWFJSgp/SVzEK0L8EBhl4p15SXhua+43k2G5W8yt+drmVn5G/rovWP3fs3wKD0Q+sfiP
GipQ0U2HEFnSYUDhOWqhwaA7jV7iYhA3SJDPB5GTnxRL7weDrtTsvuEzdlsAnVwf3G5CpobHsGne
iexxzoE8lMZUreEP4ZAxy+gRgeZjY1r5a1QGHwUWj4tRuxqBxew3w6Lx7rbBKpPuZ9Wb1nDuddc+
ZmbF1a8PySnnSeNysqjYwAWQWoURLtC+yeYMDjqy0JfaB4DjoaXPcYBsuLiMt8r7ZHGB3ZOe+yOD
Awv2GIr582EvKwRbhuaxzq/2TcrwugcMtDQmRqRTChu/rVFcUo0se9MYLsy8tjg2kxfHHDvsYnqy
Ed02jErmsXwzxBqGJNE1dz/GP64xHuy8wDoGQDxyMmHXDrSyE3EHE8xpJlEyjbtjF6JJLfSmPmrF
hEtuCqnum+xCSaAjDShRPGvMCfqoQ87LfFsbqmmlmqA6NwquzwD4cOkYNlRUDSa+bDq5dNOVZWs0
TJWFRFmyO8jTvGcDE5nM+bu/AUEJWMQL++GkwcHHwMJYuukrBoZJgDx4ir5LX7SnKUmvTtBrZy0t
calKeQ9RibN2HquvFqYCSqwRbimKJoeCeBnVwxZI6rgTLRpvL3YbhJLVTynL6EraYHKuvRZ4tNLF
WxIFK01jFxVOijW4biV70H4kSPuyPk+WfNCiI9YnCfBPL8h3Tou4ZEUzzbQeyuBOSbmXphB7X1rc
3xoz3PZyCBCoBe7KYwG16kXANcQ5fpXAjhaixRGegBLa0OlAi0/afUQnxzwSaB1EQ7wThvvrEQz/
r3E/PVSVW73zWCmlrdSJxlV6v/OiwmD1KtcaMVPHpBIeaTU+jTPAAy7GxrtpeHTXhYNttvAIQPMM
wFcdF84fMO+bkVL2XxoaN2J4GA4IFAyKLuhMJhSqPXQx7zCRPe7RE6Ojpl+HDM2v9BTyiKqB3qCK
p28ccTeN8dtrTT7CslUpFj9SZJcKotOn0idkl0Ur91avyC+r5ih29EwnUHP6kcLo+aAxan0tpeci
x8eXsuiq7tyGXnt7floc2qznIyNHFR5GQbMsaCr3WgX9fGh17T0XrUDFXX4TY/dfUwzHXmr2q7An
+3XEFK6p4pVJnXYIMZEsRt/Cc2VFJBEMci8a4xEOVvLXHaxHNLDgCEO3P8+/7OnjWfdtAbBam/Z9
h3TbAgRBZRu7myGZaOOnbnjPYqkOHaEuF6cydk1uB/fnF0P7ijvUpEPeWa9zbjfCRqe6o8omERMn
6YSC7Gtoe29JzY+4wbDzY6YMljdzoWaSLjY/f3ZUN4Eqldk66vu0ZjBv9l9gysJ/aSa58JWVb0QI
HxA7BPkTVQrATI1gJlmgtZA8IZXF06eTI57up8a6shG09gz2cKlHv2bL/mn+feIi/G0XRiTlJM7a
7Utu6YltIwqPP1Pp1Y/nL+la+Z/RIKluSHVZN6zwXoPRlRvkenA2Cj18VXVqnSv3FNXmI3V157NF
IL2x6t7cNhG5vexcDmJMnYdW2eMlMGL+rvnX2a0SviD7FQ5GUvriMn3z7NEglGHGCEoXCEwNv6qp
cd8/f7cxQONIlhswBhokXIHjfYqOfjprC+/U0P29GaVaPX+dEJEPhkKA2TjAt41VGJDPsrveRvpP
lKPj6JK8vztImhaNParVxBARBm5SfWcJ8avVoP8kTuEsRxU5Z0PVlBDAUZAatQGWeSffB6QVIprl
nWd1Vq17a4BaX1swB7zI3Gb1GD10Kb4zKFHrRkd7bMZ2/YVzFZPd2GMzLOrrVPPiD8KvH/9BeUyW
PevqrzxEJNRAhjnpJVCSWIa7569jtqLUVxnDtGH6HqT+0NumewSC/FQtZ3qcIGVtXEhKiKSNE1Q/
nSOwwNs1PeMuqJBTTM2BVlhvMVoiUQ39Jz7Mepcd4A3Jq9/L/mi77oGP7mQzZ22QWxQq3cST2Zzc
lHSZAhdMwGdz0aP+2/rcjy8dKJAl9mF9V/M7xAFloE8cyz36OTT7LurGDbhcZ6sxwp/MGfnAS/Om
sx6J+6b/sPrEPBF2tfRapIEZi4/3OtTMLdsSufYbXT9zsKScpZXcWmEynsNRuw6B37wi2nsNNY+Y
MbqIWp97YSKQF7nW5GfV6li+4RdvqBHh4HHwY5HnIandxNjI9NbZpfVWRZRS5Ko1f0psS55bW180
ySfHjNAXmv2HO2MR/MyDjxa144cS7sb2GvtPQa7cssuiN07katfYhn6xLVRsz6vLCYIVTvz4K2LZ
gsogPetD7x7NtmbMVunRj3SqM+p97c3KK9jqPVGWkqHoUAK8Sy2GBEGrxI+R2KupUvI/Zu3oSUl6
CJvePOCSabfhOGE8atTwkevdJgHFb4xecK1rQqQTzX9heGycy/mR55LeF0S5je6iQnKUOc4+otl/
nroB4sFJE+qoACeucM/Wb3gEXBrYsPoy0+JvHqrpb6f0mbxDn0m7juynf2GaXv5JJSr7Snrph6N4
+4ywk49hJM2qvY9hMZzU/OX5nWj9/lQ5fTwTHrO1LGT03mJRr0pm1oOAXgKGGy05CPNPiSPAsl1e
YvB75M5ozam1IoO231pGbfD9vPa5xbJv7QL/orMhvrYVeMTWa4JXK6yPXo5yqQGsfJq6hsYwEN5V
dMQQmbV10/vpENvFBIizN/BgjRSruOQ3GgtdNoixjakhML7bTN4yP6YvAOsMPrr/YK3POrPR77hs
4q0e1xCO6C+Snne9YC4EnhG1klUTWqD3joEur/EYl0QavX2UQtzxTQIZShhuboVd2HVfn8ec1VYF
u24yZSD3euueaQnzLc9DPaAfbFDV9xEJIooc296WFnaVMcoxHPaEg9VmvKczmjauwukMNpjuQI3T
ZzsKb6PSUFuLqdzJ3DDeLAt/O3BicUwx5FlZnzeL3HarQyS88eZbECuAp2hbkuOoa7i5TENzNfmL
oFXX1botYoMRJGlQrLfeYUnUW1irL3EEGJfSf/qEkQqhTHetA0Oc6VMN59qH+jlmlg5EjxC7k14F
7aaLyyEhCz4kHKeEazHaU8MqICeJPjPMI6lM3VwuXZ77EZuPy6nvaeySpOXGlk2Nvg5JvNkFcp7C
oal9IbHpR+YmKx+Ze9in32D2QmHkm4FZwPMbDcDFV2TKN/SyL73vjJc27/tXq2cgYohYkPTW3XPV
s7Zwy58IM/Mi9v3ps/cJgcnTh+FJwoifz8APvH0cs7kxdfNzQICEYyZbVWZf3FiDxsdQ6P+mztoj
vrQente9hGOTbrQhrvZxomXH53dajxkyZi2NjCA8Tza0M8jP0S4qWnGOc/8/TYXRrqvZP2ZchC3J
1+Ei6q58OMShcyqx1T3jQ5rYQW1VdtcMMjSYkYaTJQ7B+Gnkc/I5glDTJclOKU4Rn5mGhmsMgd0C
W9NMCsN4xOKsPnSScBg409X2eYfsix89GwMQtvIvG3suwyl15LFxjI8C/1BpOr89xoexaEFmAQ1A
vlqen19yzYO34IOk0xEa3atK2yq/Ly7BMLhkFxjJzcP8qLfI7YkS2nRkcTUIk4Jg97+rEfDDsPNE
hay9cca13bJv7kiorsnvfuh+Mc+KxnhjQ7bGvqjcmzO9lMlrxsLzgcCwf/SK5ZgVpnIXj91bpNzu
RfjZnRjv6dUqVbDPCs7htPKTy0iDsuhbsQm8oniF5+FcPZliXTfDd1E1WArtHpQzFzIMDjI8RBjv
2y6QK2tmxXE2OfhpzObwvJAABvbMFFreZwd+hdfq2yKYwpVWUhJrpSYg2vYueS+DOeyQ9R2I1LQf
Taoj8x5TPNPmm7LxvdBqovNsjWzzfOgCoC4d0Iuk2T/fu8G3GMiEobYrUo0UHwB8RSovg9XCMh4a
pBRdY3GORtbp+R0q/3o1hkP8oZokudqaDeBmTEH+E8HXGa2/cxFGMMFYtDrkNcdlhjZ3Y03X/Cs1
bNgQ9WBioAi6NGznIJ5CqmJD3I/tsNWNCmQQO71LqTE0GvGG4rmU9iMrl5XQp10ZqHoVjMRMFTK9
M0cOl7xBmyKu/uDKJZEVM6QTVtGL4ZKQ0E5F+NfunIve4/NQsXtNEafegDB8dbh+P5HOqrVg82wi
U+Wu2nvhEbAqzzGwt2z/3UdmsUsMmuGPrRr9Vln6GyUP/nMf9f/zyrYy09lQbTvreU354UwVlCsT
NoeXZEzcbCc+RAae+TIdu12U6vqrwN2/IeKXZSmzVWBEUANc5fubgUQoaGtGd0CcidfIto7POoiM
6vLC/BkLuMaCSQNvatcx0ois8n/HnMiu+cbz/EJe73HANLet/BHq7JSBM5Vd/RIwzVmWeDNuENEe
NCfs5kc/vEmrKI9Rm3Zr7D3A0pNLQPbPJTYTf2n12K1w4gRH5d2E56XHMatRIJr0ngaidXpUP310
bvcVFtyvYa+Dzar9pdGzbQnhewMI2zRhVB3qeYNQ5jaaslCUW096vDKc+8cuUK89rshNNAzmXutK
Js1Ctw+hc25xur8U/HDPc6bKpw+yQIytNquAtbES32EUrfXCaX4jjJgsA5rqxY9+gxFuV1t21Vvh
zMDJJiS2PiPnT5+F4BGB3I8uplqj8TYPfHLTYzs6yTLmEB0qt8Tl1dZI7fmkrjud7fcIKOw4MX09
Gnh2j8+HQKTRvk3yVUXKPJXiMeBnOycdXoq6EuBUno/r36IeEDvCpFl2MdaCRV47Yh+L4oPsinIX
FqgEnqOWTiBCszs01yYF1JtD5vhy1CxrNyVGdBDzFGOMh6/BNby9Nilxilr0xDIAXlEbjLWjaeda
uWDIUSUb6SJBNvN+H8+i4IY70il1IN+Obi5Q4urOKiJ1eDSWjD2Arfe6j9PY/sUM0rNn8z49RCYM
qtG0yHcZh3DpY0RbOXeeF8+vTzaayw90/PuilGDJ+CivFC4fSWVpxURwzAdqaeX6pi3bch6WpRu9
L6bVOA7dtjS5ebtB/F5EBSWPFKdaps6pNCjUhtAVXyMCMOAZr23cpw+V81OMGtqhkMEr60L72MzV
dqxjj3CK0Nv0hsWqWI73wGipBxCiv4Zc95uYbunLs7+T1mj+MMga1h0L6I2mRVdNG6eTVsLNK6xg
/N93WCem04DvuqjhYz3/xGROyY5u6f//bMwP6FWDfYxQHELEo6V5fkEpIK8i89A6ByBEoXsdWiaa
HyacljUkdHvpl/DSTNIGvppoJ6e2XAehLY7DwJPSg8zbzAbKtzk1r27TtT9KdxtWpnjXcswGgyAH
/fnQI4uqSIJLp0p50f3QfKvl+P18hIcNNaguxhNZ7VXWT99l2xmbjuXODixH9uV5LOMdMn44R44Y
FcnKyHKQmPxbX3Vkr7IKEwlz4odhBx7s4RgiTCMzBBIpQtW077d22qensLZ8yjqGQUXRvbtIQBbc
BZhlzQ+V7lwSWrvb85GHMTLmVMYIZH6LkFxLGQlwXYG59uvQfBmM+tSAVPkUQxHtMfm64KCCtwpT
7ptln2Mt8H68ChpTZycKKUod3NqYwjT2/I8hja7sCOsraQDh3rTZZSaut3+e3wUVziUyQowKebr9
X5FYu6bLyAW6aRG4+YFcm/xQiGzvFma5qsfGfhQBCJUgjd7cqmxXzfwKqkjsRww+vjCrszA1+WLG
Ucn6shCrwmYkLUc13Ctv3LXSsZC/4YB7visdgpjdVLt7g1sGlNKpuWtV+ycSQXxpQMk7KKZ/sLjB
ADWUe8FAzMIwJNMXXeu0fF6vmWFdSe1xMXjY1r6rzRejGHkqjSw+/dHBJsJ/hKnU4btLOrE2/7qN
fQRtqXK3LQz6bBqvnXLD2/MLOffmZvCsfNmm5oOXT5yeLxavC5WQysID9X70CODqz3D0L+Dq5E/j
QtDj/pP5tfXdsSCrSyaA+Vg6kHt6bRe3RrJmt0ZJboWXwQt0rJKjewgbnQFil3R33R++XCakrF8j
76gTCXYEtv/lIoTAAMNEV7XeVQGhWg3/x9yZ7TaOrVn6VRJx3cza3JwLlQdozZIlWZZn3xAO28GZ
m/P09P3R55w8nVVAoRvoi0YCgXB4SFmiuP9hrW/FaPLGUekPekSqdx1TamkxB2Vdx2QUpF/fRagU
hJAFqroN6NmxQqHIDSGj+IkOoQg/yjntenVCN8r2dCYw3OmZtRnzvdWk4as2CXvvOMoAW2sEr3FP
W5Vq05upmzQTtaOeIu91iAvjubVaeoo8AbYY9V8j8T9PMOmk0mfCiCdukVFqj5K0n4lMnZPA/hKD
8nQZ5GrdDruGoh5TWbazbejPhLAwEcXLZ2k5bEktig+8T3/68JAufZkQyWl59rYK2I7UIHBvAm6l
z6UK91k6adckqPUzQRLc2WQzWfWGZj84BSLML9kzEryD4dZQPlydWcgNI+RgVxACcLWnlH6Ep9ls
yi/bLqIDTBL5SO14T5Fc3UqrMR5F6d1YU7zyQU7vU8wy5+8/sFc6G4hTkIGdFqCc3Z2DsO3uM3an
G79OC5YEPiOdtv7Qun1RWtVnruPnj+qQ4TVe+32WDC9VghI2zPRF5svwcYww3Tj5YNzilptY0iSP
ZQfAGFNmeIqNMeBFo2FRw3g3iGgEm0sc178ekgLjjWukOP7r360y97ZVD6JJdjqhXFHT4Yf+53eZ
ffkcOax9LWKlv391R3GalIP597domtfovtT4mXaRvdE443aDWTevg3X+7lDrkju8FzlrcxoJkJwb
IE8NKCCTo4N/5YzGt+Qy+FBeFQACLhBkx5ArmigAaziW+qVqgFnYfV3+rIGQxLVLNpJujSBuGdMQ
qqKfs3lMFzKHIqPnMJROg+afSwLRsTx1361szs6IVaV9l9mJ/dE20Ztd430WCB+2TPKANfnGpXbr
9CYFV73KiYJ+ES6DT0uLIEyhqexY2A+a/upBjveigGDD+eKQxLBjxxqOiWVdCpHII3Rc/64O+2Q3
Di48JsudIKC+fV9mZpqpm86alZsyu6R6nV++/93OkYQhqyNnxyoBeDt199DT5OwtQa+EDmvYwR/2
thGMFtdK7Q8tRFNSydq+C0B67/Exl5t6/Pw+85sAx1xgUYtH455ECFCHuEr6pID1nAVvE13+OTVc
qgAK6u3IWI7JEn+I+Q90yxcTAP68vd77Zfjat4mE/hclV3SrA+4kC76qYQS77+sYPnJ1rCvxM0pp
KLn5aEdUV9M+ThXwWaJ9KX8wwaAuy5A03OYGI5F4ol1JOo/BaJP3i5UJ3Os8aTHYtTnKxJsh2F7a
ej8b6GtxwSqIKIa3pCX5Si/1cRti3z6PvTGecXJRwKF+7118y5Y1/ExNdbUkB47gTUl+KS70wWR9
V0CD/14NedR2uvTtJ8PqA9Rfr6Dx7euUjgdhu+4dtnXojw26UKiSq++WBnbJuEwtjyBdLzpAnwyO
xGWX66hpvMv333IUNEdh2S99Bi/XzJoe5vJsF+0C5zjmSfWQNuZBz7TuNUxBqAUDcWyab7I+zhPv
Af4auV7CGdbfH/YDuN9MzWNW9lGLuhQReZQcR4mmi5PX6ckl9nhCuyrN333FIZMGGFenTEbbsAth
I40yeROldmQEf/7x27/97T/+7WP49+BLXVQ6Biqv//YffPyhEHZHQdj8pw//dn7vmq/y+3v+/Jq/
fsffVvf/8+G3X6r67XS/efhvv3L7pc7v2Vf9n79ofkR//nQewT8e4eq9ef/LB+u8iZrxrv2qxusX
HL/m+5Hwu8xf+X/6yd/YyfJTHsbi648fH6rNIRZcvwLCu37841P7zz9+kIDz/WT9/bmaf/4/Pjn/
An/8uG+rKOdv/+Vbvt7r5o8fmmX8TpSp5zrCFpZpu47147f+6++fcn8Xjo7PzTNNw7CQwv34LScG
Ifzjh/27sDgyPQeUjmPr0vjxW63a+TP6765hmjq4Ngs5rdBd+8c/f/e/vI7/el1/y9vsoiI2Avxc
S/z4DXLe/HrPv5wmddMxeXgGD6v4eGdBH/Bl+v9IRlNThW0jm3OsGU5QKndlGExaECwO7DrjfmBQ
j9sD507oXTIfX56ZoRWKNCym4MPHcmFYib9CbeTe6oMYl20Vu9CxwolPVdJm9FANM4c58Hc0yvEx
DboA6Rv88C7lXSpGwGhN3nSIcLtgm9HyQe3iALFbWZ/iQHNWmsjynQsY7Yl6yL+gsjZvXDZuD+x3
cT9MWkq+aa9t0jTzT4kdiF3le+mmgiGD0qdiIY+Om/QOK9RhJLHy2k5WNsdHBOXEVtbObkI1R1Pb
hnjXOi/dm15uf9L0TF/1IPWjgX+S3ItMbg1M1suqdbPNkE0JufW9I+pVACHx0SYhI1wUY998tRa2
7UmLhjXlXr21zCIgM0AyYYhjoIAimsznHEPX3s41+C+WTkhQL5OUKITSBLaOCgBnT7XzfWDmCDzb
9wGK2i7xkvpYAx14sGRWnszYFJsMwku5LgfNg7jO4JVq1sug1MeG9iyN1No1Xt/d5iZEB3xy6dsQ
ivI+rmNjyznqUlZJa1fFnWTWblYPndVpj7Xb+3uqPOfQAUfY1GYf7EkIred4klBuqzGMj6GRJpsw
n8KbQCH+lwI9phfI6FJUWbouCtglZQ1y0O0NsRtDQjiR6wwHaQ/qZBVa/swDTu5jN2ngHDn+k+3Z
Br+uJk8aMADuzoHLgjUg9jV1uvwe1uHwoUqjuQ+KhhRy1YzxL+L5ylVZgnUWtk93kJNRc7VGdFmk
EFp7Tgz7q/Mchs7snoqbKHLETaOyYF0qXhnHIsyFYDbDegZL099NgzsiTyjEs9QRwLiTjQzYsps9
BFh3Xaa4yjzOn6M7FApcUONuqNaRcLbC2gwt1kZdVPGuxJ/0AMlOX9UkDVNK1dWGO71NYsqkzuZQ
5XeTATwjDyFTwrT1CCvsiXPE8DCuPDNHTF3gnnBY5K8iib+KtLvmEvS9DnOqnUjmjKPu4Jelj9W7
CZ8FkPVylaPtfUm59I4NYlaMgcQor2zQY0vIGO4ZTXK2M5VHqoIzzLmuMCWq2kctVw3ta6ezC6Sq
KSAxhohQ3TkiSgvw9EUIFVGLgasQKvVYH5K5i/JQrNLEyT5FoBcXvaSamcIEXUOtIT0UA/q6fs75
U9GEUa0v5E1lJu3FsczyVgZ58gtbbvqhJS62kWEs3z2XA5qYLPZLKDPWPTCunS0rnzQ/03/0RjHg
poPT26h5dYHsT14GGg9of8F4RgAn3uFHWcva6v111k7DrWSCuEtDWkLZFdQMbTdtBcwjCGH69BzW
mVqH87h4mza1sckGiwFjrHvNWbMnKIr2kJIQT4Kz9aY3RXiI0aW9oqaFBtUjoT0SHRq8EfOQfigf
f2qcm8G+An/7Wvl2byzs2ffcMRmgR/fjgrV6Gh6KRqk9w4WOnn6SZIMzzkBJmVjXnvBV+waci5+v
lG4mB90egkc2dL1CM+baX1NuNwenjYy7pCiYBUmi8Mj7HjUWE3hE+kvNW5OezwgYfTKUHlepnWE3
04R0bsbBSU6iroJjn7H5JCjFJOqsi7kXIZbTQWgZutc9k25N9FFTK7zqJeBKNov9u01icwWsKm5H
hLABjJvchYyBIzoxPlWfVr/odeMTVYTYaCxGbzCxWTvhjbTufZNWwXZCxQFsPg7Bt4V+GK9MUSKJ
6W040KIU5mdkG56zxFsV31RItN5bPWVMUpihTdZhq43uWY+m8sEAkTb7hCcEyekYi+ws5kHAui/T
VmJt7ohVdztizkmBqkOb6WgWbUXcIYoRZercNbRUeNoHBMIyZ+f6WKL6JyqdLHFyKBILovPDSPqe
eRm8rjQf3SkVoDgoFJYDBheaiq4gD26wrWOcmsym5gUHYcZ+6MTHEj93dZBjhDJ9iELf3Dojjt+L
A8h+IbWo1PaEfkBkddT8TBJQ3dvw0qfmkIC2vjZtwvQjaDGykCzom8anmYXvWazNUJokTZ1N28Ed
JfCrI9R7WXcOw90qDXoQr6aG51nWUIqGhR0bGSQOlxiDgx2QvLIPuQrSVY+OMFti+0D561goWmO9
mtwttbIaNmig4CfmhtvEhCH7yVsrPW4xbZsEn7pPnpqy9GGt1QoNBrEN9bACtsbYJuJ9dtNoJLUX
pSef0aUaD2HUmazZwtq51ytBA542jjwa5FooRplasaJnFHCGW9j3YWy+azDccbCHQX7Uqs5+LLXK
erRikYzMuYP2mhuTe1JuHD6V5eDdCCm1dV6NBAzJxH0PyMFZt27enexagqwpwggVcIpzmSSpsPw0
ZN7GCwKesm001e1BlIzI8Tpq2ZMbaBLdntU8ukgpb1Jei3eCHOx2zagD66tNANnE9BwfhZ9Vt76R
DY9e54RiVRY93u1Js7u9rxJ3j89+3CdlHTxNKnQYW6blfVB3RDPWVIGIUCxtn+cjo23MGFde1zxb
YilirKsAadx2GnLBbdCmVgVGzfFvmrLOHlw21yhNBwPfpse98F5pI3YqREw40rhfnvPRjd59rxDh
BnTEeBSRaz16xkDkkWGJV2cUmbFxZC8fykG1+2Zk3r/WABPfZiOzm1feHEjbuyhzdkk6AdtDDqHd
B1js17XdAN81CJS4ceIReX5rWLfjwPOMR7vTiS5BFPggbRMJdqhDQQx0SFsW3OgXx9M5Faepv9Wh
NMHoI7t1gfNDIJzzDe2rssPCw4TTDux6hwYQjIzIW9NjeNdu7JjMnLqYON4pGtnLR2aM9DcfppFN
JavM0azc2wHz9ZMXdhpvhiHNt0EvmdyX1GKrsbE1zGOpte24Ba7R1BnvExtwKlPW43k2se+KHQKG
hWXtwiyG6hwnY7QLGLi0K5ZoNa5mkqocrRqujGRp4FDbpOBtKD5mrF20y52asFtjTjVuNKA/GISs
o2E2YDcM+vgnKpl8a5uSqDc2ue5dXdk0rhwb5q4nqNizQ96eBqnmCNOLYK/bRrZtTDuGyltE206P
0Z9wvq4rN4E1XgdkHmrC/ELI3L5nqXA/W9lDU59sdcowvh4z1bv38RQQtNOFzl2YmoxXMUJam8l0
AdlTXkKdbUMOp8StDpUYAsKj2R9SXZrYt8v4ecTeuvcDPd57dAerhkHgxYa6iHTIKz5zCAA7P/an
fWWNOekOhkDbq7u3oe+iYVWmvdZNl1Tf0ZAWCNDcevYnL3wwSpJUUEy91romV4WeB790j11AnWXp
Oau6mbmK5nsbE+aBOoO6TaQmkiur1XZNW9arMW+ns131OpFzEYQRLcnQq+OldQgsLsUjUlyE9YBI
OW2DxMXryq4vQM0P/u1qUviu4FGQqVoM3l6wR2SKWAb3zkh9gEYvWJOerGC2Nf7FpYDMFuZUV/si
M/VlkQUgmbwgHdl1RyANY6c9JiRi72LLyO5tJZw3JJkCaf4YbBm3ERAwGYO1TtCrMXEfCNLLmP+V
BQZMLVD9LkNCvnSB8/3M4xIM+P+rdvz/x/5Z/Lf9MxTp9/z9L93z/A3/7J7t3y3dtQS6BF03pKvL
P7tnW//doHN2Pf6zXWpVvusf3bP7O/wJTxeCbtu1TNPju/5sn5GBC8dDZumYLHSk+3/TPhvW3L7/
b/2zZeu61AXKIsN0bBsrrfnXPrqCV+ZQtoVLEdnXOjfWKs7kLqrNn6rH6hnKlMDGxt5KnYQHsn+M
nQfnioThbZ9POViQLqfDPveJDoork4i2HX5Mm+yKSXt21bY1D4WIfpVV6WNm4qyn0DxqtpzJKvne
w6YA+ZABW4/7FWALt+NflhniXsvIxiub/hDIYo9zEvgLYiFStW6ccOhWWc51HrbbSpnUAO6SoJh8
E8dI4uMjub6gRILr2DPzq2qQsJPW3o99eCgxSS+QnjirykWpTGkdM1HEmIwDUZonyxc5q6agwdc8
W4UNngC7mP3eegPTtzHBHdcbp6J+D+U5tJZaWJ1KWx7x5a5dC5gXb0NoI/nSCJLZG97dZCbcI5Zu
h7CZ1KogP3CTw/ZsUrGOELIS9+fexpI9JsEAzUYa7UqbrArDNUhM6Ki/HEvhdKTG0pDBLUTtcKI2
7MbY2JGotWyd5pkCE9K4ySapMN5ItHkLvPTi1vI29SCRsd0inzBvPuy0DdcckSwbJONnibuGk8IV
FFtGrN4AwmGzFTWkEyaHMOG6B6OoXrmPr2KRrtkBQeNRWKsmPztHhQtSSZNfwH/vIQ4mQr0WkU+F
OeoKky3OspBKIsAkGs8eHL12nhXu+6kiobTEjwzvmiGMwkHr5RxSABYAShSPXClqlQkaPjf1XtVI
0HDrV4JzFV6gy8gkdtN6VUrtxrQo94fxl0sQ19IY9M9sJlJHJRVlA9Sh/ZlEylmVZu0vOFK6ZYby
ZFMyx2ig+BptdYp1sRUyL5dZ2jwhHyBnym8eMshnG5KnUVFynoR1etSY0eJad7csupqFo7yEHUYK
3tWPb7riQThuuSh9MltTXPsTysAF2yoDei/ekaLujYMPw5c3VapvWRqk2DnN4SFxN1X3QPvCUlOq
fpVF+y6JSD4t9J03BsNh7OJXiwQngDAY6yuoXKjN4S+1QbPMekLDyZMslwnIEbaNYl3qKUDh3tg0
0kTEmZnAV8PMJC4q5Qpr38vk2WkCsUFmcXIYbx3K9hPwERIRdouLuA931gi5ayIZk0xxM1+VjV1c
NM9aFQjSqQgp7VRs3TOjqReV6JOVZbZbsuXVUGgb3NpQfE35oFJ33OEtPMT4XpZsyKZV3firdgyj
XefBNMYd5SwBAtTiJpoVkTER4RpUUsO27AXwLfSFBSIlBInU4XGp73MYMibyCC8mf4lpjL6n5CJj
KdOXAgLaqgugocZFXmP35CoNQhOJYWZrwEphhbr9JyVOs+sy8MWG1T2xDVEriWRpNVQNlmI/h/AR
OcTAyIO+qWWT3cJ8XdOSI2adwDt4eX0LWr9ZpCoZgWgA1cEb9mLBBMS8LKyt5A0jGqqJyMNXSXAb
4YhOsJb0bFAn8ntMJjs/O8Vdw9WoQ+RzxEw7aACRkVcNdoBNBsDiTU5y+KqjpieNhqjXLKEIsoMM
mxXQAV2pIy8bJBV0lKTWTRAkrZQuOb22I/eoFoTWjjyQQxcRYJBMpY7Ba+mV1jUl+O2YTeZDVbDI
9rDBN5JE+ob/07Jv8fR6pOsEqXcgcT3Zx+bZbAySTHMdwmoi6m3NVcaYct00nUngXn4D0QmMY+Mc
RhcGWuglN1EHJMTl/ujVO9ONwgMCBneLZ+wnrFYSCpgPCT8g2F3nhu5LiOC+tI+ZyOaHS3Bdy40c
JNDH6EtvJ5KIoVGV70YmpIuwmmX5cXbOkW2t/ABQ0My1ZL6w0lByy5p3CzwAdPKR2mruzwTwUdQS
5+3FwwAQoT/a+GTnaQPyC6zsMDzPk7HGfFQsKS4J8WLK0FfVakDSQ8sJkYA8ZsDlbYdLN862XUEy
WZS4NaZKSn0zwBkBrac8OJVxb2qo5VXnegB40FjpWcagZSBXNAg31r3uTVdAY+0ZNj/ijhZsdsgm
rqpppgdvxBqslQYwnNmrTIPKCHeT9DBJm7hErWa9CG73FvHZ35LoVZcTBzE46S8FUI2rQ1xyRHV0
pN2wU2A8GGmWj8OzaaekNuMaB5Lv37YjbjotXHeBTSPpnSaeb4C9NhG81X2CzPIA0dcYcoQ/dmTQ
qVvPrk4QV6/kVlfmqU2ZOAXMhp1u48Ro4v0++klqG8Tk2tqks7JcTj0+dx0dKDticjULTBtWLZBy
jO8cju1S2BeL2/OLTLVtag2/TGmTm6zYZnjvJDLhsy1YW7LZQl5Y209jj59tYhaXVOZdHdxrBHMH
OvmrZdMddARneLzIaqof0ZiFG2e04Pc0Bv2FX4Gj6ewda9WrQybRoojB43hDTDXe0iFBP71oJJet
aysAaIfmF6J0sUkyh7hlM7LWA3ov8rp8ltmwSO2Iq1KbZ0cEZm9bZPZbH+CgDbBIy8qdqnEuVjcN
p+zKzToXeNe5LkET+gOPV+jbibz3KI+R9sD9EWYL4HfKVky/iw1ZJt1UHPPhFnzIdW5OJloBVETI
PgB7xk4tSCDL32Rfvei13OZR8GA75U7g2a07cfERNXL1CmvdoBet5El01U0HKxAl4CafYeI0eIGW
3Q0oYc04X7VpB5e37dapLe5lFj8M/exW6rZ9V+PWobzyOKLJ6jnqY/WgrBY6uqr3cYl2IwNA0KYX
IWtUqbiV4qba4Wojt4ItMoTldt9a9UPZH0yjePF6eecgoanS9shKAbSczdzVdB9lbJwtr3p0Kvu1
j9QXA0tyj33vxe+qVTqIgum4yW/vUPi46kMzWK/WX2U/zA0Zu9SSHIGi6ncdB0oMhGzrJIgmAauY
lAekhDt0zAKB2Frlzs5X6qsc0XWQnAUKSm/qRY2WlEY2pNVJqUg762rruD6HkqRbM+Ar/f4g0l0F
WmiBpKE7lEN9Y0xHwwGe0I0nN9agGM5UxgKAQKZtsUIctJb8o4HmOCBfrC+PRqiLVSjqdVySO+N0
6AbrUQGuwSDPm7CYWfOMZxj5eeSHiLK9VSUROwMGBZcUugULexb03rpuDfcMqpuBRhSGWENWdi5P
rendpqSDNRqJus2jnpOo7fpPezs0ipNpjMt8xoOIcTr1sfiCkfEYfLvp2pvBHmcj0YcOkm4b5zXW
erfDl9BSjtoIOajZVznqZfNx6LSTlERyIT9ZTI7pHxC6dT5HnaS3xwPHuB2jxLE11LZJs26JH+8D
YdmXiLiAEsYV+3Gsr0T0nPv6bYR1t5T1hwwRGmhir1fDC5hQx4dnys7o4oUYmXX/WkqQuYUiaCMK
YB34BPnKHISRa6A+Ae1uJeYD4zYkoz0wOs0hlspdDTVil4n4uUXdOr/M8C5zw2sXepvIm168wG6u
BG7dTFzP3JtRNfP76eGwcer4a0y4e0QPJJkBCwRbznsp2/FFCIFqiMfZyJwGAgrhewTZevhX2bcS
4g3yvSvIPo5aDOjJPKQoWn9fdwTMU1MvtdmWMUyVCzJBH7ZaLl66HnEEBSWhOub7fIkl4/QzmSgO
BgNSTwYsYlIpvsCRHXk/HjS2UCwaPpTtb4uAEDEZzicTDHZluNPa903b4u160br0UAe4fROQySRK
hFP/M7eRPKPOrjRnq0IdrHXXnJ2BLSVn0FfltudA7ms9H3adsgby7Mjwi64g6a5YHN9cjWPZQBQl
8dnQMbTnJPTSpRWqF4206pTxfTLbPf1pPOjc7y3nUx8TE/OJR1ZANJ4c3CGk/xxSNT026G7tkFQW
xexyVVnNUw6VakUaGt4HMaySwXuaLK7+sSMgNjVXXRnTjxQsYfw8YBSV3AdG9m5U0zYrQoaJQ/RW
zFHQYQ8qWJLa6uce8Y2VfvXz9pAVLdHy2tZEIbgo0CosIpl06/Gln8wNhR/FDpGcM6b0VTODx3js
d7xKpLVNRP31o70GLIAaurOhR0NpxKicSgBVVIhR9GZyacTswDGTG/iSW7R1o0HvYZHcQp4YscyV
4X3o3buRTiemlvia2unUGLrgTiFfCp6KsRH2T+sclW+IIT9HIyQrtIrPSdGeraETeyJfyX7QESKJ
blXULVgwOuc1xdfR9savHsjkrdNe4KoQd1To18xqvlSkIZ7GCNyWgb71EusX+o8l5aqYoDT0NTFo
hZbs8yCTMz6vWgWpyIE/kJc4UjnrpDjURmmDl2zBWZTT1VGI55pAC59RE4NfMSCCNna+z+LSWJa9
F/IOwolWSQShrCvsTDNWCm36wSrvvckmioVMrkVDOGh841jJ+NCY0KNG5W30OCfXEhP/6EfbJqPI
1OKh2arcI5pFPeV0fHf4G+hTNemBOIXyZRWrKIlhoJou7sfYAOsBKHHjl1AOUrDtyuVI7TNzG8UA
jbmUpqM3WvfBHE9r+Q4VKRoeg1Yfz080bgwj3xCvrT/vo77wDqNjUmUVMOchx2CwTnZ5kZ1H9LwU
TqZ9O/jBU5hQpOlGNK5BV0K1sBzWb1CBE2hlU+83a6fIEPJXVC6ix9nUllA6vNA8xP14RqPVn8nP
2tRCyJ0siSVP+jn9V21Qc+A6NadXkoyxw4zhutTcYUU13mDND+NtWY1Ax8LkytbpthRD9FJrsCxa
dIUMjflKpZy3BNQ0ppn+ecgt0G3CcFdFm7+nIYRfhxy3bJiO6Fmj5fDSxIZg6gIb1VDtIaiNdhvm
6HfMxlErWOT09YQjcGvh9WT5GfEopurwfSIDqIIEUObPRqGMmx4gxLYa9OcggdPmz7KqIjgTiVPt
AilnUzyJJaPT2wCioeU77HBhsMxvD+YNzFLbd73QdsQj/JSDXx7LwEScML/YY+0xCWlbZ2lzlnaJ
jDeG5F7Luunss5rqCKsnUZ7jvpcbqFrxRrlEfhukgKx7RwFkK0L7psdtnhPmFSsHJTqTCpm5W63j
FmLaTIidSD/Ok5umsuN9jRh2IStW5SW3tCmfyBDqocVwk803ulS3xMXp6NEjqiwL0i3l9TW0UH2O
CTBAsDBsJTjZr9a4aWPo5W0CUZBV2ZyHUf8ic6hbtY73bGfhsEy8EXe4Z+xU5G3NXuM3zPmlQboy
z8AcszZcTdEAFAzj3UejKrMXisfE0/QtYQZiJzEfLiWOjw0u4meQu1eut2Wlj3cZAIQxnuFHTRIu
Sr1wb1STH9zENPaNg1mnUXZETo7Wzr2kf46qUl86TKW2Ao6/iL/oSCTcsXBfUOLFkQzeLJ80jFG3
8l0aqHdgGqR72JV3cM2WepicRmxFzLtzEpyMpmJ2XDT7Ju4g17bDQfPrcAVWkc2sGbvrPPJxtURt
fUy1W81sL4g/6QHEM2/ei6YQHPg4KleVCbgQFBLg6mH+/pmha/KOE4UN5qrnjMf2PMRVsWc36e7R
WisiY5r+ufEf27TkLSsVN7UcjsfYTGtW/D3/f2M6OHRPduuPGx832iLL7fcReNLJqqf7qbfeiklY
6FM+raI2N61VQGmEazoaQ7SO4mprGDYRGymhow7NAkgQjBS4HZcWIygw2zEUzTkzOqbyXql5VaTV
sF1CaaldkZQ0p1rWb7z0rgTxAlYPdhuosTsfxezgh9OmCVumHanBlEiX3FphAJIVksHSnvov7Ac0
lJ0driugZFVfFPtYG3MKjPIRmkaP+IAUoZoik1/Z4CkRiCeIu2idC1zWeR41buiNrAXpRJ8xZ+wK
B/W0rTrauLTuwT5z//O7tDiICYFrrLDK9YVCc7rpkN6utdFyTkOYdrtE3wkicG5z6xGXfnpmoYbd
IkvtVYyOOg42mKbDtdfWt6y9foLE6h49m1yHwQ7v2Kn6S0rT9eSU9cvUatqm4Fhb2mPz2rbW+OCO
kpeygVwikDgtJNGz+1DaTCVIt9xgV0dG2BtPcdkRmDPVN4VFA0g8VFrl66CaFMgzkG+j7TjAI+L3
jBOXRRiZf0bJ/wqSpS9JmtYa6ZD3YjjIJfpfAbe9B5zaAyC5SrSn3iU7xmG3uLcm2d510z3pedZW
NAPcqknGlDMlnEStxmOY6jr7MkzjKZHHi6BI37LGTY4SpcK1j4vsBkA9e3xGLFczpipSwkx2bMCJ
1jIL9zUaggtXLyjgPqNYG/1PsuN52p5jQs0/myw7tZVMX0yVK6RXg7lPa/hO/uidbVpN0kTq8meS
t3upq/pS+Np5YE1921U+LBEnw5Q8dEfkB09hRT5HUkBPBDDDVgfJ+0AHdHIZCi2L8mZMXXE0+lEc
cxvzd2rAESDTEUJR0LX7cnbVfH/otyE9t63l2HGE+wQYKF20mfJOyGhdImqLNcDMdlNJ2Wwg68mt
69JmuD4yFq8BOiKdpHmL0nzX+eVzmKUjw04Wq2WmqWsV4Cw3MjTiaQEwyxuyawQMnzoW0btji34L
B5zdVBl9xSrv7/39GInuEyQdOgLC4y4OGVVLm2ploQsWt0YOvW4AwWKsIr3F0K4uplDqxUCjsJRF
3DzINOfsdENczrg0Llb60qOdfh09GCQaFK3194etH4L9GN8Ziw+78Ftd/y10dvKGY56ZZ0UdjbLQ
bgEXMNI8KIgV84bnGYyp2Aedw1Pv5o8oZ4ivjLBXlO2ADdgarhWWrY1RBQYMUlpYMRBLwsZiC+C9
hr/l7Y0GkB7xl3vwVuWVNpWYpMDOzgzuWXeGcs3miKiFbtLfxu5k6cJ/choBMNZjOSc185vhKEgO
9V643btb1P7VieFlddLzjnA2/nGNRyy4yQstuCnmP7rJXrSEeRy6RuGwRGlxSPJuOrjNteg1QPpA
fss+7i4aLDUGJZFc69acfNqHjz4Eru2YuOxYUxXchSM8kqmvso+hOCj3ONUdExj+QqZx//2X4b/8
y59fo1hovOqO+6sPvtxhDiGLimhlEvl5RkSP6tJwSOxN0oqA0Uxtgpyqy6ni/GJEA8UbEWb7spQh
gG4tWk/PYsyH05AV062OfGVBndu9g9P7mZAYdFUOs0Zl/y/uzmQ5biTLol+EMjgAd8C3EYiJEZxH
cQMTB2GeZ3x9HyirrbKyrbOtzXrVG5okimQwALj7e+/ec7GAxpa49xqWZ2hE0c9oDo7LCkLgoHya
q1m9G+ujaxUABGPbY95bO9VxgPGqK8smKrqYiFFLq3vcTOtN400vaHpoYeWK1yCUtxcV5EKFuBO7
uYW/tADDxhxiPssO1RPZh+7RpXM59JNzj8q3fikxKsoYrl7TXixtAdav8Z5wMlx+Lkq9pVXdA5Qh
44QeaL1rB5rASXbv4el8t6jY9sMEU2BgfmQX6LjjeuOstq4Z7RbLUBDtf/+1x84E+9En0Ky7KaSy
nnSEpkCZ9XSh1WOTFArOBMvoXV6TSCSmJnwcBV06/E7qo7eT1wzAx8ZNQ0IRzVE94jb0+1QrbGpO
cbMMWBc5yC9+GAFyaSPauzYRMzsGORHFN2GOCdJelAR71BweKzZLgud1Z7j1G0yn06Y1jTdzqa6X
lm0s6EkElYiJ2KUgfptGei7YuABLJMaJTfQyk0J0TDI4q70QASMSh4g7+Nbo3cgYRQ22y5b4m6SM
m1zzGQQ0V6CwMRBCpmbsNRkx5yzyKIbYrI5FEF7NMUDrZUhODp4MPxG2uR0s/G1qmOKDrGf3HGUj
ZqJoAv/RZrsg8q4nilNYj/IoIB9RIwyU0lD1rDL6Lana95PUeyQy9jb/6rsFgscQeoeKwEnEXBM9
zEM89OwLZXz6TQl1EwSajncNEfsu8OpzT8uIhHbqWEeCoXEcP1dJexs125QjfWbTMaIMvy7b5VR7
4iYLe4tTakzjvMTtKWR5xxmCBHICfDZJ3tvreYCpV64vXWhd6bx/DQmg2fQY5ndODGZzEF221bKQ
t9kEuw1AwhFfsGIKFY140AnwcQAWijprDgM9LvNsWGlJ6Czjy7kE5B9Mj8uD1XpftMAJ88LsApY4
X6m8+FCqV9viQeEfxG7Cl1uNEfMtM7Yx76mLHgC6doBmeN3JFcE8yYZpFfHUlqRSMb9l2jySkKK2
Iwlawg1BKc+Qr9tL2uZ6UwRMTQqzfmtjUWyzdn4BxjjugxFki3bLeO/sI69FAxs194QPmBs6TGun
hFMReytzifhnqFdMbRrxfUR03fccdpu2+UWF9ksnsOPhqqNUI3RnkndI1JGQuwkpGclRVEmFpq7a
WSWFiL3oT5NhOhfuLQGkvM4XIO/wrokQB98UvTNEDs4AzSA1EaIM/vXbHf0Ez7Iv47wjDf0jVFax
nyMmYSTGXUxcw/qEAMcN6W253qcx0iMrrO4WzBtvICV6bdU1OFd5l9n3tiZhg6lqf+zIK2Z5n8Jy
OqZ585rl41sUs1WQQD2WMzxKkufMbAYcE9FCk/pzTHracDCjJYglDmLGdvbcFGs7Bzb+tM7PqYWZ
tW9scyHkgEk5XYGTbI3vKkcSn5Ist8mygqk5rj+Fb3wzzv07SsrrSbUoBsIvuxd0NEjGbcdPZZrE
SGTcOa5kvDYs/RMXc4fBmrCikDgAgnXKZHT8WuMOJvGe5IopfRxsc29OiwVwGawuKU07Kwg+09xk
d0yoiF1VIZS0e1gbw3aCWNe0rblF9ImuIdjkY/rZuNFnjrnP19zqrQBQLmPUc6RqMRZnbW5Y/rfA
Wy+tgS8VjRlraz0qlG/wfdqWWo+OV4/BdEujhrFiWfqBoJiSLq8609GDUKSSrfhDTPDJVYrUq4tc
c+N2lbOef7Cn02PCLZnuZEN7qVOT3jUh/RI0xvzuqPStkgZmHnnHMSA3PuG11sNd3tB6I1Ag2jZV
uldggBh+WjSpaZKYBT9FWZwviFumtIo4iy0OgBNcaNsabD1KTJ7+oEuIjbBJu0vq22rOkVt0uMKn
YaMMIY9JPj6g0YN6r7TYJqpldWynb6EC2DzLLsnMcWel9g8iPcSRFkPpD/2TWcRvSlYfybCi94Xe
ooq5VS4I5N52bgaPoLCCYwvHS4xVNHUwLlIYsR6igYq3kbYeJ6M8uon9RVQd+vaKpGdcEodZcffa
Nmcd9hSOo967hRkx4co2tUFvIT2F0vnymo74DLymTOTEqV0qqqkowdVnVueZMN2UiUKacRZxqw+d
Mbzxoi8itjamWM7Muy750Jhb2Jqfc+veOYVRnsmHBG+XHpIbxL20mapbz5rgOwL1oOUoBm9PM5wL
wUTlkCzv40Riuk74CYraSXrZe1OaLSIwUiedYeMUNAuNMK+3VKsLYz53ZNrkIO6HU27OxmvMPOrS
h9OTl4Kyy6NDNyKIX3pnoZFqoBKEqxWm7tazKmZUY7NvHBCeWViA/oTfYqTiXVnGNf/wWPDg7Slr
9H4BvNdbCPL76Tbox9AvS4nVnUZHWWftrkjkuV/tA2Zez4Cv1XHygNcormeTpPTXgLPbqXMsNUNA
u+5eQofxPwborchmjb5lZI+wzNDPZYTdWMZf3TpR74dGkupnbFz8tZs8jjzfxeRIhzgZEEa4vCDY
Of7AoJ4JJpq4rCwLblNWb1p623oAYdna02MQLm9i3fMC68FyjNdIijuu+8tCc5FGL92qYbzuBot5
XGKhKzFxmxfO8jSF4bTnSbswknb9wRq4x+x256QaAwYQEOC10IY3uvyMew9WTo2SmaqbvMZ5HxLA
vRVOZ/iiw7gH0PBqsrurMMWAmBLsGWOv9eMW9Eg48pCm4JzN0txFFjNKfHEAEHyynE2eYQ73CSDf
Od///uDW5Y0ddR+p0L/cVIR0/QqkA/IhqcSumoVi/soCOuW30E3Ebkiyo8zzU2VMwKVTJNQUrHMg
mCDXi6YfPd05KQFNS0PkS6si1kGwfru6d/YittXRQp/EBOhKm/qDMdIZ6fNjX09fJS5x+OJB7rtW
dOiXle3nZATxOgdnerO826EvlsOElBDFUQwJAeWVj6Tcl7WNt7UNfppRfBJTXG5yNX4IbHydUPEB
dREhvfVxCmaSwEvX9Im23psxkeLmTF5PqH4soqeN6qXP9K2Qi3xbWWhzh5bf2hUAsgNcHswgiNuI
X2xBCgbf0J3mF3eYbp2ZDkgv0u/OJVU5JquZ7GbXZ+/hvkFOz/5Rj0TJXbLAG046HM4G4Sl5nt/N
2F0iFhreXOM40iRInLXJNdh+7Tk3Y90c28i7YKx/RAhgYtOwAaWNt0EzXdUG49HSCb9oRpHKsiAF
EM3P3lteYnxifmMioZ1rrN1dIkmNoZcGP18QyeEwmfdKxvhWZW/leN+awkSoGd7D/QLDWCJq+JKc
9TaVW3xQ399R59ABy4Czj40NQVwzY9V+HjH2bETyPKT5bbCwzVszZyndoVwagtWZXfhSjLTzPKYd
xNnVbQ4DiUaBXePnAq5LnydMtxGtOAKPH1THlA4bQH8aup+tqenalpnkaB8fYhsO3xStc5Kyl7tk
WYNw1/QhveofbIdE4c4XIrU3wI7u4qG5KouUbOXR+w6q8cUOgrdWclZreONF9qxE+1za+DZKPdr+
kKEoWbai4IziaPVZNmSLqFl9kCNQ5kQIEKXJW2unz2acfQzG4xwgYkrb4qRmZlQdj1jCiZS+HW2K
WIy+0RFK5qnilx3m/sSWf8hDnABE7b4TojFfyL89Di2K4aQ2XuCVBRu40xz0EmbmlQwecqU6Is7a
PYaTnUU26FaJiSjJJnvQlJ6IrCTR5ibxIRIifzE9yYz+uDGO5PG5tDkyZIxH4OLtXSNYkauiy3+o
sr6r6nj8JZVHXJHKP5eRNyALOvPRIUdrzzkguiCbk2c1VIDKcMw9UsY7G9DV8sNlUvP7yx28r+Sc
Tj+wZ9DV0LaFU2cxDmJI1Ukjv7/JB3qN9GuHlwidNXKS4dd8VHqpfyUeCPcQ3uOL8ES4A6Qd3lAN
GqeWFQFxZhrcjb2xslQ790ezzNfN+oLzkswRHQwftrdazSsvevQKd9qPeFjO4NiKixVxshiLwXv0
OpSKLYviZ6gaAJJ8ORjZ+8K29ZvlsGNzjMugDObNceHQPbluRHIAviBb4WrGoTPF/XXVeN88wtF+
BpIwx6A6JcTBLWSGs2W291QEgBvMYt6qlq1hMJBd1ISxKIazoyPUPiiGj9gCcSKy21ba3T3Ah5j0
XW5oDtOnpTDRjDoWSz0Z4Pht9rKah1MWNuSXEj6ShMmvjqYZu4fJ1KaiyyHB+nJGnvHEb1sHI6mc
wzuINjsilK6qiVSSkHiwTSoFfhILYGdg7FsR67eFHAhu3amPkZMEBG0urZ+QRWtzAkgIESp7fEE8
HTuaX4fM6eBzu/anJBxgGXh/0oKTIBYdjM8/05FkOKfOfpEhx1qXM4i1yuxaGgxJ6w7icIcKB+r6
A+eLcmW5/UJ2xuzAGp7RShLmMA+PpIqA2UvYW3XAWWdgtZkczsHao5pm2hrkYXJXUVQn470YOeDk
NslxqDqv1CxuExvFAUGIi4PoDp+kQSTz8AO4+8y9QNkX2fbnULrPHgOezHNf4t7UO5fbvctRLiAc
y56icYEP2vc7eDVXIDNGEpjp8HMEeFEgGrfgYlMosD84WL2OiS2vBw94ullY9zOZK2h6fE/UaCbW
k24+pa0fFM6TQmKkjXrrMAM90LZEcjEBTdf0ew9ehjQyNhuxCRqDdlOMVrTNDb9T+x7+23kGg5t1
WXtTKdgjoSAIK6wPydrJZiq3sgdtnhNSYLLlPkJPctEVeLZOUXO73htcF+s29ii9rBpgPMS4XbTY
NgnoHrElQ5ZdiVC/FtPYrbdWu9E2OW+dfJmprg+x+2sZGFCWsGomluwcvMemyWBogAs4pWVwZfWe
hdy/JBO1s07YpmNCatbUBjRm46UlO8zBPk0kBYeXLp/u1w0HImb/sfrkIkcWSHCnZIfB3nBOFRHb
btEcQpsqEFw40qOY4IYaXvsQOkCIGuro9uRlFnGxbXZldyLzc8RcTIrq0Y9aoq9QF9OWJEokY90t
85NEgCyg/RVtxV5Ar5jlwUXs5yHyXSiVJiv+KK0yQEoIGYDJwL2AQuELvG5MRyM2xuo2LNZoqQFj
QzPlxwzGN9v9HnlBs6njN+2SJco2p/R4Z6mB+m6i+pJIRY2WcSoVihM0SC3T6XFkOr9N7Im+B4eJ
Kqhv0VdhZJ6GET0lAX1ieKbDiewTivOGQImL4/Tfiikt+aXpV4o0M9dLxAiC+t2OqIdiia4aIeKt
p5xHmEUjHXmIuIpesfwsxh7i5YLaNFvqg3bumjZ9KOWGMTMMLX5mEY3PYklv7dm6OPH0CCv1IjF2
dW3OocclU2EKUnIm3GszpI/RW8W7aJ1rq82e7LJCTBikxhZYIDhbAqaUJGLW6DUn/voc0qQfIdxv
qbZTQadwCl4DSmLGzCMZnzWo0ax0nyLT+I7a4Ft7M1Dk+AgRHmRsEj9FegiY1ACXsJjlc14yeR3j
JbBZYuKSDhJef5w2xAlHOoBnbB3R656S9MabMVUi8cFnAw9HxbfwjJ55I7IzjUFwZpN+LSfk1WoF
RthVSFyWmwFmM6YjSQ7XKrQOkpY2BxWT8eqA2yb9aubkHWvhC7YpSufymFoWoqLmrhkpcLO8/2g9
Dih5ktwvrsWtP9WYUb38jGp4Y9qXEc7mU7Mk3U72H1pMZENmyt26s5qO8dw9qok1L2uaX2i/PwxC
P7cDEifFnjovEABYxT8DR5fHgeDZbdWFzxQHH5aFAns2Ufz1C5N6MuJ+2owLt3qBpJ61BJ944MR2
PddoaxIo61kWGCzbvk5nlKy5My0nB/qvx2TyQJvtYaH8GKAkU15K25caJcLInUOrnF4QfXKG+hXK
P3CoBFU9IDiedsVI9aNwHCCsrg/95FZ3Y4cINX+bkyHcjZbx06K3zdO/MXxrRl5hO95n2bl3Qob0
LtXWy0HvxeT7NCHxc5UJ/p2bjQatx6unIV9FdwWDgUSFH1Xfnx14Hi0ai0aNAEwCsnW67BdocQpJ
ig8jHh5pt7LXEmEpV2eoLJdrWVS3yGmLhInYRMoPdxfLQ0oKK6bn5Woexc/KYQmqR2fZRuLd6don
3OzMo/UTZxDGi4pDUm7Cxlu4cEODNU3PSIysGHR/hf9gTkbTlxRQrvJHxjA0gWhYamB+QGg2dW1g
rOZAEln9cZm5LnN2WSb7qa6mDz1xwq2WPOWUdZFoPfag4KqtwqPQY1FB4oSmJau+VtIXtTbpMj1m
aZf6LpflrW1Xz+7C7tEE2SFBS76pbRjvBAOkHi3cNGXpzu3wtgLhyTx2fona5nGxYsXJs7+IhsCr
FEdMFyaPAVroQ9u4bzojng6uIr/aeGdLtMrr2/qz6shdUzrira4sNgiwZKN8GQINhzAt4NwF6h5j
BIeCor1u9GPuEH80ZzU5QqSYhmnOLZWmaKRs6Qtv+QoxXHM4QPafWj+1wbfx0CbyaUA/QformSqU
/DTM02i5q0JMbxmCd4FzUw3tNsIqH7v5c4bJHJX8OOwMJiExy3acjHTKkuU6AiXmD3lL62ghU9Dm
pO9ywlpi+6WeTfsqqr/nNSZunIpXXWhG3N1I8Uc+bhWaCZFR6oZcnHJXVf3Eo0nBNc6Sp4Hj2JCG
vGctwCOcSCsXG6Z4nUs8HawWVkAjCj3aua2Gbe3N7J2JyHepJS/mgO90XppNAyPGD3ns9JB8FXCJ
CRbosl1mRNd4T/fxkNPVHJKdQYVPrg2tTX6UDG4kjbVNNdCEcdv+TOzN00xoBxbo7ZLpeofCct1R
TBf5UCMfoc3vKrANfufCixsofbeDk9+O5fStzeokq+wZvMPjyMTVlNY3TX+GkkhmO/tQONLYVV31
jNAFTXX2KOl5ai9qv/D7QCeq3oPUqxFrseBjuryq6lWKpEqDonvyhy4/1Q3KgE5STpoJ/awiHzgy
kz1aIYPAoEcYiSjHDWj8CyZBAnSN+7hIGSSAxeXOlmTZTA7QoyfwJA/mJjvadk0fs5gJey1b3wr6
O7cwLyH4gG0NdS+OV+2Ya+7I2nzrx5zUH+RayJFuwHJcWoUueaioJ8mFPpG4WG0BRVFZzggZAbXu
MXiwb4YWOY+/X3Kf/4yaotwv0HI3EwJYS3QODySZrk7evvaBexwKzhqEmkQxLcqIwBZ/hDW3De0P
WdE/FENEPgDxH23LUJhntw+d6yIm+qEnu6sZkLaSB2B8dxi8bwF0nRmFRzscbs0OvDYKlb4mxS2l
4YRfcw8TkJSdOhI7JibjnJ5HCQp1CKdtV7k3qxQ6k3TtOEPRDDUY1wey3C0mLUIaW1jATe8I3h9M
DHKiLX00yJdFdINKwT5Fsvdd8h8QQ48TFIQH1UNLVULyk7PktetM6OLiiv7He2SCdUUDSrvX9ei0
V4bfAlegO1Det4LNdIzoP4Pe/GJcPDOKKFHN8DwXMny1CGn1QDmsky8P5LbtHIYh+kIUlwP5TIhj
mDhvoUuAjpWdmMEcy4VXnuPT94PqR6unSyjat2kSydWQV5egTI6xlzOp6bgRM355eBkRRZg3+Ajm
cKA0NFdH0hy87JTJGlKliEnP7SguNUmSpeTRJ+0NPYlJ9N2wnLIyOqRW++jh9SbZ9JMtgELKM1zS
ZiWDzPiFSofQMh1dL6lHFHKP27etPlrRHtyGTml4opYIz47bPzuxe0161YsHUxUDxGPAw0vD6KRa
8zbGyGUv4UO+Ki1bMSl/BsTety1TAghj0dTT0RbGz/V71B2HtdpMDgOrtEz1tQEnoI7RHhq2/k71
/ZgZ1ylt/7MzgI3rwDCXziEisHJyl9sAy0c60eZjl59EeJM7za9kbmqCEaqDtNZYhqx5sUAXm8xH
XGWRlGR7EQ0v8pzjkR4JHE363eamtpynqW8gpAYj8+3sA3hetgnxBiHUM25nBqEAt0ZEaGtwXEv+
Vr56zcm5YrNTMt/GLqXUwO0ow6/18dRTty8NojQBvYAVx1JWNN39rGkNAaMhSwVpkzEMP6XLaa+Y
S8ItvfKsQ+MBzEOPLCmYqA/CZ1lzqBceL6bpsS1KIpTODJa261XPoRg3QMDKGjdUa2Bm7r3purbM
5xnP1NbRvDj4DleBAead3DDMUg3qAX2VrCDjpcGy1zBDixm3sLbxCI9aXSUhavom/7IACuxiiO1p
gBFRZRG0C4zURaKujWHCN0UMWTp50mc891XY2QP/jeoz9/xarOakyXjCRH4O9Q+3YR08TH32qdrg
Nh7zp1oNCGg5AdSID7M6oItP3CvjUIZBC0I5w1A4DUu2nkhBghmIcoT/zzcviX2Rsz95znYI6T+L
eWp2gHb0FsmFCHgrPcaCfhChipwW29i2aFe2crCw4vHdhITokRTxo7TnHRS8I0TudVQIoVsS8MR5
INomlcFD2bA3GWD9mUfkitoCULgZGdXWHOPPkfEjgs4IxztJ6xZQqO1MU46JdHijvF6TzSMfYZZ8
y8RBvd8gireX3L6KUcCOC/NHmzW9aOlWzl6x9jP69CpS5nGwXPQATV4e0vxaSuNXPM/0xPBCiI6p
cECk45muDL1lNJiBQ/ewy0uiliCenEzJQRjI0dZZwgy5BdNRQJ8UPfguUprNI1EA68lUOfIzqGyq
+XneS9xZpLWaV4hWwn7ZZR2pKj3BQKJl5F/WBRuM2pKxYPtNMDMR52eXnRYPqx8+C707ZM8LPXTd
UNMu32Ugdo2tnjSiyvOqcQDpCf46X6pTac4EpnwVPAwkBBKywjxiZzrqrTcYe43eE3OZhu7ZStFv
qIlTonnniWhkj5nMEv6qIraHwKSYRVbIvS/cE63sH216PTVWecNDPNb1t72I7Lj016lOqjvO8r7V
Mi/g57mbDnhqDj0IdaT+Nlx2C1nchAupf8iXYfDHzN1Ew2k8MZ6slvddtWjKim3UvAtbi1OYLj8E
Rs9e5zvei0tL4w92VERulLS3S0qzGK3Snsy96jiW7nW4wg6VdQsjMN6qkrep1wKzn0L52NHWADZ8
jhJN2qVbfhVeQpcBM1syVs/rJgACAntFmd/FmlfojvQfa0wjOxyjDVGmO6MTz5ZZXZPg4huiE0ya
KKa9nrQcCUAtdBc40zr4iICTIGEs3v+vwAB/5ur9/+T0KfX7vfpvMH27z/4nw5k/cwbWL/gnZsCV
/xCeAytAusLytKn+hRnQ1j9M5XqWtIVre38QCP6JGRD/4F88WAJCc0oVFtb/9g9In+H8Q9MUFJov
MEEDOK79v8EMuKAM/gwZEPwQYSpAlFoCQtDOCvH7E6wvCM2uQkepd07UPuJopdPLf/3jw0SB1dAc
/s+//+vTlVbNURBEtXaJy5esoPVqtmn/MAfLsJtKbdywHo8HzdTwrKpKnyyAWyfZDBbAI5itBij2
29amF47ToX0EBMj5ASjSK9hoRnnKmH9ahnuHn7r81TAWdyPFcqjNDyw9P/JITkj+8KV0iZffDesH
bXFwUQOCjWV6i8pZ4cqzmhs3jQgtLwGbg1Yqz//8t7a5QZTVA9TjbLt00T//5qZ8IrfpdncA2f74
0vVUzAGLcbTblDeNN0eMDmZTXTdwqH//7fcnojkqb7RiFchLsnT4r4PnHf90W939QU78M1ERgMRf
rhXGXS0dqTTp7DAa18//6VpJesz9Ys/2Gi/qEUmaPrsOkS6q5vAAOZtEOjq3RxzHOzcrwNpzlN7z
/6Gkh/N8AXP3lJuOzU43OWcVRKAECSpjqLWA+URKy+LjUHIKOmmCVh9J8uzg69qyVElPwzylcVQp
uQ90f/v3v5nN8/Hvd6EnbG5FBYxDWlJYf0FGRmoSgsgLKoFRhr7iTNaicuLOQenuDSaFleVG+xZ4
M8L5KtvTY0OrBvX7dUjcNUATK+qUPi2i/m69LvZpo4b7LmUkMoYYOjqiuhkx0vr1FJ6eEbTd6Inu
iYfw4P2OYiFuBLES8mNtxsRC5O9hgxxtRY/bJIT6umoxoYe0Idbd6X/45f/yCEoaT0ooLQFyKlsq
yQrx58vqkDIg8Uma8P0y9BkRoqQmAo8RZRdLueNR1UzHzDZ67wC3HsZ3/fsVl90BHnV96js3u3LG
4GC69EorWHRg0UeXXUzee2U+PaIRBaYRb01hmI+GvinCofJrdwBy02AenLCBb11jgY/mzI/UcWr3
97/fuvj9+eJqiZAIkbFlYuXx1o///vu57bj0Xhcq7ALFHfjqZp9nwr62bOLTi947xxF9b7utdpkZ
afQIxWtDpODNiMLyAtXsnYa8PNMcesANsBwMACx+0HP8I7uK5SkkY3YCK7XxCsUbsWYfpFy1Bvk+
hYzJ8D2efddGIYYd50uOX/AvrCu3qpljT/ld7lKxa0WIGUnbe1SY091INggIEAl/ZzEY3FOF+B5D
oZ1SIYhv9NqeX1QPxmwy/v4dp5QuzviwkArsRvl0tyQxcXgMFehqBTWtDXTO3I+3dsQIOe+qTyeF
x0t+z1tUC3n2zHDGpXKbL0L7qBvrH30yUkKXV39/HVz3v1wHV7lCsQ1BTOGB+8t91i3MZdxupkON
zRuJXQfhW5dJuusS88p2vkvqxw2eaYRf88Id83OKXD+cZPIDo9yeB5KEa8M2IVoSJ+SNJIJblDZ+
4EkMv8ULUm7CY5syxWiEdDbvcedmnEVJFeXyxZVzlDX0M2epqIJRnkWypCsUtdUeYgj0gxB1x1Bd
TxNx2BWhMidMpDyeSFF2HkpYpw/KE04kJLI5FIVCo7Mo01BDAGEx/P1wU8VvMng1150zv3oVFtmM
HEe0LjcTCW5n4UVMHMNQwDP20N5lMYTCBsPdMgzH2bKuCEcdz9Sv+MuYiXgm17pJzau2V2+hszTg
CpJhL5cVgbNGfASKDpZrT682He8tTkqxg3AQ+pgRstPfXzuxXpt/sXQlzxCpYKZlSY4JUv+XpX+M
yaZtYefRPbtd0qJg06MmglpiYsaDvTn1OrotF078yVrhZ9kSnN2qGfzWhZb39y/GFit56C+vhrXK
4mCjbdfjmf73J7qEbtIuAZVo5cxkCRt1fGrrpkUMUk/bYPUz9Yv7S+JFxPkSQ3V1LfMjmhCCYnhP
H+YeeReCq+EUVRi3o6S57+IAoopr/lhiTskUwM6NMNSWYTADDjNc7YtZdqoJ0iIPE0kH7Zyzi6gW
6SVR2lk6hNf0Dxaberr3btqiwpBaBiasGYiTmrmW37De4HfcWrLRAPb5wFyB9tp6m0RlEFBz0K0s
LGLPx1Hpk9bEpjp09UjQHbsDEpTmNErzGFZ9A2/bDi84FD8Tz4MLtv4NPboKaJgZhuH5q3r/EFuB
DRCRJ0YyJCtl2h1QQLdWcGcGJpubiB4z6t9daYzoKQaByi0O7WMyy5PbEwKz2BqPUzM7p9Ful91s
rFC9BDKSW7vFlmkmNpPlMwR56rcIkm7j1n4MLKd7sQdYy27GQwO5bzpmo+zeoC5vAKpR+9h18FzG
4XtrE0/VQdoNIntfeot+XGq+JIKW8l7OVzbhwAibp/a2qbpp29cuosM17ixz9Y9YAaf04dsgXJ7t
5iLckVuzCV6dPIa8umYFzGTtAWeg/TF6R6dO9y1xnjuGFPLUs34MSW/s2WQBR+UWaT5LPx0r+j/H
xW4OMPQCiDi1/Ypkzo0fvMzTV7Ms0105Wz2qwv4NYg8EiKK75uRF06biWosEYVtH2/5Od3rClIz0
IHdxSy1he6vIs/Jm7xYSZMFZ15m2znwXBsAGRFQv1/S1oZIshC6i4TxgFXTuRwxuC2FeZP0aN3mk
XnPbKc62gPoCgkrQowMbEPYDEUlLx5oCwPFk1IO7Yz2JzkXI0mgkmuMY6a5BC52r83UPEld589Uk
JkJNKhogSctxq/A0zaHE2OInM3xNxgjDgNQk8WR4KsN5uAkqSUQFEYB+A8SRVEuOsm1y/9szZMUy
98v1QZzL/F41orkPHPh5xIazyrdmTlbVUvxw1t0nAYh4yavmiB4fV2SDkRi7UvzAzntUjQIkA5Xk
tFQwqMKWvptyCHfxzPo7bBy6w/UyXmXPeJjs/aDt5DEqxNlwi+hc7mujrGnTra9iYCBoO8NpkQmq
55AEByfBOoM78BB6QU6nJ7KfCyK58e95yS6oSueM5BDbTw1upbD6eGcMGIWTgDs764kTRrzgXEQi
TYxPEzqS3xtD3A9wuCyaNBWqZjpD2LLcrDsU2RVxFNqJH8nIrff5jN8hmeFFBL7njNlLtbGtiJud
xZznI0HcgPuLoayOm3tXaLZHtOnXdYDMr+ouuZ0iiNYWSTEoGjaqMUoSxRu2jvI2ImHrlvZxDThM
7ExDIVsjOnALETreWcOiDxUSqO3IPnrqS4VN0+g+U7QXFxg576XqwuvWKn6meVccXZdOH/JdqpjU
mg/4ZqY/1qZJQEnzBpgOBCBsG1iLZ3cc0sdmMX4tBtL0yIIDlbBSPsGHuq3YSM6mHIhaL4DbwTBQ
KC7X6mQgEcJPUhO91pImh7/fEzyw8X/ZEpi0epZjSmpIBxvMv28JnDdIMqbjtesyZlVlqtIrz0su
7bRWDQRU75ZYcuRykPXP7BB3QDcDlmOr8FsT3A8tc/zYnV0cQGk2p6RJ4sehM+BGHcem1oegkPdm
hAAaI7Gz/2O1HPCdxm3b7oZaan+GOOnTkwx3XPVnCZISRUVHL44ydbtw5L+ZyFdr7SG+xLNefC9F
cOtl6S5orR9BRJ/c6y36Nu58NzhJ9gI9j/b7ekD7/QGjm58S5Dr8fjXKiXhJGi0AwMhQ6OuwbKsr
t86Z3fc3hZVUPHPSvsHsChEUlW3emhZbc0GKDEF8aB0z3pH1Np6CYQz21TJHV1YcxhyIoNaLFKyV
DBo0Nc5MoBU1l+c2p7SLBeLXji9V9XKVEUz0OyIxED87oR80ePjHJlnq/+Hw4fwFRMjhgw6GpSWU
REvTqf5LdVbOTodND+PffxB2HjuSI22yfSICTtKptqG1SF25IVJU06m1fPo5jB7gzn8XM5tCVze6
KjODdP+E2TH0Fi62EYdHMGm6xaMQsQGjWGG+IcG7f2Fuli3jKg0Zu5r1tgtgUtgOKqaQpZ8SSfwS
BMFnpPcHKOrZ1Ssq/Ea19u0bgzqUgbrSSFhXP+A6JnNwEdlshiL0/0dfSRArxBgcynkiDfOzXAgB
lSSeHTe1aDUWrGN0NIo/CQ/gUUYRgaEphnjdfTE0nAmYToOjZ2CnmV1f0bxS+d9fAV38Z5Fmm5Le
GOK+NAzgpsL5/7tYuLI97H5c84H0KhhqbXU2sFPTXDx+UjHt63Ig2WXNlqVcKL1v9jhcviWxm8da
/4OeRF2yysbw1cD+ZjdTG5F90CNODsxizLvnskEn8zXtszubJHaOnLdgS8dbNpYYjklglKBN2ZtE
481LjJGmCL5b6DRLyyqdY5WM5P9h/ap6vzgEakguwZCsqhr5mxrHlxywwrUlejl0THnO48sk6nLr
h9O0KbGhVGmrjilsYN9uz/DfemYHpdrpdRmvA6IYoc+yA+0sCeW65nXOR0La6xJln/SSn3oo+k0+
ZS9UjtYdhdCWXe/wb/nuTixJ7eLYjPLbCUiptwAjgN1jv4R8IfV9zMswYID4kKyUDSd27TP4wgzO
jr2YqHMvZT9jeRI0t01tzF+OzfpDgJqlFgwWDOxZxhWB/mTm1UcDgS4a0CZnHJZkXWJgNLM0Rcta
JuuSaLMNS0mCUYDsPQJ1hIf68H9/WIz/bMYezwqPgkHjb5qGB1nuP8/LNAT2EA6Gsa6MaTigjGQX
nnlncNDM+jU4+mbak65VRRsCUIGr9NzljPcXVZ5+enHQLpOi9w+PIwsb8KUr2d5NZXjiXtcvlQcv
oPEI+6y6CVbBLNc0hVbOSZ/mITN082AqN/k/+gL3Pxt9vicLdRKvuMmYSjLQmf/7/5hPhXlnaKYW
+YR/cnitbWFEKInRsodlu4eL0exzSAC6TP48anODGGbWrEjV3WDaVQUDrCGLcwR106deNeNtNCNj
HymA1bm7EdXYPIX1CEolTo96WmY3cKBzeGW6YZ1UbwjLBDmGs/RCSLzamGk3oK9KQuA7f107d5Gp
jU+9SM71gDG+1hID3wH+3aio9MsI7n/8SGdXcaJYY7Smbx2kitdFm2uXR70+gEX6d+CYifz8aDjH
TNdfcEwkS7vBilDynelxMN58402Bgdi2sczWkIqOhJ+Jo3pzrcY5FVNUrOr9I4PbJkXBhva36j0w
FE2UOAcnfC84RlYClPMRLAqsuTnaz5CetwtbDyqK7znXSfdPBjqlY6+jOPEBQ27z2EPl6RweIXd+
6r7+H08sE2Y+v//X9s2fL8NHkLhCeMA53McU7398vhoRZ5M1gX1HCg3dicsqyErkjYdMh8Kl26xe
GWkjKeGSz+KHElEcVGv8uhHr1gJ02WKESg82o7+YOlJLPUporBzrIingDHhDrWdDM7Pb5RjH9mrw
5jKdtwFxugnLRfkVYn892PCtGgtbkt9sJc6az+rvNIKPLXSyoYntuBKbyqIsNE6M47GNoR88G069
nvx4q0d1T1z7SLopKjS0l9WtHL4KkIdh07MaT0Pk2YA2xsq0ljggv7UZLB1U+cHMwleZrnv/xo7P
W+rGTO0c18yCs3sHRLDIGREVofuX8Ye1lLXsASSSDeO+upwpRM9yBeqh+hNbfr2F1wM+W1+PZtky
QYEloguUh2ri+e+1PF3pPN8NwMoF9Vt7aw2MGV0Y5ZuUOnfZe8UXgdkRRz6KhhpN6oqTGoUTw0Wu
X0xNvBD4IwVkSxH9Sp6llU2IGqEaFBAJmEvXBJijo8Bc6GTWiqQpl7myt3qG1qEdm41EmbPJjYRU
DwU7rwlpNVE96mQnLpJwi1cFtqWpd7Q4ZQIFKK03HuO4BV1Dic6XX1CxW0uL4cPUUiBbXg/V2+Lm
o1bPjbZFfwOfBKx7q2ufsV289z7eRT0fwB6SMFsb007azw4EihMNJ/Rard3kvQEcFtXylKUQjyEC
mmN+MHrX2ZscoHbPfIQEA0JWAJCHIdLxsaq25NqAfx2U2DXkjrOSfOWGMF+bshMbi2Hoohz7z0k6
QJJteDnBLiHzYMd2HutboT3n4E1OlbDyhUNq39pNUAeFU+bDagrQAUzMNXUDw1FPpCL+Y/1eWoi/
NWmj67dRa8XZmrYeGUkdgq/X+XylARLWAbEMEWNNzqQ668FAiKu4mPKfXuv1W9WglfLN8FCpbRX2
7gKK+LukJzqQM/yWVFG7N8He2PHgnCP1zZE/rqrRxI+lfWfoR2g+DKR+CGCOOAdOnSI+2TNgGRaY
dBaMaQ9j2RGFYPhbf8wYkpf6zZ4Dnhmo4iKI0eJGo7uHeVsBNQkPYdE/51rYnB+/1COE+9j0Jry+
0bJDSAksjjTptu73edpjEwIqhkQNg9QM9kE0nfjYqEME3SxdJLLLebyWn9AcBpvCnbRVyVykKhGc
NXW7d0uc4HoaHrNGGjv29NmO0OOz2XRfWO77NUPwRVskrM0tpO/Mnr6NXvtKNP7kEC8vfR3mH0Gp
FXQ5lAvLfibyx584k3qrx7fNO4nF8EjeHOgQgtb5vhiWY4CprbXJOplND7RRG1yt48DokdCG2o7P
WzIfwCiX8sqk1QWeNG6DjgMn5ms2hAs6QCEFo9VBvmwG+pm3J1qb1nYck2knIrB0YaK9uI5/CET8
go9jgufG31tTWi005tOan0Ei6z8RVD2NnPZ62A/Lwkx5JiP8P3bCActkdR1Cb+MWqbuTH9NiMulG
Od1aT2EVbLxccwGc8XRS9KGMqpylb0JxAXOvyPLAQ26MFfrSuDymO1hejG81xEHeDztKZj8VjAGU
2Ds2c4jvh5toEZ6bvJl7WfyFcCBanxl7GOgrK4rLTUmAoFJGSGSnu5KimM66i3nCbN2dyyCUNo3c
n8yiDC6RT3YebUys/bHQQJFqeQgoCE+dQUuk1fEp7fky5RC/1vm8r5CuuDRFjaFvk0un+3W6Olo4
AAlMd4CDhpYnsyh3+YgxVSOe1CJ6eGGF1yQPm4tvFi88LBhq/KxcEU2SPkHsEzmC94qagHQCaJJe
dPfCyTgVUsOjX8PewXm+c5MV2uEAo7hTrVTCoZxXRnfP6nHZYMX0DDmAMaelbCJ4qaUT3vOM471l
27jqCkKRModozGjYe8jbTpZNba7S5k4a6sH3tPr8+N0IEOjqots27iqEG2wZ0TlzkK4PYaX2jB/H
PS5hZqM2kWMh39Bky/6u2aq/k1ZMOYiaPC6QrEfSguVp1Ota+hP467xfK+8r7krtCpI5X0ep9Tak
3Dwts4qLRLQaMT5tU4NpcRaKWyKgVnt6cS2lxZOsoaZTKDLappjubiGTdW5iG21WpTY7a8kmpV0n
tsSKsjspkpBRmUGrYm1WH9haAAT0wbRl3CbuSgG8zEdv//jdVBEg1tVtuZcmAIyMVd8KhhjaRd+O
VxB9KE1Fq9+dgUUWmZ704fNvO7S1i2AsupURA2Zs/AJnIQgfr5dnZuYAEVJbvxeq0nZGgcyCKJV2
OGcGz2A3OV/olgQJuK570z2LWwpD62aUYF6g2JdIQ/Y5cqjvAJdZwYM+pzZczKgDzFIR9yZsD5No
W8onS+eL15uRsK0yjNEoTUtProVKfZiqGPfMmNdKq9Wmj2R3Tel5EZsFr7o3EBtm2iUDs+FLQez4
TYv6GKnqx4o6xOK0gitU6ZuItuuo/AFmfMS4qCAud23Y7fhuht2tH3XxK4Pm3rp+u65A2aEU4s6x
6+nXsFq1+UA2Sp+k5ZcBOgsV2FRyIWDsKEP+wh5z1NAxf5qGplrQ/PxGpDqvbF2mO/5GcJ224a3d
LEHsbtXDeYROs4ose2GhUBYp8SjBzJyIMVLhbgfZIPzuTD0D1DnwDxp7lY2mcIonDfaksQ4puTNR
AVMY6Lh7HDx2jLkCnfKKNKDinCQ06inA17kt7FdNvR81nNpGCfQK8FoHC9EKanZ0KP2xMqQl0Nsm
2bYEpu/Z/q6NOuarjaCIE4oM0FNi+wrbzHwqqvPky+hHjwXY0AjLjO/URGWFRcZXWds89sAvhuo+
4GDCShn2R0KOJFOphYVcu4Zi+Qmx/ydy+l85gGUyDbs6CeKo6ScnD2h/+mF2hL01zn1kZfAm2+Kv
loFc9ZmmLWqCNVeR/JvQrazzTuIGsM+hP+zjDreYY5NQk5ZgH1px6LHwLIYqe8ETOg992TvnzfMA
yB0V5mtkVKeO49PpwGrKxC+gETn1bWwMdWCHgY8yAD6sIrcFYpyIG4i96ZYPGIKa2D3BL5nJW6Ha
liqLQZZy1/l59xX6Ge5WFbbMNitGYkY03RpY6zd7WgsG2qCqME88/qa2TgmHg+TpgW3uUH5tEgwq
jA8EJOsmc289Dy8iwDBY0pNaoNygZTAXvjRJ217CiOScISBIVyLIDD1zxT0Vokuqhc/2QP8cmEfT
x+bA3b34FJCzF2L5cbRVazdMX53jNGxHPrQf7upzoH+7WT9tBqmPSwr/9QTlTiboyggm/xzK9K03
KFpQWhEG4c3+IoU3kKOoiIKlhQHIgL1crABvoTEETsJWKr83RQmzm6JgRDemNZg1zA/Y0Ij3xlPs
tc8hhwdd8lPcsswhxRWHbZF9pMgghqy7TjPzYnIQ8wl+5SByl+xEyakYlXuo5JsqcKPIuUQMXdZN
o/rT5YW/44JDEWY6+xQkFzLuezIiJ2bA3mEOxmQkAABeHBP2PGrbc1CFZDigpG9FTST4w2IZ40cj
oHAU5baY8oPvuO9lk37WEfNPOl9eXLS/SXMkf/u17wlQLz2yf0VT3xKIVYBXbyOX9MJo/B8Ljxr8
1gXnmr7MnRjB7gzUjx0U5JQIyzaga5kAeaHUB4s1GjUj7HsKeBVEagKAxD43fX7QXcIlHYotX5J8
pqXuYqy0o2lFn7qq3waW74QuZJfMM77R+fzpGYMpUH5kKhmz/v8UDVzCWgyNApJ4afNzCdRsykO9
12FamuS5wDRTA+FYeKPzNwfYCICVhZhw/gInXYNn3tcWTutG196x6UGdGGffFFM2zklQxo32KhQo
fDfVrY0lk90Y9TcbiwiH/MqpeSVseC+YvNpbjDzb8v1/EqWfJjs4iSwBEm1iWapDY1lY6JzwRU5D
tanl/BrWNbsENvrTtGa67y1kvB2tcqXiYlibEap5xsT4csWNUXmwANj4NXqoslP5J+3Kmri8bI8s
GP6N/tNLqAuaQMFedlvsvXfUJzs39cVaC/9gif+N8vAjc5+B+YbECVCEJZ6DDTdPPuG5Yoo1/5RC
VLzUzg889R1yfiwtWdLBGYmvSas/l74kA4VoVUv8gMJLT4Go34DcLLjfl/pof6R24y8NDdRpZeEq
sTFzBC3zcjwvkMxwkeoHreYnJD1/mxCnPsn2CRNhscJrBiQ/734H9p0X2zDeM1hGBw61ZKP1EKd0
3101bjReTDfGXcLMdGll+xDf9IJFyScxx8mydIwnaJYTApXg1fYksdPkn6nChhVZM/5IkiDlVqim
dR7qfwGlNtsY+JiVvrY6tOtW/4Ml94lq7J+qL5/NSeDADJgeauM3wYHUDwUWZa9L24Uo7S8v3tBx
bB3lX8RMgXEGs184OETTPHmdKjjnYV20BJtyF5rYYnQE/XuAALguSJwucC8xBD4bjfgZAbcjX89f
TYvgBWiXB4vkb5T368EPw23VxBct5KVMrdEnlfVHcUGhEgg+4wHcHZszVmrublKCV7xBzhSYwScS
0QX1yC6ukm9zjRqFnQjhM5PKj4lwApL7ih8thfKfVR9gwrepiWTcd8THkGt7CNxc9l52M1qPJqDT
D34+v6rDVvHG+7L5UyQBV+Kq40ze21ipNFAAW4l8emW42dqNcQ3yeS+sh1i40d+8HFxzgyG71Eu4
c4m5RZZGyx7i++XLYImPxLb3fj28CBvPFp+uey5Ll9kj3wSybvtniDlgg24XVk2/ZWDL9sfk/2Ef
/DJBh60FIFH4hopyq+PCC+xX07O40KKl707p1iwrRH42R2nNjbP11B/ViW9IpX/iuqhWrRF/9PUA
joziKYgAjfFpbhio/qI5wlATcfF6dFWlT90bqGxXJZz+DHL2zNWQ55aI93tjPHuzkprWFOwTiqgK
KTAO/XAldNRmIcOHTnSge/plTs1RzOdDTNZNntMOcMezmHehYiGo5+SXOJKz4VBXlUMfDNqsItaG
rep+aDcUY/apSj7YPuWvsW5q2Giav71nGPhdmcbGMc6eWLGbixjfj5OELB7A04YtIWjgiumpMst3
9kVYVVwCLhyOjl2ks5eB68ayg5Sjvq9fVcAMJwg4uRXuaWXzE2QCjWseTV83NvlaC+JmR0pdt85t
51lrGGL1YbURshEHzVTbsHaKZTfzQwQVDkGmWovyWuynpL23THmuel7yMYHV1eCsj7Xns/GKv0Ul
DyOoTIyDGfefjJAFed3KC5udIAWGY6DaRJ56iUPz14DsvEAXx9KmN7dhExEIOkifGQI/dAYCke4h
aeTizEPz2UsDtc0bH/6M1sWLlCUhgqtiQ7DVwax0/Cf8BKUa9ioV703vcDe3mBVGPFX8YBnOVh6L
U00AII4ERDuqGafZBbjREX8ySEoLYPXqa7QSySSkN5dOOv1GxkxGrw25dJpTGFNXMREzFwXS/pXC
FLYsETOhBifj0AScv5AK/kOlQqIup72WwWsqEmZSxdjcRq9tt91A9khYVX+HKBDHFkTuIpsSB9vd
rDqLquUcoQP/gXIQHOti3na5Rg6Ur9mxdaFj4HJ2I/nUYEBmlB8vUfaTi5ulK1Vhgeh4cqn8oDPl
8ikr+nanvvH9RJdc+iEC+xBiQuVWTxm8haHOORUVULnW+SZ2x3xGrr8WXhweC8P+a/nLtgIURc4p
X6NZHEk93hk9js7aanFq08lu0sF/5b2Tk31MyuTsq3AWpROd1DrnPIsOdj1ch7AkMCS4lRnHCh6J
hkYnqldKORfPtRhlJO5GL+2P2uTtLPPhJTsi34U+VTNdRbWUb1CFrsyRWSGxVyh5AHur8gSL5Tx4
1oeyx5+wmjBSK0DNw8gyNJTeB6Oug4zDv6Ap3/Uof/bn9U+jdCICmb8Nte8Q1eP9MwQY0/oEZYLz
ncjgRXoTJ4DmkApAhMakdX+rCL2E/wzGP2Y0WpunXBYtWwpiVOKJu3G0V3WY37FRARlOnW3COncJ
ouWfxLCLNcfVu2tVhzpztwgc3lsFyTjVik8td55abbwngj8+4LpDDIey0Q+fHXBBPjidrRrFRxSA
dWU02VjD1pl8KrBcYSoMMRkV1k/QJ3AkWNUxxxrG4XPInY9+IKccICjrgoBi3PibN320F0N3GexO
zslidB34TOoh+EgL0dMv+ecn13FuGn45YBMiJ3cJrp++tNWtZRifiJ+yzsiQi3S1DXx8KfTj3JP4
y5KusDaZnt+1PoxYlNndLpl6KJgIo/VRgMwZK3+l6EIw3NouinB/Z4jp0zW0fTj6HIuMALXAYg9A
XuKq8jj7B4aoZthQxU68PdAlvLh8IQWCAlPkEWpPONd4XCZqHXJ7ua4GWPh8pqNoxk1tUiY2JYaS
8bWj3bmiJR83A668BYSsnl4SO3WY4zkjvXuX1FO0GVLOyRE007bTA8EErrzjPILpIZlet66ZXGoT
5p/wkpOvp2Q2Bd8yd6gyDRvBB4f+ylW49rqORodHE8gQvvwCO3PZHCJXe/OSv/nkxOs5j3mT4Xxk
kqGybYNtPBf+oWhkzdQetXtpEVkzkPoL2Sd4qQbaBc1vtpHPf1ONa68DbMWsQLx6lZ7NgX9rGhNw
ZSOjVUINrktIbpPDGy7Fzmpzh2eDphvJ9xjiWKGRu5VetxONq85xzxnBKiTROn8dIx3egFnhqgYd
7EsMQCjrhzNwVjVLwfzohrRGbSYL9LmUGYdeGm98smJgH3TcBfYGAPfOFKTJ1qrOVlPgXPKyElt+
c1VmwAcw/gDtVOvW1k6c7JsI0R6R3u1fC4k9tyyCjpT0+ir9rvQ6RurM2wol/ifThnatl5Drc2tk
vJqd7ZCRceOFyYktAibzY9a+oTBp9plq0BL7L63Sj2ZhsvaYmU01JQuFKrCDPmV/IGfmXuZm5j5h
jI4SrrpiVAWJXiM0zaYSNFqfaptR+RsRhLAjTX/XASvFes2M0xP9ocraeqU71IaFbdjbsLeePBAe
QP3dtRsc1GCbv5ruPJVkLqhqWg0pYbS5TQCUDvpo4YE/HGb+ql9AdULSSGxNarPn6TFmVY7+oUnH
WVqthGCcoABksnL3VdJdRNxdaN0A42vprp4yUIfOHZj1tAPBiGQ2JzXChdSTxQ5vgAwIdcuszxQp
6Jq7nzbYEIS8sA91jQqZtf7WWm0JdaoPt7T6sFhDJi0h4r5hcs5KoTPKqFejAu28Lmi1LS0PtmFo
FPi9asb1Ml6llDknzmeScKK1MOLT6GmEGbw4MVgHa6BiMqZwHnc77wmzLXBkwbV0KeVtIJoz4Wxh
9lq9zEfBWwVTvnBJ20uHmrUYewKU3mot8oz3le9908tnhygEqqCZKeDncm9NMIN6myjMBlSIZqRP
fiLSk92hFnNiDfsoN3F/n8bC2Y2d+Uwv9KNpxGclNfFgbc4eDJ4vUq5gIIEELe8od4kExGsDxW9E
8M+gyNww7anejU77yR+T8RL7VB0c768aUhVst323bSplvfZENq/GxDK2iQuydlbb+iMG8IDR8Hbs
42fljzkdfYl1sygvpM016zTFZu1QnlWLOLQutsyGbROAl8zbYvxskui5Cv6UNBs4NM23ToKuweZ4
nKxqk6WecyEmz8ISxqPF61W0dflttrW3LCMoDJCs37rehKTTmNP2saVOKWKEmRtrxwFPIpRDVM40
NqtMT7R1GnKewnh+15P3KInLP6lT4KiwfvuWaalqAv091sUBBjp1fz2lT60enScVFlfFygVVDebs
XJ/ukdBJ0YiAydRZaJw7SCX/6i5zf/tQZ/qTfWinyWPS7LlXXoDvf0UNdH7AhLjqabyVxknU9K8J
sX6dG3bvGY/pOWPiujDM7jULI+telWxMgSK0B2yEyQd3cco3eCjDhHD2wCF3Bnp+uJfO8DwWursV
aU82StlNWxQEpGU3EsJ6jJtT8RUt80LTdxxZ+QG2hHvM6A+2OeGTqwnrLZfu4D0hBj3EZUDfFXDQ
eCJ9gT29kM2w8WqlrkBO05ck7zckdPKiyulWQO7hcvUOZqJNTEE70gTsfBZE1GIgJWaeP2YlfXY6
bTpOfVxH4bdW3IbKt4+tUcojKze0ZOrM5MdZBg/x9PxLyl71Pg7Icm0p4Q034uLH1dcQR+W6BLxK
NlZ/oClgE1K06qk1umpvRcD28cST12CDv3qoDkZWPVjNWSPPogP1rGXfRjEMt8aLnXs5KefscFA6
bDFYEWX8db6TnR6/UJbnp8DsRx7t8dmstfYInBpLI6zz3p6sa+fAoq3M5g+S5a9qFlo08y+aIbNr
ejO53JamLoI9HBwLibLmQdQhXTMAennS0o45+MwxCBjJFq09hAuSyjApMUiwERDXlvZrivg1sdlI
R+FHKJgyd02iXweRWLvKS8TW9ntcXnBPGRMBNHMAcCJs7ThoKPgIj3LpfFivtymWJjLlKpzLGmb8
vo9Jeiqdp87mTkxtvCaBea4c1ilkAC/AOmWXvs8ntMvuV5FU8YEcWVacQ2uczdyHWTWDjR0zNS9R
yqAKG0yI85MtzxS17xFbNJE29WUqZw7ybF0gqxX35qyUziSKRClLeBx2uXb0HC+vYTGqi4b0xVbx
lYIKFEig0Agj6dmO1IxWl6IHKnKdqDEP4CATmfDF9vJPfdLnjbvG9MiOvV036p99K+vrwPd7QRLz
1Sf+Qa9dddF7t36ygHyemjx5d8lVWmQaEh3dQhqPFsHbICxF4Cxzet8m09e2E8+wDpyz48As1iva
8Bo6PB1duPNDzQWDwKKaiCG2+vaw67PsXMkeEQxSu/VDQWN63H+enubHziLhvp7Oa2UV8l+9ZWwb
1tFry13tOMPP7LizJbCp3OnS3aDM5ujUaD7MVj0bzYo8IwFhzQLFhFuaLXBVj4gGXJLzWuM5GHr9
RYzP8PsiepS+vAShujp2TdJLDCqrUftQafYeZcARJkh/JkuEOk2CERZapF70PvyTmEZ6JsEneAnH
v3XY2/xtun61E1McbGlRPJWg7wXW/ZJADC9O5PvIdnzhDlgc03JyVnGCuDotkueisamOjeaWm6xb
p2i8I69jk+zprIdcHtJMrpJyUM8xyVZVcY9aBBwP+0pnzoYwR/8JE6vfmoYw0bRycSZttK51fHD8
yDnNuHyVNgVbmfXUUkPkr5GKQ3uWqNSnPsuxQiYkl2T6sKltE72f03Xx0mvpv02l/N3jXwIm8wHQ
fml5kv6D5XkRDDpcKZchCEtGpbMGTe+5UZd7Zu7OGVYHaFI461mQ/fvVsw4gAe8hOleRYe1BH+l4
ysL+AKPHfnZDDyIvRenQUVIskaVba0fM2ZBGEJxQxiML8vN7gcVDa4qNHTTjkwS3eAOhgoAvjc33
IKMNRwSy7WgsXuwaajfgSGdpav5FeWN/e1iNLEQuTxm8+Ye+VpBJME3RUXP98bNT5aUto7NyOI3j
ijWjj7pH6t07Z6n7NAZ4EloGModiXuADIycK0ai2UK2GtQjbU8a0/M43PDBU3LUOCKZJeBC+ZHMw
kjJbeSxozoyigXATKHLWnRNBsR0yffvXZ17yxYbNXPDXuXvGsBdfxuMNuIB5BB13ddcEufIAGQVR
iwPGQ0NHfpYgi1y7Y3PAQTd9FWQCLBlWkik4ogLWIqeeQ+FZeaLw++9/Mo6xFbWbMClY74gUdhNB
XpAzbBI32gZ/UCfVRlVSLfH99i9+jebeQ6h2G52+3dhsPZeckvxvbhAeob7X6wE3SdcS2+QYLVkj
pn1ly7ZPzDL5NgaGEDBvuBixKy90fVYvJt34CRy1XI4y+GciD3DT91P+LgZJLCGK7CTji9VjclHU
yKMfT2CpzPmTruoeRmExFB9umP0MrcCvB7yh6J34t3QHwkaqT5fr/xgBI7j2lf3pjs4LV273UmNe
XZWV/8syUN/1nfQueilssu3UNskbcR8mBMsFS9jvkBCBznyrAAN/9bGRL6QUbJJAbjhNqp06t//p
eAJ3Va2/aFUUXH2cOgejaHY1cDQg0l7wUibKv5ZWsH/8ThPjx+OWNnxvXD50/Yw6gzN9nbsyCexj
eLjwQ4ftowjqde+i5cVCVe1L9tdn3xXpHklxvkY3FEDKJGZnEUdu/l6in936Wnnp/Xmvxiz+uXN8
xmo5VaaTFuiPdK2HszQ43tnuG7K5HvdCaQOkCIy+vo7Fu8XZdKj7wnwtYU1F7gizn2X1XoQiOYUG
92MHAozSrc92ZVGQ6+ydHh6Mf62NGSngrCbcCttIAAuDi/rNRh1C0EmJJAWOMapBOlogdEsQDktA
cd4bl82mrX+CVI6niuHj1R1DeNxBYa2aJh+2QUm2NcGJegtIY4EGIV0+zuHHL3UQXVyuqt2jjtZL
E6k0B8W2jJDFRm7Q8jk33s714RaBaBlvOfLvcw5eSbNsntFE25Wzj92fQoEo0Ss2pXANRHjWtuDh
2SJNZQgEmY1n7fFjcWnWGEA8nIPtKF9jxqJnF3fXRvLyPg7iOLHhDD8OW73yFsWooe/OQ//symiX
k83A9rw3LxwC1DJp9hUUnvPrIl8xMgUtCisQgH//FWjU2W9kuNQV5qoq14aV1St9b0YjaMWgSheP
W9nTE2elZjQZlyVhU33+7Pk3yRx9E9o69MTe/NT7wfqK3ZEQu5CUC7sKzfe0hDQDV60/m3hcXx3L
3QDwm+usZriRjEZrHTU30aFpaAQb/6IaX20WYqvUBWQ2GKN4G0m+Q0v0FhTpuXHSdgluolmWPC8j
Kzlo3EGP7KsAQ1XMW+tGMQNl46Am7eaVTLSnFL6w7X+Tb0C8rZBbpkX5ompqQN9l9suejSkF4kwz
Y3MWd7fCYmMVNn+IsSWErpGItEqdRFtcwORqaWBPMOAFTbECuX7vp+xzHiSyA766ZsWnS/bdIs/s
n9Liwm1ry2bOe8k0dRlG5ZBwiFYm64kzYSP1ZuU55Uw6bTMJTbelNTPTn5aQvT2ElhM0NoCfzl8I
1XRZYD8WflndJ6XzgwncNzkvK9MxO8RBmKKq/zQMz1/CTX5yzfoDMd7F882AjYJrAGYn6tLyMEGU
rQZZ2jo3ifNiI8b0UwE4Cs2YR8LMahQ+Llnaf1nPPXyKLos5sEYBjD+E9BTFP8Rt+SpEfHA9NM8j
2ch5E1ySvhoORTz6S2y1yLqkxzq9lBCyuv4rzRSxa3GDbSv9DltIS+ZJY5NdEsBkmA4pitRrTsrD
AJLmH1v49NEWvKWuOpG6lW4wQ83wZx5SwuOfHUs7pEk0py3Peg1zohGnocBDgcRsknIb3HqFzmMK
m/vkTj55taySI1UeTMJdA9EEhyb3rx6Y51ld1v8Xd+exnLmSJtlXaas9qiOgAhjr7sWvFbXmBpZk
ktAioIGnnwPe6q5bdzFjs50NLZMiyfwJICL8cz++DXv1UpcujrXoBtcwoDhZXhAdo+WMW2ybQrt7
37eebWOX4wHjUNuG66KYP6LrqHT3Way/zcn3tgGEYSISmw5uBWPkbUbwG5POjvgFyAqfXXNbFAck
2EufS8zg7tcAYGWbpt15Xua6QVKtHEtJOi3DJ0UX+jq1p9fC8i9R6+RbQsXJMfLgvlSHOctPMu45
BRisdpQ871VCu41D3jvxuxeeVQw4eMJ7CHabwDLADsE6mzIWy0HzVBIZVQklOIFgfhEheM8BwIuf
hPeJro+m3ovGPzcOfVuxZTx2mfU2MchAuEne2fpY+IHeUzKOW36vNXzTushv0pUs8mdRgjiKTV5v
T1XPkOnqEmuknvxPnkofdhMgUOevPopY0TPdgioGTIiu5KMBc2Q9UozedSgPddAfEIn6vejWjFP6
vRtt3JHz9ThBn/XqA55AG2F5PcLZS5FPtp4qvqVon+MsODt+1eNxpi2YeaKjUAKdKPs2JkmMNjQ/
Q3/4mOTtrCCMWzg8GfPoDU7o+szUBQOPRw8n6RTcHoJpE8gcWSQPfWmvGZZ9onl/THRa9Q2GlJR/
9ySMajdxJVnsVRm2JOyiu1uycodKqV3D5qON0jtu0SuQbM+M7Q9mjXOgALSb478sSZaXlX1hUEg2
Mys+e+8yEsNPlYe5PGFNbaONhtY8i4QuCU9+I1Je1IIxraEvkrItf3v+8npzPCssvAOob1SU2dj9
h5jtCed51Z4zYtM4JvSNkTE41k2Nz2DYuAZHP79s4V7Zzzzkbkuacyzm4gsi0oTxht3Pb0GHGxG2
QwWzavQfe3zE69lNtmYeHIdSP4KiXxV1cWW5dUCNJ9b4PJ9PDuTA0A4O2gPQ6hxztvwho1Zq4M/p
kL1rM30qUkqJBU0upfMshuLdGO6gLBxbfOgE4VbWQyfcC41h9wBOXouKWaGtNVexAGtdldHKdBNg
vyVY3lE4j+3AkKtkN64nYOzMSO/mHB6AistzYNE7YPfg+B3cXXFyaChtQ1At9q4C/d30wwMjlg9O
ZNCxsbWmcXP2nL7aes1onxoBC9n5XTKS8H6ldfdlq3cwoMPFnrn3aGlgrn0cBgbobQlSqad6jsgL
Fyg84ZygrYDiwCQ4vczGOK69dRFQTkHFi7KYZPoB6mYTqWfHgM3q+/0tY6G+4zcbL9g63EAbZ5nw
OiLaJVmEYSJh3EJRGCpuuef8t5pQW/GOzS/8DlajUb95gYF6vjzSDQGR3qjx2CQzxQlsNfEg5suI
TO/t1uXXSRmOufRIDWaE0m0i2psyoLO5oVE0LU9Jy2FVmTlUO9bYPtuZ9fw7du3fgbucG1l7e+VK
1nHvEkEjDqaRrXQfLxYFf9WV9NWM+i4Uy2aAQm08npUmihGy/3e745AtG2kvxZcdfHGmflBJ/EFk
4NugYgknAbEwwcRb13TmlIm/W8aNM9UVmeFsiiZ9H3Br1PwOycH6fvJEhyQSUls8QUPADZbxezFd
8VstLT2V3Z1pnWZqN3PP2Va9sRex0TOPXRKifpSQPgvfeW6W47KwerSnjTPaB8TJM7yXVfetJB6R
mblf70hvQ2AEi4mm0FvDVa3st242XmtP1qtKt6Dl5vT6wYiihgwsz2inknftGBK3wH8HkbnEMucp
UfA8rpvrwXLqVdfRx565t0xJvK0rG2Lii6LngnVdN3SkndrwBUggncbQanjSwiVsuu4ULDXuMW7H
DSrntZthHatRf4La1lfe8sas4zviJdc1ZaBb0XXkJmq3++Qlm1Nnl0bOakjkvpEJ/WWDd5NQjsYt
ba/BkKTrogzxiymHmT++fKqVKMvuBq4Q+hRYDv0pzHee/JU4EYoSxJbZN25B1zH0Jd5qJDQyDawk
+Jao6sCn3uTM/ut8GjZEitlwD+Izmf0Wuoryj4KRcCqG21SU8wZp6xHKzN3ImE6T1j64bHX9Vg8r
VHnY4o35bFCZucN6/5RyqtnlOU5byXSmrV6TCTSbSTyAZRQWv6xdn5F3eqTHAffgnLAVyU0whTG1
Ei6zqBChhf7L4daH5oih9QY3YM6DcJ2BV0ezoCSLvcxPcOnfP8f/FX6Vt38ElJr/+g/+/llWUx2H
UfuXv/7X9S/Qe/o/lq/5n8/516/4/5Nc5sAa+vef/ygv1eZX++vfvqgsbKfrX/nXf/4NoahkD/jr
z+iy5Sv+gS5z3b97LikwZSrhCOUtUJLhq2n/82+GJ/+uHNcXtgvO5+djf/u3/0aXWX+3AOJ72H0A
OtnuQqn6J7sMGUCyRBInNgmRqf8ndtlfeVgOUBRPWUp4lsMPwRDyX/OGPtEjhnZ4oOOxnXclY01R
N/ZLVzrB3hirch9jZ36DrkTRttP+YgRU4u4y3SO27+5mSozuJhYSZmsz3aatdh/MJv+aiJyuuwpX
WNe04dHi1HcVnbswtq+ohlRX9bhg1q0Og59p0KuRdAizf/ot/OOC/TPoSy6B6n8G7cimQ4MS0uWF
d2wL6NdfgpQu1PsAIGkCSkOcMoWdngjPFxYHWq69YdyqGsgDZI8BT2YZpJdGaf2J7fi+tIviDB5C
bElXmYf/y4/1r/k/fizEJtexhGPTnSot76+v90T1oihySBToypQzIVk2VvOpEY3OKPuKTmZ/OBka
aHQXl0PCk80Rbzg4WFeopfw//zRUe//ry+RavDjC5Qdhm+4AmPr5+J/yiJrzytRYWPIn8mg0tQV7
DjgoWlREeKlnb5NaHIoypSbFBBNsNRMdxlOpj+4w3Wue8CYYrC69TmIonbUzEnVLB7KaeMmK0I0u
Px+Es5Nekxw9zuYwnJhrBldTKdqVjOjeqZ0muBJTLTeTKdx10dn+1c+nzDTVHDiTfrZdydMY2+Yt
tqz2+PMFP59mOe0f/yRQj+Dqj0/7+UBj+jgLQrxDP/+SOXCYVAEU6ZHw+dVctLS0gZ68AHpVx7Dz
mgn4R2JdFXNrgButdn98Sh8m9Snuq6NePvjH12Jn2tK8jSc8rHS9/3knYR5wpNMod396p4Gs4LYO
2NLliwd4vUck6wuzJED6DturXTjhcf7j736fkTypKm8dlJ1/5S1vJrZ8Ku2by8/fft4vk/QfH6Ra
Ot3YKvgFC+AXmCznKpXp0Ow16coiM0kmLe8rUA/nzYyff48zj7Fwp52rn4/8vOnC9to2e8DXy/vL
SFF1mKRy9/PBv3xubShBCO4j8ExW74Yi8M1MVoEMGomViN90F0iA0AHgU4Qe2FcicDwqvXgTYSu/
knjXdYt09PP+PJbjutGNsfn5jLSzwIwCPydczXSL5m2y9ON3rTlOlSXFX12Q/GLw5GCjZYsPnQtU
Vq2hds4d1bw91W8UiCOWzpoheJb41yGRJxIRm6CpvjLl0ozEgwa7M5CLgguOw5IMMLXT8hiCrNtL
4aPW8uKtweQ8+roc9nQTmyvchlBxjZzO2rFE9FB3eQFfFfQEYwBCXsD8QrKusVECgW3ng+SEgI+s
pHbNoWWAF3Nx9BKrrCom/B6Wz4mC7U3UCbJwbXjHOgxZnIIradQ0qg0XcCOUzWAQPOgwPBUPGKFf
E4dTEgRvNoBGgJzeI8tjD181dE2ukkZ+xRSPrhQKUG10ZGv66lUlCdYD4w0jvcx3vuhIubfMy8Ld
oENja09UiZMJPsID2nGvP+SYHpAJQOvqoMZWg3KEzk3bUkB3RxS38DPIV4feQ9nQI8LM7xMCywPd
l5eBcOyaSPm8LhyuJnC36EjG3tWmZODQM5rIi7M0n5K4gE3HhC4crwB6N4e08wjLzZx4QRpVONMO
Y8amtyiOQM/Z+PIbWtGxnOLFD6OvWY8PGFSm9XLnbOnZ3tn067Cj+xaORi+3MHQJmMYx6OM2zNca
9BT4neIgW5fALDx9kuyDyl45bCLluAEGDDwwxRtPjfdwsj9nlBPsdAa9RGl89fP6snA8U4/E/wNL
VKPE7ah6pkLRPWbFuxlVSFLn1yt961r9mdTGTWHqK8vDHCzdkkozMEYzVd+rLjSTjR5BpMdjdaOC
rsazFNxFRRXt1YBPSpA/MDPnq247IJJMCqyqA2HEXzeZURG0U1+972fHHt+RxqhCdARHvLCTYgui
5wr3KdFZbYi9HBEaDR2S0rXio6rQGqz60dHmHXV8GR0XBBLAmF6XaqtVRpR08U/FuXuYBubD/TCO
e06eVYJoQ3dCeqQPZJ9iTdoYQ/VWDxjQaoVCbtvXaduKB7b9t9osGdIKINEVZs2dcT/hAT11fVQc
Q8/chW2JR4YImel24amCoswmINuNpfmO92EnLCO7yNA8RLHq9kzqU7KQarGuchBT83sUN3h3GXwM
vkU5vWDsFuTbOEsAhjkR49VWLrg6r9qSZjwpDsQ0n9XyFjh8DZGQNEkf89jDb5D64obHfgn49FRr
uzw1LT+HDTxVt/V0UJ5xV3tI4mIYSHDnzennjSKulTE8cbONG6IVusu0nsErv/ifP0bEsHFcYqR1
U+djAEhMQGN5XxDLEtdfaDkH7YjdWMzN6Z9vQl/9+a8/HzAZbO2p2CUxPB2niglBHN7URUDpW3aT
mta0rlxu8wnSETe9h7Y11ZtFMovRnuyJbZg9X826fWVqxGMmr/aSVc4U1QmqZM8qLe8Cg86SWVKK
mMTTTrcY8e2r1m3JPCcofqNzHwzkRsEgI445cERRtOMSm4ekNHO1yKSSed7StjdgpSOtHNNbNRUE
7xHv4Smf8V1WE+d9u0coOuREIcDopfGTaqiqAEV1iByabDsnubF6+RbTKgnwzLvqp/ImpZ47YAXY
lF4I2jboLikNumMaU3tANWMvplvq2UCR2y/VElOwa7IHyYOTBd8+8ErCD0j0aufyyNmlFVcxTTub
pLIgy6OJMAvCQeB2IFOalyId6E8pDFSCgdRUgsuRyZK7bQ1/lxtOv82z4JZFk+/a12cBIboeujOd
AvmWaizSdv6tVdLXUEfWdkq62ypU9SpvUwzfaKHTSIC6oMdqlbTmgwgeRpHbq1wq5j71q+1aIC2J
iJyS2vxdUUijhtuk51XVUY0DGuZYtfn5hdGLFW8tbRyjpaE7KWlwHhYf2IoCCQKyCGEG+6pdHxfX
rltdLFZQI/6V+O15bBP4WQkFK7Wk5bAO6k899y6Pq1XUQPvoxV3CFeAWFxqVSOQafHdsBVt43cmm
CJxqIdmtjBAvtWl1bx3VJ7dGQmdV7N3Wta5ZCCabIIzDHCY/B2DiRoDCfn8lmSXsO3I5kKzulCBd
r5vmrMkqOYbJCGnOL33qvcZW/5AX6SnLxhtn8PaA6/WPh5PpGWXrxxIIvZdqGz8IRWQRD12ZJfe+
mr7Kno5Sr5hv6sG+k9jC23CK2RzoK3pYaEZiPfTwK/eNhX/F3BAc9NdUBL4mFfmLBqkgYCMoWX5o
v9g22vvOG1cejOCAwAQQ1wXNr4wJS0o7UY6CTdBZXMJJwyVtBM7Rn91tMLTROTTmT7Md220BC9Yj
Gu9pGpTiRB5bP/ycq5CbFRb/2oOwt7bS8EZRinaq3RofMyedCBgJ0Vn8iBhq6tWczE+5YHjfRNyJ
kf7A4dIeporgBS7eWyBqCpmdJTvKide5bbKhTxBgG+WNRcUvAvSpCOtvg/QLGYC0m78oCLY2BIXo
sCZ0vHfG+saY4BbOQcx3Ycq+mszkFPS4pd25f82m4ck0wpe+qk9exD4xruN+FTvmvRm119KkiIlv
9IyTkhwTVuOgxb06JFxlrkeR58wMNJkvlgFbza4QlE3ifPRMLXfUIyzi+8lkd5EMzbdVVwd75OUq
otty6r76kUhxYhf30ehcko7StNYLbrzslk43a21MAcuyQpbR0bgJDWp1CDoXnSQxEkPeZfq4dLGu
POnobT/5FTRLjN/zubR5XJnFJC9iMQPMtnOZkdCmkeZls/Yp8HK5HlyHcf5kv4Dfz7ZzT8TDn9VB
RgwInMGhdTzCB5rr6DI3ZX5wChqYbZUjyfRPAwEcRg44RztVn7B0Q4uXzpsTmec2bCZu18Ff1T4d
Wf62q/TrHJrbXCD+VmP8yqQfFasf0HUkSwSIOrdUJ044gitp24UQYOO8jQ5jkh9jYIcH0h9PWe6T
y1WPZXGpSmWspta+8dJYn6KZKttUqH3XcvcK/3c2+bdh4n2BimYq5hg7i73QWYXOnWWm33kA/WFM
GlRC3WwDEXNv2rQH8Mp5gX+ts5Y7juwu8boQiKtoOS0l0zZuiQgG1VPQNWuiNwMhCzoBso5kR5px
UgyJYfuZ3KLuq5UdMgeM7B5agXok4lGS7mYAztVDhuno4zvcwuYsthZqXg42dOUapKdG138xApw7
Uv+eyr44QT7KZ3KiVnHKQfPNW3YQ5clLiA6sf/5IuCJgoVo+4eez/viCn6+1+pzR+M97m5/P8t3n
LIEByeovDYilvjo6hboBOMm1bWM4IOzi1rRkoaLSluJfkzUn/22/exYHVap8OHUYzVdH922Q0QaY
Fvm7bBzJg0pddOAx3GMylvWKUWdHvxVPPwR7UNsuudRO6Vers2gebORn4RuXmn5ZmGxjwwM2I9Jw
jns2UCasZqv36a312HobPP0rCc4ytCe2iH3B8ztf0/MH2p3GnpX5bcR7q5BPqEgbMuGaeTDtNc24
ajp1Hako3g097VU1oxZDUlxRkvCNYZZsfcPdjRGTmkK5h2og6YjRNPRRDtE+2a400IwX/2VXqXot
FsSX1sRb6Lnwimnfz/Kx5+Bmd9NuabTCt3wdWi33DJyt1DOudaWeB7IQdlQZO7gPisg8aN/MurSE
qbkdu08xVfTiYpUp5/w8sTmgY4uyDdOE7hMpHhVYfNIJw7Kqenud5OqG/3Z5Ks2xxMRD41Y0+OWW
Ck1a+ABBTQle1yF26F8LMyGhAg1c+mYfMT2gLCuwxIOQlDbFlqlPzTiGcJT0wOUx7kKvNHaIL5ua
yMfKNxvaYmNSJQJHFZbent2Tqw+9HK3FGUbCKJgp7LbuKkX1Fav6BNjBbPVKDgl3SMftBDX+OBRJ
ta1UeO7w+7dp89zpoliLLH/kGo326D83eMOxfRjsA9nK2EeZXxg22rsuw9xLlAlAl/4yB2Lusjb0
iWLZf7xhInvf53Ceo2x4zBoTdkmPAz6LPvu0PjOoxH3lPjJmwPhgMioQc39KS1PsgUbQxLVMb9i9
5qem6QnjyzfM6Gwqc3cHCXDeVCRB7QZufxlDk5ADk8/mJUjMmXFUkrK2ZPoULq8iQVuFAwMa8VCW
3XG5SjAzROtZOMxduCU3cWcx7h+mkZjmMLGHTu7McR72DM84+/HvMMPbjYPFBGAuv4eBARSbOEW/
5crraR3K2FatAjmdKmcRuDkarLOwM085B+pTL54NoFLLSeCj5DJApMSrF7J1K8R7T+/glqHmGzIl
ucGQ4qLcP+JJuvUtfVFue0iyu1ojdfYZYefAkVeWHBVUKqrBcW3FBMJXZjN/NkWa7seFkEyvyna6
rpPxoRswMo8t/Zh1zdebT3UX7Ew7qI4BHihQisGzmwG1dZdHaxSn0yE2FPSiPHjMbrt64sFLgNei
KBfTZ77X3bCgo6ZfhiP3XWMMa69zm3UFt5KiiW+NTTfUMV4PWnXWKsnYv/fqrqcC0qBurfjshqq7
0qV6nj0y4/6hwVt5diyHEYKIn/oKNFOkCfKMFv5w4731Tb1tRfsduimJVG9mUudVD0nO7YDThIY9
46McGIQ79Q1hDCb1tvuOC57clY//tpP+J5uXk6PBaLjyucoYyirWhgQzA//lRDL1nrmp9EjFO/Og
0BfXon5IpyXUoBa7dEWjl7h2hoKnTUfKoexs8LkeweaEjjJEHcwoA+PlwUOvrUMimWpDrHU65VP0
hPNghJjiwJfKntuhPnoULFzK8dtOuhwPTABTJyWGUarFC+Fpn5Ilwp+GP6cbR49oSXRPzZR4rHBx
hXX3UI0CMx4TX7rJjloO6VXNf4TLbFPFAzVFuAQjNZZH4DJnOFoEZFuT/lnLzdcRWFFY7vGjNo0U
jQ20ToDVmbtDnerkvWshmHSuzRahXObAyUdSD0ToW6gtoqEzKrQC6J8xqGwTBMkqMMojhxB5rvLp
GpcARjtDELYLimBnY3iw4vtGHBDOjaWr2iSa/VDXWFgBr3kdWn0OIWwVMhzcNgHtXo2JHDGzEBUJ
QHcP3/TJ4mYoRb7Ny8h6xuF6tBN6NgrVJXsff0htjjvTwpdSBVxqKSlBZ0Lk4ri+KS1o3KTSIsn1
1znitY9pR+o+zILNR95jUzCQE9DzOeT4I71ZnjPtE215jLjWUYdbLm4GcRQpBaoGkR8rZ6xM0HtV
uy3HxPlQxFJtchcXRLXspSx2SNt6kgHR4XFvM7VVQP6wt0X4aInr5hCZRGRiEumng4/fgHhJtBvr
8Dd7MtbJwnn0A7oFu0QSW1h60kCz0R4X8UvXmJ6ZkcP5vAksl5YTPNAeN9+qUQGbWgqWoznHmK0I
tVDcvnFlliEHN6fGmWse/SRV/M7CheBMYofLGuhcWV3mevG7EGs5cPfU+8imOi/1wDS382X4GDlc
URzLYJ7FMO8q2pvtXxaxZDzYu3YKw6Nrk3AO+1Zeo3H9akxqtLqajmtGMx/1bI4nYR856hC/z0i3
wi8/E4E9pqhDe3gvHxDHLuPcG3cegRvKZjle8M1rw/yEmQUiK+UJItQo1sIQ8XoKGE56Hc0Y7DyP
AJWWFLf+bdJd3EsGO3FJD4HNyVJ0K39k4ClyZtPMYl/As/2aGuNqDn9SJvZTNU0DsX4qj8MYG3uS
evXOJbQDlgwnLzvLveryBzK92anX8e8Sd+HBRCb2BjgUdB9TgRc+mXV/aVUFbZz0bNAbn7J+iiOL
M6pEKzW98TL300drTs9KDUtfJZsfPNWnLkyvq7j6FDBj2cN490TZ/LVXdfbKNNujPXrmjdMPu9l+
rETf3Camt9FV8EiDaL2F/3pgVNuTvPHROAPkSa5YbiExJacQbIlVNSwnEcj3JAb9ufDaON73Gy4s
CgIhAjAH1ivEmnEJnW9JEP0mDLQZK4zobjVeUbKZbQr4sLA5Jgu1GHMsd+pNYEvkD/fAyrhUaluk
Agt5sOhtX1l9/1blRF1UWD8Xsk9OnR+NdLSG+cppQGkZZn9vCP0pHRBzdKH1JYq4Q0NzDr1KhaSn
ERB2kdujwiGi4IBb1426gXN0weXIDKD43VR5t7cifWwnFME0C+9sqkDPWXbDRTtdShzI7gBpxZxm
d29EzjXXLG1btNrtevaM3HbNUbjOvWFup5m+SUHbI9NrPHfcbcvcHTGWdYBYtIPZ2BoXcvWqBfu3
lKqvfOlfu3nnrUH+v7XVsASBqYJz0TTnQKb75ZwgbSO9t8tpX4O9RyTItjJXryNJ2bXwwnbraxN6
/FiMh5THKDfdje0HxDorl3Dc8BGhh3GP4xgIXbQF3X64k2y2oCTWns2RWzIX5GzFirKI1aUTfwm/
yu+E4QOHJPSqqk2RO/4BLiB2VaeBj2O627jmCBuL5hPZmuXcEi95msZbzTkAcZRTUkgWAv8oW5a0
jfZE4ua+qx668c2suI0834NfUZUsfI51nAQPnUK9e4mVofMn/b6HOhNO1u8Es8lNo7IbVk/itDaZ
2MAlRzDXwzNp+nLt5zlFKhZj2QBrSl5hwKWoOgVDn+9JwyZrbMcnX6Ka1gMFtKhb2nX2eY/Px40t
uAKiTXFO5FdmSNqPSdFK+IQKS/ZiNvWgcwAnXFjZKSlPVEq/ZXG3EJDUNiIHRWSYjUc8IXJFw07L
qb+MFIqsagJCi3hiIQgeWCDfCDDwqO3Mr7B75+mCd6sJnY0M9afvFDcUBaLO6WLeNR2wPVKyayab
lBfO8z5o52vNdojDc09wQs4CADGR6tTYRqF22YU2FI1WPadEXwA4tWtS8bS80at0bKNSH9KAo0M2
3P68dE5hP2Md/XRSHqWRuG/r0VmRz2HPV3FeaiN6/IpgQJxnzVaz/RZlCd6sFF8xDD70csw2a0am
i9GQtcGbIcQIMsgR8XaOQOA1kM/82m6hZHhUXKbhY7lk/JMpdm/KUe/7gjxpldGL5JvFqSjoIS2j
+FzCMBwKFhEm6gx1XF1i+EsOruI3QMsixnZeZ+phPQ4TE0kqei0Y9sj70aAHIxqMdZunR7VwYfIa
Py7tkGT9J9qD3ZL9SsfmTArmrMm1LOx+17gZhTEGaZs5eFLcGXj0m4e2pEM7q/mpSeCsm5xCyY55
5mBgh5vdoFuFdfMGqQEbdl5AjwYPYYqzwjC4mjQ7VA/nlyoxEvXbSqe0EFtwSOs4uQyf8ON3ZQAC
SmaM6IYKgTdmjSmDJVHMN6NTkXYy61AGXn8slss0pSs2ZRvpGv0pdvWNbZZnB3optLAOGBr25aFA
/ZHjs8v+frSLdxF4NwUsovWsb0qNZqhkzqvFuRzhX1YAhmg2gjpP5Ba+wwtF1FvbAjpXH4K8+V1k
2X1S9+daZRudJxvHjhegni0ZuEbvkIBehLFPSjRTfEJiK0sDA1kdHwZJt6oGmsLJuxEfcfI813W+
0170aZnWN6vauSAVRHM5nrDpaA8nmXePSdFyiXsGiXCeuDKi9tINqbTFQNqm8f3U22QKEb140Gyr
yt4n8GHJ92ORZonYDvkQYqJfA4w+pUwxOXQSGZIM6DfupN80wJFKvkyyy899b93C6Kr2bWAYe4AK
J9HwWhvCuxJBe48qltNDWpvbkaueg7h3tkY2WUEb3Ya4PkhHyEPvz3gPq4aqRR/zbcReB6Wr6G9H
j/52vEfPGeG/cxk6t7HU3wT43I84t9cpPuNY4uukC/fIuevGSKqDdKJjLjS9dpN6Vj68iii290Gv
8B9a7acQrnxxAR2thrQ6a1n+xsE5n/uMedHED8zMCGENXCdSoHMIo9ndpQZwpZYdgC2rl3xOqbTA
BbAzxsm8m9MKWu6Ufzk101EGYv2GacR9MoS/nWZrd2wY7ZIvTWCwAdbR3359nBDis45iMy8BB0LC
db0JU24DlsDflqN+eaJ3X4vXMMyue3+k5duev0youMcCE3TxxjEblWjgZM2G8kFwvtgqH4h641WX
bsAPrKx15xWcQ/wKh65RPQYR+qBPyg+vAcrm5M6kL7dNZIqdDNj2KhMhBHrpjbKw+HuEjfBKlkDS
eMgjFpmYf1dDVQ0Hx2/eSys0ALDb1SFgsjoYhUv6Pf0seaatPWIeNAt+NiOW3iS1HzGTV+tMI16F
wTe9sZvUDUn1pUWw0UN6yzT+lkD+cExS6xRQ1bB3GxQle3m82lC45oE5loO0e1UX8roMm/g6L8z1
burS8T6ofGc1W6zVYyqAzrjuik7vk0G4haR2tqJUC+5AkO0s0453FmJyWbAsthxv8OgZNd4H9xRY
o8vKbD+zfJy1NzzNAHp8F5R8jKcG/jyk3dZ7D8r4SSyHqhSJgI+389GyjDM5To6vKcToSY4fVdNy
wIbDeYY3yXOMBS/Ly12Veh1O0X7dkeXe1cKPCVpSxmd410jkQn1WSYFib1vfiYtTUbqRvweGZu+W
UiZjjvuNmz6jO8Iz6hznIM3xUiEn6a6lcD1Af0mK4GZiwML0yT3kWz3YNQBiTbgMySBoudIhvzE4
ctdoO9uW8e95ItrYxwRr3ToHAmsr9O72XCjnIfPesynGWNzPNLQjatSM365beprnKWPQr2h+aWp5
Jp26skfhrafSni8NeDyeNNUelu19a8MHGtHtMV3+tkn0R/DwV2Q6iJYH7EnIw0CGD+Uldr3PIOgZ
gA2sSwX+RSe85UYDWIcfdqXApSGRM5GLSos1Jkr2YY1dZ2Jwew7E8B3oNX3pN06LLyUI+DdY0QVU
X9DHYlNFxT1J7Qc1+WeIqsGh6tChhqumxOk/MZTZqGyiYpbTeaVslJy5e02GZ051dwPHGzObDinZ
2iGo6di16B1L9FuC9rYLiEoiYGM81ulzpjtrk6aDdQQ+fUsE7s0sChofTOIhrRdfkYREKZqb22Eh
9FUzuo4fmh+eeRIDOd+YG3UTkXQ9urJ+x3/AxMYbT+zBKDLXk4PRnvaZkupiB6DHxoOHGWfpAl90
IYZkzPks/0qZUHzoI+JGjNUpITfIC2EVO1wK06abZnLZXfww5GZ4qDLTpDylZGIcdq+Eo9+ZREBD
MuorzOI0V/Xhxch8dnty2gZ8VYMnuqeWgjm4BMbkwLsuLc4qdXd2o9DkP6Pok8oFOyzIEZlZ36pE
MT4V7WUyw5eO6N2OfQj9Uprvkxb32Jha9u6nQEq9amy911Dr18BPwVcjQTezqfH3TOs85rTcNt3F
rLg6ZYC7fiRd5RTDQOwE4q5k3gEQaqKctLIwVAVfVUcczsdXNWDBX4EuvhsSPz4Ukm7klEERpCzn
nnURuIVXbVJuBHZVxQu0mC9cP/6ea/slsFKOQj5BADdoTqb0iayPjX/Gtg+INlU4fKoX1wvFqaWl
ZlN5/iOxaB77atOKJDsBpNebhi5napTDzRR6I6VOHWc6vkfp1Ft6EqxVU8Co16bIcJIVjwWzOwzo
TXib5N1VZwe73HT9lUMP2MGi4pMCzxblK1ZrZUOtLYzw3MdPuEXoguchilqV3Bi9XNsuhwenYY6C
0Rapu+4ZbeGKDh2d7UHMkf/N8EOudRPzFHE4Xsck+y2u/66q7vuGs7jicJQuSLWqmA4FoZQxg31X
+9Teu3FwLDyWh6hM3828Y4/Jc1t71XelOrG9Ks3/zdaZNccJdNn2FxFBMvOqmmepNOuFsGQbknlI
SODX98Jfd3THjfviqJJkW1UFmSfP2XvtsIObn8K+mA0wmQkJ17RVrEyzq8sRoBlHDpXknLBoE9uO
xwEDZBcN+fgWSvFpUG5BJseAzTsZYcggghZiLA6LPAAEEc4kiCM+sY5Cv7uN/1tX9WFqy+c0D2hK
YGqJxqolUTt/KawIySfoJb/MmabWzC9T0Kc5PZYVEq00p+U65IAVrDm/O0c6f+mVON1wFUkXw0v6
wBS+Obq8jNUQ7rqkd4EE5tO26osvm/lslzbn2jeeokJAjlbZc4vJmSlIE++GCAW4PvQGudiAD401
oXiPWcHczxRAOQoUNhUZiiuY8t+tHX5mg3ovA/4SyATwfe9GShS10yeXjiEHGY1frme4W6+2L/Qm
66sdUj4bUJnShmCYKHlv/WJn1EDF3C7el/WxMfSwsxwd7zn13z1EaA9pUVwddKs4AsgSAO3Z5lsc
dRM6kWmABk6ditKRFBky28kpwRK/cSzW5CBkgadruW80Dp2e1NJkcH9kvJiKuEmA2IT7iFpgRfQL
vWU17ae8oPLWc/oA/I2Rr9ek60FIKn9sU5U0FuLvypTdzZPnxFHoZZqNTsYAZhqDH8dvkp1nFj9h
r/u91MkPiv6/cDlpqQUcLZnbF25BfAOGXZaDCf9FafyqOemuVbYntyzfLI6QTVRwg/UIJo3Q07gE
JrXKjJwQmfbHIq4H5nL0hWZqY4I4jymQAZWVcmt1tHYMV14CCwtldwvSlGxGJlOc+6jov2YPDNjU
rEeyHvH98OmMDaIKQAsG0pR05ghVrSZN/1XEnHGkxKkWAD5YLbU1Uw48mWo4BKZmYrG80YkxUU3S
pZgSaDH4HkjF8UEnm636auP0N6Dyp1JCMTKzWyHm5oQeQ1PFnbM6OYuemBRSfGp0MNwVzfwYgAY8
OrOOnjxGa/mgndt4FJwnptTV676m1RratEwy4BOz3y2LT0eAX5Kaix3ns5JAe+I4unqhaI9smIAv
lD5bfgPFmDalTTNjBeTjEPYj5wfsbiu78l/UoOQp98cbeAt/20b6sSUcqKTf8hqKo4KXDM8U+JVT
tJAa7YF+nX7xjICXvlzfDgdGzHv2EaPzX0c799SbjT2+1h9fiq+8i+jDRcZPkOvfRHqBvkWOBGGc
dsL8GHcJCtnoryUIDQ50qQ8FXkkTpnLiZBwCscFtBCmOmZOlmwpcx0PQ8pO+qYZV8qsW08nBKkeJ
P/HXDbtfxSFBLMGyhQkKQJ16byaRM8xdNaPienzBLdQVOiOQLPUw0yDtpScyJ+NjI+KS+WSK96xO
d0hnzHw5Hg9Whfmuv6Zmynoejb97201QnZCRF4/+c2u3BQNFAbrIuXhiuPfc74oQ1XBQzCj659aL
0T7IFxHhNpOa+wxuw8oVncVMpUVqw4ARMnFEEgkXENxAgCfaONYNuFglQFyUErUnssSdE/GhI0bh
LSBiAr/4+Ig1XHHGg5AL/lju28H4KtnMEnuk3pFKHBuPYYJZ3QT2qU4bDuo0E110Tw4b8KQHu52p
I50v1+S9LkAhY/9wn0l0W/U6H/cmS4NUDv29Or0a4xvcVMzJWbHxWk7VUef9hdUit5G5VPlqMcsi
9jN44VHEAHF+sib5xMpzd2os0OgHHMXaUds+xhjvA4kSfsUsFdt8UK9gKDdpnF/isS0OzA2PVUNK
QOwVr3PSv7gIliosBA+OTuirpegBSoIxOIEUGUKXGNQY4SaT/JYtnTnhWW9kAwfrqqWmMtNg51SF
f8CaA5gSGdIYw/gWWVjR0GWnjfHlUqTE67y2202AJf6cZyjo01oX1yqiXdHlUHOtNn7r8KNZdUpa
Z9Z8uXVqLShT8Zp0xhlhAO+5I7o7QbU5BTeTbbPE6sWEfSsTuclKJByOjyAMUZKzTjo5bVqbOCbi
lR33Fgbujz0geuxhThiU6xE8ETZ44x0ZxkbOCdTgRcgvG+mu0J+9tdgedoFRvZg+F07uD/yns/kD
9prqT7tnV1TVWvTOyzguMK2e1lHLmP7Ap4vSsqPrbRXKPUZUAq22+wcgN8UTjvByXRv2pdc63GPK
3+KuoN5SCHNmT16tCJ+16qNfZjD+uDpLqEbnq+oGerH6M2g0zVXuoYssONXX4ZNPRNkwTtm1wsbH
GYAeRp/ET7kxBmdmTusq5PPs25mbeXayrbLmU86g/YoA+mbV9reo9ky4lxSPpxAb874ToLFzZ+pu
4ORbfssL6D/KYqr0Hcf4EmHjeIg0zjSwWqfO5jTtTdTPdA+kPV4KsHirSIR/3TtD58X4hXqv9Kf3
zAR8WmombhWpVKoI3hc9ud3KKzO2nmVkWCFVow1pG2+ACfAdEKLda4ZeGdrHoSif22kmPAKgMDX/
uJdje04Qffeq+jKWeOR+fhw65BMSH+4q0iZDcvfbiARzi6SwYR8WL0QuoyCDk0grBdWGowJehqjf
wjbxHmr1d/osu/yNjusdsT1Bz6PHiZT+aGRVf4cgJlgD1VpU17dchifRx4c8JUBXVCmJHQ0dZ+Kw
mWwQSBTVX9EEXmOOwVyo9G/m4a2ryQ0MjKJbxWjPUdeP3sqhOxflBjsOff1uHl8I1XjOJ35Lq7KY
viiuKz+yjhh9JIPBfuPrSa/SlEk+fLe9whS0my3U4JE5/vSJAdy3R21WxKjQ3XU6ktdBVgP918lZ
AEJIPQjR20yJ+Ub/yt/GNhJ03pckU8XeuOI+bkmRsa4SJccTKNhNqYt7oDWDFlV/SSBHoBdYFsrS
k1QEmYQi5R4CC6IdiLjPtMQoW7b1Nu4zvd7gYi4bqpnlsJk+eyjZHroWLzC4e7q8I/GH6Gc2nV9K
aqLuISG6m/FMaB/xWz/klbNXXoaAmpSJ3LxoX04UZFBdGUqeI+tLIeF5cGe67ILukeF2OZ+V+Cj8
6FH2uwACG+0B/40tTiyM221N6iM1OvtIV4VXv/DH/bigRJOEXcSAjREl/tNYRxTR9muWMk5omBqS
Mp28I/fiTJ4/zIySSa6tYRf8s6Wv3DFjJJVVyY+htLPxgnJcIQIX69R/yvUf9PQI+lUGn9J2B9aV
JV+wD5FRlc9eodD6z9UB0YXFbcvuQNTRi+wkB0Ez2fg2wKOeaWqfpvcikgxrqIgMlc/k+HWcxmDY
WC1Y9TaiP6cal1QgovjOPoCfhwTBrNU9uC4hP0Vf4KCPor2yNVpMEwFYkX45DN5Iym0oNFLounV8
St0jBCW1ocX/0QzoReDuAUgW9OKB7HvhfIgGirBILn5M5XJayNekMEXuxHm9jJHS18HWdoPHnnsV
t/64aapa7gDc/Ggr/jT9V7fQDlBZ1kxixEY8Kuy9o1c92kVkbOI62EHnDVd9XfzJBJdrsshpHelw
vwj0ymqEDsX5EwljD7YLnxPzfs18CaxIYaO8tolZR81MiFghWQlD9yuhGtmYGVr8oOZOn5sexSfo
dSk4RCbzS1+hVXSZuGLBg+1oijPRnOsyYdWvXhFTKdwWnMZqRniIr09OEhwSomXjuScGEsMrtAQX
WShtnhuygnhDus1LI+sXKb2XJv5lJNMnwKhmrZVJlWfhgDK2KV5ipIrnkqMUrzV7t7qJC+ePm/iv
EYSrnVcEHfonTp0XGlrX0fYvUzL9WMIC2WlMR5owZAgidkNuKp6SwPiAkvNoDXJnmQ4een03evej
MvLnbvRvARozZv7DlygTgdyDurxNebGpO3w0OYLCuvsm3+vSxzGutvm1QU2eoqs5wTezcEm3wTpP
rHvjR3yU/s6C7bjObcbVcrpGIwJORdxNk/wOtBMwRux/W55nbt8DOR/Qxa2SOoI5N7Aj64oY5dgb
Ni1G25UNdgHuPrklYfDWeqJ6nj199ENQTjZ01kMqcKBYrmFvguSPZ6PHss3iL87c8Kh6hR4yo5UJ
5kvBCqsgfbZzf0shbKHeelFQLyI+joee9B2uhdTe9/VCbo/pKWEUEDLgGmoZPPSwLHDPXGPwqmvO
o5iZ8kMgaiAj4B9AJ9fnFFQhPmo+5NpQO9mDAVcULjoKiTeLo/fUijZxkNxQap9jf3h0OJmv0iSh
yWLuIUHunNi5s5mS5OUXiwp9RF1W0psrT7FEyTzK/CUy2idm/rs+c4P1JOxHHy9AUjswW6yRhpl8
n5LuPagekCLg0SHtz/AGbCmLwHdhhLejfwY8nCN+i8+KpJPYgLzayOI5abPfeQ+FxsA+ErsA4xKU
472k9RpHT62yXhnKvk+DAcwP88yqj+ggwgEAMZfJleLaigqCGygpy2SwV+Qk8RaNk3nKjmMU632R
Q+2bTOePoI3mcks0yEbRhEC9bRvKcAvG3YzJa67wClHo2OkLa/qSdDzdSCP+9vPiE+0xfYKOBlNJ
q01btGOcyUk2wAX4p7IY1EwSkikSvQ7xnGygbjDc86JNahfdHh2YHZcneh83OEHDbp7/0kCUu4QI
aPiQVbhpBwY1sf7OgKST4qoZCeQ3Xw4Z5F15oLP3t9HfZuKgoW2m11RVR+GNf8qmxRo/Luto2B2L
iDffqmNnPZY2Braa80TEdHdm7kdM7iIzz9+KfOdV/ZZu4D41pV5LW73zflydGm506b7bKWte44mX
0U9vk2/uh0Uk6AhCJKLkGI2xi+yZVFoDzJVoPrDRb9Dxxw+dPfqcXsKdF4hXi2UIw8dKUq3XcfKp
PBqu5fDGTn8QEc0TC65wpnA4wK5/kHBGhGI+lLCN9MxrCzkwkAs5ktr4Hwo/vzoGCpmZm32dnMNm
ngg5opscmcFbFTcncN0EaTmz2OLvWoXSwP0wkqloQGTv2cnDsLyHgUPOR6KWjFlKXFrAKNOdfjtL
e9p6pfN7DLJjF1T3ChECYNAjtU6ywQf/IYJeo+I+DVn6vtC6H9GlPfSFmokt8rcKrLFXaBJa5ghO
dHBvi/SDxjgddSQbbmycbVMzrzXeypTxMY4UNjzOl7HJKWm0+FaiTFir/dfk6HBLdvqwY6VqUGOP
FxNT1FwQPTeaPkceP8Pj4pMxuhA7C1qW6FTR7OtkQ5bTI8sEAoPIWMctnd64WyC2y7AvA2sv4/pZ
18026VAeh2oGo9Bx9szG75kGHqJe1qEigNQTVt9xMu3jkmltYqYeRRij1rytJRQ6oBZdG3/gunpC
0k1onRiqI8qf3GfDzfSTJl27Rvn/ZszclxpP5lJIMmjSwIHDKmLzC21IlNWKrvR4daVm4akQkiS2
vy+V2Z7iaqoY9ZGcailgR8YiNSo5etH18tzwi3fg7qCKnMzp79i/SqdZ/zSjeWvUNK5EYe1nPz5j
ilSrKQ39nSFzeiwzJRdKiWpljMa5bEKbKblBbkcKymro1QyYLspuqW3bpzrtyUVvk3OJPq63QWgX
Vutde3RIDE1if0Xh9e5Rfh5aFtprbsBn5ZNL5zy4WZXP9uHQ3Mew/JWdQJvJW+3uOSCqK9BvHCOl
G+xNAVkf94ZFTeqcPKbSFzXi9oRnvpp8om8QFgMoCT6YueIx1WBzGGl07S0tm22s0++x4SMEUyG4
BqNP5sZsfZaC8TlcJPpHYqzOXtgQWiw31U8ng2k1MCfLYmju+Olf7Y6r2bf6NzvV6OnaY5Z/Ggi2
KID7r9pT1CyL/CJMQH3Z0zFUv0fIcGziJMsU/gtOFoC7Edp5YPu7IB/OgG1yLwAplIH7D+gjtWaO
1D3Cac6xEEqc9dLTlAIWWG8MiD5YJ8aVZ6evaRFX9M3r4+TYv5hifoLo0Q/4dbJQJ8+eRM5unYbI
pwNMPFeVm4/VkNXHMZV/Wye4UwfvVTpwLc0OWNQ/OFSsk81oRsNJheEe7z2THBMJThoReKMevMQ7
4IU92BDTXPypK50sxx6LaYnpeX/jjrQnkyK3nO/B2IEyEo9DxM0C7IXiU88tNorARcY1PuvI/KAx
fqBqga09+ViF6J3hATAqTJmlijdVOJ46fAa1U337ov4TDOBRY+rYYmkh+4wdRfWP3YEgvxM5aJig
WHY5FPsw20cBsUi7f7y83FH0tqvG7h8Zgkr2tmATAig7lTq5pEXOutd274XTdKeka1cKzxKfVXqb
c6c9JJ6ZrahY9xbiKmmFL2XhGdtZyRk1L7KPLrxnrf/LCh+cuuBXGCgCVdG423GkE6oVdclQs7VH
sXtQKJSKqSjPfZldCRgH189kwRrFp2t3/iF17QsjwUuTu2cnNaej7VeviVXcLbYsYiV+VXmHIsQG
yuin7XVsu2YPrHd6SHuq3GhIvy1bk47yG1yqSS8ZqFBcNNwIsUCMQ4lW9XADtB+T7DOeMljLWzYb
WqxuNb5y767H8IDWRz514CfJz4rVPgy/kzLtd1U8v2iLFTOrSdoKqsC7iDG4GKn81RtRcVdZeemt
mdQ9Xm80egMgMM4qgde/93bxkZelWMVRtCXb8OLY+V90NLC9U5pxGTpopqqrFDvrNhjZfUnvWNuG
61/UXBsrvyIBb6bkxU9uH6ckfgfsc4OSsS4MnFF+W0ElrLur44X2Chgc4Fv3A+rYa5D68G0i277A
YD4muUOSjumvmnJYzhvlfAJJv46m+D0mwSrzG2eHnG+dMbs+OHAsafLPNQduzhqxixW3R50Xir9W
j6YJYMIOSWi7QU92BIcmz4NCGJ8P3c33S2txEm91YHVnX9inPnUJGrbMN+10V5xB1cmz4oPZzsep
62A3SCSj9S7KaXMloqfhDEGGhW4cUL/1Q/WCnspcF0HtUAVw2LfN3l4hlglhVD5aM1sMGbWg9qS9
N5MEJh6t0s1El4eyoE6g/5PVMDq7/BG6ndgZGSlbgMog2nW7sXRfjbxfpM+Q56rQ+ejiDG9g6byP
axstB1O1FC8dTjjLsnATcokMZLEqyyNuMPu0DNx4tTs3lMeMUDz0uQeH2Guwqs0+av+UfdFzZvW2
ht8/Gap9JQvpGXded+hlQCMZmuhsRgicIUbPNbojcnehT0GXgs2vX2s7vLY5qo2YEflaUxNAxTPY
P9h+1kPSh2Df8ecPyW6wCO2tRu8Pc5VdEOp6P0mOxuSz2vmAP+JERGN6LBx99tR3Mvf7YlEh5hJ6
LFEMK9HNwMjwxyLq+rLbXKwTimg8pT6SLDFS+KXUp233go6M6JcFn5iE/SZT7i+/lvaxGCcGCbrc
lfA7VyR40U1S4810kOCE0S/cWycirIol9DPbtD020mZ2aUvlL17Er+njxqWNgsYthH4V5v2FHgDE
rgiQLVqOHUD5d9RGf9HilUgrQ9pBGWJSA98SgTG/bYWri1ofuQ8Y+wfMMgzC8QnsXEEzzWDp1fRQ
d1j6LMjB6tmIoTlBV3owJxvxZwdNozXoktGWXlcCcERoehx8Y/0spvGYtOUv3KPdEhRNekZ3L/wG
wBQHko1gOYhn9KkGTeMy6noCyZlhKqZVCw+BYOaZHtGYFeJB+z0hF6b+7PWvLrq2RJjfiF0eMTt3
dJHjUa5LAd25d0l0dUpgYYvqN7S/YvRsmFCnVzHLV8+APx82/JzvIaAvxrsd57DSGWC6WVRekVut
pti+EHcDG86NPwRL+WaekEuYswY+45y7mFW/HJ4IttxbJKS/KIFN2DeITDbIvytik7INp5YSnbNx
RPSgVLSrwWcSrc1S6iFYx6sJaOUfX1K8JPwyk9X1Wx238CET3lZnIFG2mBpEQCz3Q61MSn/wk8RH
pAxrTJuljumPBXWZ64nleZ6ZTVnzI8Em75mlH5m8pVCpxCaA1LeuIB5s+rHAgmbyGwg8gEtVeLab
0ntKcouADyutt2hIPTxgZBjGISu97wU2vePps/Li8hgEcbgaSo2Ki5t5sGXBuvDEUVcz+GN1SuZn
Q7AHDIlZ3MWSfEibrXeQ8qnSu/fh1B95HS0J1B78/qCQRyVIU1BASl0xU9b1gX7zLXqeIwM8cvqC
g4Ll8T7H+aEsyEFlsXxEEemQVccHPIHSRT7+Kv2ge5q87mq5pXchyPVKBCj6m+pvqsV3XlbiEDjy
GWlj9yioT2V6LcRLCCugGWfjGHSEJblCnL0sLm+ATqyz6nw2gwairVmJ7eAnGpifR6h0IJ3ViGUC
tyM28zHgAvEaBg8CpxiF3K3s9W/DddHrGoN8mi3w6GSA4T7x9D6B8HCbodNZ7tA/souheaGqSmV1
zosABKUl51ut8ng1FsvoPpyfS/M0YkAwY2yEjHCa7VAHBmpqbT3CuSB9EV2dQYOWLg5hsr8xtJrr
ueLzsa0Ro5xrLsOqayW6eKMIkAXP/TgACtsqG36jcmiWkzJTGrJ4jT1I8UAAUAe4ESrXePlsTXKh
R7PKX4cK6t/QxeqcTsRBFH5K56Zrz4bMnOvM2Y1IPx7lHZ1qTyKd92Zh7HIfSVFQtgnEZwGB03CC
ra+S5DI03WrotLvquqC7TPjajxx7xa5AGPIYovtjgj9HwOyQezXnJM+mj4JPaodrmvSW5Wk7c1jD
xCZuQobZ8/JjHuYAIhlM654TncC0snGGvbaeDZ8ESo614W3O+vD275GajHuM7v3470vwWY1VPNo9
zl3OXhUYp6//PCrq4DoGfrjgJoz9kA4vdYRX4t8fJmEz5toR1pZXl57+fS3NQFN4qSRmoCzdAxNv
RNWDqEmnMN5j0MwPMwcMgoM8faHDNV4Y4MhSGw1TrhjlFdHdtE3tx0z0H93CC3dbY/HVFC15up79
MswTWTdm/emnZbpTLXtWBA3mlHW2ubNKtRFhbL/GRjHcHZ4FJhGDhe2UsJny51RI5zUqfLws3Y/I
i+JuG2H+QB6yceTMZh4rZ8E4ArNb9UhPk3W9RC6mxrBqEg+5m5uPLsW6X25d1BLZJrFptWVm2FFH
my7jjNClSGGvi102DOFFNFmRQF1F1lQoLblDTHe4cd1zMWpXbMSStNA0lboPU35xTLdiz64gqAOp
fzSqieFiT+4L9lgPR6qL6ZPKYcewsh1QRUwjDYFieJkMB1Q56ouTtzyFX5ts2iQAzMcA5aXwElKX
6ZOC4KpX/34iHVpILq5x+ffs30/JgSrIstr7ZDIK8YPW24xO3J3irrk0kGEyEnahUEY5+yprcILa
JmdqFAXcq5Yi/EvZPomF0S8MSeJnNifkRegM757ZerumG9UhtXz7hlzJXdVSuHs6N/kmzv0fEnOL
X8uD8H8eBJZtvAItvpMcuyWRwIbbNgXHmRAPyjWeemHoIoLtrsIIxp0KRHUB4DluyNywXxglcowq
i+hHQrIvLYLIXVCPZw+V7jqMo/CERad+9v36JQhb+zAlTbGpp95bGx7rtNfW+acLc0Y2n87gmMCE
St7sRWjB4JMArDDm4udRHlnGUhBKBNq2vvRG8z3Vrrfr4klh/NFORo4aZUaGqKRl6N+YeybtBzFH
LnoP4eJnjOxj34cGyRpd1Z1HN9HrrFQeAaaqugpRYIMhr/fH7k6d8sMLFVuVbSxVupDx4+7WBICj
ARpRai9PB9OYj8tASdmGJthT1lunrqePiYSacAAh5UP+PzuB+lIyK36ywISXibpjTMKyunFgl8dk
MIAK1Kik8vatBUNx7wak1HXpUvO1arg5WjkPcwWIwSSPB8yMSxBIZnpcWVVLLxVVPbBuPxmeqQKL
kzuS6ERo03h3CFuSwjxXfMhrAPPJ90D0oiaY+3O2wnlLgs606ivcyoFwa+BJvb138oF3btQ9oH44
99NiPPXXIyzlT0YeLtOqxNxSP5pX7fTmNuMw8Z9HeKntXZCx1rgmH790qu6zqa0Dwhnvt3LqO+Vw
LOrsuY/s5KzQ2a40rZ4vV6vX3gVJUUrHuEK8jFemH5lvCFcMnGY8Mozkv7/277uBEuMh6EJnXTbJ
VyBj7zdQ9H1X9+4npTaDGLvf9aGoWJZzlW/q1rL2IPzSD5NYnLKxpq+gZPKLhvjkNVP8nDTNgOKZ
XzN23ibbCo9VIBxeWvAxDK78Xh5giBluFr3TcjFk9WLIwGO0JIvRUYYtvCVuqXy0cvqVqF/PsKvj
Zzet3BvNDvBKlJMrh+/uXHNonziMRA98ZsaupUO1RdNBd430+afUAQb37xtEzDhn5XJKXRYrPzHu
rTSs879nyH2Giw1Uffly4YyHysVImhuQurPUojKQ0tnPjldfJ8dI7xPcqXOmOuHt0pLU02VpbJit
Xf/vIvnRpkl+8QZK39qy6pvTIEMqRxLoLTzslFr0Agqdq10scEecjLak40MJlnjj79FL8F1EmfU8
1CTSzx7LUGr1fxFYIG0t+wwMnmW/A2s7GhFQxI5omX04IRP3q+RGxgRTmTAhJUa0W9/TcL4sQyGJ
Clpq3BiYnSbKCFxgEe//fY3J+bxuzMB6Tbrsv3+kYlAEWRxOSq2nFuR01J67QNNpx6ZtZexhmIJS
RMZshp/VVKr7AnQk0R1CP0i37m5HFA7dMDUIkoHxr0yHUKJqQFaYNZ81eUBrQ/YhF/PSyf4VFBa3
g2Nyfm8QkM6KKBuBRu4eSdL7Mob43zL8GRNv2fvzo9OBcFw7jVA7lDTHwM9/0nHwfpO0TRNhcX/U
Rs8ZoF/y17tob7oRy3TT5U//+6jC6Pv/fu1/v/u/jxbmByWbterzyPzqETIEXSR/s/HQ2BjUcPfG
cdonZklZ4zMw8JbIB9AH93/7u9MG+N3pHOznZS0ubLAofqbvMnNfgbLxjsXtBF+/T9ez8sdj2HBi
qFKOZpy62yc7r9xTYg7PgPHapxn67hNn0omjaMpKT3aJKclNfviXO6awV28QotqrZkkgsxwMb0no
WMeAEaQjLet7tqz/PBD/82D51tCqT1F3Z46W6b1m9HkhL5IhOY1G5vwxB+gC8PQQRNW5nV33FAkL
4TYc9a5Y/hkifI+5Ln9z3tt10WC/5uQBPS3PhsarmUHMbodVuex20ZIG9S8SSgBAAR2Fwu3fU4cl
Ec8L4YaHsgJfuKEcL1f/KopYs/4oS3jHf7eqTvPpFtZozbyYf5awJu9IILh+V+4l7eX0wfkE8aqk
nRqsMXGnF71UZ31aZCcxB9RCFnqPHrtfUqAeccxzk4gUAr53H1l9z5Hsyo0MgHQlRUl3xEI84qfG
cy+TpccC9IzD0sbxe6KdxaUCA8RYbQ9Z0X6tIydanui21QAWR/eQCZlcSt+JL3OQ6ZM22R05STdM
JV878lqei/GTpOFKhktjGO3d//eRwzxbIDO5IsnJd7WJ5cJn6vDpm8NhdN2BnkEoDs1MG6Zu6nNc
w48HSmy9Et/yf5/mSIiXKRACQbNTBBq43i/5hAwj+XZi0rEV4LNjzoirkeO8VkTSX2iI+yeIjOu2
Z+ZUlszpRPeKQTVemxUM75qkoqG09p6sv2hzIZrRYo8+DBE9AfLscMlOh4i254SW6tAM+g3pMKvg
EMBx4ADukD7AuSTgxsF0OQ7xq4v40LH1bzV5F3TdN5UVu8hTLAjTGh7Aviw58hVi7/r4tN34a8o8
3K7drm26b8MICqJKkSqVZfWHhmQQGr+wGPZ7x8AtlnIBb9IZHyclCW2Y6GglJpA/aOb05uS6s+S9
MjHEufIvAPEXs9T+ccatTc6V2jmBpK0r1pS09dYgNnbbxgd4NGpjthhG5pr6O0RtVmRYjkXqQUxa
D4sUbGZ84OGNxWCEsdmjB4o21GdqDWmUugXpEba4XVeNV6Aqn8Yy6feDQO5z4BMPHvT1lR6KT+Uu
/zfQzAfDB3DROtDBIXcOS6hLtRFoDY0qlCd/FMc2CyGmGkit8W5v6zh4sXoQG6ZF29SiAwCqp/3l
FqLfCZB86IUJuih0REbY8KHzz7RBFEluEdoYzjSDJNiklbQmgqj7AKzibavlJRbCgZtpABcJ0WHY
hOhmg+CXkwDvk4TpnUWE+sq0nTeZwTqLoGBQ+ucNceEgTphdVw0RdobaNjZhQHkhOaoY3nc9a+yn
dS82HNxXuijzrSHnb26BfRV8u2imV73sqhNusqe8Xf4v22Z462b4cN4oas2tRVEsyD0yR32ohuIK
NaaGomgn+057TxWRNPtKYNuZYbMiumegkQnvqR6GL2KMjHUz0UcyiGHy8TA8+O7w5XBeMOI+wU6M
cc0Gk5SbZrRmjpNvW80QR3nydxkM1dpvIdV0eJxkw09aFhHVfjjuxkWdv0TqDHREo16vzaSjFWm7
mnBOZhz4tBJxJHzIRaHJS0qD8Kea1Yc9P8UtbkN2xmRXT69dZ4cwycFRuqr96JzyRUUuLZgZednk
1Tt0nxuBa3tvkqy4quPmTshJt+sjfIVE4yJi+DNzN66srssOXllw7C6nq28vDj5bP6YmZhI392HA
dFsOqprL105PXDUX0yOlVJXkHkrOiG5kKsA77TUng4gDN14vW1jH6bXVoX+35cDF7XXtQVGH+LH2
n+oAWFCdkbUYBfLWesG8L2I8z2WfU5kU2FuKpOn3Q/BkjODmcK9c5IDIbULCUhTR336pVvy23bWm
jQgwLrOvNmvGJdMQkQ4xZHHSY35ghS4mKp5nP6v+FHSDHwOkGySW/RdR57XcNtJu0SdCFXK4ZY4S
KUoUpRuULcmIjdAAGuHpz4LmVP03Ltvj8YxEoPsLe6+dnjznKQksa1PEtbEukCteXN/joG7g/A4d
w++i+4NlIt16ufOnQDS/Vy2YJg2MA0RQQeyhugUDR6BmBOPeY+0lSxcE3pTKvV7RGLs0a2MVwvhi
x0hSnXOATKhfh1DbZgkPZY89pemMMzMU65q6pnVFfYd9imeEeElQwEVy7WzhnTE5bBgQvDd5OnKs
5vsOycQ1E96xYHSETB1dKVxAn50JchUR1eW+oBbC9heQKCnH9qbr8P4H2iByXd0rmjnAMUhFunmd
jM/s6peS7GRwh+jhvwGhtC+/Pwj0366pDc+/vyIbFYoNSIL9b32dKN06TE33N+xg2kWZDtdXUotS
WTtPputw6OgOx3mbxm/WlP4jsN79jm19TVS6++mI5KMttSP0OeuN4xkwszab4+ZLU/f6g+2UAhRC
EJ9Y05bnDhL2SrJDfuPWWCZRKr501S3ddJT8f/snxxHpO1kHXx2mn1dBLj1DY+sJRlbzLBJic5jb
Ey30CbZOfOVx85HSqbz+fxemj/e+cBQSu7Swd7nWzJ1ajH/MC4ts4Zhet09zHKNhHqntbwuhp+O4
ZnRkL3+HPSQTwkdU6BM1l6rPVenbRJU5Ozn+6JqydinSjJVu9c0STrxz/J2o4AokCrfR+ZuwPGms
XY0FOnwSO6y2RV4R6l9lhL+onQbx3rc+lC2/Ha82N/YmaarqhAZuXVngPKBVyNOo183p92e/P7gF
//8xzinQNu7esrvhjXcUhpNVR2tXaMYxzQY2Wn3IJCZqWTA6Iwe/N0l+jXZ1ESSFtamQwS6bybNv
tsEgGc8Rhv5weurRJW8KgUGd5twvPEZHUxO0YLfmyRJsbJbj7wNshOfWkPYlLtAw5XguFj7n6e73
l6zK7At15bDWJhuO0G9FmMgDGhq3Xxm9+Wo3eruTjktcJSkLWVyVZy4IuqDfn6ZzwrDpGn9C25Z4
owRdBO3RIo5i45TOP+hhlPINmk03oBX2TBjG4+8PSTAgEv3fr39/FppMtDGxwT6I6rOT1cR+zj/4
BDT+9zOnUmdNH43D7+83RJAu/6tjB8t88WyrBQgYtMzfMHlxlQ+sJucfUFAIgOxzBcsYBGpDlD2G
wQ1uM8tz7xIwugH6mX7OuEJmizippNNchHDuRlSlbylUJ2g9g9z1Ik5ePaP9MgdGRqwNzBX5VCBL
TBLQsY2bb7+/HAQodV6vG7Et7JlCXVI/u84NmV29T4c4XdI+ZLuaVG3uGEdcvHgqd22Luzcxs+IC
ra9fCjkGB1VbW7Muh0fZCvSYKFYPge9rFzvVTPhpVcOYGpM/iXVY4237b6UVIC0jWb04DOa22MS9
Pd4YYL/uUSPxcff7s6Icrd04Ru4RrYq10xhGL5UnIUTN86dsLOLz78/4l2eE47LuLYRKlkmqWTax
pUM+Wx8zq4Xyg7STmDyAk5vfKaRP9sleTtary/PYmE56ZOdZoUwSsXvA87EVZp4TD4UJUWr2NysK
40d6j6KsJBrHQnvSGs27a1nP8KZkfWAyJf/9vv7vl78NsZMJbpxo4iPruh18COPDt05uI6bHyPhr
7wAPXXvapGNRk/eMSeSLRK+9KF1Z74jx+snNwUK+l1vbOs+stQvE+j2iLE70lIzeRG3+Nzw1SrFF
MBY8OS5VUp0a9TEawn++K7pLnA3GBTbOz2+jbMOHWDVuzzLNsg2EqrqC7hawNwmK4eTPQYxWEmjr
QAHPQxxiRbU/j9bFayoQSFaaMzC8s8SrBypuZRNeoveR9mz1bPLMaBRfNV0u+2bnQ9RBA5PQhgBQ
YonPaB/wCvHhpVUQAF+vxH8Dxfl8VD1MGNynXPe7kZTPHUMIscPPk9yMuS78bZu9PtkEUxl++Mlo
r/yAl1hO13Cwp2WQifoxZsmfQRjWj0dOUhV33FqeHczcI/k2EEMv+xDVHBbSNX4d9ZqQW3fMuAcX
5vxLTdP4AEJBkaONbBXbj5Ip74kal91w6YWf02xsn+eGhtG1SxJ+0+f//QmQUuHnwJ+wDDIX/nvh
DTNWS0gg7wGYy+ecEdoduIinOnWfetu8+GN4pWHBtkDm7N7MGXAV/X7MsaAkcz8qfIcPyIFW+t/x
NHEgfYCbNFYmGCDW77OG3E2bZ0q95plpuENtNbe2zUi/jZKXs33skGeKcfLXqRgRLFRQuKe+ZGDm
aUO85UiPVm1VhCdjUHzoVHy3VBuiZQMM5HMsnFPo2Dz20YjaE94Wp0cWQOKdn34sy+QoagoN7tgt
f/8Z9wIy37QNiQKcmQF1aR5dNytQFIlXJrgF+CEpvoDjLsHKYLaEgb2YqQYvbYDLvbDM5wkn5sqU
JM4Pc3C8Ypy7amTsIITu1TY0CZiHmeywXkT5OmASWg9e92nCx9qRFtlyU0b/nK5h6sdfEczx9QBL
HBmxkfgNtp8j7jOy7kNt9tvl6mtQ1m0cK2+X46JX+VPmZdrVUSPcU11gGBAvcYtaLusZlNmT2mMU
t/fGCA7G5TlYKPsW65naTCVnmMukd13ProahafC6NaCh6hpp60hiRa9BVwkZBztZtcLUDCrYTJ4H
QddAptk7S2kSoQaU7Oj5i4X3OgQanupGnFLZp2swl7ltm4Cc7AzLH05X3ou1TdDYVtd1PDSAJxdi
DPcRdxwptR69KFYU0sAIaBPMuqI+2SK/r3F5GXfTNyVeppgILlM/RxS7+aSTsls4n40943H5Lix0
fwaTsQ5yotgnEN2bdqZHMhr+XJScuyGDujRl6ikAIPzUG/FV8sTt7c52wAt6PGye8dB7TPqonMTK
0hEXBxUNa68Rde0L/axrJst+AsQ2tGsVMslpxfZrHRreS8R99o24KPfXWJfKCJWN81K6prvFU9Wt
66JrVj4wnDhF4UqECKgez4L3HOGnnqMXAKyxkaoJh2sGsOu1NtCyyOdMlYjvfRLcLTjzuIMgPow2
PafEp7ZCYcaQp0JA1MbG0bDCVwBpZ2T67V50d1EjdJIAv5L8xLCwPBl6cR5KZ4SSWR9kaHXrWETf
Lroq5h16tsMP/1dzapjxCOOADYOJHX6URdOge0ToDexAcxZVeWV8RWRHkWrw3E+jvi0g+Wc8AyvZ
+lDbY3snMtQlhroG9In4p7A/2bMX1tGNbQmzYBOkl6h2yJbkjyODPwfsbWZswH2wYkagpCxuHKMK
19pcizF9bdAxnMeh2zkgYpIYiwpJbic/LD7trvQYVOg7aFBr3R4IVaRQZNZZbk1z8tYks+GxOVsB
qgNNwyITtf4scuV3Qy1st/UQ7qAqvfb1yPSakF9S8vhnJYAnWsnwAMRiwcFTbEUHcAnyWMMkhwDH
wfgpiuR9iOoWQRnggdjZJQmYLIASaunFB4LjobyZbr1B5At4q47+BoZY5oKk3sYt0Yq3+VOv3HoB
WoMivKuvCNlmefnobHHCkcTWTOmmCzxrF5fp1hGVufFzlvr95FOPAIvfdDMnbHhranIhpAV+dNDb
cRPbC4/v43qYgA0Vkw4nHaFzjotbB3xJ7i3YWfQ8XvY2xAb6J7PXQe2TEVfohNpNM1c7cvqnOilx
gJPU4Zna3tCnzzl2wa1IFotI7IakI8OVPuoo6JTunqmubo6R9DtPNunZM2qE/WAmTVsxTlH0GyVR
LBhLYogKbQFeVv8iNdXh0yxS4MWSWUjLXje09p7nXbAJhOccqfQZ0ewD9VO51VEk9C5XDShyvAl9
usdK+ZNLYnuHEUqU7Z/70ntAs/ts/fhIQjgAhHzlV84X4d6CnIDk5E4QAHC5DFuKwggUXKCZD6qo
cWuh4uE9uUVW+NID9txVEvydGZFVUHov4A0/2xi3d1CV77Lwt54DbdvPUKy4Fakezj9yr8FwCW9b
o2pliFRe+2J0EYyBEauaTYGXZ1fEjXUyex8u0509ukUEi/pBPZChrfcRNk/NOg6T19IO/oIkAJqb
rDtGN4tWz/w1SwSGTTZsz4TXVedKM7383cqSnwjVbGwHfOUJJ3SJCqr2bXdlKAN+of8gQvac1Kd8
fjadVvzlGoXqBD1BmV25yYoAcQzV2UIcq3J4lVaYbfTafbCU2MQKr6PBy52UabNyqHXYK0b2Ip8I
ik3qFS3sM0PKQ91559DwsZsWgEuSgg/CP2b2hlLkLUfav5FORxbJL5Gsy9jtV8cq9+CeSeVu7HBZ
mu6P7+Mb7/SaSblu3br6q08hbfcNPQdyyX0hfflClgheAYvIPR8DzFP0V+Bx3pWN+wInfjHpZbak
1OFS4uM2bWZ1JlqQZePrpwYlT84aEVI4hCz+JdA55ZJ32fMATHWTDVOFlAEF8HjZo3Yvp9xbKpR8
ixH+3TGVkj1dFG+moOtoldUFcSybbZMdThfoexOL6AqC85McZtiuLweYhBVyAgWkpYWbxawk4b9R
ZhkCpFOUUkHyjVYrLTC+gd5YzH+QOBpfHVFbOIgkzPm4ATTqIUKdbZB6C05EJyyFDWyMwWOJVLRh
0AEsvOm9fhkJ/d2KB7TfMx5NGnuVGYd09szkVrHlUef9q7DLk4wSb4vEuokqRHwf4F4wkBMzvwVu
Bf+lZWXbE++wJTkMtXklaN2s7ySIX522liw129VAbyA8bB8IKLE7FqBhJUXRJO2DMLO/QxOET2EX
7ontbUiaqN9aQoSex7y7Orm+TwzmqJPGNKAzOHDjxquWbHS3kw0+TCUSBlg3rgvXu9kSolsYEUDQ
jS3DbCCRphlEF+7++Y4hEVED/Ui7opjEN0g5nWIVmkyljdpZu73t7Vi249xQzGZrq37XjGp6McYa
uCjA08Uw2fzZdLykcZZu08wkktjx8wU7bpA2TfuT4s9FlDiVb3X+yHvNPTGgsMWeDGOu7Ak7s5QS
o5g9HvTOB184Sn3FsKeBM8mD63QjBvGWvIY0PpUmPTgmDI17bilIWGWltMnNOaNzRDKWZc3e6Oyj
Tx24VuZ4bmus02WARh7L/x5JWb3SCBXeJW66mS89Zu4IiPElrIxp+O4txlGhExLZZZIpPY54n7NH
2oCHK3zjI1L6Xz/+4NHEBO7CEDLrOWLAn8S2wBNjBs7Fity3Cbgx0sYu3kndQKAZu0erzl6x5VGJ
TESBxrIFmo02p89c6vLgK56Af44SuVVWPHG2faKSROwVfEdwE0NRMPNlML6wHS9cVDSF2CA12Ewe
PLlSrafWuNsVxdbU+NDuOFYMFjOWD4E/IXE+weC/BAdvCubg+tC6F5QGbw0Gt1ilMKMSONsqzV6S
HjsvC8WCtYzv4wdKx6ZYOejCc6REmvaalsSuxxZ6G7/V3ka0cUs/7vM1KVaJ2S4i35vjTqlDB2fJ
/h9z5tCWi7ArNj1gJybJqMMGEvL4HKtlQNLVyvC0Hr9mUy4tQ5pPcTzcvYjliCPBqCCLx7MSoQYz
PFzEbnbtGy076MEo1lgkp0UeDR/QVHW2nOmqrBk7IxLTN12dvFp28zfM9bnJbp71JvqTj0+OROI0
qT+tB+DNYKWzDDmoKKYg7RQIp0lcMpjxIUt2FvDZQKh72muF77lvXQRxEZGmyB+7ycJkTbWHtaT9
8hV+nlr6BLQZ/dKTr5nIr3lYPmgg6D2wj7jCPTtjTA+MA0oz8QDW8I4kt1kWObyMfHCrIFM3DZFI
NpYuT3eQbBU4Kw45B9Rj6t7koL1mjcfn2mNgbgZTrHoD3zCSoEyitfJ0jWPH9t1FZwL1JWvF0BAm
Y3CESCmW99SfQGqVkdg386lvZZuk8DRQEZhXetRILC0XxLlgbVDG3tsPsr7FoaheU0d/Hnjc/CA/
Eza3BHZHA01NkrL2zcWuHRusZDU1p3bCj7AdPONMNPdXHQtsKwnD4MIM30z7OQ9VgT25jFZS125W
MBx8nURf27bOg5O+4WvaIXnY91rwmrINX8gi/ySeBPe2wtFmMFSIrY2GEn7h7T1oy2T/tLOKUT2V
mYtMurSPHiHwKWN7fM2SvCX05lW0h0MXgOer97BUn3DkNQAh8hvAlnwZ+O6xtolY9VHkUZ60m6is
94P94fJdDcRMOYnzzxDF4cJIgEMF/sD3uEVjmDTARE0JYXxC2d+5Gm5ZEEdQiAL104zdFwFPv89Y
61asP98c45lkEP6QCW2pbS2iMihChcYHx924YOoNslQf176hvVrMh1dDiXghweXl9uPRBTLohwk7
GnYfVj8/scnOaAH7E13MS30yY8CTStXjPprCne1XXw51k7KD2UKPfb/16lstSMBwgit34rDtseP5
vfflG8bNCjFqZ3pz6/w0RlQwXjHwnBzL+hNH5Tas6VtdrflEuLzWffltjz2IHaeptqX9z8RJZCad
sy/y8W7p/genMPrCYEX4EHnWM+W+vph12v2lPY4xiUBXQV0ZZwQ5hMxh6QB3EnJllNHR+t1Faezs
IQsWfJn2xUxwBxvt+Cx19jRJO17KOFhRMfK428XPCMBqHdYE5oQ6mphU5wadmCTS7A1Z/jm2/b2h
+VmwqnOWTNl5LJCj6R0KGcLdF+O7nbHq1GXw7ozeHyAV/zwPsAd/nxzyvSaTb1gh7kKhViZF7h2T
K7lw+rOrO8MSHKKR41EtyGr0QOHjGXyt0+BPGDjBOpfvGbr6FbkAf9IENCXZFHs7Mr9QzwKSCE7B
2IolyX8TMhCWfnQhQ189WuZMC7fzX311tz1FzpNqTi1rAi1kOBZoLMBTi0rCqko8Ai5iDRmA0lL0
qNgeWElCjuiSHZeyQWPO8ibQiUEr8W6p5ua4+BvR5pazJGkzRTj4OBhWUCSpPAPkwp6xRSBTPHmN
955Uh942ruWgE5qOCJKK+gIeDkt95APycclGDOA9+hS6fkRlSAAdy2kbH09DzVL+CXxt7w7suQwo
Z1snwTfowJHbdG60iaPxu2GAMdm8TCVHEOq5U4GXtapwmUfBLde1q2iGS+e1xtqKiMHoGpQtTmP9
RG16kpG6ZPAQNSc7piL8sesDcYc1M+ziu4up0oFTlQwq6PC+m4gEybKHQ9OEhz7t5QqL6QpkOUZ0
3ckg8zPepgLeBt6A8kLLzwJb3Xynul2xc3GxTxN1giK/LDST42zczXpuxVFjxYsd87OImvtoF8+x
65wzmf/NsBbEs7qLHWXEIaYPDSbL2VjbI/cFuYBBhCpBBiH5WT33gB1DPcesgSh4XPqmkS8t+3tM
BpueuQkWTbsQDVtYl1SWUuN6pzA4k8b9Ia/aaLO55WZFZ1pvIcO+VCbjndEsamYzTyyYyQBqm34N
ePnWeyB1RPyP7FGBjRDGjWks/IGKLsIlME0sQFG3YGQVNYpG4CHpHRAmlnA2GYsuSj900OadQFJL
vBaEyvS5Yu62UFbxt33rzbUXU3FMHQkDepjt7H7gHgl5xyvJcFbGN8IrhwXim3seyJOfdW+6IM7c
MLw/jpU9IIHQviXGV14BtDJL91IMHPCKuEI3eSAGR1yZYkoZDXXjxb/mRfMmiTTBYEtXMifnjR1m
BFeRPeDms8lcQ1hWfQyaBlE2LcEekZ9jUlQjGoIdlpJ5gnPpT9exnA27i9uU+IGAW1MlbwoYVcxV
UdG7pN2WUBN9MFtbfajvqZfMKXiY1zGr72UhgKMU7Wb0jautKAWHvtgzSAVcYxf+YvL38K0+Qdtr
k2DlpDWkVeTZ38o3V2XrhSsnY/3vmKeJcpNmCXSIV4ByKvBjxTXSfj/lIBsSsc6j965VJ7woN9ea
VQah8zlPCn1G2wu0xyhQg1Yt7A363rT40g3tJVQajJqoD2C4rDLie4Dw9xj1kQ40qjoEef4poIJg
kMXsPLJFLIBkH7Ty1MvWQL8/Xsa6eOiQXteNPq1njS3xNCvmbcfIdb5EXq86K7z6DddU0w2K2Rc8
jAnWpBqJdEJti5av+lcjwOkVvI8kMOKNq2VwKqqHIyxUGhYtuCCatPXKXaOl+8z03212QA4T27TL
nrO2u6dj9JIZ+nnC4DJflkrKR4e6k5Cwy1Bzsnqp2MZMserQvRh4bo6Bp9VQrs56Rl/DvbWJbFct
B5I15PSP6UOCkmJgmQoToG5JtRWd061xW76JWS5YG5KdfVG+FdK+tjov18ily+ksNgluWLap+3BC
pVzaz03rpszOceP7sFdGehYYn+9jQNVQS0LZIi1Wa+boB0TxJs6Q8U9n/GUmVPM2A1VKzHA7JfmD
5ALBhNQ/l+RhNAiRTlWXflaUfm7unj1y69Zmn1IcaxY4cNlzqqfqELkgzMtw5fqtdTCyYgdXoVmm
mNLJM4SbBIupcDWwT8kD3dajr9ytP+p7aXpfqRvuU1Vf+X6c0M09i8qblgnINQyu72ZSzLp4KqgU
/1M4BqtRa0+MhchS6MZjYjsBhBSLkD7/px+JvqhceBztcVBc65R8b50wvyobrUUVouKPbFS2bBYj
7VW3eFEkL2hp8E+JKntl8uyPgY3uxvGpgCL49TrEgAgFLt4DzntQPKNUtxBmDez3s0WhFCSd/qS5
PPaI3jAdsA0HB1WsCsl/P06mWxYrZO/OgWfhG7079gN8pbAgGAty/xXG2HOSv/QZGudkYKk+hgH8
XQnwrJ/n05N7R9/EZsrsOB/RpihDu6B9YeQXek/z1zEMhMsCb+wElIhq4pbF5GMBr8GKRcpfBiwN
3ylC+Pm9iBjDxd5nFCb/tDG11xY3UJFX4LSUaHn0yK6qqAj6MsHdxeFk061oLpBch/QB0pWipKBs
xYWNK+O09Ah3gj4SwZfO6tc8I2adGuormdpzV7Lwpq9aQEaHGotXYIpGWPNUF6EdMDXhyWAtjoY3
28Xynx33ijNohioFk1yX/sA3boUxF2yzhZFoDKhEoOaAwMAi3frieTJaggJsLGoG/gyM47VFeIBE
mzeIZ4rc2Q9M5JJ17TkNGSgFh8YGFRzolF1V0X1Rp0wEzlkEh6MlkdsqdR5aNR590WzKiPgfnW0p
o/GU0PTcjmARi4RVVSAvU3WqK/VFPMemnuUeflGrbUC+ZDpluwqbMIQ4BC/cK06sPxhLnJyqvgW2
s4ehxySTKCkU1rPFd+1WBiCLvoYbGNkfdTISdaVfgtTiMzNoR4HLdG3xFmYhrxpD24VbHgI3fq5N
7U9b4xGH2mXW3lv+ndewxoWFrgYo+Q4jUrny8wLHZd2/+8Vd+d1jNA1v6w/mtYsdsUHpnWFbfNNS
cAe+dW1SImuRNpKlh728N96jOZA1t7ujXlaw9NEgW/kQsUSqX0TrE8WWvNjlowjKP0nrJJtUy08k
AoO1QgC7tLqCzp8xNwMa/wu/4NJMtXohNf2H4AS+saN+H9DehdAjl4XWvDHz/+zT+IVwHPLkyks0
EptKVi9JZdxXekJoqzA+f79mob+WSp1p03EcDYyXtCdvYvrszswfy82/J57lQ0AON4oq55pjHx9D
BioiEA5z/fYzKONiDSdDEDp3QeF8x/mDvxNpfqPUsQbajzW42OGzByQR1C9u0C1x8BDLxfVoNuBp
KI1iEgxAPyWPQuIi7nnmuAY7/s7McWnDaxymUp1kEL/DTHgULXSupPb+jTCZWJgGjnFuSCBTWka0
vG+eFJxdxl5IH4ud0LK/+sTy2xI7U2P8lzkZ4ji8yAvMuG91Fz+zniS6jQPB+KlE+SmF/I50kG4e
raNg9An54Yy8XS66xv3pCyQspaTymVrA8+74jHKPAOwcxTVKM10A5Bp69cKUBlsNrMMx6zZALF4y
aHQZzncK/CvezH7jgEMycYQYqCzsi57ih4FZWOwYLeMh0lkEjvl9zK+uqz1Mc2CEYxtn0C4Dc2u2
8ewomJo8kZmyJE62W0V5/BLU/ommHCxlaJyJSr7Zvr4hYGAFgUHbzRLSDNvIKm2ZsUV+dsE47VMb
TvOKZNOHw9Lzh0WNFmClm+rR8Pt+2P5lFnXs8SHsQ097E76+n19c4byVBjptkrJo56hzXAKCA971
BbHw6NCVdlfkGC98j9WV15RXYt6/YQKsSxsell2CFafhmTOhq7x8RvPy5RTdodDh2MiK4XOWRhs3
yla+0iAP90gDVXSHivPq5dF3ZQAYjKa58C4p9gN1G+uJ1iR9KQbEluiQFpE+7LnmvEXJNzfgHDKU
+cD8dCrEyStI5NDzeOmKgNfG97eo3MztiFO1cSimyvE88/MWjkV/GVjJNaygT1BahnVxC5luUqaG
G+Ap5zxytiakr8ZvLxCr7kaefOvYDCdz+iqISVpaTvPGfuyu2cadHdVROeTdt7QGAR5fqo+VR5VH
UezfTLv4Hiw80j7Lm2EO80iT7qZREI62d5c5R5LZS3C7ys62E0tj5mI7hexsS0KJvokIk2DSt9T6
SX1CoV3glV4VjWGvAzS5xCaOl8ap/rb+Hd7Vh4OqDJgSAzotbw4xhyF53Fc1bgM9mxWLXEoWwgUk
34SYTM0+USFG0+RgMPZYxS64fuIU1lXLb4/OIy/LZzJX+U33Kqr4LR7psHu32c8BxAHKU5eE+4DM
drx/mbLWGmMCLn8ui2FiHiYEaQbQ5t0V5/Rz5mlr3SDEwI8YW5J7fRxABlXlFylVMnXuaMw2VhtL
0OPx0Wm7W4iH0c+GpyYFl9gF06motGd7a/mE9Il81JgVkdPaKFSKef3H19o70UH6MzyDY1Z5zpMX
KkY+wrrn36wN+ZrrJ44iwskN895E9XM6gSL1Lpi6kOh65b5WMShwgqHwyQCp0voVIayo+AgGdCux
t8p27yIUDceLFRCvEjl80oWCgOSwrvU71jew3as5fnoah2wFhIIBPUj3nlqXJyaZUONgKVNp+ZYE
vYu9utxpHfziilNcx+aDbReRnGrydwOAXjYAOhoy7tPcGUnGwuus6mED7mJWX6hbS6exbY0x32Uc
qFwR0LPT4GpS8G4yQThR915Ta8qJTbDo3I2VadpyFO0Z1SZh0Wx3uLZvwoNT4znIsKZuP6c6gwLZ
FQNVVZa4L57B3K50X92MM63mTMMiMqfx5Y8omcMafby8VMEr1LfIpc0TTc3J8iq5n/cDGoTEVWkx
5cNjQQGQ02pUebicUjKsVETORGUyrRLseXBjqpFXH5Ix5MLhPGjpg923t1Nldmuq0lgpX9LFr0N3
ipFyf+LsYUA3ICTqCG4Bpk8mZt5sNVgxul0dIrFFEoe0Xf8n1bmeis+6F9Um7UvAOZZBZFhGA2X6
gDT6esCJ05/hosD8xMvPopTMB1Yy0uBPC5wTqs/Oljc1TzbfFimR+AeKRJyK4WNnVRtRzdkq+k8X
wdDAK/HYSavmxXN5s734KVXRd4/M59zpzUF9RS2w18xY49AlicWZvqIhareM5h8RI7s4Eh8qx7Hl
legxm9o8EhlYb0BH33QhTGAOxU/eB/WsF01WkpZolAToIvLvyjl/ufryzJiulP8jZnq7smcnCIwI
PhCLU5rzJK2/denk+6R5NzqK1xhQ0orK/6BMYGWUOEEYwWjQDiCq3sY6bbaZ8+FqFEmMMhFDmC3w
ZO1nDDB/UG2nSwbBjhOviml6DqCg0nbDZFTtrU0K/PeExK+5QFYdcDX2Od8B+S4LCkL0s7gUx9I5
+MWsyDXvDhopHiimXU351TUdiBaXanxO2fYr6wR1EnK/M92Q/t+Jlf8xLWvb594dtfyde2/+zByC
a5FasKIJsEL2FBgqgvtb7GG7xU9hxYkJY8NIDWp2SD+y9P/ob5CLPnuipZDrsTMIM9SxOWGkOJQW
AUqjRXZ1uonFrSf+oSzrFtgCOenD7zKsjVWYEUoUR99pwrwYagNRfjn4rTmpqm8lV3QuDlb8z8wU
gkcNlqbN/iyqTGMpYDaXKBylVdVLvShxyKHU9z3EOSjo09YPdpHFeLQrkDECR+yhVeZ/u8jCMh3z
cgk7vVmy+c40Y+eheYZl3bFAda9WhhoO5IcxOCVr9z3LbV5HXp9F3qRvaJ7GjklrQNAXF3T6hGiX
7ZSgETGy0ELb0a3CJngXQ3MbWsllaDP0DdL2pbCwJTPfaVZZ1SLCCupX5l1Ppqj5Wsi0iPqfeSRQ
zADOlH7Tx/nrJFQmguSiZd5AeKxJXesLsmMY/y97Z3qlJ7AX/5h3vkwYLhbtMDDMcpG0u3KdNQB+
RmAS5WQigCG/PG37C7poIOgUI20IbrCO/tVZcGR1eGz4KmEb5Jcsqq+MJ+c6ZYpo0mU+vcZHoPww
8ybnqvxa7KaSHLpgI9sSlcjIZC/FLMbLBITDORehCUMMr0jbbchY0zBLyJ8kfY9GfDcQh1YoHO7E
q+OvR7TgT7cJUyRirle35hAl0RA81wwSf4xNeod5CBUoHZmilHJvKWpBVogJw7nkmwCVjdSY7/hg
G0AuomRpVzagc8ToRcI0yqDgXFZYlCjGUNUVTU36p7gWJGYmPis8o4K5P4lBXweQ682iefAS7bLE
GKlByWmz9Hs349ya4p/bMx+v3enJns6mmhhH1IRgxOk8VceedTCKv3qBYSNh298O6meWoy/xpa/J
Ww05rEuiRifEhJ3HWFbThgfjyXzRQPlbaW3F5hHCNwWmC8C+IXIxYujTK2piZt60/xX4To2YE9ut
nLVmkvUzMh9mRkyAkgAvEU/f0gh+V/2LGKy5xQjNrNn11QZ/UaDRshvbKOiCZWFVh7h5qRpdsJhw
rxVJKzGRU6RssrPnZiZSvG0wF6EX4f8KhpN4H3xG2J33IIQbVVVWrSlp0JPl9WVALcaX5LGLs5qN
GqznocK9Bizl6rdMqAEFf+hJpu1y5bz6ifg/zs5ruXEsS9evUpHXBz3wZmKqIw5AUgTlM2VSukFI
aeC9x9OfD5k9XSLIIE91R0z3VClTG9uvvdZvXtFrQthsuiu0DmW+EMSKPHzr0UgOAEw6rUXpusBd
iSpJ54aFhgQdZi3of6PmJMojRT5Kgqb+9utfeEWGmDKS5x0vOcNHjwg1Z+5KMbiP58zHJF1ZAVxw
JH0o89d4B2e6tk0RoECBjsCNTsXWizdqFVo0jpUxt/2k7hQUcr1putfRgV2j5/Co6Bs56bBS9bSS
ooVFuT0ju2W6YTO8kusYqZYmr/IwXg7k1rtQ+coCs0haacgu+LOdBtx55PMezVTH9tqKPmMBjqxQ
aV4DTB14/QLG8qkm1Hq0paLxVW8FR43JDWsJKrRJf8u5uWql6R4DIFtWU/DIyGMRHkQl/q6KtTLG
+wE+eioD/CpI49ald1+K5OmQBngZiH3KAGESWRlupqFUkNXMYrj44H0lHay/Slku66PiCekb3SEF
LFxKFro+iIJflrJhveiWvksj0gYUU1D2Eqb+q5nwvlXC16BpmtkBJroQsel5bZFJDpvsTh8kWEyl
UnBzCMNaIQJ54ujbeO3kCoGZP5oYDu4Cj9ptMQT5qyQnD6OC57CgasXlCJ/iyo/RqRJlYnZqtV+t
tOB1nHbyBVKc8vVU8PqVMzQPeHdrUFuT6iYLitolb0XANXhvGgHOa48z3QoArnIpdGn5QF0JMq2e
vCZWsRMNo3Q6bg830TuMKh7QSxV3utQ3qyoE2Wt1HuyJn93Mu05b5GahxV7V4HScGju+uoA1HsLl
jdtip4SatlLHJriVJ67pOKHOa8rG5yoz0uuiKtEGDFOBGiFAH17o+S03xdocCdNAXQEumQeSzBi/
ucraqzHLxS/zIOLg59/lioaxcCNW6I3A7Jfb8LHSypn3BstgzPE+DUHbUk3BRJW0ud4Dswx72PEU
DyzJe0ynikyH9dD7erBLGuXdUni/AVv5DGOM19YE2BWVGAMKZovUtYjmTN+8dh6Xaga+AV9jhGn1
4KcWor8EkgF3P8huqQQZ2XrwS+MiLqj8R5krZGl5Ndcpe7NHXNuMXyU4VWuUdj0btUBolTrS8nU0
kwPiC/THvyN+0awb8pJyuZk8MdgYJQOU1+EK2ByxcReuUXOd35akZhTrOjJTdWWk4N5NknJB4D0J
hviCggbiRFnSrZE61Ey3oDK3CjVcK8Ipf1cmMOsAKUjbzIQeRfse6g0yqop8lwrKSykqrIj+WscR
e6uEbW5HI5qklESGUX/A/FO66wkw++yqUP3wvhN0HZvMTYB9uZ0bQBcBj8h4mpL8ppI8bjM0tfUc
pK4w4P6T7ZIif6wkJJWTHQ9X0ykEZdqMkQS5MW6CTQ8Q2NSQTrZQLBVHGX96tXLQz6Pm3ccl7I4U
MQMsktJbuEjKBSCJCr/B6TJQNGnjhZQgLYgJWBMVGzDhGYle8vKhNqHGHghkF5JyrSjilmdaF2Jh
HHYDojgaYGnBwLroRRqgx/ZWDQC5+9m0Wcdm4YGLzwjgQJLSAbK6W92siPkFqi1ClHwV8Ebf+Qig
N1PnQ2DxnSwdk5VWgys2MLtcS9H3HA0qV/Kix9KwQufTH//1z//5r2/Df/s/8jvcjvw8q//5P/zz
t7wYUWQCZ77/j/+8eeuaH+Wvv/PvP7P4I6sv//fhj5959cf1l83DyT958SO/eUt/1Ms/NH/Rv387
X/CvL1y9NW97/7DOYPyN9+2Pavz8o26T5teX0Jf5T/7//vCPH79+y8NY/Pjz07e8zZr5t/lhnn36
14/c739+UvVfY/V7qOZf/6+fzd//5ydqJ8mP5R//8VY3f35iWf5DlRRN1DRNlSxLlqxPf/Q/fv1I
Eq1/qGg/WKRfDVWUFfXTH1leNQF/TTL+ge4BqGZDUVUknYxPf9R5++tHmv4PTZY1xeC1p6oafNVP
/9vxvUn8a1L/yNr0Dr+fpv7zE7+o+D3Vc7+wqDJNUeTTTEW1FB2JW37+7e1zSB35z0/S/+GWEfW6
KQoXAQs8YBDZuArlbYRYOMihD4Pyr6Y/NiWJZ9qivx/b0kz2iDaUwU6LLOkq4OlLjbIMkDZHeYRH
L6kpy4NcbSnfzCb+mlsycdTpb5ibONVdbf8TEAnydB3FUFcnhHvXZAi2dk40O55p5/iwGrpkqbqh
op61387sOZ+VSja4aYSImpVedKZ2KYT+Don1TeYXu9PdYjkedEsnILAkaZbKMKX95iav89jOiH9q
XbIuCaMExJViXiBD9HS6JWk5gojzSwaGFJqskRkwZHm/KZkoOhWDBG+T6ZUgE/WIZ1NGy44MMWCx
dej/TNo3k7SSEojOoFDUgsvRTcaZAV58Bt8AZYQdJSuGIsuGtpjIYDIEQw2t5kIkCo/E90p9ON1R
eR6zD0vloIV5zD/sjEkZimA0KLgQwtqW/YrOrw3Of9XZ377hFLRCudYO7EeAik7y+6jdO2n3dso8
iMu2FXa2ZomaLNLB/baDSVPh783Fnh4F+dAg1TeZwKZHAORWLD+GZXfX5Ni7jIDLfDKakYcCbGtl
l6cHYR7Fw+8wJUW0OIpEffEdkPj0JGkYZVnpdopUzrmw4F1u6q+n25lPwYOGNFPTZEmSNItodr/D
QweJFDGS5sLKklUXjtiFJOk7olJU/Y1xKzd6fYGk/VU/W7aP9barpHWBOHnR6+iniz2KCcFVCO2/
LiXCAslwq046s/TlxS5TFc5jJkPhMJ/HQ1ysiCQmq0YWEMj6utnka3kt2Ag47aTL/Lq77LaCc3cF
Qn3db+MNUKq1tk5XxUV/GZzZ7OZirH59hgHuysCp8nBx+NgSZQGipFtPwvYYL1IDuz2IOpRf9QSl
Vi3wn40KrjFgFqguZzbe4mTjxpkvC4NVqcuWbvw6Hz5si2oqax9gZYL8Stdfh30PODCuK06CuNNx
aI39aYvD+svpBXJsu39cH4sDrpB5QUQe62OQf4aG6ZS5dqZf8217cgku1nqFXwc2fjTxNN7g5u18
xuzLCdfJarKHberY9tW83zOHUij/G9kIGdvR+itAM5uEK//qp7853enlepvPOG4QbmhTU1l3izPO
8vLUk3q4dEkiYlcE8TBeG0ir193T6YaU5aQuW1qsbORzq1bJaQn8+gp94qtslazgVq+jzbC11uYK
Cq8zcfwJztXk+M4zuUOHiiv4n8SZ13u8AczsGC7Fm5W+Pv11xw4hXZ5vHFMkhDIWZ4PsU67HAoJM
c/0wjDcmlDsfxfLTjcjLVmSMaSyqBbrJhaIf3GvwO+BbCUO6xYcbRs20wrfGGewfqZM73xL76uX5
7fvPXWT/jJzHcHW6cX050zTOqSKynSXNgNS6WHv5KFoo/EswkB08P518XayyK9GBY+1AM7WNFZ7o
troW1u+qAxfNmTa4JNvxxath92vJJoRavfAQdZCSXyH+uaJqbj/ynLBB8jmxzQN+bdpQFxx/vdbt
Hw/ANe3ODp03fYNVNH/GONMjZXl7Lnu0CIAwh9ONcZTTrWV/jZyndk2br3BbHNER7HfffgZIbt9g
6mC/tfYNZgJrGApcpV/8M1+y3NbLD5l//uG8SnWvk8SWDxmq+yp6QK/k9NxJ0rnJW2zTtip1RUJ9
CzOC+FLLhCsN5m7hexeliYlcmoZklWPhiwEhAoO6O8ir3yq9Hta83eF+F7JTxhKYUB3gLz5ekTT8
yPHjkYf2wjOFS6XIJhDPIpVTWScrJ9efkdK5nAR1o7TiYylR+JNT9FLG7iGQANcD43H9qr0WGv0J
zPkNLGQXZ/rbMk8fVLm5wLaA2mIWPJiJtfP6kg3rkV4UBsobPam+VTp40SaJpGt5nEUDZpqitIms
9tqHnk6mbGd4ExhTxKrtyiJXm8XexXx2IO/o2QJu8ryGsjstCZOV0U0TiGXzWbZU1HK0/NEY2yc8
1y/hpm0EXXsKxMqD3BbnII2RYRPxSL8o80mzEb66U+PhrdZIMYoUK3ysRoiBbVTqrj0TEZC4eBDJ
m/oAFb0AIJEmC6+hX303kUuwRYCPdiLJqc2xrm7ysnrPTfNaKswXETkDtTVdhZxyVCgXODBftqAi
YMk8eeOwzQvpPUUxFkcTJDoU745EwUMNyjNqiPmodHOOXBjYop1eSOoyBlqu1MUhLOi9xAnIOipW
6gW+giu4HTaO5jaaeWvz4p0CH7tnWBXuwHkwrsmF2fUFsD3OYghcTrd+LOxvz0Db7H6j7LQL/E+u
obU4Iv8GJy12l3Zmc0nLi+P3N6uKpc8xomQuvzkn1U+FKN12m/gtfxK+BHfSJU/Iq3YTu/Jm2pWu
4ILRPROXHoRiv9s1TEWWRJXof7Grw1ItSgvI3XY+q8me2aLzPtl3YEDt0n6AT013MzuxHx8r5+v3
HaLg5+6Lo7veMFXe73DLjWVonCDfUDYpPfeTZkuFYAZBoIqJPIrWVrOIcA0WLdj1iTmtfNT6OjX9
GZLbTSX5RsnKVQDD2ZAbNA7TrRlE5HAMbW1O8tZH8mockNks+gu/6G4lWM+OlHl/81aVLWwb9Pk1
9yug0+fV+OFcBF0FNpEfb7pImtYqtKaVj4/DpZ4OwpnnzLEjWCJWNaAIKCYIoP2mKEIB95CydIur
K3VHqjvZl9N7xzq2dygL83jQRSQ7f+2tD72hYmASI/TptlwPmzlUiQhYKAw633iuTetvsmPZuB2u
cqdmqfRrY0NOzq6d0qm2jX1FXt/27Ocb2QZ/yt967uyXekXdcR06PwKHtKaNkqJDVGSrtrh562y2
WbN2cwcvJv7OHAZpK38FNNdR7KeRO1fnon0JV9qK2JANuJ73buEiPLuaw0djRQ3a8dYOfiRnRvvo
ffRhLLRFvJQUpj76AmNB+cp+D+3bz9Rf2As3b739s7V/nh56+czQa4vQ3IQKTU2AwKl33qkAcEjB
uGcXDsRQAkMMZ942GaV5GKDUEsiwLcFd8o8gfs9sS2n5OJoPho+dX0RSddVo1CXo/OUcwZW0P8c6
hd3wDYrjfO/tL4/CmVPwaLAjoR1GRgRtYEtaRAABAj46IoXpFmutW5y3tuOasGyjEu7EaypKKxLn
9jNG0/bgjBsYRoRnk4Mst4PWke1vUKc5s7ulOb76+HL/PQ5/fdLiYEaaPZCgbafbJ8O+/irYrIGL
t8x+PDP7x85/WZQlVSGLaIm/Un4f9l0PZkiuB5oBmruW/EsPmlGrfcvLF14UZ+b2ICMz94koXSVQ
lg31dyD2oTGhFL2yVivmNp1Xdu58pTDG//cw2N8atuX25w2ShKyq0ytcObbCP7Y7D8KHdrPJTyvd
oF14Pvbr6FwTmXPlAExngeX2LXsM6pz9YHDaOM8gn5zQmYjFn9Gas9/wCuTVaDo782yeaF5Xy0n+
+GGLg7VRlBaUMh8GWzwUv2rNVZxvT3f+eBMaOnbMLqT7xUVL+IfdmFoQlMxUn/iymTWTh/szjRx7
Lchsnv9tZbGBdKWozWnghlA4nefjQ3am+QnmdLZv304cv9GKQjHjWqyf590zn8MIfLCx49X9E2aP
zAXUMOfLneTc9zYvDuDknDA3+Hgy+hmvptOfLC+S2ervxfjXJy82WBbqUtOLfDIWDZt+PW0KV+CS
mO+d3NGvhnW9GjfE6GuBB9bZ7X3sSpWRkbNUHouGtoy76lHqxjrUiH8uIJOQhCJNsbUcBPlvxpWx
CtbZxen+LpP3qqzqqkoxTiKpTV5SW24CLhVklMzYpZwPDKFGm2jmZfUvtZjBF0aCREXmAeaiL+tf
T7d9sAY1HuaWSfArohmnq4vVkebAqcRagN001j2lT8AvdgliY11q+FKfbmuetr0tpZHYkylBK+SW
VbIN+3vdHKQ+6EPEuwaKvXbUIU9gVmF0UQeBgc55LZ5J5h30jZS9xdlJKt2Y8+nzOf7hbGlT0GGE
M5jLCAVKqEmZPA1Zm/9UsGc7c44tU/cqIR9RGNUmleOTgVyMo9ryKE8jWUWnFoiqLrsYI+DK0NzD
7t+qBQgNEWA0If2PYRZ79wbwP3L9CFnTrdLxbx4sKhlEcuxE8POaks1F/Gl4aeOhtzYikOEVblta
4Q9t6oKN5pvC7ek5nY/Bj3O6aMqaf/5hjP1I6QzUjLwLfGlLMMxos+GT641l7aZJFD3wzAac3wu+
/7PT+r49s6SWU/w7Y6oAnuE6ZvAXAVIyUOITiilyfR3J+Aj9TnCDEXm807083sxfidnFStK6Mk7r
MoncUTFDiNOISBURbGK57Hr3dFPLTcLhZ5rmXDMkLzeXIvcHNBXMEQOyHE1vVYdJbd6NPtJcdQXX
V5CDM2+9M40tw1mgO5nfIKS/rRuveiv7Vn7BLCiS0YA3BNCgLWnwM0O5PF1VyAEadUCT09XS2Df7
/QtwCEKNJQSP1dXjqmw1JJVAwt2cHsWDCdtvRVnE6QYKxYKE8cQF/r8hrm54xoLMDoLvEZo1Z9o6
6JFGqp7sKYcaJjA81vd7hDKwyPkix7vCQHA5A9e4biZLOLMu5nHZ22gaRWkUgWG3UNQmLNxvxa9w
3RZQC3ZFqSi5nGU/gGZb5LGBXNgYXlsjgBtAPh3+Ev0I1PS6yBCqP3POzatv8RXUzkUegtxTKuXQ
/a/QsxALBkthI2iXlbnTGqgBHpC7L6hOrU5P4cHa1BB0NA1yAFwZkIcXw2pZRaEZQxe6k/zTC3Bh
En+W4veqO3NWHs6eoYmsR/5PJEO97BEXVoNwkWC4Talp6xYTji86V+2Zq+hYKwaTpnPFa9R4l+Mm
kd/CtQuxMPBYb12c4n/eNDHq6acH7cj8aPjUazLxhCIxgPvzk5YxepCm3G8Jn3ofB29//IaRRojE
a1+SBxarPEd+kATK6XYP9ptGoGSQqhKRrBGZrf12i6nUokSwUPpOxqu2Dl7F0OjQI/m79Qp+u8Y2
05BBJFY5mC1JGkTkYgrIzag03SFDKN63MI5WIYvlzFAePPMWbanyfp8muSA8J620HWvQzLi1o8wc
+eiFFBSqUvW7GMlPXZC2azVFvc7WcDa/R4GLV1OKiFJlCuL76UE+tojw6SDXg0g5G2MxyIkUtqjV
994WIYtdHGkXIpDKv90Ee41soyQC5iM23O8zDJ8gVtQ+BAkqDKBt026INn5khenFf9CQipA2sZlO
annRUNTKA/g/w3crgPNWTeI7D69ON3FkTRrM4XxMEVKz7/b7wg5QW1lPPFdsJ3wcQeIQoJhpik6e
ZkXr040dnFY6fTHx8uK8QmF/OXAQ4TDTzQzLhahHrUXSUTusDGsFMrXfZaPQn5moY+3NJTvD1E2y
jcsUY6MG0RiaobgtIThYTqVU4lucoAsJvcpMvyOjVn453cOD4aSHH1pclgqrqvS7SQ2nbdE1ogZ1
0JwMuHt9+LWMxvLnf9CYRCjEfSqyzZX9uUu8ycq6OkDUA53KTJvWkdDcIrZ7ZhWC51rcZ3OnqAsC
+prTzcv40WgmRCAxjN6VijK8KjK3GBqjhpuDJcNcs512qt7MLhEdttp6nK5Ls8XoFh76REHHCjan
u32ww+fPmaFi5vyMOHgIVijUF0LljVsj7V2oMm5bnYsjjk7jhyYWAXuk9T5yFWniFpYOTDI1kDpg
fYHGD40ze2Lew3vBwqI3i8sozHG2qyB0uLMdw5S5dUVqMv/R9bcZjKDTI3e8W5YxP74khVTW/oIp
h1SoatQD3GrImy9+Ws/KTKOxjrQyOXMMn2tqXlMfnjxRkfO+CyvZhQu96bEBSmfVEcxY/4MeqTou
fcAHecUutoCG6gg8Kz/emX4NuxoRWSTWZGsld3rwcrqpoxMF3IVgh8OS+Hy/R36HpUAati1OjUCV
m9dUhyklXaCgiavJOTTA0ZMLEIAOXpP0pr6YqZzLa2oiTEGq+KoYAzs1cTb1N1BozgzgQcQ8Lz8q
O3M8AqJnef6bfRtPUmrFPNWCF90PXCtTr2Fj4VTcoLGo4K0VI3AhGKF7ejiP9pDKFSkOAPGyuBjO
FjJTohqJ4KZwgig0Svi+OLWYj7FT9ALEROxLCv/5dKPzL11uNsxiLJMniEnJbDGsSC/oRV9m1lbp
G5eqwQ2ZRazV5NXpZo4NKpogBLI8TQFgLvrmCXXZZh6DKsRRLm5CLdCR0kAFehUUopqtVQPk9e3U
RaDOjVBsige1qc34zNQeZMxoWCHJwftA51Iiz7G/YrVKRupj0MxtW+rqoxHyiHCawZ8G9K2L8M1q
i/Zz40fhPQd/8Wj4lrBD37b5e5ewzobh8p1zD1RoDW1GMn88CWI96NOulXN3RK+39G0BH2a0m23f
ez096ovJPWho3sAfjhxSKFOgKZmxBWONWn7YqY7RoHnnCY1w5gpaJHQOmlrcD4qkzHVnKXZVXFrh
OmwqqBBGVVx7dQpNftx4fvl0unfnmpzX3IfeqeJUi7pfNNx4BYQhTXzKvWEHGvY5UiMn7/Kr2vLP
rKDFTbvs5jLzEfuV1CJLmuz0KFZdsx/qR5IS/vZ0zxa75XcrPNsVwtz5Sl+c4Uiw4Qo2VTwhYGE8
I78ZPZi9pt4hKOOtdXmClp7j8TCiDmqXiph/Pt380WXzofl5ED4MbOxjXYmZe+CCNL2eMnXT1+JT
je316WYW591BLxebUc6UIezyTkckXUZOAVw8rK9ev60SGdfHAgTz6fak+Sz7cNYdNLjYdxj3NEix
hfo2z4qN780qZ4imA10d6vKzLzSv8GI2klDtshR44Vk449FhBSkKe4D/HASnk5b5k8a8ukkZrWTD
uyxqCtvacGbxHB3WD80sZg9VmyaaEEFxDcWHsJIV+GEJOc+xLqKnQdidCaEWUcDvUdURFeVQVVX9
AOiOKiqOK8nkDqWLSao0AfOQFew6HoLeO3NyHt1+H9paxFCtVQr+IKu+6/Wyhn8Aclkke+ozL8Cj
I6ibiBwZyvzfi4XpyX0Sw4ozt148orMbUlgJqscOsdyus65PL8ojhxio5RmwYsE6MZb3bwzpJ5pE
VdgiGFN+0cZUWyFBD+maR6P3GIm54LLE65WSCOey08ea1kiLIL/Mo/0gCd7JPROHzs1uRHFMW/Vo
3gLSkhMFVYzBCC9juUxJxqDy/CygVxWdWTdHRnlm0XAbE2eR4lqMMpSStIfiBUlULCrdRmu/+wwD
xIDzJWiEjxbolfJMzvXoFuRtb7FM50FftFnGqj5MZtZtLbNGjSEZv8E5Rl+kkc8k7o50Dnuuvxqa
f/7hCC3VDLm/Lprc0LqRUGqZ0mql6M8RahCn18/xQ02n2g/XhCevuLgFqe6z43UBu8KaJYOSeomD
g9QVtyizyPeNpPfDtpdQuFuXOK/69kAoiApREsmfM0vTwjMhx5HTYG89L3ao3/hC0owljuHqZXOV
Vnc4uM2OCuHP0/0+ckVaXI7k9GaIAzWB/QEGtalmghHHbiKifdPiZ7UpmwBs9DjlX8xUq1eiH+S2
XnlPcAnrh9OtHzmHPra+rBNE8lhQb21KnGDEO1ism8FE1e50G8e254ce/kK4fFhCutjiNxPlgds0
6nqoRdBo4HGNBGOZDCU6YQO09XSLR3YHkakmkZFSEVxa1pMnWeuwXTa7ObmG4FQwoGIhf0nM+Mwu
XIbh85VhSbDr5gIrea9l1ssah1E2w1rYFkqJPyKuW8mDUjdoznA9m7KtG0mFOIEnI8Ih4z4mIfCp
qM1GrEoYuqc7fWSnzmw/Cn6/OCTLFHTq9ePU1pO/w784vMmTdEJJUGoNxPC88JXKeaGcafHYMM8P
2TnjB3pjWWadEBSOax9mGEpdjtaAHC0RjsAo83THju3ED81Yi1rW4BMtAufF1AhXH0kTNigM3Spy
uO41SM+IDp0rIhzrl2SSXyYRDCxguSWtySgFo/NNbA2VW39Qtn0LFyZNz6ye481gpgf5STEPcs0G
1g0jlmLxLiDZhhMM6ajMH/t7VInP1TmPL1SeamCpKBZTqN8/ZerOjJuEQoE7jX2HlgVF6xWWNM1F
LMvQov0MoRg9exHroViVDYbXUo/a/9+fR0qfFmA2luhBcq+uBnEC2N25Kp4sAzIJHtClGrIzplvW
uevk2KEjk9KhhAyT9eCBDKQMpZ4Qp4emzsz3JBrUewhWws80DgRQvThUolyi4PhWVEIin7nLDmcW
425S+ySu5lrUMhbCMKuasK0ZXatRr40CMKJuOIOQn1lAy+wtxw/tcDnPpSeA70uCrYnZTiOVtYx7
vDypaCthGWg5eSz5/hUpjBGpTB+GQMXjWUVzxMI0epAm4R7S3xRf4iTaZ5vI1Mwvpyf68CQiJmGt
yVQwRar5i8XGLeepXSlb20793Ks7fPUu+mrXNO3qP2kHXXsKiirAIWV/UVNDbEtft8hWx30Q2dj7
mLiSBTmMTS+XYkyyRARjTrd57DAiq2ZqIqSaw7pDbGgNtTm5cP2+M1bGYG5DYQLuL6GSWNRvUNTW
pxs8dkPPeGqTIhF6iMv6bOr7aZ9UcwwfoqDZAr1ZGbFmnhnKwxUrWjNLSBEpmqL0tYhCvNYwR8nP
g11UIRZRKBq2yEj9BrhUScbfXh60xUGgwkgyYKLOQ/whHoiETk1IG8e8B+B0gEwChohIDpag0Zl9
eLgQaYmmuJspcB+kkFvEUf0eTcitCoV4Vfby6DQoUeYGVNesDj6fnqljS4PSFztSB8wIj3G/X15d
81q10tSN4is91B1Bux6iNxRHsNU8h0U+tiookoiUg0EiaMvECjlwFIyiLHcxXJBeUJyyXNStzwHz
jvYICAJ5VbLwB6+M0RBRYUW6GN26tHaUrkGVORv62yhFISqK0nc4QK17ehSPXlWE9P9udJ7UD8uj
T2tIdLVquF3bdvd9FL5L8tDf+bKZl3bXCugrGx1+Z5FoIEOoTFOEUIiYPJ/+jKMDTHQHRock/cFr
RIaPjIpMnbh42MTrtjN8pKSt/kxoc6wVgAqGKMKDhnO+OCnHKCriofQTt8SSaqMWeb3CHVU6c2Yd
uycoNPzqBvAANCP2h7SekByhytK4eMSskJXZIBOERPy06i3topCKewxbN6jer0VRxZ9AvE6S7P30
eB5uRcQZIYWQKbZmav+ip4PYi6rodSVovOQzkrT3chKCmzfLG7iRZ96sh4cZB9gcBc9U4sPauoze
ZRdnTQqErLYndKwy+TrXzrwPjzYy47fArBK7LZEm4tR1htEXiWtoFRZV1yMC/3r/7fSoHUYxsE7Y
5/AOdDIby4mjTtlWSdl3G61uEhdanI6GrOCUAh57U3ot+MZWF8IzcdqRnu01Oi/aDxtQNtMo7qi3
uUGJUWCKRXdWr6bwzCQdLn26Bt0bSgMYSv0AADGYpVw1Veb2be3CArwUsvGcIseRRSchjqJxtfFC
gT2x3xOj0QlDk3KinI2P1WujIvScvVrIdJ2epiO5CzpDKUYEuihSQVwc/WNXBVzho7/ThgzXM00f
goEMlKohUVGVQ2JrU1YN2y7FU7AupvrKz5K6teUIBSw8GnQ/ujj9RUfnEGFyQBncEAdZha5sCyRb
U28rJfWzhRdpaHnPhTI8nG7m6CSSg5JVwHngkebP+LBUSq/sajL8iOKngbIuQ6tc6VHSb063smQd
/YpzdaIqXSSak7nS95vx9cCqAOEMbtDiJ+5YmD6+FF6gfVfDgF2QtPGVmTTJnRKa2oNaqUq2xr2p
Gbjk24L7Xg/jq0aYUPJr67CfVq1gEoxy4UFEPf2ph+NOVRDIBiDFWTvkAE/RCmIKzFtw+y5Wbjpf
pximg4gOtbMJs3NNyfuDIjVmhf/vJMyBoYraPBX/pB2xRhCbcyQk47DgsN+txQSoSVZmGta4uzbW
xBz1e0XBIkdTmxekIcvGFrooCtZoC5YxorqD9lignvWKLaq3UsBpfiHew5nSm9JiJxQoFV9RAxfS
i1SUvYchGhXZFgeIsK2o+k9NLeXftMKq8OvW8/ombjTtLbV64ULEp+5zitFAus6qsY1tM+qVrQYI
dCAOaLvv6HWWih0jw6PajdrgX9L7WURlqfd+5GqPWj3Cq+QPUff90YZ6u/PyBrvBIQnlAbk9Bd0r
RtXaDQNZz8vMG3rgROqAqdBkRfIdus/jk2GG/jtAflFCfVAYH7FEDmpAA1b33PZG8lZyMawqQIiS
XSkGlg6QNIdXKggYww1aJZQbHSnS2hmLyYCr18fVSyFMklv2/vDeJJKB8r/SXuCIEn+TvQDpzwiZ
FB07gjr9cXqxKofXC2UBFZ4JRFdY0svzEfKNjnN04qNqJkx3VqU3AbqGMYYySWAIn1WE3e67UdKf
gAMhOh+WYazco1pXdZ8HUcVhJDCl6KdXDkqLv+/YDasONX2qfX2of2W2+hsvR2aSCfB8bLGwRR8d
DGcQWi0ab3yLFb8Qb7u0s4ovuhRk11mft+HayvX0p2mFlltGiSrfiPhko09Q1M20jaZWkpyIWfua
qsoEEkma/Pe4HpPnSPbbhEWmI8B15gA6POZApc+ZfSr/5BWX44TMf5ePfotSaaRPmBoNI8a5Qhih
6H16Ro5EarSEyiRnD89IVVxuND9P/VhRsGGWhip5bBNPSWdd68HSV2oWqa2d4Cz1BWVvOO9loVRo
3ce4NgD2kSeXN9eExxKUnnMnwJGVsneuzSP04aA3usDvetUPdhXgN5RMyW/gh6lkheJo5jhcIb6M
Ca1v6JErDL10bgJ+gWL2K54cQGR0ucdJyZlLSAn7DZKDDPo7ViOBEz0OsZCMfUABCIFWo0sqL8ED
rK+VmyrL4sRpOhGFzB7r4SdcZYQbfD7qd6WLxKco80MTQ3Sv0bA/SkfdAR1XtehvD/DydYzoboAW
IAVoyea408NK2uawAR6nvh8xM8uSO8tCrNY2RlHcDELTIqmPuSaqtFVFbckkolfsqPKKV5T+g7sI
82nsSdHXrWwza7w7A1H5lV+jxOcYeTVtW19EOqJLhsYRyw7vptS3pG/NOFW3SmDpLwhiAjfs0OcK
nTiThRR3wEb6EXSSSplJi4GPNno8ArOx9HZdIbINk41yHE5MZmyil9tgV6i1IvxZ3oxXgJJKbgoG
6dziPbpLoDYhSqZRdF8Cm0w0fa1ipAxXWqnuepUkf6nIMK1Pb5HDN+m8Q/5qZXHtqW1LMxEpd9mM
t2V1QyKBLXDdp7ldFWf2/bm2FrsRf18QGVHsu6MfQeKeRN7A4U1f9d9qQ37tBGV1um+H8er+7l9g
mOQqkpTaw5zMw6xNro3HUEh2mawFX+u4SL+dbuz4dP111CwGMqvRthVN0NReNTnCKO9qczxDjjoc
Pyj5ZHyJdM0Z7LaIvzkY2gr133Sntlh991qVrDPT6lwUd8JrLffCGzFPqzOTdiQu+tjor/zCh6PK
U7SRMkkQuLidcdU3t4oQpbbcxOfwAsca4pie6+pzvnPZu3DCVyPD7NdVskAm62oiWgRJCnFXSTxT
yD8ykKjRkelF7k5HrWj++Yc+gW1T6ljSwx3EqNm2RypqRG3roL8YIhIV6JDo+rMXBtnXv7tGuIgQ
w5vFQXgTLuN7PQpxQZsaayvp+a2VzMqkSXsOyn24EGmEBy6lOjSSyAjudy6sCw9TsUrhdhW2rTFc
5OPfb2KmA5KZow3e6ss8S5l6xMpZFrp1n68TpAQlz/t8eqgOV8OsGDirLAGEoyi2WOvNFCoIOQ+R
m/fhpk6FCylHGVlNz5Q2j0QIezHbErgVekZUAOUWXV/zCKHjMsdCeRyjBvtwwYfwBGVDqxBMmy3c
a3nKDXwuS8taFWJm3FCdEf4faee1JLWSru0rUoS8OZVURm2AxnQDJwp6AfLe6+r3I2b/M10q/aVg
9imsRVam0nzmNZZLmlXvHPVleqsHmlDSoporchioZl1+REDjQZLGHU3eaUR7+inJtGMnR3atHfvo
w4hjlyDvtD829g2VEaj6kCBBr6/rrfh8GLmZABAecMi1tSTpn6ZYaXe+68bRo0bxh97GqqKZeDkx
JF0XCJQIejv83Mg/A/w9kupRV/DKnvaALGsWLYkuxZ43gy0PxJtzDkVakJIx1thEuZY/UHGsWzct
Eh8RJ1Q3/ENGa6f5VWpSclLibnjqAlnwK+SVe+yelHbOXhA7FIvzaIS4DLZyPX++vc2vn6jlF/7p
WFpwudaL3vZakFHeC+7aWMDcKEUWMVCVxiHRmg8UTf8S1/5nRejgLcqjOkW9dZmoaAwjiDEv8qah
+aar5de6ILUI+p+3p7W1l8C5YDhJ9X7hDa8Wfpolv40S61wmQBGHLFQxIdXV0+1RrvfS5fu+/Io3
n3emAxqKozF4XWrhPfakDM9TWx3jyVUoht4e6zpiZyyoRWhGwyOBB3Q5VlIRps3Elh4QXf0b6nO4
ewxd/sQf+wd6IobT9XLtFYEsPt8e+foquBx5+WVvZilWqPvnhQK1Ce93UMzvBBlDlEkKX/Oshsqr
SqdpMu/zRvx9e+CNu/Fy5NUdjGewmoAyLzzFt35r2fjqG837VJ/uF8XqKE4etd48dUV5FsvkG241
5xqTudu/YeMZeLvs+gqskLd5F8u6IHuaFH8wjeqYjhjT6dLOMbzerxczXcfadF7R1E+74C4S+nK2
RTNpMIZskCc73J7P3pqutagiVcL/akr88xwN32RM7uxGQ3SmaB5V8YXr0hGnlyDFeirOnjQE36ph
7/FeL+mSCdMspMtN9wDm7+ps0oKa6g53Fy/XuvpRwCDiEDaZ9t6fIW7fnu3eUKv7l9aklU79EHtS
RaWitw4N/AV92uvere+BPzOi2Qp/gD4ofdTLEyLMYmj6QkpFHy2S8D4YrENgFXfVIoJfRB9uz2l9
Yy+DcXdS54GSpkrrwCSFOU90VZjnQJxwVm0RReg+zpF+koJ2JwjYWr43Q60pcjF8AD9XMY8TI9Wp
hS8mHd203eNgb45CqMjSUXOnrXu5et0kM6c4F89UQh5C3U+c1FS/1sFeIrHxlSiJQSUGvMmbvMYD
0w4f1bQnJtVVuJoOnKcI4uusWrNT62MdOCGNpgmXjxI3wb/+ZgwNEhmWh3xdcOKaUtXWajJsOT4V
04dUR4sz/ujjEH97nDXHV2dzIPNO6E1lBQTJGsDW4UEaz6GSYBJUJ9ajbLTpF34SFm5tUBe/u7QK
H41KFTHu89viW6KlOICVueW/0/IK5GlZ6gU1DyPtdoK7jV0LaJmckbUHE/onUnrziAimPvVqi5Hy
hOxLNSafhb4+KlLyzh/D0+1F2NhP9GA5G/qizgpq9HI/qW2HC+to5J6KAaQ4KD/1CNHJak/taHOt
iZlobS96htdJiJ6ixBtUrSdKZVAc5ibAlre2lPYb5zfE5AWSpeRYKGaqh1jvscIjMerDRYfa+iSB
/sgcrdDq3gvneXz5+zXgJqKVAxKVBGa1BnKXxeqYUekQRumlxNYos/Tj2DQ7Tb+rRtmy33TJZPYq
ogZX6hea0I7WXFrTucOPidJ4JZ39OOuOgtm194iuJ/iQRcEXYUhHJ6aQeAJQo3gGcf1ez279gv75
JegOgdiGRHxFYvC1sURhQYrvUhx3kbGNK/VTG+rwXG+v7NZGJmUXCalUasfr3SX6YSr5czN7iFxh
nm4g4xaAo2jT+ruC7+/twba28kJf4E1hR4MXutzKVuLHlEOr0ev5fAJmZXnvuyK+HreHWUd4y9ot
UsLk0jL06/WtIbWtkUhJGN2Vg+bf01so3X5S2ndJ1hkfzaY13k21UH4PkHs8+nm9B7hfh7Z/hn9z
N6xyTT8p57yituQFuTCcsgCPKKXEn5E0VzpPVuy72NOjFReMezLtG5sGOB9AikUxSrtqq6a52ijw
h5I7IRUjzUuCklKFEFBH+8swkinSukW9CKgk67tGEBKDJFUaWOY57/ODbkmECY/juLNbDHbD25x9
PYh8uVsSVQ7jtuomL54oQ8/l2c/Gj0gG3NPeO5sY2uwchY3vprFyIKZh1yBIvXq4yyYr+POSKgyv
+/fZxHXJGLTxzpyiz32hNcekCqyDMuamd3u/bn22ReUcjT8KHOp6NbUi1cIO1KmHBFf4sW8yHdMg
I/94e5SNwwfWYAHXypQkzLUvBxK/klT7ZnKXBaHqQr+qTiO6/o+zSLbz90OBr0Tjeek1A3K7/HJ6
a6hJ1UiBV/albShfC+0B1O/OHtxaNS4u+NBQynmIl+3z5gkmBNGW3vXk1YPhjr50DsU9/YGtJaOl
D5AN+SDz6umt+hlfqS5K73pVHU5drncf0UL6guCQsBMFb+11kloD4V6wbFcVVNM3s3bKBd3DLGn+
1PdlfxdoTfeMGa5/IirAHLlPGvf2Z9pYQeSQgLcs4oMIka2uY19vcnD4yeSlavYRLgLMmWbnDG+s
4Nsh1gQO8j4/4taHjzzNaXw0dPqHLqIfanTK56j4cXtCG4/ZxWirMKHHljHPs1ikuzP8ZuBDnzb3
oeg/GG21M7GdtVNWlxPFbQLMpJ08pTPwjw8BICTHsqR+uTPQ5pzYy5QtIfxQ677c5ulgZHpMS88L
rZa+d2cr5VdFHyF4P99evI0tqNNDhiOGwAViSKvd0OpzBQYwNL2CPvVJxdnLxcxCHu05rq1X0+p6
Nx7FvQLaxqWLahYieDg9wMBd14EkcAQCHefM40k/GD2+6prmu0Y7uVYJ/2ZIieJHs9/DSW+tKmIK
EvkZzToqhperag4JIm5g68/ykJQPlZGNbhOZ3wlgA4IgLd85aVvH4O1wyyq8uauaiaJ3HKggsef4
jK018dx4NvFXvv0Jrwq0PJmk7LBDAd2TUa+nhQUjrXfAgOcMgRkdNZ0Yc1K6zgjYyxEeepEcCC9j
16FQJsWqzzuzmBiKURHFjlJHenDK9LGM7Q5Of+sMVq3tUT02zg1BGYEtQkmSehUCJlnEJ7FK4WwG
eBz6gOdPBoJmOy/qxnovoR+deNpS9G5WezmXUzrhAQ7pSlKbzzO6aLaIufUHAVPunWdo+adWUQrh
LBhL3gfwlmu4+GyZQocbMcIOSvajCKszO7ZyJ03/EJU0ZP3hI8CP97jy/v0bezHuakvNgqCKQ6kF
XiaaJ6K942ITYql7GOvt6cE2WqDqIrvqcucWDST8QG5Er0TmJ3TaafEgyYdaEk54T6YRyultfep0
Ze4dKvyZiBPP4O8d161bYkmB/9+vWHbVm/MTzU2hT2Fa3FEYwktCFibpk5GG1lM1ANJ0dcEaRg++
ErSAvjeVL7eP1dbNCCyYl5JbyqDqcTl6iMFkWYVldAdbHwxlMJUYiPrJyR9xsEis4ks8Fnskr41z
Qr5LyxF+CkyE9bpbSYqluUENDhuJ6UvM6M5kBHtQ5K1rkMIbMqzE8VCwV+ekhXzdNn5inE3hoQ+e
xcI41Nh6ApnaOSUbB5JDz80DA5CQY91/k+JZUMoOkDDxnFMIeDe3utsme1nz1j4h66OpQEOf4VaP
pSlIJsYE5nQuq/QTnlVPpST9ysLpqxHN7wq59aw+3bnat4Ykdwb0gcop8mKrl8TqOwVYRNh5UR3N
78Wh9r/nfop8rGGE96aVWN9TPQ9Bc/rizm2/tUWAtgLGIspeOkOX27JpYs1PhUT0anxYDpKRGnd5
Y+1J527Ojx47PFUe6OuNmKVdFZelepZz7U4NnxscegTxiKxkon2tjOC/2Cgm3w9nC0W6LhHocp3g
3tond80gNu9K0jxnwO/WntJM+3z7WG/sybePxLocjPjQnCh+JiAvEhonhDgMN7WM4SGYcUj5vw21
2pcdxNtImaPAM5rAUdXmlKX46GXz6f82zCoolYepTU1s2mCcBfn7oRDCp8FHR6lUi/+1RP3/+vRt
bD6kHhF/k0iGr/kFPQ7ZtR6bgTfriS3O4bkr552TtVWRpIC+JMUkYQhwr94eqy7hnaSxj/j1NKKp
Ucj+z6DTsDDP1AnPt9mU5vZhRIIoPKPuJyi2LKkUB+NRwKk64/9+kdD7KezJD+W9td54FAzABKSe
NMWXav/l6Uu7Uc2rPozvOmiQ1UlJ9fhJiEl2ZykygTlUsdQdrCQL94RXN15k8kQKz5RC4fmtk2ui
HWysNSOjYjc+Rn54UKwEAQAdGevhc+LLZz2t3MxQjrf31sZTgZihTFuIR5ji2moLzwm2M5jyGl5S
lUCj22R+QmuKjpA8qDj41vFOLXbrdC7yUSpbgGBxPc2p7xpfUrrA6zQMrPOvlbkwJr/+/aQW4Je0
1EQWmvzlR6x7RVZjDA7OSQpeVZzttH9XUcgmm9u51654Y4TmqFzxnlMtw9hu/QJOQTSoWE7553yS
ix+d2CNCmlmNZo+j1nq67htnUQ6a90h2Jccqb60Ho2t3856tY2uhPrb0K5fexfpIYVbPOcM4K7PE
QzK394hJfbu9pptDLIRGhM5MdAdWQ4w9zNO8x1YXijouPiKyJ9LfV0vA2NJ54flbEGCrsCUJ0ihW
Zz4bNkO22qW0RV5rskWr/1HWv29PZ2MfmginKDCpwLBevbLV2EER6GbjnPHq6VlxSjTpHQn0zvHa
WDWTKpa8EFx1HtrVdTJPUpWFLTgeqx9euyH7Elh7vrEbJ/hiiOXv3wTRAI4lMukG3jOBw3NQgzs+
cbn7qp3UQAAOeRoK2eH26m1Pa1HYWrhuV+leJWRyKVZ1hXVCp9tSU1Z2JP4XHfilLUS3EKYivbjV
1STXoSoUMvqIulad0s54FLXqUZSrl9tzkTeu/KXZSQ+OS4k7aTXOYKC30vbWAtPTY4wBKtdqA5yb
lbm6tyK4kXIiPfsgTtP7CY/zOPxdzOVdnjRqe+6QIBGcUhSMFyiViojqhpTIsAsLP7wXjTEiiUtU
X7blKUuPmm/IgmvU1SA47dxU6jHFelR+qf0sQcZOb7E+G3K5O9+e4SrWo26gQSjlBflf9cDVDunn
QkKFL2p41KMno/kco6YjZT6yyoGNEquTRDu7fnW4lgGhdMNNI/UAm7dOnqdIqpJAbmMQMVnkKFZF
AbSwkGiO82lnJ657e/8ai4IA+tQIm17d9XGjSKVhwlRX6JBLffqaVt0p1IonqZ3ejWr5cx6Uh3pu
3zcK4H1FCF9vL+7WXInWMUKAoE/ktLq0xijJkY4F0FyqcpUfYhFZCzsEEZg5zfyXTeM/k0XIYomk
EdikwHV51uVIkM25DtE+gY8y0tXzA9+pp+zvUpD1MGu056Ju0PedPp/TuO9auy87qXIoWU57+s2r
o/dnIFKcpdfO+0mt5XI+etY22dBL6d00huEJFg+32Mwp6LSkP1RhRhwK0vL2B1vdl3/GRHV+aW+R
ZF1BZlUlEeJYQ4q3G8Rjn+ZOPfDEdJgMBtZOdLC1N8hFoMpTgF3MbS6np0RjNAkjaPo2n8y7cCTd
6itBcjFpD3ew2uuo+s+03oy1jnnkuerg69AvEQdBnQ7ZMCOPE4wDyg0yfnW1U4eGHJ59NcxsPxwC
XEOCZMJjspiz2DHTAaXbgSpQ7pKTDa17e9E3VoLKIG0QjBQWseDl7988UnWoNVOS8z1lKwptbnZU
zjF2F9N2hwop7Yy0vs2nUVC6OpZFaK9ahMM5xprdt3lIYsh5AfSck5VMZe2meTT4hzkW5d5Js160
jrNIBdcxBbkPzmFlKK+KUlevhHXDKy9duyd0v3pCl+9FiQYfHMRUOADacmm/WRG/K/3C71vxPIyB
KtmdHoV4WWRB5v9dRXEZiK2+6O9Q5wONtdqEs4aYdyJmYAOnqXKDSUuJd6KBMrA17zw0G2vPUIQE
RIlMbH091XUIUxOcuhdqXSgfOjNGDUrWYyW3VX8iY7u9qTZuD3oLf5Aj8JwxOLpcQg29FT9VhfhO
rbtXq00WPQ8CnjQIJLdKhcbTh3Hc2V9bn21Ru0KcgebklfaWMFHWDgKqM7GSHiphPpn1+F+cFbJA
yttgg5f28eW06miAOhy04Z0mTE9FHannqBzNw2DOe5z7rQV8O5J8OVLbBmax8EnOU9/2DjQ1EWCZ
PIOHibvoIQtoGQxS2P9l7elfW39pRpGs8GiuA7vMGlvJSHLtnCqS08T4+t638udR+ieWMByr9yS9
t2aJStG/h1vNUi7VHvYWov1pX/sfLKasOPOQKdhLA077ZgpR9FDlUvn59u5c3q43HYSrA778rDcH
3LBKS5nqpgUVkwaw/ayGxhuSnpMJW7Koi/7A8TDv66hWcVBWu503fCPoW9jxC25+kflaP61pnXcJ
PH/BC3Wz+FrUdXSfRX17DzBTd0EhFd/lRpAcU4v/sqr/rwtHgf5PAk4it+79IYo5FKGSpndCnoqP
uTnPH1A1lb6iphw8FZKW/cq6Rs/tMYsy7/aab04aKBK/gftOXzeIeASFIB9C39ONunSqqRhcowri
+1yQ5IfaivK7pp4ahFVEAu7bQ29cDAaXEVBhcmTEsVefGwJdIJRGE3tzOLwf1cIJyvrv8uN/LSxp
PtULpkdL/HJHBYIqABWW+jMmNM0X38KL2xh945iVrfJ1aqzkRxilw8423rrTubJFilLYeVwVwqtu
0GJqLFBsxvEuaJDzk+JsqajuFfk3jil94oVsxp23gLwuZ8dmnumJZOkdWDJFs9VRD3XHb1Uts8OR
QMbu5VZ43zQDht63P93eyKuneIyN2ALknQHUsYNpRg4Tt9foBNHYLsZ/bo+1cStczHIV8VqpjoxB
bUZea6ANpejviOefJkV65nI6ZjIkdaPuPg3GXuawOUfUEullkiaRD16u7pjjATjrSEToZp0eo5LG
SWQKyp2eV+FRn+vMNYLW2Ak9NkJtDIr+PegaJqJSIhKTOUw9v/sx+A+BIp6E6TWa9mhgm3uUPi31
tyXVXW+dIqJF2LcStamKCCebvNwqnvtxrye0NR30jCiwEccu9evLNZSFWQXPFfZeZ6IEKyeRW41N
jk2rJebSzp7cuk7ejLXuYpiTb41dH2cLPL9xfQo6Zy2Lxx2889Z9ieUmmRD0dkgxqxkVgRnKcZOn
Ht6Qthm9F4TUqZRTJIb3uvmq93ttoM0V/M94a5ZsEYQ4OWEO50Gjc1r1VZ8lR6h+z91OlLa1ISgg
4tkG95IK3+ouCcIGCJlIx6STjblxGuJjSIF5GT/IZT+Lh9tnemtW/xkNT8/LfaHXmlDVGu3WCq3o
oxbVvyzFp9rRy7KrwjX2bg+3MTkqVYtQKE87tLHV5Foaj4HY0aOp2/GkCuK5adAU6brT7WGo0/C7
VxHM24HWyMm6kYy2oQNyTsmJnvM+Hh8atMptI1OCl4qyIhDpSC5PjdEhkN7KQiif5nKo6oe4wgje
EZPKiB/zuBpSt5Z7C3KLkI/+kmAKw2HiP30ewTuERwE+6UNblt2XSZv8yC1AHyBLOgHc/FC0wvQp
mlKtcuAcaZ/mJrQWXzBxwv1FRU+SmprkzjOqJ/dl3jbjsRW1RnR7cUy+yqDsTeoXYgQtcU6q90kj
a78EozVl3rNujE9iLzbPSubT8VQisRGP2FgmoZdNpTA5Vm0urZBMmQR7qKsK+1Qf1fmjOKWdeqDS
o45uImm56oQicfN5RNzyU9yjCmMzRe1sRW06gHgahP6QhKKSwFwQew3NRlFPT9XUGF8hCcdAcqRU
kz+Yfdm3h2FI8s5BbmDWnyX86w3+gVYJDuE4WplL62SWD6PUdIFDSb7nn8xwPnMSLMq+CkAPfJes
py5tK+nN1CnMxNAX01caSeRkBmWqsshnW8CL6KnrJBxE5GzA/0GbFCVwQ6UQv9S5PIHOyopKOJhI
Sll2VxfC+25QEVyZrLwOHSHWhF++LlG3kaSj6AelG2NlVH6VMlMaASjlQoE4iJLjRp81luaE1DnR
o5BC41M9i/5X0GAzij610D+IiV+8aHM5fwK4BdAk73R5OFp1yA5vxDgsXCzF8uip9SMOlZYp8anA
I2dGxHkmdo1Q5shstRRHlHvqHsZ/WLb56Mpq1Mf2rCMwSd0x00s3AyheHJAEgiCMYkTzlOG7/lXI
MFF8KJQW2yJhjoPYVppJrl2zMYX2mEZ9b9h6ElEfUoY6Sh+0qG+GU69SojoM0gw8ujLDZnxXSnIf
udooD9nBMHpNP6I803e2ZRQqNECtzL5qA+0AWy/khjOTCoF0kFJ0YN0e/6n4UGqR1NkohpitZ1TT
/Fr2NSbEueKjL9PSBgVbnvvAZEz2tAaUX69/FG2qTsdwYsJOMtRz9RQjHp2cZjFpjVMhTnBLwmkA
92HGZviMsHlrHOZURNHt9mWx8VzB4gAqAVEOMM06pQuL2OzgYoeelGTfMrV+UQN/J/r9w8i/vI5o
GaJLt2CpuffWj5UVG63SpJPk9Ulqvvo9jpmurnV5Yg9WhRJqGHdGa/PZjK/Y/6J6LTWJqQJHacXf
iSQ0mJjz6StXSmae7ylpxuAg6V2dHDuA+6kzS3WR2dIszz9bS6ZeVCCRRlqM1sr7FrVftEljM/1J
W7N97bRK/UCoYIyHDOWF1G4avc1ROKYaUSSlea+UcfZZmP2xcofRtPbwlRvhHEVTgHagiRAYuH7g
+rFUYroVvvkyg9dHL2/WobuiFJV9vP1ptyrs1KeIrAD5UJBYvzfIE8Xotmg6fiZGfy7mVEYDR7E+
BnOmnXG4TG2ccvzHIqWe2k1ZA5Q10A5NoAY7MdHmpN/8kFWcHulpWQPcxlqQXXCKEpjwcTSMdgdK
DVJ44h8KDtvOa7vxuKMTQe8OVCnJybquarV9rUuF3gInGfxP5ZRLD1ZrZZ8aMREWdM5OyLx1kKgV
kzZjLUF5aZXj9RjiRZ0gG56ghPqHoiqnR1Wd/lIqeskkyQ6ZzR8RA33dLw7kLENgwJy9QZy66R3g
dUV3hgai9NdgtPZEF68DlouDu476gtiszBa89hkW7YhDnNRNgqOmXfokFYXx6/Z2vR7sD9p+kQ9B
U/jKkStAESUFXZ97CfhXe6oDlH4rjCAhwAc7EdL11mAobDRhMIJiRI/hMu5TjHiOCyRxvTDRThJk
b9yxvBg/W7XxD7dntTfUauvTf+qq5SU5+x2M6/Cb1BtO7J/bZOeS3Vw9KieoilBRvUIOjmOHSI6J
Pmao/pTL32JfHoL+Lxu7S3GGdfv3IOv90MeIzU56Zp7beTzCuLoPMumxlPZ8mJbk5fK9uBxmVUeF
ycS7MIkyoIj2mKvZi9yq91Gm/Cql0aumwZaE/Ae8v7/uLzEsS7dgPHU8t1c5lZ8tbrk5IsmjMjhV
5LtjKr4iN3MyA3EnzSFD25qjxaNLAgiDcv0m6mmkQQTT4rt6MvJX8KDGE1i/yRmB8iIHlgteLTTG
ceqLb6XhRwdU9v17X8/GRw0xUDcBvmZnsR8fUHIrDv1ImcXEJujYS73l5rQ8f1tqk+CyZiln1U9f
lHxuTzPeM4dJl0vJFjPlJdJS5TjIwq+4aFQXBIrommNPAE+ZQzr1tfAJzdXxwENLjy1D0g63tuAp
j8PqEUWv6HMgJ8k9lvYTSmRleZC7GFP5rqYGA0fCTkW/cGrLzw8GDwxOHjlUYLrprthCg+6r1D/H
JW9zFjffckGVvKG1UB2bLDT9cO7VD2aoodxoJIGd4wzmhP3kn8owUhxTab/EwRzZSigGRzS7UWc0
Kgdpv8RTWh3oUOCr3YOWJ9ihSV3lmBPpMUFdeRwlvvJB64vvid+2bgaG+h+5HuJjWOTRex3Ix92s
Zorj93P8Llrc6+cGYtuUSYobqsGrbAaDXbXTKbGk2o2ALJ7TIpaPjd90BKcARtymayd01dKHKq7F
gx72wcGXNSryUVrHqGcl+THUhsbVJkRFe1HJjr4/xe+ALmCVHMoFUr25fD9UZmGHYhe1jhxZ5edQ
bVKHRFg/xPReXU1JPqdyOpwKiSs5U7Jf3VQkdj8BaKrEWLB5Q2Cp0uW/Z6ulX7Raz2tnHOPS0UeZ
K2go5lNg+YdIbmV7JjqzpVSXnG4UQteIosCxen7ZQHfxkIgD/rV5ZB5HMYIoibjTC41zFOzBRHsI
aCjOVORfOFXfFNkXzpUyFnBEoh9K6P8QhVSxhTD2jxFNgudGHQwnrAvjRPqnOApCsE47pOwvpSw/
+Dgcu1k4N5+kfNA9M4qHnp2SocHZz2Zox5P0K4moQFBu/GbpdfspLYz0d9+OyWEyJgx3lOYDKK3Y
kWcrPdLrwrgyk7T3SR/O5xmcl1L1GsdjgDicismRME1k9nVwaqVZRHhSStzIMIcfpRY/019QHxtL
HL0C9T1bFKJXutMCiklD75QFILVWruxmhuafdpr1U6is7l4mWUV2PAo9fnzm5hj+HjB25BTl1j+d
kt9Tp5QcnWDXNtokx5Je+xDRgHYLwBd268fPyqAMjz0WPx9wWDdO/jx3TqDFiRNK7TcfQcPnJsrE
n4GKgFgo1iCuMrOfT0NsRs5chBO2DqVlK2hwftL7NuZrCi/WqGqnuky/wUc13jdDqpP8pLqbZ9qz
Lla+p8DQPSBv/jOw1PSQ8HUfS0uK3TiOK2JD/zHKCcBDtTCdZtJDTNUAa0w9AoaRIhWHuJpLO08R
jalS0SuohLuBFHpWNjYHHZi5XYQDs5sq4UsQKeMxp+N4NvVecto4buwmSsXOJiV4LQbjVaiU6aMm
44KDmZrxGnbKe8tMR8TZBP0HoX0ZHYo511EmN+RjW6UPTan9KmhU3E2w286Fmudf4jzrzhHxpe0P
yvdA7ed7RU4em1r8oMfijElSabyPqoy9n6ZfO3FuvyAxG4SkA0H42PZ5gw9XdD/Nvu+M6vxajSU3
p9El34xBEu4tf8idNhmCxA4t8JY1IBMnHc3xWxGn/QE9iw9ym7NP6yq2p6yjc1+az36RzndRkEA4
DhdF/LYenSorLafs8/4DXlbNoz7wr01Gn+5EPFtPKtIQPCHLG86+4Tl609Mq41ZI5GAIPLVDWRdX
irNqTUAsJd+V/eQ7zZ13SqDzNSdF3+mvXJcqwVlCTYahTEUZ5N7l0FGW+/VEKuSZ2kg+PJa+U0S+
yhUxBJFntFlwGFMygjL7L+q+vOiU2ojwwFFdpQAy0WQeFllyFwRpcc4CoTj23Od3vlTUrohbwU4y
vbnKUDfQNEN79IqfCvpi0BJ5gL4R+3YYfBjid9QQbDX8pSC3HNTf+qY93o4v5WX51sESOBU0GEjg
6WCtgiWKdwGau1XmUa6pRCL1arzP5zn7nHaITwq6mbh5hBNbjm7BIZ2V7sGMTDE+0H8ChoQ7d/5b
NOfwRa1F6uJDWZWGo0l+cS6a5bf7QzPfDdzYEACLRg+BG4sIQHaqdk9RIgl2VnArjMVsBwrskh1D
mr/cLEWuFBJe0ZPX6f1dJ8svyDCftbjeq2dvfSnQAIh3Eenhk7Iahzp5jjJuZHoZVA5nhMx0TNCW
tEO/LO0SdopTx/ngdj0+C1JBV+v2V9vKCrBeMVD8puZylcalhZJNQ4/6Xyk8iuqnIaRENBwp8O2M
s7WcDLHQKjl5NDgvl5O+gYaac5F6odnY4hjzvlPEHPYax1ur+XaYZbpvbhc6g1KXUca4K+OuITof
K5sburKR0eBZKMaSsmo6lu/1IssOImiinXB6aznphiBEsrASroLpyWg1SD+xzhP/0yzfBaiBtM0/
hvl8+6ttraYBsxCOBWoLV5DxYKRk2Wt1cufnIciDJB+8SmmBhpFnHm4PtVG7ofnBjb3AHyierRE5
jG6IcVL43ojO9tlo9fb3MIifgmmS3SxtDbvoA+2hKoOIvk9mvg+MwcQsM/pLjaY/Kd8CXFzA3cs+
Wu2gsNXzuEdcwqPPajc8yXIfOmn1/fZ0l+fn6hLjXcJ5gXToCgs6tn4phqqIGV0kBku52TJ8L5fM
pcskNf7CA2itE36PzbTzMF6XbZgWPCqMrRep7vU6J74o4tYiBXd9l3Y0H5BgSE/IozZ7BMLrzXMx
0BqaWfdoLCajaJ0xb/Z8Sr0dxmql/HJ7ITeno8MY/4M0BUB2eRJhhcuBJAaqV6OnfJ+bxXCX1tNf
6k2xKZa98J9RVkWNpEXfXTOL2LPM92V3yH0d1cnfRrNHrbk+1+CDiRwwDuayBAZ3ORtdJ4vI9NDE
GaxIH0OjDt0onlKnyVsN1Gcc7dQpt8bD+2Ph3JOtXBXDk1FDKT7UrLMg/WqmzxMtHLM906D562sZ
nMni4APDQATkswqJgNf5FU8O88p9zY3bon0fgmu8m8Iw2tnfW9vu7VDLhnlzNRPyFSXAgdmTfP0o
19MRXOlBN7rj7X23uXJvZrS6JiJFRfK6FjuvSdLPclDZYQpUnkbqR7pse4I+m4NBgCTawRbwyhEM
/8NEytMJ9d+M2kD7ORPv5XaAdPLr9qSuI1c+E5BBrmBV4bleTaryu6r241rFsPJXI9M+TSQ3lGQ3
j3/6VehI0n9xeN+Ot8z7zbcKlys9KhPzDFDnyVRyOkPVTo1rOf+XF+3llFb3Q16r8eCPseSFBlCB
osbvxk36CJFo3w8E7GfaxQZQweBRP99ezM2N+GYxV3dGMKZ+JY9D6M2oILzqlRT8At78O7bwhbg9
0p8y5PUkYXbBZSDEWuMw5bkBamK1nacqkWrel12f1vfBWFbZoeus4Z+q6cfajVM4y+wfPelyGqVx
9z7SLX8P3X1d52PBFygNNUUcadal5sKoZHkwcSOdE4oO2JyIzZmCGrZylWkM/4D0w4owIujQ3Mjs
9X+Qhegl26CAtbMqm+v/5oes1j8WW0sYorDw/OglEBBADrAc6sOdUa4jwcvprm7soJQTfeoy1Usk
s8RstY3xEQ9MNytmy567mnH7yrexLRYPBsWIneE3T+yCi4EgQEC6jlZ0QSjL9n9I+7IlOXW02yci
gnm4BXKsyS6XXVW+IeyytwQCCUkMgqc/C3f/3VVkRma4z523HbG/BDR8wxpmnhxs0rdVhvcqX31I
K8GYauDNrWch9914g9HPkRxkeOUQPHf5wrrxP9FX+zdKkF1HILXsG9e/IZHeRlZwZT2d3b/vQqz2
b8eqSTK3dzBgfw2Kgy+/zubRNjAqjL5d3kXnHwZij8BEwrF3ffgVEwfwHxfSwdf+mwtMU6qaa/i9
szGQ5eK6BdMCHYKPB15h8XnQwq4OcAVqg7QNAudhkrhLriyL8yfCu0CrL4MdWg3cESgriyLahFMJ
8elqnjcY1Fc7QBqiZ0uUcYbZcLnlxnJ+mEAkV47e8w+LuQIYpxA0XM8jNVLYIrZB9xOs+e7EzZex
9q8swLXz1Z/EzMPF+H8xVpscHTW3CjxZIVuXus8jZ4RORacSNj9aiSPs+8ihbQ2rzpo+RJYqstJt
/O6z7c2j/wnwFWt+nEMxya1HuQGysQaKhgaTGrcB2u/258tLbHnrJ+f0u1+7Oix0h0knG61w79qv
PLjllZPjN6Sqa690Fc7uGlASl5I7coAZ+7jOwPkW8QCUxxGmLfWNKQjIG7OL8ffcwmxNlNEXHQJl
cPnpzpRwOAvfRV0WxLvrnIERSBrlwnMP1sJpXZqdK8o8BDleTWLXo18ZtPxLAvG3ukWuPqsrGMGz
J/67+KvdFUYTDGM6kRyMTNihggpGlbpzJ24UGCdPlx/2/BsGnCH8d1L28VnrpPBGXhbm4MbPdvIF
NrSpQ15pGO6t5JoO4dmNBE1Q2OmCjX7Cpeu9FoIjXjUdRssZniaBfYVeLPzrNpef6fz7+0+cdcVG
vLIhJcBnR0B1Ep4CYjkA/+/q+nUQcXUNiHMSbQGhY16/sJrB+1nXBEFcw9VwUu4B8lhZ7Ohb8BBu
W6UOlx/q9Chc4ixuc8DaA4ZycgzNs91DUas/9EIDGgIW9fTNN8YMQN0H7sGG48pvymr1E1oT7MHq
I/JciulaP/r0pPr4M9bkpsLVzPg9HfezksWLLn1gwUZpJezByFrbaWW0f+NJ4jz3tqOf/N7qnvth
NF5W+3b9beS2qjH+0NFnu1URFCiceGmpV3Vp/+1kHaB8H9qdGMIglzzx2NJ91Xe05DOEDyAgEbBc
GXJw5DWMzOkbQRxUnui0IFeEqtHqNOSkYBJeT+aAkg0eurDqq2iutU76gy1q4MtnyNU7m4GBU3Q0
epxjAoAkHK3TtnYVeR48Wdhgqghd3pkAChs7UfUiRkuz66vcGROI2V9eSycbcfnFCYhAkIuD9MZ6
ySKdT/yJQ0zQH+unWZoN1J2vhDjZFasQqzPU6ucEqpIJELr1PwugkQDml/ytHBy6huBYoyJHxxlN
oBO6p/RRoxZAbu8BBfOtW19HXG0HmByRnE0xBruX39vJQ2HtAwEMpRagspaO5cfD0ioExBFqC/x4
p3zovOA4cLkfEnYFkbQsmA/XK8IsohJQnkU4VMofw7hWDYKEAddfmsGG4RCKHd+pdw1Y86lKGpK3
CTzNLA41WkB4r1UCJ5f7Eh3lF86axdl+zVvAqNC3WsuiRz5R8mBKFzRO+CjcxcrtNkB3TFde6skN
hEW4OJEDegXTI9TsH58WgxfQtmhLjyzs56Oj/SdeIKXjhL55gx3ugURorqRbJ+sfITHxhVinHwA8
uP6OgBbYUGEL44NTz/1BorrZiSJ095dXy7kTe3FzRxds8TE7UV5hVm9LEK+mPY0fISq1w3Q1YyD9
qrJCoQiWN/MgwPN9qr38cuQzCwgwRUhRg5qBueGaBa2VMd4wDxUuieEL6tIsHHsJZ8kxc6mpUlup
I3GTfeFd+5Zn1g60apdcYukynsy0LLRG/alGXRBhzBo12wnKfYG7k8nr5Qc8sxEx/3EwIHEWUfv1
XegpYxGlGgd3ob+fSbTDCCWnEF27HObsOnkXZpWVBxRWUtghMMFpmG1vBrTirI0Fk8IrFca514ZW
gotmAWy/ThIj6VZ07EOoN7j6tmCAgY2pP997pr+yLs69tsXTB6Nk9Mew5T5utS6MR8xAq3iPAtyU
wK/a7T8+FJnjlPWAuf3txoaaW4TWPFQTHBcdnVW0wIQtmZUuj8ZmDY4rWoFVQwGfn6W9IWNgbyhU
Cq68ypNH/BMUCoeALYOvt05PaO9CnjLm9NBKzE7DpngdY2/jG//K0jgXByIwoLpgBHHmjHbaoJsH
tAxa503E6Pj14HNdc77684o+3AQY/OOcAlMIlxzOqlVqge812cNkuoMF7lrPbkrSA+CG4a6QX/rE
vilc557jjojb6maKy1sovm184PcvbwPn5Dz5+DP+HHTvCqKw56a0ux7tdRhV2mlTOmAkkB5Ueoo3
dK+0589pIgJZwkxzcL8mzPc/Gej6t1lSAoIKFUEbqCj46hZ31ujzAIosodftnUA3XTaV8PQApQVI
fTSf9JVi6mQP43J5nwWuxuwDUChBib7OIa4s67nF3TamYLg013yYTq6xVRx3tbeKufVmNxwPFTX7
hv32HAhAFGMa0sc+jq5srZMDY/VBVg9lxsmdoS0AY5mRZY2704Tv0SzDG368/OlP+nIItBxLkYfB
EdKe1eU8g6sWjk5Ewe8zG4x8slqp24DZu1GHSRbS+kHWqE4vB738Kk8Y/6WqpYwtAIrbZN4xbqD+
NvYpc+uNI/StVZHD5XiXlwgYOx8/XTFZusQkszlaCW8KYMKYU6bgHnnXnFNPD433a9FLVtuZTgrD
gcUBkVRfZBlmYdOkHr9m9nK6W99HwYH+8XFMo3wXCJBiH7Emc8dXQOss6+iTrwEzadD+8JBP/v0L
fFcBJauI9sy4745DDOY7F3eTxYBVgFr5lazt3HMtiSnSYiQX9jottkptUVG47BDUkNDLMF9cIKpz
7+m0ikoz7EdQEK3tTJvwZ98lRDwNILDo/6GqRDsTyv/AZkBNcbX1SNHCALuV7KCdOZ3Z53mMIOnU
XHmj51bK+yjux2+IKTrrSBGXR7sZiZ+byUoqTABJJPBmp/B/WZjvw62uakjXwGQR5fqhdp1bOs43
rQ53mAhcKWzOPtViCuNgsumcCqPAGAeHCbr8Gma+cEtJddU+TEV3pT15Nsy7hbLaz1xAn2lsqb2f
uRHbkkzD5xB5yKHxrL/VAfxTgaL4XGQIkImeyM1BhLuEJXVcHd0W65CzNrqN9ai//Q8b7F2U5T54
dwGDmwpxlSQo9vZcs0MbdhIgXkqB2L4c5+ybA7ZpEa2xMUpfHVDc+JQQE8SHmHlfY4tFPyAEEO0t
l/w1QwXXJZjCADKhQkISv/yS90/ES+isdAqMhMadALTzBnhVU7JJRhhPXX6oc9fJ+ybBai8B1geV
CjIHh1n0U061xKxiYDwTrjNu1Ry2e1KTaxv49Ib+2JlY7ah55D4Bigo26dEIl3LotHeTD8Z3Ba2y
sSqvrPhzNxjGMDgTIYp3quqlbCiLRBEuFvjWQwseuMmOX0msz4YAEx9VXYTGwLp2iFpw7AQL2CGe
gyP0wR8WofLLH+rsO0OlhjZnAob8OtmoJrvv/W4BortPk/eCP0GaoYAV8c/Lcdb6g/9qGy1zRqTv
ng04wsfFJ4AFK8s2sqBYVXv9DanH8Vsv0BbJ6tlWVqakbX8GvFoCya9qVeaodtV8M6CfBZJ0VRC6
rxzgpDdDIPVTUCQgJVInlGwHqdXyrp1nDaUd+CEwn4336FBSk7KAN8kRnDlL3dDI43fK82LzSQyx
uqcY+nQQ/mnUtVzg7CuFwQ7qIWCkUPd9fFJ3LMsCoFLvAMJg84CfyPOhU95Dawnxifqd9/vyqz27
SjDIAh4LWCMo3X+M5zSkq+JJShC0kPwL5iZpTL7/DzGwDNEJR6ST4n9MWA8FaMc9FBDzQeX05ERJ
fjnEuVQDP/8/r221QGKuYX9SA3zDnX/gNgXFsOI5RB/FwVjNAklD2WEmjPt3tor/Wpbvoq5OeRIp
VoJGbB3sRd4z8voEzE4WBbcTdKIOl59weYJ3leViCAihTJy+Tohs8aROju0uCIuuEYeu6jTgYFN3
ZDGzUlaEwdfLoVbn70mo1fkLLU6wPHkJAJ1rQ5WyyJxGv3Ssf2ircuv23ZWCb7XkT8KtluAcGYBK
xcAOI9wNwfGnxkq5fmv03yUz/44D2VzoKgNVuvYad6Qsg6p12LGCzssj+v3VjWUhV+tUSK8sx1UV
dhJqtTBEVVAcYwAHgs/GlJub+THAhdkGPvxPmlTE1+RE1+D0f0eEXx7EpBIYC6+y3BpyTSBkEetg
dBn8dtGC+F1QDJY2IaZQEjSOybyI3jGf5joYvmAizfwcJG9htuB/+iqtfadpMtvoAHD2hAoQFnBg
bkYISDhp6RbNl5ljspuRyZpi6CIOzq5qW/4PoyL5Uo+tutaMOr8q/vtAq0WYhGYOg7KiR78trQwK
kXMGNeLuJlkMIYiY2u3lRe+c/2b/DbhahkhvKpQysLyaKJ/vTAFMYqZ9e7Y2PWn1mCld+N9t3Um4
+rK5hpwvRKq3cQmH9zTghb+1bJWAdlb5kENoYUPqp8qyOz+nkL3WaSNGQHQi4/ivl3/46gQ/+fLL
v79LzNAk4Xr2TH1oFqZiJTHhkGQcrhw/56JgfuIADI0c8ARAEhsGDzCCq77FVDBlsd1u+oBec+U4
d8i9j7LaN05rR4AVOcUePUDyuZCQ3CPSBsUHxJYrucv5B4ImLTYiwFprDmqi/IhOTZIcJvTdt8Zo
9r2R0TW49dkoERqOUB2H+Pm6+JQl1BlNPPHDFHfbOOF3XXJNP/vcugUAD3PmZNGoXysJl+PMNCh7
gFzAWOje42hbpyKxwNjCqCr6Ndlle+smdX03zdL5S5b8n8X3PviqchtRS8UzbDIOc4L29PAWzDvl
XKOqnDsK3gdZLv93Kxzyz8gfAMBHVz8Kd3M9lHvbE29NU3h5JXzx++83FJIUKJ7D2CgGjuVjODqC
mlNPIwdNdkp1rY8Qo77Skzh3w8JRB5x/QJSWedPHEBBSixcqKvIUOD2kEAL9Vtrq2SrNZ9ErYJXb
v0tU/vWZ/htvDbDwQ2rZQs7dQYCy2xg7HcOfA5Ajl1/c2d0L7Dho8YvW03pKh4YS1PH6Gc493fCt
NNErh7ozGI72lThnN9W7OMu/v1sPY+1JyUdBDjC5w5A1LlO4671cfpb1LPDPK8NT+H9MFjEgW32i
xOkcfyIJppx8EKlbgzzZ2n23qUftHkczkDsOaZ7vENUZ79QM7w2ILMVXVuK5FwohOuQr3oLcWytd
RC3VgAMMoIRALDEEAQWzFPh2/w/vE80D8E5AkQdGfg0OpGVnWUrNMNrTzXNXmU9JoZ8vv84zW/hD
iNXBHjI0kmwQc/ehjKHQ1BJyOzd1cWf6bnxyvYbtLsc78+ZAJ8PIcVG4RGG62sNynrtxVtF0aCp6
nyTWPRHz5xFJ9JWluKyCVVb+Ic7q/NN1JSD+GqvDOIQ0G8fkjUXuz2iksK10xyOh3q4g/Cme3CvJ
7JkTBGyNhVaGCfwit/dxD+BDGlDYa3+fzDd1NKfE/0at/RShkXDlrDqz20CdQ/sUAzqI4K0zS2fs
g66xODtwGd9DOCut2msYpTNXGEJAgBUeoNAzWPcRUN5bsrX0eCi9RfHqEZ5x6WzeIG6Oacxt0LLt
5dXhuucf6r8RV98No4maFI6pjgBqj3Sn205DA69Dhy7VtD8GPo3oxgJLoE1rJ1ZzDv4umrtEz+pp
aJW2dwbm8vdg0ENzqiql/j21gHaA45zIJo1q/HpObfFGp77Px2KsrWwoovkJxGdoMPQTnCAUHRKe
K48ZuhUNj+MsLE3IjwCtoOVU6pBRyBzw5klMQwlNrIB3XapgU/BJ6soFizfsQMVwYl9CO6yIIHPW
9cDXpixKKp1L30H0MFCvltU5FI5BYTnuJj51mOcqGzZdfiNHqL8kk5IZbyPxaJTHo0x4SryWbQA9
N851A5BoYwmagY8uYPhQBwrjxGKmN00l+zfioKpKffgABnCPgadq5kXEvxvGJgAgBPhtiHslLWjY
WkeB/sTHpoJSRtuOQVpL0jk3hktAR4q+pseqajhP4wilS6qt0P8E4Yko3jlVZRPoTPlhsxnswXvz
nFGD2NzVJEqHxvM+azrVJO+5iJ6VxaGdbqiqnpa/3SVhHzgZmMnO14YkmHKAI2CeNEzVv9OqAufN
l22NCW3i0O8yIJDAaxWwLAB7+AzmD5LbUQ7TCVhWWfhJgM5aKFH1qPgveArHd5g3xPuSyvBm8MHJ
pDIOn0rJkzKvtRPfG2n1X0vFwQRtymAud4aHEsBGEs9RVkIoixwV5MZMGtZ1vPeTIqjhuwxMNO8t
T26I6MJyw5LJeQmKEcdLFA4x25mIF+ksGu8GcG8pASbsGIMeoGyPyN1bZ6tdav8WVq+/hQrsMWBJ
BCbQrVsEf3wxk8/hGEKDK2bBFKX+qCa6H1yHs6zV8+L6rnWbBrMHdqBkPql3RsPlLxUNqV9ie5gf
uiDqv7tN0j4C5FTddAh9O3u++g2bB/0Ai1UB+FPsDLiyGJtuqLKjIbWU6GTaJV51m9Rx+AmtEgPl
4Yj6VUbHurtxk3kqMysM509kCvhrEhFzp2KDEbXf+PrrjOM8yuB2rLpNYbTNtzpsgxrqEqpZEDIy
/AE7VX5ju3MBLXWImfmQO4sLkkMKz3uDY1cwZRzdlW/w6+Jj1nUYouQKGntNamw5vXQVmjmPQPMp
O1cLYLNO4PaIGZUXv0kFOeZUjr36R7sNZ3lFGec3QoqxSvmAtZ2aqYp+lZ0Uj5BYcOtdYFUNy0js
hCxzrIJAbUTBkSwjSes4UGTghZvXDnd+ga4zf60BHI7TKWICNA63iv9xKAy0bj2j6c8pKukTBAuj
esNbXAUY0Uv3tW3+RaCGyFo0iLB59KqERlnMWyfcqB5AhAyY1gh6CAmJo/zyAXrm9oFXA3JydOuQ
l7ir4tx3wVhofWoftGqTaSPiRN3YvddYn2x7AMUTevq2zjo0x14vBz6bR7y7KdZZWQcyDdZItJ+I
Shd30brLZPclsK61H85eSeimoGXpwjJljcgSo4JalQxht26LO6Gj+ybE1QRFZ7f67sXdo8eaKynL
2SvpXcTVOwVnIhaaKHqA//Cn2FT7nv5PiR7wREDmw5MXgMGPSQP8bXg4B+18gJ7QBmfOtk+utVHO
rAygvGBNhUJ0mRUtidn73Hz0AoyF4ulgI/eyv0vyZZw+yfCxoldy43MfCAM2QBhgQgdy5ypQAm2F
yEFbAPDdyNp4zLn3VfwVzbH7gFn1dpogAAEJ7mtQh3OJJXKuBZKF+eHJK6wLC0bXwB7uPY3Ldyg2
cPYccXZeXuZri46l+sDDgWe/DKzhALhK7zwzG/yKlh6gvQkgjiSW1BvedKW41dNin2QDL2gf20ku
skVNi55MoYei2A9ICt3UDnmvdhJd8SQbysDR0I1ycWs2kGJwr4yyznxx6GHEwIQCnhmctDgGV1d2
TGPIupVetDFjqbLGb7p7UFySrCfoGU6NfU26/8xnAFzRC2A8Ct7hydjCJBMO/0nG+7EfIO1TtjyL
Sxx/SenKK2fduVCY1GFygTYRBmkrrIRmli/h1mIOYfumbbkbk37n0GBz+YufOdhAv0aG7SAM+tOr
7mOnHQK1Tj+C2einyfrCQ29jPJI14xVa2/k4eGdwGV3OgNXC8i2vwDXHAfhsPwfIIrupT6Nxo8Xz
5ec5c5qhA4Av5ED+D4Xl6nkq3dYzseL4wLWId0np4VZNEg045uU4577OH+uWxVgAHKDVkTbYZDR8
kWk0lg2JUdw6OiJ7S9Irq3zNMfqzIwGKREsgSDCBXPcDeorMXY2z2cfRfd2+xk2fBfe7twiW5sog
6wbEw2+uBV3W1qq8XE5qaKcAGgw10+Xp352mAAXxSg/wiUhIEQTpEMxDCrnNO+177lZN4U1NHf1C
E7fdO8pCNqTIdYGM5Ny3fP8rljX17ldIGY0aBuswnmLY03tvhrTpRiYE4jTRAGEle0Qu2s+ygmx1
1L4VVgShp17MeRyU4hiX8NCYeE//gTh8nXZlZEP8eq4gppVUuVWL+XdPuZfLUrU70PKhdOURCKhA
OVp9D00InprN+vJmBsd9H4qC5QVEeJBwhXGfDYHpvgbQbjtaUVlshwEKcTMn0+d4TshD0oTu71DA
ozXuvP6A7iGs1grBbmw1kN+0rqBh7IKR3Y1c3JZAR7+6YhDQqIaUfE2Yhck/K6KdX9PyJ4xKyF3I
PaTauh6PAJh4APczod8mmTQQDHTIPhF84fyh5jtAYa8c01rHBC1fCKJ6EA/K4fVTAq3mPVfOFN8m
WnV5IFScwZwQOXPgghbeWSpJedSPKA154N/OdFa7mIaFymlg21s2qOmu0d6I/5yiHQQOQuTtlv2o
qs5g+kgZykZbDPZLxQI3n1TJ7ZR2guVNZfE4U9rp8kFE5raoGYS5YA6EwlE5fM/8sD1qqL9tAaJG
2gybSXZLbWjA6Up1jyh16tt2ZItmIsh1PbLq+752XFRP3ajumCFV3iccWXLhfA8GvwNi2Hz2S5/v
0GDqNyRR5EuBscrBkGGAce5kPZmwFDsRMRhvR8yfNxMJ66zpIqCzatCI0aYknbidQgtGcVH5gxYs
3DUg1e88OiZpi2N5E0lYfGBEP2+YR9HML0LUGoXd5B3kFtNxrgDFrSrvnrgF/SaLikB4q+u+6qIn
j1Zt/56J36HCKGnDts7IJ28zSODS8w514ZR7dsxKiNBAMb0O281sFZvA430OPnW3DZNZjZ/sQqsH
dzDTo2dbQ5iSDrDeHlrWdyyUEk14/8/UKhimAc6HfHwBxLl6iRpj/XAHq/5RUA3RIB7G//hQi7Lv
PIhsHVwpoWxuQaJgG4YVjhegECaSybYKTRYNI7+HpB2qf440f5+EQ5NDX9ym+zAR9YOoF8NFCbvg
H8Hc29t6MuIOUxQ976oIfeCUSmRoKZIb6oFzavz70Jto8lUYJu4wSQqqTMEOLb7SKjt3UkcgOUN4
BgyOaJ0Z2r5kdk+S6QADFlrnYzDrH3xQoFQU9qCu2a6fPa/fZ1CrdBqeKG1p4Ga7H8gjhQqX7U7Z
pL42qkoNOhRY1vi4uT1Csnq4Bts/k5viMv+/lAEgk48Hpm/m3nS97oHOg3Y7OmZCZhHMfM34GFZb
f7pmrHP2Yd8HXLWzTA+094g69BC6AhKPAn2kbTOGLIefW5ehSCVQ3hrUbQnIyTZx6mhDYOm5w/4z
j39/H7//Jav7ONCy9kA4rA9uIQFOiDWaFS2MOjJhJf7VNPnciwaJLA5DNA5xAq2yGeUTbbykBPHW
wfvetXFCfpWzZi/WDHH+3JW9V2REC+tZuegL7JSHlgx6VDOBVqQCmqGOO5mkVW3bv1gzYtA4NORN
u3U4ZSXuom84sOrXy2/o/G/G2BEtfQBu1pmeUwI7V1l9dYRII0ZacDHTaV0wA25y4QrI9JPgl+5b
Bg0otM8uxz431UDh/t/gy1X/7iofjOA+VLnDA5S6sR4rYqe+wvEOcGLd7rwiFnnZiTYHLbW6HaQD
KfjCq/8OmfavVOpd92D11aIqilg9h96h9tGqy2H0RXGG24XNd5cf99yRs+SFEaasIeQVVovRDeAi
Ufv+ovBruzdw12uO/YzulnagNPv/FWqNqCaOYF5H6HwowBGdnrzCpfSuMk3ws6v66gqgavndJ2kh
6PwYqfyhw63OF+WO9kR9bu1DY1V6TysZFw+FgLUKXNMwFa2AMsH9ldrcNcOWdaFrp+jCmuDKEOLc
UsbMaClT/YXzsvodXtnX/myj81lJx+pTCT7JQYr2Z0NFkC1YmwXbTfdi7N23y6/79A0ANxmARgpx
/wgz5tXpburGq1tYXhyHQfMNqAfuDiQE8JiHUmyFhCkEsTvPS+H2hSac17O/LgqX+Gg8QP0EnKk1
VYp0LpmoG9Lj7A3RLcc7qjZQkI66dCLF9HL5YU/zbwRbpBNxqYCZuHbIVphR9iXBkL2KnF+sxN1d
BM6VGKd1IWIsIVDKwlXxpN8FwbQxYgU52EOcR1buN3oDmttGVk+XH2ZZEx/XLqpB6MEvQEBQsNdr
pounJpjowI9DFErIf7koDtDw27Yc1yKxoQY39O410axzywUBPaBtUVyjlvp47IHbDOVpCK4e4qGb
jkPhosnMErVxqG3v4jH8EfRufdtXssssKDt/ufzI594tZNXgYupjy54oxvcEiSUpZX30lUe/VUUy
vnCP++jS1G3KBnJNAO/ceoF6PGzM/ohirBfnMlMA/rxkB4ImZUySe2u+pkt3erKCxo3u14I8X9ha
qyNcE3iFTBV8m/xgyss691ugneLxynV15kGQL6JPAYYlIMbrhT83hDa6C6ZDIUf1eRiT+Z708zWS
w5kViShQcgnAvEUHYdWqaIHiNW3UJAdY4j5ZzaSA0wvQSQL+sQUDMgzzy8vh9NTEu/NtrGwfMikn
ZN9OAF3l88baR5F1GzV+qgv3AKMlNHw9uDSRHPYCV0KeWYGYbKC9BOCjn0DB9uP6D3XQFnQCFnzo
XkxRZsLXgID84kPx19cgLNQxxsVoGrQREH8+BnJIiGGPu+Q1Sv9uoqj94deA08PkPLwylj73SC4g
VQCjebgF1wcWNL7YCPwtOYy6Tut+w6CL7YZvsfl2+WtBnPL0xIKDxWKogyWIO3T18oTRTsibyju0
dTxsHEDTchBMiibF3UBe4ONVb/oSjot8mglEWCGzfEBd/CVqiPjiQftXbbCWhl0h0FZIMWXqtwOB
XUnT1GFW0eK5a/qbQPtqb7rOfE462X1rZg9ERNOH2TAx6EXDbAp2oSFusvCnlnPzxm2vvQURJ0Rp
yE2HTks9fHMr55+WNB0UYSDXj4kx/FsbD0qEiSEvQAmKZzJWmN85YfddTt4bxrBqI8fYgYnK0O0s
p3idZYwp8TiQX7Ny261VTQaCRJHOx7gJb/Sg2x9Taf82XV0cic/ZA5pyaluPAd9I6g7pqDz10sMz
j6WeVwzPyrae3MCyblyn0nd+gaHcAK2cbBBM55qDBRnqWcBouacbUTq3MD4ZIBnuo88FzEu3ZFOQ
nOnQa7ecRMCJG7Y5CbwZUoljtk3lUEHMyrLv/QSDIFAsq52m6NGnBjL2RzNGt4zM3eJilaCrVOsE
hFU67eHp1WYNWu/4v1ro7/hTlXda6RsPsNj7IBpuNbAHEISfwtcYGmBf4RgA9XpmO1+BXLF++4yS
g9UW/dYQlDa6tSL8lt7luT3bD8LTKtdOE6SVFT4LaT7VMFfdEbeSaeK0mPM7JNpac2k9+iKZUH1U
mwKy2flowi7tC8K+oMdn38qobLKmB/QiBXa/wkf1bgwWDQrYWMgc7g3+xoPhU9qS7jfcGngOr7nv
RWQARKEwa/O1uW3FVHyWXddtAridZ5BADz/X/vBshiDeBHQKt4AB0K/TAKVpz3KaDZ1gSDZOLUWz
I+x/hgVGx1SbZx4M+hEpQoJqXQPi4II88YvMDtnGVWLnlhvLdBw9vSuC0k4DPGHKGLHyBvL6WTk4
flZa7Z7OUDcb+gCDzbl4hErFHGxVEAJaZVnxg4MZe0obf8583v4KdVh/6yDmCklaTz62E/Qg46J5
m0TE8xI+EU0KTyualTClv7WaKMB1J34Bs/AIV4coDXoFWnOsMqmJyAfloVloNW3Oh3A8YmxY3jiQ
WgMAAEIdEaUydcZpSt0ufLYAkUIezcbcc3hnZwv3OINlb31kQDreqIp9GS0T7VpZuGi7GqgN4sdA
vLpELRP600uJAguJUwRIJHMi+QZ72DFvS/cf04MGho087MMornKNBDaHHn+3byxd5FWMB8PJ/J2F
LlowGLDvp8KGGCafIcDTlmgdFuZXPwfqPjDCuZmn4Y6JbrgvOyZyNerkwG0NxYqqhXPwjKZZ1PKf
DBnfLVqd85eBo2k8Bt09rtTXsYndLDDsK6ngJh2ZMNwkmJndGmF3sKITQIaUDYWLVYA1OHCVFhLT
HbQ7X+BV3qU4/8VRWvCUCALIKo4CTn5zkGyToqV7HB8/hsR/oViY2yHsX8pA/oRI1wMLozHraw4H
k1ZHmaf8diPQA5NhYsELMn5wKYwKUA/GedX3cK2yfDiXkXgX65ZvhhEt1IQW36FQ3GKnKXfbEkD3
lcN6eJKVBuawvnNbR6JMcZz2NyhpH2rAuFNXFh2kwCKVR7bQ+3Z20JSoxeeBAfoLpewkLRv/Dp4R
vyF8C20jweaUogPrlTCDKFt6V9j0WwcR9c94rdOh6iWAZF0JehgrHBxwfhE/NHAg33mkCe5VP4aw
3sLmnQ3zX6cEpnhp2MX3seAE967dJbmq/Wirjas3gZHi2Pa9ty+mFpPmkm29gYqvOALlphhK8zDD
2mKruIDvjPardNDYahzl7t2kxfyVN21xU8sufPPj1t77zGsfmNuHP0nASR57nfoUyKp+MGwKP1sY
YO3jmn8npTVtGWQwg+006uoHTJPF9wHd9o1NJnb0vQYjbr0c6ITpjJURvVdwbchRoHSpBDkkLUOH
3eKo7W7tBoWeHS1ACs1nee9EZgG9aweXV2R2ev5/lL3Xbt1I17V7RQSKmTwluaJytOwTwpZlZhaL
mbz6/1nvBjba0oIXvpOG2kZ3ialqzjFH4OMLktL/sDXctNcyUxsYBaggMs0NhnkgEAeDrB1JiESm
GLKOCL1+GJwMApac2986pKyfRhzfTUMz7xfD+h5PSX43ljX+xH1iDwFZ6STZ2dMj8XRJQAa8F/Zz
Vgdq1ryQMIpxn5IS+WhB0wzxrQGLK1f7rlHQe2NV9K9Zp98PhbdsK+IjN1DBHxb8wdANCfvbirtp
2C3Dm5kS0gEpo39NS7d+8I0JeJlD6bh2/D8CSAS/wHL4lJhvHAVRTRuAAJgpq4W7fQ9b6c8ElW/G
5h//rboyjShJmuxIiJ4IzV5/xB5MD9qOWMW2107jFRsVG7ZoO6vwuyura4xnmDrrZuXSkMfM7TZN
6+wDX4GK2mdxo3pgc3ZFa/yeWnc8iQ9i9d1N2vzV7WfOBqETpphRza6YEobMs4hdQtoXrEJoR7tN
6q1vaoSIcJIcSASZ93qjx98wAjd+trnaZ/UwBIQKEX2SeISqTr0XkexDnp3bZIfM6flwJTFApSJd
JsHXsVDt80yGe0gOaxYDMOXufdmrJ9PE8NCu4dwEmsswQsWVEljmmzJELv4wrr4fSDe7b8VCkim0
W+Uu+1afdQQH/XCX2EV9kMok1mLBye1as2oCooUIR71YQkcxznGT9Vtqmk++FYsL9e25joSRM+Wg
Ts7FFxVsba8JdZxPFlFdl/dxbiZ3FEXxhXL9XEfiWZAbTNAF4LJP7apmTrpJGb8clvFnFV97zrWy
f2vmlT3t/l3cnrkc2CDEcDGpJbrjM1At4tnyVIfzgFUkL8Wo6P4vaUTPLaGbPrQvcUoI/Fw9M87I
yFLSVryxTttA7L11hvZ/prfrLiJanKEcqvQvjH2vqQvTQv2EdveDAMSw5bvNywvN6Bns9ERpodsl
ZAC7r8/DWM2QdptPoPrCWeLptivi9N4rF5GGq6MrNxq91bmPJxqgK9KtrOqm0zSOytFY/Esx2+du
KnZfYKhMhnGM+gRs+kmVeEseD3vHLB8dELDGvmS5dQYyQWoL6xdUHfOGz5CJoRHsI7WRjLbUvOd+
3AM+bX1be2kmc9+xPfS9vYdOsPn3G3mm2cJnHIGjDuv9lFD4dwNZlENSxTUjMW5d/AY5FKpoOqzU
eT103SFYxpkaKhs1686rOB4vPOQzXeWJ1HZC9kAVv4RBpP3sxQTr2Pshhsxr54EXa9h2I/aq7Asf
+RkIBQ7G/xglsNS/+FIssnWW0i9y4quWu/gUx2wtsGr97b9v6LlXhYYfNAj96Gm5v2+oFntDUWkl
4OEKVY4B6lyZF0JBzi7BuBATAgRI4Ch/L9HBzUX1sciDLeJdZq1k6SX7f1/F2ZuF3xY5C67u4ZL8
9xJoz2kWZk5yyy2jwfmeE/sDjfrC0z/38gFO/v+rnC70P9ORVBjEYkLGPc6AW1Gu/Ge7FdOmXSjA
ZyFP2T6yfSOceX3/9+Wd2fChGJ42YCajQBqf7uA4YFUhRxPHYqvYWu7CJFx78ElycleBfl89/nu5
c285BukYYCKDZff/9JF1nW5U6wBpxi8gePc4ArvT8D6nXRbMmDr9e7FzNxWHAMiAIDU6COjfN9Xy
pVT6oBeHxV1/mpoWac7oBkp1V7FuXU312kQmPL4Lq557YZBv+R5DNi718w5JDU7AhHKZDJYyfbaU
3xzRAuYbyx1+/fv6OPhPb98nTPsUf2VjKMtfItH++xJh0Nt+vxgGw4+ypCnoSTWqaAfvi0bg8d8u
GM9PS3bIcS+gKM5J0yshEXeuUhGZL0PQm8t6bNKqCahbYbBYYxnJoSD3MFn9yNNz4mhUCVFrIoCc
ruJu9MtTZa1fpUNLynmeWL9I/7mdNcwmExsH+LE24j/GYjy2o2tVgXMSrMbwD/bpaOsB21F2tLu5
O6KJkZFPRlIY65MVDoNGGe818nESehziKjn9nqduui+sEay6lTpJgmkWeTK7n8fyF3soRAxmnSGj
9jzUOzn8ms22f3LM+GeDSTaGl11Da0nlmy1dgwmZMm9oHbDktFxB09xkD7TF7rNRa1DFabyKId3l
mT/dGM56Q4GtdqlQGiRxUi1n160P7Zp9M2VPxHoHQKDn5ibJkwKQBT+jkRKctmsZr4qlgPtIi5SH
jte+J6Pzh4o/jXxvnP6sZDNsFhNsowWkjEZ4SqFeCIphu5mOdmGSpEEp02zdbHzqiEnfrd18sHRr
CAaoTJs+159cJczv2AiDYDg6KW9NCmcpKdcPKmb96E4qeeHf9DuyQz8gMi4//EbSNfqjivAkpWVw
zW64aRPHDUWTmN9kY7p/ipzki8Lp3hrYjFdkQJbHMjfGhx4hGJZ1RQ9k1RMLz5nffHdIM7HNCkve
2Z6BANd06/eO2qLlLjaqzWRUxlMbxln97kr/W+mK5j5XuRGJZnlFD4EqpHV+OrOMN7k7xddIq5MD
oX7ZWzOt0y2Ws86G2+4EbMo3WkfqYTF02ZXK0xtjNMtgMvNmAw9eu9P0FRvX3r+Fw29GWgHzE4vz
ndSYJAnR63cDtJgbq5L3OCacgjsXQw8SlAaBaY/vo5rfoFePO8zjIY9SR26TUktJ60z6oyHG90SN
4r2e62XvgHx9H0evPg6tRcrEkmb2Q6Gs9veoea8FR9Gh6NJmzzgYyUxVf5v1xrqNpUx2heVZ10rv
TYOmM9u3qvb2ZTrueivDFk9J64j3x5vdGcufNHfuXTEVH0TEl1tFubf3Km/uw84vxRVZlBwE9JFb
nYnn4+RZ7Utat5DF3I4kUFvwk2HPr6gssNDraYzadH31qu6bHBAcIuSDfDU5TTA6TkVyQT0fhJsD
6dpPbBD1taEZ6OKq9t5Qk/5kjPG089qxCmiTUv6b3kfYMOXPUws2NJQzBJYEKWdjjgpSXLb+TnAs
DpwlgZgYr8hIcpCyyuTjtmcwiakC6ypzKHJrW5oEuyxXrT/oTli3efyzpPPfLxW4jlOeLiYulg9F
duW1N4ruoUwT80Y1PgIp9FEvaaPg/hsZTsEindHZTCQswkjmJ1EQ/pnPVwvppxITnbi9Fvn0kmfx
GFVx+ao5mTo6ZOmGSKdL3sPRfdRTC+WXL9Ew9N6xaJb5pc/X+9Jxaqj+xYimyf/uLcV4C1KG9sfJ
/6DESULhl4eyzn9hZkC8YuoEDnG0r5bopm1aSHHf2qm3GR3VgectBc22JyLdSw7JnLJX61Yf5eZa
orjoq/uZPOBbgWHJFYAS+iFBiObWjnXjGmG8f7XKqdy4Vqf6IEk97Tov1JpAiLOcvdWn9XbR5cei
zfNTXaksAr3q31pybLZeUnNTSMrc5cmQLTCQxpMOS1biFrpqvhm0zogcLWGSYA7zY2+O5IVMYOT/
40Li112UdlQkXvdWQQK/WcZRXpOZM3ZX8+gfy1JPGX8XdURgbInuqoZmKQD2AuAkMmuzTDv6g+08
QI4uf7U1dPxkTUD3zIahCTwsC/tr1ag6ZBBmfbRmhfmsXSYd6a4YJ2/RQHNplVGHszmkUQol3QoK
/FZAfGdQGlFpcWABTuAmqUoF7tgn1ZYDwb11MiQvnfJBaopq3NSJUd63S2yiO4vjzdSBBSFHrq6y
UfX7Yk3WYJSZvSkx6boe4eIc62LqQpO8DzS+s+BUJVTTqtiVc9cgcpZMZNDbWYXJLJIXOVlVONvo
JiBf1R+1BWqYDRIgvvUJkp2kCC2rJK7X9pA9cfmpHvUjH2hWT8aTNQFw5ePgfS9rvTyyjbRDaKj+
m5ZasOyM1GJLMQy+tUkTEAk9shuvVqecrvpy1ssAYa0LjFw2/l1lV1wKyTvWky/zNPSMrLh1isTv
YMI2+RIo/Gl5Jz0AijHt160x+FpkNIz52Wz9OBrHuo4WOTVPi9Mnx64kdxb91rRrSPGJMqeA4ZAS
LLpHGzhtcTdI99nagvAvrtE8y87UnjhYHI0DrU0iF7jxxuNMbQg2JnEYUVIpg8T38f6bc8SG7jRu
R1m512PX+oTW5GI7kc24ja3S2WYI1l7GuJ/vxmaON6CTa5THpnFcHX/aWwLQS5mdCFF7a/VWacJP
w5RBWmSVtvuiEqu8b9zUe+hKk5lM7sZbTZZ+4PijHnHHii2d5BxlVd7cqyx3IrT98XXN73BTaBWk
SSW0fWqtHNbSWN2t7XdvSkeuCYEgf8CNZN1yll0rMbSoJWz7h5/FhF0XrmzCgeBMyoHyzzT4+S02
gOWz8HrYusgE201vg/HiPFcS7Y0Wz00b7cmdiozSBJliB2t3BCo7FiMozEJd58fpn8IQ8kdc1ekT
tsAYCjpjad32w6JHA3zAtyLrzBu55Fh+axBrFQVxSBDEysZdLe+m1Prn1vC0zYS0MtQMwJ067uXe
zZr1qu7icoPvgB4xzAKXzrriEI8nGJVCCABEu03xcYXkJrTNiORxS02Cq4NRlHsopXLXabCa1sL2
H+bejTftSL7UUpIArk1x/gPKuAxa3wAld+M8aO043vWM1J+bkTpsWQ2xqcF+9wu5uttp1tG8y3bc
5UKz98ncdtelgFeNv1fLCKM063uhQcQdRj9NA9gr9opCsDC2g5NrzANc9weQvXtP9MvyHQ/I6hF4
7oWv5w/Rgv8zmxwiM204k9Dz7fzObGTQeLH7sPSSoNzVn8JZuflGL/Q+TPSlZK/JLfeXyN0icDPP
2tdGcTs3+QppxJTenTIYhJluGSNJ02WE8tW/8Rsw2nU2m2c9tro9fYc8ZiuybFjC1i6l+n5C+IpW
T0y6vDEt7b2XULGDGHlwNFWEus78YSC6yooAYPlkSgLi0bhgirhPJ6vc6VXBHNOyhnnnAXaHMeS9
UMIihgecM5Atk5IdJJ0PfFcKYxm3+GO2jeaEmdl3j2his9s8tscWtsGEKaZuNj+GQkuflikWV/nS
xu+kv4OuqoJkPJiOSWj08xzoQyxvpgWeFzHhfUrq+eLvVvR/ZqBjZDIEuZMwXrWYd/pNSdr2ijdN
BPXVC0ScPepzVXU7e9b6Y2NnvwaUi9d9XXSH0csgII7d8jAsS7OhPuCkyBWR33NrBc1Q1De1U093
HaO9fRML4pjXaj2Aqb8aqWuEjZ3Iuy5e/F+5b3LMuV1SbknaZogCmnOAjD0wwk2bOxdTzsdZXyrO
1jxG9Fq+N7EjD4lN0HrZFiKPqtUdt0wuqoPWDe3t1MNhE0k/vGGSpXVh1pfZEpUr7kRu36hrX9nM
EZbY5asS3sYqGg5i26Tr0O3hp5XhnlYRtUNJlEDtbNbsNe8lJyCvwk/ZeeZjMoA796nFBGRx023G
5GVvZuP0mBll/JwxgL2Z5v6HyxeZ7NRUGgdtGZb2YNsahP02HqJCOfEVggjtNq6H4t4aZPNqtdDh
A7eZ9GjtS+6h240M/d1vflIz2IY2/lAMrnptwRSiGUwsgOU6XeGiPoTIZHvMqTxxqEZOaB0OzEbr
zPqAFszjjVk5Fwp73JZO5xukg4tqN1Wa+q4taRuSe63vpEjWq7Tu1K2d+tl3mHrOURTLGmHG3XKi
nTrPNDUCu4JpQEZIw7Qky56mXMqNN3Hy97aP45fFJ6nF1i+ZE+ZWLH5zS134BzF3FfGiQahOs1Ue
2LUlTnwDsKCE93VYsQP8AEmfQ1OmWKINRBiLtqU9WHxmxX42hoV0fk+Tr+2hSDIwXguH9ETdHpn/
UjBO6So2hbCXY0uA8NXk6C/plEH+z+ybIl+HXVYjvhc+pkSl3qcPiHHT0KdqufHUeOPLvvqJxwo9
9NjbtML0h4RajM22aKitJbx/zAM7hp2MYW7t1jVAOutBBhmF/jXAiRZ0pt2SGN7qtz6al72zFMaj
qVlyz3yFJ6P1BK/NSfcbAln7kQpU2FaM39xqDC+6Bi/K42P7JtLxFQOAAtGF0PlgrVw9+G2qLYGu
S4TTxBA8146IcTqYmVat80R3OaU/BsCU26YpiR6QCyPitm7tGyvV1a3WD+sGexTnuWvn71WtxY+1
xgzTGWt303sJgrve8A5WItMdlpkjagU0L0zsU3fnt614TOx4jhLGTKHIlRXG6ahtcEGyQgomdVXz
Pm2k6/i7tuH4JbaZkyFZFwocXW8OFdmJO71jh1NVX/zQHV9tPT6RzZrTgAZubqsXHsdwqKvqVyU8
VEKtudi7aaVOkEUGp6Nehy2IvdzB61GR9GNMF0qDETm1y5bu6peOkUHgZCfFBagmR7TevFn+iuG9
BTV731ZO8oznR7Yby0V/b1FsvAAhxbfxGo9bwqnMaxLUjMOEwVnEYEsjWkubvKCBrLqZzXLdsumQ
h8OEdTekPdbzeRXv5hR4IzDSqaPeHtWA3Wj5ODWxulHDMkVWmorrBmP875rluxln1OTustnqjuk4
N5v0NPvSymkJslpSkw7rEiawOa/sQm9vs8W29oNtjGGX6suPrkzT6HSoBl3V4Zk5Crkv6O5Dgonk
RlU8OPRyPo5ecI1yb+yiVbj1te3M5jFnV6AULNo9RAIU9QP9M2oDRC9G8qNJjIrCcEqWb2i/GzNa
MEE8dJ5lbIuZoz+XiOrTQS3PfdI2N4otcDeU0Fjx3l82+jKIJ9IF/KO9CPt7UizVD9fM2lvHraZd
j40Kd6H9ozvcy7TV4a4Z+tukQ07ydTS4deZU0ZxrFFZ5Ud7nfWs+KbdSR2OR4/tpRnS7gA9GWdxP
26p28milWby1zNMxLQun2ZJk4oVLKra5K7rt7CripTPRdXcCwCU07OS34acUuajlxG0vFI56+uxe
ERTVRoY/4QTeWz9JYRCRpMQNUyRB21xbdLjIsjvk4EXBIvLnHHP8b4UioCyeSdfwG+suY7bKWy6t
kIxnuWuqdAReshrq6QxzFUxCQ3D0cYNcy4oSLo3Brq3P0WJQU49j3LiBWNpqm6xTdZNM+DJWKclP
wk3b+7IU8jUzhiYyhEoe62xo7v2UONDEsp8Kc76Ta2xf+7NAvY9kw0LIv69X73fajr+r0dO3Cz1f
0FToeqUh3aMl6e9gFlZbYg407B0ofBn+Ou9ZXL5VOptLYIqlXEIynbI7c0ms7VCb5qNfprfciAEj
bqKMEKXlO2YC5kba1U+DviBFPeiue6So7bvAnWc8QMbKt01fjFxXVjwP/vrdKZXzNMYSx4NsbpBr
kXYgH0pcOm5nH37JoKniA+T8odGXn07XvAw2Fti9V6h7P0mzu2aUP62hSw/D5OrXykua3WjX9o29
au4jy4sNFST9keGAHRDMynn9rdbmD1nN7p0rPecpE9qUhxN5cofeA6LDsOSqsHMjnErHfdAwQ9s6
rj4GSpxqSmG118wGtaB0tOKg6tgFRkiqaJjxtPC7waDsnGPYOeAXeePCujO9P22xJFezY8U/GFOT
kNWtzW4a2ZkpfudrO1H9plJkmcqCMB+ttcjp7iftqidFa+OpWkJOUcMO++cm1BAGogss0i2xfh9x
K7kkIx3opKt1U7mour3CMwPLsl87De2ymRG9kShzOpRJUkep2XibejwhwSgfg0KjMRinMnlcF/u5
Fmyf2dK497C06Ngqhkil23oPk+nARZlLql9CQo+8Xt3WRP13cHpLf9Xc5Vpb82uRNsWxcUtzY7QN
n0HRPOT4w4SJ0/3oVipXVCkvcR+nt0MHVc50xizMZVzt8OsYgqkTWUiLYm/1GlGRhkPzRnNP/eyw
JD+l096sc60FTW74G9/D+Hr1ChlKf/ZAblyHlistQtuNMQfQ8giSHZDhtNx5qXsjkLkBC3RmhMnF
44g7SzCsENr47Q5icFtOSUJcgbm8cKzmKsBP5U9eJj+0IqYrbAbFob10UToQ49BqaXcjiTIJ9R4T
Ld3JRdj6VhLECWS1Ba+Uw4DpAuS6SkGKSCF9mZTNQLNweLQi5e00vzlNDa8utoNsjZ1g7mK2uJoe
U/r6GxqkYROzt3BeeNWtg81OODMfRZXv1nvPbouDq+QNOKURylT71c7Wk5nOc0RMan5dErHFRjNk
G70qvatcKwRKLUYF8jTRxbUX7XSaLzv6WEqdPKuf4Wxda93yHbLJRzLM+2F0n2Uzy2iejPemsrOw
LrPxYI7GR9+YqIpG61GjmgkX8ryxFQIDiTG6CSu7mx7mMlnuu8n+NuMSGBCM9WxzzFIlLEMYM1UI
NHPUAkdWWhBX9vyjFdYVYH3PRgVA5dbTQGq8L9+B3rPvpZZZW65sjnSDpnHQ0NdZZi3CJJeHf89c
zg2w/jtwMf4euKhqGfU0cauDzPydz0waNhHPY4HF9u+Fzo02yaOz0Jgg/f+i5DMZZXQS8ugxtY11
Y9bEqGBw0V+4nEurnEZo/5k7YqWkLGSj5RHy3XgrkrQ4YjclL7Akztw0RDou4yl8BAjN+EQayHVa
ZNQq+aHQQICTqwLNSlPBlLgkRzxzOcTq6VBkYGVY+mdHyllQGcdpZdOoNOUhT3Dx1HRPXHg0Z+aK
GN3qOE8QuYOc9NNIOC0NY5hEth7yYgyle6IQ3axwmdf+RZU0D/oFm+KvV2WIk5WBcIyTqcFnZoKN
gZJJS+3uC2mXuyJdc1yeJu2CNu7rVbEKrA4UOHi3f5mWmkMb23JQ1dGrpfbqzmN8R3Zcd7cYmasH
HWODG2aQFKo+yJlxgSvwdWjK4nCBbKwiPQxIPs0xpWyMtG19QizsNPkmusX6rVCQwW7TnfmCEcVX
fsnfa336hF1kjyYvkDhozouJMaWFUA34NJtPenOQFqBvRuIXZrXnLhCSAldmCuIUP5s4wCv3HIlL
78GkcHKbKmqhZi72pSyBr+N8MAYTxhPCFRMnl0/3Eb6+zJsYdUxSXwHsucoKcBLblzbdJR5f/96i
zl0TqgRoYgbJDPbnz/o01JkSIZKj5ZUGSGB2EhalxibulXdhBzm7FCIZGAqnbeSzhNsnpRgM18R9
yYEU2r5KYYOIt8G/L0g/Pfq/x+mQbwS+IUzp+OFzbkyXQfHze1M7DLhauzsgTHP5peeeXwRjmrd3
AMmTjlA2HY2tP/ZGjvJQxoesXoBt3ao71Y95IcYLv9fXq4f4x7cBo8A6MTU+7Z/4Ztsu2UkmAnZ/
R1uwHUyysDTz//wRssz/UggJraSTOf0a/zkMbJUolcS5vVcLKQTxuhqBu9gPjNUubGhfz4O/b/On
U8cibJVAER3U3F3ILv3RrkVkFhTEw7D59xM9s3WeLMk5SOG3wJD4tFX3OdTkWLfz41A1I8YQDAbs
jelhinfhEZ3ZVHQXehYfHeeC9VnnVKDyo80l+6S2Rebuia4p7zS3ICxVMPzwrpocwfjB9616DXq7
xe1xkI49Xfgiz93Y//4Wp/f7P09Qt2tDVaLwDsmoGuzUF/tOrTqmPm433c1LfykA9Mx2Q9TXSQbl
CTiQn9+YdZosVXRGhtfOvIX2r40faQKhI39pmgu79tdvADU1nCHn9E+CnT49ycqTSGEaDZpAN127
bb0DlUSHMVQXbuG5dSjwBAmjZFOwWf99C+PCThj86/nBH7SwMPMo09ZAH/0LL+aZZQxG7kjj0P2h
xjv9/X+eVE+RLU38wpD+9dZhcvr5yllTXBFz6xKx8cxSqJVZDAUcz+nzmTCwiuVoabwHWY4W697G
IlaIX//+0M68eT6vwKkgMvC9/SyYTFpDq7wCc0dthHvQMbMLjMHzt21J9Ow4rNqFvepMtcIqp+eD
cRVQ3Kf7ZylGqHki9UPTMmmtYD35V3H8p5rXO5rEAN/Szb8v8AwJ12BFXr7/j2z42Veq8DIDk1NF
2ZB0d0be05/JklFmGtlTRTNko3nQrcPgrluTFvPC/nLmS6Ns8A2I3zCmOQj/fl9wIXWdWIjq4M63
8fI9z57j7PtY0Jpml5yFz7wvPrypE6uZp0kx/fdS6wDN2Z675aCL4i4FNreEekCHf+FIP2MdwobM
8zv57mLh9pkfutIH2k3qZEdf04u7kqy0vQ2It2mUVoRT5hUbR1/lFtvF6ZahdBzFqwUYUPaXnAPP
HBIARBz7AjUexL1PFxwng6nW1HP3rpE9FE5ygw/ihdf13OMj+J36T9ge2cWflqgZt3SUbP2hrk0c
bUWEwWzECGUjxKMzZRdosV+f4CkElNQstjC07p9PvcQDCfESzT6g68yKYC7m/MFIF8H9jadLr8vX
k++0GFPNk2GljZjj79cl8xa+cTVoe/AgM0FsmCR3MZOOe7typx+5lcQWvieL9nOANe0GpH7m6sLd
/foAT4ULfR/d2En7++ls0NMsFWLwyyOyXDOammKFriXi13/vAA4X8ndxeOJn8/IT4U6X8nkfXT0z
nvJJc/ZkUOjHWB+aIJms6Q1pmrmnPWsu7TinO/fXghg90vnjHGAinv7SM2gA0Bgyj9mx1Aq5wXy0
Os6eZ9/MhfGAedMS2kZmRKq36k1yShkqh/wGs1t99+/r/nJ3UYPwVfCQCfsmm+D0tv3nqMIdt/Km
2IkPHO3TTYlx0p3fkpH271W+vLOEEXDeUgFR5n69WNnoeEP59Yhartk0y7pJ6i5yp+XSTf1ibOei
ROdNEac8L6rdTxupUraYUTmujJMmJmVNO6uf3jRAOfObxfECs20BKVrgWkaxrdv/MKEeyp0GIe//
7Oh5+lXo15gIuDRtn5sapraTdao3DppF+7RE1qJCbLsvFDRfXtv/rcKWjWmoQ37Kp+9zLlRfyRpr
XNnhrF3kXCnmdCdlmtbhXiz0h38/yLPrQSVnS6Ue/oJWVB4AYKUsKN4ZlcC6xJTEKpxTpYdijS8c
i2feTZweLUKc4ef77mfAp9ckFM42GQ76ykh5lWZGIs5FIf7n75A7iOvqKZPBJKL6s1bJGVIksbOm
kYy2rjcTllcMnsXg3TJ8b7oLV8TLeGY5dhBMdtADuPbnJtQf/HEeEq06LEucb8p5ATYexB71ooqs
xLE2EAq1bZlnB0h/L0a2vq5KFsycJiMqCNAOoJgBdyOK8NUBmeKOlaJ+6mHrmun9IAd3gxtTGnk1
Np9OVtR7VKkJ/ITuo7TKmoijlER2O/kYJkuAaFVvtnLtXdc2r43uvNuL98Hm+AJgdJyb4RYF8wFW
oYeC2ZqCKU2Ptj9t6zTeJAt9s1F2kpGU/KkpfJ8UgEFIoArjhXGAAu3VAaqIe9dc8kM/qmobF4zk
stlcb1rmZAwr+sNaZH/qzPhptcnPcjHLnde0zwwjW4zGSozFRbtj0pa/x6b5gsWJvmlgRW3U4Hvh
aqqwLsb3dYUaYKgdu2MeKjiE2sgM5DQqjMd7r60PvlN/ZLU/BUUzfHQuzPZCngagXgW4Xh1TTKpI
XZrunargvjmEpuTXc5ExlhyrbSHlLk3UHpTuMKU9VJfKi2TqR6PT7XItvcpNe9O6Zgi9E/6TZ228
Kt2kTfWYrV6YltXrPFpv8UgyRWY8KaP5KWK8GFdbu1/XYtdC6LP8cjdoPvJQ8Zt7hdXjBNl3tpMr
E66rV2vHzpQ3Wrqi0C9/dSjpy3XYx3p6k1T5HPgLCxXLdC3tIWLK/kfFb2YJq6GotsJI75bSO/br
fG3N/S7L3BB7hChrEgumQP6BReaDtboBXo9ViIXerzxeGLLhN5mu9uO0MuGHinFYFdyGwjsytn1m
gBhZfv5dtfYjcSYhNIUn0a43Tetu+2reQ8v6gdv+1mqxGCjgeGZlvbU0CYU6PhkB/jAX8Yqn1V7P
xTtszLsMn1GQpp1TCixdLVhsmEWa3kZM2Z76MsQr5dBX7bPtxX/cEx9KkfkbTabY4mWP7rh7dye5
q+eVoSVYHzwuqF8+8/33EW42VL6bpGHe0OVoHXA53s1+80tU5a5vjcfR1K6yXG1SjwmsDzAUTcvY
hb5t3y1SXCGvMIKuyBWMsrqK4IbPu9p0kgA7AZ3JUlNGq6o1shgSUuYVPrF1ar3A9uywALWzTVUi
QRegW4fRgCsa1017hb8Nl8AwBhstqF3jziWBATFj6Mj8UGoPuNsNCJK88mpksL1d8ODYuXm9i8VK
EBMuqJHU0ufKc985z71gNZs56Ib5Zi6/LZVWRekkDYw0adrjpKMm07zNqVD0O3j8+OIHtdl96/CZ
Lef6petnBByd+2xp8e8Zg43A1NUL4k0DDXP2VKlyVzoJLGUgqdx66Ez1/yg7k+W4jbXbPhEi0DdT
FFDF6tiTojRBUBKFHshEItE9/V11Rv+xHcdxIzyyZZEsAplfs/faTVpnzu9iqb+j0do1gb6zbCce
+mi3mPaPedw+rRrTv++9wDFw42azT42Y7Qe7k3ZMFupIF8ySepvaE/KRfQdWlRbScx5QqZF2E3pJ
Famnm2RDV6jc6urcWz/oY1Lc9p/4DWwOzDBFHsDzYinUF8yx74c5vJI2fSwi9zX3RY82pHPiWRbX
1Y8els59dTEh+fLmBXB0klv6h+pYtM3ypd761w1ibMFOKcaxzav9QewFXugwbXV+T+AnwoDp0nlf
pbXJk1Ebn71l3/XG8J1t2rXUYxx6y7me1j8uqS0ch9UflLGv7YTSFXXkDVOTidTFVR+XhrqTLD2n
UD+EWHXWjFHcNH8fclTHMuCtQ7L05UZwxtiilKV3mMyBqNGo+pL+Vp8KEHuN0VyibtzV2jvCC3sc
xm3cVx1ilI2lmNPgVXcy83HjYX6Y18gApTCKdGqsh83ov9cig12BZoMgBcCh9k6z13QrGBqePgtf
1Ym5qm8zgbyGuV0jf3pCJhfzK30Nh6CD2TC8I2gpY3vundhWOV2HxkHkOYQJeW+1CBKxrmnphazO
ghZPxu2daDV4lRpyYjWLz6qB7iAQWEIXSGy0aFD00IVH7lnBCdhkTeYGoY1RdRGaO6IOEsvwv1TL
LWbrJcIOULOUyVg0Bfh3Os9+zReutLW5dwMW8pGdc9hQBqn+s0XAGIesqrtC3/dWPu5EIF5V5Keh
p462QPgdAFsJzAfPLHSM4PvF84dn9GNJIPKDO5HBB9rgK4csGquhTTYkORLDUObU5c4S0bODRDZG
+PSAAebir8HdPPLSj9s5q4J3A5OnHfRI7MprkQFlwizRlzZaNPMji+Tvdl0OnlTvlvCZO/TESxT5
LjCXHcIdQDXG+EkyJmp7G/J0lX84a5hEawVliXCU0dUE/E5vvtEFccZJXKIYtczc3wWVgYClwwLv
CgdHiRTuqWdwj7juosb5rIeaeBpU/FPW/RJcAT1muWRrrZGkNeSUMHAJRhn908w53y0qXUv31VT1
vu9RPDFrKp/xOoQfgHL+pbj8hy4BWzA70RvAjYLsr9V7HrWtBWfhqDlN1rX61vQ+l6PxLwPq/4DK
/qv1YuWKa5UtIvswLOS3fv7/9DymymZC5PPlOMp8p/IvBO4XK8f1gukFI0LPFLfeXm76gAy9mdvu
x3z5/r/r6L9NuKg6GcOznmTl8fddZoYMOGzmaDwOM/aH1Us8NoBAQFLLkaS6dCis/2Uic/vw/vZD
08fzT+R68NX++4dmoTAs22JCH0PyhhVv2W1VdjaBcuIkfwhR5nD2mF+Z+Lfh4d/3LnzctgN9DN7e
Daj6l69skRi9BOO6MQilYjHLL290JYpKcV2z6T5SI/oXuVdCPy2rf+oyMzEzN/n//rxvOw8GQQwx
/x5obvUeiUx9lp8c9ptHLzNvOkmf+BaDKQ0V8q4aLCMZWlyS//sL/0MPQ0SxTSYic2c4An95pnuv
pirO2FEsocMDJalln7ptyfJ/aX3/oTFjV+24zBD5i3ik/vvXixqX816NAYmQrR1PTeTuwEfJ89o2
D50d/tua9R9eVeC4tx6bJwq3zl+GMjIwC282Zs67xaSsgf6/L7Jt2c01TOL//Qn+fZR4Y0mwFYBJ
wHwWY/F//2hLbQJdbzv32PfTGYQGR9p37cAOY0Jbd+65sL7Puk06O087/S9vzT/8nCyrwDKwXwrY
nP/lazdkWE+Tpaoj6T7sJFdGlyC5MPT875+Rv+kfGsP/+5W8v/wC6TUjYxO2Q+yHO54rCZm9grn2
Q/TT8G3Fe7od6rGxf85EjJ4yOhHcQOE2xLagUUK63y3kIgU3dI2Sr8Xmr8CmzFY+iolrqsQNd1oR
YN9PpPCSYjLRAnQdcWHhip4c1VU17rRqy8MM2faYFaQC4BmP9gFgHLgIZFd+OIt/0aVof7UkKe8U
FltGDR7Mc8jzWyqVh/PLBeV/7KfIuo7a9ThhaEEYv+KOmwY/IXx1mWM1Ttm73Exhi1RtC/m/LlIr
o3ofpDHvgxZ7Y4qjDPRqFPbuD7fiUh+LCHtVNGYmdcTa75FvDB+8st1Lb7oZeVu0P9beQ1XJKSa1
JDTBa2tFBTUAbh9kTjLyVNWrcyjQC0epUDXhRR2mmPYOZZH+U3vCf0LmgX66H8WM3srFGBRIPmg+
xhJxKMjKtaMAqNTZGAlZSyDrFIc1R6K6a4ZG3dt1PrJMCvAwFCpzPiI5hnZs0Ic/ZUaHddUVm3vd
aoleP/Qo8ok1iHyIVg1OxTkvHHhdmPaKo1q6DEMf7KvNq+2QrrmCmDoyKW8P7oL3qwuy9hlNDu6x
Fe5wunLFfWUcLTmGSa8fd1ZTL2cok6PApLM2PyNTTkhOZxrUaFkcJrZ29WuMfJv84MIbP4h1qa+O
bsc3g0HBe6nt8VuoeZepI1pzb4QuyryoiPp7Vw5mGU/ILJiSCJA+UUBbWpGUkJb54u1J22NxTww0
KtyeeJZmgssXLwFBSpsmMH0dTGefE2ENbGiQvzN7it5guYkn/InmN53R+TFrLe7cxd/GI+Ko/HdW
SqdLPYGCG6naNLQ7tOFdsC90ZP9qA1XwyUKnOqs8HB+ahbUrcIoNUX5jgGY3iy9TFuVeBDerql9Y
wcGiCrqxAf32bnIb9wnxpfNDFxsFGvpqoHGBKr/13gZFzNFzji7Q6JoQZVtkCFLWGpy+QTuUd+Ew
9i8VpDYGjcIvyGpErbri7eyfm2rd7oUL+AgXT7Veh7a4WdB9LMgyUN77OFveTzYF4t7p5nGIK3ZK
H27ms/TcVBm8ZRnK2VjbSHgP3uBWJg1m1kDNFr4mzGFo7Uf02m243xwbWMmoxEQ2UU0mF3i++eYo
4h3cNWZV7aOgU8j+lmoBB7cBbu1C40uXQfiZ9etSo1AsN5yjE1C0hEGCyhls+OyYpevH7E2AeoZU
YXJT+reuo/5q+UaWmIEmdYE9EpnNZFHswUM1r80IBsRwiAwOeCAfC9LD7m1HqCc8JNuR6VL3BnKs
2buTWX2bPcd69Dqii1mgIxZuQz+RpAzt5kXpEy+ihr7Z0h2Uav0A5hg8LmpGHKhJIM6hDgL3jrfO
5dWxjembh2B/j7SEGh7cwaHs1asLLOfgmyv5WhKrsjgso9AXv+3tIqmNSL04NihFubE2deQ0t6mY
CddjZiocami2Yt/QY4voUrUeyuOo9HvAEkvw0ZFimtOuL+p+VdZyxSVT7fCkVYDVy5kbsJnq+VLi
AMLrmNPtm+hGbGd0EttCN93n1vcCwyB5uXYdHWobS2vfMcWNR+Zk4lTZw3Ay5dLhtgLznixuXj8v
kVxeGE0G12Bdw4ohhlNcGLFAP3QluDgzUta+0rjRvWAM2p2HZegntkT5ZhCokQrS1GNtrcauknaL
794s5hcLXMYBmUtF+l7Q8SFJ4cf8LtwHQmFclKu4b5kqT0wYZ17n2CPH8FEWVo7bwsn3LUboLxG1
sor9wdAlG3sZ7oTSxZ4o1vDeRM4Jjw1fQKvxs3A9mYnvG8yK51wettHwP6NJdxAUa/9ee+76ys8g
r2OvvjXz/M3jqjgPwo0InMCGFgNmsFTsNqOaMOeb5okR0KNwXfwDIOwS0d3ymrTM2xS6t3HqhWJ+
GRl5PMrFT4yS2QPgT/IJMmHtcny+ZMt7aa54bWvSV9q3sEa+mC4YIMh+9sF4ktmegrVXFwfHHtRT
1wwvtTU394C53LuRf3vReMXP2OXqT7m5Q9q5VnkQW8/wMMJoFG/Cj2LbK8SeR6SHXOD4pxpzXqzI
bD+qwMnxK6E4fTOWFh+ewLqVis4TR2Twc9ISfRPPS9i+YqRTzwND93M9WsNHXlSeeTVAIxPWstVL
v1NZkf+RqpAHVZYlPaYW1jcAku3RKgD/sLrvD0TE/MLL6sbrWnh7CI7BFnt5FyaIoKKbL2d8qwsL
3LLLBHRkFNUOPA7SNo/cv0QJqGCN8C1azZ05IPMFwJ2/mVh1fMSDlXEQys1vHhhxYG3vPk7NAD12
crrPyVXXSiz8fHBgu28RQIR41Xbx0QdW8ZYZ7Raldjg7WeJqg/Gztp74yu3OCuztoMIwT7jO5wR5
gsW4wjH58JYm8Y1gPCz2rNw465wKFfrg7+fQlhek48MU171l7QJEGJ+czD87r1t3brNEvE1Z8DhA
6WS+WPpJ7meK2ysYbzMcHLP7Gf7uUwZ9EeoubiiyGqKvECBQ0gu/f9x62/mzrcLYWU5miXgoTInz
edYPUVEiNBd2v2L/CY99MFknm4KU88gXvpWS+UOqGr6Yajdhtrj2veMfJl5mjliXTAaaNkYPwcZk
Idjkq2XVSOhDqS+Sh4gKpASKvYvqcsniAmf2uTC02EmO9z9iNXmjy3xaElWv1T6otEpHyaUsW7fE
/uFlmuAfasbCztR3mAIbB+sm7lD8ecmIR+s1VNS1LZCnvY7KAEv/RnZ4r2cmj6AgsqZVIg4X2/7e
Oe508svQ3PW4N5NZB+PDLFsN5iPDBNxr+xKypXli74VE24tyl3vFxkXSsSowsMI8NuAsScW5hdI2
YtuVhk386iw13ug6E0ePeg0X+cwvUBfRsvcB/V2ypWasPaNpvasXP8IXM/NsU5UVwt6vgdf8GUps
5EA0sK5ICAh7LwQYgRfRf9IDhD9CVpX6JcHNfKha5N94duZ00f3q70zEt6/YdLFmUXG7+4X65Eo4
QMjgnKCjWLTY2utBm8EPE2cJ16IRRO9zaVLkzBBgj73hLynajd8VvMYYEE6z8yB37Oegz1OTp1tT
h1jajDE5z8lads3eDJcfgdXOp5GFhRUjN96u/D6d+rj546s2iuZ6S75NgkrMz7q1uiXOy8B1KYdF
SP0BxWoncrO5H8iw+tniFD+ZS/1eaFVO+MyC6C137fyhqmpiP1ZMbvXOnO2nkSmU4qyGCcvwTl8c
nXGdym4l/0sEb6ivmP+Ym06V22DacqNJndguEPMiu+4r7yR2hGUYnwkJ7vgLuWW6or6dw7n96FeZ
z5nCWJtjvnzBvhKwvvDW69hw9lNC6b1ZN93nKq3hfdFDleJil0/rgjeWQocsVpL2upNld59j7fV7
DsgNl+z8jj/eis0qkjueunw/6ODA5DnaS6F/hrh6k7qc8PBQYo/5Ot6LdfgcZlCNflVpbD9Ab+ZW
BjEesXqfrRZOSBkZ1a8iDJtvWV9mbzULYw3rV5tip2pYqIsR6An+STZceYqGS1aaWIksN4PAMsuR
UtbSUTrZAYXRCDanWDzxVoqyPQtj887OtgGu9pegTlXjFY+rJUFMrGvAJeyBVF5Ya3SWqE5epYxH
D+E11zF/W1pbansQXV7vOBEbNsWQHRzVaSdmcTZcuMbshOS7bDfPLpTpNVwmbMoY/NqmctOoYbS9
KuPLb1xzH7hbtTcNB8Qqe5nIBxRjdbxxrAVGKZ2rU3sDZtNxg6ORlaAQepKx2oFRcbVOOp1y8+Xm
vIgzjmdCf5bpmcvwPN0sMjyzy7uTm1kCUJr3Q+uvsDcOJRXCvZnh6i1dnJnBNIMkGkHeb2pauIQ9
qKvhgMdnbDoVB3jcqJZAcqMWqV51A9k9dhevO2XuPN1VWS4/y8Bbf4VUsHeRlhshibyNWpTZC9+x
PnSjCu+3tvZ2k114fwAnWEfXiL7JxvuF5W9KYCMPl8LCEWWzYb42Qqo7oAv0Lp1VR9Q50SN6roVN
ZXupzAb1tNS+fWVUVew6aVSXUXct/lECQB+tzfYgHVHmZxyVj9KkCoxkNNzhNewOeZ0/lmw0Djju
hx9lEICWoW6EsatO+JtcK8lMZ95VXZgTor4O11HJ9Vd9Oyl8u3A2eongUZAJ/s6gndE9cT07VWKT
jcJs2UdV3e2FQOENmvGG/jDdVDe5tVuMsoJLgY0XJz+uIL10x9bwlpNP/A+gEoLIDpZNy9BsoX3x
xfhgK3DnJiyjpy435t+GyPEsB/aUbCJ/Iyp7OKnWuH2j7VexEHw5Rfb3dUOn0QJrSnu2O1xTVbHX
imSztqZExMDdnFE1X5uI82oGXboP9LIRNFBae73gaYq83ICzSO++zKvCu3QjdExYtu/6XNSP2vX1
bjaZi5FZ7p+pR7yT1M3LSgpNWnZW8CJsplnU2d1T54vpOFn9Odh8G+wLiYFLpkbWW22dwmCigBbG
mmB1bRnRY6VCzgR3hwVAQRD8sY66hmzqTaXW4Ngw3ZWXSvdmtsJUFDdtYZ5rwTPftuGaKhS2cTvN
5r3Y8unsONjjFCOMBD1WkFYlC3k55uJk4dlJWjkYR18v9d7wWmc36/7pxrk9IAYOU8462mXAHTsc
pqh4KvsjM9YtRsnvpX1uvHgZ7CBcZiAWiKVhdc22ZViYPTSZ94Q0fE5UpJ3E4RfHamMT57AYo3go
zefZAp9t2HwEnuSYgBFxxcXGPinrXsO5NA5rG7i72dj4tsPGSiHWjTxe5Hj5/pD9dBgVJMNCGt7E
uGAXkf6eKOO2m3ENk29eYWhF4ooG3slx9/P62bgncf4q7KnzDGgMG/ovkEnDMwuZr1X64rJREL9Z
c+tfgNIQP2Ujmc6X6Xvjtewby22sOhaf4JnVzN4YqBemjLJ5w4POOlfUzmnFMXWpiqqI2XTduti5
/Qg3zjbDz0B7ORzpZz3N06FwrB9M8Otr77E0s/KiTWrVjpe2ZI+NZX1Ue3cc/Us5DtQx4OaTQrJV
s5cRNNSa/Tas1Yrb0fUulUFaSk81wqBq/sYcl2osEDj5VDmqR7RRv6EAtylgdeOp7avnbqBLZOVq
XOYSzBFbkAHECi8B2kAO+MDfUrshr4xkpFu+QNuL7EHkmzxAK6L1gIH+wsGc3YcIrr6qPmQwU+eO
RSQrAgV3MG0UIIt1yUaew6phxL+bhlDF28YPUveBe44GSCfOZkSMVAYqc2K26kOuTThUOVJ7pvBP
2p+NYyc4QFGhp+yLMIhsvXv1hhaOyORgRWd4wsG8MGG43MyK64xzxXcWAQt/tZd4yucm6TwMQVIu
253HNORgZs6lmIp218y+h41HFOOejBEyAaXTXPybIMjLSIkwQFcwjRXiSGSOeZrnLaMA5sqoZYfL
3Sp+k3H0AP+VS6RQX2invnIGD0cKIXUMHc1d1VhzmTZu/RZ1+ZxO0WIfwPyNzH8qAcerfpqytf3T
B8522WZp3Y9j9rkEzZhSXFVAVaDEW8ONLjU7YwId7TfUqasR5f07bGVwwUH1qUY+rNVF0K68DrTa
Roz9vFZMUT08EqgzSsclAtjDvoCqY3HvqhLf9rA64mqzzQBulL8Qo3qygry8lhH6VuWgjwBXsSuz
GSSHPc7xNnfl0Sn44+6gjqqw5ztpR4r6Yho+VcP2npy4+Rwg3i4T5J7WIaomZy9sdFyLDDRV7Wh6
9zQe7Uv+n3MLicanPekKGE4xWkftGuIBWKEdO/UQ3VVTYIBBirioa66vrM22c7vAtJalsRDCQMPB
cuRnaOd2Wmj3uemn+diC4GG6JSGr1IRNvHoLSkDcyLx1S0Mz0TG8u80AkoWMSUQ+GQDAkMMMNDvP
XKV0UuV+vtNVWyX9WNsPuQ/gIVoycWo1nB5RdV6qjHnGys/S2a2mlcze9cPm/0qYarmJD9M8UdXW
Y8dR6nKbSf6wtu5nyJJhF2DS/9BsawIiLbwVgweXJXMDAFR11g4URCMGYFuQm92LlhzEwpO/gWpS
kFj85MPWzPd464a9nP1mr5g7MxRtonMBaS3dUO3sZ+La47ahhSSm9U9O3sOIkbH1d40HiHxZ8ZME
fQPS/kYdc1xHn5s1INcznFkWOqq6D4PKepqkLe99fiuHrbTsgy288GwVofVQh32fOL1c93NRU4CY
hrxWiDlIac2N7amqGV0jPcLlr9TnxBDxkhe5/eD31o0Paw0QC7H5XjehlpTZe3Nvj8MCZD3qkKn0
64Mxk1Gg3Y7UMADOiT0gFVMRSqVgIrqakB4nXhwnAF7EYNsSWPOdEUp7NU92EsgCV9ysO0hzK3T3
viPKkBe8n9bdVkbWXQ8X564bgC9lvsOauJ67o4yIa8UHXpz7bV33VSGzo6WW39uinH3YbN0duqQu
LjynOLtwZ6ibAKih5tnu8byz289u0AJLQ1/LacaPWW5C4snE6u3qEB1N7UbD1WhIY2gnZBu6Dfjj
BQ4fbUnnYJRz/WhNNjMZqyfktp7oaMiX8O5naKiP822rMcmwSmdb/2A1Z93YNGPahaT01qQ4PlSO
LPZuBfxk60a9XzOkOIJpFjQDGhiv6Pf2SkkFQJFLfMnFRdodpa4s/Xtr6T5Jm2EwbHCnx3rUqH46
upheFSVhEfBDVv3LoN1Op43JcbAYf9SoPxFcZCcKVOfZq334oQ1/qq+ZZ1KI8HD71IuLQXAYblDW
W7jpd/6WB+eo0y8WCEvSS0AsTlq+EU1PQ+XNY5JpXOlbEOmUlPThpayQYSyWv1w7BypMhdWf0Qjn
5lRxRxg93DfdU7g1fP3YGY0/wpK3X3EboSZEIdBqemZr0iOyqWG+m/te7UaSXHaEvRM4XHbMBOxG
7IUzjee1vp0GPBXpEnLUWap/4wPBAc7xETcmwTbTNO/7zOtuq4IqYR2/3WurmZ89e5Vx3jYKaYnw
UB1ABZP56qbB2L0qA8qkVwznPOObRJBAHduWxBfwRMdjrjdEOoQn93O5crEaXZkWTHqvQ+m0iXCq
5pBPWb0zfCUPY6bCk61CQB84CwFXhc4+a0zCDZgoTT07sLrxAdZmrvUAmvv7OMp7Bu8OBbIX7IMh
eNlsarK+4IBRmJ/TQFNilCFJdi2Ih8SvN36pBrOsSkdva2DeleAl992AbMIl5CEc2L9VHWglpszb
w+jIF18hPJQbaIhtY//Ab7o8IKQkV6D0v/TGCDZqjDc2UlMaumRuAx1bE7JQiI7wLOKQq+C7TbRJ
UhkCWc260KiVNmUysqGfzaInJquyPTtCMwSWYQLBs0/HwHjq2CdezWX2n/l/yjeTOfAt+4WSeBXN
Xbcw/Jik8dSvfAebFb27MnurvOVT5LSuUx8ayVhKhGFaOfCxnTkNwPceV6PxdtJdxAdni/k82iH0
KjANC0LQfUiSynvmo2S0o+3Bslt9D0k/OM6m+6iM1U6svDR5cSjaJz986owgT8ZseSU8NEundgxQ
IhbhL1s0dVrb9e+tDr+BakCD1k1Uhas9xUwxPQqWguTtnsxjubTVV2uP9Y6VUvgI3eky+32Rzl4O
wnYxMCzZvnw0azRZOPTMV+U4zc6UGeUvBNHYN9F+REJ1r1AtiQ607Dc36pZHjSQTz6riTDD64aEI
N9x+1HwJz0nGX9dCPiVsK5XRxttId8ae35WCPK6FDJ7N/OVMS0VnoWB59EqnbonAZJWm9SroG56V
PfyGjtL/qDLDfJuaugV6pepvdjkxKXT6Zz0Yd8K1PvLR41HOtq8iM78McuASJ1icFFv5kJgCZAYi
2fpktqxyDOkFcan1nIZ9+DjZGplF1SSB0uLZ7jYqkNYkO7gKX3OKYyar2W9ceQ7hzEZxaqUjT9Fg
uIclc+9nWjdmpm1+de3thRbwF/0tYV6s9HiYSXqyYAm2mjDt3t+in6Y5rke3CN8n1JwxMvyAkx9A
bxVxqplTWxztcbJ3E4mhBus/9d0MnXsq8iYnpzsKEhOrbTLaNDP2UKyp3qbse1XM0EfM4lfHYbZz
Js2rU8+zd7Lqkcu9w/9Ybl53F4zWSXR2+41avNtPSrKrEHlMXhf1o9/bl4VDZYyrnOZvY5sQ1zcj
UrG04hiizHvHQPpNR3mdLmUWcZIjhYr5RfN91vYrmzVC2Z3FiUnousATdOJbSFPJWhflJcqopviG
VMK5d7aMmdpsvVplSXftGA/clQZV0eYfWexVD8ZUZin5KzcJoDG82VPt3LtDq4D/TNHZG5fmWtp0
FIa3QQSxwS/mJl9A9v2YFrwqfiVJVSmFYGq9mGe/Bmm7rh2l/ATQ826x2NToYbquRS2gMZhUSlu3
obwTZlsfRquwjybxCHdDXTsHz/CDu3GOnDu/1XZiaLqW2uA2rWii3pZMmlcFNSjtzQHAXjMFKe1V
dgG+Nd3YK4wX4X3nF4+66BVbjZ+6WhwkXV5KllNzV62VgJEqLPVrqutsv5lrd2ic3jwgr1/TWrGm
V67ZkBBnECS92Gwki/fAkz+EZYgXGdIn90IfMyvoT41JCcLz1aVFN7O3tcpbhhDAqJmWNSBKilUe
t/RCSvOhahXvu9vPu94wri7zQY7cWx6zp56dpf/BatNKO7BdOwhS7oNTorbLYBR8kxlT+JHhFAQe
8KZygWCJvmUPc4Q6n8Wh20sW7z0zDPQaZyOCC9jYQ3Bnj6BnrKBqoW9rd28WKITBlpJTttJX6UG3
byKq3FPoWfWrDADI+MZo32ak6Hc9peM2isSY+K0bILEGGLwRVfOjZJfOBGhiMUv3uisif/5lL/Mf
JqP0JH6QP2fKo/a5yTcXR/lAmLNijAEuO+k4CB9wjtv/0YNgyjz6n1Xk53etsv0HV+UktGHrjR12
aclc4HwwK+Zvhl7dj3WjwQ7t4l1V4Qv14Z+V2OtnKcxbPYYcWvoVhAMghQcWNe0NrIWyuSOUK2nd
9g9j5+o+6hzNf6XUyZpsio3VYBtezIdc9gTNj7C81jxHh9DCzcP+/meF3QZKCQkoE64/gIaDPxWx
iYm9Dk+hwS7UD6Zlv/iw4A0FTLId5HzwoCvdYQnIoFNm71N7wwKiAV9GX32yjvLOQVFho8IkHo9O
8b1mb5bIik3FjNpjVwh6chXVNmoXf0PlrKyTtRR+PG39Dwca7K5APJIMPVLzrQbMJ6MJsM7gIHvp
g8fVm3xGwnI9GLbD1jfrgoeZNfjeEkN2YY33Dq2EetkASjeanXzzupEMhrWjyiJ1Ii7dOd/lcNzn
nj0fCDFAzaLjzKmAqo08dfEI7Gg3iG27X7KW6VbbRyimzf6M9rWGrtWBGrYEkGwGaKSTsc9rVYE/
JHI1ib5swUfPMK9dszx5uTPE1GzZaVpIu8tvbAXUHUe6UGtf5vXVg04Crhfo28dtnBbXXgMTMf8u
sslJfcsizTv0m9QeQw5+y71HALTdTWM7w6712Pbprit2sMfHX1Cj3EswNf0FBc/KGtUAW+xlm3No
h8ymqzLNo3I9lO2e8uOgCNAWNAWfB0F41bWdeX4qIhatZbSP2xh1YLUyOUFbI9wxN8L8ew9S9skG
SvcQNnLe3/jb6bKyIeTZWD/+oy8A9DlfCvJezlNjQgf0R3N9tBqbcDZ3QSNjl3qjwatHxrK+o/13
rPTbpRiY6nVN0T6tbLWPbM/GitlsO3Gt2+WH2TLFiwftAc9SWX/B7YRXN7PCO/Co6x1AifIl2Mq1
i4EIIRbZNl/ilHZk4hHM5+/Cguu+nWfjgwXG9LvugRf1ztTgnLDqOc59crnstrANYtBUA1wfiGEc
RFKegQAbJYTOaDnMGhlL4iumGnHnrusRTWf1WSM0vcKYYrh9A6Y9DnLKDgbbxD8o6V0gwP5Po8Gt
TdswHWDU1adxYX/JcLvvj75BXRKXPYbcOvC7nWeUYJZVbp5Ao20Jp9bCwh0YY+lnXPs3iR7YlshF
NQm9epO5dzfeoibWvsmf1CCjh0EP3ZcVDOz4Mr/9gw34P7PU+aC8sNqvIfr6XPQu84zIe9pyR5+g
FK333Y1Qtji58yatfvzdutZ6Joq7RmUB3H7xizDOysW510Cl7+zWQvyHKkwebuF3aSOX4msiIf04
OQgNZLAZV3sd2zvH3ai3eqn2rDrLF/D/xinYrGXHUKFPwrH7sxSIaRjFlPuV5eGLZdyGUMbQv/R9
EFT3M5kZB+GSZuEsPLHuiEs0zlexPIbANp8Klrys/Sye4t5d0qwcygSy2A3DiNZnzfGsnqNmdTEj
mBMMpj5HsjdWK8d01SFPsP4fZ2+2Gzeydd0+EQH2zW0mma36Xr4hLMtmT0aQwfbp/8F9bo5lQUJ9
GwVsA1VyikwyYsVac45ZC/CMQ+LexnHlXzpaMVLe9Ii3vxYYfiIP9TGarlJN4ogd/YO6UGunbky1
Nj1OYmBROWRpvG3VLvNuv/6cf430ng7cg/95NBrROH8UTKa1NrumSk+lzc4cES8p6BLUwXufCDML
mSFJvAhYw7darzR9o/m5J7a5Z9i/vv5NPhHe+gHZMDbYzNUM+uGKa6dH4ZL34HFwnUuS9uxcfnOx
n9zUQLcdCAXs0zgIP2p7cV/6KjPtQ6tAuFOtaFizTEtE2nj8+mLWu/ZBvI1sGw8EukOfYJ0Pcttm
aibHHkz3END8l+pXztm/dg5D8xRMD19/1GcXRTfIWE2rJHB/FCyDnB87kXja0Uusl0prnVPiLsZD
oA/FfZLqxv/hymxa4wFXZXAbP9zDAlVgybueH8VyD981VGIK3fFKlTIiz+sb++UnqvvAxjEPMYOU
ceTSH5TEljbYKbvBsUvmR5naNO6sg6VTvznJvcLQPiTpN2aDTwTEKwGEYZPD7AB6xt8faWQLTIMS
AyQ6JhASGJDqFB8URPlvZNKffW+E+lnAXyEc0SH4+4P4Nt2m7idyv0R3qergpGXw9LE4+oZ39/Uj
8ultDBwcwGAIABF8eMeZIVfMp1VyLHK6M+bK50WFeeCNj7zWpOPY/dZt9X+4kQ5rC7w8EAv/COl7
YgDaADvTkV6xFmm5Zv0ESmyfa5te9tfX99nbhjOf0yeqLpheHx4Tk1Fh7hGFfUSVQY1spF52abdW
vp7IaA1Gca2SPBT4IZ3915/8yaKFc51nBdgasArjw53NXTf3y6kbDkFRyx8xqsbLGQ3EN5+yPnMf
VxMPFQu8UnvFnnx4VEzJwaJU/XSsMwzwr8zKIzP2D7EdkA41bUrlnXrz/wAaQEf/P9IArXrSBf9+
PhkrK5QZfX+kuxnqfkwcePEN5O7TuwckAugO+VD/kDHGyS4lcrv+6NGQC0tDK/YCdv83L9pnbzT2
T9wWEPuIhvzwRjcck03Z1dU6rMxuhdsT3t6kdki3VZy/fhz+/SiD5w/mLqJFnbCzD19URZq269cL
uKK6DCfUFc24drPsb67ok02bz8H/TkQi/XBu39/fzWSqUu8c9kq39x48gnonqNO2aI62q6JlVXPm
Gf0weTEtnBO+vsZ/vzRDBzACFQIqjf3PI98hspk8t9KPIwKJXGYHiArR1x/x2W1keI75yOce/vO8
N6irfVokydFx+/2cjRe1iC+WRXzjFfl3BTYQtXmuY68Go39sZVWVkIfdxN7BMn7n8Zu9epQR7w0c
0b6+nk9uGR0KA7CO4dl8ZR++rrFzC5QHNteDlBaneYjZ9fj1R/y7BBo2Xi2KJ3xL2Ig/PHk2o1i7
S/34INP+2fa1fTHYO6aSdNWKF+Fo33xDn906H5EGHBKXqvFjedphcRyKeaa5nh8KIowCYuuRyqwD
kq+v65NHwUYrqhuAHsiy/oh5SQrdnmU/xAfiy7dT3Ly0lrNNHOP564/55HqYi1k2VdRqMfQ/FJ9+
p2vsHdUIpbTa9nTaas6WZh1iqfnmWfjkk0A5kbLr6rg2/on7HBJjEJPOs+BVAINnk8gGp6G6RhzV
7gpd+y6u9pMbCNYdI13Avgi85sOzF9iCVswAMdmYhqhxtTBFOTd39jdb1CfPH249iLK2BUTlHypH
Xsd9u/iZC7uBoCYl7fTUN0xkrTL44aZ8bTENgv/8nbE8/I8xRMnHNvz3Irj40wj3wy5OxOoway57
J6025pAgSA/M5s3vETp/8+V9djNp+a0AHh/818enEQc3aVdFHxxTvIt7mxAZ+A1lFuUjf/r66j5b
4wOdkh7nPbXvP3uJjbk0R91encgMQ1Ni9Qk3czZvhU5ujNMg6S8yS3vIrTWwfKHl5tOx++Z6P3lY
eRfAz8I+4Xv9eCYzS49FxxUz5ANFtzfzk4NBSzlEyyI3s2zS//6VAh+jmrItjLb86e+vFCEA85qA
19CYjA2d+z5/0z0MPt13xfe/FTFsMW4sC8pqVvz4vitf08Dz6aBG9PQptdtNzXQfJONejdlN57RR
4o3fFDv/PjumzoexyvA+8kJ+uLaCB0eKQIiDobwwQQNXFv4uZ2Dw9XPz71f298esV/7/80oPAPqX
oKEEMaaz1+EqQHBIm1LPvzlLf3Y5AOmwWbJ5YlL+cDnSmEczobt6hMeAAtU9Eza1QcD4DWjys8tx
TKSdlAGGSeT235eDmCbDcOwE5DR2196ILQHzxFHLYwbz9n+u3kzdZQeFJgZdi3/+/qy08ty04CBz
hHsOjSI3U/UTQV92V6kp+PP11/RvScA7TYTxug1Q1n8sCeaC9YX3qTp1napfazUK4tyWwTO/eYM/
+xxKUUJpYU7plDl/X9MgcqDvdHEPBRFMnZVRzcv7ry9lvS1/n05MSzdMig/6Kv/ClHMTh1Ym8JEu
iR9HHY90VDj2+zADEzS9ZTzSXp4fv/7MTy7LAgzMoo85/F/yQEYUJ2/2kB/t3AWQMvun3rOfv/6M
T66LwnClZvEdWdim/751pLdZgw2z/5h6SK4rQeTRIdABsyyGQuKbf3NJnzzpNrHZfBrp2TbSsb8/
zpsrqm1NweVALfKEKcff6h5zR/Ti/k3TlE303y/PsXjceToQ9Xw83+kl7hTD6TgWZTGdaA+36e8l
9ss732TQF1LCzD/rRYMJ9fXnfnqdNKosXmnu60fOmkYSxKKbNCNw95Mmj+fiMkEUvs91M9sZ2PC+
uc7/vbYfnk/wCXQG1sBwbvGHG9vNFkNsvc+PiIwmJwR0OVUbZ1L9uDXqVNUE++kk2Wi+buzGZcS8
YqMW0zaoiCcSR1tVXk2MIwHFNEVdnPPc8J8FobiMybCfOluoEZr2+p9vEnTKlTRB+3Ddpf5+GIqe
1RR3Zn6KfeaGQN6LEeEEheKt6C39Z0UU4M3Xn7g+zR/vkuWDbWSZ5fj6sUeEYtG3cq3tjzi3EYS4
w/wQZL2BSbbOv9nlP/kodneqKB9evMWi8ffFzXJaz3fUg17tb3M/3ZekBs+EqfznK1qLCBPMnvsJ
YYHv3HAbbQgOgC69tTDMjjEut2OwwlW+/qj/9XM/3D2iDnRvBaGs1faHWrQx4bpXFcvrOMz7vjDP
elrsZYmU2Y/hsAgeuO6c9/OjKAjvxfe7tyC1p4XxzRb2b10DdmEtwqkbTZLdPzw3PvrQwJjlfMhI
DdzpmYpPvfSA4UxW4D1ktQIJjN85XAJ72X19Dz55rymLV+gna6aLW+vvb5VJdLk4k4cd3kMl20ow
YyoyPWAW3yXJf/b8MCmATelSnBof9zRS0U0/Vy44mC7bx/icJmPeYbn47xdE89nm72caQQvzw70U
nsqwLwzacXBw+7YgaU/D2JmX+pyd/MFxHr++f1Ct17/x76eIT4JBDfiW/+N8+PctXFTvZg2K9KOn
lcwydWhNQiM5emMbAWG2+jLJPCQZuVb7XqZXPIjmGUePqTYNeZ9M3xai3GQ8bykugq0yEn1X5MN7
biX3WentpcPoXZhLjgRgzsPehInUq+HZk+WpHbo7/FGEry1pjam61m+Jx7kkd+hQBNkLCixtt7SV
iBB0/xkTHiFf4t2S3fuimeUBlTbUgCrnGIa9nPn9UumItDrgASlW9h1SyHKXpYHeEWfsB9M2xXHq
IpOcM/RFtg82Gb+btiWfETAJepnHaZrrH4uBcWI7pnI69kUMmKuT2t7PvK4Nh24Q5J/B9aPsgDHG
inZjiU6/w8cTTUOBcxW9IFlx5jaB4BDGjmg3gT+BigPStKmznF+QzCizCU1vMn7Yhu4eZnamo1ea
zTN0doMX1WmJk/Tmcbji5GeeYl3Td6gt2DkGNHVTYA7XJZEMoVqIL52CCftlt+SvRtbUT4ChUqAT
A0czdFc/miWwMBrL3wNytH2ZI3PK1EuKfHivp/Z4k6Mh+5ngGEsp1p0K8AcALYKqBQ37mHROIo43
DuNkQjSLuTst1lztPU4VeyxP8oY+MIdfVP/jfknzAa0zQgkoA+1PbESEQJEaFSmcRyEvb/nkmGOL
cojsu3k8J2zWt0kvfo8aCVh+Ia+NkXRDIBH0mbXcnyKT4FhcTPqCH2m0O3ACBV7zCUNBJEjSEJtF
Ld2hw7x8CDxEpoEHgBKRExaUBrRgPFraBlWMe6HzSt2XyyCOecCzZra6/SIag7E+3tdt0KMkCwxi
vNvW9C5HW5HLXTo188cx2VmJ2byoxq8PUFasp7jQ4PxqAzlVqaYOc818Hok/9uCq1YfrBFnLlpWu
ezIQKd7F9ZA8THK+nRdacH0MvDNu7PQOpMaa6zU967KRfxy7Hx+DuLDQAc/QFT3sRi566y2j0AGR
taU9NjjK3lGmESwWNGX2xnPk7kkntFQ0dGyhvFUTyosJt7i1N/IYUhG+ETARVkxCt947/QOzVBBu
iRa4V/QDg3cO39qdzHtxZOiPMGIiYK7dpLMzv4/CaMwtWmmCzky+QcNdSFXyk8yNnDJQfzy9kE8B
5ktm0m0zP5rY4TborRlYNaLYV4u1PPtlne4nJ5uvpYw7Eq209gfEiVssdXyHxhicPS2ekHl2Vb4p
Wun+LLph5N2QIrvAUIo/YSqaP5Kd5V7RM4cOSTpW21ivakI5s/B4XZKXOW6rklE1T2n3MFBHhm4w
l+FaxYSGBYfMH8ZrpWnDBu9Zf0U9Y14QAlmgx+XsqHduBaxz8cMkLsUh7+z8V+aAjd/mwWI+ZHMx
haPySfSkYg3R94pXBtNgJxakBjOEnR1zGGRFedJeV3J5RhZLZKcFQhhiRJrpkQPADzMKwIFtRu5a
WI1K/zWtAch04AgYcaxqx1+Io9kX6vdAziFaRW8qX7O8mK68SWETdsVE6pMe93jGHNo/SZG5JAyC
qrl2uzVKuWnzPT6XGg4QLXFPD9oCl+Qod5U06ktimfH5tVL4r0uS9Fu/9O29Jd3iwjSqeggRd5qh
oxNknkFPChVql/ZENwRhdcnLTwfIcbIN3J2u3mhB6Q0RDcTmt6/1CGtjl276JjWaBWpJp6ZIEB50
mnOXO9whidoUiT3fmY2R7gLdLCFxtNhqbDAO+aYSDGIOi5V2e54EXiUrGR7KoGTsk+QEToaAWuIz
FiK5swxE63M3/WKdjt9togxSclKxr+A67dM/Uy/VdZym9YlUWnQ4liVOndURttnN/OppXNz3KjDe
DTUNO5HL5S6dbfPJ0tbE4tRrEd2qxajeGjLaLhdVQFIUA47ujfCxXfm9mRzNQA13Hsb90DB6+3Ku
62GL8DAwIyTSWbfvTdsJCaWg7QHm1gnCirflhmUov25bhV0KBRxJyHGt+afANLRr6L5iTWmugRKl
I47o0a/ti8VJnYORYlxMcg24pJ/1pPtBiJsO7pTh3un69udkj8SsxfU8Xrd1CjEQXxYTgBevQMgy
Da7xPnVLjXXaBJmfte3ADl7WV1pW6y9ZNYkTwt+MPRBnnF+P+9qXOtuv1yEdd8fQaUFBpIAmt3PW
Hk2/fifEGz5Bzd+TVGSGcprBi4J3lvgtDC8iniONwf1BoBoNIXG0iMBQPhaVffbRcLZWjMA0L55M
2/hRW/q7AhC/meaU+MSEmO/FcJGQD1dJ7bnbWgNZaEGWKju6E2sUIvrxfRvruCJEMW+1NIkjXh/c
i0XJ/fP03njzimHYQjhqrzoZsxAl2LtvR6NFduaVBrZQfQzVUBNdXgzpmaBTLNkYECJUr8Wx9DL7
NM7eWyq1F2nna7Jte+tPk78X2fy61OkU9spAl5ZLESUV6zNwCKOMcFCPZwW8YaPiBl5SC/qoz9Pl
V4/YdjMYnrmbkoB6SniYTJOCPGvb7nZSOFZYpLY6yDbBYtClNqHFQxK5VOakqDYTQRYkOhQSnhb+
2lPdkcmHnHcm2xQ6U9Bg4Cu89mYsitup6RColVlYl5r3AB5kPsQkKkZZh5vMWSA7AwfeT7l/sscJ
mDDyyd+D6zQPltaPZJS5yOCR+Z87fBh42CYGeT0WyJZsVGE1GRHevgTKSdJ1AuiTfN/pjrWHCMq+
v69HKEd+O/2ousHcz70LNUnhrIMIIbaZo1gvZ4hd9gxXA2jz1lnjKDO79lFA6Qigya/ss+5h9Pv7
YXDk3iFTHChVBn8H6XZCMXRva+SBYkKdCHo2VRY6mCJfcl/dseHOW1K7DbhjwL6NhrNqR/7zhWuC
HJu1Hq2V5gb06+Dr2qbxnNjNyYP2eWjdHuEzW8kZh6KBOL6941g13vjzrN3hv1sLKVI082Xqdzli
x5fCcX7kkKUOysYcVHAU2xbxbG0y4gYv+8XtTqOXJvsSsFWtaTeId3Fqg4KN86p69iueAk2Uv4pi
3e8VPNR+Vj9VSpYj21S7we8+cWjx3b2ppuI4xM4rPGm0roR6bGfO+lvpiGpb1QvL7uAGh94bqqMp
SX2tNUgqmWN1GPYTkwTRjrb1cOUXgvxYc0h3ztKfUYCKMEHkfwH5KNkuGuAht9XbC0NCG6Jt93N2
u/5n23ESLrV22WkSZwDWC48LT90zobPasSWj+zRZMExouDHXFSUOXsCmF4RmZlcajR5oYZXGAx3j
3h/9G1hVgreO/aGQlo9Ddp7+AGtpHqXUbmZzsR/GEj/x1Dtm5Cipg9fIb2SPUi9LYRQY1vjStNyd
iYy9FSHh7URWzvwyRHPHvpXd01qpw8rStI1J2nEY9A067ow8+nSQv2io3CZ1/aIsf08tiU3XHR8X
XuS93iu+vRGwWGW05sb3M0lVxDUkomqeDNjpxMla9vMSsD6CvRi3gYKRtUIbz3VBj1TBsA1RTd+g
nyby3Em8U6wJjDq1vJkMkEYmGLT71g2QhOb2HM00HHC5e8XBqfrgemG9izTVpclmZP58UwgbtAgu
NdkIUFsTZg0XiXlXkeSrxTqNuCa7s5PWu3DaQG3lMNs7mvnmPTsX/1IT+o716LfHFwTlNyU8aNbc
i2ToumcyXgmzo2y7zn1g8GOf3APGPaY5MuYmUZFjFj+hISSYCuxbmWrVSVWZ+SD6mMNzQzEQo0LO
a6SKZi5hjKumOMdm9zz5wZPWpM9lLNxduRi/MUZVBxy1JJ9qrRG1q44ZQhMvZWFbPLisQVnS24fU
dGHtcmWbYHQxFzBlERRV5ynu77yReCAVQ1uxy2Gh1tHuVLJG1jveeNYSODLCK+r7Mkjhcram+TAU
i43HCw9x6S7d2SuBUyOA9oDViOElIT5+tDxoY75/ma4ui1nMZ6ZmpIjq9r3ZDzIqMgfqRMavfN/B
LcHb4fah24LhcvorwnX/GJX9yH90B13gmLGkh4GSFltxIsY/KGGHMB+a5VC2DdAtfb92DPAkKu0K
tP0SaZb9Q6Ky3sSaIRmQeXkIgqzHrBc0W7qC0wap/C0E5mLTg4na1ot4bDsigKk1cvbPSb+zS+tC
LTxSonLQQBpMT21ifQGyr4ALVwu2WjJl2MrtR5WaADTgo0OJeLFXEHYznfPCzhDI9TMvYgauRDkA
dNK6imim/A5WODgUoagui1sp83an0PBfjeZMjnQpMG0FRNdOOBel5qQ/LK2y+UUZaw5uPd+6I0uJ
mSXUEBoc6wETTrk1OpNaiIEJodAS4XeDqUsw3ar4itx9UIzvbWywdrjFk+GkrxWe/K3qHR3scnbo
hfNIQhkW63S+huXz3JW5/JnAaAtV3bcbAAH2vfI97aD5/nzCWKNzHECqrFXI6a00BpuwlMPZmHHI
9GoO3lqj7A/we72tYIHaCJCgjxTn8cWQFadkKOP7fkbDz4aIDRsg9q7qNfc8iPGHqbAJe20G4k3W
58TEX8MhLsraDvyeZ/5SQ1dCOjTu48Kzo2LATALMxg3V3By0ltp457QquW20oD/UdbfXB/+qtec/
yVBf6zi5D2pJnkvmO78nAwlSqRk1hAGJY5qHka29wwuxwHUwZHmDjaI+uAksj7SHX86hJW7OY1B2
4RDzpcU1pKoh90NtsnZakSwHD+AgUNf0l6+mNCrI0gyNQpRsWaj1FYTdrcrGjCUs4GATGyAhiJfd
FoabgTBa7vOWxdjDc72hPTDsWtt9gCz2o6opuGzd/uUM6b0jwZ8szn5Mc+AttazvRVqOJxGLHVET
2Z4Ynu5OuX330E7OT/gOWeRWOM3otTxwtzBVE025zycYGg42s71kGrUra6AAra43kJTxJCpke/uS
7velTggyHgjocZ4qT5mHj3bo2ot29P6/P/hO/9S11u3o6j+yicN7N7xaubozO17WOQ/w1w/iLjZ0
D66151wzvYOC2to1SOPcqvaDtcC0CVLiPnUexzIsNdltfWsFkfXF6F6O0xw/lcKuWNrS7gnDM0WH
5thX3mycp1JpVEQu+MiETPTS6emtguny06p6nH1r3iGNwetjtPbea2IOWwMdLE51zwkAvb3XVQt2
aePkNYt8ka7ca213KpbithN98ejV6kFwYoqKaXjOJUe/0cdYvlRkdeA/YGYc3GIExu3q5M/GROaF
LvzTXE70PjndDf3rememfPKOsT9529QURugI57b1fejgk/fO+L4N8b/xH7X+BWGY2Jdbqw3p7Njb
3u/nLYCSNrQMzvh6TbK5yFOxKck4BHVN/ok343BzCme8oG7vD85seEetgVLdskfck09KvJVLTeXJ
nComM+WNlSfxYVjq+24xMS+3rbNijl6UWQ47y+RY5/sj0ahx/gDwBCdWE6iHTqAyk275KOdSbcZA
UJPqg4gaw6Kg0uoUMiPQEkykSf7alV6C9Xu5Shl679QSvE9Dp29Sf/qlp5N7mST+hdm4cziSir6B
l7iWqHiyJ9Nv8HnXb/DVKyjrsbZfhCMif3CvledY66DgZoo1GPeQzY5sqtDdYIIgF4CrFtTmDdig
lgI0qEAWNRlPMzkBpT94IKO1Z5iOvOUFxLQKG1jSzPTYHFq8isV2EvHG6uceSIt7LvQ1UqNrLrwk
Dc6m1iXrfszkHk4F54tK28ZETmQ63VkJmTzXOSvMJT7nOPGcI6sy4AgLG58bcM7u1oRv/HCi5MiF
zoyGaF7cqwTPDGsWzJf0nS5OG2XCx+nCKKYMKySXoGqMZ6fuCBRQwTVSW344iYErKpFtiqJ5xBjz
2vT9s4FTYFvNYFjYr6c7TXNAWYgBPE3uz0REpOIuGNN7nV8yYtnSdr4zvpftULzn0qDnR3f5iMa8
jAhT/WHlYmXF6PcjIoktHqlpK0f1O8jhTSG0Ta56s3of/U6GUsfd65fZDpDdbVssQCXb8ZlA+DcM
AyXutnq5GwxCWlZje9Qb7AKyTK8CPz1pqscf4rtjpPuL+9sxst/J4N83Zst+xR497cYp+W3bGBLJ
9+xOuVs9BBURHoY74ZtTA6mCqV+cOt9qILgZK7a4qo68aL/dVr4GWlseEjI79mOZlbd1Kd8NJsY7
I1muZ05H/DXjcl33XGlrt++aROfl0QW6Kob4Z23L/qqt3OcJrmCslRO9nwQHWCrnqB3beWsZ6atE
rR3jlg3zWqidGkkCyPP2N0ioY0KlHCk7IWonHo2zCTYWsUx5qEYm1puhqueL1rRu+xiYBQfDuSQQ
oGuyG8NojKipChcULyk5rVI4kp0Utc1wp491cUHJaoAk6q6SWL2NY58e1i603pAh0iZ4GQ074aCi
9+mZKCQViTh5HDKtp3oGkqPTgL7qIbhrW+XKp7HN3QucUjezZZjXaGStM538e/wM8jYWpbe1gjY9
1AIXKt1NWImL5W+YW4ioGJMgoi9wZzW4zOu+/GX2eGcWqwFyAiCH3Pu0eOBnUCaX8YtbcNIzazYc
wx5u6y6hQ8lRdoMxxwz9QT8EQ+pCeDcybiCnpZUS7jWzfdsUSU0NClfXb7urcuhLUHcJh8nFVuth
jujWBITpnHtUVCOktWHwUSUJ3zrmVd8e+ty9soB6bOPJe6E+f6eDdUNaTxp2rWBBhBdzQwMa4N8E
NqkrMTIkWbPAR3M4NoIhOdiZqS6GxW62xBwEd14ODaQammS3aDmAaaA9b8jd5H5wlgWDX/A2dV1A
JyWrcIVV8LQnFCBXeODtMLHM6qoCErFBzFgf0TuLUE6YeCvG/dj16A5Hjp8FmBWHJN5ZmEB/0Of+
Q1FLMWGk9/FUylM/Wb0eldQc92DVrAPd+Bs39i8HQVE0ZOXvPvftkEGKdeoDOHq9bgm6kTEwz276
Ma+F5JjV/Xm08OFX0/gky3p6Idq7C0sRGARQrNABHJN4JNszI014F6Ibdlg7b0q9+tkoW6Ub+uD+
hVG7bSTlSjNmk4TprOU6dIUSZ1Wd+8nWT1xJl1idmMhfzYmTbxSM+3zXk2P1SqsUrFU78GOzI8lq
auHrlk1dRHXKCkLb5Ao64b6RLdaxzJmiBZwSEDibkgEsJAE85nOuTHr19aUhSKwx6MNTFJfVNgjw
1c4r+S+V7aHw6EpOXQCsK7vPOv0wlzq9GQ/5cmKK+k7P7D9I051Qsz3nh14Ce2U/Bg8k8n1l4K9n
UiCvFtnhRzNszI1Tw/6Nppa2mu5tgdPYoUyGFycP9F3p50yC0F9twSjaR1cWMV7E5inN/PRNx/65
SxtaJZ0B7wOHuv+KnRbypJv2v9CaBNHsTdO5bmjWdLloVhprcEchGO8Xuy9f1aDdDP+zALcmPrnU
KU+p4RNZyzH3uRoW3h8RSDrQZmwfdIlclpnGoZQNMXMtIEVyNS3Yc+6ypfNks49PbNIMdDetQ83h
9A3sMV1BivVkdZkrC3KQWNQvMxZaOBTQ0hgspnsrGGBRtcnwSOYOgau5m+xZdH8yXZsjhbkqpO7y
sQKJNy+FOW55/R0ExGvKMUAQshK7WlnTG5SBPvSdvL91PPXsWeq1Ll15TB2QhbrM7zI9kAwxcEtH
w5DKSG+kvmMvrcCRNTROOSBsDB00SWcDvUB9STJYLd8VpGRGUKI59Nhk97ojkndZNFCL3HQmic19
5LzzW2VQM8n8bW8S26ZNLbx2Nyh5Lk1nbfg1tJaMIQVLxquKaMq3fhnjbIA09eXOoSzZzRr5Z90w
bwhnY07mgEwt+Ilta3f9TnYl1SvH9s0w1skhKQMaXdronQRnv83CWpQHBE0l9DdDlbNHO3V2bjLx
Wwbx2wTELmRbumJYqG3NYDxpva/TKqB9ZIB5DiHVjgwy6iny+vgsfMKYcuG/+3o5PfBz2QWtZOOg
kN3gpwjmA93iJKJz2e9lMVT4ubuCt8PA6BsA4/drTk0F0q5dogH7zmB6wda3NAK58q7y76ykN7eO
R9DtkAnA0W5/B1icVT4j707MNsdma+a82uYseIFn3RZtB7PUpWXILPrUFr7BOGJhoYr1An7c4oYM
AebV9nph23FYS13tbRpkbKlwC7x17yub6SFrgEdL3WvR2BYDl1qUVFgjsPaViJ/wGxRC9zhRg3lV
dPxMRcRUhYR7VyQS9ihj32NduN1toWVzRJIItb9pAm1I7ISCL6AtnvstxUGdxUczde+V1hFDpxJ3
j8N9PCW9X92Mk14CSXSds2MBpdmw4b5r8fji2y2O0t5qI8yg1wtvbz+me5tfK+ykfEgcAXhdkmtg
6hUUWkMHZMOMbPQS7dq0RuZpLdOtOLganO5KFbO7x87dhwyYG3YHM5VnZ63f6IQ0F1ZnxMSrkbkb
Jwyxp0Y+tLq47TzkSLFoWpAXeI88DaKsMe4SRdcduM/K8miHy96rzHNhm9mhq1w/lC0NnE5v37t8
nvd0Mw4GhJ8NqSAc/kfnjajyfqPPXowYtnolCMDauFMB6N+LFiOF6jP3D3pO0J9jU/vZzK+2UDde
7KF7n712xFIv3tJifpmM5dJd2OloJJElVjS3hEvR/c99Av2SmBEv4z5SBYmGyNjhXak/M4aGYBtz
UEqHW1uMvxffWrbdEsCMt6f3tGYW7/SgAP2UVE4vIKytQ4aMEP1Q5S6GAEsCGihzA76fThXPVM1/
MLuxgNo+jdmT2QwS6cMyvhZIK5BKw+k/9moBrRhDQoPJ/DiWJbCh2t0p1WlbO5if+EntQTd7hxZa
dxUX+iOPmhbC8WA04sv6ABcCFoWadlXhHUtMWusMatyWlqNeFqbc+0xjxcD+rEVgLW/EUj7YZjFD
PvVIS5MKa79DBU8oY/sGLgHQIa6uXVt5WoR8GPbMQop1uoh36PEDIQpws5MsV3TvzICMLcT2reuO
G0fjLJiVRQkcuLE2Vc6cp5fZbau8e4x/6EYG81AAOoumhTFa6/VQfPL2XTXeIXPFG4eOese/5iM8
9tuA49yK2BtBIDfPDgd/CNOSJpinoWjqp5DkIRn5BUtEYPXbXAHjy8HAQ1Ueb8s1lI0j1K9+KRtG
jdTYU3EqSuPZ1eEM6TCVePELGWUWeNFVdB6pGXoWyOhk58nloiYDjtwDow1hcpJpR27BcyPEbewY
KRFELNymtSJOG1HvJPkrO3hc7kVa+k+CDs4tk/mc95sWjb8YN0HW3gK3Z6EAqXccgVlsnbg1Dk5c
KS5qviQLAnd8Jt9m6RCA6TGHcQAPhCYZ2GFVF8nRNc0hQqNG3yTwl0tZkCXgdCPNA7OgaV7FAaKU
sSo3escOnmew1LImfhF6H0NzSepIeN3/I+28duNWljX8RASYw+0kDUeygiUH+YZwWsw58+nPR+9z
tmdaxBBaB+vGgBdc093Vze6qP/i3oe78LAvrd5+P9gE4KbqeCM9s+4g2ZaemnxIzLn7hpoaaUIqm
7GjQSVxBF83wq3NsEYrktuzIYM8B14OaErBFjl/JnKI20CWlqF+QEANjMIRZ/2wnlowgeAVjTUXP
5wEgRK5ucrOdPjlR4Xyem8ivE3LP4bYLdKffXv9hImxMmxnZFiwi0MPgQUUWR0EHjJdnaeNLB/AF
xQLkMLaKf/CVcWUKRNjYHIlN4sCFmY2lRISjrksUjnnVYEv0K8EEBrQMTg4rZt8iMFkMIsDvk7rX
0I8b0cauupQGo6lRN0NYJFszEhaRfnOg2V3pjw+9bVnCesqxOZWalA+ukwQH3xrxYe1RgHa6Q+fj
KmLGxgetD9Z4E0vDO48qDI/qNBYZ6cz+NhRsVpwn6OefryfE4sDA283UHvD4YqLGCUQiuH+ai0IU
yq7f5Ir7MM8Ha/qmxw/Y9awk4OKQzuIJQ0qLkY9ba/ruUCXPAEhuEsdaQRI6wt77s1amAzvPmo2u
DQEaCWZcq1q5sFwLzV6ZauM2VBBH9SnvIfuW33sVbRu+hbexlKwx9ZaGZ8/CAIBtVRiC864444M4
YWGp/eB4btzyvZGivnzozVVI79KinUeZd/lZlKDLkhCdT9VNrOib4tucdPLTNOY/Izk8dhRBnHf7
QM+TakPYA0kMPh8Sz2VIjQ9ui19V5M6K6G2Cup76bYTefj0bl46n8yhCdlRh0soWBznQ4fkrQ1n8
W2IVNLnTlTRcOp1sWGOWSg18Jl1dDidWeb3mYZu7DogItJU/+D2fYU1dAQgvj+dvmDldzhaqxm6h
0hWKVHZlfFcN46ZsCgpT2g6w/s31qVvMPEMFgi3bCv8JmWf0rdb1kqK7fVyAoRvswvsGdr5/J0Po
Tx6chRFSDwxAWeHtOuBIkTh7btnpXYFi8s6XuBjqVVR9uT6sxRk02MuoYEAqF0VESoQZSzlrBhdH
pm74jUwsUuHPif3P9TDLsweYG/T/As2aB3eUxEXqHSteMLRjTyEiR9dDKIu7FuEE23JY3jcsg2zo
KycdovhkBYYXYb3Qt59wFNW/ahZXOF2aQqoycmXVn/C3NpUDHUz5yyDXWDlZWJXXW9oGhrU3Rzv8
BlprfG19H/+NDiFzCaAxTbMN5PVVVuK8s8+vMvOKA/5WFegrKBE68mUOh94QqEPWO27rSN2zhKrx
1m8ANWS2vAvK5I8im7VyDixtT6jVsyiIYbImQjKD8TAxfxt8ty6nraR2LhDFQ+lHx+tLsjA0CCqy
bKqoxrxlioeq5g0Zz122J/gPKgYfpQA/3Sp4MrLhpGBLcT3eQjITj1sR04nWg5jMXTvlqC72ilv6
3PqNzMrQr03pVtCn2QA96j9ej/eHNCWuHaxd/EVZORsa9OXayVk8SoHJMafRp4q567a8PuXmA8J+
W7m9s+xXNaFyUrzKMQJiEXUQShXZd1W7G0dEMItyl/e/MRHBOGXEfMmn7PjTRo8SOTsk01d+7cLs
QL/5+2OFwzKeAlUHdMiiS4+R9ZDrX0IQtHW2sg8XFp0wbHKDYIYiEs3QFh6DDovRo2KmyjZz1OQD
JQt5L/tDiUo3r1QvHZx30lH/HJsoR8ycbZN9JCwEHnG9VGXIzyBitNWnHAnN/KaKb66v9+IMouOA
wA3Xe1vkUJhQYIzKM+2jiTlw/ar6BW91cvqdWjP/GcysVcI0yqpIv8FYIEARIzVcTy3iXyA+pgKx
gA4xzdT2omx3fVCLRzPPvf+LJqSFNlSFMo3B5Ko4gjtDRyWhX/lMLx03kDT+G0I4bsxckRszTXwk
/8o7lAg/yHpwZyvmOxUw/sybo7EZLVbIFE+1SsWWKKpVEBpGkaZI5urFTSvZ+VdLtxJsNXTdT1cO
0sVvzlnIOWPOLiBNitANhpnRqRnHCf4AdqlPpV6M3RFGT3zr2xo6tX5VDsW2KdJ2ZUevRZ+34ll0
E7hGjnfZ6M7IZd969L3glkNvY+ufx0DaeX2/cqC/ofH/Z4pReDIsnYNWpDvSU2t5WGg+0iy3fvQz
ReGaV5lRRLd0Jzd999x0D3xzV26Tq2GFaU4LXyoKLfPdrI1aeCKA5iBpFDeoqIYu8IQONhCAlbJ2
qPOEcoDY/FT/i12JdsesLYdS2Bt5H6VtZDOMksjtKUs24Ytk0vMBanV9Ny5tlfMowm6UsUoBpx34
buX/UJCEBM9J4f7zvwmCMAhaXTAWxcdGpCQ1oN8qcs1c/p35dCps9XVKh9frYZa+BMA0/xtmTt+z
9Owd4JW9nHtugrEdPav0J7qaP3D3BYoTAQVTOwyCrodcOszOQ85v17OQplOjIhmSKJqkb7tJfTD6
caUmsrhCf+9rIl9PbzBljdn2bqBlClQwfMa63IIB4fXj9+ujWfjenN9nDOFqWE+yUaKIMb+0afnS
+db4o+J0D2VcZC//IhbPgFkXg/0tfkErWuNMbB6c6jL6TbefjoUnxW5moPek0yJcOUkWji5DPgsn
5LmZZDnVt05nPOwm8+OAUmpX/wN94GAoX+3iy/XRLeQF4SxUmAwEfmDPXeYFRmd+kiPI6NZ28DEv
+gd6NbvrIRZHZNqUseCros4lfOQqhKsaKcszGKMlhjn4RaCF+RSjb5/ZxknKi+84Ha1pZy1mCDgh
Lj02XGeRDT7KdSo7k+7g/oJDg/KYQEbMa2cHTGjlDF6cQZQLDX0WKXhDc26BIIVcjEaXfuO3cvCD
valn1eH6HM7bU7hP83QzVQvZsfkLI1zjfIDKo0E3/TQqcx/My9odFZNm7zWZ99tO6mCnJVNwUjV/
vIk0JXy6Hn5pCRG2QpYOGUPI6sLpIbdaaehF3btGWWADkrstpfCZ04baeqbLGPsOK8f90vohcGUg
10SJ0BDLg2PuGHRVKGA11g+K6Jtau5c7BMylbH99aAtnMXdx0yb/bbjdIgUfb2BcDQs/PoVIOAdG
bDUAWCwbbA4lyC60xx8j5FD3etClnFEQ86RMjbIb47vcdUmQ1I2T8LQ1pZTmvVPD5G60/P0lEyR2
0ANBf+SPbuhlFEvqDaVAQ9ylzNrcdpkU34JConGClHaCljoGW9eHtTiXZwHnYZ99ZHJT4ysDTgJG
6ue4+WRLwbbtn5253zlMK+u2OIUG6UiGGFSQhZSkxN86DfGO2FvcWZF9iLO11FgJ8efydTacMYgG
cD+Dcxz94mnsqrspbVZmbF7oN/v67ygUgXxeTXI2hk5dupZV/pS95mdWZIBO+urz9ZVZ3MBncdTL
lVEh60yjASNBzaXsVksje6aSBsrHoOiB5yN7ApqDNhkcTdv31toJi6cX5yMufLM0h/gFKOO0VnzD
okNolNld64zjLvFxFcLZ87MV4myRqh5krEBGmL1SsuP1sS9dkg0FxQtOTjhymvj8sYMCVhTZf9L8
IjhZ6NP3iKoPGmLxOKrWOJth+edFR+zoYviwWJsqFOXe/xC/+BHzgXeWTKBT0lqG8X2M+K6H3JSx
uNz6a+pTi8emqUN/4Ph3kGi4jDKVjeePaQE5qAmTL20clvf5ELXPY2f3J0PlqnR9bhd3/Fk8YcfT
tjXVyDJid9Rk7kWAcR15+CfRNNxEsXCrMvX9l0w+BrPUnYGUI6XBywHmsI26hmvMMeqzF7OrXB1E
DxTvldVaHNdZGGFcg5eVXYsfuVtHOF3FKmx9sGZuiZ0E0JqbeNQ+XZ/IxS1yFlD4IgylxIbA0syV
EUVoG8y/7ED5pMGr3uha90jD9z7G48YavZXAi4fcWWAhLz1d1T29svyT1cnF99bMYUWFnrryKVo8
52xUxKisoo8pvg1CSfKiclZB7hTcNsu7RmqxXptWTtPF7P8bRawYI/RW2GMrO25XNHm6mRCTjE84
JDTtPlMNVCsGM6zWZEoWJ/AsqHCEj2pYUT4ZvaNdloAzujwDWeMUgb4yuJUpdIQjXJssPctTvK35
YuR0tEHnQsuy9qrUjyu7ejkUItvavNcovV9uMrXmLO2cyHNL2RxOUxmo91VYpkdJHwv3et4vbjQu
Xv8bSnzJObUUa3qfKrjJwKrzgJKdVKQ2HsBaOb9SuY7cMR3slYrFYp5A+5614XnTibdpB3uzqh8a
Hj1j/B3X9WMIJr7A0bcx7ZXS2+K+ppcgz/L+6G8J2dFJEyIJDQ0F2QIXLLtBl/5QyuJXbPr3wPcQ
nvCHb1WgrYxQm7PhzcUC9Rwu61TfNbEiC5AyHoEjhqeazjM2VMpkf6RcKuFR2wKj2gZ67mChHsvJ
Z8VC4Gpf1H7/Cd+Mxvxslg4wmVr2/Z84uEI+CXgCp4ii5QP+TGoNJxuVJTBMWdwZv1ILzxPEXYzG
3EzSrA2DOVDoYMkQ8D+iWJAVW6c2IGnbYdLd8YBuFJBmRnOPZXnqPMWWhmWZM2oAtuIqD4OVz//y
Yv+dCeEor0G5jQPA7mOMCvWdPfnyzjBi1Y2U1jooXIRurmf00nmgotpszc80SmJzxp996LUg7c3W
DyJXxa0Nd9IxPemUkv/NaXC2vsJpkGLJYkgcby461FuY5Bue39sC05Xrg1m8N56FET63rZ5wMeo8
/9R6cY2bjTq9GAFnNwS3/uDFNGdGCz2RTkvH3fXIb6cRu5IZ+0IPaTYGEM4gSW8oVjcZPimRdYhG
+S5RqpVN8vaYuwhhCVUkLoOSHwUqhUsvwlulxfuDokTlaGu1y7cpqBpUhTFGoPkjm+L9F6AckdoY
cd7Cu/ERnyh6IK8KsieZtpJ9ytuNfxlr/i1n6YcBt9z1HuqWdBLrHSDG5CHuan+HSoq/d0bEkjLL
yF6SqJJ3lq9iU2lJ2c70mgZ7LKQErq/iwhQboJfAOlBNpXohrCLUZwSB28A+Qpb4VYD1AhTxuYA3
+y/CoOmJm9ncURUPdL/yR4CiGhLfdgPopn3socPAXV25fL7dDcwtHRQDayWqgeJhjgPgFHZGmpy6
zrEf7FHHYjbEwjssGnlfm84roqORGyiVtDKNiwlkzWOTLXNGg10ualpwiRnp0rhN6z3LYXinouvg
5B4EdrlZibWw8QxDBUeEQiU2C+ITAg++CHpHrFCbkD4VVf5zRJHo/ct1HmL+CWc56mTwhoFtO0dk
/NO9o6X5CUyfdgi9YO2BoixlIItGViADbDN5l7FqyQOZgGTLKRqywd7HALGPmpcl+k1neWGzxavb
mklmBcQqoO4+J6kZoVgDHxJ+eFaWGTIOBuBw3BU7PL+DPtvxj4T9ynn39qIAcJPeHKcELhpvenSx
obblFEwWPoAFgPtJrRz40knWv/LDm19m0enfUgRxv5WVKf1qkbppV37BQpLRWqTmplMKNgELXM6U
XurQgmsQcjKvkPLThC06/n+tXq3EeXvl4/HGUaDJfB7B4wtXIjmzvLHDDtQNpkcD2Wc7uQ2Sr7rV
3qhdtxJL5zdfXoOQLcakgZf/3G8R5YtteH6Vj/gGMOCuvNeUVHnRoKS++4pxGWU+N87z2XHwW6xB
O0iWC5i6zL434bBBgXFlay7kMtdxPiJ082fFS+EYcApkKcc4CiCKyCO+kOkjT8ajnuJBen2DLhx0
54HEL2OCOXFYtE3ommkEUuNU2YDpIZcAd74ZoVJYr9fjLS7T34FZQkpUVoZwg0OrHXQ3NJB0x6Vj
5cO4HILG3vyJQEFEuJaByE4iZKhQIOryA17pd61sfv8Xo5iXZv48cOcWjpq4ogxeZtbk4h93QLFp
r4bpyhdoYY8CGMLiZ/4QKLyaLjPNayPPQjQ9Qd5ThZUVqk9ZWdWHGMLEE0I6K3m9UDkjsZGLRX+Z
0xM++mU4HDrKHB262K3G6KsWThs5B9WaKrAp0yI7BaGzjZ1kxpV8UFvp6/XpXDgnLoILNxlccmUK
PVoKxtpU78cBEqiewkaJMnRZtEDRPweW+uN6zMUsYbQ4y+PLxtEhDFim5lvUtuGW49R9rmBso9AW
OSsjW9zHfMj5KkEseFPEommfItYAWADplYNdNgcYLWxn/+P1wayFmQd7diwNSulbdaAFbpV6N6D3
DkWNIeyU7K6HWcxJB8l7na+W+uapOfsWhEY2Vm6LbMTsgZmpR6ZxU+DmfT3SYj46XElQ6QY5jtnK
5YiMAhFgQJ/YhHj1Y+EFd+HY3oZq84xAy8EMDRdlsaehNl4zqXqncDIxccLBRYZPJAQGXQitWWhz
QygJ3Rxn2V2T8kiwlKzaerJvb64PcyHxL64CQuLLI3JUtkffBh18iDcvBcqvUfZb1WdVkJWEX8iR
i1jCsViXBqX3plDdFgM2WNXZI2SRT82qxdtCkhCHeouDbxKVaeHTZfo1NfgKN6uizz6yuX7oatBv
KtvBICX6fH3+VmK9+XrZeStPcRm5sc8VKv/uO9k2928VlFXfH4iuLKAAhkR6CMdji/0SxMPROVpj
hPKR+VLq9gk7GBR08nEFKraU+3SyeQpTLWOriRdZJAASRZmoYwAqrX6bA0/jIvT7XWvk0dZXcE2O
qQjs2qxLYSIG0o2qRGv3AiA97DDhQmXzyqKvzg3xrc+M75t26MuD53opeh2HCpqdxX3Y7hBkHTnT
7pNoRNYeQTdjO5V2niPtKUOmnvRM7Q/VaCP+KI81tLPZrwARvAQFjF2ECEG1kfysaTcoRoC8VeyX
cXBqhEgib/xosKQ8XEeEDLZNV00pwqdZ9GRYXfsh1WXpW9dTdT6oiCRzn7QC9Dmm0IqqrR0D4zRi
qHobjA3KaSc3lf+IUEZV7jKvH37oSVU9pxAHnQ2qqjSmMkjwKZBj05juOggqH2Q/Gn9PPVJWs4Oz
B2Wpbj3zxgtr+wsecPZjiwPpXu4l9B2mKpQMqiFRC08xCJVq2xnFeIztESfKoB3kV1PqihfV4021
c4oEx446De3vLPggcbK0U3CTJ874pOoZVMdGcZBR0HtrNL+GvWlm+6iyE/MwtbrxsZBK+Td02pTq
COb2O8+R1HpfJVNR7FCkqgs8i6Ng2EoQq3tMDUrtI4LL9Q8zMFBcnrDU3fRjC/y2a6NKvTFKMJTH
otUqfB3CESVSqc4kDXSwgyCiNxYKapmO+Q1V1uqpMsYWllxUNvq2GePxRW6T6RMvCwlhuERtn40C
PqTbpaqO4XZbmy+WWSDVgDbSoy2VyIl4UWDA+6vV6PcQokOMZs0Y1fu6Nntn02et8gzqRqF+6Hv5
8yij7rplokznpQ/bCBkHr5b1LcKetOfDXDNXNvbSqUhyk2W8h2xNNF6DbznFipTTLq3tXagbs0ol
6obV/y+MJhSgFL0rnHicYi6MVoM4cldthynyjoM/rJXTls5EnnZQA7FIMN686rssTOtQS20U490x
/K1RoohbNKcnZ+XpsHCD4hX5N5Bw6agCPfGYO9X1NWPvIwDL7li5lq6FEI7dGKAxj3NHQj9IDVFW
yaZNa/1z/WhfPOfOhjHP59ndqcomxEOiFpd7+cXR7gJYi06nbzP9hFv9+y9QM2/GwpVmdtoRv42h
HdY++6M4anJ0sBw0vSLp0bezO8pzKyXPxWHxHMWBRKaaJN5i4jHuNQPCuwtLcpMZRYsuJhqJBU/K
Lj/lVuX9ixSnGm7bYJfMtwY4cGZTM9YSWkmoC7ojmiUbvTOGTe1U5krPdinFVUruuGlgNcmfLpcM
kz8nRZM1dccWDytMt/uWqvgHKVt55i3Gge9E4wj/Fhx3LuM4sVbWU5IErjUcPBD1Afa4CUp+sW+t
JMbSamGz9t9I9mWkfFJVjmXHdmvV9LZak6TDCYHx5iVN+vLXwDmqHNQEbYvrub+0v87DCne1avQ0
KeWpfFJ6WX90ENX4kNXKGihk6YzVOY9mtiRXCfFBXg5SnWeTbR0Rgbjvxn5bqPovBxHV64NZmsPz
MMIc8mgFfjLSR2xyxEjRa8imH5XxVUbRI+jc67HWhiRMnIqCu9YVFb30dip/FMXwjCxE+9EJoZlf
j7S0RHjEYh9BMRguhPAaGdNYMjJPAm7uoUKixodw+nE9wlKWn0dQL3MvjGo/pjYanSa5SneoD7Yo
QjnNvqxwhxjUUl6pbCyuk4ZNsjlXN3hnXcZTQkWJhxB+3+Sg2lZ3uoMGdnrn28WvsVTuBjVba6Et
ziHEu5mKyatO3Me5AwYb7J91rBGgj6P8NkHX7/okLg7qLISQfBamWWlBYxu8pLmpsnJjeI/cydDn
oZFarV0nlpaMsjq8f+qAb4H4GMDULSLetqvp5fg4cY/fp23unBrE+tHGtZJP10e3lO4z6lW3MNOE
KikkIXjMVmtkilEOgrqIbDftCeedDMhtP9xcD7U0kXOmozymgcQW6zLeNJcYcD85SSgq7XKt8JEm
8+u930CCR+//W1UMP6+HnNdGfOmchxQ2QCVZcDrqQIdsRPdsustja2+YX9v6NQvRMMtWJnNp8eBt
cxGADqTo4gjHvE1l7MFDVyrxOvEepsJGauN773y7Pqy1OMKwpK4M+iJqvKPE8bHpmv6jniGL6ajp
3Zh5z/8mGNUa+p48wMQ36zR3FHq14Yw3MH6efjRVi48HwvareOGlvifdHS5PvMTn2rXw9UcuF+nr
yvGOLao6wS6McusXImMpkkDlJI8bFIqHbtOjjnFPA2DAhoSZeGoiGvh3ysSz7K6VoJisTMBSEpnc
uGfiJY0dkRztDTn6nk4YuMrE9egbohtZ8IhbudRseTgXLTpiUm0d9EbL/pnh+eb++gK83aI0nWea
Ke1nziHxaunhnOPVNlllt9W2dsqtMlibsF6zH3w7TMJQ2KB7C/8HxvTl4W16CKHBLtLdQfsY1MGt
Wn4DX4L46T2VmG2EdOT1Yb09Di7jzUl+djtHOowahTVlLoTAfzy5+KLE4be01T+gMv3cRuPT9XCL
s3g2vPnnnIXztHry0JYJT3ppILZbdc0Ncgv6nZGO/sqH/W2o2VrRorrCE4oPk3CFMFqTMn6hBSfZ
ksLbrrCrh7FG0RlmV7RyM1o8Cf6G+lNwOhsVtMmqNZoeyS2v2w8pEnVj8KsN5VMp2y/vncCLUYkw
Z71EnjJwktE1e0QwJx1tCuRcB+fj+8Pgukxjnl6fwgRerlPrG76HdZd2zHGOqi3ltZfTXV69H8rL
e+ZP/4UXDWBG4bvX1oNGw4XvbDpJzu2U0IAZR8PcqrG+RqNcWqPzUMJpbWTSUCtaXLuap3n3uTo+
G+F006n+k+H0a8+NpQsRwGGOawOWxxusmgRMu0d1PIU4iHKTPR2LwPkXtzyegvz7KheUN7c8My29
0io5DwsqatMxHyrtnykZTRmlz9q08HdKi/zWVAxf+XE9N5aAAOBOkWdRuUbARRLOKHR6isST7d7F
VW7bVMMOh/aPhjQ8AWXbSWP2EI5ovvs4lFHPqvXig2RbO6uRXitZhtLTbq7/noWNjgUPT34SFo9i
sduupkEPJoYidYjQqJap1sYajEM+hl+vx1lYVPylZYc1BfvO1eJyT1hFYAZ9LEUuEn7t3kR8/4Se
1tqTcSFPL6IIeZpgEeU7uRHSlwwHtB/9/KMcWM29mlD2a4Z65UBeOP9hZcPJYyH5KIqfVX9MjKG2
68ltw3jXWrcydCRTi28U5evUvvtRh0AD+xz9Ya66mghdntIgHTvgKUeU3bdq5CGCX6HmHa7kw8KQ
OO2pXaiULvBwF74xXVx6g4oZrWt5toydgOaclFIZ7pwhtjb+NIyfvUZeAacufbbPY85/f/YFiOyp
L2sTuyU5fo67naY9SOYNmvydghzJGhLnbcJffrOFYEqjt2z/MTiNOurYreQpkAYs5zjUOGm8N+cv
QwnfASiBaB54kezGqn4a8K6obfXdxaaLEOLH07OnsRuGJIFQU+4HPdkWIXc8BzeVaOVGsJQYZ3cr
8duJJ7PVG7kzuVNabAZ8sNrk3hzrw5D/NhFFvT5zb/cxw9I5leCzc/MVTyV8EdIecdbElZVoOw0/
pRxLNwTHZp2765EWh3UWaT63znJPS2pVzpUO5hP2OBC7Hw38a5Kqvwl9/yb3V149a9GEw99IsxR/
AN1zoQH1Oy+OGvozZnSIigSHBD0Pbvu28X9fH+Jixp8NcZ7ssyEmvLsVtcaPtsewqq9+I9KIt9gK
s+Lt+X65YsK5IfP5iPGM0Vxf8fCy8gPzI7oV+v8zirB527IuJKwbZsuk2q0a5ZDU9o/rs7U2EGHT
trYSjfXYT+7oS/caRoFQF1e20vUFQd7nckFSNNy1FrHyY9vbO9xb9iDk0TNdo6GshRE+uSbmbpmn
FLJbotCPqWSEbmeHXQsMzxVQwtIB/ne7gk+4HJBpSoqaKaPpNoo8uEmkZTuraDBjbQrE5x0ME2X0
mz+Mpbymsnh9QyFgchm5G4vcKSsNxJb+M68fUydGJ9DYhD6mDfr+emaszadwVMSVOnWjnOCxNmi3
nZe6ECdc2Tf+VXbQgpmv9DjdC8umSJoHqSyc4Kmbx7C3nxSl+dQma/yA5dH8DSOsGcKKGjQ9Ln4+
R2xVh9sYqwXTWxnMvFsuq1fzsWBRMrAN5ObEp5Cag8bu9cB2MeHCgaaR1Ol31WppuJm6xDzVIFmO
8EDMEcSOBOp9AKy0xtWb1+XKbxC/kXGmhzCiqtKlt6WjDIJvwDC881oBQpgaOOs1G81TaBFXrewx
KJN6npYhIH5uoDeBdZ/1a9hYYdH+ROHZQp9CQePkDcl/oBktJ4llHzMD46Doo9FgSxB8fVeez0Hw
XVCR0QOAhpCMsKdSORv8NkxRH2n9XVJJWNOE7jiW+cqnV/jI/4kDfhD3bipCVKfmwZ59l6wC6HWo
cZgPGnZVFDMNbIDV9hZE3P76iN5GmkUfoCBhzL7AQDeHUh0Qi7eOVVCzONqdjPkMqvLfqcm9e/Iu
QwmHhJJWpd3loIqVzrut6uJXEuZPgdS/7zXA3BFGp7gEPnDmEguHRCtZRjuMseYq4fQYRMoNqukY
Jq3xwoWtM4cxZEr5MyYWDtEbgYDKybBb1CeXxuJuMLwPgbN2+X+b0vPpoHLY6bAy31SapjZy7KK0
IMGVB3wtD1US0t5eE9YUvhN/BqLx6qYySw7Q2bnMtcxvhnzSzLlwPx20vih4IWbYNxQ8tOPc1Dch
JiE317NuaWScr6oB1oHcE/sSUZxiAyxDacWkuzgq6C5+TRuUy+0elOz1UEvrBKyFxr1JzwrE6OXw
QjxKsj4qS3f0zOyg4ry766usWrl9LQ2IbjPIZc4g7c3B0DLLRhJLzhFRndcMD73QGZ6DTFvJ7YXd
ynzNCs2oUqDYKNzAlAGmcRQ4uqsCssQ0QCuRjTf88GcdqzRO9a6y17gAiyGRw5s5D2DbRMElHmpm
GmeQ5axI54484kiGqfNTGY73DW6V714sE3QANoRgLZAcFs5Xu+9hc7SWhSGW9IB7+IvcTSvvDOFC
Nqe7ZfA5QqcF2BApeJkPkoJjlDQqvste6Df4GN5j13fjy/ap1fCfbq0flZVnK+e52Pt4E3We5bMD
fQIW18o+JrQpjqYDNoGVE+wM1PHvE3UMS4QXq6h8ke06nV0hcmwSskTOn+Q4NZv9hG/7g595Y7iS
tWtzIewNTc7ARrI9j6qvyLteqVzFij4PhrHvgvBhGsIHrpDBylwsbJWLBZh/1NlU4HWoIkPGGish
Dz1Vw1dwwDD2FGlFvRJKuGK9mXVhu0go6CsN1s6uU3eoxZvxs4WTZh8lJ2xEqo3se9z9zR9Vbn15
dx5bAE9g0Dgo0bzRc+1NLmvOiGp9mpcA5+IwuTF1J1qpcPwpLJxd3/4zPgdM3wxy4SoprF/iSyMw
Vhtx/GRIN2aEUl9fngq93lpDddDgH1V9c2ry/Ab3091Af21lgpfW0gQ7BA5/vkSICBHJQZ5DRTn+
2AeFazblXpGcX6pjrDyiFs5w6zyMkDLZFOiVVLTQQFvtRi/TLaayK5+J5ZEAgUKMitaE2IZDSViO
lRwNsQbd8yNmhM86tOcvJaZHKwX25cH8N5KIfdZyBPHtaHTAW+EdvxkmTZJRQMy6bn89CefVF7MD
ttr/DUmk7ESd3A8pnmRHs2s3yvg7xQyrs4tNBwQUGPL1YIujmlkZWEVoJIOQijG99x4cUediHvUI
1tenXx2sFA0X1wi15z8dAqjHwnbGarBt5V6LTrnemHujUdr9GPrqMXUqb2Xu/jxK3kzeLJSE5csM
xBNukZUy2EieqYlrtVX5pGqRnW0QQBjwOMLMpN2EWBol+DsmnnOXV7LZoXwcIanYKViPoj4iPapQ
+D47Lb60emGn38HwavJNaaV1uS1Drzd3g6d60d4zxzLb+0FVNzdlr6bfr6/L4hlhng1EvTxuxyzH
LSrD6M9p+l9ObLzYhdN+CORk3HoJXrzxaOHTgzL11lD9YMevxBLVXBO/X/rSzP1SxA5mKIrY2kHL
se7qJmtdo/VenbR7spX+ycf2Wasx3OQa8y2yrXe25v4cj1z9wCrNeFpZvE3EToSbhuOHp4Lm0N3k
UYsNAsxhtDBtDk66Vh5bHCMHoerAfJmbOZczLeejVPgY0LleYGYWegucyUPctA8etit7DwWsO2Sj
xlPu68Xh+iovbvWz0MIBGTZd2PTIvLkN18dtiPMUTFknwFwRbXAcVvVtmmD/ej3o4pY/Cypsx0Ip
Ks2X+5JmZP6zatRfsLbW6oELt0/yBZC3oaLV4Ih0Ii+a5LqsIt+1gupXkZm3WHdZ26H7lqfSr+vD
WVy+s1DCRqljv630Up2dt+zgpoP9cmOHvXcA+EjTOCW/DiizKlvwTGsChYsH2yxBgpP7/Hqd//7s
SlT4OUK82LOCy0JQO5a7jdIXmOepaz2RtUDCNRQP6CZFPSFzGynBnDjc42H1omft6/WpXAsj7ITI
VMIy78vkT8WnSgN3gMQwVmscgMXkOJs2IevHEHr4gJPjiVKg/4xvZbJvIy6RUdxqL7KsRf/mtnMW
T0h4R6m0HH9w+wgd4WD6BZLTylGpkpv3zx5a5zjjwJ9QObsuswEZO21opA4fBZOSTDtsPS9+rjxn
5cxQ54QWP3HncYRkkGTHHwz8W0+4D2FOFdk4hQxV3/6u7GGIMQ3Lxzs7RW7/zqp8Exu3VP1Wjw4Y
yQr/HsxsNZxGkX208F9vki41d6UZ+NOha+3yscLMaSN1Hi5C3ZBsUSAbOXP5qxRPxrFZO4toEC6N
ZkY24UUCi018p1IYdGiBpAEKdsrUbKDi4dVcpN0NNbty3FhF2X02+gzzPF9KqnA74pl1m+T9cI8d
XPM9KnRp19t2uM9aw89uUpxuPsbeUG97O4qDbVYYiM5BNIOzI/tH1awxRJyq8ZFCsbKJQK29Ii3f
POE2Xx7t2jYPAbTDR7nIMFXuEQk7Wb0X3yKJm+3VLDW2kaqkoGBS+VMRJflDbkgNgp32JJcbbECj
XeK0vbeRU0v5kuee8uyPpbORpErep5Snt6VT/ShCy99XZmR90IvGOPSoix8GTeZfhGC9wfvIOdqZ
FX7P9XrE4r2cXH1WebRVHL2wk+ilRx0YudskBXTuzGjUnZzUzmfLrJvPbVwX8nYqPPyZ7NDL7nqp
eLajtNxmcAS3Kc82N49CMPUDykx5Q/Vj21vcHVS/rIZNk+IenNq29Gw6kxztcG7BKYDq0lEbreLV
KmzcmDG9Q/Na1bB2DS3HLaLJvGma2Nz43YjDso8D7SuKInjJVgHKDlbupLiXN2bwSTNtXDplrdlr
Zfco+bRu6tDmIWmH8mepGpydrrbpi4Lv/Ek3J+bMr7ubapxvwKjWPIdaPW4GqZxuUIDGhzDMlC96
jTHXVpXbL7Y6Vlu97ZAK6L3+qEjFgC57o211JfW2StHKvyQrZ9mLMf7h93r/DGNd27R4QD6wAfEv
/B/Ozqu5TqQL17+IKlITbmFnBVuSLVu+oRzJOfPrz4O/OudIbEqUZy7mxjPu3dCsXuENgY2vbjFN
GMtbOueBc7vX9cZ7TPxQvQSYpLvFLOJYyGnvpgAT3UH2xp0X2ISvGoKJw9PXjz5CDJ9Eosn70tKj
WwQwPgu/wX81AqGZ6368E8Ekyl0YxGbkoJIRXjBxTW+7uA/3sWpJn2W50m8G2cBdUo3xCXd6pcVj
kxzmmJXt5AZ5eZOGkncr2XXwiNKVvdek7MsUpJ+CsQp+DCVo2oiP41zIiv/YQA9DnTSlogR4zmdP
+9Y1gqk8BtjgOdJYV26UM1Ib0+mX7yc4bSOI0Tmi14pjHCjTjgGY8bVr2hBwv4F3KDqr1qHLDKxV
iEVnU/TyvkrB/xR4I/FrS7zjbY6w2b5IPYxePunhxmry6UNiZ5/GsujvkOfXv6BQkv1sRtVXjxqp
0IfGYH5T1BHsQ9Pif1NN+3PWGBgGKb6O7aWMQpbcZifU6LAaVUcYg65lTnXrGq1Sf0pKADh51p96
PGJv6xjCtBpMwQNm9+gDoef60VMb8dyMWn7MBTIvqLmLu1gYj0aPfaoc9ZgVjoP6TO0+XZSuSQ/t
hFIgnKj2jAYXmFdp6LCpLKq9amX5s9dyaDUbZibGfe0sd9LJOyu0q6+iLzCgF3Ham3uY7yLe8XnL
sRPpfS4cDGmrj2WoNDjWyT7/jky5fzHVmKc3WEn5OeN33kdDztuKmsZwvCCqKf+s6AYfFWS9OAWa
kzSNz/vAFTRE6uujUojxwOfBmF+09iFGjBQLemmA7NxBpM2wxU2HU9Dm6SkYNK11tCTSX3js1TFT
SjG6bRYFd7U5FE89LX+3KKzyxurU9s7DHvU2DPXaIycwa3VXJ3n6AfGX4SYOItWdu/eOZFTqR96z
dxrJCB/8KQ9/pF4qfTDDWtmPQ6t/n5Ie301FMp3GrCT8y1Gw7eqxudfyRD/HkjHs0wzDTWdEYXCH
ZEpzG2nYeaCBIN2HnV+fPS9VvxhWl9wkZd+4Ua8ov6SgVxzOg3TMddEfZ0+gZzybu32cJwooBDn6
qcYc8alUFXTgdRA4smTg1hwRKwQGPUdYopnj8+KdCCfvmb851rsGu0fH5++P1Vj+VElR892QyxGv
rLQ8ZB2hzG49/o/ZmvouyOzM3nVYS+4g4ARurPqDd+x4zDtotOCa5Cm5NaSQ3pJcWvU+yoS4jHSB
XBFbuB8CXv+kIwJx8a3AO9pmHr20Xi/tGqshWg6GfdSUJPZdurDdrZJ43ZcMmZ3b0hizB13pkrOI
Ijy0ce+hQC3im6AImzMFpvJJygMAw6OXjm6DGStkWztvM6fy0pwTFUz5J21qLEcrPXHs4goyq54I
LO2n7qlL9DLfd7ZWfSnrsHpuskj7OURhubPyrnIiOYnjXUZ8eOG3iW5veQVe1L7VvmBi7AH4Swzl
w1S2nu6U0Kl0xzZ85X7mjMCkFXiFxkkautBY06NIQzSD0irufoW9ru4jG7SCo1v4TCYh6rGmkZif
RFz0z740lKc6SX13NHCzLbPRuCVB74813o/HuMitO9GAIfX0qLqXE6nf+xjcGK7N9X0KUi/6rmSz
gX3Ct9MXXnPkc6rdSZPTvaqb5DmFTdYLkAwnUbqNaYHpd9wb5oQuNybIjSJFO2zmkl9SY4e3kuJ/
r+n37lPK8vsa1tCF63E8GLKFUJZogRbVjY6xIKN2xyi78nOpDfG9l7fdxSx89aGxEvXeTsuQi6jy
n4Qf899hbvmghILRvz31O7+JdWSSta+qlHVgozsJMTW/8ENX1uvcjTNN4zOPGZmpcXqeuH1SPjLZ
P1hW3x68YKh21lTXLlG3dnUPKmJqNbh4goh+1Fp9uhd1S2Qqu2y8aHqIjK5PqnFTtcY3/sbpKE1+
d4dQujigp609w15PIQqHg3pX5UaEwPakPvZt3F6MfgRJVeU57PO2eypE6V36Aot6rR2rhzIJ9CPY
/PFQgRUhjdCzn0FamLeiAJySKszUVULWZ3DF3YEuUfWh85Xskmg1O2OqQOyFiz+FbbfPkjo1Dw0J
7VFUeNWIXs/cJAusQ2oGUYlQ4mie8eZCQcXHY6ZPCc1Sbv+pmlLdZVEdnDBaDW5FV8DQaNrKvpRj
px5SPJJvg6An3Bo5PR45VMnHJnVXNDoxlKZ34DBmiJ6aXEpeJJF+N5ou2ydhIT2ZUOYPtja+lDpv
z5FLpT+ViFI6g6icOG4fTd0/dI08FU5kJ5HgJi5qOlGj2rum2uiEFHswNNeQe/6tZs3kYy3EoM0J
SxtLJ2RkoPIJga+LZSs5spKTdPQl0d12qumfsqaREHH37Y+VMH748Os5tUlcO22WVdwUIVqVnhJF
55SmMNpTsky+CllKKWrMa+WmgZOo+odWL2QJH6va3oNRlo5VE0mHIYzTk0oS7voZLr9lKQZQoaSf
rmhHOXDKIEi+BIP+00iCDFmCERfYKbUdaxzh0EHdfzSElB1bILInJEJjRxrkzqUk8PZcaM0uLHTA
6wFamSEiMY5eiGRHfMlpSg7Rd4RvMzSdTf8OOpmyy8tS22VapTraID63Yxkwxq3yj1bVxZeabg6w
VbPcNXlff8WMuT8Mg93eMnbWdmln/Arxs91FY9hd0M97SFtECpWmxZE79YZiV+lFMO6sMmJKlrX5
IU3TX1JhSz/sKYkPQm+iEzLa/RldpdIE65yg41WH+hZXYa0vRDNWo7WAUIQqFhVyGJdaDXN9POvy
nciTXRs8+dltPmXHsfv971UrqBxGoCZ1xtXYvQ+xTKx7fzhrSo2ZtV33EmFLKQ9T5TdP76+1Vvjb
tNnwshGz2t5iTFgWtZpkpVedy/azFLuVpMKgG3bgAf5Di2s2qsVqxiQaLXEYxcQ12Fg5klR5iKey
HfhftHHa6iuslq50mjHggBiB5Nrbgh/WxQAZqqzPYfUxmaijvPBjB+TDIZku9I0m+tqzQzVJIAaE
PhnWF28X84uMoQ2x+0xGcwqk9HMaKRLMx+E5M4L9++9prQ+EoyFSQMQCxKkWTfRY1IE1wfpGqHDA
dinY55PYVZnY6GSsbomZDegXMZuoLbakqXQJsV2fzo2dExeGY2blNxqG9pIqNlpAaz3PeZ4HhZNJ
B3Ovt0+PInkoayy3T4FWYQsaWmZdH8IeXcCNJtDqxPj10Zs3/aonWAPKaGRaxedJKY5iUujHtPvW
+lOYNybSuM1TGn7z8PoYjWaHhO3G8vM+lr2h16sv9qlmYyaBmxZnI8MX5lDWtdWctGpGpzG17sdd
SPJApj6aYbExH1s7NAj1ELKggVwDubx8ULUUQgF7bDJXU0dFOGWZlOQaEAg33uf6YpZtG4zJCCaL
fWIK5iOUi5UA9A4E8UWRn8ywmw51aY+f3v8Y1k7pLLD0f5daxGIvllKzk8FGpgjxNz4eZB/18FtX
bcxKV3f093ySZIKlmP/89blJFX+KIgzrvKJxukq5jUV8W5bdBjFha5nF8fSxcrDCRkHhaDQ/CCu7
mWw72RnhqG6E4NXHBkYScCNkO2gyb/dDaWAqOMHb5xCx6sAp9Km/Txv5QQ2s4Gz1zZZi1PrGuMDQ
qNDR1VuciMwwxr4uLPVc0J+r1PExHMw72heH/3Aa6DogDIDGHASjt9sK0JQZG1kbz5lcPgwJuZgX
Jq4/tffVlH95f63VLf3/tZYK7qmU0Atn1niGZvQhjIdHK68jxwiMjRn62j3GnaKge4j7A/Oat3uK
Jb1OwjSLL6k5mS9Drmu/ytZHwsZOe74t2ZjnG97BSrytQ7K6Q6QJgEtC2eJye7tyQjkTFh7CqE0T
3Da9fWNP6qVP1a/vP0hr3sEyLCJQSYt5VoIBmvd2nX6UVDXuIuWMOAdyUk6R6U2IT09Il75D21u4
DMGjL0PaNoNbGVrxjbxaPfiR2eQul5R673eyTGmLt5Y4GdKoxo7dRsbnOgqU1vFb8CI0V7L0IzZK
zY8A8SrdFVIyPmF+mlOxhiEUDDujou30wLRdpdcmBgTAzO8Gta7v9EGNvwdeO0aObg7ydwMJ4j9T
KsXPhdROTxgG04jrrczzT7InoxoV2l11mXBH0E4Gmr/BboppLzlmH+pw7Spfj3dxKneJE5WG6u29
Phyf6UohxTvZgZq7fq01wrW0Sf/i1TS3T5JEU/PstX5/CkfkeZzOUBuFPN5XPoSBiqR9181C8shb
W98iP0n7Xaab4aMdBOWwxwsxqxy7yKTfUIjjyU0Dvfvq62XS7fIx60pXb5Tufhg1bCOtRo4R0EZc
40cVyuHRSJL2Rk8rLsssscMK9aHIehl6fgxjCgCujopaqn3wmtr4ZXok4A5gXm+L0b2IWBwMDiL5
DtkIwIErHdOsgTQo6V5w9qWO32/sLFF+CPzMd9KsPb5/IlfXIpsjVplogC4T1LFqOtLkWJyLNPwO
rz655KLTj7h4GgfE07bkHefg9+r8/92a4DtDfpg5Nyi9t+ffivuhhVI9nvO2dc3u3m5/19XX0Dvi
yrVxMy8yrb9LcXuBsrZn/ZnlPVaqqW40uZVfvKkc90C7v7Y0uPbvP76V/dArxbMe6QP1WrHPKnvJ
DC1/vkhyRDFjZ8QAVDQ/aH04UXd6f7GVHamyrlOFoHVMpFo8vAl7bKMjBWFkGB3oQzJC3PLDmuPP
4v0gTM1x4CVR9i6h9p6RgGC3SuukWN5ZlsyDWstOqjxh9HqIJ8xWg3xnSVvRd2VjCJqg1A8Smqe4
jPujl1klpTbUoyzGWSXZpTSQN47DIsLPx4E1KMTAhlK0LPE4nZfkSuLH6SUtyvGYlg1JjT4lhzCJ
4g0FrrWl2Mmc4fM2rhR8Qf2oJoDe7BLm5nBuIhoT/qCnF6+czI3Pd20pyiMI3SgFKVc3ZsuFGeeq
lZyn6d7IB9dHQLTtt+rLlSCh/UVAU1ziprI8FXWd+b6k45kK8uBDaInPjVVfFF/b51a4ccZXPiiW
QkdEV0BtI+f9NkBISF0Ew4TbVNMcmeQI/TvBOa7vml7eyAsXycZ8IEgyZIREwPOiT7WoLUVA9DX6
ojmHBgqlorxEQTG6QTIxyjR3UaEce13kG1nb2qKM5WfyESGDN/d2e2hGhb5IDMZsdf+rKybrKIs+
PZSGrx1yQxmIHXXuiCj//X7oWHmshEGmtqDeQMsvOwTmMGRSAp8aG5x2r4kjSm1u6r1kfuUMNB7f
X0xZOS8mWE4IFHTQ6RIsHm1TSnbq58Bm03KiXygUqP/hkWnvKZHkG5WrWLd6aEn6+E1SxJ0nwudR
WIexGomh6nGo8I2TzF8bv2olymBTDyUQ/TgMJ5el92jalayP03gym8BiuIUoQef2lfSCOEHq0kfX
3akL8kNrRdrDFPjyqQLpvQtB03+A1xe6bRBXd9rAzOX9X7byuMgHMXDkH0a1SzIDKiBUppVqnus8
7aHp5JFeuVnQetgf23rx0PuV/uP9JVfihiXQiaKRw/yKQPX2HBL6m1EuGJB1xXApa/955pHZsfX8
H5ZB7pBsFiNMc4loE00WT9g/4VpqpcYfYEoh0xZt+ugNwwYqf+0ZgvEC9cL9hez2Im7w7YjRNgFm
S5KpfDNxzf4VKjV0NLvs8GsdaPtunKe1FVG3YEE81ylaFsUKm04lTcDmL6WPvX1r++YRFLozxtX+
/Ye4thDEZbxE8dAiG1wsNPp1MmtKxWcx3rfTdx07kGl8oMB8f5mVzwPcIfIH/HIkY5bZhe4rmp/G
inky7XSHlPPTuClUsbITPhZ6rpwFxLaXL0lBQVZJpCk6M6dwRzrvs852DeMEhbGNGLS2FJAdw0TQ
myC/PODI97YJzTb7pAxiZ+eQ96NZMDhwI8XauEjWlkJE1pzVoUkGlw+uz1BaSWI1OIda4Xax56rM
ngqtc8ppy7Xt+h1R7s+kMe5g4usyW/d9tbFCXfFOvV8Muzpr9O92FU8bZfj1hnRaZ6hU/C1CrjZk
AcWSYiOUaforuZPn8R6zckyB1eHolf1GO3ltS5Q7NqDeuexftkuQHqSlHZnIHNb1T99WXPAcG62m
68uPEEdopeaGgHSlG5alcWQGA1oRUKkdz3tiDOP2je0UcQDwauPhXUdWFqOQYpQhKHCWt0yTBhNK
KYS8OI6kk2+M+KvkcnZb1ZX8z2ecpTgGBAX0pK6SP6sDzSAl/vyejOpixVrtVEUQHKy8Gl36rxsB
b21nuo70Gnqopson/PbOYLBdg/ZBJcVAaMynM95Mn9t/Fknh6qHG+f+rzBnUq/ZjV7bwunxAhVpX
xbgMD5ZDkYVDiXwBwRbup9E3du9HPnJI/tK3ZQ+LCtWE+Ivx09XsSdKSHs2ABvIGWgv7lHH6h0D0
kSv3kfelrczyRyBpSLCL+klDLHWPV8Z0IwJErqPMHG91gauWGRu6m2BQeeLhNce0ifqbVG5/Kl7Y
HpH5zo4oNMtPlZHXYAzqAlWM0IO0FKWyA4k2Q5UlHt1uasoDDpqy0/tBvc84qwcvROM21z1z35NG
DHuzL73bPrVLx1Q9VDsSq+V9B6O8GxqsTC1AYLsc08VzM3rq7wmBnYPfZwrzUHRg+LbFbV972NVZ
nfbYYkl6ScY++aQXZuwkWdvvgtD74efaDHsJlGPrVcYxiuOJ6XhhXhpJ1+9U7KNucLUYDnKhpScM
yWwnNOXEGTPMAT2sDfZGXAQPVVHxB4P+HBKM0fyWQZH1AG+YAJxNennInEvP9ECCvZxKGND0eKQ2
Do7c3aXR9dEFIK5dBiTz21NLV+ig9nMbXx+TaDf2gerSc/eOem169wNYokM/mOmHqUmU721Ry3ug
0t5DXJfIp2cmDdKqFp95/dXvMQ9Be5R9ahwhPIZ7UbbVWSJvd7Mhqy9l2Hxr1Mo/2sJ7qeHP7quw
No4UzFG8cXesRT+KKs47+gqzNNDb094aCPRYEiDDtiqSCyDH5qBH49YUcuXLVfisYBXIsxvTsuto
qFnkTZJSnyMJanuWuNkIe9HfCEdrq3A5oUkwk4ZIL9/uBV1Q5LRjEqLCMBxlBKCQBah25xuPbCWa
I9wAq4Zzu9Idk8KyDesg1M5aFMh7EAHWfZdX3Weoxj0izWBH0XRO9++HiOu+yF/VpjmwI69+VdL3
nldEOef3rPXWbakYjWOiUkFp03/1A+3Ga/qLX0ITj82tPv91xUhgp+rmgpyv/mUbC3u9vhgVezh7
Uzs5XmqqGAAY+zGXALh0RIy06BS3ndJ2o4uxurCgVFVx3SM6Ll5nBTqWUCxLp6C25RnhVDz4uGv9
Qq1fA3tEdMwnpgAWIitbfrsrCYjCo2aEh6To7ATz9iTFkKcSNQRKNlZANEpMqcxnY/hIc+jw/mtd
O7K0IsmoQKpwLSyqhlIuB11G7viM6cUxq7IPdlQ/5HW7scxKQfzXG5KZBlcnecFiQ3069zVijLyC
TgvQYZClCXyY4X8M7TJTwQCG9g6Zxm5nMFR5ybGEexiR+kmgJTnTWNY7f1Snj3mgeHdFEgCKN4Gb
SKf3H8ZKLFLwOdFmUwRs6paZmFXidTOAFjqHsfpoBOFtJW9NS9deLImeyg07i5Zc1UyxLmF6QYiQ
wswBucKoQsW4NndK09ygJq/uBjHA2ft3Rg8sImsNTywVDb5WDYr7dH6ZP2yxg9dOjwnOHJburLSx
/EIS0sk+MgTgmEh1LKu9k7TBVdNp472sBDxaUSQN1GX0f5fLGH2ElEadMsBs0z1I0W+Vb95DezsX
ZbBHiGiDFLyyKzpwuF1TrjODWBZppenHQzGJ4SwR4CLKmSmvTiLTNqb0S14h/Tf6a4jt0VJEmoLn
+PYjb4TSw0GwrJONC8mMHYbLJ2MuE1aHmt52b2S/YSA8FiJ9iUcbgivWU+8f+OsHyy9AOEenK4wA
x7Jwq/2oRguoKM5JOf0J++yHyhyklrNDVVsX9DK2atLrSwTQDMKYrERIJYN+u2PsEXp14hY5D/X4
Fbi74ipS+qnQfJDBmf9cQ6TfF75eQY+p0ud/3uvMtEPvbW7hwi1/uzYa/YjJ96V2CuvoGPe36YBQ
GTqgkQmyN9tyCFGuvz44yK+WW7xcZvrNaISddzITUq99D8u1cLWoi++SRiszCv6i+M64MCz2nt1p
n7Ael42dGdd4VjCnDyZnUIo4dKIKf8wZOa4aGzF55ReS6OOzN4tJX1Pm8lHJgzqxzZMeJX8CVIWY
Z4PNfP+pX9+h+CgBOiC9AxxIIfv2qRejBLE3NdILnSnww3qi7xt6sbgFgS+3rNLcVargC6vULUnB
9ZWpdmftF+6dxQvAFs4WWaL6FynwyvPg1e1ODuhHSENz7JDd8Gek+L+aV/JJz5oYyDUBEsdDbVEh
esKScMMbJPTUwdlP5iDtCz2obzTAlOf3n+zK6+OJahjXow5K+F18SzDEOqsMfPsU6uEBeRFqIUmS
Nl7fSoCY3fuwNSFKoSuy2E/Uo5RoNJwRWVC+6Kb3tY7t3q3s5lmxOuz82v2/74qwSxGiM9KB2vH2
vFjyFIgahY9T0otd0jWPgZZtxN3rK5gvk0kYAQ+cBaIRb5cYtKgYk8EzT0lTgAf28xQ89pCr9k+5
r/PfLaq9f97f1MaKS2yFBSNQ9lH9vUxwnpAKR2a7dLugBq/QGzpTbb9Xii2t1etbbN4m9jdIsjPL
XH55GozpoQHdDUA2cUeCnJrZAL23zNNXl3kV5xYnJPOqeqDwjs6ReqtYk+Nb5Wzicnz/Ca7dlaZl
0vvlXiYzXh5Eubelzu6H+BxmGbw4H0Li0yBabUfp4B8Gq4rvpkDJ7/osT52ulOH/NuqnSQu3xHzW
9jtPNlFiw2n3qlvnaXkfdJUSXGqtTX8gPTA8mvnMTTOULca/ehXCgEKbqBobTCjmVGSByYkmPYiT
PpfP44R7UbXXOjVumlMTD4l1p7V2c5srehQ7CFCFzQ4Vo8nRp6itHBGMXbbryzQw91EZy9w3uZcq
yWEstDC7jamA5X2IqdyPQVf7ylVkhIxB1sMiAqlu6xom8TVOApkh6f2NUCdLdpSJXAHThlQUYPqh
+FwmGci2M8+/Pm287atuFINJaj10WdAItq7GZ7Y5DoGfKNVZK0/deIPyMmyufR8/dx5YkOaIJLkj
hRtx4SqgsijPGdIwahVY2C/iQi43QTiZnnRK4eumOd7jzZY/79UL5TsE/KQoJHz0IpYZn93TBYo1
C3hXWEXPI4D+fa55umsZueVWyLa6klHEl0Cttzp8K5tjwKsCLedeotu8iKuogloe4AAfhL3/i2P0
p9G2jutVlKP9w5BpNsEAQHFd2oSmhPFC3J2EXB6qQMHf2xwvIupdTcdp7/0jcv0kET9DSothF8gd
LqdFEE+1buJXeLPnBGTaZjC1P1asqH+K2tRuOrMWz1NWqrDxwlHy/sPiDFIpRshlia2LxQU+OlMx
yNEl9mLztg5Nca6g6uUO7JxJ+2i3lh3vAHj54X7ojC1lw5Wtcx/TeFCwibl+lRSMnlCylu+vbWO+
aD3DvU97UVQpvs8QmtsNg6FCqDO38ALLJvFfNRAbjA85owqYdBmEhZ/Y/mjn6SUPfNLUMq+M+0my
auglWZeMpz4tZfUEq5ZrNa16GdvCuPgQDQMH+/3Xry4ixN+f8gpGuHQVjMPcq9Sc203yZTPbFcCb
DTfpOhnxLyU3AqcpGMIf9D6zfspjancQ4BRMq5TJQvlCD/rEbWM5rG9FblXandwK+ajlIv0Ew635
UsWD55OAm0N2oBBs6tsyDodh//4mFlfJvAfojwoqaXMqctXkqVTwCCOW92dFUg69bzup+pQN3cZ4
aX0VID/o5/HtL1EeVT21cVemOiKbeYhiFxCA36Ulo+8ehCjO7t7f0xwkX80Rro7IfHhfDS+UqArt
2gsA0UHFcWIDrGUXZA5ebg8jukO7ITdgndqZ+imcjK12xCIC/W9xg/hK8ObjX36XzAbg1wHMPcNr
ToubxpYcrTqMw1afd3WTr9ZZ5DxT0obmREQ9cd7U+Dwz+KbzIHT/mw8T+YX2UnaR7YomMMoJ4eQW
YpKajcMzr7F40IAHccDCcoc8ZClclorJbspWwapZfPVoMw/dn1DDPNwYoCz+eP+lLiLO/w7qq7UW
L1WWI6vRBHzZAPGJsz80+QO+bBO6AK3PUKEr97Vvw/Pq0FJ8f+WVXZLE/j+0sLYoH+Hja3mTGyij
WYHilMwqCyQ2+6T5Q+nwVfHGp/fXW3uzr9dT3x7fJpFBz4ZRcQYutJ/qG6ZX0lQdzPzRKGeu/gXF
sY0trh3a1wSzxWFKBQaBWZnDn4iS6sYvRXxnyN6DmTBMK2uaFO/vcOWJWghYcFdzdAg+i+XMIeEz
0XLrZMkoHVymvHEFKktZ9yWqNxApa5GHNWbuFwgEFnz7MOsGq0zoxS3uH2ZwaGULm1wtFqfWl/+x
Tv17QjUgAcRTg9btEm9lDrQT7CguGeq0bhqFrlmXl8FHoCf+6nW/3n+Eq/sC9zLjhkA5LrM4fJvT
2koCbL6hjqqdcHUbFnCtJ1/eX2flMHIW0Tjjrqd7cvWJm5x5zx/wLhpHUOI16gveMdWxxpleSuMz
b9EN4+T3+4suEsX/PUl64HMfnHnZ1XVRhq2hx910LpNqlzTGIzotGzfSWjghVbTYEafjCmej1tqI
TbnQzpFvivSo6zkKFEM+Fsc8UwRYdaz8wn2q5YW+M5XQ2ziWa8tTQ2pUVviCcE28PZYosXhyPcft
FkXoNA13JsoHRvRTL0kDCsfLyo1PbuULp5nM5IqRIEDLZcMhocsFCRgpGTk8i+CHNXz1DNwm/gN9
lEuenjIoYuS+ljNOOYBZkPqgcHRtBN7Yn+q0/mJlzcZu1k4/x4LeFv3Na3hHkmZaYhgInvcAfLLW
O6VS+Nkv4n8cgf09iCaTRqYkoNevILeI4gS9KoBK9V1DJTE5SfEzqG6TzUbh2uuhSwKCDHoq45L5
M3yVstBx6HAsxtanlpISjaFRP2pmZTp565mOkqXaBhhn7Qt7fXMv1sss34qElspnQ9QoixZHANv/
NsFYXtjGonFQNlM3eUmJZYJtPOUZA5pQAaAxxJ70H04DmHJms3TzZ03gtw8P9ok0jHVdnpVavORB
/Dsv1O8I82xkIGvv6PUyiwzEqIuk8VKrOk+h7oz2XpkUmJx3Bm7V74e/tdPN5I8Ca+ZA0X54u59y
giRUp5Dy9EnxAzftkiHel4YIehRfINmc319udV+vlpvPyquzZ4sUCW/DG8+R/AthhNtQOsbM76VR
HN9faPXQvVpo3verhRDaNWhcay2Ym9o/lpEknQC9boG7t7Yz//mrVcCe+WMo4z0SV+1wVs2odXXf
YnhrQusPzPrn+5vaWm5x+JqkxDCuVKJLWqvBh7xRX+oaagYqMuVHWSqqjbOxdnFANJyLNUzWrqZX
3E2lVBltfPFFGd/1aJ45qoQaWtJL9ZNaCSpGDySCaMRWYbN6Kl+tvDgmUF5KwxxQypd0w+mgZdEB
cLV4q3jbWmZxSIZwmAz0ItGUZ2T16Eei/JFoqCjW7VBvBMG1pbh7MYOlgQJcZpHY+8bQ+5z07hwX
4qYX8JOL+qgN/+i//TcQvl5mkc8r1YjMS6eALrIK88MUeZqLTxzyRghG7d4/jP+bZS1LMlhdTKpZ
kgRjETs65pl9OLQ4mTPAexyU0cOfvWlRJLBgxO6UhLNS+blyhK+S9zeDAOHuaJHu70VdVTupM1Fx
G6Wd6afDrSZmFosnpI+aJP0OfGh6o9+DDevDSZyzYJAdi1LeMVPkrKZe/dzEpbXDJ124ku35z9Eo
bJATvvZipdEjuIYKBh+TlZ1Sl8a+UFEPi2VpRDgKHFzLz3TQ3Y0dZLpaJyZ5OsRxgCCbnDKjUJH6
QgeudHND8zFXGeUKSiMQINsXgVN3SKUJNEng3aDAgv14u+tCYUDwH0OHIbu36yrAukVo0BdU43Kn
IqmyN3wMo2o9l7FIoBmhjVSQAWLETlyA6KsUpuFdO1uqmPHH3Efpi0wb6nyb8R6FkA61b0in1urB
CYaxQogZCzB03WMQBi3z3cbftaHWPzAhGfZabaX7QjaHO71XSL1AFu6ySZE+jpOm7IY6Nj/TqEFz
SYbnOCRy+5AM2nfyfPOQT2Oxs1DfZKNwL89xh8uvEsUK0i++ikm4+TxVjPmCMVNOQ1t4zoQo1bnE
feRZkOWiLOCFv4dE+la0sDpiOcr3qL1o3/PACH8WXWGfuV7Lo4qLiFuVug1P1DCSb3SNmkunT8IR
GH2+FKVelo7FxNaN5LEE+aybPyRy828F6lquYenVDslo6WzUlX4pSilzlEDS+btESqoZoR9ZmOkD
tJxxhpro93A6qxfaGOUeOkYOtE8ZTooRZWezipNDIfvZE7AmcUtPubkZGaf5rh9O9XG0ColzYGuu
31rKnpz3Y5IEnxozRCkMehuqenGafYqbOj7FivF1sIqfpdL8ErUhHS2/V4/IfZn7EiUQxjhBUByk
xBJOJhtYzNEXevT18JOWBOrFZBztVAQKVPHAm+0g/vvfWi8sd5XdfmmbCaHJsf1eWf2LVKTREayL
5lpxau/f/7BXQhWABTJEcgKdJGfxWfdKPplxzlzASqLOjfMgP1vTYH7g+hHf31/qb+2xCCFv1loE
+sEovd70tA7np5kixNTF8Jye+mSUDLpp93anurRZ9vD43KiL3MD/Og7jv3ckGG2BDGC8TDGxrDuD
oElLo+3TM7rXFzmf7v8Paee1Iymyte0rQsKbU8jMSsq37+kT1BbvITBX/z/0/v7dWRRKNL2l0ZyU
ZlZGEGbFWq+x9fLQRYZL22TnKbjc0OvxsrEwNuIxxhyvrgG00ygtWfRipbD4ROPVrfOPedozwckJ
6P1OWrwZDfoFFYLFb3bNvRWIdWdOopU+Z+YbKdAeQtE/6VjDqE3zrKvFDgBrO5yzQBDwpqZH+jIb
ivUI+hxaZLedEJOb5mN6V6F5+DSrg+mVkiM8ZUJ/8/oS2siJyOWW6sTisAwr52VQtStD/Fps9RwI
zXBzWc/fzUPsnFF9sJ7bdsx3vuBmPOZy4Q+CrFk37LWu6wwQHpLvBI24bVFo/6TKjXRXFfDsB8XO
/rk+vo1EljsW20behRs0J5xobJq/nexH5pSW3A4Lo92hFZydrgd6/fUAJCODS6MOGggNu5cTOau0
b4Rl4ClbxK6u+Eb/S06SQwIg0TH3VubrMwbqDPWWpcwD9nD9dm+0JHFyLnoId9apadrPja6/k2d1
J+vaOF+WOBrcPyCY6BOuBhVLUdPJ+Hr5lYQYju+UFsTwNIuRzKjat6oWZO/TeJFgGxrxZNM4fqpB
JnycUGx4OzmT8n1ypOHn9YneHvuf37TK0SbU2eKhbHAD7/r5Nh+a8UYCM3OTB928k8FvfVOwMjQp
daAE8EZeflPdrknPtAHG2qzzNDGdz0qB8lhrHEievrZhMJ6vj+31k2GZ7z8BV+f5BEcBxhl2ewOm
P8P0pZI+ZMlTY/Qo+S7tkb1i8l68Za4vHmANTMq5qU3JN2TKaWleVw9WjeyuOsSWn09p7knVVBxz
XR130t/X5wAjpfq0uKjQgVlzY1QgjGoud9bZ0Qaom8lZmh8c5Una5dbuBVqm4GKIedhEVFc0nGid
pxGtj87+BydKV6H5cf3bbQeixqvwsMcNbbVYEDvtmiGyJB/NodCEK6VQVxaxiYdTnA0TXJShFDs3
1F7M1XqxppL+mExOqObolSIEMBxTFI9+NYCEmqgYv14f4hpWw/to+Wp/xrhaL+XoZCS4jXFGPvQQ
I3gbtbZn9e8MastN+X0cjScLfEhKRp5qe4t1c+NfBF8m4+JLDlIfi1zNBl8v6Aq02iDfTMagHQRC
wDvfcjMU9RwkEBboxXp1okorhFKj+jXqxVt0fO76nqoEr5Dr87n5+ciawOwjn/2qsu1Y7QR6FjGC
uPzYTriYvZ2rZ+tfWu4uH22BV2jakldAhFp9NGtG/cKaVNu36owHXNp+t9Q4eWy6qdoplW9MG1QR
0MEsfxA56wwmU7OEJ03knA0nuQvwcFd1+AjJnOxkSq8vdUZEognAGyoCmfbLlWDYOWLpcjr7xsAz
Nw4PqlXvhNgaCmBnWEAL7I8xvQwBuGrqezTFbwu0sKJjYgRpToadgBvD6nDPN2VrQJfRVku7U+QZ
DAH7mFdp7xatOJv2+Ob6YtseEeetTIvNIPd6OaJetL1ViSn0Z7190kqM4dP4oa/HHRbMxp25VEL/
G2Z1JAWiHXuF16xfjZ/M9LvhjJ6EiFxleWa6B/TfnDbgPLxsMIR81ZqBSKxnVUfHC2ego9IY74q0
OV2ftTUT5ffugbGO4xbNH5LzVQoUqc3A/rIc3wZC1ICsBtbiBlqho0ufphbkO8DrnWv3TUD9QzT1
z9ga6JDK9tS852RRlZs5zxr1Vq7DHtupYuRpLClRcqfrs7kHNdg4URZ0LxzuRbSFi+3lRwZPpnUF
yALkdTJsmuLM5jXRZjdSUYTeIKXVv377wdqFk4DwCKcYdiov43WaLGJgPeYZRWt3aj8oWnwoymdd
+pesrv98hj+BfmONLg7/rI7moBoMfFTS5BDOX6YJ2mQAQnWazqQZZ6Hs6d9sLuSLiKsPb0+gNLS4
y/w+d1ovC1HgT7JMd5UyCU6p2WqndLTrf13gfzGfvzUqL4bZTVMY8o4BHjKGxrEZ0dSNNPy37HF+
TodpD5m2uYEuxrhaLn3Y97ZVYVWlOhUFtGJOsNWyowqZ++vbaG8yV6dCNOStmaVj5GvY4hnhneIM
rjwjCVz6kvnxeqwNmxUmkbLq8uqjZLwmj3VhW83jUilr7Cg6mEFwlpIZzXNdfuyxk5B1824Swy1q
4F6s928MEXx2pPoEn/4RJZNzM3WeVUWUp7DngL4f1dkxsKEqBvWNJrSdnGrzE/AzOZPB/AJ9eLmD
4qZNggTM4bnpheYitc6FmVjOzvxvnQuL2RG7lFSDxtvLKGHeqI40O9O5iO7ShULWxPhOP8bNp+tz
v3XJgBvlbQ+LA4fb1XkwRXoQ9I0MYycr8Sgw6YW9TcL48DdR+L9TTVwgD6tlCyVQtFWu2mfI4I8A
P281uXkXld3O83fjdaQwkv+GWS3a1nFaNJya3l9SAK8M0zcYvEDkHw/aHJ8tvfzYS/bOfbO1US5j
rvKOWgqKccgKBMQhalNB8VMNQxKRPVDCeZKcPfmyze8FMnOxonYQt1l9r65S66LSBlx04/KkNYXX
JNHbupB3sNKby4+eOQVCILivqkw6UulCkqPUT5P+bWUGnoPfSw+bR2vznQlcfvHLEiGbCfjQUiXc
YDvrhayFZilLftd20SGrrM9tE6oNpHqjOMVhWX2IDW16MCslvSnGZM8hdHNCTaLDj0Xgbs0JzbMx
1mHC4e8+R5/lRU6+rpL3VYWPwl/sgYtAq3ftnIeODiAz9MeeC1EcTavCvWYPvbG5HC+irNZHPctD
1YSjglUQIgRKdZg7nCfyn5Glu3P14W+GtMgP0i5F7nB1SIkWwe7amQvfFKl9aPrOPtZB3aNFVFXH
66G2x/UnlPryPEz6xQNYafVzEpr5j2iIFHSrlA5FBZoQaueOVWSSiHMlmN71yFtbwaKgDBB90ZJa
V8tttQsxfBikM+rnjnPgoVPhNRLrX6omey4EjMedhbIV0CQ7BhYCovcVaTPVaDUNQgbn42RQGGfx
NNTl5MZd96WN/sKxje23UDBQeKRwvn43DSJsDLVAji7Rwu9OFJRumOm3mlaHO19wc6M5sHsYFfii
9U1jR2gx18FY+NFYHoz4WDs/crGHJ90Kgs0gr5nfJIh1nTXqUpRFFCVBJ176EGT5YUqLOxUVkutr
Yms1XoRZo9ORClAjMaVIFhQ3C5tGipA4N/0kiA7tnO0swN9vgPUJeRlttc26PnUkoli+SKQEURPb
KB9jxxm+qd0QSy7NKjO4U5sMYn9faqZrIEheHsqmns+x1sGoieSKF089RL1+6HPTqY4g8wbnWPZo
vX5uNMxWvdhKUvEgNH0YPtRWrBoHDa2SpRauJ7RlCwertVJLteHeqnsnPORhYZ6nFJ8B/FxGsKyo
t6jyvTx2yojnFv5xqN1Z1aOW1fLXoYnkZzJW9ICVRlZiT+GJhUMs79LGj4rCxMoCxRlfdmo79tBJ
ob0p1zHUJ+xC+5ukkSLjJhh0p/LLKJZqz0rybnT1qso/tnlZ/UTl2kT5BKaWJyVquHf6bC+rP2fA
6uwupigqEn1cip9p++xkNlp/U9TdI+O490TeDIUylakaEF9eweJKlnbY1XV8C473w9CV6lt5snDW
tQOLWb++jLdSWYq5FEDJMW3Qwi8P1b6W7Knugfqh+PM9dsYasWP7r7bkRZDVyS0NqSFnSZIux5kC
ImCwh7vBxIeqlc1sJwHcmrylkQ+ZjrfEK+RuIzedGdhV4mtT+EPVxYma4C9LHt9fn7et7Q/NHWop
04a9xvIzLh59SqxoQYTTsq+X9ZPdBw82Sj5ZpeBlw6Ns1IcP1+NtfSdIzpwBWGDAkV99pxnZZ7OR
MIlIbWl8qzhp9JjSJts7ZzYSsQVfjRcFTpCvkMET7vJVhgaBnyKNEATJm6RS/MCK9oirylbGdxlo
tSKQqk+FRE0fGoeqf+pM4wZiF3VHqKa8oyqjRDo7jrT4Lkrj4aeljPAeW6GO96JoR/MYVTO2Q7Oq
Vfdmqkl3ACvSEV2mNDVvx0mmV9DVSVJ6Js5w17/DBkGKytGf60Vb/fIKw4lYwVLo1ogb7Iq6MT/N
VhK9yzPH+apnjvRoWfngq07WHmy1n0CNJMnHnR+xPJbW18Hl9C1/v1h9MoPO45wClwLd/VwGifOk
UcKCrJa3ZyGX+cHALO2szmnmBfTl3SCLzftBhb8md2bhFmNb7NyHmwsUKjIykVCuqS69/EkiGjP4
2K1z7jPJU6b2Vm7jt9eHvfW2o1vL43GhO5OHvQyR1bE1YsoY+yhIvXOKAsU++59OMg/NYHlT+jU0
9orWW3kYqhHIxJCIoVq6mmdJyVGO18bEb3sND8+HvMuOg+mX5eheH9peoGV2Lz4oPZEAlfIo9w3O
R7XuTqRGqvlgwL67HmhrDuE2k4RBOKCwsBrRYNRVUFuVhbh+9pACAMm1WcUvEupthyN7qX3JAxi/
14Nujk5TFUg+0DkRBX45uhk9J0NnhL42WIe8TR+Uubod5w+wyP7iWEZMSeYyAwNC8fdlJPSCWrvU
JuHjNOnWxpsy5LvFqOvJ90W913HaugOQ+tSBElNnRmDjZbABs7i8KDv73Flh9EvNh/ABrWGbAhWq
6LM+d3fRpGinv5hLMEpLwxKps3VLoAztYjRED0FTcdqbWen6Q8s9eDMG3Xhf4FW3x0Xd/HjQz3SU
Bniir7HzsZQ3xigA6Tuz5M3hTWBGB1v7oewpM21d3Av5///iWGtAu8Tjf1ALiwq4cjK66mZKp8cw
0M/X52/rAEfMHqd0iOCkWOsJjOMgqI2agypp0z53h7b+PCRFeEwxJPCkjlSoM6L04OS26bZjNj5A
37Y+Xf8RG7tQBcGDEhW5w2uprLSvDRQ3mvi2LKPq2PZm99GwMacl9y0PQpnikxQHnxEwbHe2/8bH
JDBFf5oKMsLjq51YlXJQzAJaM8pIsS9IwjwlzCo/4QF9jAJj8K4PdCveQiMB94X75SsDlxJdqi5X
G6hoosY5OsayOYGke4d9kfQc98Ye72gn3lqGIw1CoeAQN6IA2d/1U/rkoN42dweBRcL1kW0sV+gD
TCZPGipk68sI92c7b2Bgn+VpufAkK0cH1WqPJNvW8XqordWC8i5GWlxFrwkLCu+MCeHB0ter/D5H
wdiT1PkOd/ETtMJ3bZTey0n983rMzYlEq5YzFPbyK7FQre66ppkottjSc6nP7pxrB7sqbmZMDK9H
2kgFAdsjgw9PDM77upg+9sMww0jvfEOoX8EPP9Mcvi/bEmMQ5R6a+c0kpfh8Nzvfb+PwRrCbJUnb
jU7V+hgYp6xqnDAP/AID1Hu9RZ5yCurIj+CqHUhyrKfFDXtnrJtBF20qADScPOsCSFjnSp4kCFMK
sN6SrZ9FpD7GoXLHIcFDN4v/4itCHpaZP26KV48hqQJyn05V6cejRj/c+dTF1Zs6Ku5rY0+xcms/
4NeBVxP7nDru6ubtEBXVodjzgJ+DWffUPo5CP9R6A+nWNkv6N9dXzVY4ilVAdWmNIMW5Ctc3ZqHF
Op2+RLdpI6d+IJuulmvH62G2PtiiFchLb8FirHEYTQ19vp9wcUdAS3uLh2XbU0MV2rNe1NMMdLlO
3pbqMO31hDeM7ZagXNzoBC9gk+WHXSSEeqJhzjsiZRu2uAPpzS+9x2w6kN+PhYK8rPK9CIxHTGI/
CEN/ZwXTd1jUp+tj35piLkiZBpSJkOG6NEDtPxvSmGvC6gdYMLU388aapWhnT2ydbqhALeqFixfL
us2VBZXDLLD9jACBbKmR6mM14UJEMd7wxNi2T91UIJVmJuPOEbCZCmjcw7YpU9Sl9f5ykmkIQz6s
ZWSYc/T0MTR2biINGJ07t6I/JzO/A9f7xChcmqxGeWiCBfmm4se6h8femmsNCCpX5e/rcvVLEoql
fV9RgpWR+gCN72CQ3eGHff2LbmHBsF74E2Y59S9WVSpMEejWnN+i4h64alhXrmFHjVsCFfcQ0vhm
5OhVdugiuJhl1xYifTDkQqAub//ml5AA8Q9sq1dPgtrg0Jcb3Tk3htOGB1nN6390vK1hy/S99n4s
EXhmnRsokUm8y76q3TjWbpR19re2aKudotHG41VdDhLMDcE2vno2ZNngKHCGnDPaKt7ExTom6uH6
iDdPEhAeOmc/hek1izIsnb4VY4eweKu5U/ZsqU+VXLhxfHSCn9dDbd3di6bS/w+17LiLryyZTp/P
XWf6ADaf9XTg/NAVHIAHWzuNplLvjGwrHAJy4KfhF1rA1l6Gi/oE2j5C4n5gfIY85GVl4Cf5Ofur
rwTn2TQtugeQelZnYh+GbeIkEvCDzM49NdWL42RHYmc4Wx/KBBqz+A1SZFjf0QjL6GAUkGwJ7Udb
aU5yrrkVPs8cDkn99fqX2om1Tlf7qAmH3I4QhtChNo153B1DrhRPDKWFy0I1ulrXmDunwNZZczHA
Neq9noO0mpFN9PspOPSJjB+l7Fl2e3N9bJtX2GUc9eW6SGW9VqFR5j6lX714JltGeqwseQK6TVfL
iZfBwvoFSvOtSM1aPyoxymfHOZXEpyIlcbnXgXE1O4Pf2unkJ2AQSDjRmFutoTGMqygZsVBxtFhE
rgZVMHXRijT2RPP2Aq02Ie/IQqnNCtqvI+h1FX5vZMfrM7wZAtQMfHbwrmBnXk5w6ZSNnaPs6FvG
fCsCJDbVaIf6sbVWSFWXUsMC33x1ag2WHadthzfxOHrx/MZMwLibO+fV5j2MwcNyfGDJQZP15UA0
GZ8qxUAfJYCKfdMNHQy4mec3zuD4EaS9gVqzxBoFjwCOrLSOM6pTOwnl74R/VVPF3fbPj1h9sGTA
OFVNDPRfMiP71Jfd/LmA6zt4jlmkd0Pedem5GML5iSfh9MVJhPOFJ2/0oetj52euGj/RYc7+Zq9S
U6VQAT6C59EqzY34U1oqI8S0JnoGN4c3Xf7ZqOt311fSVg52EWZdeynS1gnNpHV86k7jUc+C+muP
MAmtPPNDmWXNvZkp6UOLWof/vwVe3R1dpup9OlMvT3rtzpSbL3ga3Msxbpe9eBfV6j9J0f1FWns5
1tWxNMVaqVdyhU6YSJrHegxGt7bN8BzR59gJtazbV0vKQGbFRpaL196q2hKEbanEI2Ckussehsk8
66Z4Ltr5h1GYH2zd2NmsWxcxhBc6X2zXhQL0chspSkiKodPy7VoYokhwyeGHHMuju0QKjeeK5GoP
uLMXcbVnoi6IK1mtZLqH42EeccSAZ9uiNqQp94gP75wTW+cdHlConCmcSDRIX47PauhiWDYKTWNS
iPfVYmbuGu0I+/X6otw49Ki0LBhlnaLLKzxEu3hZNHpfI17ztlDQuUODFJbfTpSNxfEiyjK3F1na
2HDHY4yR+xOSDZTq4wNcFEqAY/oBw5uCPmK0p26wF3K1QNjXSYm0vnQG600yLatfdFRGBdD1UIwn
G9ftv5hIsGMOjw7keNeZoW3WfRtKSe3LWezZmK4oY31T7UGQNpYFjzisXbG+ZmOvH5C2XciFldW1
39qwoYWoP0VNsXNAbsZA9XlBjkD0XN9QlADgLjiTfUY2oX5Uw2Y6Zbld7VRL96KstlOf0Zup67H1
w3K0bpqpMAGxGNrh+lfZjIKZkrloTgH6XJ1KZTVHAx3y0U8Scd87pheW+vF/C7H8hIu1PQtwJrUG
xLzpEchUUaTF9EHLdgayuU8vBrL8/SIKJHktECO4S+pLrrAKzGjvG3vvebMVhZyEUxxDazTOV1dw
r2hto1Xq6KeBcaok400bOaeCxu6/n7KLMM6q/UGNItK1bI59Z+gd1xDiXVn2O5DOzaEsslHowjGc
dVEpsUMR1lJe+5KNdKtpzJ+l0n6fjfNOl2EvzmodS5NeKv1I7qsEGA2IcPhBz1w9t6LZsw3cigSf
aBGfh+/BWni5BIoQahuQSusMCdttpvSQ2DYCEnt12+0wVE7oKVqvZT8gKw+9rJbCFxYomSpL0dkI
Pbmdd27wrQMaRzpA32jpQdJYDScRPZfSXMx+1NZoXpiuk73HwtOzdPlgTZ+vr7itapB2EW39+lSD
0uJ8bjDBsPv7BMFH7cmxf9jZV0r/B4hp7iJFYJQ3Q5H/xc69jLxK+wyzot3ttNHtJFf2SQ8l+cGW
iuRQS9Iei2HrcaEt2gMse8DSr7q0szDAv5EL+UUDbMZTnHqO8WSM2+qUWEgmH+2hT/wZBY5fphXB
I5h0K6/PRth1/d75vrmOdF5Si0wcAjKrCzitTGHqVaP7UmmpZekqQ5ab7ojQJ2LXqen8iuZIVg5D
r0vloY+0HiGRouu+t62B+nfRl4gMFFpQTB72YFl5iBKRf+eB2KbHZMYyyhN2AUhvdCpNupHCSfla
NXixHZKkbn4Ix6kcSsl4vH8wA64xcON6QaM6RISjiMDig/GzCtMNRSmHN5ox6PGhrcdfclTEJ8g0
drDYnGFtjkW73uVPfYrhxY0hh5XpRiJWk7dai/T1wbSDLjzNQ4Y0SCGsd6I2S7iFXT3PNOLtOdo5
1rYuNM5lDQYvYHUS35eHQDTYiV2VFOlFlClu0gbGnRJVwYfr22Xz23H+K/g/wPxcfzs8BPRUFhMV
S7u415raa43xMZLbvTXCj129GTjI/oRZnZ3RaMTRb+cvs6pK12kV1TW7fy9LTC5zEWR9zkyWmNRO
DGesO8BbpVOvvps1s39fKOWv69O2+XH+hPqt8nxxSTcjXdFsGHAy66Z7nlgHqVJO10OsRfQXotnl
cNYcVqBP0iRyGQBzxt5zy1yVSKQVofXIuk7qPxN4UMcf5VLtvMhslOIEFJlbVinz8bnBBE9zjSCR
gK6jqZ+8w+m0Ljy7sMoIspPZ+IJMLL0Z6hHAqSDRnZ+y1rBuDTrbgQdrqeq9QgFN6ymK6Cgq4Uv4
RkWw9IcWabqEfSIMy50TdPXyMsG4IDYJfEE2EJWgWPlyzdtyLLXRkNjn0X6yrTtp/hYkX+bw3328
V1FWi7FDxtOIg3H248G8MfCwHXPhX/94qyvv/0IAIV5MjcGPra4CU5NyPWckSDM67UOKZcYiz4lz
LpKGT1NeJv6UiO7metBlfV9ssv8E1UDX442+iL0te/1iUcaOFQXBgLvUiMBbnjauGv2a1dhzGs1t
jV+4sbkt+lHXg26O9CLo8kkvggp6bCMCg7j1Ts0RtJ5rdJ+zGLHhKZgPsaHsXO+rjfdqjKsVUqJC
VpZKnvnasow77TY3+rfXR7Q6El+FWC0PnH4KBlXDXM2y7iQwO7mv82DCxrNqds74vVCrE6sSKHWR
iqd+lerirrAa5RE/YuneClH8uj6qza1FyxMv3eVGWb8ny3GywwY6xK0UlLIX1ah4lI7+w1GLxTbd
yT9dD7f9nf6EW1U1hjHO0QDL2GO1bZ244oNjl5Z71KPNxbcYxSy6sfC5VvOn4cs3iwI2lxgHty1O
bf4Rl6SDrN/P0t4zY3NEf2KtqRF9radQDc3Unyzlg1Y3N/qwVzfc/Eaou9CVRhzhFY6pozlcRjKC
XbOWzG4PLd7VhX0GikOG14Q763wrGvirBW1Hr/GVfGxbSEHYm+AZUkV5SqXmXSPU1iszBb29qVJ3
MoCtaLxkAG1Qg1owAC/PiaKp0jYFj3oGyXg/pMIfMvtbZnQfa0Pd6YBv7SrQPZiZ0v4EJrLKnIZW
Ufp4inp/npt71W7vu3j6aEjqzhLfGBEdz0VcjZbLa+fhCdHHJlU6x59x3b1BWfgH0u7DYWri+hTq
8x6YdmP9LQ1WCng0egAVrSawVvBTA32MOinINl2TTg7p9fVNuzUi9B9hqaN+TsV1NXFBwndBDhcU
eK9NIELy+L6Skp8dOLqj3Bjl8S/CLb7rUMIQE1onOHNFEzfvIuusKcXktnkRHXJzqm/7hptKkBmf
rsfbuB81mpxQGwA9M4XLurm4qpzZgvnTd6GfaT8rcZtXXpD1x1h+1NOHKH4jwj0Q2NZ8Ij7COxZ5
ax6+qywAXyc6kjIaZnDNb41Q/zLKpzlRvKCJ98goW6sD2N7iCwYSi+X4cmxZMKpzKAeon9vKbTw0
oPTrf65P38a2Yln8CbH8hIvpizMNJg1Knn49Zl4jp64Tty6yuTuLcLleV1kMq8EmEYS9s/HuyWNj
6sMi9TMdn42iqBaqxrGRnDPb/SFSClgIe5Z0mzEBji4oCcugEvpyaHzCMpF0JTgLMl4vG8ZDJvXf
+qJ/bOTo/ZgPpyAt9j7Z1nyS5C813oVzs67yQLayaA2L+Da2ak0C0J1O7zoj09+PiRj9699ua3kA
9uLY5VYB+7S6KCU5iY1GAo7odLaXT+I0JMn5fwqxLvVpraU3slLhVK3Z91qkvnWUaCfExnWvXYzC
We2nSmlTQxrn+DbQs8Pcm8+SInFjhXZ607fycEJTYU8Yaesj4YmooPlv8BpfnxltrQVdMNfWeczu
5Vl41FKokv27yuKScXJRQecFemtiiLgsz4udZQNhMVvhRLdSVsoPjiOZd5GG7oM5Ferx+lfaOpLo
SC9QezCNrxCGuiCVRyUF+Jv9UDazF8JZDaSvsfh4Pc7mvOFgyQXpIPGzvq2yXK2ULKWHlidt5qJf
d1BmGcPt7Nv/Fmc1dWYpDUt3Ib/tujG8h3UsPZmBHn/X1XQ6XA+1OXWUFhfHYAchptXqM2Itkxpt
im6rWL9rjNh8xzvrxs5z2y0mu32+Hm1zAlntLAfkCl4d6FUe6WWujfqZYvCxU/C3joUvKXvEwq2D
gXPhv2FWh7qECXsnyoqTL3OOIwRDpVJ20rGtXWsiXqqTtiDIsS7/prPTJAGMb1/vka1yf3tkcMKb
P3u7eErbWV5khbN3fzF9f4Kuq8DYO1DLSJCvUUDwnmpTnU9VM/EWlnp7Z10sS2x9YaEz9ttuHaL5
Oo2Z2sJsVBHlt0BfM8rKtvSOdfJxKHPzVjHn0ZOFpbsjzIvT9TFufruLwOrLY6PC5HCcDCbWkJLP
g97dmcUeGGdzFV6EWKUVcWfklST3yW2QxNpD21iqGw26+WUK6+Tm+mi2sjMWBzA01PZfy1sNuSky
uXDSW3mi2CuHeX1a6IBu1CvvxkJNHqpUNF6jDNIjKps7UMnNNYr07KKVQQa1/oZd6ogIxHnp18WP
WD2PqYIozUzlBGGVPa7T5pxexFp9NidGNtyZwtLvSvshsU1MDQKPC9P7i/m0NQt4DfAJ8raXq6NG
iXgIgjTx7bjV1dsoLlHyjEnwf3S5g/+4KzmZQOU8qltvaNpauTXMovybbA70pPVbIxnlstUCkoTc
JiKIgjM6t8c2fJLrz2YN7V47D/F0tKZ8Z9RbewJ+NHq+kAvMV4W3OR4qq+tIUu3BEI4fcfZUN/2k
ISdwfXq3VgzganDsgLxJD1adzSovM0m1Mnp0uMmIMHdr/VOBvFxo/Iz2mLGbKwYUmUKPE3/hdSsg
NMa05F/S2YoWf6HJUO/hdWWHtm+GvzmsL0Kt7oPZUUUo2SK/Rctb9abZSDzbqMZTr4XO0VCC4CD3
dfv2+lxu3qyIPy9qK/Rv1x3c0dKlqpvQioux8W7L79ZQ4hWL/ea4VzDanEkub0RdoB69aqpAwrOM
QtiLqpkSePaURA+Ommhe1yV70lCbKxGwLV0CHtMwz1/uPzmLtAw8k3mWxuKut+azHkXH6/O2dWQC
M+dORceafvEy2ou8kdaRRTcgtM+5JQqXt5nf2/JTMGpPmoXAVmG/UdOYx/ywE3cNgv2dsF7s6vVz
Qi/NbIgkKs16cC/M2mua7NTN+WOnOl7eW3dIHPGegbUeBLdtYHmRtEd02vqQF79g/dqQIyVs5tgI
AKE1UuyWavyzG23xLEW4Kl+f5a3VeRlqdZAi9D61fZWUfjaB+YnPAgUQIDtuHf/FJXQZaHUx8JjJ
rH7Oez8tG69ATrZ5ZwS1K2nvoz0WzPbppUAPoenHmbI6lnkB9IYjZI1WgdK68tQId6yzd+mgjLcG
5uiuJNXqzgW/F3N1tKhq3klpDwTdmeQ6u6nNQBJ+HAbVfZjH2DmkTaiLY2cojbZzKaylM/+zXpeu
CJc7+fT6FioUzWhlhW4ZjJn+lNeT5okqm71pSlVXCufa07Mp9WqRpNSEnPE45/bomVJVeGFnTAcL
6SwuSVN9lPJKnIum3wOxbZ4WF79wNTlZ4citIqL4Ni/C9kcwOcapVIASXF/Ka3DEq4lYnRgyvd4g
5JS9zdoeNZsgkw+qaL/ORfNpkCsML+xBvWkLy37GWdu+Tyftc13Oe4iBzc17Mdhlx12cW+MIyjPJ
BuG3FTh1lA1vphLJwR733evj3dy6fy7pV08PrqqoHSixtAatRa+yhuqftKynR5wM0vu6B8/wNxHh
7wF6Qgz2lbxhgSKFWuEYcgZGoN/2pSSfNEOqbvS8ae9yydqrXG0vbYSOVR0oNWyf1TXTtUISJUI0
fpSC7nStMEXhCD2qZiLJSuzEy4No+s57aDTxICub6q1l1hMI2thRjqiNVckJZ3r7Pb4pcs3ly39y
sCeM012zmc2/ebIgyUWhgzKURS325ZfPumEW3cx7YulP36WZVR4Hku2dfGLzfkLzbnHYhlyMDu3L
MK1RmUWfWtltaFZx5WoCD9aEV7tWOvUpMdvpaVbMwRXYzHtlM/a+puWp28Gad6VR3etqby33y1+z
2ttaX2GkbKPdRUKAk8yds1j/dL+uL/XNIFgwgPUHCPeq6dGBk8lNe7b9dLDUm6K3EA+JmskbMsd+
cz3U1kGOfyLLbXkZgut6ObsBuRVuyIrl97OmnmALzIh72MOBvkJyhBQteXpU7JnZrJkMv4+ui6i/
EVEXh0aqNFFbFeikDHIM+zaPT3IjEgBGxU8zNme3CKYDdrUeIJ6bso2f69Q6Okro92O300rdTLv+
bLl17tFaQOV4uWS+bg1HB+FNngeSZyrNm6jP75usBLMpBW+yUv2XwvP/Ob55pZJW4rcBf+flzDcY
WzRBW+LG2akTrr6I8g7l9HlOtO/XP/HmwQmYFlIfrZJXMplNN9ZkWNwTQZ9N0CnHOj+FTVkfKGaH
H6Mq0nZKu1sBLw+G1chGacikMi6EP+Mfdkgp6WGdac//TEJIN1GWO5+uD9DYunApM/B2Q0lbQ4/t
5VTqY1OMKMZE3EGB8qhKymB7vTKM1VEyxkiHuxl1g9ukevqjyWPqAQgfYy6b6E3+tnbq4qdhGhBj
YCbYIMz6NvkWD4pce3Q09A9FOCwoqrG8aQf5OEuVw3NbLx1q4/03cxYnOYbqJyo3VPv6o5RhOOgq
cz2GB0PDWYBZ1pMnEw/M2MXMUfqUR0l0J1eacjdrk+5gm4Yn8c3Y5mRwCJdaNRLBfftlMAYMICMn
75ITnNj4Y9U72rd0QgLAk23gdwcN0+vqkGddlx+LOKQXleUjlm7G/+PsypYjxbXtFxEBYn5lyMFT
2i4PVX4harIACSGEQIKvvyv75biy8jqj++1EuY9lQNrawxoWL5zu4nHqv1YMEgkFj9hIn3tX4dq4
8ObxYk/aZUBfHUV6oI6ArvdJOp22GHyj+mr3EkXzylQpULusl9iiZ5pyEEMHqA03cQIS58kN0De+
cjHDsXs//p6sbzBF86JvbTdmK93A1PHCrX9ptZMIz2Sypo05Sv6twYbzA8ccuJ/HDJKhgVdnYfvv
m8N/PN3JaXHdQE7wK11BYKvvWk6hiQVdRATBzz/VmUP5xzLHn38IuY6pOTQYx3nvAcrq6OkhraPv
tDHPI4ixF9Y6F9+xmA8AN4Ck4BKfHEhwYGefTgomlZ1HRAYaJUjjaz/DKcXrrQCdm3vej0V07s+a
6HTMFtBMMukG9a/IF+bX7DsuNPAH4Kb/w47F/Q0yPVoUgJqc7CXHp7QzTYX2e5Vea0326dzfzo25
EALPXKuYBcKwArT4JPjLpdMNbcjnNcS8E7tH6VcPwtVHHzPL8oRfAuYf3+bJKTwKCRLkR6B//JWn
0gEeRZOBZodZ2XKs/ZrraeZVSVqcyskLl/2kOgqbtijONO0u4ZfPZCsoPcFrQeMCrlinGgUQzHT8
tSdAKMN8dDYvsYYSnhg3/3r/ovOJsQMgDXjU074ZoVXlY7g27Uk/3ml6DRpXeVQ5oPxS2/EUj328
mdFlPc6PgQQ53it/HhUX6fUoYI22Y5Gju8JCzqqBoJS7vIhmBpIYsOv2DYLMzdOqBQ7qgh44+oZw
1nTLzx/6zKvFuNAP/xkc/a3fNaRj78MDj+0xyt72ICRPhG+S4RJH4cz9ieayn0A5GMMP//QLuhDr
1g5p432FDumCw6i97+i76upCXDizDlwdIakAlA00UU4xKZB9daVlkGJG4vtTwXAlgzrzhX1yJnz/
scZJ+I4kV7hBLL1iU7OWilbi3aJ993018ySyztddm3U6qX+2KYt/ff65zsRYrA2RhgCm9SBJnIRy
QIc6bdrA2ddOR7ZLRYMnaKwlhXB7txhZcklK/sz2wEgAwgZxiioMn+/PjWohiqedFQpBLZf91jXC
7AKZjmWP8Hohbp59tA9LkT+X4mRgvbEg5pnluYlh1lrbfRevhdV0+/lLPLdJQMdDMAFp/O9ps2cn
OPRMvbdzaVOTAqK6ITI4MfiXZOPOxGi8t/8tdNxJH25EDhXMmJgYjVZN+UMPhM9WBNY8Ueu7wIGx
NANUrLnwdOfeI8jS8KxHLvN30xoWUG4/TQCkDtiK4LUJFF3ctfsm8gR0pPyLusx4iJO7Ad1kcKkg
ywUk4mnXJKaO6Iegp3sQmWEPvWazb/d0vcQjPrMTPy5zOkHx2AyzpFoFOx5MVzSF9vGcbJBVX3h7
l5Y52fC6XiAfGDRs3wWmNDG9pVbctSy40Fq7tMzJZu9HSBrJrnP3JsBQSIrptwP1KGi6ojD+fLOf
XwlgJ4CxYKF0GjFgPbaiEoGqEGEprPhYf++0FST/hLkkYnQmSTgCOP6hbUHV7xTxEK1Di8bnsO51
Z5KyVTa8i8LZSzO+rs3PJQlVV8Yj6yFvE6jhdiVDdYE6duZgo9hFaAQqFjfAKUPV13LuzQpaexhP
0ZpLYPenfF1b+x+gen8sdHKw5WTYCkF8OKyuEJL1/awKIJQ43jTLBTuvc5lCgpkNZjPQI8a4+yRT
GGLVdavfA8E+1hsQi3hm5HAV1U7e6viNLundMPlwEepuhDsu+ed759z7BLYY40q4MoH+edxbH+JX
INAaa/2VQTpt2ThRvIPOzaUHPLc/ETUIgJYRtBFPCfuz43krsBfpDlaA5lFgl2YQv2mKyZ2jx75e
bN56TX8FMea2HEzkFXOIf3OtGLaJGV7WBTomsketjRp9vHAlnX/+//1tJ59Z46Ao8P/afeeQjeu8
QQnzwgpnnx5DOVytgI39la9gVlqFtIU2JDySbmZXqYyFw9VKnZfPv+SldY5P+uFL9tPQu1LAcUxh
kzSO3UkidimLdp8vc+buObIL8RxQMYWVwvFC/LAMEC2VXVLggwjps6XbCXD1QLLj/pfP1/kH/316
6Rw56GgpQmsPatR/LkRXnxpACM1ucBSFqp+/yoJrz9tTz4w58rAVpseKf7cenJRaEGfhiRFM13Za
RZwBKrVgbpVIWgrHIXlrUlLKIam/S82cC8X3cY989pee7KHUQsHbQLVlJ2I5lHMdz6VQBh5s7naF
z3kGV0pb0nG4VDOdi8ZAUB11mpAM/EWjRYfHDWDKA4nX7i1cvjJ/Keb0hx2+aBKXk2hzeakiPRur
QDAFLAZtXkgEnIQLJzQRhMdrsffILzPRMhi/J/FXEIqLwLNgpB189qrqSzKBx099+oJRREHsHlKd
f4tuU3gRHKUY4x0mkoYAj/sTQEXu9mU1X7IkOfctIcIDw9wYLfO/KFPjvCyYkkR8P/s/uXN7hIAH
3i6wVz4zm+TSXOLcmUXbCxkVHFegsX/yOhOHd4bJ2O5jfy2Ymrd+R7IZukCfn6VzQQ6EDrxBtIjP
qGHP2vaTQUI6DVVGaXILV8cLo+pzYcEH8uUII/UBgjlJquIu6FueQvuFVved3kix7lSc5MslGOnZ
7/NhnZOsCu6Rcgh5DKVdy94rp7l2aHRdqf4rb5trmIRce4LtPn97Zz/Sh8L2+OgfIl5n2sqGdY1E
TpDMVuq6gl5i7F0yWD53mvHmAMUG4gzSoid7wa4W2kv9CqVWT+tDK5H/CrAGXxUCyjVtBAyOfFvn
foLiWrjkkoTx2T3yYfmTp2TgFLUYxSW7IDW25IPsN2PcXrIXORtAPj7lSVTn4Qy1vi4Nd1BIO6CL
fWDKuVqGfA5hyMbVBkhbnqFH02WocLaff8ize/TDI57E6XZdNLWhh7U98MG5zEdJil5iOJNEj58v
deljHn/+Yc8A0d2048rYPsGeiSv6DH2zLzxkm1SZXbzEryBEPQztfOEUXviI/7z9D8uuoXZds471
Ph3hQJeO936cFp8/2fklkHvjRaXIGU+2aUwJWczaQ1uzCuVWO1zdQ88vuPCpzp655H+rnOxGPkCo
L+Hw4MacdNu26mn10nuL2Uv2+dP8P/vxfwud7MfBbaQxdbXscOCeI0ABsr6JdpLJRwdqc004/wz0
nI8OHAQaiE19vvqlpzzZkLNJJ90IIDKtHx8Y6R4AVkH4v1QfnvtkuK1xdMCiRpV48sk4eCSBo5Gf
rJbsq1rcBdMlW4xzR+soI/UPqvOoWvXnfg/kEkYrM81V6jlqLDEW+LpA0zYfK/tlIQtvL+zCs+sB
yIp6Al0JdKz/XE/Pdpkhu4g3h2QL3m9QCC+8+NqPL9QuZ9c5IgOP6Y7313w1DZPGEFUP+9Drinly
bjTxn0e/L+C8dGkvnrvaYE4N1U90rKBtdhozEkvHKsAcjJPpbumHZ2bk1eyoMlzjR5U2cEaanJ//
fgfiqY5jDOi9oEV88h7DNh1ADI/3QOT3foZW9cjyyIW1XQalC6/896uBuIA5H6C4RwXEP1dLB9a1
JOmcHTQIM69byrZR27n5L+nix2VOgof2qgYWcgi+vf5R8euuepfDLxu9VmT/+fMcg8NpXvpxoZPg
EXKAe3QHSAF1wnyM7uUAt2Uo5kz9HkfxQrA4txXxzuDBhIEC2CYnL4+lU8shtIktryzamAPv6iRz
5DhGN53bTLKg3dxfqGzOrQmWE3BygHDAbvTkmHF/7O0MsUow0vqqGDoMZSz8yDDHaJ0bw230H441
0AxHRDNKv7/U6uF3lupUOs0+wpvkEMYW81r2wPyn9aXx4rkbGrcXKBjHkPhX02zS3QD6CSxUQKkS
AI2YF2/h16JPCjbDTKHtt4CyYNJw4Ssev9Lpljn2QTDSQ4WBecmfR0DauiKBUHoP94tXugRfw766
SR3n/fOdee7DHT1TMT8E1uQvfGMV4KqMFXTj/R43GLM/Zdo/zVrdyE4/fb7UuUPwcanj7fMh5wC5
L2qAQ5lgKyoyGGtBPz3MaP0ogBKEg+uFEHLpwU5OwTzAIwK0TVgL2DurH6y6Bso5t2T4L9/pwws8
/h0fnopHgFLQlsDemrTjHZRZurwNyLCF1h+7UJ2di/sfX+BJFBHz0DVVkBztItd13c6JCcgmXDrh
5HMkVFyygYzZuCaxX7BQM/Ly+Qc8tyUxn0SXBQRxdOdOXmkYqNUTkcf3bKFF36osMu1muISROjfO
x4c5tsAACQIL/2QZmjhgRUHVCXCUrf0yrDRv6b0LiCFdfmn7/Nw1ezHcJmshh7f/8IAfVj75lp1V
Op2ZnvZctLeeTXInkBtYRPx70iag04CBwR8WvIzTzliEy4BOVTDtQZGCzxRfxhsoMCNeL96lru3Z
tBWk9SMxH9MntA7+3J5JrRUgF6u3H9Jkm4ogEyaFZvAD5NugwxPseiNKYPIze0lN7dxm+bDw6YxG
IM+TvdNFe92qb5EPwyngA3TeLnH9H1Iv9LWOOnRAZP0F2KlVx7uVoo6pNEa8YswB/ypmF0HlXxpb
H0f1yceVTiJYwzWFUL/t9nEP70bxROerpoNcVDplSfjw+V48/q6/4j9QTkeJReADTnPxBoLZZI7Z
sI8VRLx0tbzAXPXCjORsjPywxsl+Tzqf92mqnb3wjwM02aUlfCkPY5/677Nj6PhfYuWH9U4CmFRy
gRxvCqooVGR7uiAraTKnvwQ+Cs4Fyo8H7KRc6mImhaBdfSVEYGzuwFqxKSXYgyoLa7S4Mqepm0cj
3fneuoF+bGIfhq6xzzuWS6Wcrw73mnc6LcOTDmcMqXSswelLPD4DA8yHb8Pgqt/STfq90NJ96Ewc
dVkgOFoFjUOmOdeBdubtIqqK5HyqaA/rTeHGBSDlwVz4eppsrj0AjrK2a8SV4XL8NZh1/TrR+Nnr
PfW7sbEzFtiQ3rQxTRir3IfpuM6dSoZD1ikbxHmXVACEDJgjp9myOuSFMao3y1jHPGsWR18L67JL
ReLRkOLM3gTxHIRVAj90hJY/gwrp24DBhhw+IbOWN8uYxnvgWJvNbAD2DDsogPgVXzOUSVEBEnKz
hzx5uIf/1nfkn6/zsS1m0/Z7YPij0yw4sEHnFhovFzL18KfTy52XLHdtlSwlB10No9CmR9dTN9dh
AwIGq1V447XeDUzN3ge/k2WwVg90rdptAiR7zq324T2a1pAyrOQbyIwvUIR/D1z2jO4wABl+/aZ4
azM+CSw3wmGF6jApkS/veUhh+Yq8GaSrOX0DdGP5EY/xFSaYaPCC6pFB37zOk6ZbMtfOj7A77QtB
kH0qkw74ZY3KExvrXPoK6e/a3y1seWgX1+Sjt75qQciWetF+7vuXGY4LGe0db2/7oAKYSfW3fUTT
XCbJks3QbclHQC2BVPN2SR09xWRa7xtkvhmroLcaj/4rNV674SubyskJd7adnjmMiqGIMrw0DNKF
YQ1hUyht9Ph1zY9kpuEWIjswZNX8oJzkaVX9I5wP6xJqh3uv080WDnNwCgRFKxuD+DB54ZxVbdTk
AZpumU2Su7mtrioRvjYNTwoN0P+1JiCyJyHE4Kp+ep30+G0ZPAv7SbiXjNEiD2Kh0R6+zOJq8NXG
mRU0FcUaQ1qMsQ0copMtGLrLFnXClDOxcODBI4iyrlOc1UEXQEAuUHns6qHUEa7IeakB/WzD0k2M
yZuwq/KlmZ8ItfLO0d5t4Jrqlti6haKOeXCQQ3dAnme9I97AoI2yHnqsGxTrJtfzHBxxXT9il0Vb
gP3JHqd6LtCmWHIMTfoyjSHdwPy2ziFCKQv4i0YZYV6/gwPgQ+xPTmYde7SMmNerSKxNtix+l0Oq
VoETtLiZMoDxzrMSBeubEBX6EP3WMvDyVrbhprVxmDPe9FuIHtSZSPvuJ0NSkC2BOPhmCQuZqC1T
/YGM+n5l4o3JLiiiVEcZhtu8ZKP5YRPnLUDZn5GofugqMEg8Pn2hIyDuPPLuowEQYmL8bb+a4E5U
/ZLLSc/X2Cwsp76Nr0ik+wzhcbiKo/p2NBJY14liNI+kJOuqDspsTv3SBeA0dRz6i0NQfYfODwHO
un3sKlrfeLXbYsfCGWGjoUleVgJBPZ4jWsB2YixQgEKZLKaH2OsZIpPZCPiyyqW6Br/qxYHNwEGs
kclFkjpbIAaWrJID2ryN4/0wnKb30DmB7TbvryJHveuaV9tmAs2Kynot5goOULFk3W5KkvfIKgmu
cgM0f+fce9y5qVJYNM0whty38bBu6mTsSj5GujD99JM68P8OOZvAgWxvYbbrwJFj+dV3MiiUoGEZ
CMSSMbXNZq3Fw9QkP/q0E/nAnGpXVfUvmdjbteKg3KWiydy06XNtvS/RCFSkIg4qNyU2/qL9d4hy
3bE0mHNiAOUjAjmDnICQUUuQrWrm2Yq+WO7wSV63rTs+kGDx954/urkPfDAm34sLG3C+lnPq5WSV
P3BVJ4XLvUOr29t66peDJyZxH1P3AHnIqxEKnWXrMnsHdNzL0nkPXqBgKQyIGDwxg5HT7RrCqi8F
ETTzR6l2gJGRshqh2Njj+sqZIu9VpbjYdHJQN0MNmhvYi5t5aJectnG1qbtuKSRLINyqgq+eP7U5
VFyHVzoeJUhGRB0HbnbYL9FvP2GHEbDz56aNoO2qq3f8LTYPaLoUNWjXN1Q7fuHhf8wVmK8hX2XW
1hUMgY4OTGkMvLnhqi6BdEXF72nAVqrGM5toHbs8QJPgzq0w8FtWwwo0GNsyCunDDDBNAYPi1060
3yI2BAsuadcWla2wr4D55WpwrmYBsksnIXXotWhUGOREWeS3G+0b9AuTkV8H1KTZ5CDiDIZNW6vw
7FM91cW8VIfVLk+sU5gaJ1QUwhqJUMWfx8hft3UicT9TUx/qGND4zmdT0U16unOd6MeMBbLORXNG
TM0WF0mXL4TdGgWICmnnZguBPW+7BAvZysn69xPqv+N7J7ewFFZl0sZetuAfryYosjit+I0W3Qvz
VliEQFT2ENbzvKGVq0o3NMDKx2bZGLQTM4WjvumDEUqPs9oPk8cfWlIHuaugJRRL78EN2JelW+/H
If4dSm+3eohNEKLyisaPkduYhLGC9Dx5rAS15ZKuUPqEHEDeGRkVMfzf2xqmPcBe1sWUEuQ0k4sR
Co6p7AbxpY6SfpsORGYLow/AGD+Oa1jd9LwmcKyD9qhcfdxBqdbroZugFuWLdn0SIpqWXE+4cgnX
uG2BLrMzBkLoM31rHDUAPT/NmwiKydtkknexshYgxfhuXiMXuVZFi4ZB2Hf2KgQ7Gbr3fcQQGCMD
e7Meqe7aBN/8OXqDcO5cAr8kMzbrMBtgGogabfiqxRxBEwS9C5AQEsicTg8mwdk1weLlgYDvXeUc
asKGLBFRd0gj6uZJggjorziv0GUKHYfe0D7kuUvR+UipnxNX1oVvQ1oArjkWi1P9bsGqzF2H3sLO
yf811eb4M3/ex2Pi3bI0gdSx69Y5jD1vHOvNJaTlm6xJnaGAjthveJP0WUfd5XrV5jBS/Rqn41vV
rd0WnFmZp6005WjhSjWMo5e509HODlNaHGD+e1QQ8haDeI6gif+wMO5kwNPLHJpodS6qrj1Uk7tm
kAbiZQfHkAy9I7ulStUFGsZhFsAhbgM/I9BEEC8QzaosqKIb0ArDzK0DtgnrNix8z8Ao0JjmBrhc
uYUDZL3tl1A94Din+TR2+h7QT1m0DURXAGZC/tNXb6n2zJWBXEm2hO33Sow/ooSyLYyhnBLWbFMe
B0tXpgC25NAOajMJiAfEg2CTGfdTmo9WSmyXPnxgg2g3SrmIH7L54XFpclxPLuJeEEBFmvKsr4jN
rERbvZvHneD94xAonUPz8qtTmynr3fBqdUFjGCGxmMG/8l2ggs5jqW9FBHmpWKZNHrrDg0umwzp0
L8lYgzUsrMJlCcZ5DK7wfQyB5rKG2VVu00rfAkK3lmHifpdyDDA/MI8urXjO2WJyPtcGd39KH2rV
pk9yXr7FirlPI5UHX/S/RtPfcIhVPCj8/F5GMBdw1NpD09eQDVPW2SR6uNetF4IdFf82EjFgZGbE
iLqBE0Xf7HqCV1QRwI4q15/zkHgSwKt2+SZIBH8jkuzGiWxRyDM4rBq1wQ2c5KswA1JmR95KOn+t
Gh863Z7Gzuwrk8uwHVAKVXFGfNOWxB98PCic3po4khC9AEGBiSB9EA508EGjKoAbHcrOcd3rika/
3GC6SyvzDX8z3ToS23Vs6jqfQPbNRgy8i4V4D5Uxv3zCn1Mjhyyg7vxiJXRJeBW8j7bHE9gwLKDN
cvRBcKdrNkJg3HSkz6myFeSrDPkCHCm4nAGYBL3yojzV+LzKNSyDvKTIUVbZvG6H687V10PMn5gD
61U3aGg+Ozbed0vgwwhSvUbpAuLg1GS2sff+gHsPAVvl8wjpUre7jaYWMLUaXTUkI7X6wZxlzaeW
xK+SOlWWACYDB3qny5PKC7YTNMKLRGPsC6eQqhx64Py4n0ylmsh4Q4I1KgMrIDdTefkKT8LHVkz6
BtBz4CzjekLxsLypFXdIMrs3Y1LFW6uHq47Kh7gBcXYaDvXoQKhTQfxZt0zkTdqPV2Htvto2nncd
GusPdOnMy2A99pOZEPqDVfMOFSIk+EnS2iL1Bwarz6C+iqaKbEY41K8ZhQ76vh6cO+tamvnDiH0k
VZNVnefuUf7JJ9SF4LvFkDamJG021vN5ljjDt7H1nlVqltJb+6BYtIxyv1EWNa6Yy5jQ+puNtEZO
PpDSasixSMLGvYDUSLmqQCGhQSqu4cb9fZLVuBlhXTiUCVHyDkCJ6VkFVbDvYZG3Ua4PUB1K7xXJ
c+ffx40PXH6rXyp4JmRRG8dIPuErnC0wXjRZoHiSNZqtmc8rg1rM99fXkfdRCMtL44EcFk3f41k9
otKw5aTNS9dYL3dhYQvqCgSz4SvZwVEe7PggaxwXVbFtTF6ZdsrqkNeZCleNfFTfeK6FfLpeZ8Dw
yAHGjl9Zu9RFwKe3EW3lLJTYiA1jJJdU0tyPlubea4PxatYaf7NEwiIT5BG0Njh1gkIlJ8YmWibk
rsyDbY7PbaHT8K2CLD2iYvisQnEjBVq4juNNVwIIsawf5bsXqb1rdIJjvt5CiE296HV5quaeZpMK
bpUDeCtUv7+LtHsjYr6F+OFN4LcPDV5qNoLqAU1M6/2EVAAa0b2fNi9mMMDdgild42NDreUtqGnw
XovEfHfBpBZZqGZ7oxxEuqs54jPO1yIRCqga4h+WpC3JeA+ZlO8u3O/g2wuosi51K9pjRoJLnGFC
+Fr1aPNcOQQFR2Y5cW7YCgcAfxnprjJdfCN4YA5kFb81C4GuBL4UBx2W4kmyw3dBIg73iqyfmzpj
Pv+FKe5L76y/RDP+Qsuu6GGfg9If1a6Q6FeN0zhuFcqenC7TWnJkoHmMuxWfc0BLhtIDT5xu584j
yjgdH5rRiXAdJV9cgfwex+Fb62M3RUSzb4DGHy8P8eDBOqBEHTGVGJ0rHJroYUBPauvM+kH5KM+Y
BOyWEWebwEDAIeyajww6mtwZy5rFsNpG+IIyGiaz6eo/gAtCMwMNgzzya75hdvjRNrNTrob0pS+O
mnqdOagj/dObhgaVEf5p7EZyZ+pZ57aJ5gxw5l0HXeG8DRlc0cfR2bcQss4929CNTdo5d5z2wdbx
nTsgijiTAyFl6iC6K+5vhA7f4hV3MLKI5kV7x9RofMBVdoCDFFJ+DLeKCHKVJZ0HnP7mC3flsI8W
5F6jmHcmSe6niNZ3nR/dL6a+Vh2ZC4BVaOZqv8oV7Oj3HaO3c6AchHxI0FG60uvAc+csgEZDWfn6
bVjgSQyn2vC6hpLJYUT6tJXcdMXoKvxl2CA72gw3op/gFcj7GEnTmOaC0F/jhOjW8xktgkZ99d2u
u65IVXiji32OJDdd1YNRKE+8qUJnYZmW7donqJkGqJsxwKTzxYnrrHLho0jIsG8IivUp9H5LD26q
a+PAY8S98yARmVnjPPW9nDLSxeNPNaChDGMvv1xqkuTImJpNgo2TpelAN9yqJ+s5XUZcDM0omY+y
/Mu98IFNilyelLFovgXrjA4EW2xpOkiQaRUeOt95Ez6TW7Kk22aG22PMvsAK+2mc1ZXqghaOqMNj
D//vHWyFqzLUUZ3h/+yWiqQzdJzo9LsizWFo4q+uH0ok1dT/jkRLl41K3cwRrMv8dZp21bCYG4kq
Yue3+jC0fG+W3rtXesTQ2wcVnI0WxjSd2o+peNQEfDrL9MMkl/F+Np636YwfX8d13HPUjVP8EkUD
LIYZ0Ts5zusuNejCcDTqH4O2c7Dh1ucwpVeDxFaDyVsLMj9Iz0Ndb2SzQgkbTqXEd56gYCrKEAR4
oPTNVesMZidpc0279K7m9mD6hKEL2XDgf9cFfFgEksXTZFNJaNGvHD0MCuuCgjR1X8IAgA8ob8W9
nCZUELhpVnC0UfGvbqyz2a6/PEa8XWvoYyCRvxI7R1mbot9dW38bxQTAGnSksnYggNo0g4NWacAf
U79v0ZHiOlugEZbFUMrbol+SvM7gfGetW7EtMqgkh4H5/GDHuPsS+Ca48m0LYlSNNhmwm1+IRqET
yuQnjWAa0Ka+zUU63HLdR0Ut6IyKEekJik1yMwqD29AhTamDOsqDsZebkYQvszvjE03VXYILMw+Y
GjPjow0ZA/+xBfd971MiQDlIbuuFPK2z/NrGxrsbE2SuvUBbNcKRKxsAX8rUxzeaZHMnkp7fLpZ7
t5y3b6Qbx42q4ChnYk4QlcA/AaTQKQaQYTKcxHtlmnftxLfBPAQZ2hK3C0GmRCT0e+UUDug8THWZ
WmC8Uw+a1rp20cVBewBzjEdIkAc56L9+1qHBexdBcWq7UPm4VsNLKKq1jFbNctX6O2Sqj9C16Xat
O7uZT2WzSyNn2LoJE3dO74HjHogInSRz66J9V0pJ3hfhtVs4xzFURNgl9eLfQ66WltEMziTunnvo
Z5hMxB5sKDDvCtoWTRiir3FEw1djZ7g484FtMYt4d/voS9KOMAp2uFPU0KjNAlNfIVmd8XubIgjx
Zesa4wQek0fjt13RohSqPQJuYcXmb1PHxFa7MaQOFbrCxMM+SwmLXNyCcq/dleAScJ/nZlxzoxo3
A6ceU1tw7POQj2azTIyVXLpoXs/Dj5jMh75C8V4J+MX0O1xHX5wG9Omw7tGvjNCxEIPaLL5+WpMx
vgunob9CG3S8RzfNKRtm6jw9qiAz314rm9it78xgIcctyxCJp7xZupvesDZzCatlBl/ma4jTHR+6
H45xXWxcFGe5P7R+mdj2ORxjsf2n7zx66VNqUOMvemC/2t6rNtA/MLeU2PcIdLDd0Nr92qEwcDoB
f10P7dERtzjMA3MViOU9hkZzGTVopXSjVcWoO16KFoa3Tt0+6xbqUROzvITNVHiPU+XeAstynQb4
r1q93leM/XLChaJVnDwqVs8b2ACBfeN7zQZSJ3yDQvMOk/mbuRt+TIDpyYgwVIbqkATqZYyg8Nkp
v8/TtKtKn9YH8L2e5nj2CrrYuqj4sAEt6kGMLayEHLcriMalE4rfk+Y2Q/tmRvT2B8ym4PUKeQ1M
RJYYasKoE9/mJtU3FtNmdEiSacjI6vsof1EUbtyY1Pj7pIQsGO6hiXTvgSTT1oz61nqS7+pwKR10
cvfURkm21OthntgPZPLb3uKQwcIzr1MfxT5oSQhgzbOLdmMOzEpzzWMU2TFz0A3Wyr9uPdfbIqlG
UoHMdWdc65dB0tG70Om+TilfN13c/fbkwMtkGF5XH8gZxfgbUL5tZthyL/+PtPPYcRtp2/YREWAo
pq2y1MHd7Xbb7Q3hNMw58+j/i54P80oUIcL+Z+HNAF2qYoUn3EFvn6mgmpQAqYYUmbiP4fHj4Is+
Cpj+IdhErfBejVg9Ck9+6Ib4i+RLw2kolTVJEDGL5gxf6SyJLe46+xaxgF0qV0d+p/vqS1xDpu8h
66KLhn5t8TkCzbBSkiC5A9l56CWpfoLe1N0hZtE8Krn6kA9ZQDhuKlAX4grjvobTFKdawEXp30ta
+ewK/3MqlLumLgiPY/K3INSJxIfc3jZV8KYGlbsBzcAr1GfPHbWzFWndtiv1r30HtakvtXcjFscs
5eBkUvuU5gWLYVXDD7PuSij8EL3Xkuu4e6Oun1AuiOl/lD/9dAQ9a1VEoQc2DLVK+mnwPr4bXCF8
k7ghkRXqpgtdiv6dGrx6eEyRXaIrwXWOmKxmpW/VeEptOmG2iboZmnjpoyLcPQQEMh9fe/IT5U0J
3U9+Yn+xKtdDnjLLD6HfQsQt3y3HX8exl9zrSeuvtbrGiDeSntLIfh5ymfK8TKRda4qzSUIfw6zw
IAfDW5jop7zw/RXdr2IredxZthVHB1OuIyJS5SH37I+pqeGrlZkuymrDiw/LrO1xlnTS7Kku83RV
qOnXIKg+qlrX058iUh1C071Xc/OJ+Wcny0pNRH4KZKjQCjt1jYrmj1/91GS40bkrp6e2wxvRCuoP
GKG9S1XB6vn5l9IqnC3oV+TkdOPZjMv7UtYf6QaRr5qdubKN1rgPjOZHIBuUEaPA2/CeGjs3kLMX
3I0AKnrZeyyFX4KiKU9WoX70bXDIhRF86qrinzwF9Gpo3T4jl1gHmlOv64RUNNQ0/qz2jaz2o0co
Q8r4wSnKXVc39lZqq2Dl5R6PCK84ddi3VldeUret1mXvf4tTm5J7FN6p9FEM397phlVuNTQfSN69
tVR0vxwJhBoKXd+Q9t9LRpntu1ws4AimWAUqjhrmbWIEmKCapU76+tR4AyoZpXZEFxbxueRZdvsF
gOEUTjIdYtLSH9XRAi2y7QMNRXujmWqxzYpQo9CAaNlt5IUyOxY6n6MwMwCdKdGd8hdMXOStgY7p
0kvUgq+qG5CUKS4Gaxyvs3VVklnbCDRzr+4bncqhRE0VBYeu3HYdtJxMeBRPozRe0nGaQht+rwO0
OuwoQP8i7HrZeveH0Itp70VH0032WiJ/KbTgxeiLRz9ACIAOuEYovLAgs+vBB8Y5RKMGOeVyuSJU
B9Eo1kFSeeqZK4XEqlkYZHZiEIOAOuJNiADb5cTo1KZVnRV4ooSt6x7SQDZ/4SxJgiT5XAS7nv7+
uz7UzjtaSd2S5PH8FP83+gQJE5gh74HiG8fec8MX0AfhEbARxFo/XZKluIJk/f6EZzOdnBZgYSp9
7949DYFtfKDxW68l2OzPjkJZEBv1Zg2RKKFLkHABWK72K426JdTiFPkz/Q2T4yTirE8DlAOOSuDU
IwblS5ZWlD6tox24S+yF2etBs/CFwZdOoNV1+WmRwBKSVOE/U9PFK0X9DzRseQFaNDvGaFIBNh3Y
2VQIWFG9vihaLz02gfQ0yDjTaktCY7M79GyIyZqBw/J0I1XFgWRr5wfUNzz9UcGkzYnSndFL97oy
hAunYn5a3Dg26GMDMPDl0inDYHV50gXHwkw3kpxT582/3L7uZrc+2Cfbhh0BgnsyhIp2Txe7FWyC
IHm0++ElqZBwFGAFbo8zBQ393nImAB6QiDxDU9aC6qKqQVjin8JILd+TVO/WUNy6Tay0+anXk2A1
2K63AJmdn9xvcCDihhjDXK5fmjep5IWyOJSD2FiO85bn3cGslrww5+f2v2HUy2Fit3e9tMm1Q9l9
8KmDhdpdmn1tqJbVdrKw02enZAEMBO4I1H6KHkWSLc5I2BHCrCVnbyYiOxCDNacyNJZcxWZ339lQ
kx2fmtR7MoF8iNclezezHrA23d7eFfNDAIK14XrI2vQDuUmehqT+aM1Lygf6QofQWRLInfs4+EJy
hH4bVE0hsHqlhQIQL5Jn8nthuiuXXmlmvrZ5sl1knc7dq8RaBq8lokP2lItuJU2k2k5XHEOabJKq
r5vqJa6fqJ/8xcbG3h07UhCAJjTryx2nBVpP6JMApbSKz8hCUYyt9l6eL2Br5z7P2TBTwcqisD0z
ENgMBiLYCSk65e0S3nt2ybh+qNkhasHbdzkTn6q9WVKvPjpKae5yik8u5TCrpEaN9vkvnxjob9bu
bMTJY+86sWU1hUAUXxm1MFO12wa14azLOHR2t7f33GFVUWbTBdww4uMJUjJTRwdWY+TiUDhW/R+6
KNeVEywcImXuaTofZvyMZySE3CylbKiFfjBSiht1flBlf9vKCaVHAItmudHh0KbSnWiLOzzV76Cz
b3P3hQIOsEuVvtG7WgabUP30F7OHqQYrDuIMHJPLn6X6uRO6iHUfnMaJNq5EBl3JgbFxRpTE7aFm
d9H/hjLly6EoNaDmkFboDYBpXveFdR+g7lCE6bvuSfvbY80eClNF/w6aJXnP5KM2eWsbidyEx9KP
77qs2NRpsvBF54fQkbNAmZmixOTdohMj4UqkKUcquKegr/ZZXCxszdk9A3QDAjkMKrhUlytWCQcV
P8XDAoAZdL2hrdu428ijDavzApUcxKPdLqzclEs1xgCYGvw35uSd7MMQsJluRCeFEitACpoYgaoD
uO3VegfxwtnQUTypfgGBJQ+Xzv3sHrGID+n4MOUpMS4DTNEngSwf4a1896TuV9KjiRFrsbENUks+
/sUugS0AcQwlXFi1l+ubN5Lt1WM9N2lL+VsIcgouXpIb4cJWmX3ebCwpiN0gwk2zM6lE6Sg2ZB89
xge9pygH/Fq1w01lPCpNs/ABlwYbl/jsoonxegqjClaCV+9jnoOkjj5BKnxsk2orDUvq+3OnAMrd
aMc5pg7T27OJU8CFyB3QF+xNaprJoTGyBc7P0hjj/z+bkZPUtq8F1GYyKa6t1dAFAqh5Xy/pv81t
vvO56JfjtF4uWzmMp6OmOs+249Dpa0+Klp7SxlxQmb7S6h+PGXtOtxDrk7EHnGy9JtfLAMKnc9T6
pH/2EmSloQSUGyBMyoMqRcmd4UbiOQ2QQe0pzq4AT/RguPpq8+dngM+GUCfOrcqVPYvnAqqKclk9
+qmyS9PgMbGHhcLQ3DWmWQp8NKwQ4Y1N3phhSJ1MznzvZFberop1KKHpiAnrSGMTkIYrU/e6uxph
mIW5zR0FwhWU7gzgHBhiXH7Q1A1quRPDcIzBkLq9vHNH1qtBqy417G0wqJ9vr+XcBsLWUrYxYYZD
M71P6iLqBzUUMY1TLwWpTQ6w6vj6pzZoJHGwiyT4U5/JcR+dDzk5G7KRGOVYxT+id/DuNNW9rrWn
JFT/VDZwOs7kbFSBRPUgRHgUx90W/Cw0thWl+cPtBZz9YGcLOLm7PNBAWaRqw9HONOqv28EAaxuv
a+u76v/N+02Chk0Q/4orz2x0pWurNvP6WObOAyjgZ0uSvt2eztzGPx9i8pb6XUEBp6h6OtolwE7S
jlUypNUuB9Jz7yXN19pok03hwNW8PfD41c+Zaf9+rf/NbXK7VEbruFJaeydXourMsobdzq1LJHb+
/8aZ7D5fU3PkdkdepImscdULeeeJUuxuj3Ll+PDvdFCIIPkgkZqGWsIbGrMSBhrNMIb3jdYXv8hB
4FvlHfplK5123x5iLUQNtfI9yByWE9pPmuZBz/Gk1gS9P5Sp9xfRA9p23JmGjovjlAQreZDl9KCP
T93vBrDUBABYGzkIF26V8WhNP+b5OJNDEQI3NVOzFgfdag9KDuCuKmCKxPvbqzx3eZ0PM57N81fW
VtTUw1jt0LqegmdOSEK+Qt+iyV49rwu8PdzNYCnxX/y0kyOSpLKwIi2JT0kTWvKKBg9VfKVNTWNl
VhEl1pqwDP38Lig/WZYPTqv3NUT5y9gI9FVp1WgGD3pbL1TC5qJgoVMKGwU1NHkahw6WD+y7b13w
zKLcsne0Rz2Q6C7Lifzc0QfaBiWpsNziZAguAg7Dn38MAbEa+t5olTx9SQIn6pK0DHGz7rBwgX/X
Rt8EtgK1MqxvjzR75ZLgUtNnLxvTym8qtLSIskw6SGhR6XGw7r1PXQbEy5MRY17QNJrbyrgxKCoA
Rigt02wTkvPga5VlHaW20Q6a2UIdiJ1GfKoElayFfHM2xjobbZpw2lVWgnwK/FMk3BoVD7AjtNrw
91JLGC9B1m0NL6rpgfqfHCX57pl6vVaTqF24vuYu41FgifgYzR4kyy8PVu54dpgMOoliMQhw1+Ah
h7XXGeL77S85u7hn40zuiV4xrMiPJQBY2G790zSt+aVprPyLVnRLrq+zDRL8d2DtIDWtEb9ezgnK
p19a5L/HWHK/ePn7MJj38YDmnVY91dKn0s52Iy3SlpbqKOrcm6qbqMaig450yjSm69wBBGJbSYc0
4X7YakZY29veV+PvlZJ1/ipWkrLdOJ7e6C+aFqbhQSEvy+4KI9ReRZv3X+wiFV9tiQ26w66wkzZZ
J0URPKgsVPYdHDoXqpHbPWeFWX50sw6SKnJjdg3qhtbTiYKvaqxgh+nlrhWdeG9FqXVbJXDDh7ow
G3N7+7PO3stcA/L49hFVTu5lpSucXKXFcPRwF1KUZAsS5Acag89tpC+UEuduPfxR/xtqXPuzJyBw
s1IqcMPjrOSbTmn3pVy9ezKiNCL6MFjGveTa9SZw/1RWdXzfz8ed7CYtgiDaQpM6+lJV4ctafrC9
sFzVBtLs/1+LqU5qULGZJZHd4puIVSW8H6srP4Wm/AOqTnPIANgvvKlzR//8TZ0saIXUoCoXfnSs
TAvSsRK8ltZiXW12EAQIqEHZJtf4pEpkZrDAWxkX1t5L3XqT9Qy478E5aQs7ce6pIARjQpRLZTHV
/q2oDGn4SJiHxP6ku++as2udH0269/yldvbcnje5Mbm90QSjwX+5ER2kRVoToOJRrYO9W77FTXJ0
tSe9ef7z7UCbi7L22AxQr65m+OrIQQr7AAPmwc/7zyJVt7LWneohXJAQnztbiOCZJmR8rHKnMayb
idBQ2hCjbMV81eLgELX1pzzuH2V7AFaurJUIaimc29sznNkc4D14bYl+ZfWqeeM3kKx8fFaOssCJ
pwmqre5ln26PMfO1hIKDw+iFKlvytNiq5UMkhIveNBoNj04VvjRDeR8DEwcGsTCdmTfuYqhxumc3
VERuoJhOZh8QEYg2XoQsCmUTfZ0GzZKUz9zKEaggdg1sxrja7YmDYUsDOPZAgQakJUUMUJNu83p7
7eYnZCK2N/rCWFfGOODJPJ9KyFFC+UKNIVwa/4TpklLV/Fz+G+X3c362bMTvKijTTBz9uNFRFjCO
cBPebs9k5nZgpbDR0UzwA7QLLz+NX4ZCHXTuOilU8q1cQRz0nVIehQqkDS0iFXWH7E+9IXg5BAa8
iOyxw8ca1uWgDTD+0tJ8+kSqY2wHr3DuOyBsu9tTG6/pSQZG412D/YWFOUOOH/Fs+XLR+aCqDPcE
fLf+OAAavCtNX4a4LFc23B+KuyMffvgZm5G7vT323OHiRcbKDE1GmcLS5djoDTgNDKfo6EMJQKzZ
zJ5K8y1z1YWK5NwWOR9n/B1nc6RE0Hp9glwbxVxMG/wfmhcu1AFnh6BhQkNmlOOfphp2MgjPjHvc
SazEPQZl39xlFXHZwhv/Ozm6+lwUVsEmmBThpjilIMPFPg/VEIfirNiVIQRete6BhIOt29iFpUP1
kgDTVmax83I7RCDO6Y+qCswm7QY4hiMZ9PZXnAuYCZaNUZgfywUkgy6X18GkMq6o+xxT37RWZR/G
u8EccQER5tFeI6OgVUToaZkFYFpDUtZGbEQL2dfcCRW8QAYCtcgLTN9vraeD2siddyqKRvNXXpCm
v0rVHsQ2MegDrpxBC+86u+cWuj37q7fvt+YT8p68QbJ1ZTjYqrVv66Ee8M2te3fwd24fvrp28SHJ
y22voAeY+96dWyL8eXvgq9v198Aauo6CO5wWxeWqF6HTWEi3mwerKNZD4Ryt7EPrLdWnrtZ1HIX9
zBUxxufTHkjrqEBxEhlbetDcr3H4GAj7sWjrQcKEVI9fCt+EdPIXM9MVdM0pX14LjBa+jaKuWXhH
SaA2LuHhjsBQjeHe7WGubh+mZkP6M9QxRLoKkJrBaY0eufsjN907vDOkWOzmye/FkypDzb892PXX
4gLnP94QsCb4Tl1+Lafz9b5VEmSICoRnHINWRPorj8VSYWB+HEr05OJI0U/vIcQd0M6BSXu002BD
qX7syIWK+dmW4sBZOPhXT8eImQBbAGNjRNdN3/cWAoIwFck8hqGV7GpFUu8Tv3Ior7ji2fWgMLuy
AaiZo7cQKs2OjJEMqDE8Ra9aqU5eAkIy0ECR+hYkbB/8CluT8qz4J/X0tzCO34TWm38xXepWBjL4
qALaU8xLlfZS2sUGIk0NwioGNM8qOymS2GgaWjetblHK072FKvTc96S0onKjkSuA6bncN0qNfh+s
fmSdgY+X6Tau1L3t//mJQ8nLoEtmI6tIDjSJb3I3xBpCL8Jj0Vv3lZPsaAD9wPlt4cTNTYZjIHgl
uEuurH5FmecacCjrUKMmUCbul6RzNvHgL7zFc7uDfWEr2PMhPTh9Cyw36NuiwwOWAjYiRB38ZM3F
ojTtGw9Ghj+SSaBIosu25Md2/RSOxwAcL/fKaFI2XUhbTcIMmQj/VDmVV2wCT/E+VFBqnnQzbp4w
InLXgO5bZQVpGwPrNlDQa/b8ADWq2/fN9b3ND2GTAhJByJJuyeW+UeU2g7+l9Uc5rA5gO7FL/dAa
8UMn5A2P4P72aLMf9my0MTo6C7Ay7pailAOQerYKmyHj4StWPMQLxx5/C/7QRfjDezdmEwot15ln
PhduVdlWRee/iodf7eDoOycvvLUbBvrz0CjmVu1xWnaTTHpIfLlHiM4XXIaG6z+Hxsiid2wEe2pf
bLW8aNaN5wX3Zl8YHx14w/dp0hv7VvWVb51uSHe9YaQbN+/CAxwt1KoGCXqucIIHzceuNvM19Pbg
i550PXd2piU56OB0MGlzml6R1gKPRHRyb/kVZuFAng+dnmEYptpANLs08Q+GLqGEMsTAQSDArGNo
il88t+3XXaJrG7uvvX2VBzFKFkG5D/I++2gpUrTJZZCXTTKU+7DHLs4xWu3OUyV9V3pJuG/zEoU1
1K+ypw5dsHvIEAokH9QLkIZAZ8P0sFY3/eKIOUN1L8rOBUXc6SsD+Yd9E3gWwiB+qxy6VKq2iRz9
kzkY1yAMlTzAQU7vqqjAILJB8BL9sZ9Sxs81IKK8IkBhYz5l2nu565z94EY/Y7kOd52q4SdbZdYK
fyHt1A8iWFOqLl87I0LfpHCNNSpjzWoMNFZxEmvokvTWneW52S7IDXkbYUZJSbuqdgEdsIPgHV3H
vpIjrQQdrByDA0qG0bpKa39X20a+CiDYbWi8/0rQS7vLBrs6KIkTUDnFEqwsAxwbmrQLPvgGomBO
G1pbnEe60RGb5YSHKn1A8Sv9p3KUdzsWdorUXt89jk2kaAUtFPpjKsxwZ8lqt+n1Fi2FtEfB1Hft
8ig7ZhOv8Nn29wl1+J3eQPiWkEd4x/k42hZC9u9t+FDKxu7UGjkvqVtHqDw5a+Fo3Uaxk/hrVdAi
QvqPs9TD6nYsvd4bJbyO2k3CTVmk9Vqm6raQCc4cYsUmgh89ZUg4p5mgDl/LdDvkbSPyhBgyFmoP
d0g6/PldoXL1o5fKCR5Rqpd3hSfZVtZkvXSQVUnetG0SbRwc79GFkqSFF3tmRqoiaHNpui1fO/Pq
0Cr6vERwoevRBvMHuzmYvh0/NUm/hFW4DiaBWhHZ4UxmgsqYIuVD1W8KOkMWpa8ElYX0bqjTdV3s
hf8XER5hJP2l0fUHl/Nx0md3reKLnoaLhEMCYMveSLcZXtoi1RbSi+u8hsyCHgTRv05OO33JWvQj
sbBDnKEW6Vtftlul1+5a3dgg94k6lhxuu5AIs7YW7viZhwsUmUpQyf4A/D15uDytEH1YR8h0e/rd
QEwlumado/Q8ZD8jeIC3H6650X7PD69t5jot76VCT0wz0ZITEnkrDY048aR0tAOaVZ0WC2PNhCXE
wxYVZpgUwM3H33L24eKgIR5J1eKoRO++HO96x37Mws9B9+DL3h6Rg4XzPPcF2ZCajtGtTjtpMp7c
KF3eI4d2zJ14R8SyChX50A/lodW48R+lQnp18j+uxvFAj5UkGss80VeYOWHiT1cE2JCYPj5oSiP/
FDKaare/2ty51gwIclRB8Pucpr6w4ksAEI55kIc2vUstzXrtK0QRQjls/uK4qbTL8Doa4eFXoXHT
ZTaCHiHMJKi5GxvlVcg2XvFRx058oYw+E9yAIRsBsZRmzavGuIoUXgmuxgLd6DmPlS4HH3Ol16WF
1ZsbhgiVrgAjXecxpDhVm/bJcJRtlFV000ChhRLxwjmeuxBNzIG56zlXNFUud3tdG3YpR26Ivseo
n2BA6iGOSB+7TKq3Zuou8dpmTjJnCoKXSZWWIHHyrLQmQJkhL+zDUMnqGomHU+E5z51lHCQv/5wN
5sLpuu7Ao2jO8aIcjNMFgN7JBF0lMprGhZ5LxqN9R2I2REPXRafgMRGN16+QirXalRQg7lbUYJVW
VVeEHzCsyj7GulstwLHmPioJIgmxTiWVs3G53F4YEmf1oJVQ000+OdaAkFwkywtN1JlRiA+wZ6Mh
BxJwWn2MnNJtUX0IjnmDwJGhro1m6ZacS6E0irXEB1jZXFtC6I4TishNw1ObxD6O7r387AxKsPJR
tLyj8nlX10ge0XlEJop27UrvLOXLH98vNP9hiWEfiPv6FJuOrqtfKzxECDWhURUM7r3c229IYi/U
pc259aSzBOeSeg059eSKDoaSTrSdyccgM3uN6yz27a3eVo23YYEaoECesQU0+MGIJO9LMwr9rN0E
30yERL4hIyOOelnG32MxSnLUeQUMNBgQAt9YaSHbG69MPHWFm3xWbToTXQA1suNqpdU5lGGv1By0
BsgHkFtJMzjpwFj7bFvE8BfXru6Qq3ZmTdOhV9J3y++z75meqq9eL+HjbJApNcicdMjO6Rp2Fyi7
mGa3oinn/+zTKHnTf+c0Q1BnMs5iji3vFZDAGxMq9VcABUW4rnLhvZdS63yWC/SYd1lQkJtYgOH9
TWqaTJ/0xpQ3qCf5j2ViO/wJuSzQMg9sa21adXhvkH6gDxvqd60a9/mPfFCHV4tatL6RFL17Cto4
fnLQN+ugslaVvHGVNCo2kSelNOPlwNYfetOGexpqGBoNSutb6zpXEV1uo5q05/a++l19m6SvMG8t
mGYQOamaTS4pjyp5a+sZRD1ZyVYVcqwZeVGifTaK76qbr1qvQykVPQen2sq9vhP6gEr1T68N9kPz
qihfev0Hit8rxxleCBLXZrCADbs+fVCfZcJ/Lm4eIi7Ty3skatD10gLdPiTeKCmAbJWgsSCyYNNl
ytrMmqOm949FDNk+bbe3l2fuNID3HZMCwERXbeS+gG/qWHFzDCSDNFP6KeXW99tDjNfg1QfQNJP3
jHqaNn0l0qQ0BtujnF25Gc3P4b5qQeLq8t/MhBtS1QwxEhgn39lpkMtq0deDTY5WYaOg6pJ1f1oZ
JESGzSxARUH445tNvpSTVlKlxemx0vJnp2j3RVp8lKt04Z27iloZBkq4MbbYqXpOo0h0OgrUZFgx
IT+r8ocKjbfKP8ZltorNvZp/vP19rqKGcbSxLT1C2q/BEUpCHdRNU3EIqaP4KIH7Bmoc/ku05EA4
Oy0AJcQLwPZBCF6uXgix3VEaxz3VRiZgZRqp5gZoVdVWtUk0F/4FFMpO4wIOoWW0XdD/uj3Tq53I
TMkUNWXsGY3B5eUPiOmGpU3VBkcNKZ3U3haZQcNuCWA1N03AZBpYS6CWV1oShhYluGlDAEyTukat
t0YHZd0DuA1Wje357sauI+VRD2OlQec7z+vD7VnOfU+Lei/J6khHnT5w1mApg6t6/knTEFEYqhSl
fgU7C2zBzOLVz5pPt8ebW9URe8mXJSJjzMtVTXG/UJESiI9aktzhlPAQgj4J4/x4e5hpG1ZwieMO
Z5CmChtwyBQj6JIxaIUukpPpl8oHqn75B9mL39MufJElPAsiNV5vD55fyY9Vj5kBRT57k1T4N9z+
IeM2PbvP/u93gL4cfwnVgMk2FrXBc50aqHblVrRNzRa5sFqVqai5xR1mh9YeIawlJsNkkX8POrZY
eSNGhZLpR41zI9OitojgDnX1tkWJd8NPQ1DRjJyFtu5k/1wNNe7vs5w5z3xVrdDdOcaJ+YaFnLFu
MxSsI6/8qfTdHxZx/h2Nx4F0DzTTVRCdFHFXq6kcHBPxIqIf7LCjpnyRF11DZ2clSMG4vGWDwO9y
Vg7eKFhMle4pspJ8I5LsJZUTAFphqW7VEsX325tkaTj1crgoFBJF0qE65vAIPmuZUSmI/4/aP3aJ
OGtTagsNmPGUTXcl0ft/85vUcCKUiSu37qRDbA7Oxu0ieaVa6S7w63wdxN6D1McfvFYG9fmHhOd/
vyAiMaTqaBNYU+pZ2meSpfgR5sROA74eBO+mrhGCXRlhtWRkP7lb/x2L82/Ahxq7yJO7Ro41sgO7
c09lGmQvoaJVWOjGmU6oBqi9qm1p5XeWfNJSQprbX3R2aJNs1+SZvEaBgNttVWdoo6Nb3gfDx0RX
tlaImY+8D4giEzzlb483e+JNXR3dpQGeTK+Z2rPTUWU1xKnJ69dm1yCUHPsmfQrxh03lf1f1bKjJ
iQ8DrZJL3mwUSi33H62rrVfJ7sWnvG79DosSrS4p5rfGJ+BKtrFwnc7P06I1yYtMmD79pBHe5kKO
vJOI62inhBqWKYVLZ5nkYyEXmAS7/zfP/4b6HYif3WyqjaWPhyr7UVjOurLsp7SIl9LLuWNo/m+I
yTUju65a0ulxjmafR0DYe3ljp2GChKJh78qgcbeO4TWH21tlynr5PTFBJ5m7jXo3ec7lbSN4gxu9
p+guW06xLWThHpoMyw5EbBE7551CnlAndRxofJRp42z7ttVRrBrAe2TJEvRr7oGEpsZdLgS/ahoQ
OEWAwL8+SAc9JPN4kA0/k9Zy6rXm1sX/Kty5nq3/U+ZW8nZ7Hea2EugHWpV4yF43oQNfaqwCjbij
gnJtuMN1j7wzRLm+xKhGTpaKerPDjQgseDUgoKbZgNlVIRLfwJBCsAJNnGxjJ0VX8A+dcf/9uIgB
EfxgCndVnZcab8DVVY+oO+ivACWf0k77oGnJUl1+7nSMub1JQZRC8hR25Et+A6oj4m5tHO8+yyKk
Y9Om9puFDtHsOADpVKFRzuLcX25WGWclRJUxe5T1ITY2wgE8twliR/2L066PfrEE/FQpp10NBzJQ
hM8PcbjorSerQRM+EPFSrja3CbDL4OCBRkOxaTIbnD4yiBR4VyXih6iRjsu3aFEv3JHjH5k+7meD
aBOawSAXcR3QdD9GfbfKw+Jr27k4LDyJqDjJcvWxy+70+v32YZodE3gq2BvcaEkPLz9TjKa/GlIb
O3iAKT76emj9tEU23BcmVgShFPQ7Kxy+dpbqbhxHWyKszd0hVAv+G30SP+lpnPhqKQNbSZ0vetX9
pBn9EgMAIqo/iFEr7fZs5zbl+XiT8AlFyArLg946JBoSTlVjQXuShNjeHmV2s5zNavwVZw9QHdem
a419WCWLD1rm3el5+K321f3tYeZCFZj3VFJHrSB7qowW6xHlT+REj6KhbzgIlMaL0jy0ib7CSmTn
tvGLM0S724POfTELCM4IEJONKy5eFtfYPAZWffBTuDaNXFAY9CWMDAWCus4+rNOPtwecC7HPBpzS
8aIgwHetD6WDnUrPboNI2zB86wYT552lovHc7kBoYISgaYhSTNv0Bc3fRPFj76hkVfAQg7lFr8j0
/mYFz0YZJ3y2O3qnd5wqaqVD5unBtvUcPcNrJMKOAE2urRbiV0ezbYmkNbMnOWX0LGlkADadxg5G
2joEDDLSNjAVm8JGsUQ9Du3L7Y81uztsrMm5ivF3mjZ9iZRRTy29BgPcdBXox6gWtMG+mNIvzfp1
e6i53Q84kk4b1G4qqpOLKxgU4ZSB8I9p+mTGn0LpZ65vteJr7SdgtBfSrrnVo6DFeEjMGKBbL78Z
4ZhhZ8LBGaaU0h9tXLn2JqaO+y2pqfX++SUF24flgxNDGXL6QjeRK7k6bUTE2drPvlCPhdC3txdv
dj5nQ0xuqKHSW80J0MiJ+EhlnGADhGK5oy8kNzMHisYuBZTfq3bVsg4chFXbQBoAVNCGV6vtUPWb
P58JHAcbBZaR4j/tmxEUNEbZqf0x9+TsqcncX1lr1Yiit+Xz7ZHUmZuIujaysWNNCAzg5PHwtaE0
auzuTrgfNf/QiaxxRswQkYZ/XitPVabkn3y5ihEx9sOHDmHyby6+gN8DR7EfwtrD/4HyjhWjzDUE
5jpC9BaQlWpnr0Aah48jKYHEGrLcu9+oRoI9kh3+yns/Dzam4abxKiN2izYZ9qmvcu7BX7o9wbmv
ZZJ0U1Ciuk6h73KTI4MJe3ww+2OYlEcwUTCCy4UmyNIQkxS0wCFR6iATAISq93mbf3R0jJluT2Nu
b48swLHNScd2Oo0uNAo5aE3zEOdPuYPkXAksHJvZPx9lJObxzIMYopl6uVi+n8gOOFADX4y3zgpx
RXiUcai9Pcjccllg3ZASACJxhWsxJUnUdRnJR1WS9s1Q7R13iRk9NwR8ZZzjCSLGgv3lPKqQAvNQ
+sqxTyUUcRWzbR+CEB+ihRtndhzaKXC9xkxqWphrmg5WXKDHJyqN2EPFRpF8ibwi/Hp7xeY+/ijG
BA6IQhUomcvpdCX+EjyBAzjoEFU8ysIvitope9fw/rDhNSZs6Hcg46GOd9xVA8DXsMDE98I7eUPP
C65W9anTk/iIxnz18/aspr3D32NhtkWSDQWKfHuc9lnM4IJ4pdqQ+ceydl40FB1sBitR6lLxfLXu
IhVvQBG/heiX3x555kGn2E+qCL97pKtMXtlIAe6gttwJlFTe5MjZqFJ7QKUcv9xknQQLz+zcDavz
7qF7KQP5m+ZyhRQNehM60lFgc3dQmrA2wHaoyZvvuba277JKXZISmdsw50OO+/ZsZW18JzIvT/E+
qasQhH7mim++mVrWNosGZP5vL+dMtsVy2pBUKIMjpz65YiszbxIvAGTd0kBA3h5wc9EmxmtUtNE2
s3xkMmPDO8ieLx+MLDUWQs+ZQwiVCnQNAcvYDJxsoxxWDgvf2YdGNO99Hz+rg7fw5M+sJyRvYDt0
pODQTQEekm3UqY7fxcnBUuwxabKhurc6UMxrCfe2bmFCs6NxyYNPgkZ1FdWi1dHUmYW2vqJIdDK0
YThgplDtTCX6i41CKAclh+YzG2YKA7LrODJ7CAhHI0BMp8QG5S3u25emQpTz9iaZnRQBjfH/SDuv
5biRJUw/ESLgzS2ANmg6kfK6QciM4L3H0+8HzsYeEo0ggrNzq5Gqq1CVlZX5m2dW9BUxjCe4JUYi
KPBC1E+dZf1AVsJtIuOft4fZONqQXxZEF8Ry+GCryI+Tp6HXM8wClHI+6c18KwWJG8nxHe1VLxLT
n28Pt7X3iLwU7gA/QD5bDYflbZ6Ycu+fCxSPblDnU5FzUffexFtrR1ESVh3NM1Lo5c9fHOc4TUct
GvQY0WTs0YIAi4Q8VfTvAFn2YHEbwUpjLwBBo2pC+WQVGpNBCBuEuEwKXFg15AeIkW7Rnfxx5ztt
LRwhmBxXp/zE4+P1lMrJVCcFB1+iApZTyF2Pp74v9qq5e6OsPo9m5SUuVVbm1YrOvanhDz7qOy3H
rWtMezEVdVXgMgUcAFBFjLw29OHLyo9tLjdOT0e3Ln0sC836sRCnc67qLpI/zc5dthF8F611EhoY
kLQgVnsDJQUckZQ09PBxqJ2sCmD0SsohH8pPWBR9CHt5xjV4vOvKPeju1q58OfKylV7syhxOQBKn
yOCxc2uA8rXyC/vW9CDOwl6bbnuNKV6QkwKdvAJPNpPpz5nZIOxcfQpxiVNi9RBFwimka12Zl7oa
HVBlHwo/894+4JuTfDHwapJ1OZR1KtMPUBMpOzZVVHmA8KJDhRTQ6f9vqNU1OoaA88Myyi4ol0Sf
hCyRHgIDf8Borv++PdLmIeceW6h1MliP1UjUv+S+a2TcB/rBHnT5WAqaUyf3kIx2dudWONZejLQ6
5rmZz3IHPNKrYzP1fHMYHGvMxA+dmvzqSUQxXpTGnZtmb3arQ2+FpYloGr6tAIY62e5zE9hyoRlx
Bc1bap8IPVF8fHtFlZ1B12I6AYpXYiFgfF0UY53fzeRDBWaMUhg+THmajfeVBAXVFTGygOwXxDjx
xH07NbhKLuWDqRpD/Vcpadkdd6KeuZOh5KjYaHr/KI9h81AOhvlNlYdec1qc9+ZDgUOXf6gLDsb3
YAoF//OAC+ro8g4JvrVlqUVuKpVRcZDKZCDE8irRZPThlK4ULrMxaP4pS6e8Au4s15aD7wCdUwS3
u9/FIPfSoeWzyju7YTNW8ffoZwDVFdeXMz6Eg44nW3JRkwh54UTqcKvtc8qrfJ9+wGMtsKTOBT8N
JBmv6F9CI/o7Tc7NA/2/36CtorVYC1Ldy0l8mZAGDly5wizSkTE1RTPL2sXOr/Y/Uin082DcygRn
hRf16uXWKaXR9niWehrWbl2X2norMu/6QFHC0aI9+NYGyJzxACHzSiSnA0r4OiaLY+SHZkwMSQZM
qOSp109k7v3BLxsdN+J++NuBQ0LWPK1O7NPpkKZVdi+L+rSD/F596ueJLy9Wg1jCO3/dWpLjprCa
iTxCr8oREdZGdIU+Gl2u5Pyck6Uf8tBPbCS1IxvXKOmft8/j6iv/OzzpEh4XFH6uBGsEockyc+4S
r2wqWzPPiJOTBU47+3l16P8dZaEP6HQDwfSvIg3zEVpcb2qSzVNtPOVCeTRU/9iGe+3ArW20GE4s
Coi8I9dNkbQdfEjC3ehNJQTl8McgSbaOCbTV/MhiaWdWW2uHHvPS4pQprq/fq2rUxlVp5aKXqOXt
hD2eJTcHUdwTW9wahgon1WDETJec8/VWzXoEpjF4Drx+yg/ENHhpkVMZj29vhK2VW6QhoPXBtLt6
DwyJgNp9vugeWkpyAiySI/mT5blthGXnIrM8H6bUjE5vj7q1MVD3X4RQcY+5gjFWvqZ2YuHn3lCU
/0Ty+DuOqAiq8vgzKAV9p562tZALPJxy9MKBWL/hRBW7E6r2qVeXSmsb5iDfCBYYwmEyNO/teW0O
ReV70aMn21yrRRgoLHcxiu0enf5bjBTvEVhze2OP07e5fIqEIAXToTO9fNQXmWUl9IOPQBjae8af
aorx434wgye9mN3/MB32BMU5SBUUEF6PM2DzbgK58M+BluJSPAQt7mxI8cidR91b8XcKQUuy86IT
/hwuWJhFNIGWy9VjEVFFKxpGRfSyPhow58TsFtRo4RpIKtrzNGJVP+IzHSlJs7Mf1yCbf4dGlZqy
LrgFztvrmY5GklMoLU2vCMAPHQtEdh5nlP4mm8K1Bm0mFqfhKKmN+UMHAiyhVNVJv9Vg7uLDaJmj
4QwhV9nOzl09z/79VZBgF/owgWBdVinFoKk7zNEvvoWZmZPPVifafoAzwPu/s7EQDBflc5nH7evZ
d3NIawge+0UcQRRW8FXu0dL6m5fDsNMK2DogMPF42FJbpI+3WucemBaCDlnnBWDekRoN0Giei732
0Na6ATdFJhL/OciTq9CpW0Ea6nkRe1Dl3DqIz0tj4P1LZsEtpBHP8/IKUGOkhZpZejZ5XT4fyia8
UKg9FU3+vsLasgOAmkMTACgIN24dUHB75wfM3KAaooNDfV9q/bkB9P32ZDbiCaPQ/mZGOj4Dq/US
uFirbAwTj7QvafHmq3nt/GV9D2+Ps/H1WSqkuQ3+o3m6yvb0Ef3MTiwVGqrpvY5vDsTgu8zfgwJu
3GmIhZDWLL3o63KQYWWdKLWdcO7EwbrVJ4yAzrGslrWdJ9jdn5Owy2rXRMtgTyd+I4LBX1yAjrQ9
STGvFjIxtBqLWo9c2TWE8K9hSGh3ZR+lQn5oDOGI9eHORlz+yVXQpN25tEJJ46gUrc6ukNKu0kKK
y0qhyw+62eWOrs0x6WOYH4WQLkgyJKoLCyQ5Ykm/03nZOGkYUzwzTGTrGiYX6AO6KGWqe3OYWif4
cRo2t9lexrW1rGhmITkAu2ShU72OT1NRQrFoW+Ncpj/mtD5HZXTrj42td1+sLDkKSblz8W0OCMAG
9TmkXq6eCZDraFREWHlDD9SOqcFQ5gfk+A9F9inbk5bZOn0U6JnaQtW66pebIyzAJlrMBfTuUI+y
LXAF4p1n93vska2DwaPnma4FTWXdJytlMHl5ZsVeFEWJO2t5cNHkKXoo0Jg7iHHlX+Ik0P6+fei3
BuWRA86ZDPOahWYVVpEGahldRlMz/9S4BP9tp5TDqIaW/xPyAOLhWk217D8ENZNXB2QrkQx3vWnM
SdVLK5bjizLHP1BmCHCZVqv7ckiz8yD57xYsBDxEbFv6nERtGA+v92iAwnSTSnHn9RHlilh0k27Y
4R1s0FvhYyuUndGEFRd7oNdjpHWTNmMLvVUuc308RUNfYbGkGX9yBKd+FEWafil0KbjzYyl+CCeA
pSieThgHq6NI765XDpHe1pdOxRwgTMPoo54O4kHRfXhLsjHcK7i0/hGsWHcmBHk+A4KV7dgPpz9T
gt0M/qbIdIaZXNrd3P+JrKDk/4vKU9wbIUL8ea+7bWkU90pTTPiniwgT9uPXQTYxrkDzDpYtLKIj
3pClQzFD+lIls/VBVjAdj2Ir/y1BHz23cxJB4NREV+5F/zwLieEo0ZA4pBODXSLrn9qpOohgB7vk
czZhb51lhfmxNUb1E5Ut/anLlcEFpikc5CkT7us+ro9Rl5SfEGTFH2dK5xvDx3Y7Rh5FwJ32snST
DKcAEOMpKAXgVa+oF6OhsC9QOLaDcff581xAXAVtBSkttgu9EfEKxGcAB0ObTPY9So2i05VwAJtZ
slXK8HZZ6+MyUf0wIH0FeBa+XFjhi+6DerXzChFRscgiJ8+1FgfywbKRuhiPmjjuCfpd66ezpyFj
EHLpeutgh1/vt3msw16teb5wX6IWjcwkWjt+6fPBJnFQTqlWRj+bpG6VGzBfaGVqgH/EM1o6Selk
2vgRWz6joL5QNJ/SIA0ep6ip7akvpEdz8vF1mwHx2rlfoKqH8bGou5pWa8JNlcV08kxcHgAPl2E3
X5SxNRMHa6ri89QJ6pPQN+o724pLrkXdC/wVLaQFv7SabdrwJzBTCg8dJVvGR4972DH2assbNyaj
LOaVkkmHf109CIoo0Y3RDL1M4imTDF7YqDtJ47ob8O9MKOzAFiD/uXrUi1wp6RDE4UUeivmsVNlw
SqvcB5uviD8XZbGz1mqBm2Nw4MlipbhzVOykJZvTBGGCEiTAyqsXvhVrFdVVElezjRzBz9y8aXbC
4ca9SVsH3j7Z1nP54vXuxJQnMjJzLL1xTrwgC9y21t2meZT0nVrdRtrKQMBkZP7NpTT7eqBpzoQ8
revoAukzPEpYiJzmKg6+AGzZY7RvLBvymUA9gABiAbGGMSm9FuhBUqXeJBan2BDuo35PzW9j2QzK
LhIcCn2B0K2ScLlMifAJaGh5LJ+qsTxOhnwwheAmG7XT21f/xsItgABe9HgmcSWuh4rrvp8F2Tj3
UT+flCr179JIDo5iWv+HhaPezpxM8ihO8SrzDnUTLi6mkV4mTsIvEbWBHB2FcU8DaGPxGIakBPYL
hdv195HUJEnKJOk8JYodsl9bjWd7Lr8owt6ENtZuaTEjTMxD5rr8l2L7iRYoAlhdl9lZFzk+uvZG
9c4G1BIqFEAhEBwgn17XXCLs8gYrCMxzMgufYzFs7LkSAmRCmtFGjOVeUQvv3ZsCjutSIFvAbVfp
blb2mjpOpJ5lBKRJ1sP8FI9JfTL6Ktqpa2yk8cikIzdEao0I1vq9qfWKIERW23qTGuWfoBANjt9g
hWmTMYTnWhpUtPLU0HQGIdiTVN14l2kU54jCcHvAjK3eLLKMxkCRNtrZ6JVLn/yo0lMpi7djVWPl
WNhUk+Jmj+u3sWeoE6OqT8mAh8satzXoeKJFXYmnnJR6KGVWw33b7n2/jXx+ETBD4IsHLk+J1UlL
S6mdcvoa50j4II/nKE2O4nzfh3/p4u3UvzZOG2Jzz2UcOMTUwV8HXuRZhEYyKoi2OpppvVjaauTf
RGPrDLr+7d3bkrHI38EVUQdbf6+snIOC2q1xloL5R2+Oj6hafG2kdude3JgSPFOej0sdhDC/mpLe
ZbKSBxE2rTWOqeXkZsHTMHzAIOf9zx/0hJaaAOZJSzni9dr1mdFoJdX3s9IsrzqnbrHDqkI3zZ/e
XriNGS0GTew55DPwg1025YtidMNHmsoaKlYNyMH4O/f/zEqOFsseNX9jc/NA5OW9WGBqVz4fVTkD
f87azuuk+iarlXPSiV+nXfuDjZjBepH96cRG+MCrc6tn6H2OQhl4dYgEUL68TW6E+TM0CzsXL6O6
U/PeuPARCqYLx4Aqs1vlFlUtjbxaBuPMXrkxEuuEbsZO+rI9BPuaWx8Oz/oUYZ4sz3oU5pde0kvP
x3jSy+o03IH5bMS7RfeDoAPZf+GCvN4G/tSjLaBi96Nn4YcU0gQlUltNOgfmr4fU0A+lno56vZMD
bmwK2n7PMY8NeAXHUuoxznV59M84tR+KSTw1XfIgGsNOcNhYQrYEi8d3YiHXLaQSZKpf4fl4pk/w
obbQrwql728fo+cFWr0JMbDhpodFswTW1YE1U0ETe2h3XlWkZeQmjVX9ihSr/5RhB4Cna5QhviyU
rZnCFZ8q5Zg1cdsfZZ8G7EEKcCR/lPu8An8TjUNrI2qmTg4KuE10rMZJvRORgf9DTT76OcdV+rc1
m+BDiJazgI6sYR5avYkVxy+p2x5CUaLAFlTjYz51I+LKapJeJrQ/bwtB8i3bCipDsUdTEU55a+b3
sb9I5Ep9JocnLUhkIDrRrPQ2esHZjQnlilyz085TrCt7IKvn8PJ62Z6LcXTpOat8o1X4gaEZzmad
JLTcxgKehNoD0lFbDHTsoZmKwq6ruQXXVuLKZeulCcYjsGj2QJ3WBCcWOi/Wxzg++GqnRU49FV1t
69Kcx8d8UIXsvqCI/CGXjF48UWRJksMkjW1K2NaSwqnI0L77FsRzW4qHWXZqSx12q+bL0Xk1RV7e
qPdwJ/FAlambvz5asoZgVziJ842r2T8K+0F1KruwLbt3Rceyf1GcdB4+fXr6ndqqrdtfb29vbdP+
fn/v3CqX3L7/+fPzx9J5TJ2bmy+a+2UPLL4+GwRL9CGQh0EalgrYs5n9i/iP9VKnZX4aeFpgnnj5
HrTZ2olg65i8HmK1AN00yYE4QVedxoo7ZjwqUXXSQwyqYZJ8bUfxtk7md1KmUaF4Na81YknWkl5M
YxVgYjL9FaD+O+Esdu98Ia0HWUVN9DSyThEFwn+QfxyE+LPv541N+2wnTq4v6WUc3hJkBDyYKVGu
gksrzJavJPLoJVFc23TcHuMgjTEpar9RAv+zE8pW+3UZDBaOtNjtLE/N1RUa+Ogm1j0eqlNPp08Z
o+I0hPl0fHuUrSm9HGXZNC/23YRyojzNkXEOg+B+CObbNIuPCNQ/WoW2k+JsbXFIeRolSxrTV5f0
TCUSuypF8AwasZkNZlS7s1pDjnZytvVttuTtS5EctQeTB8saDaXOXQhSE7pmP980Y30TiCHFzvD8
9sJtjbIoiIrQGnUUFVZ7zoDLq44JGkBpGEc2AfSfDPK3Pfjtzq2pr9dtmc/LkZZP+OITJXXhG7iQ
kxNYLJxjZaL6PeHqVH4mQ2nmh6biVB8KwY+Lj11Ad9ue4tYoTuLUaLVjGHN3k6ZZ0OOsGEq5U02p
/ieo9LT/VqtNfNsZ+oCysDhNUQ0VZjSUR72Qo+AUSaV8FuKgFxzKW+PgFrAvxkuVx6GtRSbqZGH/
zaSL5FqK37ZnPaumX3ppYCuqCUZ407OVHlMVLMch8uW+cGEZzpkjqSPUlNpM5OlQBkkjuXVRTT8b
K6Wqyd9DbSxvZqS3m0FFPUaaKuMpMYJqOFRq0ic2PFmpvFf0XPqrB6p1I3WZ/kkZ4+QfOS3E4oy9
ezx4ei1V3ihkdX+I+9kSP2hVTFPIytiCbsRlI5GFUK89zWPZJOdZsZig1lpV/entfbKOunw9Cw0P
smGgOmCDVjFjItDGeq2BX5bie4ybeaGDkSu1rwnttzoofwtd/OXtITe2JhwL9iYVCVAPa+Dt5GdW
MKvdhGJh018Q95C/zqPWej5SrO99TyzTk5kdanwSjeL1MdDzMEsqs/W9RMCAPeo62ekrtbmveuRT
3p7WOjfmsbekqEuZhUfsFWGlb2QZPrsRenkzjhea7dPiIFrZ/dBk5xihIzAXSvslToFcaUKY7MTj
9Yud4ZflBCBHvKQjtorHaEdJVdqJhteZ6vinQIoW2WpRM2zBV+dPqIgqD7TH+j3l2euPybDw6pdO
x1JQX93abTWBDExnaCWB6LuKGnYf5sEaT2neCoe3F3hrKAhBDALSkLVebVU6O74eyNDwIiN19TA4
U2CX7Knov75/HOo2SzGJd+hVJjZmORze2odMkITCk+/70oJMFr7iZaPu3AXy8ptfZn3LV0PQELcR
gB/c26uvVlbCjBOghQtYW0+BHXdz9znIksRw0V9tPsYDWwrUcloUblYPc+S0+th9TYbJf7S0YQh4
7fd6b4dT2mIillRNQntmqHtElZUhtBUpHSUXbT/rm9mHagKuqGFLCnE92Gae/Aw6HzrIu5cPRM7S
vQQPunBoXt8Hc6+Ah0NU5wLqtL8duklzTbkxDqqRSzsp48aOgLpoIK/FoVtkfF4P1aVYgU9iF3hA
uQ17FEvNTkZeo4SEyH17VtdxUuGqBtSy5FgLlvL1UFIsT/FUBfEFVFv2I6qq+qLVpRTYStZ3ttig
zJt0RuypDSLS/2FowEGk3zB54RG8HlpODSoVGnvETNTs1tcz/57ICU+zmEWXCFe6MUj/c2C1yc6k
19kXu5OPSBuawg+liXV3HVdssxm6vD+PffBH0IZLl/Lo5AVr19J72wjLWEutmBoJbP+rWQoxPu+W
P6InPJSHYpwupa4dYSoc317MjS3zaphVtlIogCNUrUZboiwccU4hXFVATd4LqlzPZnWuo7Bq0StS
wovvq6VrGaM+25oq9KeuqsydK3z1lRYGMbpFBhB75Lfhx61OAVBp00wxQ/L6WClMRw3EaoEE+LJi
T6PkZ46CR++e3M46cl2NKr/elWiJ5lEt9wL6z6ac2EFT6Zckys1/2qivfsNxaewiMFjfdFI/Up/w
8YPxp9+QA+ULvUs9sDP6V4Fdwyh1YyMpTsUwC7daOqunrs+LQy7I5amFI+KEdBM+6D1wAZ0m3c6G
WKNCl4lwZwPnYn9rywX6eiJRBzlBCaXEy9Roms+pPhmkC2FuZheaWcnvQvHlGzQ1gsiewjaTH6W+
vpvC7GMSS9r8eYqNYc/ic7VJ/11bfhd3HNU8rrrXP0lF+6SWBTP2uiKy01Ry5/lTIv56+yQs/8iL
q+fqA67itKVVVluQJ3h4QKK8L5uVkh18M2wkWzJDP7bLoOApPHWF2VyQKU9QjtDVedpp32ztXtIG
Fp4CyCJ++XquVZyLehyNiccO/9UlzWOJQqyj1FDb1O7L21NeM0Oe54zKC9kgPF9IuKtQ+uyuIMk9
hoIyoI8p/6KYtYv0f2tE7FaUN4PJtoxQprKdzyfEfIzHt3/B5mx5Xkpov4D5X99YsjFDa+tnsIPm
A+4D3Fmf5qi2zb22+RJf1h+X5wGlsgVtBon69aoGqYELctfMnmG2WGvdywGq0PWPLO/cbPz79py2
dutyMeLlg+Q1pc3XY9VI8ceViA9eGloHpGe+m42J0MieWtTWMEuQU9D9Z7B16TSzhlDW6inyQoyd
tCp7qgDTtEJ5eHs2W1+I9HnRKVi0Qtf7sYs6bMTqUT0XyUfidW/UbmY9xVN6enucreNHvAFrQtOL
B9jqC4nmhO6CUPXnrtIuvqkkdt6Gf4ekP2NH/1mV8shOZvNOn+u9ptHmQv4rr7i0dNZ7sFQIWUYY
5B4ea3/CUb0vpuHBNKq9RHCVMj0fNiRBmBzoNMZZ3RCSnwvLAgcXxQob4hhk4G+jmVq/8ryrs4OJ
sG3tCpWi0LeSG39PxmXzQy61D959oJ6vpjnmmR/mPb0+E3P6H7HR2aPc2XPf7+RnmwM9swp41F5D
OwUtNMaSqr5n1UpzlsnZIbcN1ueprLpL16jpTta7dbYRp1nUQg3KO+vboffhI0hVy+3QZQdZLWyB
pn76qIwPtR7tlBTVjTjyYqxnENKL4o5ONk8foEg8zD3ukng8i+JePWxr+eDr0YUDQ4JN6OogxDDt
NSUCK1UCGaTB5HTjvVHo9qhNzttHbmvjvxhpzXqkK4LPdNF0KD3m0h8zCcCcGUOUPlh5XNbvv9dI
K4jzWJWgWbQOVzOgw2LAt+ccyf4QuGGVzgcDE0BLruacxo0Q7HkbbHyrV4nMMv0X32rygXMIs2F5
xjgWD0GjKg6Mnn4nPm7svlejLJ/zxSjQIfIeWWjhLLfTsce8VmoeaPzwEI/MU2sqP9/9zV4Nt/yc
F8PJUQOmTUC4L5mqA5DtpQlmG1qxM6u9tVti2YthRtxv+6oCGJBXxa0ZG5kdJeOe6/XWIAvsQEbU
bqljrHa6WeRZKI5J4UVVc+en1mdF7I9vL9fmEKBNxQVUBG5uNUTVCE00GbPsaYN50OvJqZR5B3i4
cV7BJj+XlikiXQvdhCRpVIImL+h1b5KVA4YaXzGBPGrFOxu/yw2ywL24O8CmmrwMX3+VrMLKTlfL
0MM14InU/1BJ7cdGKHcy4eWfWSVLDENfayHpGlcVCwHckB9okQ5YKL5Pog6vud5Lh2lnjy1rfzUM
Vz7cGyR6rzKL1qy1Qoss4ywXbRg4chrj95pwc35OKz8anVDRxsA2q4AqqBBSDnJgz2j/Qe4WbNv/
fsXqVvZ5fVvI0Q5eA0+6D2ytzEfLKesoVo9VmymB9/aO3IoXL8dbPTMoMPvUHoXEQyDuYE1fFO2u
0MiyazqaxR4LdHNvvpjccjxeHONgGCXeLyil5nJfndCSyM9tpv4sCzF0/Ujdo2juzW21P8WyNRof
LDMu8r3hmtP0VIeSdZxpoJ9qFRg8apLZziUmbe5WILcAlUEWXfEDArPFl82Mg4ulNh2ZE0fP8aNS
hZSTlsNfzWpMBDrRTm4figwHdajFen6bUf+ujk0AMQQTk7n+p2mL7E7QrKpzB9L3nb2+9SGoSiC0
T/EdSu4qbCP5MAc47Ma8cz4n1dEKEC0Bxa9Z70RQPocIKn9YffPQgTSxenxI8dQYFXZ6HrrXVeSO
lgSnJjPKpD0ITW7uiRBtxtfFP510Fkz/+q1Dr7PqpkqdPcxRz7URf2zN7uPbB2br+xLB6Q/i+L2U
h1/v4RmFdasMrM7zJQFtgAQP5br+p1D3hE+3PhFToDtC6RQa1GqcPozSwEda4mx2pVsIlRv7/u+k
mA5qNe4QyLamBEaSRgHj4Z+4+kg0I/kWNEi8YkaKYU4eUZK1B6E4vb1yWzMiWcVvctlzUJFer9yQ
yOGoGbmKR9V9Mv0ECHVE7ZesX9k5gxsvG4ozVGcWzT7kAVa3LNotfZCMiANkjX4L2/CT3CCCZkQP
KK0YMRX4sNp5Y2ytIHkDsqFsce6p1dSqSBsjWcxUT9Kb8iLRTsJIOrrB4W5nalsbHAg89yAsLlj7
q13hWwiRjH6Cud5o1dIx7NpGcEelz3cgcdsT+t84q4SrB+dnBqT5XjkF6Rk6dnbGUlZ3q0jd063b
nBKQFXBr4Fl5OL3eFiImHP0CibqErazfSGYSOrQ91J1ju7UnKF+h7fZcL1/n+/Es4GNklLpnKn5q
d2OSn9ilQWrjuDe7ygAESyoNvM/jrDm/ve+3Egt4mbwH6RVdKwW0kHeQGjGSS4uqy0UYZYqyhRae
g3yMnDlBY8yOKl222bbRnSkL2c6521pgSjKIIZBEAYZebU7Q/iIQMyNFSdL6klqq2835zjt0a7sg
kbkI2ulkKOvVzbQ2HOEkTWejlUXSo1Qp6/MwyIF+6sHJ5f8haXk53DLjF3lEOY+JH+rA9KRYOE9R
6fadfMhC68w7Dy/09v1vRZqAz+iqRW10HR/rSZ0wB5wRiMoqbBbrRyVIHnKzihwMHXbI+csBXmWh
YAXx1wApCnFoXQIFgtTHI+jGy4RYuYczzEBhUEy/dQrACEUZNDufa/z33t6iG1uEUemnUrVY3IdX
Z3CUY33C/Ff1Rt+QbJnj8URJcQ+lvLFLDF4+9L9BCV7zHBC5G6aETX6pyik6IyRj3sdJjUIMr6Wd
475x14B6WrBWyMrTuVJe75A6jYsxsETlnE4fSuMpzXRnlO5K6sdvL5y0uXLAURdlCGi964yjlrOu
T7IQ0Yqp0u/VIo8iu4piPbqUnRE6Y0+bxCkQOrqXevg9Ad41YA60Qv9uqLNwP0lVzXedE5jUqS/4
e9WbVdijE4+eOeQvOB5wBUhYXq9DpfbN7NcduqPx7LXC5JlN91Grm9Ye0viG6uehk9X3gg7Wg67e
MNHcSEIxh7lXhOGnTukdqiufRGE4vr32q6W/mtv6GytxxydB22/U1U9tbH0MhT1NktWOvRpiFWhQ
RdP6ITUyL6/TJHEbZZ6esk4KdNi3U763bnsTWgVqXByGOqGp5clt7uIbcOijZude394P1nIi6K+o
a3TbWKZqZ/hG7cWgcqf6hxn8xtPTtvRjK/yJjdx5+xOtotm/60dOBAGSbs6VdaFcC5xvZeDpXgig
m392yteqKm1NTt2w2wG/b67eYlxNbFn0EFZZX13XpWqhxONJQvfZ6kpPa/v33aT/dzr/bwhDfH2a
/AlJ6oou1AVRnlHl1vZzyUFaeC52wsrmZ/rfXIzVsY3Kbi6VxrDOo0qv3R6KqP44hVaW3QBzC5RD
OiuVbxs5hREYEapaHd7+butO3L8zpV5OBwTNZFKH1zMNVW2sBas1PQMsCwYCfmaLZZjY8qRlh9TQ
fKcuOu1JMQbBRt2vP8WIm9jk3e3OSmzuIFggJNcotIGdev1DhDTLM3xMkf5XK9meM0y3CiQj3Twz
akdrlBJcI5fi29NfZWxX33kdwARdGJpEmr1Q0Ac4eBi6uJUURu6cpsExk/P0FAUDWup5ptrNNBuf
3h5/M+ygPY+gCGt/pfk0x3GmablseDAK0rspk/yT0pjhfTAae66fm1PlI5O2kQBcdTzRsQmGFtNU
TyxrZ7DaE3TzYw9QtNfpOIHfIcmZkjua6DuJzuYWJx/llc6D/Uq8p9WiuszqzPcaP5tv40EubsO0
Kg5pZAjkOAESKkDKnLnHvu6/RKXFxwwZE4gPawjUGKLgYA2C5eFiUv0Gc4zUmgAU1fFTs3LSsjBv
lSTbE5La/KgvRl3dJT0mJmXdUMDrc+uLXBdfTb2FeN/uwcz3xlmdGCspQ+Cs7eQhWTTbgV/9EvvZ
C5K92L5Ksf49JC/ms/z5iyQcpqFeylqueGNW+46KX5U/FoOdRiWg2tT9DydiwX4viTjV2SVMvBis
VRstCca+98radKrOOhRS4ZqC+p+G+X9hb12fR+Os9fFi1c9aIKsI/tHltTorw7KnNw87M7I2F/BF
aFst4ICVDU+DWPASMRkf9Uoybsyhnk5Cnn9VMaBwUMRf1JK16BTmpWwnSlO5XRL/5I05PWRNjYU0
xFmcEGERRILWHjpTG9AnzLTu0ljln9TqiqepH6V7GkKT08JNeGo10pZaaGOXHZE5TQPunACnl4de
bCJHDvzZ5kelTjGm9WkWlPwI9SMBdjHEWNTKpLTqpB7VBp5/2Kl/g4zyNLmk4S7q30c1F/7xh3C+
JLEsuBIimudEbvsD+hL11yrqY3fwAZ/bvR4Ht2jhKw4MAv0oVjl2RVWNcMBcBge9yH7nrZgzataF
NnI1pp3VbeSqXV59kDAO+4jkkehGYPJ8Ox9lqvMZnVi7znTVbivzzwROGv0IHQ6XJM2OrhNZOl39
1lq0ursUoci+774Itd+e0R8RPTGpiosJbvCUtGOIKEQkqPwDBqBPJUQjBEzIgFSGbtoxlbJjQTHz
pCrxdBuUPomUQfpeyFL5Gan16iDx/L2gUNh7PrjxAxIM/SEZI9Ouo7H6HcjSz7pRIyQr48DpR8E8
TBRZXHNII/hcUXgM+1AEFZrnbpFkpSP1anJX0MX3Qmb5fUSy5Qz2FVXkXARjUfZCZ6dZ+EVTGvEi
pvyATKguxpy3bihI1qHC6fMJjFnC/1ar06ms+kfT8CPXN2vd9st0uFRiUX2fajm9C0tdPhdjn9/y
UAm+6noe4SNlJe4woIJa1YLI7TAPDl7j7WNXFcW3uID07cDyNoDQyeOhmTQfanVceQXVZy8WS5Ba
Y9g+VpZefpj6WbFpskp3EUVCvoU+//GlSINKpKkfgiBsvguCrzvW0NyJ2Wxc2nHCSxwc/CENew1r
q/9D2pf2yIlDa/8iJMzOV6DW7k4vSXeWLyiZJGaxMWYz5tffh7x671TRqFDmzkijkTKaUzb2sX3O
swT/MKZ5zGz2oemY+QWIbUgBtrx/BJK6jycRPoqAtw9TUf/oUlm1sdbddCadM+1MRR9DH0sA2sIm
DKzJG6HwXnIA3b/nov9hytzep1zCuKacpIq7YWo/5N5AgbXvvpiDsuMGt1yYqNQSbzvTvaMp+dHl
lYfv3c4KwZl+DfDPkzOGn1Squn0Pdv934soqsTGtH2qvHWI1VE7UoFJ9LFy3+I6mhDq5g/ATNJrM
uLTq0o54rvh56KcSXeJQxY6XdQnDWR1jUaNNjZ7JYWIq/Dah3nHvUN9KQJ7+0frkU+NBIWPAsSYx
TNFFfJJ8XhJdVGHJPoxjY58zqQycrbizFXTiO+IMmgGoUI8fOuqYkR+2LwGDf7oL/aGDZ3aQFgJp
ekelLOM2cMdE2dPnui2CaPT5L94AZQFKjmc+6tqh921BOXjiUAt/SgPtopnRmPCbV8M/k9m+SQYk
bK/079YXxq++r5ukMAQHDNnLEqtCYi/rju5HGFlCjD7w912edVGG2tOhIsz9kPZqfEuFYkkOXXtk
L2KkbQRUV1bGpp+mz5za0CbSudHD5CkNqqjwOIeHeOmBoDKZnyffhKUTvBcjx9dW0gJw+lDWU/8E
Kck0geNYdQckLIncXg6JUZHqrFNLPBZlyxO0KcFf8TJ5AIps2oOSYkeyEBb8AWju3+WNlDyGjoP4
itX+a0Ku6iJozcgkL+w8FrgFxIPwQCLpYWgWN8Mkd07Bslih4pooXMZiH5BMqHLb6oWS0b7zICdw
KFTVR0Ma9vvS8vneHhi5l7XZHuHz6cX5ZHhPqNvrx7bP2Wer693EwTn8LEQ6fOr7lJylPUCCynOM
PQw7edR5LIsaB4RR0ZrTTtrV8FKTok0yfyr3bRuMZ5X2E77ZRJ+zcVA7GL5mz0UPMLUqwC0FBDQ8
gmUqkmZeWNDR8Q/QrFXHyi2cexXCowbwf3w/bdhRnzvtya47XN0N8DuRg8uEkLyLgbJwTpx67ePU
Dt13mXrN2WtLLzaJcO65Y+sXU+SzL7PXxeUgSQyfvXEnU2OIAzHJJO0sPzK7gnyGujVYOi6HkhNe
h5/RG6hjQ3ptnELv6L5xNTuayiF3qRTqnz40i32It+kpq5n8GAyD+WiXgM44sJYLo47n0EKH8msC
VUa1y/1peOpwmAIoXJo4nhkHitfRSJ0uicmUOZGt5bcyaD5kLWRwMhuc3JSA5Jo2KfJK31ZRCTGp
lwEY69isa3qodD7C9xNq/Xbf5zvgW3AkukF9V7M6i2hdAR0wYpo1byFG79LfIHg2u8BpaeJLIr7Y
pUO/2P4AKFM79gllQ/AiQTF5qKDktWtyHCdZU9X3dgch1Qp6TtBKMb3XEc/w0+BaTuQ4TXFkODN3
huv/LsBKf6hSLFC0JYPYrQt3N43iY4h3aCLCEk0an+RJy0TxYnt2c3AbST54XQ8U6uSk9w3u0VHH
YMEu4ZR8qgPunSjelrvRsz/MBJsXqIDAn72gwdewpLjKuHm6Y6XIYkbKcAc18P4oHeQ1qTJ3RzSF
z4ujUBLnzLi3RmHcuYwg4mTInauLnwUwx7hJtHUU8Eb+0lMJHlipkZtyUuz7oeCfWd1Ne4XdAqiA
le7A+4cVrixIzJzG+R1kfbtHhwXfNDS8X9B0bA4QYRa7Nmv1jgw6PASDX0WTQbIHFPHaGNV69iQr
9hrW+Aoe8/tzhnrwXZ4ra4fHaVHGlQHdZGUCpzsOnYxCWclET6q6R58BhtEQjt1BQfcnJkvsOVoc
OzlO8mU0JY3BNLc/t5C9r6MyN7qXhndDBNJ5FmdEDTtquOSTjbVxqFvI9oQEwv2kFSTWxmQ/Ixjb
1zmO+spSOsLr3PwGTbJuB6J1dZycQiZeI4HLsbOxhCZ3MR7EWNBdX5s4KHpcNoDES/fE6sUZXDlA
OKrmowg6ZKWyYhHObb5XFRxq8dYt68hn2nySbvYKFRI0n5hjvwFgGBxaw/pOU/6Ndlm5FxNvdzb4
2Hf9oBpcoN0pxuPdTUrKXw3w6GOQ6LOnjMM00qGee1didFBl8XmSzwjj3LebRIIc9uBXuf4nt5pv
fpGZSKaO9cm2ehzQTVrvJc2RUJlRHaHk/7MGIO/g5az64HvYOGJ0shPtxvJDADTUY2hk2R4HhLHr
0VFPAgdWgF7LgsTOmjoeMzO4cwy//Xr7nr96y4eqzywBiqfusl8cKhBVw84Nj76ZxXR86J2nNni1
1EZhb349XvQN/rzGIHIzF/XA+n0nNSLljGCrgSi21bif1PQJpM2Pt0ey9rCcdaSIB20nvFsWb7DB
89tMWQw+2YEfVb2KjexZ+8H+dpS1+QKtBYQ1dNkhZrIo41GXdzhWYIejp2/wbEls/66DQw1Lj/+n
OMsKF7UzMDuLiZ0G3+VRGBZGgkq5Y0czT+/ZbK1qYyGsfSFopkCqGMo2sLNcDKzoiE2hfAgHRgld
Ws0/hai63B7TO9E5VN49CC4DeYLnAPRtFp8IN+EUJhkGP6Uj7rpkB18f1DPeHBzJOo88G1TjnOIE
3yqYrX408DfR3ZlJqssOWWvY0G8wnOI0pGXCW5wvBK8nI+nyt9sjXA0EmSzAoiG+Cbj5dR0ATDmN
hnFTnKRfR2PGAVuGWmMeHpTXbNQCVkMBj4o1CO4fVB+uQ9nAf9GwaJ1T4OVDVI/dKZvGLK6H/Eg3
FW/WFgf8wP5InwM6vKSH4gor8Sg10TLx8HQsgoeM8o2Cw1rBDaw/qIvjH+81giA7OxS9YsPRNfOu
PKjWyItkasEdj6A2WucRRMjyev9HGgmvKCikbPyAtfwBFy0PU2o5kAaf//yihsOUJ2cnxfI8dSrA
u9WQ9KNVwdw1ckVRb+lpr0dDv9EHDASEksXnc3jBy8DocQCQBgrytY1bR8i/B/a05W61tlDmKEAE
QZgGOOnrcYVGOuASjEySB/4naYsXA6XUNs1wgbU2ehyrdfnLWPM6upjDorfrFFR3cap9PP3zUoex
x0wfjMPe2E3N1Dwo35pfHOBa5oBtPvQGLSIJb9uN82Z1eoEqmPH7UBxZdlsqeMVoYvD8VBlTbEEf
oVFwWqDhRut9bdE6/4ZZdlw6JQVhGQzd0959zKbyjnfsa+N3iSqzo1uJZ8MPN/b92shcHHBIpVg5
YD1dT3Fpmp0hUA86qXKKm3HcjaZ4ICrfyNVzploe2EjQwEo4wM6+uxeAIqqRXcBHzypfvfCstQ7V
ZLc7YuCOCqhKd/CBMItvp8/VoPMynVX/yLs+fwDkOR59gp7SyaogceI92uhy1K55H7KxiUYBOZfb
EVdXLPbE/4Zc9FIyz0LpiefNiRr3jSlPtOljJh971dwFqZ2gsQoyJI8NyP+iWrExyWtb8zL4Ymvq
3JNB3hrBifowtup199PnBU1kmE0o9Dn27vZg17I4gDZAUMyf9B1pKAM8Q0PCvzqVLd2FBv2M2+VG
22R9RP8bIlw05lCRaKZQ4+ZQWgpdE3LfzScgtK7j0a9ebw9nvpG8W6L/DidcdCGDVnhBVfnk5Ob3
IF3qsY1F7++NDrhW9mYSFhv2livN2u4DLgP3g9kT+V0yzYWSICKhi+u4+m4Wto0pKVnSiexvfWJm
lMJlpEUq5WNqdgS1g9OIi/k4HDJAwGxw/m7P4dqSmNUQ/jTX5obqdTaxgRbgVpkCqoSeGkvVzrC2
SAWrU3YRYl4yF2eCn+mqrUL09DVRRhPZbYpyndPT9MDGbPhbpfw/03YRbXEDU0GFViSejyfT1GgW
5ocyh/IWK9S9ktPX25O3lq4uJ28+HS5GJnx0HrQz0hMQBm5EDJ3Dg11ke5Wr9MFmLDhScxw3csbK
dF7doRdBbU+aWZAO7CR7YiUa0pdHo1N+Yln+lpHpVqh5A16Mb7I6FzoktXFSVuvGCrXTRHpG9ViX
Q7gFKViZS0hO+ZDnmEmN0Ae8jlWjVsHbElZWBYq+ZQVmNy6aKM7Z1S+5JRawkqSuYi2msGf17PZE
DOiqeDuzQd02zb75FhpIofXj9hJZnUKoIIBYDzngd1qefYO2aug1/ilIe+9L5ZUMuAjto14DHZjv
/yEWaC7A5gU+ZAIXU+gA+NNkcGg40hQNNxA/cyAP7Pz37ShrHwr3Y2DLHaj+AL92/aEGR3m89pvx
ZKUNzKW8CIigSAf9vTQ/E2gs3Y62kp9wZ0We9WfbtneI+dHlOdqQEM4ILaaCvUWmRtyXeBZsIeXW
1gTUjSHqiVcOcHKLo5haBbMLFw60rnjOQg+C+fej8pIcdanbI9oKtMjrQGATara9d6zgl8D1ORzC
2J4e++HX7ThrK+9yQPOfX2xeEcAUk1rovzoSZWsn5+yjEFUX5xU4n7dDkfmbL05iwNjBTSNgjc0a
+dexTJCs7K5l7illqd43sus/NPVQHzUL+ZOA1xNaZFZDnjk2PonzHELHbVOUZux7rHyWJZAfcZBX
FqwUa/+16gWs1xjMaJ+h6TRAGdSaJRO8LcmltRlCrWO2T4Kf5jtVWtUCvza59nQqeXhgA9mDJREH
rDzcnp21JQyGxAzMBbHtnaORgyXEdQvLUh1WMBGFvlIYJuCZpFtugGsrC//7+fLlooSz5BX4KTSZ
C0hLnL1RGkmZgoZYOhlKApOLe+2Yt/vbA1vNBBdfff49FyssMMxemSkaLS2CUPSxqPkJdqhHJzzB
bWhjja0N7nKJLZKbxXPwHxsvPMqivUOZ9wzLq2OdTclI/8MV4mo1L44HZqAlXGrPP4JYHIUTxCN/
kIFBDHTj8bi2/tCOmDHpKPyiYHQ9f3ZvwTuYaudoMOPY2ea9GfaHMGg2GJdrn+kyzOIzuekwkRqO
rSeCor8GetP+DB/mxOBnPC+T20tiba1DZWgW40AaeKfG7aS9XVQSty+qg8RT/R3RW4ofSwbbXEqG
KgCe9RaAlBAUXRxAXo6buWmq7mT2+d4GTrSopr1X3oGEG6Wl3ous3WWB8VRUSKzhzuZmIruzyb/A
g+8/LMo/LjswXptFQRaLkgYDH7JgDI4+GSNvem56JyHuJ1C6NwKtzSuYrPD7xfUIglWLpZI5LGsL
SYJjnbufYesbC9Zs1G7WViMkRcC5A/8JNbDFa6pwAF8yDAYL9nIEBcqbLWUPrWg3HtyrYXzI1Pq+
Df+aJUOosUCTLuSgTzbTO9VxlPK6ZCq33F5Xw6CfMYu1QPZ3yRigU556IbxhjrD7uRM6vDfGfF8I
fbi93teyEliU/xvGut7CQeFChoJA2NYumjfCVNJpbkZBbkLNlG35MMx5Z3nKAmYKRQwXb8938jNE
CxQNXRtGJhMAGBJknd7RWZTX6e9R4yE6zvKL1pax2tpMopQNRtfc8sBZeT3EWtqGC1p4j1709Dxk
8gl6Rzulqy+3Z3I1jAXtYhSc8L5eJsNJllCLcOFOD4+fI4i4iagCkJ+2iqFbYRbJsE6hIcqwMI6q
aCLRQHvNkjF6LRv7dSvMIjHogEOzLpBI7V4ZZfTVQ6e0al7/w5QhG0KlEnjy90qDxCpd3cFODNKz
8DS2Uz9LnMFTz+Awq43EvnaIQAgFHDHA5cN3DQCrcq0UYITgGA7uJ6uG/FBNYxNXitaY9uhRbGSJ
tX0Fxg90evA3ehuL+VNGWZGuhDWQR3Vxp70wiwMZAEXTN79Gu94gmJKtcIsT35nlYXnHobeGJDse
SvTHv0PNlD/WgwdCsNUFgnxgbjj8bE3dfM3dST71k1vcFaao8OeAFwnoovdBkcgWN9hszCuImGWe
t7Gu1s4BAIOBCsZTCIf6cl48ouHhSPwjJB33nmsccVM+3V5Va1kG+RIC/QEy2zuN+cGuXEm5Mo6Q
ZwOuBPV5J1JcpukxHdr6QQ/9Xg2BFwHLwtj+duy1bQM6MRaZPROYl1V7lzJDGXCIPKGTl1R+thNW
/9Ee7cPtMGuL+SLMsmofBhnAZzbcnsua37O03NmyPRRVBvFA9mJU/caMrr2O8ILFXzOQ/b34I7Sw
ec4s6CDWIqrBL+EAWBklrO+qHCpheRSEfewq8nZ7lKvd1ou4yxYywBtBkFq48Xkpz77qoMgemhSW
9ky3eN9CLPGBjxB1rr0gixwAgh6B5CM/bv+I918UZEHUIsB0cgHp+1N+v3gjFLipZ3bVyVPmqNgy
xmOqs0SLciNfbIVZnMO8C0njgicONO9kRj1Xnzxl3lXGVpyVOb0ez6JM4NMctczBzc4qwMHhMZDE
Ccg8uyL/BFlZp63Yjo/0MTeM4Y5wbyPjv1+419Hn9HAxm0wXnkgZdELRd4pd7Z8c+1dqfm6Hn9km
x+d9qrmONU/5ZSzhARycBxoukIC1ovhspOPx9uJYDQE3IjCvYFkAmeXrEHYoLMCtU8jNFB5JvEH6
X6nT+hsX260oi+RuVRUeqWj9HYlszVdmAjtcqmbTeBO/9fpyhunC1RnYf2gVvJPiVRPsDURWwuLA
6nZj/p3TjzC8JYmjt5pk7xP0daTFeGoFQXSj85xjF1I7AtH+kHvpmTTdYcz6l4KE91UZfrn9pbZi
Lt5c0i2g7dIYwZH5UsehM5yDoJriugOuFj5++3q0YpptabDZ87ZdTKqFv+CrBytaIJQWu41NNEV7
xU6PhW4AMjaUU9kHtzCnIPFrlbcQ/SwldM8BCgiTIpjyQ5837cFEFngEZM0kUePXHKxW05jdynsW
CfTWmkPXDeaUFMANv3qtK76YeO5/EKnbAc+TlookwKMOeI7T7BepJrQ5QY61fkAywWRxUzD/3tUB
CoNEEQXLh8Zugkh1qSARNNWcbOPMX5l7uNZArwXl8bmhvdgloui5ICPOei+FlDs18sgCYsCw6CfV
hB9Mo3sShv56+3uv7Bm8rsnsBQT1k3cML4i/akg1anoep1p8skvNszi0uaGT23FWEhrkrGbRcWQB
QDkW6wr+rFORQlzkGBZDmlSkPHu98bXp/R20cfCQGvzT7YArBwXUs/DsBAwIVjDLC1QushxAN686
265riESO7XhwHZHme1RLvb9VQEbd/yraYqu6chRBA7eBMxe0P06eIGcn64KE8w7exqGp/v7Ivw64
mE8lgMQe/VTDYTi9MxuaUHuIgsl9lll9b9rlYTBwdfeGxOHeXyMurkI7i86vCBucTIZOj3btP0Pq
/rEr6asv/r5odh1m8Ry1vLpIqyrMT+bIxcmsmvoDMBjteZiccmM2vZXsgwfpTP5D5fYd1K9w0mBS
s5hX1oAe/rt3CuDGoB5BPt5ek39sYpZp7iLQu4sadmEwNo0+VZrCcTgd+tx6gv80Fw9BO/TNl1SE
pogzy4fwVg8aTbqDgHr/SrpJ/mRaVeAl+F0LaG0K/m/sQrG5PYApVYqzraj7MjYWRANB86meC6tt
x6cKFbStd8PabF3m6jmlXNwXdDkYWNFWeUJYYPd/QI55Vw8vut16JKwFupytxQroHB9ZwwNnsOzK
V2cKHrmlYuUV3wybbZROV9AhWG3/LoE/6s8Xg2pTf1IlnoAnKGT9aHMjAYHro7DKGBjDIwu6hBv8
IUzZk9MPMeMwj769NNby42X8xQGoPZNmtYIkBcjjJXyzJgZUfKYSs2/piYscbRRI896OuZoiL8a8
+JA9LFDGusaVXVTsoRyqj2kfyARbe+tgWztkQLlyQb3GLAPucL1ipom6hNYhrOZGIyoLe2fCHer2
WFbn7yLEvJYuvl/aFy5cUiC41VhjBMNGlf4M3TuLvra52pi2tWP6cjTzT7kIBbezpg9qVZwNW/5Q
VTHsU8HtMx9h+QLycnrPRkftSMX+wy0a1fZ/p3FxyPRea1ELpYeTMEcWoTX6GUY2G+f0+uDASoEQ
ElSal62lovcNf+DEP4WFCSqRpOG9R/h4DI3agMx+GsJEB5awMObZAmitrkac2LgkgF+LgtD1tNau
6EUGsZZjjcZvnqXfhBmc8tbZWCirSWW+ZNoA4juAMF6HycOel+FQB0cCxibvXTDLvoqhjki61TP4
UzB9l+0vQi32V0BhiSV5VZ0zbyaG+c5AjciCe9FnCRDsExCg+TdbmVRGChC5j/1YKRE7Rh08+WVj
iNgw8x7KeKMLC027HHj3pHuIbR3gDFOfJ+1NddSXvX4BGQUa/nVtTTRGx4by/e29Nd8lFuNA/wXb
FjUGyB+8u0qhM1iOkxanIayCOM3Y56HQb5X0ospwgNOlPyjtaRwOzV9jzNCyvQi8WPA4/yWzwlyf
wqDmX+oeFErXKfNzquvsYwlfv/j2QJca/+g4QZcLQ0RDy1zxuIcFcFf5nnCPBV76jiM+1FW28waS
dD7d92EAgjLOOgumVDzbwfY7Ipviw2u5Eu8fAPeguGe/awCVWjECO7b+1HkVxPXHGvttl9G88Dek
stZ2+mWgZcZ0axA12gBqXCJ8daV315rNh7J1dii7PvQulGzq9p/b87sVcrHFmeJQ/Bkh/mO3Jchi
rsePeUGbhxq1yCPcmYEZ66G34LuKf74deWUJg4WASbWhRTs74F7veigzmdCyMVzov3S/g1oM0GPq
pmOf0SdtQR4TacGMeIunZ+sxqCHcjr6S2tAJhOwkwfMW+l2L80930JWjVZufHVBeD9VYjPEoJ1Qh
DTX8h/x9OdBFznGFVQWjm5sn3yoPQBWex765N0L7XATeAUZkP1q3/vrXo7ua28XoHLwc23BAK7gf
AfdDk94dv4LevbE357WxSEKzpzBaE5hCvI4XX9ByctY14FNDcNBroBg0/eMV/bmT4fPQd1/luDWR
K/sQCDVguaAJMh+Fi8unmyOdhkT1p2CUWeyVTXMYOlkcb8/dehRkHZSUZsPXxY7IUWiSEEyQp9oK
VcSpvrd7bwN9sFbKBEsKvjyz+B/cHhZDMYUAZdpKixOX9dMw+g9kBKqCGTtLi++mY0OOMtsz4n0q
M/L99vhWTtur0Nb1vgtU2aAOl44nQhoGoz6IGsQkl6TZsyAf9UET0nu72zFXsgywcXB/ADIBMs1L
pKsKYWwFaj09ix6itXVXFrFmcohK2ZsJHcp/WKnQV6eoNt0OvPYx0ctC9RsVcERfzHMvPd4GAd4Q
XdMmfobTGR60t0OszSdqQ7DtxA543xbKcXfJUd43jqF8gBvKPpXPLaj4svxyO85KxoLACfozPiwu
Iay+3NOdwqPSRlvOCPvKBJhEVA3YvVzARRjeuWJjc6/M3FW4xVlks4AKDa4ANGaDRLr+GcJTG8fd
Sv64CrHYaZYmHSjhFtQ9NRR9pj5pS3ePYnrcEbXrhnTjQbkVbl6kF4+EGkokqYIOxAl2tYlQJwf+
Kpk7RNraka2ywsrhhqFBL9EGUwRaQot1V/dkHMuiYsBdU4oeZVPsJ6+DeELTBhHUM+y9W2bTXaaw
NBlm4e32Wll7O8/0JhNXd1yfIOl2PVYgVjhzJbhAmSnYfnKr4K0QUMBwMrRlqgGSJJMBtMIIaZhP
rZPZu8rJVZyFIzw+b/+U1WX77y9ZOjfAEbhAsZPZp4H4j47dPYSQWiiC4PR/C7OY8DxAvR/edeFR
1EUVZZI/umWNnmLxX7YF7itQ8gASCgpV1xM75blgjoAmNvwSztCd2Hek3uiZrM4YqMoelG2BW1wS
JrUxjpXow/FkTOO9Jl6k+iJJxbSx+1ZyMn4+VPrxgEWcpckK8TptV5UKZsllUdDIaHiiW+j9TedQ
w2522hISXRsXHk3ARwLma+IRcT11uRKa8kawEy5ECRMo9HvTHr3tjXy8draCeTarY+PvWX3zOk4J
MKyks+meCVPus1V2UN3hLtQRhqp5qnMqsSE720myvBJQBIJYxHGAffiv2wty7eFy9TPmBHuRbrQV
KNezURbTHanwaBjkV8dk/JB2k/1a836MbCyC7yQTePSC4H4HEz0WgezoRAISBBvrduWUwhmFTgYe
VFBDWZ4eoSoqw5NQoa47NkHDpeufRVVUSR3iPqX7zfv16le4DLg4Pww9DQb8hOHKNkJrsekEbHpV
UbrZDubuxRTDZwcXUoCbMrQaHGaDZ83gVPNKRuPv8TNwqLEAr5tFAnETWCwIs8ef+E0RnoxaV3Xk
wR3ti+sV/CeQvM8upEeY8x8optcxF1+/g/ziAIEcerL6vIgABj+2nH81M7WVX1c/LC42EDWHOfU7
NVsLJ3+WVjDSxDsnG4BRrOXRNrSZn3rmOSrpob+1tcVW7gbYWbNoLDy9APKbd/rF0u6dClo9lQOi
WVafZDo8ubw43N4+qyGAr5olAMFWX+bZxlNlmDYwj3GDMYs8kwloTdCNY3KZAmG2AmbOLGEJBRgw
RBY3Alv40HmAYgyUaUzjsYai2F61hOxIZ1HITzjecc4RoJt51v7vhvcnMrSv8OFmyeMlkTQzGQoe
mgenwCfpzg0b88V0M/Pv7KaA1IUZHup2HvzKYbS6rBLRIqVZH4ARX5LzZKaRwWXshOeu+MXSbHd7
RO/y3TLYcjJxhZe1Bp+y6GkZB2MX7iBTlce5tu0EtKnhoBVUU2RgpnHXVSimF+WD04tdAN3jjaue
PTe8Lp+mf34MOBHgyyOLvoPnMQ8aIyW3+bke+ffW9x0UZ4cBPO/OrfHvKSmc/q6rIDwU10YQNhEe
kpTe+TQrPhSK8R+8YBY0cSq33bOpL2VkVr7DI8OmEDTTEIgEu2dEsT4yw5Z/HFynfaKiVIA7a+1/
55CrS5rOgXKNJnm2sxrefELH2oPYGyXtP8TKTACW/WDjgy+P2HnYsG3D0xG6BO/9ZoGkSwMKhdIT
to51lB1Ml+A3ZiWe3xvJ7e+93KD/L5TvwU0BzoFIA9c5wKxhHG/gNnQarOZeTvWhV9NGDlgfzb8h
FitKDT0609CLPHkD9HV64QoIDBrqAGmecmP1ro4GDMwZ9Qi22BL8loHEp0NhA4CdD3urcp6hur+x
JpeJep4wWB0DiAaiHTh2i1PIbfD/1yZAtpi42J32bHgrIQ9lbfGa14ZyGWf+84vkPEED0CQwAT1x
DgW3BsJsTG5cJoizNZj5010EaTs9MVAMsjNUBuQdyW1JE7Qj9Lc80yWDt6ObPVHQ2N2kpj0ulU3V
90lTK/7CWNie0s4Wz66wPRZrztBe5aEJYxb0o56ldt37YDLV9zb3YX9gGpVZRxDlCZ4YZ2MsSODf
d1q3b4EoIO+fl0PxPHCzzSJplMEnnffdiyz5gJa/1idWc+ZE0tE1Hl9ZOfxSKRMvwRSE59Qo2H4w
a9uMXTefBvxXGXnjLZXtDsja8kdjKf6bmLy6s2puWzGKYWCi89Hsjn2I/0NkOZV5Z+oBkDpt+joG
4bSAh4gOu31WFJ5M3MGXw45RG5BOryd1AO0iYOYTCHeikWg4gaxwAZ1lMtOmpGEky74AYn4q8x0f
6qyIKfbel5YagxPhWeB+EQH0w+CFlUMQDvauaRRkSr1R+Bflkd3V8j5Pp2zEf9vjQgU4jfERyix4
54q2MT8GTSpk3JSzmlkGS+wfHe+tt7yl4QuvrOpX2OTBL9W0jhPTvAnBru4qAuMnGhgJalINj7Eb
xRCT1NAfJl7bjzQL9EPTBAPe76xL08gzpFsdG+RN1JHLdAhAr5s4kFhArcrIg28q1At51wGPCP9W
A2IGad5GfaFVcJiEoI+EAvNz0CHEGSNWEbsGSFzXv5Xq1PdBms7zWDgZxOlL77mjLP1UOFP3DTft
8ACx/dSJA+6MJMLgzCyqGDF/BXpoml0Fybqf4UjTrz1MAR5S6KlAcYCIk99wQvZOPQl9l9eGem2o
wkoLWOqd8XQHGdGagDjMONSnIjlKlu1xvGl3Z06Y08QYHehOEVBvnJ3RQNo+8pjIILxNm+HjMA3V
lr3Fak7EZQXHOZIuLkfXG0/4ZgPv3woNaAOEIngW1L6Cy+mW0eiyVvInu/8bZomKgIoQbn9mg9Sb
ee0ebsL5d9CYyn1lGX5Smhy+BIVJNqqiG2Nb4lXbrpqMiaviVNcPbkfj3ngr6ZaLuDXXN5dXA9B0
//8MLmEFOZqpXU1kepqAz/jYpIS2cat793W0005F6WiMuLArqPwm00hxlVEqFDQB8JQjxVAS/MDU
T5+AQaW/nYCmD+iJGY99XkMSM5WDyXZCVqBCUe6KIYjcrDbf0oaWkCU2HLZxbm1N2fJQgQBKP1nD
eOo9Y2dqktC+gfb8uBFmfTnA49OBNAgAcYvqStaZQcebcWYy1okyv3cQVTLbpMv4gXvTRsVoNRhe
qhAsgzTcu64z6oyjIU3YVDaTO0HX1C52onC6NzuH25VvU4DhbRm+3L7OvHuvziseLw0IyoBRZEHe
b7GxQB+b+rYtzmktiynJR3OSsQVqPIn7QmUzXThzUERwA01PBqro910KFNROFpxt9FjXPmo4k0hN
iBNB2XQx254zypoP03Rye2FDV9CanowcWc0AEvh0e9iroYBrRCkLzyDUr69HPfKQSOXkwcl2WlA7
mcvOAFm3seS6/nI71MqVwYbHkeNDg2xWeFqEqoIBBlEjLDlawOIgfpvT8aUqIJhaGBv3xvleuNjh
V5EWNyC/cdusANn/aHv8uQIPzUnzPPZDOkUWVKZ9pr4p2z/eHt7Ktesq6DzTFzciewhGMlC8ZKAR
JB67oEvf4J5Yb0RZ2RtXUeZJvoiSpWDntO4EDkr2KoYfvhXGWZ0nzaATteU0sPXB5t9yEQtqiFBg
zKz/Ie3amuPUme0vooqrgFfmythO4iTOTvJCxckXLkKAkLjp15+F93dOsIYayjm79luq3CPRarW6
V68VnCFBs8tLP5qmEc83ESV5+PYjD6VzF0IDYNOcx7VfmyJmDoRw1acXjmn2HYQ1gbNNkuaQN5W5
rxr1owqMdiOJXXH9Vzbne2KxvDJT4Fv2wQVgBurdhPZzm6mjMPMNaOaqM6KSC9gAapEAuLw2g05s
g4mwZoxBUj59Ul0ODm5wO2TfLFlA6NJAhve+64wOT2bSVfnhtleu+ssf63r1vZMmqtVJHZx7O/ln
7MIsAhvYzq78T8AvPgz1Vktn1WccC3EUSB4UN7RD3jktn3gAih4Vhp+hNvxNpekT/Obe85ONU776
/dDZmGEhoNDUuTAaYAJGPxVOzBL/UJk20F7GrvG3pqpXv98fMzqpkk9V22ciq2OVP6XsmUgf3KGf
e/8OU2A7ZNsbJ2E1jCzMaSehtYah5Hk1xtRQEhKSjjwAutxs7N2qW6BmCOwQyJSuZqeDhufN4E1V
7FDvZOF9ULCnoRQnNaqoED9u++DqkgA0xGgpmCeJ3rav8wStsBBVNrzCoLEefoUe06/bJtaSOnTa
vACqhBj0gjjK61OWCqQhoxGWl84aQBfe5gykhVNBm1/EpuwflNtUC9Zpt3nqpy4TkeHSqt81NA8C
sK5CrGAH6t5gvPcB5EoPGZ9qew+SR5Z8gAZf6kZ4x82874AFQ/LFScAKio65QcDdXLlQb0X98Pn2
ilbdDsgw3MrgmARG5vWCQAFHS2sUQ2wgPe3JrwwPPCsYd373A4i/aHA2mk6rHwnJFqSfkAKhVv7a
Xjt6IGJjGKEBcby8H8bW30N4YYtnctXvQJNhow2Eh6c+gJ4pXvuZ2YJ4sSqrw4iphuNUSefrZHbj
h0SgW+BbJdu4M1cDxcLovNWLQO/2w5j2Boaoofvm3VtI4x4d0QTtmThdk228YVa/28KYto9OjxSo
Rh8yzgF52oEJHZBN0jnyAvCm3PuFZZ14yZBHoji/YXo19v4xHehDABDcrVgBye3aP+ZFGY3WxbNO
sn0r4AGZMs7a/31E/bJus6wDU95YXIAIHSgGudl3qGY0X1TYd584tMJun4TVz7c4CbNPLT5fMKlQ
BHkYxCWT3gGDwATk1Iw8evmmBvWWKc1TOrBgAQ6TlCjR/QfM+5FVoZoDxZe/WBBAP3jhoNh4NW1P
h9SsjKQNzrlj3HVt30eCVQ8ytz/ftjO7mp4GW3PR0UGCD7qHebWLjTM8EF6l7kgvfpByVHRc/tgZ
DPT/BkatQnM07wdbtgd/yvq4xfhPfNv82mYuzWupakKIVE0gwZhgjvhYFmRaIG7PcvuNyuFzlwN8
lX/WqTlImhZNwVsfvZSJQrQ15N5QR6xJIH3SstD/UtVFEexvL27tmC9tap7Cc9+acg8zeUYlMMU7
hU9O5R56J/jgmM3OL6ZvqC6dbttcC9EWNBtmJoCZJET7nqpzpsIV4wStVqAyuXvKrHLjFlgLIUsT
2jdzUxRG2xSKDKDp/QAB4Z3D/NiiIm6z+vA3q0GHHAKUQGbphayuySVhZUniJLd7Myqk2X7zjIkf
b5tZ9ULQ+8yADZwB/RDUKOnZNgMRIK7ZB1Sof/ru8CEo+5+3zaxdbJhT+j8z2sYJ6BskNOsTwEII
P0Nd9D+5737xoB+DGb9h50h7iwBq1QMXFjWvdwCKTtIEesG5LHN0LL0qbouR3g0dh6ZRlqrfKZKc
mequ/ot7xrJm/ltowkE7Q8u1mmGUVNAsv3jJBAEYFfT7WdHpn7qtIMBguk+3t3bV7Rfm5n9fhDG8
UQZH+JzHVmP9lCy8Q5/tjVCYlwiyMKGdLJMOGOlxeXD24PF8L7LPbUuOqvonz7z9lrjXali20GUC
RxOeLnrr101Zj+lIFsaj4FE+FjuzsC5J9qTcMErbx0KEEUTOdrc3cd0//xjV/JO7kPIBg0h3ThL5
5I4NGk8l98H0xqoygegm1MSaXedAvPS2XW2xSDlQJ15I4GqP7I62lRSOSeMB5WoFSsQcdGWF+Yv5
B2oMYKOboBi5UT6b17K4915sIoiBpwO4O8wZayejkw3epRljmDvCtQd6mSkpd6nYIzPbuMnXVre0
pN0Ck8yFb6cBMsussU+QHQ3f84l8AaoAsELk9AMeGnYHxAumfCOgKX1zY3u16PbfpSKTnmke/Cvu
v6C00WnGjFrsqeIAOPm+6cjHWm5Ri2+Z0bxntDsP6mKDgbzICh8MVE0u0sDMu0V58fG2w2in/d8V
QYsYLflZw14vlxhFgbcipgbOrE2bD0pWxYFC8u1w28rqgsDhgtlnQIIs/Qxy34bCGCv9c42Pxyrn
2artu0HUG/6x6okLM9q+lSYDVYBiM5Q8xaVw3/bgtHP4aey3cnLtfP932/4sSPP53s8hhmVY6lwZ
8JKIN25zCk1ZfmomMo+O2PlPpyH5FjWajjP91y6QBnA+9F2vCEmnPqiHoeiSOCd2MR2Kuu05yMs4
xIGiKWxC+WFoJ+d7Yo3FRxHmvX10GtViHrZDfjRC4TIETcPtb7vmQQB6AQYBzW3c+tpW+ARML5ZX
mTExzaObmA8j8Z5um1jb7aUJ7dz3tedLTFpPsSEu5vBxAsTXJYckfO6gi3Pb1Pyn9GAGDI8LnkKQ
ZV4N/8kU0kDMEcYZ8nR7qe4oKI/yLObVExKmY7slELoW0cD1isMHKlvwD2mbV2RcQOkt988KEyuf
UxYW99QZuw/cNkIoEKYG/ZBz4Z3SsCZPmWzQBH/7emdUFGqIEE24oqhrfIrHzAhUtD3YM3Ygkt1n
6jwwDi23pjqVW+Qaa58SJAi4UWdWw6sZFqP1DN8UjgfWIyhu+W1CIt8qnLskrNUhkEANlGwg328v
ci384OGHZzQm9zA5oO0y74R07A75hm2f0IDeD92l87Y0StbOAYYFkPhigp1cTcu4tQutYJvaMeDl
JwzIPVZka/p1y1u0czDYzJ/MjCVnECtY3xLwEP20QOr6idPaZGBY4pYT1UbKj9RDLhpVUzYdb+/k
2iLRM0Az14FgL9gCXieHDr4XLVQIDgvHPXZt8cSt6i8+1tLE/BMW+afCpE425JCZKNJmZ7rmqSyC
i9emGxff2l2xNDP7zMJMPvqYkAmH8NwlBn2fNMLZpT0L0HFv69+pTbcGwNccH61F1PtAagntF63Q
nJFgsmoDoYTlpg/BSee37w9AVxh34KT61DnhRiB7+RRXkQxXug2/BzOkXgaWFebF0qCll4qJ6gQA
HbiyHas68LD24nYIAGeQ1q+gsb/haJQQPTT8Y1+x7sD8fjpBXICc3u47DvgpfQvNSOSo2g5UtKeJ
KLvwbHrsPZXTdxDtfL5tYi16L03Yrz+qWTE77SrLg64Tf1cSIHwgyGtFYQpYQ50I6wd0zoI90DzZ
Rg68GmHAIgfU8yyFpCc4blsDeDRlFPjHTMR9QVErA9AoPQ8AyWwVYNYOoTsTzgagkcGjUNtIcwpd
WtAhOdvAbrQOSKUV+4tvNSM2AFxHs/pqdiABk6+sIHx8LmrjUFHAghtr4xG4diCAnw7BsmkCoKc/
a90uAeDKIRMYqQ9j+17Vbrd3OgoVYtZ/y0jIz7d9Y+0TYQAAbL0A6OK5ooUuvw1Y0lU+JFbs7hG5
e8RFDhC8tcnZuxall4a0AAbvnlEWaX5BUzpNgfi3KzxH8rCscOEVbvoPCxMvPCroyVsnl7BqukgA
LCYokJrS3TFAMcyoxtDzf4IsL3gUlAZL9rINk3uzClMW96hnQhg6aKLWxmDtxj5ZWxulRcYxVyrn
QKDEGZPCOxhMddNO4ZYWe8NTwrh0JBmHHa8GqBhLUzZjJKlXW6fBG/nJAmlNHYXM6GnUjVMOgQNO
nC+BbeZbmeeqB4GqBv0adLItov3QxCydCSeSXgAxgpAMMIwRFBnBQME9EP+p7EfTA8J624vWzp4X
YFgazTwY1hO2vEj6qiNleSnC0TsOxEC9dRT5420rq59gYUW76GmS+mVYQzFxBPUzIenZdVPs5hZl
07oZ8EOBit7GgNXsyYs7MElbrhARjVgUtXuaBJWQD0/zT6UNAuHbK1p9uQDE9r+2dIRbnytpg606
vYR0Kg+mKKdjZprlnvWld/B7F4BLdGt25QgMq1OnGIqqW/MLXsFvJFd/eUItf4gePYPWJEUG6cRB
MWh2ZgejupTQasnzN2IHXyxhYnMu2c06cvql4EEQveptpJ3Knr5LMXyxs+of1lrfbm/tWiaDh/us
i4cG89W9WmdD1ou8SS/AnDIZdYq54b72qJ2fpfQrF91Z4nkb33Pl7KHAi3waYy4Y6b+q8wZdQ/yW
1LENpXo+tvsGwwUm4Pmetady43bdWqF2rYOdkbjJ0GcXNvTqzm1IAX7WDgSYJUhop9F/I0HKy4eb
O8HoFYGF4ooqIYU8MoYowQuBS+ohKNgncP8dAse8Y0xtESOsrS2Yp8QwY4y3g55RmwDQDjWIMM7U
HAHSpR+Z791PpbnrfZNvPPbWzjtGZAMopiBmXo3auxWvR6Mu7TgfW5H+4Kon7BnXML23oQO+EcPW
cjGoG3qoCmJeAU/M18GlAw8sdcAgEEuT7FLMnVeeA9nLYdfyZt9hyMjt/nP7IKxdvBiwnF8mGBC/
Ko54KRS8QRNiQlENEHTn0RJjJOr71LajpoyQeBagEr9tcu3rhah5gJQBqI5Qv4KqNhSkggwAxvyK
j0A6R07Q3NfSP2L8beNeXjlxoIf+Y2r+KYtgzaeSNk4Pdfo+s4+J/VgW3Ye+Ku7URN9xc0tfY/Xr
LazNv2ZhrRy7SfSJLC+pS4azLInaeSVts4gFdp5EhaeCHeDt03kk4/PtPV27YgGMAPMEcjUoH8xe
vDDtg1PWAgtjGZeV+4DJ3PdF028ElBUTmN8j4NHAO2Tm3X5tokQ3mAeKjnHmd8fMqA+Sbz1FVjwj
AOgZNRUHMLSrl7I7JV5SlQM0ntrPggwoiqdR2H7p063hQB1JO0crjLeAOQ2BKkA6rd3ibjamFI2r
JHZV0u37zPH3WW94j7WoHg2K9i9o9dQugEL8ycQg1p1QyZYoztpiccPNfVIkciDSfr2fIKIAGdbQ
VrEQ01TskJNBUVvYhtHiuakI9ET8oU0Ot/1kzShe8LiBUDfDE0VL6AfokYNfH2xZ7Qia5Zy50IGq
3pV29Zxz+rZhopc9nrkg8D8CJ+pWrxfIiaAh70FG7Biu2hshQJkdLQ7cDy9ZsoXcXQnT4Mqx8EiG
KihKc9rCSlAFdKFRpZcglPI8ZIl5P00hO1rtlG4E6XVTQCDZEFnAUKYWpCUmaNoEGX/c9hXkIKdj
I9mBjtXp9qdaMwOuDvgGGMGBaJ//fXGkhTclBhRR09gqi53bv/dlDpDVP283gil+C1O5gKQBMPPa
iGckJgN1YH5xpC+PVmeoqOWAcU8+UMJ/YwoOPw/Ww5a2bU3TGuAEkXlcYU4WSn97CxhrI91iolvb
NrzCX5DyyAz0zlrmu4nbdDyLg54+CemeJx/EAVCx3//FcrAWhA9UT4gO7RTuJAwRcBV3KabknR9k
TuTCz/8vIzqwE8M+GDevzD5Wgdo3Pd1bpXtmVhPfNrMWFcDkgJcGwAfXaB87KFKCkTboFCbvfOrt
zZDufOjD2aY63La09nWQeaJTgPIaKiVa3FVF3YylP4IePQ27M60gt42xpfKMh8QWDfbqolC4RrgD
DgXFi9euzVTS9EwRNzaN3kkjXypinPqWeWbEpx7DjYIXWb1xaOeYphUQcZ2gcAhyOwRAvWpeAkZK
0XwIY9Npgk9e2HC6A3tMfs6TXmK6NgFY0uRbz7MVqzNvANoDIBa/ZpNIqAse4dQDB2Kg3odW+R9f
Vee6xbihyyugBdKNVa5+xcXWzqnCIjRJHzwx1ICyBO86DOtZLt/1Lf2RjaW7e7u/oA6L84xyBXSb
5pUvLBVGJp1wGkmc4mMdMAeSfzBNId4N1WT+xVmb+ZHAJTmL2ehhnbRNyBgBLLysH9puTrl/TbT9
C/9fGtFeZTboYMUYJiyuFLmkVfBc9/nJ7rea/msfaGlG8/0xrWvDSaD06HDzTtYwFWLKxGw3ypHz
d9a9fc4JfTxW0MDRORYEzh3t5nmSSo7W2fJa++jb1RYKa8W7EZoI3uoQQYN4nXZxcMBTqVm00FBS
SkLkeaosP2oqyhA6Bg+1PiHTrwrpvLnh5qtZIt5+UDYC/QGgMPM2L7yPA/SVMjsvL6I06ZFPvork
IL+iZwVN1aal963vTHcNuC2OGGJ+tiY/2xiWX9thQAlmiUv04jwdx2p2zmhJwdkFtXJpHzwnoN6u
ZgbdeD+8dDYWnxJvaQSPWZ0ARWUcAFernilw51l2jxqdGu3+m+VKGQ8dAbnhLLQDYe3U+DCZlugi
K0s7e9f5CnOIZmgXDxVP3buU4nkZ+WBZ/u1Rq58ip0F7fUdN3zgVSd78LEpMYX8VhHAvImD7uJCU
Oz/fFCz+XcN8g6GtDg43PaM2Uon+vu3RGFQxj42pQEQrst+yVhsf5Yq5Yd6seSgByIyZN0v/Krmf
dspykAFOmF3IHzLO7XxHREqeEsyIY1zMSEgfm2Ki4hIKtzYjIBOkwlvG4r9Igd7yjoxWVoFxWOYy
Qgm4+177TvFJOmlXR1QSEF11gTDMPQizBzPK8gwjYirNVLFnmQGioMqhgQcSlUBBbZ0V8l0PKMN8
s3XyUdUNqWbmoibdJ+lU/r69zdrF+rLNgMXPDyg45VX1xZVosZeGBb0MEhxsTs/wpzQqMXLot06y
USzQ3tRXxrSrph+42fptU1yU65Z7mjZ9BOgUO0x5hoGvumruWGNngKwARft0e51aEP3XNN5ISFVR
KLxSuEdKUvGWAQQnA3WkyJEL0kcS8xu3zVjaGf/XDjpTeE3M5IN6Dp5MjEAwCjTX6AocUZjcEyoP
A/iYwrzYgZwJPWl+bw59BITTPmvJR2E8FpKfsnJjDGz1hyCEgBMOLdCrBhZiDW/QJlMxkviLOWZn
2dgbn3N1T/HHCSYL8L7W34RlN1WDM1iAulI3CgE1Suws6o1sf3tPV1eC0dwZWwdORb3E5IlUjUGg
KlDXNPd2Qz41fGtGe90EXprQKMTrVk8vRyAJ8Lof/BiPZ+vjyFMJcW/kQ1vPwK0DoN1BNUiaM+pj
Ns92vgphnbKG/bBmhZ9qeB823kdgN863N2/1fL88nTD9ArfXkodQuZkIWpA4Ysr8XZdNSdRVATnS
LG2iRPVbLqFd7y/u780EbxAGBs2u/pDCTOqU+9BniS0AkE/MzL10J6md7gPhODtaWO5OORgxu73I
tc8333QAheHte/Xw7cEU0PmVAfo9T941SfCtLeUGUH3N18EninYwuEkA3NFy17wvG3OYahZDs/NL
JjAkZ9Rx104bK1k3AzdEC93Ef/O/L5KUMukHu8iNMq6S7xwEFg6FNjLQXrf3a80pgFRDhR+Han7z
vraS+BWxKyP1z2nPz6Up31GPvg/zfN8F7sbhXVsQvGLuOgPiBZzla1O2TZ2yp9BDhuK2OJXg2DpR
wzIOhgrfmI6/+B4WBEX5uWfh6niPfMwgl4eIeJYqAU2AaOSJls1wAIyAbKxKK7RfmbJfryrohTfP
mjBAS6C1ITClBzr8AkxBoHvzL6YFlicZQiKsRWZwQNtv3P3FB1wsVfuALHOLLOCcxCDWpHfCqHjU
tFBlAjiJHlDdFBvrXYtbc5ERNemZxFp3GGVUBfWZKi5u1cmzWxbAcQPhti8pcfcFmigPOVHTHopJ
W+p9q/6zsDwf/cWBwKOkd/qmLGIDUgp1wQ49RgAykP/c3tD1D/pngdq5A2hcdVmAegyINO47y6BR
z8F+XjQPULk/9X6Id53zngQoqd02vLW++agu1sccaPPUEuR5hTlOB+lObtQ4aH7lDU2Of2MKaJZZ
vxi9Pa1cgwJkIsaZItZoHkAYEmV44IM4Z2NBq7ElMDHVOaNIgUp4vaDJTkDbgnhwzvwsFt2zad2x
YDxY4DW5vZxVn1wY0s9gSsZkKDL/PBhjnCbdb0sAFOJi/NHL04M7+Dt0hZ9v21z9WvMUBcZJXRQy
tC3MWkO4TZ+accHA4eskp67yQBsU2PH/y45eKjQMRw02AY9e6Tyz5D+m/zG3toAca2vxUfN2kRhY
gKRpaxk4rwfXNPK46Yco636rTkZ0/Pn2haALhCQUuwVRN80IAZeIgaliM+4E+Gjq9hiGH0CGs+HZ
a66wsKJLfOKVFpiG2XZxKE58/GE3H2ViRFn/I8CYI+Q9bq9JryS8RP8AxWhMmqCUcEUVaRnlDJH2
swskYOpd4zXpITEykEANGLZFfu/sndzqwLblNeAewbielbTmp9s/Yi3Rwuw53hjIEpAuOK+PGc0S
C6OVoB/23OfW/Y0x4ANV1QES0YfB2KgMrXkKsmK8jVEbum5e2AZk4bivQBGQpLshw8i2O8Yuaf7C
TIj8DXg4BGKgAV4vKWgQXbss8WMnVM0hm1yjjKgJbocIqOKtGW0d5PXyEZfWtPDhYIC/DQorjykv
O35yvXQY9pasnSNJAd8aq3bYV8Nk2tAtN8YfSrjDefB5hhc9c9S4C5yysM9eS4d6L8xueg7qcbA3
XG3lK2NuPQCdJKje0DrStoQPKAZ4JG1jKu7JrJM3fmSoNNTd1w5lx9setRK4UW1G0AaXBtSA9aM6
+Ca4cduKnJEAX8DWnwdlxHp/P7RbkXvFn2YWVBOZBELDVeSBRmxNBUDUwPxbO98dHyDy9QHp4cbm
rZhB8xnp4Bx8ZpDca3+yVZMHlgA6rhjr8r4slQ9s3jCcEqCrTrf3buU7vTI17+3iFm8H9K5Io7x4
8tPirg2M7KHOuHVUHcmP1DC/hR2Gz27bXAt6M0oAxZuZk0THk2WYUmz70vXO0h330vyYyIuF6p5h
vfNsegRf3eG2vZU12iifosWN2Vl4iBbKqxYD6mkOZWjMKBx8WAKF35GhcuE+Go27kUXMaZ1WwVy6
iH4BugCKg1q06M994qcoRpvOIawTubGFKx4CK/B14MNR8NYRuFyBwd0dOwI4EFQiemADdqXJ6aFw
261LY8uUlscKkHaV3mD4Z5mXah9W6ojXJt2ZRvl0+zOtGgKJO+BUwCJAuOS1K05MNUKSwjyrPAzv
m8Ir6h2YG81/EuVvtRqt+ZtffaaFMS2I5n6TFGR0gxi1/OJHHTLQa42UVM8tl8M9+Ne9rzhsREWl
Lf1nJLt9/ijRg/jkpQWiO7Dy5uPgCuNH0+ThmVozn3Qrw2Y3dYk6D0nifQonXn68vUX6ZMAc++c4
BynieVz0qjsk5ynGTnTJua+rO+k2B7ugBzrVRy7sBwigPLRQfTWr4B0Blt2U6lhk3p0Pb7z9O1ZO
8Kufoe1eTXv8BnB3IGokblQk1ikJkwOBKKT0zV3XExFNwxYF9VqYX67d0fzD6gXPrJnz0CsguepG
kyl3efXY1BuOuGrIAf4EZNMQWdPhbwYCVJGCZuoC/tMyBZ5bCCgpguv4Cbx+/udBOtOWmOFq1EDP
A4gYG3VJHZNp5MHosqwvL4ZXJR+IHLM7z5q+3P5qq0ZCAC5nNR20WLQ4WBegsp88MCC2sr0U1XDE
CPpGXFp3DBs66qijQS93DsWL6yRPRNHx3GtjRq2DA24yYFlPnWmecFycojuG6o3DQP89EX8szr9o
YbGBnPJgTy2PQRHCdiFzP4qqZzsVDvlBSMPfWOAVd/e/J/CPPX0Tczm1hT1lF3skXRChFVx8hj49
+T4zmn0FPjn4UTY0SKOcleK3qiyegZhXUDtyJWbcjwOGTTZK96v+CgjQfzddl7QlkywHmmMQUGVV
aaDRTlUYFfDu+gSwaJlF6IfZb6WBftmHxSHRQoDrD17W594Ql748WM084LlFz7x2IaAUi5G8GRAC
WNDrTwtFkqL2W3zaysl2zHnw2V3C2MYH3TCiv8AUSr5pjgz+nPgI3uGIedsTzkV0++itfqI/S/G1
uy1LSBOMPjj6DcP9EtD0EPrNYyl88CAPP26bWjvlmNMG4A3tcKTf2q6VUDhKykF1Z8sI7lvmnjFH
tZE0bph4aUwuzhwrqmZyMtQrB1WFP3wUx39CcXiLsHUtbVssxNH2rIS639BQWcdA8EVGWezH8r3p
GugAKACpNpa0ZUxz5xFwJKeQGWYcPCfby2lwzsrJP7bJ7AsD4eLM/Aoctbe/1ZrzLZc4b/RiI9Xg
i8nDXNsZ2hT7hjRxqZw4y+u3v0/RAf4/l3Dmn7Ew41HeedQtknMIqaqfozuH/zTLyJ73DdnSSl+7
ApbG5qOwMCYCC9w7oKM++5WKs/6rcMKoTt81XgCY3ePYx7e3cN0XIcsL7SaQKepBoheTIgxKLTEw
Rr8YSKiRFX/+CxNIt0F6j6rJVWujhtpEM1kTje0+PZbEfDTL4Om2ibX4MMsYzSw1DmD+2hcaPdeo
XVvSS49+3heH9+XH1MqfMMtq7bibb3GNrHr7wpz2jTiK5b2QtIw9g7tnUpvZofaM9GxDDGhXkq47
pOOkNvq6K86OSoyP5yYe6iFi+mvHAK45hTyo6GM5qD0bzM/5kB2x279ub+WWGS3+0ZCiGGB4OUq4
xjuBsX+Wt+/CPHk7Dh0+h9KGi9oSQZPo9WpwNzUJRh0LzJBN+1n8E03gjatp/qWLN8qMXIYJeB00
N008XZ3XJlCWScuimvJLaGQeWl4yNf17cLcXD7wxxBNe1tZXOzMaGlnEQPV4lBXfOF1rs1+AHoGS
FbV3jM7ppa1WheYQDA2PqYLwdWneJUX9CJ2ZTyCP+EKmbC+4Z0VOKp2oUvyctcOWvI3mq//ugoty
OZgWHRwObaMTAqVawASCs4l0fF9mTRZZ5rT3KxozQBDA07Z1WWsh5cqidjpkGWQy6Ht8Wk+evJYd
uiE9v8lJ/zUxgywCoMTn4sTrT4vhvaF2ZsLggmXvM3d67pJ8N/nj49+YAeUrPhx43K9qrTn1ZAk4
2KVgxVficPKY8SHd5WbabzBdrX4lDLH9r6V5TxdRPyVOYRHeYZqGGY8y5ycCYkfINUx4PqGi3Vjl
hmeufqSFQc0t6pCwsRQJZpRIhllDI4N6Tr7Vbl5d1cyyjDlADNrpU5Y11JvsAmhJSOVlCsMY6pM0
6y9m4v2EBvhnUScbJ167Bv51C3AzYMweZElXlB6TZ0EqykMijetmzwNoqubDY2V0B0HSDfSYdk3/
1xRGvMAIgc6/Diocp6xgZubbscPbkkGJg3Jwfneu+6vybfHeHEkuD3XeiPEClW9IId72THvt+wFR
iHKcjQgKaONrh8ktRDarBeVijZ7RsDdzX360MiOZpRVLgPiSRACDJgG1Cr/XSTq8Q5gan2UNfbCo
5YHRRzbkUR5HgaoAkG4muetzZ6hjvIWCny0wb3fKUe6noDe+ySkHg2Sad+ApS10nQq0YFCJoOLPp
dHtVa/4C1C6qjCYQK+g5vF6ULTBVNIieXQYpy51sZ0SY9OTeK8d5xAWCB2YTbo0ArO4k4iLYzoFn
v5o56SxujGD9zGOn6u/HgB3VlG84y/y79ZsIj/m5eWgBraIjDetAeaPHwyx2kvzR4WovvO5UmfQv
ouLSjJaE45rtqA8I5zljfQQVvl3gP7XQhrn9kdb3689itGt1Msdu4C6uNBIOB8wV3nOyxT+5tV/z
T1hEQxoYdVsPVOLlKnwIZZgNm4A1a0UVMatu+UYBQOd0fjnMiBnIEnCgMHOiPZWsHhunqsaN/b4n
za7FMBSqfsU07iqjL/mBuigSPDR5K5+7rJuafVVnIzs7Ke8vKh1AA0Dsmj0UAe77vV0C53U2OOiU
3mGeKAT6trWAYvWHSnmH3PRkAX7ofBg+iEA1H7Iitb/+xRcCBgtzBBhPvp45KnMyVAaH/oGRfGV0
+oRZ+uNtE2uRFtTK+PMehM2viDhG6dORcx4i/HUm4OJBswffcvdzMqr3BESzG569lsqB5gDtZBc0
nlcwvTAMa+GDreYyWhbbQ1KtPleT3w2RwnTxXuXDdHZyaNtObukjUNTtxvW85pDL0QzNISE/brZ2
T/IYYprxCIKO3M72kA34cntX18zMIrrI8H0XyMp5GxZ+7xhQSDJKbsZOHoItt3oPgufTVMqN1ax9
PGjVWfNIBnoF+t3hsRyMUKRO43rkvyWTd6FUv4bB2XnGG2GBLycLU9fIL2f2wivVj7TCe4a33DlL
47vJ3innvQUye7DTOO1W52h181DZn8FzFhSJtbhEx66WVdqVF5o5YFMeIOv4bA5KoTEmtuq0qzu4
sKX5A+WSiVJAxK2wqt8C7g7BEXSrEye28i2c+tq68E4CGRkYY5Cpa8GJ91VCxqB34hZI2ILICPCQ
77NW3W3fW7t7l2a0y2NkENyxMuCtcjIJ92g4BsrAyAnAD6H8oG3fjTZL/3G8UZrH25bXUqmlZe3D
WV5dUOEHmDBl1SkMzj6a8va4D0UChNl+HNON3GlrQ7WPV3VDRa2R8Ji77bFzPnal2AHzu1GbWnOR
5armX7E4y53dJ3VeyinmeHEJaBK0jES5+RNSaRvrmX+vnl2A1QBcevMw69V0yURAYdKldRYXBbx9
cthj2QcbV+SWDc07EjNLEgilGkCdeGxX0ZaAyDvZ0oHRuwMv4WK5FM0VaKfg7MQYYt57l2l8BznG
iHke5EQ/ga5rH5jpbhxZNEy/xyw5NsUWvHP1o0F2CsTXuN2cF5D/4qMFFcFIYYCzJYz7BuzvQX7y
+S8v44e/cHlMF6JRC5Jt5J6vnaNyadp7KffimkOes2OdeA/SC+fMhrT53IjWwkXn8ksCsMqGW646
/8Ky5vwuJJ4qCOqS2PKod8wJQmOCvuBJMNymtxe5GlEWprQTIDqZk9Kyi8sI/SoS+8LDXEnW8eoR
kkUVB0jcGYYda7jagGyvOitGh8D+FrjX/G/FyMzCLjDa4kxIyDGeAzVmQImSoPiLFULIE+hm9Cag
/6p9xg5pKgtyYDirNk6KnzJrTkN2YOMXt1AbQXLtuy1Nad+tyzIF/QoTHU7uDidll9WD4YcMtNt5
WW6UPdYC8tKW9uGmJAtzRwQpeoJBZI9BlKbzqB7GwYaPff59CLago6uLA0kq9LrmjdT30Sgr1D5C
IeNm8kHtimN4TgFTB8d3v6V4tnbCAZCYkY+Il1fvZid1lS9bWqDu8Qwwm02yo1Q/+q7YCMprezjP
k0MGHRNWV7LLxQQpIj8F55oq3XA30bqO3Kp4Z4Zy10IGtHGSH7XYcpI1x58JRmcOV4xn66ixgLtp
R6sux1x2I9F5LzIGpH+S/cVlsDSjXQbKHnIbEBoP78zRPXm8Gw6ArW7x0a45xdKKdrjm1JFCFxPT
P2p8b5YFaKq6i8v/h7Pz2rHcVtbwEwlQDrfSyh0m94QbwR57lLOo9PTn0+yDc6YlYQm9b4yBjTEX
RbJYrPpDt7NQ6w1BkZjuLxue/bdy47PLYExg4aH3F8vHJvA/6ggIdwJFIqs8vDEgztczeuw0FZF/
pSb2OuqXDj0CR7KkC/0xy7X7wvma+Gbxzg+U8nNtI90QdnGxM+hqfotB5yj9x5WmxYMeI5UvLmoG
Njpxs7ZIgBOmP5S02tMEWi3ZPBb1MGWWBbCNZf3GlExeb52wLnmbeCUm1o71zQfx9F98xv8fZdly
DrvOGoOpE5fGEV3gIT1bHKR8yp97SCIHqWiUFxFX+fHto5qcLJ67s8jScm613yA8nY32JRTq0cq+
IZfs+t3NSH4Vzp6wzSp48B1RWwGc5tB1RELt9Zo1RdXWigozNZ/em/qtD/+pdN8t/ecQZe98r+O4
tWpoOOFKACRz7tO9Hk0vTAqEGShfs4PL2haukGI3pZV//wPuDLMsgnEh5yHI5fZCE888jQW+V7oT
FQg4AHfaGWpjLNo3zAXeCkjQZXW2SJRWV3o7uFlT1LybkCb/O+Ta+oridFCex4DihduJaJxOaqYN
zTGzYw0GboMqtRvj6KW4WDZHMXITY2u74eBbzzjZxf/kUpbl7kgZtHNzKjeZi6ASoiRSMdgyoKp0
/Dcduy56wHKgRKqb74qMZDN1L0qAB587tZp4TtthNPGpzszgVNt1Kg6GlBhPSq5ZLz4v2/AQGSFu
DXY9FrkXAVX+XEVO9kyJCYXAKImsnygEGuoxRFXP5ozFZeE22N5V9JB82fBgzVSsYpvmlts1ky3z
l6S0OPlDiSpni+aa4w5d5eReZ4dj6ha0nhK3b+r0SQvkei9L2liMucwAiBkNYIrVi6qGlMiVjmeN
fO0xM47I5hNQCFLnHO8v+urym8WneX5oOL3Ia964oCrQ+aaVXOMgPyuR9VSHfrKzsbbGoPLJ/aqD
NNOXfSe/0fQYlOJwTeNpOBtDEJ86rr4vb58JAZQ270yfYKjXBzLt2hjF5LK9xn5hHepet70Qp++d
DuzGxUAlGoge7FpylGXnvyIFGaC1Y/CpR24nH2K/PPha4qb6zkDrJigr88dIy4Bd4vNT5qjgXOVR
Hh9V2RdPCSBH/dSq3fRrAkp6wV99OAUDV6CY6up7HfVB6umh3sU7u2RVSYS1/GdkWGxGOW/9Ggh9
Rzs0ACALQEDkByMytIcxifzv3JZO5oIlDKInzcxL360y3RjflnOAIIRxjxgvtPs581jG95ZtnGeZ
oVzRa8LBW8mCYzFq/XWK68FLlHrPpnbeMH9UCObxZmQErglcwADdFhG+LZPMbi2fxoDeHRRM5TFB
97op2FnoxbX1exjwnjycmQBTW1xbTpXVITIeDgakZtw/hqnvdMeyRNbuMBT+OKGWWYgP5eRPhZe1
k7VT1tyaJaqLcyo3f97lLDtTo9zSKPG10cURC+1DhObHOO2Jr20NA24cyShQ1mQUix0UxRH2KmYS
3LoMOmsVC/UzCMoUPY9W3cndtj4oI1DXmYkMK8Qpkhv0VgJEyw0b0ShbnJtpvp01uPbJJUp/ROKN
SffvJYQaTA8V6JvBn16HnrJwcCgwVOkiBb4X84bIAY/Je/Kwi9Dzn1GAJpILU6glIX49iqONUzkN
cnwN/dsk1YSegH7iF7m1rvcj6dZaoR0wg5AREFg18MVkJXgRoL7WmvVjlAIz6a3+s63vatxvDoSK
HIeaeAoQ6fWMqrw2m8xvwmuZ+5pbR/az79SDO/T+zttrUVT5/el4PEBEB+mMMtXiDaGh0RdUZp7f
xsRPD7PvAlbwTnCMtM70DMdvXP7VHhtpY71mUjqXOKk99+sifvShaUXDYDA7ofpUA5ITOOgvehg/
ESd3YuPGl6T8xg1LJ5N6wBIYJEZ1kq1JkZDslz0j1w6mOn7wq+jj/Z2xLDXOHxJKM+hYYx5oBSHp
gab3WdXjo6ZIOJBO0kg6quQXSYjmhL4ZUt5aFf2M6j6lg1/ErjTAk8xC41c3gEa+/2u2PjD7dKbY
AS5f8RKEHVqBjjDnpRGz+MyxU2p0x5/9MjnfH2iRwMyznkFkMKP4tMAH5q//x2sQ46F4zDPkP2mX
aLlrDVE1uCIexuF0f6CN0EX5dHYFYJMipbY44pmF/EBUd85F7bLHpDNf0qQJ3M5RT/poPuadduzw
Abs/5vz/XFxziPiBj6OvNcvFLcYMwVmYSLRm17AlUj7V/b9j+UVX/g3BDZi5O+35Tm6Nx1VD8qSC
WlgpFekOzH9nbKqrYf6tWGgHWeoxmeEUyftWjg/2gHL5nvXq1gLCquCAqODmVmQ9aaiFKokguUKZ
lM5Vaf01FMme6N7GGeT8MSmWkGfo8ooL8qIyA7Kfq5UPcPW6d9RpXhrDfFud9vdmnEUrSUGJmSuZ
PSJk1cG9D669UiKZk15UU/p2f0tshEuuamIyCHhu0GWr0zdTtuakBNdKaS510x2clvvMtnBLOwWR
tLPpt0azDLp0lDJnSaVFcJYcEcsqEDHaF7wSTXo+8pfCwY+rfAC4uRMzthYJBY+Zn4tlPYnP66Oc
9xLyfa2RXQuzOQ6m+qBgej3scpW2NhzAQd6dALl0JLNeD5PhbzBatsYVinhlGjRPXWXu5I2bQ/DY
sWEYcqct02EttbrZ/BxpuCT9pCvSqTC6w/19sGJ+EfjIgRHoVQiA4HwWX8uWjCoI9Ni6qKhGBt5I
CTj1wlS28kOt1zghAoOOfE/Fgb10I2SwhBu2bXkcNaN4l9pnK7oMeiJ2bqGNmeOKM3fi0dZYv/TU
qQZ0lMa40qAxefRztbulQz79dX/yG7HYpsuPmCUk7rUUkNBSJXRwKL9yFT7U+g+t+mnJP/z6W408
w95bY+Mqo+A9688BeGJ7LvZLJOcyyZAcXDMKjkn1pXQeUAb3lNg43p/Vxv6Hi4/41AypYm0XA2FP
Gzr4aUZXq0/oTSAlBl+qIRTErh6b0U4g2fqGM7ac+3mOiksw8RCpQkxmoVxUbkvjUNd1UJ+SiBe0
m/lO6rtWEupfkig0P/OA3c3LN74qnRH08MC/8OrQ1dencKJtphV+ZFyE8zVoXyy/d6X2MY9f3vpN
URWg5sCORBl5BZnOlUhqA7s3L1hVfAOw9KNzqrMcdzvDbMRJbLQAJQMJoZS6LD3YPsinqQriW92U
Y+sNuV5/KoPExwhG6fpjrxfjz0yP4r0+0+a40HqQmAaziYnQ668oJOH0PhHo2tX+2UqNyZsiVXb1
pLMPndp1z0Oa+XvOhRtnHPj3/w86L+0fKZcBpQ8IfaaAG3K0r3KeF48hF93ObbAsssyXKS8czDlR
TQQMsMzshJNIsYPv2Q3BqsClCIC2ZQjT9rPfy1iN6A+tSL7Xful8bESnHEKKoHuGDhsnkvsBbc/5
EaSsJMekNAn6QcrTmyLV+TsuKOvEIOGjkdp7eezGcURQc2b3s4VI3hc3rbC6WKqbwr7o7SOTc5PY
8qbwM5iVE5WHck9Yc2tm5CiYEJA0A8FZDpeogyQQir5qmLTzxMo7/b2Rt1WFk2047ZyOzcEQQZ+L
ZpyPZRYx+pY86R0dKcmu3g/knZ4MmTZK/benX1wGSAgAIp7LjYsAqhkIsvppLl3SoYqfChSHT6j7
7GE5t1ZqTo/RBeL7rZLy1kZLAwLiTDAdD7n/rg4eESpCYeOdgSFV++OtAYzQbJF7zRQZ7AfmCPDH
YTNHvK6kqtQvcdOcSyd6Kk35GhnRTsaykfm/CseLT2ckzgiLWShXVCxDL0WM8aL4peVWYfWuV7LU
radaebDGzBrcQCn2WLTrkILuAQxF9EaRYFyJ7UkGUppy06HgY9g2D6khPWFZuZdgzoHp9XMKzoM1
E45snvxI7L3+lnZvW6mfphK2Gxr8PbNsPLlA3C90quqQikjZCWHrfU/9hAbhXKWkRLtsj2qVJOVl
RLHGZqc4waNTpjRhdzKurUHoTcooi1F/RQ3r9aQMvfU1qUEBL2uMW2ANSB/F1qc60T7d34hbH48y
IGk5D3qVc/Z6HEmt/JH6mnbJdWxU68y16ofIDD3U4/6Lz8b6zIAGSJYrbKxRzjKuWRndwOUnXznP
4SlLfFT5s1Zq38hBg/rO2bJmK0c6BmsqH5Lyfqcl0c0XpnZWTZqwodXh75Godb0zr3XgYCwVMbFZ
wxQa12KlFG0wlEmyoxtNwxITjya6pIU2eMHoaI8RGI/j1JvhobTGYieIbK0dqSVPnrlSwhF4vXZt
FY+9Xg7RjTr2v4Elhwdk7tvSrQyp+Qw4cq8z+nvTLU4azcpZelvhYc92eT0gQDCjSC0zvYXUpN6X
Y13Qd6CIeMn8VoqOXRxX5w7Vvw+GNtXPTRv770a/bpST1SpRdsgoOpbfyLamn8guSh/U0ESXNcM9
u/2eFAYd3VxIdnBS1Ay5QlNI4w/w62i+48KeHzMdlyzXmfr6odE6592Yd53idnpsvy8zhz8qTas1
R3M0Q8OVA6ezPfzY1H99o+2FV0h59yDLA6guX6IsOZStYtzyXhfNj06PiitESRt7hSIoLc/K1OEp
DrXBOuuJpb6jTYAkaD1DT/kBZp+dol5VrrmV9j9yM1BrmHGlBq/cKo3vmRE10AQpvyZuY6l42NPY
8n0ea3oQ0kTB9S4H+Z4dJJgvH5Ou25OZXGePBuJvNKdxz5m1QxbxMMwLlTSuB76hJ9q5NXr7inWw
/zwAQLgkfiF9HpPJOt2PIyu5Ko4ctQRggvPdS1l+Dmh/3Ggoo7S2kcd4ETSs35PEG68+hoOuTF6u
0VG/hHmQfhTDNGleiuqR7Mk9+mMnX1H69kH1jek9ZTH/MGJlcFDa8aSMkrGbfar8isUOxheX2wZZ
FSjeS0VguY9S+slpch0m7dApxal0qhvMJYOWdPcQScb7vtQ+FZRzDSt+7EysAPx8D5W9sUAKJWPE
OSj/rbM0SRdZoFjcyklTHuJZ2bzmMZEKV+s+luyR+yuzcZOgGU5Naa6kskqLKJG0QWyVcmJeikGl
OYOoPHou7RvByqT1LD+mENSU8FNa5dRtHaVhh7jUNRRfh6r3AqYFoezy5rlQAqcXSRF67ksuAhDS
4/B+E6RN2hh7Tjs7Qg7DLLY83x9mo+gOxZzG+SxRv9EmkekCAz8S0dUszXNddORJoWumModYeBWv
kg4pWv+DRqk40d5H+k5g31gynn4wgilLoBWznKYo6zSUmzC5WfjD31pRFYYXA8H4V84G/PTuT3bj
FtFwpoLKgUsgRfdFuDDiMRO0ZJGXjzvh5kGbuv5QHCa7+Wmaw87FvLH1qdhSRrJJB3EPWUSJorO6
IZU7KB22j13ZD338XAzPmvph7DTv/rw27mUNTBL11FkRdgWE6pRAWGqk2xejtn6OUXEuhXO1puxx
UtoTYJWbn+9lhlufkmRqlnKjbbBS6g+NMTSzkaARNtVPn7rnTZe7+BEi/PTBMYZ0Z+W2tuls2UQf
D+IvXZ/F0ZZRNAFwC7tJT52rowKs0XFTau3mYsTVUY8Mz0+af6pIuvaxeJTyxPGMItl5Y6w2K8Yz
uKnztsUxgti6+BFGgEzC2OP1iNuS19ij1zhfrGAPKrV6SjAKrjOYZ9I5xNp1kWXZWOsksS6La8yz
6oDNnXZqzMn+eH/PbM0F5aS5BE9XeUUXa1MRC0eL/IsBDMtr6uKrEsb/ZlYldjbnaqfM0yGtJm+E
BrxKhmMlMWmHonkjBho+WXHLsugszWdij4K+EvyfyQoMhCLDnAygtf/6Yh7mSghizAYxc8rx56HF
9M2Jba10+7CNvo6S8E99ryZ4OAjN6F1h8fY4UqA0XsKal93JMVFX9mLDyR+lga3/1vtp/n0wabE9
YIVXtJAYfHxaVAL5H98MDg71b4hz6V94sLyReTVbJPGwp3Zvz/f/qpCg9kkCYKeOb0WRDp/rOByv
GLNOZxkq9FsvqnkogLpYD/D+pamz+OhTUuj4u0sX3ZffY0j30vbRyS/Ep/v7dRXjGIaOHvhtOkfz
0+r1MJns622npiGHv/WC5F2oPjrVu2YA4xeA0QuP94fbOB4MR8eNpzzwpOWsfBR5LYW0Fa6QOGE0
9amWRk9tox2AzMbhYBjOIWUDFm35wE4SpxZFUmXXCewq0t5gEEfXTx+z/t/789kciMocdx+X0uo2
yroQ3GOa9TRGf0pmdKizh6741drh6f44G8ELyQSyI/AQtHaWimxO6IxZN8JKyrv4UBfaEZLCDt5i
awjK/uRfc/xaGdHhQxgoo5yIq2aax9Sqv022+vP+LLa+FjXb2ToEMcqVfH1YJUiOOZZ5VR0JCy6J
Dq9rwye8Eh50ehmxtqNnNO/eV8k6u5sKMdKkgB8Yc5Ht6WIYUjUGVtRa3cE3nQvuiq5tQ1OTje+O
vWfjsTk/ioxQcXDFBfr++jA53VR11tDHN18usoOtF+JQlV30GEylevRbNdyJEVuHF//I2YTFZG8s
65q2OYRDMZS4uGuS9FziBPBX5TvBDwNblNaNdD37COg2U85F76R71ZjtwdE+pDKNXcSyteGjc6Sa
QotuTeXgYJmVv9IyirysixBcrEWOJKeDKxDd7p2bb2tRTYv3D2VjTK6WOi+T0gF3M9LuqpetW/cv
4axgZridcjH8neO9qn6yfyhtUYKcvYP452JB88FKm2GKr0ZR5mfA1P2DbsX5ryFNwT6NRvlhoot6
DCVJecl6FFrefl5wkgOcxuFfq1IXQ2QXrYM3pNkIjxVwDd5FKU+8fE8aYisugxGiDs/rm900//c/
3t5xH0hyV6HzNCjPdtsf+qlx83Fvy2yFGBvZa/BcTGkFKnbaLq2rEQm9XkEGscgug6H/F1GM/zMe
SLw4SAsWExFqIZeSVozo3c5IpixqDwH9k+v9hbG1jcCCJjGRnyYpdc/FxmjmmkhmF/YVNazmqWyC
RjuUgDu0ayWn2ZchFFLktpraxseuneTWxd2q/dSVVf3R7kFmQItShX2r88LUXKm0nFMs2cb0qLUV
jQNY0JPbK5K4YUJqWi6+uAZYAdl6b0pQhoNK/KyElX3xx9J/lGsczL/1jjLIvMp7Xgu+3dbdLzmW
ksYrktaqPR7u4XdMvkzfzYsxCC5JFad4utdCy26RXiSP/tiPtjc1Sf/dkWrzSw0SonYbYQY9Uu/B
eEywGvZhdCm5w/sgz/9ygqn9oadqh22kad7iBN+fsxpJ4Hz1AMHVOlM/SkkQP7fASN+DKNBeMqGM
75mM+ZhNFeqJFexINOzrAl5CVKHfW9U0z6OsMFWMp+fuXtUU3VMcdIbqdalSP8WRJoZz22h1dNKr
drQ/kLnC7gGxFmUPRpLDQihyQ+4vut6VP6XGVJ9FIyWW2wP4bz27KOQRVm1jPEZyXD3iLrznj7Vx
CdAbpO1KdZO31RI5LyF+rI9RjZCMTGkSrJ3+ydAfgLq/PeudOXeAZmdPct5wr4+s2faNWg82dUdo
HG6gje8LLT5VRn2+v9c3QgPwbeTL6NBRJ15eaqJD5jvlAYrkYKO4lEwOMi1Yau7JzmW9ER0YiPKS
Y+n6TAt6PaGOQorlm5LNEdIbcTSTMiNCOFVg78xoc4UAbMx6bORty5vLToYOiX81vjXqFFyc3A+P
Qeyol7Q1yqNS+93p/hfcuLAwIwQnPiNyaMYvgoVsVCa62F14TW0798IQ6H/qPA7pcKRYfKZetxMD
t1aMV4pOXk9PFRTF6w9ZTIUap91EOOiCW1q0DwWNSdfPAEDen9hGCgCze7akoprPDpyj5B+3xiCG
JquFnd4iB0G5XNXSp15E2te4833PlmvDDXxlOOh5uadGvx6ZSxGGzQwPJh9dYgDyatTVgH1/lS3f
60T3KI3qg+5LT609SycVJ0nPd94U61oJijnKXNIDFj6f8HmZ/5htGY9hGloSBuhx+VxOyVlu7VMe
2Y/9GP6US1gymniwHHoQU3uyzfLJlvude2e9sjgiIZrCngX6v+rOZ9M4jKk0ysDuQGH2Zju+a30R
fbMRFz/eX9v1aWQokmZFtmfhwuVLLbMFqBYMKi6d7ZdnPfT1q10F3c6ZX0+Ilyc8BpoYdJ9WnmNJ
bnVIiQGe7TTJC42L3UNOA+Vwfy4bB352yyJ8zeyfVZtLaxORpFhVXutBO4zV4Ol1Z94cpYrcJNGD
neO+3pvza5r4TxTTyREW+8TS1bTCIxG4YsctXr0fRfboK5dYP4999UQX7/DW2bFStIGoN1PAW1md
8Z5TItqgHHU4d8It5TI9VGodHDKlaxHgyrLv9wdcxzPqTiSKdPDQRFqhWYNBxQV4KqZr7ysPQ699
8NsoRMddOUhy+jlWg72my3qXMCD7nU9Hh2jFd9Ei0apt6YD4SZzmaE9S62qxoTzUXE07235zbtx0
1HYckv/ltkdZfUANC8nIYvjRjIWLXqFn+z8T3oxKPO7slM3BqINgG0TNlxLz64gicqk1K6nWrnqX
SuwOrTsZTjLNQiDaDx5Y2QN4873m3tbBhgD7f4PO2/ePMNaUZEy1pCZXA/HFcupvWjp+vb9B1ieA
9cLdhpIh+x8qxeshWqsQdG6x4VILxEajF3t66vL8qMVYI3a1N/Z7td2tDYKSHhgRrgIVQsXrAcfW
6vtaHpzLYF39vnBleTr46Z4H49ZyzYxvDJYhtq/M4FUnb7QytONbLsEuC6O2/D4Nse9ORZsdnaZT
D47T/nv/U668ewG6zbQeDCc1aNKrO7YHpzUBpcBt1Y4pu4a9yI+SMUXhoWqbEmmYPCvjgx5EcXsY
zDb8WxWGbx9EXlW1K9KkItEojI+VNLZ/yxlN6ElVYhqGrexXnupkauUleR+C3hn9+BuGjMazrYOH
hGYjvlS+ELE7dvFUu3o0abEnpNLPPLUZgA33lRX804RywJIOiD98uz/1zUWdq5N0HYncyzQtbOrB
j7RguPoYOFuhcxjT5sDb53x/mDkbel0j4gNjlz3f6RbY6UW2NCHBnwjcl24SxL33WS4NH2WrCEd3
inmZHPKh7oOZahRgQWPG9O8trYn2xGp2foQhv97AqhzGVphCi0n69qVupg9+HuDApn2si+ozKh5H
M5U+har4dX/uWzua8gJ0Yjjxs4vF62HroVUaK8giwAyJfaxJcFBIa5vDpNXiMMnldBCNpVzuD7q+
jbk6qGjYDpC/WWLg9aCDNF/REVZm8sySDrElwSUm1Us3H3aWdmMH8TQHbU5TadbUW8ShmJvQSYWE
30Ez/JVHaH114Udd2YPcr77ibLJC5woVgzkbXiaGaR5yiFF/uBqthFiUc6tF91AqyjHG9zbplZ1z
sTkcTUnI/kA0V8CurvUzaepRjtEyP/wsI4NZ49Tdm8+DXZufEdwoT7FWtXutydW9Ycyq6VRWeMfM
OeFiryhKJ4MBifxr31YheXbRhB5odcV8a3mPcagY8A7kYUGZaLFonRg70+cFczNQojhRA5s+Vbk2
PqJeEHhaadff4iQf9qj7q03JBlHn5iOaMnQil6OS9bdJFkfKFdTGR6VR3TKsXXOi71l+ur/9V5uS
zH1mps0X40xVXtxVeVrIkTpkCP9UY3IGmvozC2lb+VG9J4i9NRKYV1JRzhuEzcVBq4u2rQE6zaZu
un+egAmkbmWpkmsW+bCzKde7gwolFLi5sD8LUSyiqOSAYQfUKF3sIb9wi3mNbO1UQzemQ992tniG
M4mj7WJjVIbwZWts/EtWa25VhK7tILWs7uALfpuKvboP0FWgZTTDkmf6/PJRi9IPEA19QhY+xhIj
El6WpV+nITsHfnSNuuwlQBG20jIvVvf0Adcz1EEaztVejQfeimbXZ7YVA8crrn1RgivK3ABCsjD2
xGvWa8Uwc1oGChUa0rI7NgjU5TJjJjqZVNg0xU2mvZC4NROCIs0B6Lv0JxZrVUwGWuWix35Kc16a
SeexpbyTRuWtlQ66STNf/HcHgpbi4ixpUZMY0IFhxozaO+iBlRtZipeP9Q5C4XcC+XpTkPihpTXz
cBRogouBfDOsqwi+zxWXnNY5om1k4xDnRHLoak2HxWJv9n0EE46yNLhDp/+gx1GoXqwJL/RTOdRK
cNKitMsPbVe2e+/bjQUlP4RlTtGHi2gJ9Y1qywEVbfhXU2vLU0IN4tiWQfz5fuDaGoU7lB1K1YW6
zyKcxGMifK4kwY5EktAvZeehdFSx8ybSNoehoEQ+Rq99zfsMOi1AB3l8eBm94YS+9wctckNPO4Re
4Unex/P5/Hh0v7vH5/TZGd3vytHDeMX99SDcf+5PeI1IpIamw4IAEEJQW4VqX8hVE7cN3IuIdJpm
sq79U0QTxFcOZ+CfUiOX46M9jqU3mHLq1aK36yejriP5HJmUws5pOjSf4HRHv6pCT7+LES3Ew/1f
uUodTega6gwFgXuwZlTnCX7AiQ5QwKcxObi+3TcHmTqRm/e1/aEK/PCxDHV0N4xU+llrEcDY+z9g
cXVCyGQ/oP82kxp5qZj263zOCYCKFmOO71/zuRpKT4sqV4TnAdHY+wMtmT//Gclho5s4a870sMVI
odOGhoIn+Jg6dnQ0Jsc8toGwwoPI4tG5DWCTHhV7bvSnNCO0PkLOLyIAPjhlkkze/Z+zNW+6ZaSX
QLfXLzMBpH5+CFqz5r+r0bHB9d3DOzyT9nxLF0fi97whGgKuxziWYtwimqpdH0utkAysdlW589p6
wthOR6o2O96f0hLqsxpJff2FWzvqckdDCMCIYjqrU2i+5Ej1Bh5xOKfoSQb4ydQEoU7OaSofMxno
zQWyRPljSLQgY/GdYbhOft0+FokcDzubffHNEYx2IAHbMzcJUsiqKqnLdYgadhHe/KIvzpkPRUk2
suqqFX333Dhqslv0nSP7H5F//iKcf3iXFKBotCzT3iqX7aZMcumq9Ag6KWr93pYb+TOqYcnL1AjQ
nNGkmp80Pa1luiPQCF17bCUcc3JRPIehZn2z9VpJXd0hMAPib5T0YHb2JHtTEQPiDgFAfC3QZ3hf
1DE9XtikExpVvpzEhyCQDJhtdS2XR1nIanTBBGqaXL9V0g9GpoXNRVgOwlZDWgfnXB2S/oypUvS3
IcWNTv7a2gOAsFFG3oSHWOOKoEeksZVk54MU6aJzWzkf1SPWZkrnDdIYg5o3smZyTQRaxZm6qahd
XD2jBwP+enZIq6QnL27V6jnIRe4iqNpdUUou42MoAlQtk/oiy6IBRZR3OBuUUVwnLn9XxfEl0DHD
a+K+PBfxlDQAMmhuPwXFoARPndnYP6osrP7KYyHeSYlAmJCiLsIsSIUnmquNsXTrmwZXhNig3I1m
UhQZZz/O9RTPxUH/JqqkQPQL3O2vCkjO59Bs2+owZeDXLrlilTeq2Vl3NIekfVaDTCu8acj9r/EQ
ZLWba3rUe1JUjeMhiVvWxUzLvHX9aJTVg9y11j8yZ/DKiiiFa9p0EE9KNehPEOSs9ERXOw/Qrmqc
7EhUmBB0ntT8rzKg8u1VsdnJ7mBLGaWbVvGvQ25hqZwHPeYdTpxDT6wqbRC4uufjVyWdv3kp8UXc
zEyLxIX3QW+2qgf5l9wb07nOa/mMtVr093yFVgdhT03rinLADCGME4MsyAydL/dDw+Lk/e85MEFV
gQSkr77IgAqrUlrcC9WrX9EYts0+dQM78abJPE/TnjXT4on7v4NBeCbmUdJbPtybzO7ysh3jqx8G
gMCRk0akBBpw60c3EIj/xcx+J3azKuYKJOTHnJ1mEOJK4gGoo3FDwDtx90Mkyk702ojjM0JxxlKC
gFgBFZM2LrRawcUtSIcPyeh8rnOxc0dufTkKWSDoafxRMFxcFaKzsp5cEcJhOdwQVboMeAehSfc8
xobXhHWxc/kvEv3fK/XneIsLQwr9Pqmr1L8kIrv2wXiivPMo5Gkn0f/tPLcIw8RhXkZgOizSjfl3
/FG1VqquDLI0o2c7G6C6sRkWJPyN4QUBO1CDJejCcUtKVxqtPHVLUWoakBkpAwGvaOFFrWp7vApR
Kr8YVlYbr8vwXz9Ads8xlYEgqs4hUsLcdwinT21pJC9mZbX/RANOyeccygCuN6WqIxxp+0jAKiX0
46cwQw/xUI728BLnmfR9qNv8Kndd6o2pXcmucMwJ2qSjC1RSrHz8cH/rLr7+7+uQajTeFGBEeWst
Vhst+TqP8jS7TaUxPGKoartKFgfXIY721GMXQ80LDTgI7KYFcmddjbWdqk3TIpaupepLf+tSjyVl
1nSJW6n0Ru5Pa+OcMBY1IIxhIQItQTxWE4Gh5hK9tFrVPKDHHlxEOlY7o2wcFdKpGdbFhBByW0Q0
tazlUW1phFha5TXojyv+w3xKyhZFDOVtjc7fn++3jx7SWTwqlqgQIChao0uVfwn8+XrHEFWMR30K
lX9Lw6jtnaktPuDvfUFxkK4BFCHK24vTIhye39YIItqMIslNwvw5c9pP9xdp4/MBcacICUKZksXy
SYywLifDUqarZkaqSx/roRbxOTWskxqmN7uz31Y2nr8gjiEzvZraDLJO8+/5IwLUSWV0qjlEV7V5
bMxPSSLQA/tea//VRqfERGUENuaqlxQWel8n2PNe7QR7kupcwRvXfX/HKOl3UXgR0Gbu9lxOoKi1
quLGw2T0A6ZCV0uuC1IKvnH2wehHxXyWnMwJwH9F5a+IfR9AyqTV49UFSEWvyitE/yKdnqgLEEdt
yIxSnQWQxJS6QqbCLee6DSKosWN1ZxcvX2D/2VgcSvQXZiWx5QtsKsM8q+TKuZgWBCalDSsvxMBZ
laQDcHvDrfTiR+ZPXlD8NQbZidx25wrdCkPU5BCwpoO5FtSb/LBoSrmarr6SnDCZ8ghJF7GrQrKx
uckIEFTimUkkWtY6pEkPM1/pyOKV/Jpn+dWKmm+FklxrnD27KNnz2dyaFk0CupdzYW6lQ9WWdden
fltRR5o+jZbyuZJivGxl49f9Q7uRxdm80IHe07/UV510CEtIXpUZ4DS/eQ9B/Emo+Vkv8qe+9Hcy
kUUMms8rqCeiOAXb+SMuzqtlxUlbZrlyFbVyVAKIsOaepevGbF4Nsag8oFksBxXowktXPXXiq+3A
jo3wvNzzHdkcB2kDbtrfIWgxFVQjwtQoB+VaKOmDrIx/NRn9JDzRO7XfKXIvhpoPGMkbLU+OF+DB
5QGTgiJobTOzLv9D2nntyI0E6fqJCNCbW7Icq61apiXdEDMjid57Pv35qINdVbOIIlqLuRSmozIZ
6SJ+o8bxLi/iw9RUu3H6IXUbV4eVQISYNzjqFzOI++12alpeN3VEQ+D3+4jYpuzlp7C965p643q9
SO15RLBGuVpTt1gR3SZ6JGimN57GrnyK/XBvIc0CZ9t4r1bE70DAwdhQgR6Av387oimdorz2DNOt
pCh+rOTRuKMrFm0cQ4u0/v/D+RPFWnRqe1krQtTIYsAv6YEu+Acx3xINXZ0xcDWz9t1s6bq4mIyB
6KFiq+oncLyoXofDLzHunuVE2DiD1lIA6j86OnRV5vb32wnLxiTU8moaXVnI73xvfETZ6avsi3Yz
jRuXhdVQfH7KhKTClYrNlCIk2o1IMOdxbcsjFGIwIHWo2k373+0dTp0/wMXB+vsDSfCiLcjrc7to
sVgjocvbtrF0twi9dnQMPyw+I0Tex84oRmbqqKk5JE6fdcGvLrLafSX2sbcXEaNJD6Ogit9MjWL+
gwSOQkEcPmn9+0lRLO/YgoRLdxWiCfmsaa4kdiwGarWLvSCRdmOdq8aTHlKrcTrf6JvvWgoIfFeJ
XqA6MdL50rGV+6G/V5OiFs9KyndxPC8J/Z0R16KdjMk/XlY/5VM1As3uBfVBUHsKmLoepq9yGiv/
AJwVa6dWqynf35611e/DTQ6oH4i/q9e9LyhVZUlx7MbJa5dqdm/99OrM0crvt+OspTbYOOoEiKtS
w12kdhFLatPqeXj2cwsD6VRWnxS8zOyoKrdQvmsLlZsKj210ciyK02+zm8Nn4hWBlGvfaQ4Qk12s
b2Ek5x3lKtVoFQKPnOVIlo3/QBYjBFyb6KxLg2XserDDkoPiVqocjIFym1NJcckLvEs/UlOpfAeI
/JbMy3zGLX4DKLz/vZFZi0UscA/PA5MbN/ig4N6UJhRETCmq7X7W3yrA2D9JCTbIsdcKG2fV4pI0
r7SZ/oBECldYGJGLGfZBZo9Ziw9dUJp1b+eBNn1GqoqGtlVlgxNNhfAc4/+3deyvfFlu57+BXvMb
Z7lvSX4Ve3KYUXMAg+Y0vf8lN/UthcuVTH0TZFHYwAITiqvPTameTm3w6iv/DdNfHI2IKgC9oZ4G
fG2pf4UTUOzBaMCJTtaPZZxS3TV3hrdljLI6FL4PmBHumFwuFithwCdSiKDd5GwsGWLN4jQ6vf/t
3UubLgh8ZNixdEn1eYu5eJ+hoYB41yhwtVTU3mFnxbEpjuE/RP574X5z4l2GWgxIjetai2MEc3qr
1u9qHveAAVqxgbaoF69/MyyADaBSeHUuIVIiT5gaMH16rsey+pVFg/goeIgpFWKj7W6HWtmE0RsA
2TBXIelwLS4w+dipWtVx7nvSt176LlbQYmRtZ4RbDLq1BQRNkaYhQAD0GhbzJw9tUmH7IZ9SJf5g
ml2wS6Zmi5V91TP//ZUuoixu53EepIAltRiR4nPeRx/F8ZhJH7Q6fe6D6hABqojS/aC2wF3NLz1+
HVby7+0JXUt8g3KBiFYEG9XyRohoPPtmZVlo5yGJXJYDvYxQKz6Pg+xtvIzXvh38GBIEHeFZuuFt
9kt5SN8ih0eNzAKQAJcExY7tNS02CqHLDt3vTReksMm9ea4gL0vjQwgoMQ/U5NxmovJBrDuBgrWB
i2oYtT/EQhJxH/f0fTGJ4UGXpn5nNgFiXE0x7prMnB6F3NBt4Pi9c3uu13Lq8nct9ss64bhvBRHf
RK8S78yMXUy3pq07/pyZy9MOLhICrwg5UPJc3B9Sr/LMOMI60ywMRFVg+vmfyxgyuR37WfYti5oG
qABq4lud0bXhzXx8i5czZOLlklEDUCZmNGQI+fv3CsXPpt2y3l1LocsQi/WitoUuhMUUnpM6NIsD
lELlY9ajeeSkgidbz+iwqltbzuqw2EtBNCNFd3UvD4VWMcKmTNyqN0+t17ttk25gZ1YWIThP/joV
G2Qxlq8ZXyyCCCwEttZdYStJcM6Nnx0Nwtvpt3INMiB88m4GnEh9Y7H+8s6PZWmUFcAptSO0wT6m
Wxtb2d4bEP4afwX0Om9HXBuXid4NheNZSvbq8O6TcujQoHM72JFiWKMzIH7gunX4izAwrLjuzPoW
S7ggyOsRjEFhYUKuaTveAt49/HNjJ9NN+nQ71DIBOSeR/uRIADILtWoJuBYrmqIZmDB3gDgapkjj
QheNdDtQXm4HWmbdItDSJkcW9MKrm2RwrXqCgmA+G36z1UNQlpfzOQjAcQZCC+FaNbmJBTNIlVCl
+zX0X/uuU+7jetQ/DaU/nJNOE362ph/sy7J/NaPwn0aLhL3U1/9GU4DrQ1O8jmV2P9Clc8ypCvcJ
+nP097PA9ovxI51rzR6xgaHimX3Hvu97YcY/dbW7Q2n03IrmdCdoav3dEmlge5OvvWilAq7aD2CW
VAkMhTEJDkVbaruUNvCDqI3aoa/boznGW1rAV0fGPBMot1DOnpWvroCTMr40Fkp38bmaxLFz9FBX
HtRWt+4qIRq/CdRM7urErIW94Y/RY4lay8uoNrJqe5KSPjWmOdzTCtcaJ7e6974h5t8Gl40nDD2l
6w09COshiPoodr1uALdcoqPWQ4Lei6mKL1jrmXZXiFsiYCupwbuQ03PWdjJQm357WPuhnA5Fj75d
IqSPOGmf5GJ6EBoDgaPoPmqycyfHn3q52t1O+5X1Nd+O0e+YgbJXXe1Z4HtCTspwBbBN0j6foSB2
kobGnTglo4ntY9BsgZSWBybzO/N2+ehYKAArXQx1GITKyyEHg2t+ilXc06azMuaOVH9Rkw2sjLbc
EedYM0dldk+BULEsmlcqsm0wJzR2xHb0Hkchml7bsKwrOy74n2y9lnr9uTapZdzXwuC/ZoBhmzsf
43SM27S+0wExtN5ohyOFKUpEheQf+5BKzZ0/hflzZcllvh/MtrmPpMlXd7qX4uprSnkqv2aTHLqS
GY0vhWwM3+CqILjmyZHyOiqS9yUazSl1UtEycsfsY7TChFz7iFmTXh4FP6xe2RuGFoHJKccwTx20
p1GT+u5hUGsv2qO/MzzgZSk89kE9AkcEgf+1DkdpprkL4Us4VKniGBKQGKcOhQCcB4/HYZenCKk7
GQbf6pcsz4sflW+VySkRrQAJXSOIJ8ata93+dqKt7K88VCQFgTu6p3TpFvndDvDYAkNzBSuTxX0c
NP6/CgruW77H63FmhTuTLLtqPzdCn6SFICEMWBafDTHb4SVzuj2UlZyi20PmonEC/W9ZMGrEqcsb
2a9dgL7tA85TvhOKnbTvQzbL94fCfQrE51yppjX8dtZyXapFM22wicvBSElFkZ+CwYjsGrbVxge6
HhWI0tlhiDcJMhLLVRl0uOTi6+27YhvecU3+IAnJEcqG+94RwVjmecdzGT+Lq9tyU4EZUrQREoPi
GQ+hFX9tpUp2onAYN070622GSNy/6FlQQLyqhGFD3XmTmIo4gOieExpD+5hP4/Q568Ru7/lme9dg
i7MxvOWdb95vkJagJ8PbfNZoefvBtDKWND+ckrNqBMNT34jtXsGmILKlMfpstIHhpEnm7xWt3+JQ
rhwg1GsM5ff6Iv5igYlFlCdxUUwnQ4mPnVneZX6097XhpPvjLgk+9pnmlv2WveB11lDtwpKBuilu
Yle823RMitFAjhpCHBzEWgKkFO90jFpvZ83KqiYM3S685Tgil0uurRU1wLQ0c3mLpNGuwGY5tkNp
TLaKztdUCzYNLrWcTVxZqRnNWXVRMkpQa03DoC1Oeqaeaj+N0ZtPD0Wvfez7ogfKEh7iRv+nBoGX
iuXGi+F6mBDfaH2RtBp3j2VVLAgyD+eFSXL9XDiDptsXYv3Opw8wD+gJZCd4VXQ6lmnS1Alaw7OX
hWCMdqPiZid+UrWtas7a2gMmR41jlnG8EuhIEz8LqVb650KOun8DXzPy+87TvNwOyql7sMTC6l2p
8vst4vm1IgLjAxX7GysBIGNZ/5YLvaIZhgxtNJTfICB8jke5BB36TTB76IP550D/OoELG8XsxdOs
Q6ZYG4+wtbHPrxZ81HiHXSHCJQG1ZUvLIzdvDLvCsVYLPsV9tM+GvWV8ub0u1mKxZ897DYvvircY
KlIUZJkouOpY9wdPHliACpLTECFgx8pZjwqNtyW+eL3TAN/hhjx7QKyYXaRqWkqiNXon9HpQ7NEw
2MBjfQJfBnX3WOil7qgdN5QcPPRPXCm31uj1nkN83gxzUXL+AfPvu1iihW6FfpljdC02/TEIpY+1
muz9VP10e27XFqOKHiBGxngWXTFYgPPhKZiZ2qkJh2MpA1wSwnc+pOfFSK5SmEZ8iuf6onQUBqU6
JpnmA1fWdqb+GjfeMQ62JK7WkmS+PVCM4LF1BZCRhirPWjSgzkk2BC9BWJ00sfsFVSzs7bRIjIcA
MzVh9/7ZQ1Rrbhhr4vV7Jmuj1EMSJXRbVf3hU0ZNqnZjoa3lAafPzHuHbnL1joBOUfJUK2LX7CTx
FOYtQGBR+dlZWrfRIrx+Jc0pQPt7PtahZM4zfJlxGrJucTlYbp8I8dFsk+nJoIP2NDRVaoGLVsHZ
356+1XMIOsHcCOeRfMXzUSNYyh1mWa7c8x5u1cfCl5wgKp8nrTzpgPZKTQKiHe7EzerYWr5wMMxA
DGASV5t3YfIMjcF+IQHh7/22PNbmL+y47G62etmUJln5iiiE0K9D+Ii7y7KYVKiTVTTd4J2yzDwl
ZfWpDgpHgLN0e0JXwvCm5z0/t4KgAC8+odgUuVSraMdkcnDwrOGUgL63cn1jQ14LM1u1AfYgDrm/
yBQz7bSA7uypyP2It16FRDIi/q2wUXNfyUiIH3/izP9+kZFU3MtGzkb1FMjlTjbCI+pVu0lu9oNR
v38lz+coD3Xq27zhFpuU0Gi+qoAxcQVhTKkxJxkcN715/9XHMsj1+cYgsaIXUWJ1yofRB8UnCY21
i/GsQal4emd3mP0WyA8VOIS2Zo7mIgmsofF73RJkN0Qt2yyDY2pQto/8Rzlt71Wckt+fc/ThKedg
40gBdDEmIRu8sUXz7xx3pfUgYiPf7eKuryhftr2wpUizlhK/545aDtWrZbsnUNOwrePYd33Lc/Ig
x4Y9cNSytBNl4w65cjJiYcoVmZs/tPHlWioGuRSUtkOmz/CGTygK6Kcp67cMBVbHY5hojdDLx6Bw
8ZQqArnIIgASUFO8o5UJ+6ZWqPs+9Xhc3f5O15FMeo6ITfB4Qup5mXt5WE5xmI6mK0Zyei9SWDjI
4GgwgZ0GJ6iT/HA73vUGSzwV0DrrapYdXoxsymohBWbug/3/jEIj1JhvqDMkWnyQvC0jl+vLGrFm
aCWYCG4Zy9Wbi9WA9lPmuRSMw0NYqtO+lGttN2qdYIt50QJBMpMHrzUbbMFlfWOoq1MLeHA+o3m5
LXERYoCooiUkiYuUI/cPmn7SoY7rUwEq5f2TCjeepz5FJo7qxdruqWUX1mRFbmV4tlj9kPPPlNHR
S0HX8t35T7+PRQZuHrGQK1ct+jYYuqB25lq58qGuwtcwfb/FGiF4glJ6pYcCePDt/q4g5go4Tqxn
tHw9UgVPpB8pgKTvngy9TwiS7iyZ45QeTLWsy42pXPtonMdQWtDwmh+Lb4OrgVgUZcjWqEQpamR3
VvqsK7HttVs03evTkoN/lmOiHcK+vGyddlJZmHoOG0gsxa+hkDkT50owhO/ehwnDWQzkiq7i1Stp
rE0l7qgcuLL3bDGkvBmdPNvibqxc2ThSgBJyv+AI46x8O214wGiqMODPlEo8fW2hU8YPKRT8vZEW
aJcP0vSLKl/2kSSecJeWy32Ztf1GpWRtb6EGJXMh5pHEgff2RxSmEuiFVGhulEFBNzRbiD3XTCJH
b71Tm6YbU3td70I0G7wm8HCE4a9woWJTp0ZYQKzoymA6DZPZ2EliGi+pFbe7Ws6iXUOl1y6lot+4
0K1tbNRf6R5xIafCt5jtajD00AeVCvzdspPmZzzqTmp8yLvUJleLx2hjUaxNLM5DmC3TR+BuvLjZ
jUmToa6LbneZhbveyr/k7NUp8qOq6X0slQ3JD1nmO12iCtRZUtFE/wUOO4XSZTLBuETyTWksNyss
aKedoXmw+E3pqzyiAfCcFaPwPCZR/bXRDXAyVl1GptPoYvaNsxQpmkrwddT+Bk3fxRnP2CMvafHL
pDXV57rhouUMXhmpO7MqrMEuTdNHGLOgIzmrcAnmRpZcXxgowHIDRbtxvgYtLwxm55fllFbCqZDz
72XY4SPmW99u7/9rMWYLjdmbm2LkskQY9WmuyZNlnGrTO6e9sJuyd0t7cKmCFkM1nlsCffZFCihT
X0LL7MNzW8TTk9dY/q7yJu/fXO7TjWxb24KhSWmzEx+ihst3hKw29cAbI3YL/YR8kq320aGODl2z
MWtrq4iGo8gpg1QUj+m328Ug1DAzaRq73PLHu1YfLHlHDUFqHgp/EAM3iMYce43STF5FLe+1uywu
t9hN13py87yya2IfxfZ8pZ5uFoWZUvz1oFFZcoDNGdVB2wrEIDiouRUXOws/ODtOks53hliUWhu7
TPk+1xvzs95GyQ8VxidaXYkuNbY0aOGpaLkJ2G0uBp5jTYqgIdrU4AUo1KNGVbyufN3OzcCQdpDt
queiTA2n6GTjgziWcng05YLK6FgozbmIWtQPJ33K9J1I83na307b5RE4d1sgXIENB+M8Z9XbD2CI
Qu5FyKy5fvLRt8bHyvf3kxBspNNy81pGmdPt4rkILx4gYR1NbuY/c5/dZ90P3KjsAePWUHgn/3aG
g82aprMlBAUElv3bYOZgDX2fzivRKHLaH4FC98MQ9kKGrs/t2VseP8tQi3H1GrbFTYZQXqel3gHm
a4r2QvKSznD+MUprp4d/scvMPtm4Aq59NoDcvEpwRKLLuDhmA6Ot4NJ2uTv2PqqH3QlP0iNZvLFx
boWZx3/x3WQJnleF0PUpTtrP4hRXe0vMBhtIzBZWbrnhzDPJzslDAVOpGRv1NpI/WoPcGCAjBUnY
xYbwTKkGxGx6aixzIxmXO/Uy1Hz0XQxKqay2R7QwdqeodOtJ2IVCvL+dF1ujUd6GyMsys3RMDF0P
kP2owFgRYpIQ0/Ax2gi1trQuJ24e7cVosFwX0Kxnq2T6bFkYbEuZcE4c7NETkEDfUmVcHZkiIkJA
qw/W6SLxakpJVRbIgyuXGFtMne11yT3Se3anbxm8rI6Mqw75wOmN/9fbkelRmwhta3knBd0mqzWO
WVDcjZXyBJ/Fbnj0/8U3Q+eMdw/vRW7rb8MlaMPpSoj9+dR/bLWPVdPthvyoWt7GmlpNv4s4izUF
VRMxC3LQLQThAFrjpFqFe3soq8v2Twh9keHt4NVlNrI7qGMqO7KI+nAT1PFOVfHh/ItQAHhnxB+I
suUBHkq955cZelDtNB7Kon4uPP9DX6gb5bnVtJvb2nNBGnLJPOKLLC89JawK3KRdD13ZMA/vwtb/
irrZF6+hUPIXQzJp7lAHRN9mWTazpmQQQ88P3DLCX1z0doj0/lvDeXh/GIx/eHsCeuDEWuSb2uZe
gIlDelZ8w1NpWXEJ3tUTzhLwVOpG2tgn1mbwMtwi7TRP6qPOAoxcqZLjWeKuhyGtSOEhCreEI9co
0WC5FGpzaFQjErcYmoXXRwd/Q0BtX+myfRk2ybSftCz8qiPFcI69qu9OwoBWgy34PA/sNg0mbS8C
OvxS+Tzo/mbsF79nMfYhT1Ot09WEakZR2n46/df4UwsPrk7sThBf/uLDQltmV6aTj9n021w1S8qt
WU55JlaK+z7W9mYGTlIz6IveDrT6SS8CLbb+AbxokHVZ5PqoP07ar04Y96iMRVt21ms7Fu3dueA/
v+qv3vRCAmSGXfM0xKYTN9qp9NuN9b0awkB1AvYS1/vlnAleWwnoTcRuBKYyAGcJ5HBjtuaPfPmi
nY99SCSoJczb1ZX+oi7WUyl7Q3BOlboFWuFRgh8M9UM3GeHJGBvZ7qMgsNXMSw63v9Pq4H5TjXjk
MMDF5qXNu4yleaMb68HD6Hs7nOE3qhHzn7gaHF7tM9cCkdhlTzqh+piOElqjcfETtXhbUT6ZyK/d
HsdaEPQxoeTzRoJNvBiH3wyFVgeTdVJi71dkNc/ZaH7MVeXz7TBr08WRT4X6t9zhsjxdeMPgxYpU
uKWMzCGqT8ekijbybW3pXMaQ367RII5zYdChLKdC2Z8GsRy8fQBBM0d12QrQETaH8sP7hzVDwRgZ
2EB6QG9DhjTgjS5HiUaYIjqAvQu0byPR1j7QZYh5Zi9OSWuQ8slqJ4F0lv/pjPI+FISHqRI3rhdr
FzM4RPw3N/WvhG0bvet5oVqTq4vnUD4JqX+XtS9cqR3Og43DeC0Z0LwCmYyf5XVfzqo0L2giqBJF
ETm53r+M4ZZO77IGMW8M4PRm++PfsOvFh4E+M+YAblOXuiqt0vJcCYVdY6iQtaItm3eF+TRt6pOu
JeBl0MWnouReCn2oh2fRi1/qqrf9xMMONHGlcNiYwrWsYEuY1Yrg0lyxfmUfkFzgk+uynnzCs/cx
iMX7VB1+3c7vtREBdJ67ZeCuuEa/Tb4p8cuZlh25BVj+QW8Po3EsgJKNW54Daxv5ZaDF2m0pUwyZ
6atwMkQbeVobqpdN2ts59KcuHyhDbnWx1rLwMuQiRbxGHzlSUHEUBmSwUaXOsm7jRb+WhZchFglh
ZvmUVYqC5BqSkb0cPJoIb1doIXYRr8d+n03+Ppy2rmpbA1ts6ZR4M7H2qIyavvFgRhNkQOX1dl5s
hZjz5mJT8vMkM9MpmdzIrE55jbJYu4U93cqIxX2zq41QaYw4Ole+FP+Xt1Z2VOC92QDitU+aXv9A
TTw7QqHbUqfeGtviYklPqWrqcmzcLoxO8Zh9wOx+i9m7epu+zIw5cy4mMKwnv5ydT85io3SuPnWN
o1uDk/dCVaLMNeqirTXFDwn26oCCotWX9iRFSEEN5Va75QreOO+VF7/ldw/q4rdoei/T5qyFU2RV
982A1y8FfrUbHiS//NZWyS6i8+LkSeTW1kyr6F+VzPrndkKtf236aQAcFfh5i8UYVS0CvnAPz0Xo
9+0uRzvC9vqMxpoZA4eqAutjJsHr6DpMmG+HXt3jaG+BOEbx/0qIOSzicgy6VHVrj4Vqfm8zFAW1
eGf0X28HWjtieRUiLYedp4nS6ttvjkdJPQWeAsaxOVvNY9r+10p3eYyVdbfVWFo7Hi5DLTaeoQIA
EbSQwsy2eAnK2tEz7Vu9KWK9+tVgXvCGRwHpSn8NqgmurLpfYWz7FJQnQ84hpeY2/iImZsStuVWC
Wx3WxXVrcRyBDC8zTZKmu0b/1xi/WCqtpfrjX3ylixiLk4i3bVeKYaeihpB9rCbhUPey7BTx+KTF
lW8bQ7dxbV0bFAsQSAW9EliJi+0abCtl0b7AfLW2DoWYfOYwPsB/3gCkrGxrFhdUNBjAEaOQsAhj
QnQzS6RvXU0oX9BePRhTsjGSqxAE+N1xYDeBiL4MYfmKPOm13Lim1p3qPHspKuV0++tcTdYixOLg
MULkZWc/OLfQxuQkxz1Sw6ApTkm82YaWrk7vRazFCTSItKHNKo7cPs4K7RTVGIPYmZ5q6UuoUQux
u0gR+2OomIH6JYooCR2gkY7jgw+V6DmgeZrY2mTFz9nQ9j1ygUWJAm7i4ULaFsjCyJ5PPdzTw7a0
A5iRwwZX/2q/mX8/nT4yCzHpa0xzHFrWZAbeSRWbo5FIlKAOSWfg24dNaPbe9JqDUV2bsSWoYiwx
QbFf+aI1MVkSdmw2sswJPT+h2Pj8axkG6RmHgpnXeIWq6rJw0NHktFw1iwAlamrXqsdSapKft9Ns
bepmkAq9coP30DKTcxHxoqT0MhclQKT/9E62qS6hRCgGx2SUjh62abcjro7sIuIisWMs1sFLRYbb
9W374OvhsEtAFTrvjsIRN4sxwvCnQ7vYBCK5latObCM3K6PHSNQ+Ie/vb8T4fVa/qVvMKKKLIIuh
SKAx9UGsVVcblVFC3U0SxnPGVa7e5zRj9X1WmgDSrSztyruxjFLBrpXeqpxGyTPFkVsK9nh15CVW
WJo/HXy5zaZ9LXbFF3+QcE8MxSHWT7XVys8NVY2XSQ/68Z+2ja3+ScZpGFEg7MNCZ1ZoUh3y1hCc
IgB/5KKU7/+bqaH/AEdj0A9YFuOYrsitWMNT7MTPul4Fwe72pK/sWfDNEXieCWqAaBb7iBT3mRX2
TeI2PAd9SEay8I88eRuFnKtrDLM+0wqQbwEkTKH77e2iH1Puir4UASCjURlEGDOLYuliKFbZBqW4
jXBrg0J1dbaCIugVXk01aj/M+iI5j/KQ3ItSKX7IIvNjYQFLev/0zagFDbjfTPFdXJvKWo+wRFYD
V437r7lZnb1Ku496a+Pwur6SzxNo8kg3ZKA4VxD1Th3jpBqj+Kx7lp46nWLFaGOn5kvfJ8pxaOkv
MaPojkJEVBA0T9XxLpUrdKisEmDS7UGvbAfAOOfL4uzOyC97+zVHXS+wgctTDAq04iuOpGW5qxFE
ey9Dc0b8sRlwH4XygwT5Ik4MqUoKJjNyWdDSjut5g+A8uvhNbm096FaO0zehFher2p8mxKJFy/Vh
wYWZ0O6qwSwd5GqKpxaBvlOReP/iiuW9+r72ens617IVgijyZ7PW6ZX+xxSSxVUMhL5rrEc/GtzK
tFwrEo5/EQZWODFw74Dx+varKSmiVqoSiW7b6bu8HneBod+PpnK4HeZK6eD3V/sTR1t0USFlhmKH
6fu5ALZqJ+wJDi+4/zxZ7Q+6ESCFPFbDzi/y4RS0kXWqZLlF+g8ZhySSBgddrO5RNppg48KxOsvg
0kH1zyzAZZFXKVtPGZImdxUgbJU1QXN8pj61sR+sbXTQ0/iY4CREqntvJ3kQh6Rux9F30R08hsZ9
qP3kVeUI0tZBtnIJ4M72J9C8Ri/exak5y+5E0I3KsgtowWt7tREdJZdfmlrcBWm8cbm5Anv+/qwg
p1j3FteoJcilLzpPSsvMP3uQ3myI+fFzF4WTOwx6ui+j2J/N3Ce7FK0Cc4REdlDfz7aYXWs7jzxv
OfCSwAQsMc+1Zshx1inRue906bUJOxijob7FaV5Llcso88vycm5FBCSrsu9cw0u+dWN+Sjv1pfHL
jSndCrNYkEEV6BagM8Ft1CpzTD0z97zCVTcFwL5xfqyl5cWIzMWarOLJLKLJM05ZA3ZU/KEFlq1G
35EF2bhfrY4JmMbMbKERuTwaRClX0V5gy1ZH0L6J4SATCDBpK/tX8wCdLzSNoUrAzHj7hereT5Rc
wrQ3GYcUT84kn5yuL9lvbm9m68P5E2dxLPiGr1Ztie2Up+SD3fLispG4He0RI6eNUGsLmvvX/w5p
sXP4aBQW4jANmFX+I1Gg4PEmIcqpTefZm+T2sFbT4SLWYvPwR53GBm2nc5i24WcZNfHErkIlsBx/
rgnbxuT1v26HXJtJOvPIUfPgIzvm4V+sqUYTksL0lck1RSHbTxDTdpkI5iDr0353O9TaWX4ZarF8
4UHnlVVx0CmhluyEVHPb2jp5Rf69VuNdp+W5HQbi0fLz9/ZEua9cBl4saL0o9KkJx8JFcvtRkdNj
3Q8HJW7+4iCHOjtL6s00k+UZM/WhXDZRYrmC6Gt3ddAoJ7PudEcXyvRweyrXEuUy1CJRDBSLOiWO
wnM8zUAGHNX1O8TfwhdpGr4oVr6lLL+2CC7jzVl0kSV5IfoQ76bI7cZHEXcbdEVtwXiEZAiHYau2
vJqSYPlVHtMwhpaAeixIxRaNJe9k5JUK9E/Sj2qQxLbSosV+ex7nlFu+OkGU/U+oJbIs7epCjuvI
ctMYF9A2KiW7a3Xd9mI2rij3rY9j2La7EL+pjS+4Pkgg6DyHoAAuqS1U8uNs9qty5TH+oOv5voqq
j6k27P9igCA2kImZ79FLVJao9znIZVN2RRNPAnEW8DEmXTuoTfJf4gOh6qsE3GMzbZ0Eq+MDrgfP
FZjBFZQ68vW+SClkncrReuJh8nVMxScrr9y/GN9FmHmhXCQmmGxfbvrcP9cx2+U+aIq43qv+WL2K
oc4qz6xBweZOzKMPVT5E//zfoi82T9/v9GhK8HIf06My/JzaX4ZXuL14N8jjPh3KjXLZ6qq/GOxi
A1Wq0QKRRmNVy/onT7Lu1ThI7S4O971SfPiboanwleAp86Kcv+/FxHqanw7IOJinVC+/Qi+nc4YD
FCZiPC6bPbqo32LxvRou81WWdzD6KkCmQOIvYkpIYCVikwErEdpjD7LZbpVh31npt9tjW5/HP3EW
SaPLwygGAnqVY6v+F0u5W2LdFRvlo8AWunGkr+6cF2NapEgZ+aGeWYZ/FqeQV01oRepjO/imnUFM
ekkBvTtwAd4NluAmbkHcYUYpr3IYvf16WNvPst8oPgaG5VHZasL6UwIu43B7IlcGB7WcLQwSPhp6
S6x2FYcRKkLD5IYJhgxpYmcZemZ+aqujZ1f9+9Of2gY6j7wTZ+eexTGeUdnE8ihQ3C5rT1IL4UlF
nyyL7qDzb/CzVzKE5xQALZG6IyYAi1BB1zVZIEJWzVSpV+20UnPNGdMwPmHWIP1A49nc2MhWbs5E
BLgFSJJtevmMwx4AwSK0YM6j2IV3pjX491aO7ujtD7Y+rj9RFplf++qgI08hnBDWy3YmInJOrQ7V
U9jn/V0+VFvmu1vxFtnfd0ooiEqLXBLVUyFRD3rctbY/5uWu68yNLWslGznKeXqYMrpFNITfJn1s
1A3zZooutl+vIb3gXB8eiz48mOaLUm/sIXMGLG4Ob4It9uJWU+N2xEf4rGqpn+/SWGsjO6n1MnaU
SpWjU57kXmfTUB1+hemgIoqdduaPd39OfgSYQfRvaAIun90TeIoEpzAEaIIPTfo1kT7p0yHABfV2
mPWJ/RNmMVaGqdaFwVgpFXdOWETdEfMQ+VMqed1LmqXJzjBDY2PjnP/o9QT/CbpYggOPutZI6/Rs
taXsSCM9KGwnJFTF8tFBOCoCldU1e7FW3u1iwqY5M2lmqgHX+GV5U7XKbmj1BFa8qRxHY3xEyG/j
3b9yOyIEry0+Gpoxy1cXNhadUuu5yPv1mwDvyZq+B/KWAuFWkMVna6M8tXBKRbnF73unjXzEa2Wj
38sYdm9kyFaoxceiRj6hmxFYbpAnqNViAf5DULmZ2XKa/cVrDmTwbJtD1qM8srglTNUUjx4uDu6Q
gPqS/vNqxLysaOOxupp+nJCQwufa7/Ix15d+R3uyqN0qxusjLwTlkBixikFPZR0hU8eHbLZzG8Ng
C2Qtz4fzVeZfhF487sym9pMMGcRzJBRl7zRhLp2TIcRbtqfSdwjKRN8DZAyfAqkbWBUQCKKfYf//
SLuu5jqVNfuLqCKHV2BHBUuydBxeKNuym9DQCZrw62fhO3VHYlOb0pkHP6nKvbvp8IUVmvxza+VO
2sJS/lCCdPSJBxbLk66GJFZcD6W46eAdztLM6aud7KlMvanTXep4de4B7lx3Z8/nekt5YXVvhB5U
+2dl8gtR9goecd1UEwAatU6kar4KeBILM/g3R+rNMPb72z8kZo8GohEcnRwJmyIp7apdrj6MoZwv
B/TlZqlgqJ0tIytvomU/dB6S0zK6LzywuWioRWz6zkZdfHUDvhlosQuYV7PJcgb3OKE0qP2dIHbC
3CenBNv6dtMade05m0k7iD4QfIMu+X715ETGKlM5PTWhcZtL58m32a5r9BlyUy+503xT2tpHUMW5
/rJsDLsUu56Q8BY4u/nJ8K09GfoDC9zYGMSzdgHDNtVZTdM/Vq1erg+7trZvZhssypRm3vS0qnzj
qGxF/gAdxD9b8F42Dm3pKRTAqJn3iV1Sw0lNw568jUB2a/jFVpWBqwzRtsMJl3Os+B+7c+PJ/kSQ
YAn+NWcbWeraAYTCPIC4UA0A+WWRDEw2utMW1H2PtamP4BdnEUsrCDH8mzX9v1GW+5WKUkiFTmgd
+q2TlHlhihR+80Yf0yxyQedROeBdYwmHqF6JSe2vj78WpLyd5cWzUKB1FUQSKY+/j0j7PcyqL834
6hrdmNpDsQG9WIlsEWpC6vAvJOKCr94RcGDZKOm5YD2AAYqwnQVt3DgHIBDO3s24sWdWpwcRNFTV
wXwDGe39AdWtFlNWIXLXIXjFXT516SjH7kZUCs6SUaT3RTCZG2nQ6kbFYBAxgJANLtf3g8JGplLM
aPxjXgNaOg0HH3Y1U9cndLCTYHTiQgaH659xdV3fDDn/pDd1B0M5Ayx56gKEf7bvrSxtKmMPRNIX
BAMbL8bqkr4ZanHn2blU2KRFePTG/NYPd4b5AxqMMZPmTm7JG2yM5S8aPQCTSOF5GhFY/0UaWQzM
RTKAdEbxgAc52ziLq4sI7yRIXCDMhI/v+0V0TCpzj8vwiJzohbr8kc361v7Y31hZtlUbXr3D3wy2
+GJ1w0uaGRk994bNb22NDAgsf+vFKot8z1AvP1YIkmBk44wJkPNbPOT5XllGS+jpIlKfDbAvSP4+
dcKmC73xVJA67RVSk3w8Xt+TqxfomyHm5X6zJ2t/GBpEUQHYNON9UQGbp8gjDLBP14dZnQkuaIAr
TCBXlvd0LevMyGsYE6s+gHerNfwGBHAjR179WG/GWNzShjMx2xy98SiLMk+Fr/IHj4pp5xDDv6Eu
oTueaTTTwlLdd53MdtenuLqSb4ZfXNKiKFxYCVYUnR8nlvqPpEU8jVtP0fpCQjwAlaJwFlJ7/72Q
rOZjL8fmpL32ppFW4lpio3GwPpH/G2KxJQYAYCztm8UZIujFITN7+SUr7fzGdAy6JS+6eppn5c3/
nc7iNGdMO8yr3OiIuBSCZQS2h9NUkYPb99BIKaytE7U1t8WBtgx4rEKFBXKmXp0UOLUDhXDg7+s7
YfVC/CuzCQbhpSeN14mxhAsgPTNnaO4N0pFEF3AlDXvdx70TAveGgsr1MdcWcu4ooawHaCsgfO/3
RQexFmETlCtrNsZ93cYtp4lqn4m9EXGtbcC3Ay0CvMmjZOqyzD6FHYwte3FjOVug1jU4Dy47FF+h
AgiC4DJBrcuAe5XRZydDVjBMCKRdy9+92Xjhcx3AjTOBjZlAZaFWrdgbQ+fYcEttLAEsQ9N+dqIW
Ov4kczi0IWqA1GPld+FW8Xt1wd/8xsVtI6YGGMK6gRcdlJoTs3bstDQk8liZm9ADg5TQv/jAIKUi
RvIAOVmuSRGAVcSpRge2l3hqVVbvcsPzboK2sxNSAwFzfby1kwJuN5oVEOBD+XYRWSN55iOTEsjY
EQkahR0CcX6i7/Xl/zfMYhmBiEZLHmDvk6HYn8jOmtljoz3bhTU9XR9pPtrLxxTa9jOxF1CpC5eS
rGQlTiabUGKHxGro05vQhfGH5Tz0AydxYzmHzGk2opW1VXSgLwXpaWgtXAhmQQe3Z2FY+Kemr6rP
0IGqH6Rpj//YfPPaXjuYb4darGTZlNh5fm6CmpglFo3OKOds0Pe2ZjP//U2w0OjRa0y3do5ueUIF
MAatJq66rb7u2smCKQB6FMBuXDpfMR7KrjOZPjptj2qPhyZF5A4MZjKRm6J5vVXIX104bHJUPCCL
AkmD97PyWZWDxwWYiOmXh5o0x9xgG3tvdUowj4OFXADTgWVHHIx2TSWEqI+dER5aaeyc3mGg/3ef
QiI3Lui1sSCpDgEx5MXuhULiQBxhTByhlo9aaAo2pUYZDRamXl4YcTPyjR2+OlwAVQPIJoD4v4RF
UURd2mLcP4U8zw/KLdsER41DrN5lic7CLdTs2tfCAf7veIv3Bw1Wy4XJTY1WdLTLJujxlerh+k2x
9n6/HWKxITrbHhuD6OioRkhMwmTh0ZiaY8+bUxTSFBin3fXxAH5fuZvejrg8uz3zCNOhcSozuKUf
dJ+p3xWEN0gCSTUzSnyp6z52i9CfHgE+l3vo5rMb9IqC8BmSnlBGZaNy66QcqunGDhQcpjtd4ul0
mPY6+LJIsXdG6T80od0D10KhMAfRyHyAr1GbPfgsQ2Y/MN9/HoH9f3BLHjzazPShB2xbBmJmZOYv
JeQUs7j3DOtxrEmRx9IcSiOlbdfcBJXwNOCtEci7FqgKz1oNxh+GB+SLcK3SjTU68V3MAbl+bdyg
sRMkTiGsPtocskpjoUuyw4Pq/ICXJg92lhrID9ivsbsIaoox0QWHDKBfCj8WGaWgB1n94Md1xOqH
nCGdhgdEbXxBy3h6gj1xrhISwHoqBTfAAYm0cQe1MwJHsti12tpI3NoWTlracqiSjlJvjKnuLJDZ
GIs+i9a3qzgvaowDdnw9nBweNPUtJjvJnVmxKjhDLK9V4PVFnZcUyrKDXcQpEOID7XV2lzcwoYmp
lIzscjismUdmK14lnsXUs6OC9sEv5c/JHx5RaaUBerCV990YAquIZdiaZ8hGBjphGbfoWVqqAc0V
tGVABuyiZQA0Oz7WLOKwFvCb0v5m5ZHzwInX39qEm+6+zMNRpFPvO6D2t5EKEQwyGNA5vQROBZPW
CeeoOcRosoe3ArzaB6lBU0rqSkEaENxS6w88rbyD0PA8T8p6cl+v7/jVSwOyChH0NcBPXDb3jBZx
OMDR8tQ2ChYv3U1WNykzhxSByP76UNbWWMuQ3w363BgJJB6BRy1iC4yvEr7jXtHtyZNsAEL0Mi8R
soydnCRlx8kL4NNQ5B17iBqmKqRWHzuBhoSn3RD508h7/+X6b1wLTQKosiMymd2FvMXxt0AEiKoQ
sspumXdxQBVJjMbDjROquNbWZ8MMzw343tdHXXvNwcwARheS1bDgWKQMPky8cqFBAqpdDqSGF71y
uybxFHQb9b21L4Cq3mxIBknuC8QGLwPiZ02mTrPShl3GyI0aNx4Bk7HRzJkqdW4s0m4JeKw+FGBP
wyjKBBl3OT1Rt3rkZWQcBxrtbIOlo9gS9FlbQXhv/HeIxVvE4VE2DAAGn6bxvgMXVjEeF/YYX/9O
WxNZPEe4SGFBK3z3GJA8TBuOzjDg8un1QbamstiCPXgKuCWlOHFbVPHkVGkBiJlPhud/Mw54Cgjs
oPK6PPmO39WNy4fpRhhN1kxA7NVMfDdybcsX2hftn+vDrW09CH9CBh64cv9CzQddQm+ICu4e4Sx4
Bs8NFaHi2BjGDVNb5qZrfCkEj4iCXBd8X4RD7+NILhtdDVPUnA0jqvNEoBXz4P/dfKpxfiH5Bw0t
yifcsN1gyu9GlAuSqF66AoUiW29zQ+ftt8x4PEjb4pBDfRZ0pvc/yOM+7RziTehOhl6/UzrXKnbK
FoANT4V9h7hQQTWPg577mrHR75OoQtsvMZvK/eIPGR5sjWwz30Hy187hHwoHkThUNTxZXCuPAw6u
F6OF/C17pgRsvI3OiK2G9grYEGADYjtrO/9UASMWQSylJLD87pxCpOOoyxvF0OKNYUJR9nHQoUUV
Qyu25XFHwdWE86LVNDF3OyuMVe/SpAcC1Iphol7I2JM6e3TEqPPE5ix88Is216D4VcT5F2cPorl/
Uaw2AvTFN2WtV7ggLshTb+hjBo5dMLUbjYi14/12iMXJA7obUR1S+WPXDSHyG10fNPZXev0gLM83
gF4QgYf+DwSIkdQvJ9L5hEKzGUreQgWx575QnyN920g9lmHsPAiwcmgj42hj082B9Zv8UBD87gmf
+wi/pXvQolPpBUmfia9mqFhakPwXbca7hn+U6olxZy8yuMHA1hXy8IuXLGAet6qIVSew2aDbWiYA
7sVQsEiMYeMpW5khBDFQdoVGuRmA3/1+hrWndMB8eK4ht/K9hHodZMCR/dvA92d1/egPdVilHglV
tx/GroW+Fzd8+4MVWswX/BOwMzBhyHFfIJ8LuGWxfjJOoGQdJlo8BR3El61w/+E9M1Nn0R4Dq/VS
MrqG2JpnQJP02IX0huopzW3+ZFXN8cPDgMZqI/KZB7lwcBGtmeURxJtOotU83E1t2HlQ8te9tR8l
q8KNI71yEhBlzGxEVGSCC3HXxgLXyTR681RCoT2WUgWnvm2CmLmN+cEIC3JJKGLA+xxygvA+WTY2
m7HsvCpvzJOZd5+q1og97ZyAWt9dX8Bl+IiaIAI4RFgzJRguOPOmfXPskJYpAqh/jZ77HzBFYUMb
a9OBP8fODuqU862CyfJRhfMCVKcDpA9470DuXByCvFIds4gN/BAqQil0Ln+WZX/2O3EnQ/LRrY53
G4/pXEBDhIzv9X5uBbg9AO/k5NwJrziQbBq/NXCauIHH0NY+nP+rt88lJgIugRmh34aS84UrpWcE
qs+50578jByGaS9AFIdYemwpmnDvgzWGv4M5oIrjToZ56hLQSVhmZejqg8towT783HTd3rWLOBO7
OrA2tuHyhfnPWAiCPARc8KRcxAG+AtpQgi559nnZQzwzCHaU0i2u78UunJcPG3CmfWDHL70BaIXO
QJGrEZvdec5psAu0+VRG/f3UCJQNuEbq7m3s/IuzPEd1YIfO2AHcyEsss6KGzjJLNOdcD+xeVMWA
okRGZYyfuiWLdDk/4PLQkAA5fOafLxvP0s60kLUYjgw6IvdRWDo7O3f1l6qjeWo1tnPw4RJ/dB35
USkMhJN4cHBfYfD53lp8v9antZ+Xsxdjg0ix5DCb2vK1utz76OnAmxxowNklbpks5WXYTcrAdkQ0
+msK7e+FUT+IoE37wkpJxzbgCZc7EsPB3AFAVOzKixtElZkRkbqAjJ5XHexSfDZN/uGLA0NAKRQS
E7hBLtQLOhJ0VdPNSjh+DZLTOeB875T/XL95L/cfYJq2D9dzYObwFi9u3ioYFaRwyuJUl8PDZA+f
3NxLfAjxXB/m8sLF6zgbFM5CJbPj6/tLsKEBJMkr5h7tNkvN4rGf/CSfJpBDN2LR1YEA0scxRgx3
0aaflBYdKSEtQYT52Z34MW/CGIYSB3cqNi7AtS0w6zTOJQ8PZrKLiz2wRlc4ehQnO5++NBWMymFN
l1xftwsCOU4OMPOAMqGUAGbwMiXrR+FMfgR9rJ4X8ejCKGcgaSkfTIr0xf3Wdf/YwU25Ja6wMjXg
JyMMCqsheC8tzmuQ+15Z2ijneFaGOiJCUXNrZisbb27NWdBrgc7YRRpNSe4IAuVEhPMq9tWnDOLL
UKvbCJXWJgK/NjTNUB2a5/N+30VtKWBXXtsnp7QE6spmtu+hvJ9e/0prc4EYDMgv+BQzjPb9KBrk
vtrtw+nUFVPCXfNWF1WSc7Kx4Vb2NlrJeG7xWADzvISgTG3mTNoQ9knLHobTrvruRBr1vvDbBJvy
D08J32T2lYGtEDRJF5sbIgpDY+uqPlVcQW53NOqcpLqs6yEmwxC9Xh9t5TPN3R5ghODJc+kPxcE5
yQJteKdaOuLbEEaoxCu+xWBbG2VOBgDrn0Wglu+7BSHSwZGiOnuWHJ8mqI7dSHChNjbD2ijYCrMd
D1SEL16GjKILwDsIMgGiemQWKxKrGoqNe2FlEGTDYDLb0JfD0i0+j+sy1CUyGyoIKut/6Ix1FHBO
OG9uTGZly8GrHmqSOKuQilnmw2iw9LzluOMIKVK3ljdBMEKxMgLYeUvIauUQuTPJaq7kwuptCXJu
soB0QElGJy+A4EjSi358AB892A0uh57U9Q13UerCvYrWIp6i2aTpUm036wrWSG65J6uiqKtFudpF
KIvvcCmFOydDgb3BL7pTaO4kTtAMaY6QCqZlZMvGYCVucVHWmKWBZmDEUlJ9GPucDm0Ln4lc/jQ5
e+FmRuKI0ScPMtRxyOqn61Nf2zoIodEnnkk0FzJP41g4HdWDcyrAa/Ymfit0sDHESqCJvArcp/kU
XHrB2lGXo6nKizOredTGDioOSRjmzXMHYlLKjfYrq9vyTrV+tgH8XdtEEDWGU/A8wYv6TTbWfeRC
1PE0uO6L9KZdpHgKG/iN6G9tgrjpQ0AEIjSMl1ilPARdDM8mxHIdqz22rdMea6MOD9I1fPSkJgrD
8dBJ2qrY8q9cHXmOOWfXApz/eQHeZMqkGEC/9+Ev59IIG/Mpd2TaWXUqqBt73phQw944KmtXAEZC
io5qzUoYKvx2KobWhwcP26EO7O+Qo0koRKBZyIvi2/XdufIBoYwPkzFc0HNgunhKB9DZgG7r6Mnk
2VdRtU9RFkB+1Ebe8C8GgrJGCJQ4YPfL0rIP1igpTT7AqgSWXaMJK7wRFhBs4wJdnQ8qljZcy+Zk
YVF+9ZypGdu2Bti3fW2bkwmxFXf4aH8FlxmkmaDPiYIGovil4v9gTF1kQoThnPmDW8bF4KETjHbu
148vGTptyDxBQUHvYxHE+1WkQxcdqROLDCeJiMjjymjNXTWq+nh9qJVtDviMGcCSNkCLe1nsjRw4
qGsGoGEmrKI4ay2nPnFG4R4JC9R3HSokkLhjBnT2jazdGP1vJvy+kIKdB54wxkZF72IXlqalaRcO
8uQ48EiEOxxsMe86o38ojDK1Abzs0NEW7hdL6ZQoGxnAmEpm7bjudllt3XmsSWu1ZbG9+rN8pBvI
B9ERuRAEbMJGQxiTFGfbtcbHEMqk7BQBmBxAeXHMvAfq1J54soXui7iEGJiGtLZ2wD1gv0MpoVAe
tA6v4x445oeG8fab9gfvTghWibuwaevm14e/IlqXeM+RYEEeeblh3AnSV1E3DqcIfb9b0Zs6nSKH
pMQJhjQyVJ04rWhutbI2durKo4rysoVEExHSXFt8f0uqPMrqwFMw9mphHQOjT7CBIV58KMuvk+tt
3CQrDyoqAfgmqP3ieCyj/8IcjQa3mXfMKnmo+bCfYCZzfSEvBL1xwuEYAQ2gOVMK0Ap8PyGn6giD
oRcoqapIIHJnym7nRyK2O36HmPaH3/pW4lvdXSCzr1DBvyfelvX62ppC7BJ8BegNo5SzWFOH1dkw
ZtlwyuXsIe9/GurpZTD9W7Nyzl0GusTGnNfWFfxotChmZ7ELUg0zyeAFQ2OcWD7aJ3TxyLGcyKsR
oVpFWoS6PNL2zh2s75WWQMpMJP/EoZcUMzOYUsA2RIIYXz9e/1krFzpadKgyoQsFg5Xl1hp61ubl
AFQpk2hF0kdqAMzbbWHSVhY7wMUDtx5ctfj2i8Wmo2eSCQoO59GAbjxAAH5aTwZPO0GrXWYSknaD
8S+C/XeDzpHAm9ii92C+KlHoOLrU2XW9+lnhCivt6rvF7I8/ixjqL1vTQitj2VeorMIMIEbmnkae
uV3cNRUAS11Ywx4iaAd34zpY+WYImOZti6L4ZbGu9fqJWVyExzzIIRtrH8GFTatoS8RxZcPODTVU
amwLOczyrbeMIUPXC7IQmSP3WhV3cL3cKG+tzQS5PyJOYKRAHlo8wa6p2yrKER6hn3gwJ7MBmzuM
Qa3b0nBbifrmogkQn7Nc6cUHCnWORz6CUmHLnqesi8OsTYopj3ENbZzzta3u2XDJRMaAd2JZotEl
n1BdGMpzMQ7WCWR1DROuSB1MWr/QokaNsIEz4/VDvDYmyigI+xyYQqM+9H6nczkOrYBS4rFiDyYw
bEN9ENAY9ghNTGPr8l75ZniqscnRmJlrHIu7G53diFhG5h8hR/SKW0qdJ55VBx4W+vP1aa18NPgt
QA4IZMD55ljeGmXtRjrL6XlCZe1eMg8WuEP95BYs9hwaPl8fbd5riyAJTGsIWOCJn73EF6NZrJys
iRPAtbmRmlD0cJwj1NuqPZzVEruHXuj08XOMBwFDoRyO9HWZdmmvCEYssncqBqMHm7NTzZ3hDvlz
V+RdtbFH1j4bAk8PjpZ4Ky6CLUNygqsIfBRuT5+iXu9oZR1HGOZcX8WVrYgr3oWhJcptwGcstqLK
Bk/7WV+ePbe0Hpgx+XEPE8XUKro8bnrD3Gl3+Kj4BMIJdP/xiM/IL7xmi6zEyco+Fy6DsrT71PG9
aRl7ExTy6zNbuQ7fDTL//c1zMg1dDpSQwCDlD1UCHdlvrd3aJ5qjEZCn51B9uXajzPsSOo/1yQKV
LJDkj2XqGIyFj9dCobiPa312OgM8ZHGARWTTMag7++QNRNwAiwsZUJhPP9ce04ePrxlq4rPWEPYc
pC3er1nfECCOhBxO4UhThjaGbsTGJbG2aJjFXDREVH4BNakmj+Tc7KpTBHWrqh4PHq//SCm2ktLV
cRC+Ac2CqwiONO+nEvVhQ4e6jY6kBU6LwFuhPiMZTq8v2Noo0SzPjMwXFZElckDUWccKBJBHwYJj
5smHKDcS8m8amJAaQSYKc0UELMsYXwaa17DLREUrkO3B5IWCbXU5/Lw+mZWqJNr3MyBhllsGXXax
0yhxHTqxPjqyDAaYo0pYaf4kod5nNOZKvJQGvfNq87cajaQunD/Xh788sH+tQNG/wAuCQvziiw20
imrTrvMzaX34Yfu6CYb7xjFJ8+EDhYEcEGlRI0fZdNnUYhoIJeYIwHIkS4Yof5TwRgAzYQPqdLk3
5mHQoAOoC7ypZdI0kYbDY5w4J8bttKjbvVLfOJk2aoGXjy5GQd43s8yg0bF83gnzTci6A3daGVWb
hCDrZe6QRADio1zs/bj+idamhDAJAE0LgIGLPHBo0b6voo6eLemjxlNl8KFL6aisMuY96z7e2HKw
HdGUgR8mEullnJQPpRqQPpNTMzgwAirG8phRezhw2EVtfKy1ZQQyARV5tLsBhlvcfMFU0rpidnUC
3H/vsNMkZQLRE/Q8N67YtYFg3IDgFk2GS+iZ2xK8+VZVnRp1susnxzdiv/yeu1vg9PkHvw+PZq1t
hCMIVFCNXq4dBHX7onQ9cu7V0J2tqSsODjNR2JzMXSObX/mUGcn13XFBO4XTFl5D/Iu8WRxvGZKp
tsv41A/kRKb6UyiHJEcoRkavjwfuniav2xmEfgVF4gZ6uEdIgZwNHu0aAhcZ1944F2vzR2CDCh5A
fvii81Z+8/wbokCCq2R2kplRHyzWV7ciALM0tISRSGqKvaxb4/H6CqydD2AMsFex5LjGFoFNVxMd
lqNTAKNGk0r3u9Af9sGwNbe1PYRXAPIi4H/AsHFxU07mkLuGy8OjP3535Y/e/SIkjxvabXzQ1enA
7hKOuDgYFx3fSjh8AAKkOEch0BOxgpOrTAgds8dCDdaWcewK2ADQoACMRcCZ5yxi8fyoYRhCUXrQ
cES7L0wyrtov9iBk0pFqim4K7Zhi9nR3J++WFgwWuZnylNrVEQWl+fqXXHuMZvCLFc0uthexPvO7
EZEKKGyG5ZyhrHUymb3x3C53KGS1Z7113G+gGaIvvPiKGm7JOqhhzNyKRz7dQinqAMpYkqkf3Nvg
nS43zN+hMMhfTLF1Admse5CiENDDjc4bo4Mn4H7jyCB8MYikMWogzf766q2OBwgMqpKIWfFN3x8+
ljW0Mid7OkUKihUNhZML9o8RFDfj0H27Pla4uOj+zu3NWIs4f3TMps+Auj/h+hZxEeSvfHL+qU0y
xkIEn708m5BZZ+VGEHFx2c3jYpeCG4HXEM3p+fO+uWD8agAXlDQ5ShSTcTcjmNMg7EZYbEM+iThd
vitJFe67Caq/ncjCY9i71aEKjU8oe/PbDG3mNIBj48bGXZ7Z//ws2C8itIYQ2TIJ9/ohIlog6hCF
3kWNe+KE7i1Qjq+v+uow0KFDHWgWVlq+l7lryb4oeHGig/ccCvYQju6+yMx/cUYQ0+AmhUw1Sr+L
K4Ea0YBbG36nvkm+ANhJfgbCMWM99t1xsCDBBZ9FvuWY/heJ8fbtnNdwhqOB/omaOpQY339ay2S9
9PusPJtKjWio9uUnJTmPPcT6KUctfBdpKzs2yJWOeYEyh525IgFU5bdpQ4nfJmoLoL+8jv7+IgBr
Ef0jPL9osVnd1PRtBKpZGEn2yR5M+2ai1pb5+XzjLOYN3US0vNAwRAFnmZcj0S9tWCWgzG9+6wIN
y6wfCpiorP4Gk6/ECr4E7gamaGUbzQ46qAc4f1u8izsQchN1LivKzly7kRHn4GdOiV1UdR7De6D6
uBUJJAZRMoLMBxQ2gfR5/2EFdMbb2Tb8lJWOOMDNZrizHcPauBpWPhZGQTqItBOTW0YBzoBcCZBd
4whQWVq79V25jcX6W1xYfivgaUGWBrIRgd7iZLjEb6AE6eUn6UXnhhgp0g00CwVwepCfCQ+0rRJa
QJGfRneTM8I9MNi7o13HIBbVqZwmKEA2/5CZuRgB78IDdtta4Xcp/4iMPUQsy2PRZrfD1O56Mr6Q
SYD0FE1WnDG6bycLDQ8jzU1y7475XQhdlsaDn25t//Dkq6ncFK2TJ7DAz/nkfdOlvu8DnvjmuEMn
C/az9nMOmu845rAJ8H7ZTH4eOr1vQdEcx/K32TzbnOxCFZ6ZqncZRKOzUsSgC35jHbl1+7HdBzW4
qBBiRSeCxrDw29s1+6acYq/FsKd58Y/HJeAX5YG7+hv0Eh8EKrshc1KpRNwOvxu0xWPHVc/NJD3U
8rJvWS3cODPDX6juvSAgOtt1JffUCO/s0T8IeB32AqRia7zhhjxb5gA6dmgWMeW49d3ChQt9M+y7
snq0mPWtb/RdWVk/0Ac610VzLHK4gzc6eiwL8amt6a4rmvtQRLuxGY7SD9NMVC9F5B/g2HPWVZZS
1u/8jqeTET3bo/6qMjOpVbabeQqVEs/G6AYHb1QxaMw3JDAAGRqhFa666AZ+dzddaMZVbn33+uoA
R1p4GkIvwfK+AVOlYrdr9ihr3wpf3ASuPMncPUErwo3LQp/MIAvjzmjdYyTGg6b6SC3zT5hbsCrK
/UNA9NHS5efBaM5M/GbMSlrtpFFbPTijecYqnp2Q/gSmw4qLyr1FlHAWLopkhasSW0NN1PbJPmuM
H1kOKlU3BE+iRTMrj8ITM/V5oh5ErugLC+s9hZcttdyEOfUjJBkfxrB/QPIiYlVlr02VM7DxBmjX
qO+R6IE8aEcG1VfrT617N5EjGnVDczQiVP+Qdb3ywd2HjKeebMskN41d77kxkaA6McfYgRCBvjpP
XVrHkdfsmkjcTiO7m2tIolG/QnheB9hD0Jc9NQ1kjbPgtmLiM1w9rEMvyx9R9AI+QsoFCc5scF8H
CpUUB2YYampvswagQhpZj5YrgS60rc+RyR8bSRwM1Af7oR/MpJLtEezhX60fsjSH1+lsDnvKBnqT
m7/RPIcQRTWRGNCnYo9mz9kbx0SgexKbk7oBpgxVGqsq47ZibC+KEY0Zeuc60651EXgF5TlS+VkY
wovNrn9FBi8P9kjgv56rLhXlWMK/hhyUHX2noPDH0sKS1kUnk2yq9441nf2qf43qLLZteQPO/xda
C7mDrPZXT0TOQYmoOTpQeUh63Tg/CqNykyazzqTO03zip5K0ieHMuglt8AwhsbTGr+g5OseWH70q
SlNXN2Fi22g0QmL9PHbWT7+GClMPSRHWjLdI52L4gd0bcEDqlPEieLYrbI5tGfLbMJtOU23+KLz8
B6ysbqrMRXRQmbtags5Amf0CfOFrILqTK6M9HtQEorhnpD6fChL8tn2dGo1xCEvzl6ycZ16THfTo
dgj8jkyL1Ax0AS2+dt9DOWPXeN2+pNDczZGvxHaNS6BqmmDvK/4ytuMdRWkb8t9HhNffW3MEKSV/
kiL8E7EQa0gTx832mWF9Dpr+JmQkj3urv5VumTiqO3SuYcbtVB58ag5xLsfHycDdEpTBngXZSxdN
/Y6o8qGLolQ7PM24fh5Kd0z8Xn8ZnODe5+Yr9s1BKQVnuuCmN+195/h7Whvf+zpKy8I6GEa+U1Pp
nqgdPnlZ9VtAJiFVVKQCrTDSOHEv/D38fb/a2Xhj1e0JzTjwJirrxbaLx2bo721n/OJXAfxB8lvD
D0gMB75jZrEa9GDnNEbToe7IYdLNDJT5CTnCl8ikZhK65H7KwPNWhoIY9Oi+lmb1I2ujv3fooQEE
Snf2gQidQUFybJNooHcd7hHs1McMKhCxxdh9wNyzAX2NGCd+h5zidqi52oUVP9pTJWI9jTeMkU+1
Zqnfdy0OuPnDqXB6zcaB3WNzlo5z9uhr5OmHIJS/VQkOoF99mmA96fZ8rwQM4HKq7zV8dq2yuhf+
P53lswT6FjqZIA9Waf+J/g9n59Xjptb+7U+ERC+nYHuMp6VnkhOUtoFF7+XT/y/ySq8yGBnNc7al
ZGeZVe/yKwYU2wT0sKfokka4pGYeJBQXKc5FlcH4aKZD5tGa+xhRVnXDIcD9oHKwd7B8KpNfOg2q
aliMXjLovyO1xSUxVT5nsg2trkcEK5qPY938NnrlZzOg02wGwrec5FzIg44lXn5oE/VDAQ3cleTx
o4xCn4vV/L0EApmTpn9pg+C+H50HQxgQpRPjLo/Ff/3cnvI8/BA6/bGQ85Pt5J2bt91hNoJ3iRMc
agEr2VbO45j+ruL5SzgX73tFf+61yrOc6IuiVicafJob5H2I9Wh9LiRFcuNOO3TDk1XC8aXm4+Uw
ciWpuct1OM/IJLiTFH9Etvg4qOl7dbQOBLFnRxV3ssabgJG5i7PHRa0V3+peqlw7Il3tOZHzqDoz
cABpdKUpUF05QrN/4HIDV/8odR8NYyj4EU3yLUww6KgLVJfJSKeDJbTYbbN54D4cv8ej9VFSjeAo
qua7LFWfoZofrTT9VMX2fFDqvjoyS648sWP6SV50hU+Kkf8q1LE+BIn8pcysUz+KZ0PKnspOf4Lv
jeNs2bt9GZ6zVI2PtVXMeCJqRx6fystN3k2zf6grKfWqNPytFPM3ky5BakqfFK5oFy96rNZobg9N
9dwn1iNtxPtGDz2zMc5pRXRRmp1H5OcqQ3DKQ5Ta4vRRRAhxhNExncVDbdZP4Bg+gkP6mUTqV7sZ
PqpKWLiAvx4mbBqlVLyUkn5RxX/GrLlFJh+rbvyUJ1ngNabySY7z9OiE8y+yAuKY6EMK6vRkKvPR
ioxf2lhIh0BRL1nkfDFq/SWjaob2+Fk1hkPb9dUZkG3oRpK4N7Pwvu5n7vtCdvUhP5t9luPYZTwC
2amJDY1H1FweqkL/pCMcmQOvP8Q812fNbIa7oTXsk1oKT7apyNeEoWNhXWzV4jF6KyeXTEr7642O
MB6VrTUKf5z7EB61OvqFIXI3lxT5YhcmTf+qs45vzpEBeIIiVWEdLfJOr7MNyR5ULZiiDhPv4qG2
6A9W8kNs7X3RRh1JZ33Q0aDaAp1zlUMVHXLRjazaZ8mQHvPQ+aB01iMcqBnOoAqOYY94tFHcob9P
kwiwJ4zBdZ/GNEPZSQ3NPguEeqw7GxGKEDFBsSdHuvFdi4QyAgyIjwD+XU2faRMAlVIRwU00a7fq
OstzREn4ZpS/06RRjrWjvZXlz+54NeaqmDQPqmrjFJJetLBW/TaI27OjR/kzwWiwU0HZqFtpNJoo
l9M+NKC6vN4dGa6Y82BQHyvM9hSNxsGu3tl1dFAXJQhjOqTJTi1lIy1d2DQMR/P1uppLRU5OshTp
zrkpZb/BmurQOKa8k/xufRZVMRaNDi9lqNVuRH9Hj4q8o9zvYAVHqA794WCGuWuFz/0guxFrefuY
bVQtMIVa5H+AekLjWY04tZpVplEg+Y5TqkdTKnIPekfxQLz3E6MxvHn6Mjlild17cifvUWHA5V5X
TRZoOnuUeidYlNU+hb6d0RYL4ksY5UHl9Xojn/pcdO/R01B/O1pZelbdtxckDer7McvRjR/A9OJV
MT+KgdcjCYXizUUxHEalj34pTan6QHtTDljHqdY760EOIG9XqdwfR96OOxgh0zFua+eB/CJ/mHNy
mCrto+SQa2pqumPSDJmLrX3xy5nL5iunRUJnk+htrJIKr7fMyh9NrSvRE8H7usF322+l2LnUWarl
x6rVmt7r0HDyAASk9wDJxlOVNvJXQJjyk4y7xVGUreWhbpJ8rxHlemztRveaahzJiYXxjJIq0rAd
EFjMX/pLXmYl/5WYH210ac9NMDslSagUP5dTk06oaZn519oaW8WdnQosjRwQbJSpnT+PDtFgirnZ
3ayq6GJXOoIRfWsr8UHM+J25st7aT5neTsukw5YxqNHhVd7iajIL0VD0QEhFaYPxYpToncyh1IUX
GFrIl/XNlLi1M8jnDEyw1w7qTznMNJLfOPiqOjI9VF2axlNcqGV84G9Pd6Ipqveo+kyKm4dCTG6S
BolnzlLka1IgjnIwY52hNjLcxbB7MAa7e4py3LxzMY2u3Af6U0so5yMJ1tyFeWicm34m5+5bER+I
wbtzg+Ra40qxKP7TqLH+aqF0ncokNGI+u7ZPYyna5Rjhg3yYNSd7N4Wa7k2jRhjSmfkxGeYIOTBN
e5eqM41nKVC8qupMdx4r8c5AYaD3GgybvWhQ6j9Whcah0UnzszFTqajMsaA5V1gvUlypDwp62Ydh
nqbxkvaD8zlWgu4QDgIJIJOpladJ/5aqkvGoKi1ogQFWsquF3Y9OneWHtFW6r4FhwbPVzADgnlzo
g0e5bE6I4bU4vjMlKXx24rR6qkTcekXTG0cz6YrvIirjUyTS9mjN5RiihJ4phjvxmh7J0roP46Dm
H0vRzfe5XIfCDWfNPHd92Tzhwpr8sFNL+hBofX+n0t5/gBfRnOpChHeGViunJin1H7Y0Zv/dvoe2
OgLQuqBaKLRwr2k59oRWHOlhfEGDbpA+j6Xk3KEGSHxpZ4X9qw7r/lPQpcElLNLsCYwvqXImVCDD
Udpk99IAE+HUZ+lUuYrG4Tzc/n0btVbQa9x6AJYo7q7f7UlRhgFNPvChurDO1OwLVyb2vzjWnOxE
PltPNwVQC9UkG9etdXFyzk091wI8hew2pgH8MsQvbf/bnL5yG/wPX2UCSV36dHAS1100xNKrJCR+
RKAqyD44VYKqqmQ3l6gApfz2CVRArKFfQ8vuCnttB50RVjAez4gG/hSd+rFoxwjrA2unW7fxhFLn
l3lLeK3VK2/5dJYKUaAy4duoLN5V2kSajv/hIbVnnMLUVjuUjYTwRWtyJ7z9Ey24QkBT+QlXosWx
PFfJrATZpQYFguMI8JaPbedA6KhVvd2z8drakf+OtkQs/7TQMjWgmjEZ8zkXn7MxPZjqfMDkeKcZ
ubUZoayxDxcn+Su4T7io2etz4py7of2lTEbogp+/T8fRs2PlW6Iof27P4eZ4i/UamMClW7OqzPMq
JFPdVrGvLJ4m1ZPG7NF38DCSsK29ls1GMA6YZElqgNTh2rgKfrpaVkKzn7FLlpv4k6QUjAByNJoP
6pBF36nLVXs4/c1VQy4HuQYCPBisr1dNFC06Y2hO+0aIucmcfcLB7r9WHr/ensZl8VcNDs71/x9m
bf8Tjnhj2mSffjkEz2FFwqprO9fU9hDc2JTxEPdaR25NrCRBEae9LwF7PAo5zz0rjQ3/9odszxet
4qWrxgZc7wdnDLKFyXlG3gJmg25ah6nvd+6mzX2Aly/PJ6tyZak76lWfKrhE+pDSzl30JdRMqAw8
tG8loPzNkKBTafAmoKetBbz63i7kJpQVn5D70lTVXTBGRwKPnUO7OWmoJgAHIXEGBf16k9VRVxK9
JRU2rPkhjpKT3NrHaW53pm1zGGQm6KHp6MStiexppdeVo1Phr0WKVzxGCsh3av6sW3vGCRt7Db8J
cB4IqC+w1NUHBUIZ7VxU6hmDp/ClDlpB3B/vSX9vPB1owoLAYgvwdqzvHgmns6yMjNBXar/Kfhmx
7I3io9kTrVbce9rbz+iCvgdehjLS8tK/XiWhoaLcxmkKR6o7OeP4Xe2GH7dPz8a8vRpCfT1EENlK
Zul9fAmKyvlhZBRTKT8Ee/YPGxuB0gkSY8sjca0HYkhmbeYo6p4nub1LY/2kjeIuCp2du2DjaxgG
6v9CK8WfcLULsI8MxkCg/o4zzQN0ti+Nkb/cnrCNm+DfIQz59YTlpG1Z3tc8d3VrvhsDWE5dphlu
now6VDEj3AHabc4c+gHY0S1yZmuIBtJpg10PQegnanySJvUxg24/ht3/MnMIjyDuC/n0SqmKIuMg
t5YQ/mD158iIKT2JnSE2vwTonr7YNYCxWCXyVlXZ9mi0IHWqOKSpGZdu3TaXUMr+l4EoQoI9Vv9q
6K2WCKx3Gi+bTQurOvCkqTVG1A6XZnKoIEj95ksOjAUVSHyfIXpcMYBsuWpSu6vMc9WmZzPo8JQb
PlCw/HZ7413HPQyDBg2FVfb3FeyhJVYIptyWfXSCn3nwzlgW3aN6cuHvf26k7M/t4a5Xa0GOLJ7I
TCIsDOf1JOpjGyRSrk++TXYJ/GCWqvAopQFtZ4uCq3O8Pdzyz70ORxYYMgVjfjmh/3pzANANRY+K
8LknanYhlD0BfkNvunic0/HYtfFDI9fYEyDPfHvg6yvj9cDLn/8TJGtjiADvMFvnWmsGL4eHepib
XUbk1iiIsvEwUca6hgtHpdQ3aIorfi2H5uRadtlJByOSCIluf876euJdolj3VyYNOu8Vsy+sDRs2
8RT6EAlcifpgN71z6i8BBYrbA6lbI+GBsQyFaN/VW1hrGX3XuOrPRRd8sJTE1ZP+gJrkacKF1qQ+
1s79EavU+6bSvTn+Vjm/peL3IFNoqwpq9r+GEXFz+ulqDDogT1zIUm5btZ+XPs00fw2b9CSjeH77
Z68Xgvn569i8ALDQRlsD69J2MAOnxapUBjCAzvMnWep3ntRrnscyBvjAxTOK5GEdizj2vFDCKsen
zJZSfNDlI3qewQNOFKAVMP7yVGWE4JaPzWXs8/oIzl98retxz4xrfWX8/VjkdihJc5KvQOoSFNzR
akHZjtriKaCcRPUzQnZ2HjQsgHbS6vWF8XewhUZD4wfu5ToOn4eOGKjoBz+36ocmKi6aqA/VtBdS
bi0ggKy/xD0TT8DVvZTPbWfpaYshNgzjR6U25PedUv93e5es47zlWziofIwMN+IKfNqaAlcNOlbn
yPxABuoWMcaS1c+hfm4lcRS4btweb2uhKAsskTJ78goJPkhV0dRRjcRYUtZoi6EaeeHsIYEdJ5E5
Hk2rkl7KOhzubo+7cYZhZCCfC9JtqbysAsxymlG+L6qR26K7z5IpOfW1lZyTKa/wXR6t0+3htrYI
kGzkLZZnkjfs9V3rcAUmlj1CgCq/EKYdchUogNS+EfS4LJ6JNxeMnYUru96I05h0ppWFwTk0tRJ9
KUAfEz6sFzvty51Xa2v+FhMKwgwuFB7/1x80pdXYxyhWn9X6S5j9UcqXOYW3UzU7t9bWxNlkHjzJ
tLKubq0qCrEtr/TEDymJV9IfY/iQ2Ht0hK2PoW75l6PDZlx3zFozk/Skm5OLqnXKO1wrS6+RrPEo
2in4OYqk25m8rY9aZNSYvy2VaODqpS71s+o70fQwg12JO/kc9/HOHt8chsOyJG5LxWg5e/888EHf
RTTKpRhxjZSG9OCVyXyMxA7B6VrDg4KizF2x9KIXNbVVdKsmWdNbIWUbIbLY08vZg2R/kIX4RXfm
U6i1ER0B51iW3Zky50MoWe9DZ+/eul5CfsTSLUNWgkt/vR/7BByHXWnCt0WQuPh9GqA4nTA8Numw
04jcHgqdmkXObaGbvp5Wq1dz3R7M2BdJ7w7WOzBtnh1+icCyvfXS4JuIMGA0Ixp0hSig1RSbZT5U
ft20L4qUfa6G4iWO8s+3h7l+V6ijo7xFA5JI/gpxP2mjZYl2EH5TJNmxj3v9oAfo+t8exd6aNmVR
wlvkCdiM620yJc4k1WF2adIwxAZILqT4TgS9/kXkdAdPci33mFPrM6YLcj/pxA/0lCzEsmcjdxsw
fSGAvfQdShjjo5CSwsOlwWi9fNSTZyPM4XzRD7OR9CzmEG3CJhkxU5glOmmt2o9erOTyCyj38mNA
E+PnaNdaepKkrH/WocGC10xU0iTJTNRDMkBcyYYhEoeo61PNK4VRjgc9mVLFJVMZfxlYB72Ae2sN
d3BkqfaGaBaVF8Wd8U3qjfB3ZUg24YYa4F4zy6X+OxYGlJhGKVXQPTw80lMimZl9UKbAjF01xcXa
w30Smassr2fbtWu9oz/Vzel7o2s5wC0i7a0rI1iOiak2iOgkxiieDmE2zIo3JMPwLMGXHI/c2VJw
rutFgKRuEiv19GkCTmjYgZHwrE72fGqjGBINrjLqA0J9g+XpXSma+8bJswuA1yJ1O70legWiSCDa
piRFXi+3Q3hupFEovjI40s+oLmFpWqlulB7IdOuPUSpd7Gkdvak3hwlkEJBQDVIlekzr97PKtEHL
LeTGclP90xfqOc2AEqnShzRWTvoQvL+9Wa9vTsreiywtOpQgNdexsikiI4/tFtwwOmfHtOuD+9wY
lQPg4rc/cJw+GCGw7iDzgp55fZuk3RjHGavphxleV1J90GsbPPtesrd1+kAyaCQtRJBXHGgog3kj
lxQcpkYe7qNR709Wiq2RWgx3hbFnBa1fh5EoxSyVT4Rp6GitJxA1rHGcxhBfdqOIwPIZgfjA31ae
RKiWrWsnk/TQSqX2TdWE/b4GSnDm0HUpLwXK3a7dm+3kya2uLsjFHrGrYQK566JTpfwqGwCDrmIN
8oC4nVaeRKGVj0ZPmf3Qq1H1rcVEDA8NK5kmVxuy8b4FiwCQ3OmBtlkpUusuVXvuoLzV+961prgB
Yj+Xzo86UWg0Q/BfcjGzv8dwnZMn8NZ4CUuwBJ6ocvljZ5fWgxnhJ0NGM0t3VJmt/kTiYwMgMFvV
QDvNAuI8hxZZEKJK8x4Hd2M1F0F3HgYKslT7lv37z8suV5ETK2Fon63G9lI9flIq+6DmOJCJ/uft
o7A1FPqoKJMsZfmr4gstXKim0oiLICQpwNzAfHLUPA6ZaYN5cPS9ptrGeEiGKBA2dQ1NrjX7zanj
SZ4alCKkWgv8rGXPlH3ZnpQojA6DJPIPt79v4/XTF7wZalRAsK4CWbqR8oBJ4uSrQ3sX5MkpoZ3/
9iHouaKxQJaDyeQqVrYzSKaNPaq+pFsHOckPemfvpKDXFFfO9L9jqK93RBXmI9a7xApDa2p3RdWx
o43oD+du5KmdqodKiPRxcLL2KWt15TtZUWLvPPFL4PNvJQu5Euj7S1bFxblUtF7/htaY5A4PQgfh
nDG+K1NrdEH5FUdkgcyLXvRd4ZZYre3IyW9cNWhx0BWlwE4et45y51FQ+snywi/F59a5K+b0YEfv
pLTw4Fs0eynWxnZBBgupHthRS2N0FfzFcWwkmWZHfimPDyTIXjZnO9tl4wS8GmL54H8OdzROVSVy
VfiQQ9xoBKHf/Jcov2zCgdv7cmvmUOZZmHm2ci2v2WgkOb0d9X5OtohXQkEfJwrcurO+60nzTB0H
sPnYjG/fJouCoYLEPK/rlb68BHCF56jtfdEYrjW8y5rSQ6/fdaDzZO3x9jduvOSQ2RYYh40sMn2E
15M5RMk4N3mNhkqXHHMp/lBLtuP1GoCt2wNtbAz2BGkW2Qe3yTq8bepCjvtQNc7hID8Yo/UEcH/n
WzbOFxNGoL7AUYDZrCLopp+yJivV2g/LxKVG4jXaydTmO6v5AtVxZ3NsfQ+BOicaEjnYntVGD2M9
DNXcSf1Yd57Npngux+Z8e8q21oY3jHCEOsJST329NrPZovZdGZPvoG/gVaESHgfHqF2ROdnO6mwN
BehliUQW3u06yop1OTZB2gZnJ+5Nz1EldBTt6mDJzefb37Su5v+9AxcwFGqyC8ZgFc7FekpFk/jj
PBVIUcvDZFolCYgBw6dLsmHypCqtwbIhaNa4qZwgFz2P82Afbv+MraQcWv7ieQcGASL16i7O43Qw
prQx/VgbhwBKTm7pxxx5p7tCSJ0XhsGkQ6lzlP5YJ/Z4NhMIBh56dZAPh6RFma5LekfZ2VTKxjpw
6lltggmVY7newh3GRLUVJxfHbMKzNORfAtv6MY3GeA6ciqp5LmSvhi1Hcqd9bvB2e6jTdDiNcJdd
ucLYK1OzP9KsNju/bO+HLcfhn0tXmgaZSLWwz/L4QyZ/zOsf0vRye1H2xlj+/J8xwlShGh3Ykx/n
zeOkjmdLro5VpO2s/cb78WqOlz//ZxjUNZtpVFHTlYc5eE7SBG6uM+vauYmyBCiole2IN24NaFJ1
5CUhszfX6k6tJpVSqE2oDjbynyir7kbshIxc9BDWq59vn0NKTdzlXOiUtVZ3BvUCM50nU/dNp53D
kx5TXroo5YATQZSbVrpTUd24BSnTUVZdbsFFsvX1XLYl5Ca5twffkuq72UlOaf9mQRCiJlJ3CiNE
1+RMqxsj0jstwmUTdarAML5pWjQ/tyoSuG+ft39GWTfvtdgKa7nuQ79sk9qz8ri+D8rYeADVPe5c
61vbwUKpGQ22JRxbB2ROrA4qzG7b1ych3ztQk57s1vrRa4LqQalF/u0v27pxF60I3IpQBLkqPwYV
et1Khzhka6TBcChy46SFSQbRzblvZktKXR0bu882GOgHw5Dm8Hh7/K1TDSIPDVZyMb57dapRWqxU
LbJtf7TK6EukSOqxT4XyMAT619sjbW7Gf0ZaHWw7xUazS83Ol7L8KS8yWjL5TjC9N8TqeFnKAM1i
GIUfQzRUYb5SHPwfvgIQEV0XQhmSrtV+H1H8SXQpLlCciB5Dwz5KhJm3J2prS/DKo43GEwiiefXK
iKRBOaZMsksmm7E3We10N8/5O9woph9arP2wSlk+jQAf3c6c450p3Nr+BA+0HpFR3oAPhKPaKLOd
+FGmdu2hciDtemmUz/adg3TbJTTMZA+BvfHBtAXJljHkI8dcR4YKDIxUbXvFp3ASta7Z5iMOlGI+
xpHVHMKg0704s/u7ypF5S+PdHGzjmwEv2A6tExJ3go7X12QYDG00mo1zNpLiw5CKH0kY3Eem8762
oa/eXtyN84YkJtBKSkvU5uTVeSu5r2N1zAofHr1zMpxucKkZU6CjKH93e6iN04BaJaJ0CIqSIF09
bNRIcV9uprPRd/3dlDovNSrFp9uDLEdqlTVz8VMCxLSBG3qdNVP2M1FGARwUSwaCttMY0zTBm0i7
a5EZij0j43/1Bjub394fwu6IbIW3bSmArLv1ZVE1Tdbo9lmz4fErjli4vHJ5Nw+0EN/8kRgCUtXB
BWmxll/dK0KZzSlIJ9nPECr0zVGJ3ydaMblNiDdsmBSah/COvnMNXO1KTjBYuCVS4L+uRFnKBtmZ
wkbpVpqwU7A+OGnuJXoE3OLNDUT+/eXJgym5BLXr/T+pTdcLJUr9xEYeuI7gg40o/N1bxY83ziMD
EffwyqmgSjkDrw9ao4q2MPFgOQ/jHB1G3fmuB9hTV/gQUO8REtSk3jzeHvPqFCxjIgWz4AqBJ61r
77XAqWKs88Dv1aZ5KXEI1Nxyiqe9jHNruUCoUM4EPAKZcPUwVACQCnj1kx+F9b1kwCKxx+xgoFmW
dunOyb46dHwTMR3qliAprh0nKBm0+USl/SxbAj0aq+kuCPJGXgsB3gvLFjT1bJsfb0/k1c21DEoF
HgQgPEYwD68XL0AXV9hOKJ0BXqmmK7Ae+JaGSkt/qSSQ3bknr94EAI0y1QgqBYx4ZVKBmw7tdNOZ
fDE+AeE/Loou6ih/Ci0bL49HPatwrZx3zvnGGvLqWSR3HAVKnqvLGX5LlMCbD84q2l6eYgfJuW2c
l2boHgfbeH97Pjc2JtK1SzWO2g5VrPV8DglFSMPIfK2IEevo8qU91xdSY3q3B9r6qmUaVYtk+trG
TUlFXsz9aKH48jOfulMZlF5mWG497mSImwNxxoBOLe2nddYe1dpg083KfHoGvq5IHwTETNLG95Mm
dk71xmZk+bmUdQzolxrM681IxlRH5izCi6NIOiIuCjaFzSQ/wRf8cXv2NjYiuA2+Bj4JAfK6zNNW
fYfAcWL6gV2gfWAP7SekgcT3bNBLsMS6eNZVKUJHWQ5E4QaIzu51D5Wtn8DC8fos8KwrSnQky22R
BnPoq1KGjsLYlQXef6HgBYrHMH1I2jhHjaas5fhijxaKTJTLZx35DIIoNyQSwRdIqZ2vRb8o9PTo
+v6qq4wCd5lVlewNndIKFxf6rj7ioEVJ9e1TuPRg4PtTUkKv7vViOTqG1cAfTB/hhjTy4mpULrOk
4Y1FQp5CU8zH+TGys+mzKMphdse+7L7d/gkbh42olso+jhPcm+vKTQ+mUVDVnfxyyjTEJ3qkJcI0
Pt0exeZDXgVDGifWXiRBgT6AZl/tytlqYrCdvXS2rPy/oCdkRgtALZKz3otjpulP09ttDJYhqUdh
mAeP5qpi15Qg4fDVnaE1aM0ReTDrHMpJcqzZTzvLuHXmlioCOHPy/asCbmbZSVAXIyTd0Hnfl/O3
qlbvBknZKVpsDkOMzFYH6HkFYKa2Tjk36XvgNs1Zn6R3VEYOZqrv4PM33lDSbZrxC1zwWqlR4lEx
nMkwz2pxb4WhVyTAN2gld8mHPJp2NsbmCV6cSCmwAvNZF2LqYuoqO1oUBPuxxPtINLApRP2iDuaP
1glfEOo8deP8hTyk+nV7T25OJ08aMFIE/q6arYMzm+jeIRYtEBjK8mNXxRcJ2tjtUbZmk4ufBgK9
imuyfzEZjYXykwQ307LdfET4Is5R/WrTIj5OKPwc+xB78NuDXjGLCYxpmVOBIiqnXLNOxoUVh2oj
1eIigTb61faa9EkMYkjdkXNgnBKtTpVzO3YfzSY+AT/q71J5UasSRmF/gGdcfy0bfXicxtTe+Wlb
980SmwFIgoF7Vegz5SSuWiUjpY0qd+41nzdzp2m6tbDMNkxY4k1cKla36pB2E6lDCgMod5pzXNjB
U1X31hPwNVyIb8/01lh/7zX6XSRC6/ZQlsct0m1acE6E43GFHuiTnvvirUziZT1xNbX4HgxTro5J
JJnBZAhSLMuu3jdl9WCH839yvFdg2foaVgUiGNcZR2M1czi0VWXVwY0ujEl4wP7QKUMJ+KQO6Pu/
feLwOV6cz2EuXzWJ7NaMGyWfUABLYdgbJUOKM84VO5fZxheBFgcSTB1vqSos988/RfOmVox0KNFP
6I0GrYdCC/1GjjS3HzT9ePuL1I2j/u9Yf3v5/4wlgMHZaiQFPtgK61HkwHm9OWmkyquEWXweO0P9
b+7KuD/kSp6+KGEafikD1eo9O9eVU9B05VMiqrB1qewkkqdECdCUyu5btPUyvRQoERTB8EVN4/4P
AlIcoDJWUv0OcZ1sUeswwS0midOg49OlT4NRmImnh0k7HG5/6fWk4qoIsYqV00AErDO6edJQ2qln
CL2N81kJ4sfYsl74219vD3MdNSOCTDaD29LyHK0DzMIp9KJubeGH8qM1DWimRXddprtjMe1gXa/D
E6RYlgScJI5Ebp3nl1OZ5HJYpX7kJKiKWV6eDG6U/clL1EAV0Aa7yvfqVUDEiCgtMtxC6lqHXdj9
kRkiZ8oFbfe/cqTpPnfFJCNXlnf5n0wVdesCNlLf0Tk1fidTLx7zQlF+tUNaYp0g9li6W3uX4IwF
pbbKQ7U6J3ZazMgWl4GvB4GeH0Q2jcjCGe+Q7GmAH41Ffm/r815Es7HC4ErofS8B/MLafH06p8kx
5xTM4mWaJ8cLIizzAklCpNMJC9/K07eqFXCNUvbDa8ziM6+ph1I/KZqUwJVRMCiprcjte9Vr9lCG
13SZZRjCJ2i7NrzNdbO4KyozNAu1g0c5ZMjXBeGDpZBONE5o31sOY7dJZeBjYKDeHgzoPc5W6+mt
Ie0c1K1VXXgQC+FW461dze9cRHraJYAXZP2lDX8iaTPUE4qvR3v+efusXl8JYAm4Cag6EnTgi/Z6
JVUEhVGFLIi2O1x3A8U1Ufez4r127vWGWSALILoIFi2CttU2rWsHQRAtEZcoFqZX16i/9ej9gzHt
PS2PrZ28fSNYAfEBuxf3LsCAa1SQEamt3Mg5vCe17p/qsVS/yVNa7sTAW6v0NyJanndYpKtVqm25
UyowjAh0VEBF31cx7HUjcuvgt4aK4dsXCol9UIscN+vqqqvyaKgDYxxwrhva+qDYM9n6lNSJ4Rrx
3Ow1Dbf2xV9DDZRJMNVYL1hEIUsk8xBdUPppzwHmwq5uSeWD1tf6zjRuDrUwBFFrXOB9q70R5HMf
CS2FR4W+0QHPB8OP+0j1EmPaE+zeWjGwVYSYC/mXdujr3d4Y9WiWhRyRrOfpKS3D92qZG4jtFrKf
ymFxl45zvhPVbo5JVQeIENyPq14Mbk6FYnQytGlt+pUK1MLa/hRpxrsxN97Vyp4H5TXyUFt4nbhP
qgs796pFPgUSkXWrGaighH6F6lhsV8dWjQ+5VF2mdKTOYr/YYfEsvd3Cm6FJXkApEfVekz6AqWvI
EpagejgQMlumC+PDEH4ooNTcPg3XBxxldxaQbGHRgluHGAjqJB3aebOvmLMHcPUFX883Q7T5Gt4A
GCx0J699Hwg3i6pojdKvRXxBV/hOmhFQbQzlYlvzzvdc34+8OovOCgvGIV9X/yQFXc04NdH6EXJ6
GqPpv6Ks1Cf01DM3ZZPsvC/XR45K+/8rNYKRu4pi8C4IEIRyVL9IpkX88BTU1gmNv52v2lqlhRgJ
SYB09gqIMnehYzQ9gjwzKOK73uoz1OR4BG7vheV+eF2j4p/noWQ/sFjAyV4farCNQwpAmQKt9TFW
OrcYP3UR2rDKn1r66FSfbbTfbo+4FXYudiecMgQ5r/qQadnKQVimiS8Bk2zmH1n9Yx4TN7eTk5mB
opJ3xttaLi5j4AwLlJGSxOsvTMGwmTm60uemMP84UvJHjpPvgA5/3f6sreVaapoEQRoyH+uu9QCl
KZuGiWp3KA6DME6DWX24PcTWPocNTqCxACevDFG7yLDaZsocvGImt4tADWEgD0+g2hUvur52l9ro
AiVnY8Dx1F7PmdL1Xaj1hrgUg5Duk8kMTmMvSIfTvnG+jk2oPeNAVOwFOsbGWlHQXsC0IGqv82MD
w6nBlp3A1+JW6R+LKIc7i9lrrj70JSqBbp2SFLhVkFfy2cB3FnS45cQ/xjFoXpIuHn+m06j/NIMa
jplQyBqE2meZW+gwcw/SLNAzNCC/2IfYAVfgKllq/qGL1TxDmAgyBHq19jJA5zfOeUjL1e1QOhrd
UZ1TrDFpYM+cjKl/MI1Ov4slErV3iwgQujGTpr4XUp+NXolZke2qqFY3RyVfZK0QUjY+K2ElLGSA
kqw+OVYmfTbndu6OqGKK5+z/CDuz5Tp1tWtfkarom1Oa2bt37DgnqtiOQYAQQkJIXP0/5nf07yS1
crRX7crKXICatxnveGycsB0zFO7l/Saix4y25sY3LAOG3dk0uPqah6yGk1oKZk8H02AIk5a0GINl
vUs9oft/VBD+spqvQG/UCZGpYc7392MhssSbE2sOM1qX+yYZuoOc3b+OuL8cBbjvgMdBVxtuar9H
mhY+9wufcRFtjJdO9VUKgF2vMcViWGW78Gpl9I/T4G83PH4T3cn/00JAT/O/S1vpoR/bXNlj2nYl
JvzRRI8L44bDkgU7eCXWfvgdhg57hL3/kqj/bXWj/IEKHSomHoQD//vTYBr0lhoAyTyyJBUGNbbd
mjYhWCMwK/3vo+KvPwV4MvrP2MB/+Ch1Aum3ujIBt3m5AcYFZg1mh8X+j+nRP5YJZgeuNkCYPMcN
/If8achg6T3zHuYlEhqPMhc2fyFWBC///TR//RkELHhxuDT+GJibJPqigIGwk68t2YHTIp6vPaT6
v3/lj+MVD4M07mrtkft/vjMbD7jWIUo4ptOzxz8m+UrEmf9TW//Xn8FkOwhCQQTb69/CaE92JHNA
0x2J6c2vsIPCuoJTWNCWiaQJrt4eq+Qfj/a3FxiiU48m1LUo+HtCoheQamkCyi+bJaxT6VkjHf7v
t/fHisPbQ7EfLy5IMBb0e1VDQl7kQBjD6N/wJHJsKdaWjrz994/838XzP+HK9Veu7fgcNE+ITH+7
zFdnRz8a3HACWK9HpKxFbYe222GU+zkf1VjoYIYXK0ZzcVy7pnIArH3zvUW+hDZ8wyDIv4yN//Zm
Y2Re2GrImf9woeRZ0EEG5bHjQoelK0SgWV/ZRab/ePK//Q4yA1zGUMsgnPntwac0BqkjEuNxUune
yfxKInn475f7t4V5FVhc6wzX6slvqWSfddk4NUQfFZgyS3jwxJc30L0lT//9O39bKTgwrl8Rsto/
p1hoAEs3A2r9GngVRdcATjP12P8rTP/bG0Pf4KpPQeD3RyonrMLmsy45wEP32LERR+G/fMrSv/zG
/7Um06v0DAbsv32Vplmb2ViJgmbrjV05LUJ1tYND8oOQsXoH6ZPfrkuOmrUwcGiDQTGMb0trrtNj
XjKGBw2MygiYkYCx8rp543f4dV1H/lFH6/dOxe3dupn1SzqgL1Zuxgl21VkG7QtmNRvw3MPwNos7
+Zj1nr7pDKE3TQhUTw3TDg6v9DlBzOZgkJwXHWR/+WE0onU/52T1mnqOBAYuLZ3xNwGS7b0nhIMf
1WXOT0u5taCLWVykcFnupwZAkdhwUsxtuvblnCbTLWTg7atDkwaD3M3ChwsIPYurFhX5MFfRtEFZ
l3dehRlYUHCbbW7uKeZcnwnVaj/4mIsEkCMZI7hHDxwD8hFm38souvoZJzqB+UYqZwUVH+ygv218
iR81ACpboYTrAGlYDEFNmAxAMkTGZd91xtubdJgjXQ1Nwl1JYXQO1BcKyP+av7n2aq5f9reD6P/7
8ohW//cubxPkMLHt8mMTDuY+5St502iyVyJIviWe3DN/ynbUbcFzH66X3IOioovBOITzFQhVloXR
TssFE44hwAA+huNOXqKBu9LNd5Mt4Cet5if15q/MiRc4SVca7QC4rlwiGqoC/tIP0ZUV6boMShc5
1Nkw3cLmawXW2J+KFSPRO+VgTdtk9Oeahh8ktq9qRi4nGFUVIoYK02kvGVGqpNaczTzB+dr3Xrc4
HWprQ120Wn+nBGgNqIp/Lgp+BYEIHp2GuaSXNTnWTRruAKQx+I18AydjdGcp5y/X6Evnu/m0dg6j
QV0+lpTRvMTU0j5jLfg6gdjlbQwIi2p80EpImcXmpo3VPgNKaJbjXZfnx3gxYx00ADUHTrxzJqZn
BFWPlCHn8THB9QwbmKRYuBzeAyhcFs5r567ciK2vkpzEBUEAe9uPkwY5QM4vZvK6J2Kn+H2dxHqc
A7PaQg1E3TV6AqMoxNY9ex1jF9ZG+tywUNmqpVCzlmMXNXOpEU65QgvivbEs0ndrkKpf4TqKHzkZ
geedoaap2gwvqEQSykWRwxirKfTsJdUCf6ynPljIZSRTJAsPY8EPSetkBafsrZZLkNzrMF/P8ODq
H7yWmzJRcoI3vVH4b8mI/G5UMpVLJ9ZDnmGSMtlg52CGGDymNvP2ULOsY2FClZyEgIO/aWxcZzzb
AGWj4hslxiu3dFpR+0c6saM0DWwxjm14idJ2qkf0wn+I2bCXxS7X/h1MHkFj8czOp4DJLCw0Zbqo
8eBRzcC0un435bpqYxIIJNond6PagiIckD3lS5ad0jEWj0Z4/i6IurE/Gk1ULb1sPVk4xHwOMKg5
wG22f0INOMPPIZXRzFvrcWimEuN/8m7IY1tZ32HJ6nzuKtyusGJRktzN1Blw1HRcdSqEyxvOVPCZ
4uWIYuF6n5tWHpfESPeoXESmEsXX9DGbwr5e1czvoPfEqaD9cb1TwQAeuOXqWzhM8ICPKUd4gEF7
QW5Mj/biSa+pSCuxLdmbdNPIQdJLOhDkoB2qZi9oasFj/24wkRBVn7WsvzoYb/ddA8zps/YhxgFM
pl9rIKXbWjfBsJeJzG9kJMLd2CdJwfEvAZZEsQb0xi4j77tpp5lFXS5Beg2yT0p7MDOpYd89QZv4
mMLAR5YRMIJt4WemTwBMpTlwTC5ZGrjmJuwkPKJ+AqzTPcmMGVNwnuGodDEHarr3MEuM70ahCWoD
tdEKU3Ti6M8Z0mpsZgrES8jsDWcc/n1ZIKx/n2BbP2E+Qa03bU6a9rJeNVWfLIZQ+MBy1dgbjMG1
1INoFyCh7gjpbtOPQxkj1N6JYRaXDlPG93DsQBNIwGHzJ8vwhDYjuDKtwpSu36NVgKZG2u9DqB8L
tFrZDsNxAa7C3AY3LTyI/csEW62PsFF8HwCQgOuBJR+Ncf0z+GfXJL3xn1U7+59huuaPUYOJCIxm
rBcHIWJXpiEB0Cwf10LILLkzmP56DiY/3gncVE8NnZddL5qtHheOSX025UWA1f4DCtdBAX9HSbUs
ovs5O/grd/H1/k5DfCU/bw86ptedFbZDWCRwjQ+KRCh2mIF9QLmAjLRYx2k5shzmiMWGd1guCrgu
AHaSL3jTsHvuTQMMoVwz/VB8hqlMKCFQBngTk4U2LvLR6kMYWFGY2QD6iMiGl7FO43qOQ/rJg1Ge
FMADryrTqB1bss1fxgfvIY00eeFpem0uUuP1ZabttBZT2mMGzJ/Sd8UCvyujWat6nnxb5HAve7KB
CX9C1eOdQJhO9q0BiLfaPDhKhQQoqTEyMIyQxF7yKYM7VwxIJo7YbceAK79t10WsJQvyIcKGgmHn
akIKguKSv84qG488NuBUbSQrI7PNB8j8ZFuwqZuP1rL25Hw5X4ZsEt8CSYIj2rP9U4al+Dr0G06e
VNyF/Xj9VJ7GgC0ats1bwmJacZOEZZNF062MFnnSvd5uADLEpeaibt/Zxh3TNJrO0Ti6fQvmwm0K
L5k9gUwOh/ocd3sYP9GDcaP+ajy4i1QEhqAHhmHysUAiktT4xjCtBMotQVyTJPZKa+/6ezK1Cch0
fee/QBHTVVDTjmmBriFn2EnCvOlpE+c5cVbsWu7hXhpC6Xa0GbMLDbd0N/EgrULWTreBDbs7NrO3
sbXByTd0qrVrhwJpJPkGQcOwV0i3yxW8N5zYLH1fxjm4W5jnHbCRxRtd5nkvAtxVhieuNlDVzEXS
RvQBQF7zCht8AlChxCId24afDWxodj2j9nmYJvKTJVt4L4CXfeGx3R4XmTePcCtZ38CElz9NlgwP
DYy5HtXYe+8CgVjNsFWPq79oYLhkeGwUwXWE3lDq7pqhE9/gjukAqAU36lXAPPr7ks0GI8O62c68
mfOoWLvI3PVWRDd9KtgdhPTj3Uo8v+ygSPvI0f+voQ5xh05jNoauc7iHK0peR8wOSyGnLvzVNVl3
K2PefIkx4ucM9+oOd3gK5S3pNjxuT/UuDKnyyykz+R6AibSaGgY9mmMDqzHqCSshjCB8GHv1JOVm
wjQ6lod4Ddo14di4PTnrKGbf20XBirNZxHhA7QEjjfOWhJ+dhbNzqTHP9OkzT1+USYJLH7db2Q0o
rWKwHQORBbxqyA+IYb2bsLHLgYMGCsv7eMCYp8OMU5H6G8fm2yyixACT3bcxzIiOcTsO4KMAtrnk
RKZFi8rBnQO7CC8VkJXaeXDbRAWNkp3EbLvFnwijdS3QApWYLx5FGJaCoN9Z5DpXH6El8f2yUH8H
uCWcXIbVr/3YRRXtOL/JB0K6rzWGjWDVtrlPz9O2ufbesCZLURtjaV74TZ//QmENljMW1VX3CNxs
v30g0IzDm856IisUBq+XMozJAhPWvOmXM1UBQgiK1KAt+4VIUGZkRxPgiyOnoZheBwx0R6P0H1tf
priE4gluWLlhcC9R6LjBglflw06hv7mCVBvAftTkMHbFewoihCY9uY786CEpe9hrv/Y4muPaiF62
ZRrI4U3BKfQRuUzQHDozZ0k9homIS9S0cqgtfJOFe/iWLaRYrBqS2rqFYUxppPR5jeEZcVI8URjl
Hvpe76FogllGhjn/9puiwKMVojHjKW6M2Qq0uVlbTAMsrG5DvgivEl0gpzJaHaF1gFhzrbrZ+AjW
JWyDqoxtCfympzZFXNdvSYF6cxumRUzxjfbrAph1FTsOa59Cdxm4diaHpvySJiQ+T73qPpNc9WOB
WlKCcwnaGRxDXd7DJQUGI8fNXpeCYnMS7JTo+HIPylqcwUuWjbrwB5agr6k2KKZmkS/gLAFGai7B
rP0QWiAI1QoGh0dVSk8CzYnnQXwZLNH4TjogYXMZdHCERV9gOoeZSzykQawxJzFDvRpHPYkKD/fX
Wso+GT8YSI7yfhhc5FcLropun6bzVRlCt4jXfaLTX10XRJ8j9ACwJIttP+2CtltBIGa520cQoZ/G
dupPNuAQyTZLetqiIYBHinZ3RqsMg/TZNpYS/ki7zkWq6GBwlsJDD7V3wVXJ2iA4ZxZR0AAR5j7W
zYUMySfY4Kisj9u3SDQvWFO2zGl0hlP7lzFiKcFx9qoNiqaSe3S8jZI5e0gi+0p7dZxT+8PzxMdA
IKWR3mmy4TPczD5bDCUTh8YWbnRSNCwda9KKNwwsZ2W3wSUBSQwudOhT6ib16W2/da8mal+V0pdM
z9hYsTyPTZaAHLh85NTd9cgNcIQ+53z6CWUNK8dhQHeCZ3lBY7GViAD26bYOtYEX+8EbRO0D/bmf
LXMnNO9qTqcQfAME9AmSJYQupi3oNWZu5wRZIA1eswgYq1wp9FX0eIDtDi8AlvxG0MGoco40SHIs
EKZA4rTZXS76tkCqhWadWUqMNyDHnrLbcE5efU++zX7zkXp4vMF65201L13m8YIl4Y3K2RvMl/pD
KzFYkG7JBw2Wby3N7oBGkjjdQIKOnCl5MrIilEC3azgQz3H7rhvR7bBizknH8WI8ntWASWsE5uN8
P9PhyVPuzaVYhHq6w4l0Ngj7ypGD+CmnpPKG4ETiUJVksytqJr6tVQYzicnBGS4QGB8aWXDjtP4c
jT52kn4JhINAVG/pnqTxUHkgXa+TBJJ3ztpiMeo85jFg297ED+GyeWU8B2OVjgpZ4ipBnTIjwcdB
MkF7TvbThvI+m9Z1jwPO7Qi6SUe5IYqNgqk9YYYehRA48fifba/n4zr1+t53XYJ/6hBlSLOmQSmT
Mag30cF72eJSDboNOW9/pagOEc0fhmnM7hp0cupolfG+i3uwXm2/7Vc7sLxw8FfZRaj9PAXbdTsP
NCbPvZEciZpqD5wkyU3vrbSAdDk6qVwniP1Z74NYvgGfy+C1Dkzu+LWEja4F4rwHmuO7TOiH3WAq
B58JY53LIdC49xYNdiwg6xy7SsxDmTlQoz00Ce6WRmMC1M8h0yw4KtUPkbpekZg0nD5gm6uRT4at
KBvSdd83R9a9ayL3YloUDqYtFjd5G3hXkLloQbj1ukdlzusWpndob5BLr6z8BACreW+9NcYQHJZy
IDd+s1juXWBQsv4ybUPxX+IFAMKuy2Frm5chDUZUSzKxQ9J3XSnsV+D4jiX8Z+9zu9dZ+qU8TMYI
5FCl6qAXStnyNk/eWvWJB7Wq2g48Dfco1z2AaGARCnT3fmNP+KveeUNkNXL7uXYN4MM4j2FNeUzz
mRS5lbIA2OcHOG1ZOZk4Li2UFCWCqF99an5tPNmKcSX3HBFE6Wb3bDdwjgNMBwBHNT0i8o1LnEh0
l03JBL/u+AfMOJIKCryfeat40c+eV8CLbxco8TBPoN/B4Ux63nG17oQRWu8uZuzntDKcy5kr+3zG
v7OpOm56sEqvc0I0CEpYmwsc09l7uiZRMXnsFfZx9yrmd2aTYL85kPTipmKwyIK5U/DTF2h3unG4
ZS64RE3+iozt2UzJD/wvHGJ898GTbi/gSjkk+gfV4VgmrnsJ0MMtwrmd9gQUWji7djdTGoHXrlJ5
veDg4tJiFsOqsPLlRGCn4r/Z1ryQVJMdB7uhhJEH0ggV/yTB2O58u9QWHGKkeqMuVy+czjqlyaGh
WVBksfyhKEtOIJq0FdvapXABaq5j03R72ucCAPL5dTTjglqV+z7lIVJGb94Z3Cz7ZrFYMdOCjLJQ
kRtv3RJM91PLwyc7RewxTK18RA4TnEyEBYabe+hLj63LPpBy2QVpLy/Y734xbMMT5Gcvjdv6EgUD
lNEG1pdrqKIK9U2/6AXiUYDKgYDWhtRs8uEnuPhruVLssjRcggMBUALjBDA/+8KdH96kDDNTY0YY
FpTDAd6Ny0sCPsOlR/nvzFspnkIbU/iNignY84WpDPlByh89PYe1l7N4Hy6PDc4PaFAb+OhI3BYV
MogUsN7RKyOCBPsaAI3dC4pioiASQV0ksvt1UZ+sb8CYnyBZHole9pgaEpUM0qe1374PHQ9gK4uA
ulvmqYxBw6uoBwej1E2kcEs+1KDBvaO4godEuA+iRAYEstwQW2OMDbl9t4P76K3J5rwMt/CRcNjV
aj3sNvhawmvHr2IN1qECx3mX5+ybzZLzFWBbYU4OSJcwQ8Sd8g6DUG2vSgzcQDmRDKis2MHuRBsf
geu7j3wY7ZsuPIxXW1Ik/rJcrIXUC9xmxDTfBVRNsHvHfEDmB1sxDHKXLajfjf7Mq2GW7yn8aQp0
x+4QaY4VbvEJER9eUUNw6HhdehwRy5ahWu+2q/Y1CdgBfqOyJBNmui0nTUEbz5aztcHZLhva4ebN
JTGKsbadylx2C6Il9RZrl8L6lG7VksnHLYovbPVFoQyGV6jZvH3YqksTbbZEQWCfau/VpASrNm3H
amn6lxQxeQnJ6pPI5qbImhWFVPhxFGIjfjlMpikbAY/jyE4CGw9ldYuQruxQpTsqlB3KeV1whfaT
X86LeZWCBFVEyNm5IasQd7wiQE+fhnREJXfVGWxf5VKuHc2RbboTmTmr2NyD0WYdK1UcmcMGH4ai
E/MB5vPHpA26Svvxu1kIcNsTCiDRRg45mT6zFe3lkX91WQAjfJHfoJ8HE6Al+KApfwhUairsv/GA
krV/wfsO3nNCeZnG63EVWVerTvKDXOVz1uPBKUwlypVrXcpgfms1mHgGXnW3qpf9nrTrGZK1H2TQ
TxEiJWQzGEh32RQBWU6QKeabf5h1BFVJRh5lQF80pjELmK0OVZSpzwiD8zsjrAT6cjrlcsMAeM9w
jpIjU93PpUcPwx+yFfRnUM697L1fQ1hLN2iEROjPWpS4d/jdqfAGfhmi/JNpVPyWoXmY3epXjqKA
6ZbkK+7X6UrrfuwaOh6HzoS1aPpvCtScM10bkFD7wFUJS/TlanYIfT97SA1MnhMQBHA5Tq9cAyY/
TeNUwx73bbWZRQiOTsZMg3O/tvIQc1wHWwxsOqArWZFGpAXAk+jKXIOS0WYQIw2opq/oW1dkMp+5
Z5Ydkd4Nssl9HoB5SfPkoiL1bYxYUpCI3YeLNSUhYbdjs1JFFDU/7YC/l9NGV4g3bNH6sb9vsmwf
Kn+tW5R+CxQrcC+tIyQAK7tpmI4wtEx+YucP+zaKm53UTNejgi5p89ZXjOTee3z9skwdBLxuIfVV
4tzq+JCgYlbbbKCF0eEv6Kt3+dIjPdX6LRNbWpAc/1ckQLXBrvbKIMCt1kAtXfCt+S5VHtSo5Nx7
KPUUok1/LKPAuSHGSyz19ARvSIlCMUjt3E2mBLP1jCkfdDhhqgw7QpiRkbZbCqoMLJa9qzkY4gqw
2UdX0wxroAngzWtQmapar0vqxHkHNLHXi0kzXes1TstwcSAvoSZaXftLo0g/Jr9tq9jb9uNG5xKG
u2mBVNW7NopEyafxY/BROA/iptiCNSyk3VB+jdm0DwJ8M1jJnJqxTSoWNt+7oYl3dglxujfeG75g
inNqmvbaRD+u9eSTQV3hYnq8L2TzT5vGod4C+lj6SZOi8Ge93YKtcjNFCG7DVaIybkh+llNu0SWK
WFST0KpbVNPCCl1MdwhSi4oVltGlgxHdiSnvh2+7YBfFG1CALAp2Apf7l99x+mttUT20E+NPFkOu
c9G0oDlgCK1GYApL/UzkdMfgaHFEaw4UWl/7ez61q4EEi6Kc3xNy2lgjnjwi1gvrdHyxkKC/jCFn
twzzgiX+wqYyYT/dm6hZka1mUR3P6IsWQrczqsgxiPcBk+QezVOF0jp6ys3CKKx/qfycwPmrtbZy
10dI0XHJo7YOM+r+gvLfWKPD0+zCbuW4fFyM/qhtTPbV8Fz86APRluiHh3eo+AWHrhvJ3p+j5JuK
Fu/ci8Q+O9LS1zXLpl3iS1plS6x1EWxEfiROe7e9x3wE29T/nkrpXzYt/RbJYYduX9Sv98Hg/CNG
9jSS2WH9CLEED5jw7iqLAIQVa2AyKOOYuCQjDvyhVWkFq+IED5xPJyqprjqbS/DlqC2xhMxhSkWy
hzAPRFZPod8pYGzX4HZ46qTXnJc0WCqSrwQ3/tR6GPdcx0vqgGKObE+ecKLEKAphLofA1nxdUfKl
255nzfSmE8tv4nGGZTqaX96jgiN4McrYnHiK5jqmrdGj1l3PX5Nx4JVtt2FnWpYeObpBR89zzYmE
Kqg7ARVNELfxQco23akIfvpIvCN96ntM/ORKojsj0S5G7LghwvdFP5ychCPaZMZsj6xGQELS8hu4
O6MRvqIz4kRs92bF8HbT5IgrcQYemk3HpRYOzzmLrUbHPc4LEq7JIzHWPkSoih1mt4S73MRohRMX
37VCT/eKSvO1uFgCLh2hoVIOAk3yrh/1bbNgjxNsnyNpQ3UHtaR+yGA48dYNnapRe6I3YwIKDOpn
2zsTdt5PFrrABA98m2JTw6XMLsdt9Pl+7cl8EjLAKDH8Y7cuwGQF1ADxscfhto+zBRxM2BB3ZUsH
dy8jgwsfhO0DcNkCrlld+pAmKINBZ4g/g9Bj+kgMZdj0eYQ83PeOi+bikWHcoTSziA8dizqUEhgy
s3Rp9jag0ePgaHOD+hx6A+xaFfcyRBhFniODBWxdl0r50QXGY9FhJUBhtYp5h3aQ0z2LoWcowyFG
hL7RBLVPw/sPuwz5vkkF+onQQe7bJUFSuQR9fIuwht4hR8kW1EeV2a+Gw06b923FVcL2qRXNA4gz
Glc9H3eodyBdYvNWdSkaE6i7+vzOeiG76Xk07Pwknt8wCOGfGQJYUIkBYUbxphtPwpoIRIYmzx42
n/fP8eyHb+lsWlQFZPxG42QuXQR5rvMbfR/gZnkiOprrdvDbfedaW/dKzbf+DMK4mGkC9YTKRVug
dGBOsTdGTy7YxDvOpf5r6CT2QefHM2BaqfUuS2SHdzAb+AvQCfmNEhReJDEujBG0K3TnJwN02bg+
jFMqq2ZY0KyIwwEai5zPqPvx2ajDKhvvXqCNBlIHEjAixHAzSDeUNvWzT2iMw6YO9QjxrEmytT9C
ksSWOh5QQD75MDdVVTqhwYNQz1vok4ckbTvBFcMg9M1z3AEEmUC6Fwp4+6e2Qfy99/mI6jTEOF5/
Q2Df71c6ncj2a7bIlwoO+rV3HNvYc0B+wkmpHgYRjydcu4lXrW1okLz4AaQAI7XTexerbiu3Ff0A
LFtYRhQcXo5e4fiapjix/R45HpiYU7FM06pOIudOVbDhRhmX04Wgby4xWrFnSerkfoxgP1GieiXe
hYum/NACAv+aOy2TEtcJt5VycKuqxgiN/BJt57l70REmRCqOGgXf5V1Il5qGI6hj2SrkXJMloH69
Najv1aG/kvyyod3x0LQsSgsxZHlXQewHkjWz1OMXpGsONTGSbThbZvRIEJl5032AXuSnIdGIenk6
QfbC85hgii1d4GO6aIbxk2Fh+jXFOYVW6MAnVMfxx19JNCsG1kK/gGuKbk/rTpDfZKQ2aljWQ0eR
XRbj4NClDNcmjcqxsXbbo00ZZ2XQrFGDTmbM1/sZJrOvTE7DPYbc5lfkiCkt4lVGrnTtlnaHUG/+
XEGwtIW7UIjIQ59hyNmFarhAlF0QZLZyjRRrAadfGIU37RjkpxgMH3JIxDLh3GypRkGkVY15RTtc
LQjoGNfJPpqSqL+HrwkNdiQMgAmH2jkT5QwhTnZZJPH0GT3krC8aqApogVpW1OwTfIrPFWOQ+Z4C
qQ3J0jC00e1ChljUwjVQ2kDUvgwVo13wJlxP0dlNXASLkRlHxHHjOfxU5nzM1z301lBkjkM7mBPq
XAHKp2uqBYaaEXjczBrJ/i6H1ZmqG5NaGK4nbfy1eJKchQmW5iZTXfY1oyiPceUUS7YIPS6wgKAT
Aeg8WufptPkrKLqt2BJyVhhise/wdo452Dktn2+c0iBE5ikqvbtZUoVWDK6ex8TPprFWCtOljzie
+qZeAjs5aMrW2e7Q012+eU7kQQWCeoDiQJ8bt4MaY4rqKRTIvW3Co3a3zmwVVU4C53ZLMtLsME80
X3HUZCM7+Og7NmUIKX5fyFiv5jDQQQYnFB18dghQkE+RjueBQ2OeJgbtJwoTfZ234XLJpB+2lUxX
tAZM1jkPjXKL+y1TWxjshigauhtIISCuFhZWk8fEDGh0bh1a85Xn906dsz6OfsRUw+c9jrfrPs4G
NVYuRH7xPOEoRwbTz8Nyy5KY8AqifjHVcYvA9cCCeITVBFxvVInmhhMHXzj/neMzxN/WhrB055I2
xH5T47ieQXiTHCloG82nkCIGKS25NvG1TyN0lxtoPguqeZ8+zCJqo8LHZrNnlAqHZqdIZ/zbjMIm
e+/aXKZ3uu1nVsBrZ8HT2v/H0ZlsN45jQfSLeA5nkFuSmmV5Tqe94bEzKznP4AB8fV/1pldVXbYs
Eg8RN+KpLI2UyJfivC6sHD7khijdPRJ054CYV2GJWxMg5XaGcFigh5DOMjdvDtOE93lgv89STo/8
rEZ2bKyh+BzWfhxvhuxm87VcIcwjzx/4XM2AppeziQtSnuc5m/pdn2cAYxP5Q2vvKH9zea+EBU3U
I9gGMlMdzme3lEYW11wOZTK2Al2Ur9R4CNeV3Pxiw9PskY+aAWWRR/jN35yRmWj1S1J+lUUerqCu
eUu8JZXuTnsV+neKv2JQxqp7+awNT6dRqkJe+xSkexuv9AZzz66bxf2jjcKYaa8LinF+T9mQjKMw
iiCd1igsR7l8rANeSREV3uoWyGU6sK6DHo1fhbZpMZhak1f84LgWkeLG42LnCn6RfT+Q9YnKJR3v
LtDm18cJAA+5gjMT33my+3rv2ZWygNVQmg/Wstjjm0Oonw0sgMKM6ly9ylM59myvQr8KrUM+1nKL
8yqfIkZY7LYxmwcdKe1UyzPZYz1yFe785Vbb5uSO77We6KSN4BtQg5l1zGCkA9puphaDcmnqqbSj
HgJmjN00WAI2hAT1V7+gFEMvmDRGlZrEIT9sPf/SzcSdth0Mh4aDcCIxnS1Z63P3VGtwrLfJdCIT
ys5Dyna9My9wne/ltDbda1Y7YXPNexsrRQdu2V+3DP5r5zt4ZGgORjFhylYcAAzgbWFWFkjpbPDv
F/NcLjtnWJ0QqLoS2V63cu6OjqG49rIzC61smbpCRvUqWAe09nK11gjTky/Rklq+OvZ0NNcwT7z9
DkgU1EC2EhA1YokR0Jo7chLHIqjN4O/mseQ3amTmW78N0+TYbIeu8d/LorfTQyW4AN8UH0jIoTjk
peHFbbfpudhbi2W7R4NVM91OjZPmEu1uYv2LC9iUxzFT7tck7mikazZxuWFT841fTE1fKXHK94V1
2nMysQV12glAZfNZVZPYbmtqSjpNZoWsTrroy5Pa/S+spDn8hgST/l6weJZuMQr/lH/IqIRwnvXo
NvmHXEd3ehDdioVclmGxHQLCTG0Nu5NZvFdby1zz/6pqGgBTzXLuUJnmNvukWliHGEZzme1r5IkC
qoJh++6bGibnpps5Bwz0vP7rGo4BHjD7fTZWgIGlLc+5swKXklXM0ken7dc2uTukWSTEovoTFZ9Z
+eJnKkz/y5Ev/J8qTdXDsrX5/SzQ+ZkYv5ux1QbSKRpARTuW25joiV/1MKuPcYOWORFSyoIdvZ5a
XeutoIeW/SkotK2VcwrIUQX35TRmf2F8bcFCdQUXR5Py2MRb6/bWZ7iEAy6vo/3iORi8fNh1i5Zt
vDDdWFgU+V1enWdXjf9NHv8fSQ2PZMXuVE/ztXYmaINVlsbIBJRXWcLiK6M9hQzp+ItjKdF5p6aw
zkjwiNgl+7i+AAbVeMC0NViMLij7uTCkkcka5dxPJ4IZprNnLG2XyO1oaz91Zjr9zajJaXYz5/YE
eG3IN9OeQ4f7nWKy2EDvms90adfqyKcd8ihm2vmZerdsEnxS+CyVmzVnKZqeeXbbYgUscT2j8t7u
ogBvylWr7FYSRB+OtZwW49wQJtxuemjL8hp4YzW+culZg9eK98lKbeOU/Xh65QpjOtIznwdh0I5i
+PUCXlZShhXz31Ldzs4L3NFiGNRf3PsMvItXgsxLPNptGxPDLvwMBJtuVBRWahj48trtdq4xHNck
YCW93jHpYA8XrMTJeH9vNsfURj9TVKRZEcZBaVRc1WzP8M72xH6SZ6U8bO8lM6o/zPhAx2wMHcUu
c8QCa+KZI+KsKsrq2A5qS9n4K5BzrFEogy432RoXTKMcWkelc3hYkSN+pc3gsBBNMsWgFENBJhmF
EffWQNFPHaGOJUVp9FW4JnbP6pclk1WaLCK1twdL1I7gipcjKJVT2UsuL8Jukh6Ewog31QnaKDKx
OZHIYWd2g2U35aWrfbzm0QsL8bg2HkcD5kpfxaBGhoiUX3kf4Dj2bWvv3MbKot8fmzoENx4mKBgC
O0AvSF5pXyfttAFcFuEg09i6Z1t3+B9unyzMjhb1dgNnshJDo77aMkfWIyUgtoQgI5MDNzs2Cmbb
YNZA9GH9b03VmvEwFvojbbqK33cyt+HMF0qaie/ifibFbGOylPAVZtxgW7PaMWXTKN7fTFkrPv0c
JKvlS/UXNXnq/oEJ2+0PrYQKDUA2chmfhdt0/OCVC3MHdzQq66EvApvtWRWf/oszIAzE7YTEGmWq
aYp9maNx7hp+dRAzCYwM2U3oEkDDe+XpnJZvFuB23FK6apx3rj13Rjy0epjYowhLca5GgyIwUMhy
OLtVaBt71Hlc5sqzy0/MWkH7SihmzQjkzX8UvDnLh0Vatw+92bNDjA9B8XYroHIPvEhARpeybdP9
4oRsGUN1LIILTdnhGJlQce57Rz2jPhXS2X5pb5LNl9Kjme/dWhfOkQiYTZ2tzyaLXYMB9t1X2bRp
xFk3JImsuJYhdlcrpN6BzwjYzNtcd9l1bSfHyzxNqf8crq70j7kwc/dBLZYxHyE3dXNBATMwiADu
MpbXzZkbJlpouT0vlsmMrLfcQk1wU5klzWwb/XMa5E5z0EyNuCRYfaKBSUAIATOunT5nzhya8t0g
syM+0yxvvn2lzS9zWYpnvwGWSurcYkuz4quPRhCEjbvPW4cLWDOxd+eYyqpmqVcvEbEcZMXH0SwH
fZQ5WhsbTqviseTUCnjWB+evxW4ltt+t3Chio5WyOGybN2o2T7N4LLFKF92x51mZollnDlV8tteH
z8oyJeM5bxj44pnExy43tdr2/Wbn+hjkKyepbeb9n3Aw0YnHiYzaGYm6cF89+jEqrgx3ACPrrczx
I5PRzPwzhnkaHrnI2gOoSC+aQ0+9U/5v7EZOQES4IINrK828Lv+Q/fe+s1kPJ+oomiPsmZVUA6xR
7lvhHLn2kO8bVzanTBXZVdXdP+mA5y6jnb8IhNnDouZ2j8s5wwN661l1VfrqOAMY/VAiSFezOqYs
faPu2ZGgeZLI5qKFHxf11m0x0Yv2VDYoEKR6Z2wtxwbH5S3xHJQsJmAbK+W/xAqHJ1ois6M1DeKf
ETKXdAxOsZG1c9KWM42vnRVCroj8unWd99CznOqfz989HkaujtFstfaBXYS8IY3OXpONCe+OJ/Zf
VQrkktGs9J26QLsl7d9LZGmVHpnN0JpXqlEv3lCjL7YUKZ2wMYEm7fGjCVYIENXgl5ARcS+eiUUI
BOTaB1abWByYKFr/0ZCU7qoSjDvigiO5zY8wVC7jKoZz5oeRV8/tp57zdQdJ5l6tuZYXjLKea3a2
PEzB2iNELx4LHCeiQXGq6yVhidMEjeWipGEJVB8OIvJVzCavQVxr9TPZjf/KXkmDpZa2OHn+WK5J
JlCKdcMSQ1B248sf3eAGaSJ2rT3gr9qFfaulAyhXNCmELD6RuY7At31bHztLqJ1ms+tDOrnu3g00
nhZ+AEaMmrYdy8TrhMvq9BxooZYIyImS4a7E9jS5pFWrTVUi5NnFWBUnkY1VIAcpktCSfZJCc+/Z
6RcytiFrswd3jR3ELLtI/7mmSWk/JMqOirPqM4BhOEo7y38yFy4ms4NlV1UsDK1Gthq7DHdHZzPL
nTm0xpEbuX3IMwqk5zZF5vKl/b2oEekptEj9j8I++hn4I0BYGqe8QfiuixrAAVYla3HNxEZgjE2T
R3Y4cB3r1c25++2TlaXsE9M/fLYf1bS+hSPckR3ux7CTJ75Or6HIk6URx87UOyrdzmUj/+tr+ZLX
/pFoxQedCheckFvNC2oJg++h9n4XRm4k5igO5bR+zeZ6ThHoeJMehcwK/vQ43yXsVewvK2jr/EFj
Lf5FNnKb6tJLnfKUzKk58DuEMtLu8IGyzXzcf81cz8kjNsVXc6c8Omet9vicn6MZXsU4tVe/np14
HNYnBoJveqd2cmlfmIDnuLyvkuItAmuTL+/YsS7JueDXtGUPfO2sxA/avTX3/3HJOgzBxDhKoU23
4o4L741Az3UuvWsX9M85LL5T9i8k9bh6FnJ/74ap2LIagXJCkdWthY+Hljvn6RP0Lk88GAYQPTly
n5+7whQo6w/uijFwyqVI7WMXoMyNZC/09nubm19cAsgM9Rf0Mfzibhds+cFYi6MXUFRA/+qVKQoW
vWy+NW4gS6igQwku1V2HzqdSvA3vAC95ND39ybj7lnrLJzPaMQeKtEhNsCx5Podd8VBXNBdnVvE2
zfP70Fav3ZTfrCI/sLSyZMGEA4OR4YNgSb5Nsg+S1rSGeKnXB64bfgKm/U9u5iHV+l0NSHYB98E4
N/2X0TMfx0npWLpwECIFVlwMbLDMW7+Lpf90fS4YHdwtI4dkM5IMqgcd9t9tl7/MPpuBPZGQqkts
l92Tjpi/B9SSiK17MNql+aQ6/eStihe3cSBQE3uNmKNsdnc2EZlwbU44tv/ENLwwFBybRSd+yYW/
Z1tuXfustzM/c/Rd4cMqtX711eTbwZiDD2ZsWucQ+SM9NF8ZWkXm68fJL1+B2K5s0751ogQJNoBD
VGCjY+czlqdbPXvanpKBOtnIKtSpIosctkFSN+Ov2nDQUtLzQO5L+91Zb+TktLs8mRO9U+sQr4N4
CXVxbD3FK6atntgM/sTs9F3Wmrb2MjLS8ML64HPZyn0zvfWDu3Od7DpkDLlYa47NRtGs3q1Ulfaj
fKttzLhafhQppm6W/lA9G1uzdRhs66Q8GY/06qP5xemkL71Zs0R7ypNW9f/kSGQv4H1VSQBV51qa
YzJJFt8i4xyUv76qZth7q3EPyMWrWo8Dt/RGsC2TN7+DYtNxTijRnCFFE1yyAz/pF3FRPtIpPFns
syiC4mR1Myst1ClYfdY5mnMSrsjCY2q+LFU+HqppFsQcWnWW06bu264v/ZYfu7vJ7NvNsTImRq32
4A60xxbLY1u4Ub7Wj8ZW7+iGjPJC35auCFBz+zPSccyC+mtnPdrpX7+dQUJRYiwIpK6aDnjVOzQ9
zf71LpapQ86tjNPGPfvl8NHX3h3NvPqpfrKJFNptfxF2eCk4sqT9qpf//GF+GXzuOdKrDkv4x0Sa
d4lAbDYlIGhCrdi2qG7XnUI3iOS2qbjPzAjwa8/Z/kgy/OYFtE03JiyNeqRo/DIzuy9D8JRD5e1S
ytEjkrVHNkpT3G1gV6bW2Ux9FPruNDry3RqLnbi7fG3X7b1wpFFaPfdl/0+N+hXd6Lmqp+OQz9fp
Pt+gXd4hmchM8U/GbiaJnK6v7E+5seBnx/BxKN25vRWN9e3UirWyMKN9/x3qSzDw0jKH/mTq8LhZ
w0PaGHBrnXUFbro2rhPiimLqOe3jPP7htg0YX/8idPv/P+VDYxtRPtmPdYaHW85xpeVnBxzQaetU
ifKlSFny6pVMrnQERakDq2UUHsGN1cUvyz/VbHDZZ8aBNKtuo7VmSZuZ+2wEnBxVLqK6GNdbPYlm
zxov0ijkK1mRSU1FZJYpY8UEP5Wmw4Ps/fSExfdH5MNV2kQ/5rzPdhuhy8fe6L8du1h3WMIIN4Qo
cbK64sxc35x8157OLru3z9JqXmmkAcZAEQVTfG0a88yGX/6kw5w0TfvUI9pEYvMfqAtMo0IsHxyl
wa6sTQ6hyv0Ylfe6UW2a4JzppMrW4VBrQmThtl2lVGe6UZ7HreMQ8cqd3JpdZmT73oaIDLd+D4od
Uh6uOfPt/Eb/y9vg1D8lbFkyCUiYQX8SpoLPccBAuqqAspSfzCM7yO0x3uzhw9Oyj4vWH35YMw5U
ZHq3NQyyI1tWySn13bIniVExFGRfJcZmWap/nEs29J24NNX0BFj0zRz5Jhfr2PTdEV/7D9FwVowD
GPQjiZXc3y9NelRTeygdRB5HrOIBqBdoiRgvil/XDDftbUbUqfrv5Iunaeq+rGF4mh1xCKbqQdXt
YZwkdC7pEN/4pguRm3DgEZGS+6WugVc2khv+bKk9AfHx1Gl+gMlw/qxoAM/BOFoXsKd+n+rxdZnU
8kIhhHFdfALXvmOPEUfYcjUqX2MQ11WR2KOYb9zXl0MWDgighSO/K7K6t7SDqxy7qWe5LRtI5NJf
zHp5qfpQ7+m+yJlR4D/vGs8ebxUptFvOvpg/pFMRund53YAyvJhu+UoO6g1HIednJWPE6OgWYAdh
WMIz5svTksOnDmx0Qju+cZui8tZriS26054J+lSRUo6aAbahCrYDjUm040DsRx1vyXhuCpnMAyxp
b3p3LlbiOqRVTMTLOjLFZjhWQxnfDR0Mu80nQutfAhvDm9fonnlrRfSvJfOISKzCeSmD4Ulo4F8i
OTtg1d+4dpEa+wc9u86HCgpYkWkyzh1lg8x+h1IKkhEl+cH/t/v2YW3y5haS1Ow23yo3fehsDqOc
/FssMv3h8qi0kxeHWEDw/c3rLIpjV0A+zDkJk7HhbTNPFfIpM0VG0WVNDV8mjKO5VO9+Vf2pzX6f
D1DQNH7wfJfh4zIRDG4JM7l4AUdnUnHWMI4jhuyq2RvA/PMFHlP/2BOjk+WghK0AYaKZL01efS91
95+ZreKJXPo3omMQuev2W46z2lsoyGmH/o+6ADb27k+CCkLGuZLCps+p9ujZru7LjzPqoTyjMGvy
Bg5z7maxEyhOu0V+uNQfPFu6zZ6syUgfW5iYj8bHUPcmm+8KZapPvOPV67hJpnaP1tzEIg/+3K+s
O5zqYGmphE2XHc1vdh+xecI8uLldFTE8S/Vuw4oQjZz1vqSt+FToBkLU2wgyVQOlbsBsvnzF2SO0
PKBx2jTZmVzzgv5S+ohTAZ9UDDIbvKJtuocOLDx2JNGnerL+QFnNrxjjYJNNWlKqksKvEXjK3yrK
s1biq/P0llemwmmntOZ7bipoYCqHFmwnn8CSxauAizP5IZ9kDA0UnfkPj4LPBx9h7g66GNNH1k9l
f8OyVV6i+rEmP2ranLwFCeYl9350rr2bpN50VxmSY2BgOsFfALp3Wsd6hyzL3kD/zWuYgfFHQjdq
IIsDo0OMVRBMb9hBtdfFMr9i5taPRWH2/R6dVNx84IqEV7JxWDOwCtibFb47q8rj2lrEo+sSLMXH
xPA1X2VCkCDgQ7HWMa7ZepBWle+qUHBHlxmRHqm0f9S6K/YOmAviBKbRLq94tIqcWcSv5ulWSWs9
eG4rdijuKRZW84u3/BSRba2ILRReNHLn2o9UK7Sxq5X5Mxj5eJyytc8gG/x76xETRpczDAC2qwt6
2hTRaL4+idT1D75py30qRBn7opWPM5HYsDcSFmw4D/4Ulg8IHeolbJv6jY8LD2otyh0wCfeUsv/W
XH9jdXcHq1Qsz0W2Wg+ML9WhojbtMDGKfMNiO5wR1faCuTgd0sJydiHj02/CeeZ5xgnByQ7Wlyrn
euf6xiSPg1XUD31WVremg0Vr+3n6bWLN/MnWVfuJ04/VwzbNHv9jjP95yAgPmBjNuzG7QGYFe1Ff
1hQQtXEG95HVa9YhNe/Bayebra9VcvUcCXckRR3Yf1NLewm9fFlsAADsw/5O1iN3Wk5jvRsOf7ox
dPjcKZiCvTOPkhY9beTnYSGzUbLlEOf8wTZ97uFM7uW697PqKjSDk4thypk61DfoK+pSLLiCfPIW
quFAuLXAFiaAPfHsgUwvKc6eahj4Cnbm9Q1zoklrHECtoPIka0gZ5EgsdpC/DX1lgJAbJj47AmdY
rMSP2+0/vYzJ6jvoj3n3Ai2SBAKGu0mnZ5z7IMkx9HldE+KyNpSAmmL1KGWXQ99480Ozjfw0bb3E
tm6fWqc+WzBa9kRZMPrOGKXCeFZm/9itzQdJsTbShA6iFUAOLjg4KnO40S9wM1nRttj+kfViZSJo
JGilIRHb1Pjsp/5Ecxl95J6tv4d++zsV+aVAn3Mc7qEBYExcKnSt0RVVMvjNzQRHTCSHJhht8Wiv
41dNtWBC4c3HYhj6jT4iou/z6MXGWP0uMvVnSYcbvQPlOe229kR/PEvDR5x1MDkX+ngN/o3V8g7D
cc9HyCWp1lYjATevdg27jBXc30J85liK9a1x5yY2Te79ywCgVGumUtjvt2rNQuBh8ImBLZFopfoP
W3XI4zrOjLUVFEktrHaHm53FHhoLaZ/qphf30wvuM4fC51jk3l/XDdqVhO9Glc61hxPesWRCMW6g
nJNYd/laiPWUBwRyBQwBW4NqfhyDwSxP8NtAtOqE/ONIDqBrDsuyvGkWdKCJiQUmgFv9GEo64B1l
JvAu765VPFBSBg8XemCZLldPv0fCb/v6rapRZF2necb19mhtIWUVdut5XlPMWK3/TuyvuuiQwglt
Ud+LlSI8a2dKWu+IINHr8FZqvhJDL/4DQR1IhBafhBeGXWv6Z6OwygT2VF/TjgPh7pPaQXlZ0tWK
wsn9IIXr74Jp3Z4c0f+DCVlOs/auobtt8eLItyIAII9AjPCiMsr+DN/oE9bDIlQN1kM1DM/hRrRJ
dPPP4IkyQaDnPj5vJ8PUdSxKf59Str231UDyxKIEiCcjKqhAQBha67Pt6E+CFN8WQup5cHQR+UWd
H7TrPE65xcxHq4i5kUZyf+WEMc6i8LcHlkrzjyDFgDFo/VySPrk15kj6YajPWpXvWcsSwYEeK5RA
b2bM6tNzahU3yoNnPNZCPjBf00DCT8FPx99z5G4ujrmqPiZTJjk6UparI0fgm1ihVOdil+dGtNjk
0/WSHqDRzpBov9JWsLFgfB/C3D1g0dpndh4Tkwr6u2c5nIN7+yR3TgK+nTqoYPsLz48pUcIdqvpp
qawvFowkYAgUPK3FmW6GD8PO3rcR9dhdeP5CVsRHEvjgUKvgfRP6VoQ874F4bYP+x/SzzxSZnqlL
yRhKmghK6azJULhT7Pm53jc+1/U1m+mYGYMP/mNArUb+RVCcA7Z4gXgPkHPmt26wTnZnPdBwdevF
9IxOeW398QUt8cTj+BPYWNge3wCQ8fn3GhYHPY6YD21Lame9bV7/1hZAJEb6gSN2rBi5EBkI8Dbd
W2prnqm0Kp8Y90l+C0A6NydnU3ref3QpsbLK6pDMloVcf5nVybyRqsKUa5N7APrALjC8DeJnNiUh
MZFx/3lwx+zimqULKN2dwtrG/yMVFumaHCIVXPdIHA+3s6whfpWYXxS1XjDX1nPuWdZhs8gDzvxj
cbuUBW/X7smvggygQfKU1wqSNzvnXf80rEQC8mGCpqqCmy4RRCbrAku18y3jr71o2i/ZP+JsHBDK
50tnUxrTLxXovDiQjbvSxD7HwGVYoS43D86yzy5TrwHvqMTgKh67YQuiPvo/oy3eXEAj+pQyDC2P
2R/RANtvuY/MxObW4C+n4742rH+9tH7TW8zK0XZ87koRUyT61LgLnT6FDcAn3z0reygHLuoo2mkj
njO8+QON6faRIkC8Hdcfd5zm6sBeWKbVpfkzm/3ysWZEWlULJqTklJL0CnnXQC0UZnsMsvTDza2G
5jcdxpbWQexLx7+CzdXX1e/5e7re99YFj1MwfPjmohKTjcUxAt2vOnRYHUBig9DCzDUVpopZnJAM
+1qgmczlgSkJ46zYaJjCVuVnick6nPRiCWyQ8gUS9JoxJm6eegia7RRidWQLoDdof5pz4g3bqR68
V6x/C2PNNncTVtZurvXdOe2eBkhWery2R7Lxt7oJf/MqTSM41b+OV71jGLL9sKBBY1DXWVPdMWe9
s6vDnPocHDKDuM9akbVIqXJd5WlutrMtWR/f0gjTcT+fg/epoQKgFcu15zvLz2QWO0JjjxRz8BAW
O11nOyNYfg8NPY7t9tst8g/G2vIEmMNidPQqsvqop2anFIysZcQUkTXcOEQD54wgS2Tp0ZqdG28T
O2JodXZrUfwZDI9Bytu2BJHnnbWwUC8c0tqELKT3Bz7v/ztCqvSjzZrfjTX9Ukpc6Et68WmxOwzu
xjUfmqGwEX6lbsGt5mpAnKVXtV/g21Ix7gh0HOc2/Opy50Kly+OsOFKs7pWylv5+99j1vQIoWC7c
NhBTGF1vcqJ6BPLn0t8BNjwsH+hnIGEl7WdkevBPi7XpAS7SwOMwr9RQcLHkwv9pLN5DTUNOazld
gkaOZIq0+chF0Hw0O2IaFqnnwxTwiuD8JsI6etgc9EbtRimaa5kb25NpMLauJi5TZawXryVvI7rf
pUuPjC/7mivWhNQ4iPwHZwHztjQPovP8pG/bOND5ELOlb32RmlJ9HsXylXtBHU9cJvbkGBVnmFgO
gRgutgjcRNvjq2CcOwAjZNHUdWjaCxoru5ApxxoJbsyGzdr2nJ41SnlPqek/Ek+pUM2KPu7osy7W
YaJ3j3akTi0ny+qf8HenhOTDG6WCrDnNy3cqArfrYIbOKye3BxRlvnV9/p6uE1Bm/2puwcWneYxQ
difu5y+TjQmPsLq87jriSADaW2w4KfSe439wAWgOdR7Is+8Apzj0eHMfN+Zdq7ZXbVYBUvZ87Kc0
NurwmVn0C1/h4M3ZSyr7nd27XxKiJyezqVrxZLlc59VAamEpz3WJz1n5vwbY9U4Sdg/V8uRuXMR0
WB9Q0XZWyjVkqp+kHX645fB72sR3yUJ0hxz7pr0jO6pIO4VvdC09dxCiS6NPZd3bkaJ8owjTt6D0
fol8KSmP82giGqmrK2q4yrpzp1MuggN0EKOVDKAXuf3BODdcA7mKkTN4shYfClgdzMH39xQBjTgq
4tCDa+cesbDFCTZEfmghdkUe88V4XwJ1UW31YmvvU1XNf8ieYFybeaKXAiG6509nDv9Wx/vYcEdI
Llv/rZZE6xnbHX3BSaUAZDdc8YjM+e9uLo6Fz46qwnyTFeUxpqS/0dVVNLrZJ5UChI+wvRFALxxN
HI1FcF7IIEVT2HexvUoC/isCQ07HGzNugt26K9bwsXbrGxbjLVgHPAKXOrTN/5UO7Tdsdnb2J74G
VJ7+6pHwFcfmqlQyduKBQqEbo6VNi3v4jiT+na6+gq6qXukJeGXrtAPH4N0f5R6g1vybEgxCKnCG
pATmWukb7Wa34lJgOWDilAU2wxaNzvbtS7mnOwj5o1HNcZtpDcJz/JcxaOe9eir9DQeGtbNJ0Mlo
bepL727zYVpHk1bIUceqVn+2QaA8pQNL0rlKoAI9gA1prmOELjbm67ig/40mmeav3NiKDUbTn4lm
0ytZV0vCumARmf38PFG+FdENBRc1N0/cR2PnDtGHU/cLCgKNa22fDCStnlT6UUq6R2whnuuy/k1j
DqG18CEnXkTPhP2roGsqAoz/sh3vFgbdxXPLZJbLa12NQ2KXaHqEWY+qNkZuCqQvqRX9coP1Jws4
8Leu4V8yv5fZYmRnXq0Y0hsQokiaN4nQ7JjbzpnFCy+GQ8ZsmZP2q735lLkDpWx42uwf8nfjSr5T
z9TUtMs5mD65A0VAPHRuz3GTSXaX/lgpuSY/Xa78glGxjJecmKdbmE8+3ipLF5Lc+mD5CCeijgOR
3YhNRPSO8E70I7v5KXV/q9nK263uXmxhDJND+papK0xyTTxvURfdNaegM+jptfd6oYOOkMOuGj+F
gXHE+70t9Lkt66eipGAD3VZWwd7vKVLFT4Es3XtZwHeDcWvQ/4SlDm2jdmiqZGK4HsEJpC9aN2dv
cz4C1R+IGkOexRkrhzBmOrx9ku0dv7cOw1g2BmA2bHn3CYSB8gvVyu+m5r95zicDtk/F36fIuX3h
N/2as/TLRuoqyFpuah/QWjr2b/Qv7CQNHHLLE7+mgFOPX0tTsutsi9sNJkrYH/YG/L71/W6T3qnZ
DEA4HH7JQO/MfykC2a9rnQTLFXJqf2fdwUfHe3n3q5R8a6ZwN/XBQyn5IFz3NOY1LSNUzC2As2y7
OJt6TrZx+x9H57HcOg4F0S9iFRjAsFXOck4blvVsMycwgfz6OZrNLOZlUQRu6D69nnKZLgYMlQiP
4OCdlcmrYx1JamPEl61oUDjCkQf2R5WT/AquCODQfo7+QhjoFUM+G+9igQXBn94rIutWhUH5ittG
pzg/bXOJ1gi9XX02iu4z86JdF4ZsLzRr2XlJp77B53OUMRBNNOOKwaKffVe9vPSOe4QVm6QsL9kN
o0BbVvm8Ffab3eGSwNM4MgvsSfkLm/izTsCOSaiWM8bFLNtYWY/NZlgKnGqh/Yc2YhnMMY/7LYi/
mvCzmxKk5uGZKIAj8g21GP23JMPZCr5qmtRZohlHycumZGP72Y7p6Ryj2YcySfdGyVusRraAzKOR
eewVmWBVXG08pLijuwtZbVR8J40w2fb1sGhVt5WxeS1HD7PqtTSxevALki+h3lNA3tL4CQgUvAsS
YuhJzGcadjRUSG+xQX9gXpOSaDdEqzbsY+nyCQfy4OIYz0PGC7x5030PnP5l9WdRfqhBv8/GX+DP
y4YjXIE0rDOfupqiN0A0EPEGNvBnhpVK3xP510T/CsxetVUQ/BsQHTLj1qT3vAzuVrF7G8Of0YoQ
Qd8S/qX+rS9+PbnPwVVIxkUDUXBVVK0ziE3D1hKbWO8g/2BTXs3x+Eg1OQDVmFyoCsMPGw9cL5LS
117d14we218boV5nYQ8a020QwOIqHgj+QojJmo9XdnKcZdLpg+mMa9JwX+bxJ2SwggKUKy3fivF5
DB8x47Pqu7XR95z8I9Z2HTfOruYLb4E0SqO/iOE2uU6rLq5XjbgALeVj8w6lfq3lF9vPlfb/5qjn
SpRbx6HFrOj7yvfePfBddAJ/01JaETeB+n9Elx7DbKMjY9Sinf557J1t4Zj7ov3rWF825Lw02bTy
inLldyhE/WibIJFv0IqMAT4QPtEUrVrhPSgFOzK9DJF5V+UtPfMjiW+aDtRpX8ruybQZOFsvYcK2
Mv/y02qTjIe6hZau3TU4YHomGOrIMmkiGoG7ITLAwVLsMESnGD82+Ok194WiUiJlBYl0KdZaIKZ0
U++nBf8waXXqoYu6Hgct1Gm/5+HFL3J8dftjC61HpvVKDOqAW++cmExw8D9OwWtMwabM9MgF2C/r
uT4xWHxrPO/oOf0uKMO9GK110kQPzYQh2vawSgOYBKQwdLyVunmQvc1elVudRd3bWNATp8Wly6w9
GN1dlMKZKFP302aFca+saXLp7KeMg88H82aj0vGHae+a1amPmh/O4s+oEHyvldiaFGr3oc9T5Yuz
pdLd4I/ee4rPBQXQEZ3hadR4sWQbcpP35muopiNoWyacRf7DWDDf5oPk4oPmFEHwS+1+1yVq5/gc
HA5He12Pm8Ccb2iUXzoGB9tI6Xek0xT5jOl4juIAVBhFSbe3M0FMjuseXe2vfcdDeoiY/Yt1GJee
Wb12qfdOtsSh96OMrTe9+TCThOcTSy637oRsMPK33Hu7rv0u7uKhwfEuxTS8QFdYWGX4gM4ZObOi
0cytNV6wNRTxTdFrrLp9co7b8BIobnRq2dea87irrcPsuzsAr0cPJnNmzDvRJSdtg+PAK4CwCexJ
wYsnELamq0T7sH5gadtH1JfmJ4iTu6oqGpKBGpl1ySEbZugqFrJLxXgDrTmsFMabTO15gjrR7DyS
gfFMYSewWcARlzZS10b+zamdLAvDeCFBnCBl4GwJUw03eQECypGuvgTkNTMcV7ntL81JHNw8Ps5p
vJ8dSEI6/WGD9lNE7AjxLtdATjPbhsZY6QUevtfRRqpep0y5iyOokqXHYAqJzIuqum83R5DXOwwd
m+9eIewy2w3039WgZbEoTK6uyjD4dClzMfNv7iEMDNI4RqDAHBHo7quG+SWhr8k4Lf043OCKPo5V
vBIaCmcc3Mp0fIj7dk9QpLmcS/fVZxEZOWpJa3AMiCwpHRbF+XDhQl/BCtjPwj7ZXnnJmfejddhl
lr2fwiLaEma9vN+hmTPQq9u3TqT7cUgeDEXpHUfrPOk3Br55nxej6MKrn5eXVI4PWshr0949pKTT
6AqYq2R6GsoXlGaoQ5tV7xln2aSHyUlgLKR/wADdBfy+R8WAEg431zJyCzszDyWmDURqG5Ez12/0
t5x7ipDgpBLjzlmjm/SvTohWhOy+S600E6c7crYy7w0EXDuImubCEXAG0A7cx9EEI5GNBssd0aeL
wpC58H4CjaWUfGDatuum+sPQ6SYOGVNF9C1M+I5TS4Q90D062ltV9FdybtCqDN06r0cQxQin2fUB
zF91Zb1BG45+J55fmGdTh/Q4rir3rq0J/+I8L5dBRi0eCvEuEms4doH/Uw7ZRnb8I1DhvRIZnS8Q
QTNXMEJmFc1AJYw/BjSs/xVy6iRo0Mre//GxW1qIkjgPP6ximLZmm/75VohWtVgCpboXuCO3eNyw
ksIqiOzk0XfCfY65cdblS+U6xd4sEVAh8Dwy6dnhJv8H0fW1svU1m6dXlzarNAHdTBb1T680vUkH
fs0qFsq3HabPzvOMPH9RGPk7QmdUThU0CoN5D/vjrn1tEwN5gEYngMSCckmYt55Y3aPtoGqymCdU
NftSzxm2rjmasN1ZELhKfKqufI7EeFUz09oANMWiqlizJ4YuGENHV3caTxZcooUdqu/IgxPndMnR
otGnlwQp6EApulQ9YnN/4PLVQY4BonyMtG8/1WHylvgh9Tvj+aWlmxHwK+wYEcO+YNewzO8UQmJ8
28b/jcDAJ05ytrRxjiyAHlO5iwoE+BBMVnh3VkAFsbLO63kITn7POCty9SbRrAQ8Lz9Go7EsVS2u
sfC/7YmhluGibUbnc3KHfmDalz5ZnQSvBfDRDxnGeBzdyhGrZkz+TS5LPTtjisqWlypZ7GMdXaFm
wTdzwidlyG5tNnO3iZEUaBnfXe13XKzWOHBNrC06NQ46zppdwyUVYzZGYBqwacTitfRC/mOXtAR5
mn57uK5FEaKVMrtVZiCyIW9qYDWsnjJcFcs4lhfL7iFJJAU6tmzHHOE0V+O/LJ16NgL2vsRfODrD
JmNnDjoHvgKoGEjFb10ZvUYw1rAlnYyhOdSmeO/E8DrqYUvZFC4Hj0mSoZ8SuB+U8HwItkiofdsC
76/3ZlG/zui9EkTJDMD8U0VwJIXtMjOKEMsPFahG5Wor9li2a9jIg+1HK4I62/mI/qwelRehCWdF
sbiQPBR/pCVwsMKwPXPAVSR/lVscqT69JfkbYHuQEK8BoZnLSpRXKB00zGh+aiB7VcldV+SyZcZR
QSEJG3/bNEm/ygNwYNAb33OvDbnbnQuTUjozh3PNaVjzEohADZohuOODX+jOeUe1+Om5wxft+UMG
EzGZu+yIAU8tDUkoQGERKtX41VeZy99YeXrn5NQuVV5BxxjzJzXWGIot+2L3olxPdRPthG/JtZfG
Xw6wOXpWek2Zt5dGuM+mQDk6yu6rHLxsx766XRVaw12YPcZz88aIEbFE+ReKJYydmXV2O97iiaWj
kQQ3yCA/dS/9+9W7mQtNfSOQ30zSWQ+cEQxuxYNfTmJpmkG8DTvvh0EHHZZ7xU9+Zup9xIhLa9iy
q8jjbg2ua83CFVZi/pjrfEnlA5QX2KWVDXBck/HVw2R8nv0BKKARQcmwSh+lDT6kFSpURBtISG4p
GP6HsiijI9Ek2PbIi1iPofkzmXm/U27Ci9S4W9u8C4dMu6E+aHgOEaXqRKQ34hD4KV78wjb85M/+
H04g2pPZh+zFZEFHNJ1A5td5GlcLsDoAg0PnEmduCEoseOzgQ23VaLPw1Wrc+7LZQ6o3H1hqmBdn
bH9RdNiboRH2nj82W7tQStq6v43wSXOTi4mf+ChVZK8lRhhGvCP+DQs/9XwuJkWB32VJ2lDFIfNg
9obOY4PvoHdXzpA0YtPmqPjIE2LBA+kpnl5rjb3ngFk/QPPq9lNAq2Eio+n8gLrUBk3GLiwEn1Wh
q4n3iV07+RaFjxMBxzB1d5pNc7B+Rc1SIimg++68TiV3SLxGtlx3dv7eygRTfjr5/q1zqhgv3dSn
LyQp2y04Z3NQJ6FHdcIDiwCPb8PR1AV0vbCthMGEpGdUKOFWffuc8ndDTJNd3QRT99ALLJNj6mJr
wNpyFh7BKovMRdNkiGK4SgOoIBdfS6/C4pvtVJkfmikcrp703bMRDJxKGClA2QuxxSwwH+DVppwK
aliHEjkZgjPCX33VMstAYTxIZJyuxzgF+gaetqmfGPYVrim+9VAnzf2AZODPRwxhQnqmwNcj/XnB
Rs6yVnBGAU+TpuCE62jq1F1N72evfZsOx6ImAHlJlG650KUV/mOr220zuMmQSVuxt+cp//VENIAW
Tb/wTGMzdwNC9kpwDW02lRsX99ELDXXAlo3PHKc15viz38TRuKyGSp1be2qSBTsW55wNvcFrFwfn
AP3I0o3SgYxPI16Gjhg/m8CvV7pLihdyWJwdw8P2QoiAv2hGuGUp+BVypot4DXb7R/H03mU3wAaL
y0Jsx8YTxISip48oQR8Bsfn418faenbxN0Eoq5utY9O2pbb5DozK5whuKkInjKRhKGZEplxmcHzf
+EktvEOkoMnJHCfeqRrWNwxZH21f2eG3drBHb9J5apdiHAwwdbZaNbJxNzFutl3WR/d5kayTz7CO
8geJDnzbJLkNCSGCwtT1xrvnBfMlIlHzQjR5sXXB3q/H2nwAaZbtsTQONzsFn8yVWfdnAyv6NWmz
8XFsc0iORSYesA1PEdsmOU00fWPC3Wsb76Wn7JVfh3N3Z/7dZeiBv6incMI00XUjBrS8LHEOIGNY
NVMyP9sBMCa2vhUagr53CmfpKOrNUgsWzn0n1iKaB+wPRbBq0+Sf5XdYcyvgFUZEz9crYm3sgkrC
s8TN8sJLa2lxC3NoGG4k432Z2N6NbUn0mka1QkuaagcYPyEeyJJdax95iVibnN93jF8GywJZUDCv
xmRuFg0Ml1MwW6iyA74fjUDtMYoGcLS2p/abE65fI6rVpzZCZU5UFNOcGub3Vrr3RIm5QP7DJ4ne
FR3qC0LY7F1ZIChUlwV3NY2/tWBUMBOJIuNM6BIYLHgZNKQWa0KL3IYnA6w1k7v4oXNmbtnC3nd9
/tXFHcr5iifsxy0aLX2PYEfKbaaxe+50dGFPyhEW08Lk2lrZRXEwa2f+NCJJOU+awypvRXKqfY3B
VRXjSoILipBH0zbyv5N2D8X5DJKcaWwIaLXojUese4wBerDHsSsf2w6xJJuy0sE3gsXPWjdj+QRo
+RUgEbMm94VZ8r8iwDC8SGxXwTjW7HW6+GMcomdUzzgNvHvflnTXIKge8wmnQzW1b66ffBuaehSP
VrGzgvGbMbdgkBScKjd8NczeWcHxZYRV5zSYSBpehVNgjcHmvK4lgy5QWBNeER+NetX3O50F19pm
lTc17UmY+ZYy5Cs0vT8Wt+EW3U+MIaW5Gp4YSIqpqHwUAneuC7KMhWOlV5tFAhsVOJPJUwZ3ArMV
VDuDxT01r4m4YdFn4S/i1qfAjUidxeFg4Cjq+PWkraH9cXVED1Bwg/QAA115xOYfozOPmL/5+S4A
T4r3eNsjSyJM8ArWBonH/Fr4rDVZjlMQJPWumsJ8CzadZi73nptZIuVg9l8haBnFwN2FZZ8tPDLB
YAyI2CU1yAK8p/mSaGVOxKBi6Df80Lv0hWiXyHbhz7LPOrgmIHjhUfO0U4J+DhrVsR2woVTOP9nL
LbKJcmOHxoLrJ12jfRerNkvMTauE8Q+rlCgfuL7GW4Debu3KNmdEOqTCYbzquCs3Uwhw0H4dQlIq
Tnkp1VcZZs5fUN3n8ULV33XC/EqKBkstaipr01ixufu/v2nxP74OUcUtKCp/E4G/PHnMLFgpmO2+
tu9erGT8KgL1Ksgou8Lid5G1JM4+C2RGueYgNJ2HvNhmZFGsBgqcFzXb7IQRwUACyRE1mV72GwcV
ZmWWvMwoM7HtmyKinUuHi5VW1j6wpnqtXFif4UBON4a9YdXfBZIjXObvYCji+6PyViyGzA3s1fxB
R0iP0VWDojTY8j4OHe11zJG4MEy/eUo89Kn4Jk0yMvKGy71FJsljZZa70pnIX/1x/lPTnePWZvYt
dGOJY4O1wypPZ/k615HnI60AGhiHlv1eGVn/kZdVe+m9Jsx3rqhpVQz85w2E7asyQ/tYM5Z+d0cE
46JEq23XrK7o/gngaZLhxS6J2kGb2X8PRdUE6yoW0cYgK4qJPnrMZhmxBJYbr4iYqc1uT0TZQJZP
OlXmg1n4w8bO2pAUN4kmeUD8Sq2OkSFsG+fB1lZw7enc34JsdJpFMapuVUy5dUIv7uPUItuYa09s
OF+5QOrJPjiu7+9lPiS/I6f0Szj27q2MEu/kO9Lb1ywQT6lVf8BjnQhPD2xYZUFNpd5UCAwzgeLW
tHFY4WZtjnMNV2N9DyAiJAq6UV7aHq4Idj9+wqJwrmoZr+yyI9M3VIpSvyEyjZBJPiIs+TnCcgp+
k5p2bRcDAKUkYmuWdYWJxJS6/kR/cetd1iiL3Kjmalu23nRLzZo1IcIjJikpRMDRs3v4xDR36zpI
i+cxqTOUOhzP7AEow3+D0PvKKhtSLTOMTRsOyR4Lwi93g/HbB2P31yZTjT/QAtHpZeo4Qv9kfWA5
E+JPN7kXJKn8HA0O/pCj5RShBt55tk0jKe/nRxH788mdMv3mhdAhVFD/lEn0xpCTpUHYFk8dcO+1
QHJ0HANdkMdWtklJi5InT7rOCNAdEk350qr5q4lls3MJi/hkhQVupo8mFh+5a4F9n1W1rYEuZNCi
ir4/8P55ywLtf7aBOHhPn7rfcGCdwx2FTfFIZFT5MFQ5TSvvmPnEaiD/mAvEmuz2Usb2lb0fNGuW
NCItzGj7LYso82gbDjx11XxIi5BMpev42fBgRVT84EZ5BF7500SNOUR067L97M2guhbjhGI7lcUG
mB0PVhjDPmeUvPSUCWaaShE9i86WphOLcz7N+pWhpcEVn+R0V+gNHJOVmhOCPcWHUy/RbDAwj0u+
PjwNYhhZTgI9Z4w806NFUNqCpAcoiXolvki3JAEadeYziDWC8Kw6XMNALmnvWJii5sektWZhbSPD
yj3vd+Q33nZuUW0JBC9+M3JIliPZYDtM9OM7CY4lJQRyhVr58kM6bv7pOS6JSQpFSRPnj3VFJg56
kmgBL+E3zz0DU5Vn7NvARDbZYRwkXHtmxAGFbqDS2QeR2Z49l1cbRQggTsg/TvIT9bi9oFWAi8Pv
m4+AyjOGP8CatS7XcdBHG9PDcToNPr5owMXPKG6wz2S6nVaYN4o94/9b23GODG0/wpA3131CnKs3
Nhs1a/sWh+M9PaVIPxheYrQrkxU7keavbGFOjRWpU3Z07dkeLVPfqa+yyJ2dlxruUlKML0WB87Ee
mzVOH41Hq5J73xDXdvLKc2MUjwF9cr5ITNwHWdkcbSAUayuS1HUzK9ImivWlxJF3Zxpip8kndJzM
OZaDOxuPNkRXgK/WkZ4Sxl1hhgg7HePqDQJkW18QgDWb7F9CnH1Z1jf42Fy6GzP7Rm75r3Xyl9C1
uEWIyXB0nt5UMGI/LHbQEqcF0Vln3+McmzP33Fh5fzICz7vGAMA2RDoEl0CyMMoVNUySFuRoOfHJ
Ttms2kXIgMLLA94wJCXglO1lGfbTIZ4SRsm5Ny9Ni8Uuwbi3hNnUKofpeEkBlBoz1nA9IgNHJMcX
pEDrbqEsAvWIXeMlrfo3IeTbaMXfKHsvRV1jGjNKdsNzPJCSGH74PpVrySaWp2dfp9nxVmHgPA/F
FO9KlxG47zr+3sAkAY7WPsI1cFdUndbS4Opbdp3x5Zn938yJBCoAE63ntkTBEViDyNJ0mhWYHsbS
XjEcYJ55n1jqxHctdclIgq92335FJORsIxdc2WLQKj3FRvBDFxfyr2znX1IUYGj53bMHeWEpetVx
Aw/sr7NKfXcoapcxNRRGzvitZLS4CtLIXdZVX6zl0D0Id8RYRrmgsUggtfTMTV3SaEDiaLYsan71
VPxwMpdELjYXN+o+lGt9xUn5bEjzF7THqUyTzzzv3kgD/Bo6JGJg6WmOjW6b5N57ExA6NY3zmzHK
B7vBTNJQHyLrOTYCe3xfcxc4I1gaF7J9dnd0Fl62CC0CWucykUu/Bko3jdmZz9jG3UXGXSSYZzYW
7AEvKR+mu8yxN76FwfqpFsNWNMELqavOIgsEGvDmLgqoscDVvfGlkxDtrnggch4BRYVq3pj4p7ld
wLLAUAjmSJItGZijxg+aeOva6sEBV4R23ol3hFDogzRdxgWeydi8bptrT1LMuoNx9Zpnvsvcm4I7
ytl8NTYCut7mOskbm/ljzP6V8U3zz4ijFxho/4ayGv6NsVY7acWfPiEi0An0P28wLKy0SiPzJiAI
Qf/wC3Dwc5ag0enDnBuDgUfDdfOKeb837kxjfhzjInhoEoOEWtdwXkJcCB+2anhRktG63L3vxBB6
5d1sie+sxG2T9ZA/MaT6eNVVlB5F7P/e28CVKCReD21Np8kvy6e604zfSgxsUTWhnSjffC/Dcqvc
asN350eP3nMYgOLyTA6n3nkIMlbgsaXrB4dkFFYxFqvq+J6WpM8xX4JdRYTOwsth+vg5S1MjV8va
SD8yr/30ZtP5VMRWgENHHqiT5JTfE1ioIOUSqgqEw/qOsnNBoRc998oiMTLvQba639QDs+QqgOro
eE3+VJn6MVUY5yx2Y7ihuk0ZsdpWqsH01sUAB1xs7b0LSBxLh9rEmD0ZpgdoMCxsPagnx+ndHBvr
ISLZhkVEj8fSzQjMSRip4yw91TOZaAEwiy3yLvxKyjvYbvxNHsbTTB/kGqViw+MD7WbsyMffX6qp
OwctRBxbTp9MxCAWWOWuCQDZlY0mZ9ULSYojIpUt8GQvGYn5G2HE5grkzXNbQa3D+UgvauBXYAK3
mzRWYu3dHeDh+FuKqbjgDKSn8LJLTb9P0SmYcpn5CNjBNM1TO6tLFwClyceCmwkfhmvET9rjXgH7
SJoBmT6LXKpul9As8fVyruQ2k1NhgVqhfUx5exPqX5xyTM7L19rrWQ756mwAE92iZC4BGDBdc9j9
rtO7QxPE5ctEjM9CAYTcJVXmPtqVbNeJ6cZ76Us4nX7H9aHls7SoJmuH681tjbMlRxBmvRXwDYHc
UI8p7liBetSccKXj33hta/pGMFQ1Sc4ObYSauUurf6Fxl8Bws60dJvHrBMDcsrEnBMT1fSkZzslB
NIjQHOqCpYqLaafucE3f42vS1Sb+o7upT8bvMxkXm7aJscQaFAxbObGrz3TzG+E+ZLcKo44gtPTJ
Ru24sRrVrYc7BwQ7wlfT5fOhN2rAqk29Na0IVFbnI3zs23lZIXlu7lDtGE38QY6MLlGOnrwsBRfc
VgfZcVfBn3rya/MbQQq/SY7CSqsWKbDttEeznHbk0TdUmOVbmSh1C+1kL1qx01jeJQTPbRXVGA5s
5pxVDiGFREYURRLaRcO+eXax8TupzlcAIOVxLPu/gsQ0hs3VJiskNuH2ZroGRlFZEpWWe/6yF8QI
Ac8fWVKRelM2HfoCQSvejaBxR0HQpI395zF34vLIIvc1roxmHZk+fVHebUnaJTpcWYDlua1FlxH1
no81Y6bJX/L2EgHTJfFKztq4ufdbTOYhi/bM7ZYAjmskXHl7S4aMQ7nWu6imd5KlMS67AT2Go2d/
QyQrzEfSdFZVwOsK4e2i0Mxteh1Z8KyM/Aj2Pfz2BaljEd/me26hA6LA0N7R9xkT2UqIVWkNeqsI
/KYsR6RJphkiN3NEcRgiUWN1S1Nq41vHlcKQjCxx82KMvT7BzmP4XwRfbTN8RmFKjLSMPj09fjQm
2EPR0nyUls8opi5mhjUjWkHf4tDFO7KAyfgSF0NIeRG5b17N/d3MGNrSnNT14b79s5B9Bha76ywp
PkhDxG6rQJg4uDkROUJp0c+AT90tnyGyNFm/h0NP7QRG3SLTd5VMQDYV7hI4Pqm368faeTJs2zhY
fVp+tBUIONu54ly61QKBJdzP57p3jAM9mdzYg/kWZd5z29byoWjMO9rVqJ6bgGz7pvB+lGP86D6x
0F1JfJ2y2uLi0HtFXoMQyli3TlitDSqcu40o2KWOa+PXs/IVJCrWj3bqLS3RGYzJoJ6AAQB2YxlM
UlwmXUNjXifsSecwyGhGUHEsg8A11pBG3zq0/8TpNNxL9ZRdxq7AZ+DBXUrjmIcbpKDHnfBVhLif
peHu7lIPcLpOxkQzfa0kcKQIKj2LuvCrmCwAfUP6YbcGI6ESV1qcl8+j0s9WiJUhj5+5BsurF+Xv
nWXJBRDatSzKgwMkndE0OaLTDLsAjk4U2Wh6rrb1MbnFzihb9BOSDJMM0ArJRjgtBbA1b0YmMdtf
Zo84Mmv2wUDSHolKLGzWDdPuGTFXNBvXgr/gxExWJg3lqN5OKBkZwq5y/y30msfRzlYBMl5ifw5J
grgb+QyTledszC5DUGy6Sh6YWB3GyjxqVa8xhm15FQBJzhs3gIgwPDWAKOp6XLom3gawtJpULxY7
5Jj4rLSRiPCCDiaGvrzSr07SCw7b6qUtg+MU8RftJeo+bMRSWDuRkYlB1Mqir+YjtK6HyZ9fOuzD
hpx2vh/dGtr6RV0kD30XPUjLISwP5yWCxtn0lp2bnx1isfuuS4+e+WRyANu08SYvc1i89PbTbA4v
eA/hhIh/Iqm+49bctpFYT06+pD3eJO3ZQJhdybvzxmAILHCko6nLMD758QZFxhLuJLkUyNKx/Ki4
fqhgSxGs3o6Ib2wfIbmDlnlaCIz7tn5kpQ8ClofZDYfQFleCG1agII7KjFZeR2+ESKAE0E8oOXN0
1IIku0BiWdnq0fDLrTW5IDAY4fHAajnhkWRfp/l++8+TRI/pwmsaCAtTvwXPrneg8BJfPszQmjzz
oS+sjU1aiedES9hq6CjbAzXkTsrnkh8akJbmnkXTVOKoRdVcpnxrQyNciRgFZxnvYuN3mJybmUTv
iq/0QuWQQowRGTAqYZVn20B2ByRa32yc0OWMC1bT1D/kKmH8cjBgY1BbWRaQrqB68GMEf3FszUsB
nKcZyRazWZB5ePICzIMRuuPgPUTFmKf6wbVubosx1JzPAkqfJqON/MXUyA8qTPaBKa9e1p2yur4O
U71irgW3Wb5HMx9hoKOnqbCeG6IDlsqbzmKa39oKsRQ26hUOUbXAzY9z0BvWJNUzytO3KtX7hK2B
rDYz5ZSMoMPgn7YCJko5I7rx38iX25XyR2tnV/0viW68N9JN1h0J6IqJbTtciS4h306cxsQ9FTXC
NdvfGJGFFz7eCI8QIYS7AeP0BaP98zg/12wdoOsvYnI06btR4zCjSkuApvHaobePKkIxURKCodvE
WPr88jsdEurFYFu3bEkR9yZkm7ajgIU4I02sljJTZFJyd2gMkHn0MvFjowmCMeJv6XJ5VzeMYfTr
pBom1dkz27VO2alojncaS1Q8IyFOX640NqqNNoAbec7x8m4MYJqycgxnb433HCgsER7eKIvBDbo7
DoMhL2/Y6T5cKTj6SaT3MIH2U7FNhmck2p8KVwnZJAhyP0y0UJ3rXBm+XMKiRG/9V4YfHU+R3Pq7
+9/s97rv9mWtjkk3deu67TZTjOAceOXJGYEBpGy4QY3HJmInq/Of+uQtR9A628PNdaojKBCWmcSC
ruca8WIpWIbEOwDYG1KiEFQFW+HF2C1IxpBIG8I5+9BdiKwa6Tzrt8/WtZZWAEmi0VvcY1t7zN7C
qPrww+AtdtK/PnXb9QgAYDYsDnp6vjDX3OPZw5CgWIh8QmWJo3Ka4YfD4FhYwdaYYdCFPyl5s7MK
d0xIVw2buoHkPEW1oar/39/D3CiYlDir8/LDabzmhiP0m1CXdRth6w1U+yxl+yjbYj8B+qkYGvep
v5x71MqtZG/Q5bsSPA4D1W16b1Oiu6CvejRjh6lsdigI6mV1MZCNhznfMtdqfKoFyBTq1rVmmdoW
ePrGeI/fdV0XJUAgd6VwZOUVmV91a3LdorZFJRN304vyckg3xnnynD9ia8i0yNk5gy4bZrk2hb/p
m3QFwvkgPEyIPUmLxdigEaHe4GFK+1kG7wb7LcBI664XZ6WeJt7IQju4uDE6KoJeGhdi32SfPf68
OjXegPEiSFfeqppgNAXpKUBLVsjkPHPBsVBYdi3kBcfczrmzb1FAsOpvHwsP8gsh7HupylvS63Pj
+s3STMeT4WDA8aubRtC1tgx8L2Xz3WTZqetZNnk+YTphUKIP7An6AGYSswFNrBgSrKDZine9q951
6Opl5QrMBeMZTcI+k+Z7O5dnPdbvdcqNKozHOG/PQusbiWu7BMvgfxydV3OkRhhFfxFVhKaB18lR
GqXRSC+U0pIzNA2/3mfsJ5fX9mqZocP97j3XZ23sRfhqVtFjgalqyrMLfH82nJJQhkNprf2g/eI2
uPISxg2NF83et/11k2R0CMlFlWINT60vO6n2SLagr2O+RxzHHgI1HJmQfQ/aq1cUNdrLNvPe6Gb5
QIdgLDZIsW9Ska+cKv/XD/7R6/tV4BKDNgh0dAKeXJ1QbE+xM6GMbFekwdaK069sZgZuVNgWBhKr
bUmB5GCru+V+Q+YTuS2n5ple8HlTNcAaU5q0pK1P7X0sHQbxzNvivjmF3Mc8Am/ormY5/BlEw0wH
FSVquteU2WydeDvm2avGMbF8z0dOV/ECXjsweNc7BIodvXfMXehKd5UotYaC+YufkCMWmeaIHXx2
70TKmtGMbfyzNamJJLIeQN3vfZMFAfErxUYaivSVC7O5DIiSU9JBnALVjtHUVVXRntXqy9XUbVCX
CRcpwrFQcJkZqz0Jij2y5hYw93ufQMlEeAe/HoSUGuCd6Fznz89wcRXhizaLdVfMm0bd+RIS2xrU
bYqkGRSkvwI37SJNQ5giMTVTsDafGlX0xCgNga9Xc4mvvO041nIZSRCeEIow61nZktcIRlB/GKX4
NjENLIXDt7e22GWhUnPisrd6GruViqIfIfxND6mBUZ9a2117pusG9S4v30CTvIoOFWqKT2M3bbEr
yHWnk1+sKDi4XO/TcsXpTu5dzoH9QfjfWoxU+eZKH7IK9cXMuwuoA/6G9tskag9zVLIUZsNm9AKg
lnW7l63zNnIfW3RN9+kMMOms6sMKvA+Z1ju3ng/4VflQIj58LazXym6u2qmXMGoATdAEyjoKYMOM
0dXs3AgxgvnHdjL9xdAz93cy5S50xnGt8Fq5kQBCTn4AptDr0m/0kn+OdmD/kTsoGGXk+aahoZd8
2FtvT1vCjO8JNSyroWXT7Cr0HAdZr/JPWdrRLsi65XnPTi9Acd7TND4ddfZqHvtPwuFnHRJr6Iqh
PI9xtSr96LEv/K1reKumwcgdiYdS+Vdocp9tMjyNHgMnMzP+uKDdwvzuBZTdVrT1HrAT9CvvCMf4
izuqs9R4zZdDnb8zqwA2l84MzIA2Zjpa6nz4LuCEI2QuIm08IlFWTzJwVvndZTygRnF4G1k9x9Lc
tBQy5gHBbN849nXGF6KiC8+6yak4jN140BnnyeQjVuFHKsKlS0eCTdA8dLJNoDFf+IwgsBF0vvMk
0r+enb4i42OmdM9SF+4G5VfArCIV/mfXMYOZK/GPghsgmYJx0/xcT9AeIFw7BFVbfCMJds12Esui
8U8+tg8bK84KSv5u4COSbvRNQ+gqGPpT0afrhMqxepzWI2cIPyGYZcCXSVl4wLAwyWBLCO8aJXQ5
o4jerDg6BMl09Stg+zGvZfTHCfExpeZMGDM9g+Kng+lkm/i4al6PoorJyoKozSJutuEmtWJ6BOpk
l/oWHUv+odDVuOlmJlqSOaOfb3y6dHrHvgzsB77EOqM5ntWIXut0KH7qtn5x7Oi38Kx/rZut+pqe
5Nofhlcrj9dWhifXcIvX0reoIvemi+6rjZPnf4KePXR965Aa7mOQG2rtevPj5AGoi7vh5hltt/PB
aS5AKJ2MMf4KRPdCIdM7ys2f8jySttV0DSLTXcaEGeTgAJWQD3ATn43chisFTmxRYFxfKKKPaFxi
U5ngKdmu3IOZCYAfhu/jcqLJJMtoXy96kxuXerSSEXdbfP8gufXQbP6CyH5kHnYSZsJdLnonpYqI
5Bc58db2Kfe5XlFXcePhAT/tKkz2dcCVNnDJ9QY/pabENUrPQ9ZeeyxNjS4wZfTuJxggiOcWf0zD
+imovF35hnEyY/0O8Csh+No+CDV5gDSNO9n4KY3cR0FKEvl2XQ7WMVTxCj7hsS14ZmjmjK4llqZh
vsHJorWuczmxwy3Is+htclGl4V5HG/qdcECZLUBK/+hHhIv8dAdt/wF2y16EiGyyA4fHREZP2Yps
+TctRv+4Pv41U3zuSiJXaccGSbHNuSzVG76DfjHyAi+U57u7gYIeLKdIOVichML44atd4+B5gv5m
V+qzz/MDXYuwGjOM0Hd/n+vugzB5NSZygQzyUACN3dSULy3kIrwDn20mQUcYHJowS0m8Vd3Vtup1
UVZfoOtWgX2RCHJtRyGIliRtUJQWpq/1lpHAUgz9qhvyM8PbU0ZuP8vTl0bZ/8JOEpUn/xFmWxsP
JMkZOC1YFhTKUVxs09gGbiXPjqnWQlr2IiZoVVfzs5uopwwlHfLAIhvx1yWUDgcbA3VRNgT5CA+N
IU8v9CAtKH9r3XvhUOEWqjY3bF9fXpEQwOpAn3LwK0K5C/hA+oJQZlq/oLs8Uha0VD4ovqzeRMyn
YhtzE2SPcChWwEu4ssYjoY+f1oMMm1ebyPdXNetZfieOa/zUTWJ+lZ6/U/e7LauYN/t7xsv5ARrK
Lb7rOx13dqSthSwuQB+2XUlzuGh2iTWzh3a7PgjhQ5Nf4zZb2sN36NkXxgucRngYOK3jftjXMe4K
IiuVz7RuCNczeZgkmr/TsME8VHLZGlahm1FZWj1U/ISxUOcCHiIz8FVLEQ2BXPWcZ/azVVtUw4r6
p3dA3oO7dBomw/Z8iwV2LKSg1OTIDsBoX9GVggENEdHwIUlMr1aKSUFEERNi4s6Wzn5sOrSF1DCq
/dUAnjEyudXj4wtgC+IXXRczHkcQkkx7AdkY8V8jeRS4QXg9xweKlo5qljgz8U/iZV5McbkWdbIE
ZrGes+7RxszKbvfWjoKNE1suxnbbM14GOkHw9/AgiYwStqN8Q5fpm+L5UtOGZJ8/9CGumIwW45qO
SmNgatCO51m6sDGGZywpK5ywW0Wqd2TWxyRgF3T+32D5ekf54AeC8SMlq6zW0U/iJfdB7V3YmVPq
md3xlljmTXjpFXBgtqgdqoSQh1Z+Wl/KzD5lSfzahRwiUoY2ZyGnAzIyqIrxUvvGfqgoJjQIaJbj
qgGXwwNNP6Tnd8vZn/a1nyd4Zyy0xh6z3qSDX1WNhFwstr04UzcTx5dsh/xYqPza2pyCw4jhI1nt
gwuQz4zHdxZaQDmRODmCB2OliJSxb7xWKLpLKQXvYvs6xwZlXuUKdvzZEngK0maXuvc4TtCCKGf2
XdjZ+xya75GDgTUx2hkYHvmNarLPY8MLag8mI6aZJIJmbuGGSXoJnPbaJWQVRSVe7KQXq5HMT2uE
T4J7impKdnnPD9YzVr3zVJcfvcU7iTn4kXaAKzGSbTyi3WFcPcWzAYLaCPYlDbrEFdMj7ioQQlOw
hTfx2AbF78B7xw/APgfxhzNB1j2ounvra+5qaTWO1MY3XLmIsPiqXRcUGS2hKWykwQ9vosFoZ35r
6+BtrpqX2PXJgrt3VyxHH7OjYiQDDtvLZhmiwCyrlHFYX7q8IQoVJAcXRLmw1az7mHVosi4ky/ZR
4T3jtcp43VvFtiGpt+v9F38Ij7Vp3mxm6aPEVcJ5aymJJjmOyXjbaTS3meBG+uj+2llvYxf/2b31
zQDVRXwAuS9d2KBk+TFOaqD5+VSukzQqdxR2YUfV4T+KmIEug8xnlUFyp935aCfWKamdi4L5mCHw
xb77V9pwwXN1mTqPsTTNe6eAk02IGTlv4wtNxW/0gC2ThB9E9Ag5KtDPvvQf3ATHEch6Cn3b9GyV
xcN4r/orinAfOnQ7gMm16V5cglX/5fp8h3GHOeGv+eJxWmlogxr1/OmxDZAJfaAx8KwTZ2+m9a0y
c8TwMXnFuUbxYfRkVSMIRBven+W+G673IiJjra0CumpwdPMW/KpVPwW+/VDd350m4ZSM2xo/U8K4
PGjdBDE6vJu3qRzzXmJm8qtoyl7mhk8xzq3HMeTwEuRPYqKewmm2GgHcZf68IpSNB/T/MFouP62A
/V1nvrOm0o9ZJcK5NnqG7rBEonZiKGdFl7QPXie/vxX9xIJfUxFfHaNZfDXw6aA500jviy/Z4kyw
YNcVzrC3Q7XphNxRMLGeXHCrxvQ4+e6Tw69r4shB4q/LKnvGBXRnQhK3mPz1wIHCs5JDMlJ+6aR/
kY3YxOUT1kUMRTf2cC7ltv3s63HYDALisO9iYTF+yEy8+6xM9LVLf9NW43NTxTj5DXY3k6IaFBL5
RljhQ5jhZ5CJ7yErf326UFuWNIalpO5mEVCtR4h/tqPXEjAU+Mx7h6npnWLJjd5363PeDtTwkMfM
3fJVGfgbYac3VviEC/6Jjkv4yU6Ddasn/aWMY8TBkkqElal6UCnqJCOxIpd0ykKx9mrn4PbVS4hr
eNkodHh7OHnx9BL0FFdjGrwxR5tA4k4PcizwOtvptvZLEitIkwUNJMy8sw2OSfTzUZnLukHaFWof
D/W3FeG+yGzx2DkkU5IQUoLXlgRIE2NVkjkpCVaPhd5hP+GySeaea/0PKNNXd6JSSYG5YpTUvqR0
0ixIneJIb2Etz4F+Z63/yOzERWEiTtm21UNcghScitcKFBckKGL3BtBj5XU/wz1Kasviame0cljm
ylHQNNwZOqt1BX75LgtNQkcfSVzh3W2/SKLUy8LzD45nEz/mYZn3Q4dts0N5SKPCyx+aALZ6zfGj
oboNfdJ9F/e7R0x9rFF6D32f7eySwq1cWvgs9FNrJFfq8V6pOz9LoI/YCdp/wZRt+47stG9SRSYb
G9wAo2ZiBzF0bdo8RrbzsN2avSO2bQEoJBhnDt68sXazUrUe7sRaPb0lXv7tuMVj3c16ScexXpnm
wCrt6GMis1Oc2kvSPc8uUilyfAcreQr3lbKuQVHfN8ADZKBzKfyvSiGdY4pfJiHKjhGd24arUl5c
K4BqrK9Xo6P9cqwwOuk3bJ4fcz/+9HN8bUMAVImg8ANaXDGM+45DzoLgpYs0AE24n4YzlLdbHDVg
x8SnkvEpbpIHcDdEpJk0t0N0ZPDyRffbqsQpbCVs5xBQ15bAYwDa+5xF/RbI22F01BZGxHk2pz22
ru8G7ZCeFhvW3PgXcT1iluIeg8A9dWH753PAqe6qVWzOt6TR/1rUzTtTOeA0kdBKGQS8JXOY0a6Z
btp2fBp66hk4u+Rr3Fz4Qt1L76UPuRjAD9QHfAOb0UI2ExO6F1dUOzEfIvqJgjbH+9EFbIfmgx4o
RsmrdRiO69ykSH72jqlV7caiXxpzsQ8b8VoL1iyBtNm1tL8Z6WbO29dKs1wHDWPMYRv58D0NTrF7
iAzrog8+IQSc8pBjW+GQe+MoHGF66ZGpgWuOI6982zOxHJW3i0zrX1SZtN55WyOz17EhD1OJe3iw
V6lZHmfZ/KALbOE77e0AYkVGByITXn6U1GNyNI5o+wZWx2UzVeN5bCPUihG2w8FQJRfutsEgr8q6
PrUxxdiw9SfK1EEuKX0C3L6sRPGDkXVl1vpKRdG0C6R+pPeAwCJmgYaEUlFNBy59K+nVe5yxcEDL
U2eQpjD6fDgqSraxU5nNyi+Hd8krxE2JRAzjeHQGh6UKbvuqvPtgZzi9DE+wwvQ2WoLC445fuShH
CGjOA+Uju7wY4hcae988bPJK1mTbHfPBbkMsSJJ+rQgNIpis55RoAe1K1AlUu6Kb4lXqNAbnGV8e
Ap1TraeCm7bKmoDbvRlifjJG+1aN5RUvEICpYLzgwe+xFSQvlEjikKOuWDeexhZqcFPHqmJSSdRB
sY4KH1iwtyZdvgoxiqwIguxMI7oEZJqpFaTQBatFE+6LBGxjOR/o5t71Y/+SZN7SCHJOfxyHzOJV
QxESQ/rNKZgRnKSTlhrSfqgJyvCM++T/ngW+YlHkLjJveihB9cPH7WCFcoRS6ZOXcjbQ9kso4YN1
YtM4dBFmxCwTQqUZ4QDmneRLaO6rrXTbzADkwuGbmqzNGEQnVWVnjQuOd+aop/QXKlLGRbh7MH3n
jOx6I195TgeaAOemVwiVylzxreJaTrwhqNsnMgmHsR2PhiRF27Z6L/8fKil0HtkDQQUoaRt5eCIg
dmuCcFyyCoLMIJri5e2toGepHnH6oF29A4t9DyeuViV/Lcki4BwZpq9xYDLVo90JXPQyWktcHhkU
vb4hcolvYmOZCBRypBidXE9M2keXFsaL4de1KFmLc+1Rej0QeYpVvGXlOFu84EFdHss84SeBNOsX
7Df3/mtKKbvv2W1+7y+GNcA/EGkG+c7IXzjzMhXsaL2cWeFyYfePNO9BTm/G/JAWgLVcMGvHoJHp
JqXsgrN0hxnVNA6tdmnXCtxXnBZwKWsHw5iujpMBPy6qGpDJ4wMKAtQmRWZTv6uUcIs/4ttNWX0x
hdao+bJXL76dAfUPcRs+m5Hh8ahzFnMGGq9UtSZLEt0AJRw4wQRw3vPqbnBpac1BWuZHWEwJBlJN
EeprY3diG03YUdNWw+IJieZBul5gAoMrQQqT4G22Ew6TBtvzDo0lMEawLvHGY5Shy3bfVF67LGlL
pl4J8kY3Gc92B8/IrJqt2VrZ2kcB5/pAvj/iWDLx32kRkovOT7hxP2sjOjphchCmfe3MbKV8ajIp
qCns8DLZiibUcpEZ4c6/f3VbOZ5YwvYir978VFTLGnICjq6jUQCQwMEc1OYP2vNziO20jARFz3QK
gXJNF4Hn/07YawLiYKt0jj+I+kHDsb4bDe4inYjQCjWchNGgBMeEt1sySPz7HrUErjGndANw8TAj
+al8QCLa5u4l6v6pzlxUhntvdXl03Igua9xnkSWYlVPolyhrYJ7hf6nSPQLXPrlJjp/GwpQL6Psx
VNxiDe9M+OdgWP0XE45FiXdrkSg2BtFMTzTv8eTb9rVTJAGqedqTYn3G1LMFAjhuhtx4Us2AUa5n
ZBdz96njuiH5V3JzjT9K2/7VNAAsUjv+M9vwb5rdIwy1dZa3b00OEbbqOu5NatyZVUAVlMJWV0OS
GZX/hbfo6jbI2NO8KrBHL2g2BpJCzVAnDxhF8Q7yljj9dAzvEIu0pztBMmcB0mGT9oXsJEb1MdQV
qEzMS4TEts2gqZigPhzu4ibODSAWHCTWovDuJZoGYIT0Ygh8oN7czMuOgyj4uPKMJDQxdvQxbDQE
YKcheXLcZBtiyGUbeu66/DFvU75C86seNH7MEt+VVFQSfdHFg5nKe6zhTA4FGjGYeoLBXJXsfO+X
6mhgjl4AavkI4v5f4VMt1zNubNU7BzNWH+stdeuTJEg9RCSbGjf/NDpm07nsAOYVG624CPidPnVB
+WE32NrIq4BcqbeZy0nfq2HgDr56CzCSYvIaX/hgn+y8R8pOrHOT9v0W5ew85N4/s9G3wkz+pVFx
gKJ4jCJNR7d094JO1UUbN89GB5GkHmDgheywW7uVn6bIrh2Vi8Td/VPXun8uEgXP1AQfbLKURslO
FPk1Ni38oSgh3tgfY5u7tclXcJblkXfsxY08GEzcuDq72gVj5i1oeKsWPpbOkfXad8JvWVN3mojU
WErmRtRCHEkSvde2+MddV2NjQh5ihLi0Qm/veJDPSUfsMW4Yf0k8CvozGnqXZtIJYahuvWd/GyJ8
4Vt4mypeFUdVN0FwCfYp/mDH/yrrcseLcLNqcjcSeALtkff2x5QKBLp3F3KMzTUcCECjbf/LqGB+
IfqypeEvWUcprh1W6HxJ/Xm3k1P7XjcD1z0MyFOPkhZkWGptOLZ8PPUR7eXE3War+b8svYE/YVuq
f0ZAIMEOOTiyoZ59ixh4dFewheGsuh5zJdFfNuYBL0Hs1MbaC+L3yTT+PGKq+MhhCpltvk8NC2VB
Fx8eeVaWvvs33yDa7eCd1aOVP2GgmCAksTontuGcZcWJO27HDf+rea04XTIO4wPzpLFwk/iO5ZcY
dxmJLUNgmMi2wl613NBZJo10lWq7YpLTXlqbaaWW3sGkjGtt5bQpiMYnaklcOpCAxzxxGP3y0Npz
u286jM6TkTlbq1H7UoftkeDwI548qjJYE3Hi+P/KvPxR/b0Fg4OWCtiGohS1o8AoJ5vpn3TCqxkq
ZoaD0Z+NsN53BWWfdgnILt4SAnriehnux5wDCUj46SlKuB6T4be5e7sOo4dm3IU66zbaNz8ijfo6
J3fbX9CeiG3tO/IUyCcME+0JA15ATwu/VcZbBP5salH3aKxyUfYrm9dyLjfgbb86HF5voZfQhSNw
iiQCoCJhqVEWj0bS4sqs0OZURaeFrY8RmJU8t3+kw8/sgMIBovyG8Hb1el4kiLHBguqap8FF4Mss
nN19cC6c8TG3J+6N47Fz3AdDWfvZcV99pupI8FFM1xyrajv73yjvlGxRcrVkCN5wLu82hYJf5A3T
v1am75ojDcY1570x01eh4D9zHiAzDL2BauLsYBqkELsgv2YFul2hy5l8QULvU5v4TyIIeGbuqyr1
sxuFr/QU35Chjr0I5n1bNNC81LYo60utA2uPLGcC4sN42A1RQUAlDTf2XNkroCn2Wqr+JufwhUOq
WJo+qXdM9PEW4MTZl7R5GFWGQzHhVl0zQVkSqcJcMiMa+rX/0YXeW6+Tdz/mNDQO/bNF+TN55f5c
RUCncNEAD5iAoqbdBNsUm6/D3Z3GXuiAIR4hHuzWkd1H5LWfiU7/5c7001rOucIKokJ1lHnenKw2
+XXibOuGpAYs33gRKuaeNb0a2TSsDDN4UwZ1CMCN2RHJA2OKcE5xH+wNWR8qq0To8rxrSV9hlAAD
9DO+AMwbyzq5dT6vUuPUn37TPyng5iEG9Ta3loMRM/0aFRZ9g7mf0/FArB9QMJu8NTLQun69I1CO
I4rFfl/TXceOjBesdSYczGWAhAKUKejPYaoQOyrIpsy2GdGYe2Kz370O5GLKKnL8A7PqavIQLZAw
OClw/Z87iWVGgVgeg+vMRbAM4D8COwNdlNz5EIUFEt0afhkAgIjP2rciT76kMHYtGRPcqt4JYg6d
T+YBFxLPbLSwe3T+OdL2tgDK2vNR4JIBxhu58z4GAdu0HdvLcLFnecnvVI4imT91Px/GmPWv9i4x
p3A/ntoVc7RvHVbfk2ofiZC/BpleDqNxasf6uevlNcvjTV1MF4M1oKzDW94XD00Hg6YTK6LftMUn
4J0gFOZ3pTyT3nMfTAdv8Oge8zDzwm2yMNyFE2fLdmx2Vqwfe6lvWSc+EiRjVYL8qVL7Sxb2WRfF
yqHUMcqaa4IpIIrsy0giCxnniaHnIyF5bsPmkeP9E2/dOcN5GgXzyc+G59HTl3ZwfxPcDkFaHVOT
+2hAFV9mdk9CuFAvw8toYKHgO4t2mpsEGWCCufqLCAq0hYKsSjTdki7foftRF9sTPYWarmK6bDSJ
D5372xFZ/TS2xS3N8h/LTs9xNNBQUxBkBeiDSeQS4tIi6o1kXUFoJ0z6kFkgx7kJ9MvKtTa+V+3z
MHnC1htsyMIRKpyTx7gNOE6b//pCbgdZnNN0PriOvfcBuqxFCE+I3GC8NuWUrkEanaGurfRIkGmK
PVwokHWWfkJmGgL8cIp89g3MQuJF0n9+KWpdnYoyS/b3QgXTrF5s1wwefVEeimTYzsyAtkBTMCjB
RF+MVftbdsPXaGApoKv0paoqsGFpF+DoM/TK9Rt/bVX9E648sM2m9xxMQ7uPGvnIS0KGzf++B0fo
YKd/ZrqYQ3TNPTorSnHLrPRMLPUR5ztp6/YdVMqaFrpLJ9XVFswi7Pkl0lV9F9nuyDPQJ1Zi86XW
JnFW4gZSeEf2en9fOuwuNv/sYIfG2S+BWJvsJIRPuWOW07rG0WPQErhrmrpYhwCLF27mnVTUv4DM
galgfRj3q0VTVp8jyjbCzpIO4EOjJVimOx6F2AiZNqg/HWw76YXvc+anKHfY7X1xDeMAny9Hhbtw
xBZ0JID0MvfgqdTAtcThCmcmgMeLCbin/VyE7rCO7qAMRil70fGOVZTBPXDNKbZx2j1yCop2aRRw
yCc+HUvnmjE944ICRKFF0x4oc9yoxv0TxXhld/qJI/Pc5BC96iJHaZ+rT4ex2EK73QOmqp6IOCy1
KOLdGaHXNFLKtddYWxitOaojlJNYPEeJ5aIFJV8BYqJV1XoLgb9fz9YAasGouOMZDRZbvqtuUYln
Uut4A9Mw2LomFp8Ed8xMqOzOsQ4WzkyqeaAgEqOLOvWz/Y0mt/Yr8zfglw+mZm7vptUjQ/PnOhn3
QBPeR5HuO7//HUX2lqX9KWy8vcJRO6vhK52wG/lVCcYYJ+gyovF9XdPZSPh3bzjdTrFEEwjC814k
4RHX59UymtswMAkClZIQMSCFIXB6LBCKnmrVbxvlkIj0dbSigq+A/JNcrIivsmgczMuYw8Fq7J0R
y1/eyGdpez1bK8J4EDHvN+rqx6DarzIxGrfMBrAlgFPWI9Y2Zfq4PajA2Talt6Lq4KQ7AmWZhQ+f
zAbLtUTJch7Ynl/kSI4FOQ1xdjB/uPhjuADWvwqkwvjFTmaQtV9msvmXdNxZITV57F3YiInYudiF
EW/uF/TEqs6Ol8KGHFMBuEJ9R0356MN1G/P8mcJB4JKTA8KgBfHb2GIfTN0KpsLSSMc9es7LlJi/
tnD2A1sJfPdPyD47ZzAes2Lc0Fd5RojdW0RMPQ9K9KSq7zH0SSK4NjxrEEHRDEKsa7uzsOJzMuXP
8b3vwZXG6e5wj8Ar+TOFOvZ8dHiNuNLuRrIfpg4eRcL0r0rPDvapBjeejqa1rFhI7Dj+xBm3d/3i
wVPtSA2WujaFeKE/B8sRAwU0MB7V88C1uZ2zU1h2dyP2cPdPVW9IVWA28+bCqfaSGCGYG6JvEyU1
NvRXilYA1qb2fkbrE9J8yrg9qTDwVgnFAmHkP1EFWO3CQl6jfOIPQFdGEULiL1bF/Joi0uMKINDD
MTxTewM7FaB4cifYHNbjGHH4FGSPUhN7WOnSTi5owbYQDzknSMzqCd6kgjt1MvRrbVLwE2YPXtNf
u7B8TwEwl6b50KUBUb36bCYmuC/nMmYVEDNkIJmN37mXvaOvPaZF8KQ1wDa0I03eFG4kv+1ZeU1H
oZk5nRMxs1He76xBcAC0ubaZ4cPz0OvMcQ5JVZPaLfWOCz8zw9r9IjH7DNIdv23NjTsFuKuqD9vh
O5gOfOAl8qDnNhjZ2GRGfEXUtXbM7MvxasX9W9PMG2dKb/YsdqZZbrhu7RTJndqt6R2TeiUswb4M
vTUFihoF3CJa0LVT7p0nMNQq1+aCbjhO0YpiUNdg1jFF8Wuj6lcoEYtUs6JVzL3Bs3MchcqrqcTB
PXZKeiZNVj/Q9s7BasnQ/ubqGgsBTu+Qb3kMKDoICfONUzyC+ST5pHsKnWKaw+Ct11vXpY0AVJEb
mGz85Ta3Id6HbKuTGNapN/8NefbaCAisnBzexmRaE5b9YxaFA9lkFpk739BxOowP8Y/h5//aghq/
SGsGU8LEFCpT7tj93XNE4s5uEV86L+TwOnzOafBEcwh9BiZMocRr9rQIvHqOSampfR9JYlKwLxMs
uhAkDDTe6ehF1U8nZ1bmxhg3DYMpx3Df9ZzMcDe9rWwbehm4Dj4wZHiUMdEc0JjGnkIfKFnwmshW
ImRqi+NB1LfPsg9B2kYAfCerIcDbf2BXu9Q9tkwPn8sirMxvr8VrFbrirzYCeuvz8FcXdbBOOqbE
FvVz2xA1Gwt/zcci32pge9zp/P2Qzh/TjOFR1btu7DYWuODWbVHM62Mi8veszp/xPV1NYIKozCtH
5/0uUyYEfdZVkwZ7CaoiSxJ3lap4Jw3v1x8BPVi+2nZ3D4oesvcWrwxfT5y6WUBgJ7O4ELfmCiPW
JSBPQU/oil3iIGtF8l8fM7wGfalXQTyijQAgAbyG5nGw5/sZpzlNEwYsILXbTMbHvJc3VHf0fr7L
K6O1/lJT/UGbDJeWA/Ft9uwD3ixmBDL4m++VFYNyH2TNUSn3AbBHQmcLlQx0JSFAbtCOMSsIM19H
c/QdWvmPfc85uJH7lZJ+wdnvzCvPIusktHdObWOnMu+DgSuLlM8Bctp1OI4Vs2ayGMPZAMu0zkaG
lWVz31tvFULAyR6atzhPP7QgldjkFy/rEEs6iPopIv2Bs/LWjbJXlwRfNdYfReHiEO1eJlUcHQYO
Uzm8RUN81xyOQRLv0iDdBJPYsEuvI7M6h92F4wwnT5psoIIuLY9sjpvPkOES+0Wn4tDC63UklQjk
YAnHBVRJ0R4Ep2XBE+KVJgOSDdTBet421OLMLxDECvcGyF8vRwhQEzc9+p2LDbPddCEk+Cdz9F6o
RdpKI7ymgfnVzNh9RwZlo4tw6xeIP8ri+qzCN5wDbwx+Lu1oLHSt3rnWUriTze3Szu1kHdxXm8F7
9+zu0mtakIukJF/U7p1BliRgjEN0l856g0yDYGTryNreIc8Pa1HhibdyDlI0MbPtGyAN51jvdCLx
2XaUmgaBuQJG9OkWintnEz2XKQ+w8ie8XPk2g/6OuRq/fXupYvVmzfazMt0L1Rn/cXQey5HjWhD9
IkaAntiqvFPJlqTaMKRRi94TNPj6d/iWE9OtGVWRwDWZJ9VDWGqSKjQqPbBpK4HJH2cCbGZhfwPY
Ix5tRpBox711gQz3V4UWs78pKy4MUG9NCJQaciwDX0bGtMNId7xUP4V9Q2GWJnt7KO9SAwyM5xgW
VJSNK+FPFrUSkW6gJy+dhn01xNY+SYDMjvE/Y+7uYCMRN7kHz/Yhy8OH4DS6x0r8BE6xrnNuevLI
IZ1zbjBbwJkOwLznMCzzAjnQxDq7xSvVhyx0dRjEmynLgj9YpKjHtRm7pH+j9h8jcxO5JTinHicU
Rt4heai7RqJWnY1Th2wuwcLtsEHsOpOiEbJi8hwVdfaHiIWtPnYW/eExZEA0U+h7nhQhzZVbUK1S
kpInMor/vNiJLgoa0EMHCKXGkmi0e3Nm8oMnNMNckzub3CDYsByq/px7ArhRt4SV9vnVaydrKxCf
MBrp3JcgG/kyF/Iy8WTmwbfdz85Bt41TNTsMIjW+DYDDO+iDDKUiBjq1O9hXNyXcnn7M20TJ+AsR
zPzE2fmPVHEsZiIiEzqO05fZwUePSVxf6PmZUbmDASuLa7N1yb+agwztYsF6FcsxbiEaA/vBDa3s
qRVtxkVT8QBmytgTt8HtHNpew3TCU5tR9vJJV8xqM6P9GVUsHjNMovrkmC5cc572FeOX9tJ3zDBW
AZFZ7aqZfIneLk+wIKW1c8TZR6IDidbWyUFquPYNSnseTglNITCt/Tz4fy7C7MFtXugM8b0YjmK1
Gj7aQApxp6liywiWcNLIHYIvVMlPiHbFOgNdtbJcb7VE5VJVw+3M8WUbUv4kJZTFdkZugByw5GNq
hoe6QXDkmPwL37JtvAmLCNXmiZGy+A469wiRA0dHOoRbSXkEnm2lHXUuQxOOr+N/2UH6maj0WMfh
W2aIO6y1DTKada7MbxY5VGVj8Ojl8j+0Vk8eMi3EecmZTNJH7XsvQYq3dw53gKrOXNBi7TdMw4SZ
vM9F81R20XtjEfqDa9WEoaM7uAyU+YkR3WaSkVdVYsYbw3FPRi6Ihhc5mz7/6uSI7gyOrtCk1R8x
3A4FfEcxtlcorteMBg+yjMiQ/jv+JhXFT2aR8gvi45KHLqshYia3VV3v0Pqg9EaDV9jPwuUEbXLQ
aMNUDiuDTJELNtISDyMR4LJiX+A2oX2B/bbnf8beZxD7AVMfelsmSHolBZCCh5OsypwGOEdMxmyB
ykUE74x1mCeTCQXABzRTuzHcmGAQIlBOsrLn59kyzW1oVdc0d44M+O9GPBnn3mRNYKUOecRZbT5H
vksKZjjJD6XqFwjjqN71wuFu+ZV45JmyUEVByCHcsRMkUrTV5+SUl9x1Z1xBFYRZdfMn88nE22DJ
xnwsyvmJnMfrSGhOkRonbnEs7DZbj9S/h9q/s41fdy06W6esNzIk0M3wadrT7qha627n4g7ZEZ2X
35PIiAppamOm+zVVbydI0Mxj9LvW/KGbZSNW6oszkmLlMlBc02lSU1pba0JL2ZY4vrsJ0B5/99E3
ip8lYSJJymIrO/vZK4vP0GDQmWfkT3j5MpOy46dOo9YqObspGLAsjOaT0w2/ZCdiQreZE5JRGw47
1i8sPMn0jLqQI9U3HxC3HMJ8eBOolxevZe5JRO8ZWljDPE/VW93MoJDQV/c0nx6gzK45dtrBSZqc
geHuRKL/6mE+JVrtnbY5sC85lE78Qr7pX6uIXCRmL3e6dV6Quop1ca7/q9Nig0YE80hIixjtChS1
BMJB6tVNeqllsJlIVOupGPIBu2YEMaAg+qgm75keZjMubrQOmrwijoXagh2ik5wzJElH0Vi/fUvl
j+iOWJbMrDQFKiktuvML5ueKnsdZd1Fj7LLepwMch1djQAIaR5eYLfZDlXHg6jjmQcwy3LEpBJFu
fkO8eK7IuiSTm7YBz9DKcFuSYhcIqd/fC7NySbjH/+MCjkeqTEBACv6nS9KddkcyIcsW53I+AlCs
lw1OJgFiqhzrx2ITpv4I1mZEdENMNb1r7CynAZGfiLvYInVbxm47eifsnu7HsKBbQzGwrB/dXQnW
GUXN/GqO4oaOd99rXPWeR+6Pi1Gn38QQFNQck4rqYh3GAFUtmA3JGzcQBNTjDrVOYJufGdHffY+U
i2CkJ2CWUblMEfF/oYYEKIPLPpk4OIUUkNCgkRpT9mYiCGAUIS/2SB4aM3x+jWtfyh+nC65U3N/M
UqxN72Uo+Sv3V3YgViCmfLkVgBlk9zHJnqRHliZ6yaa7jnwcJSt2EQ8711LfZsPlnRtPJuCTTSKj
/+wBz1PMIEA4L3mTs2TvUbQrrLV4mWru244SxtfHeMGUzsFzq0COCx8DSINjpqh3iG23CMfkhiFw
e7OT6M5qhyjCQfv7gpVoLosnopGqbZWam96KNn0CKRK4yWfa8UqiyP4lUAB3sJqbjePTtk59/Y0D
YxvVPcxWk6WdDLJtXc13v85eoJdvwwAoCAWI2VK84pJ6bSt/4Ezt1uxvToY/43YaMKVq7zExux1B
8ifc5o/1PLyYBfxRXIlTwh1bggMeisvYGUdiGb5r8DyEnL1HRD6aLbkjDMzSoL+yhAbUEhGeU1Gt
d56HKLcFkJdHHlIr8dHBtJlD5wPrULFyJufQG8U1LjywG0u6kM8vs0666T4zvIOzEpqbvHA69jyY
nz1w2ZSHMG1zGBonho9gIlzgGzl+gwc0tB8qpZBnnL8LZ/+eu/GLMTHibfWNAjE8tjFm0BCOJgio
tNy4NfHQtul/JLDOtpFBBoFW7qU0lvwePpeiMOuDSDADu/CPSGdNMCXU810CdVgxMd1wuYGalgkR
SOkTJBvcJVPwEoTqahbpW4C4hUcFEkOtzmmUfEMYTC5d5RCx3c8Ztn/zZaKMVonEWR0xiEj/LyJe
NqN8KOHjYLrfrrlwrEYeY8cyXo2yIJEnJ9MPcN86MXi7hZN8p2IKiU9AEIn65avIOH6EOQ2HUOe/
EeZSDuq62PUt709YpDEieFxKPfJI1sq8CVrWR4ThN8rwbtuM7dpk5eWX3r5zhtfFMzV29pnLmtKT
LMmAWDStuJQQDKLU7qolHnTAugvghfWlIvHMRCsTgvx5dCviWjMvQEcbYAgZLRcvheyLVdP3VAu+
SwbuRJoFS9Gb42XwEtu4XJNep5iBB4JzMJWrYmS+xmfXPnidxHlVlj9zAsMjcuZ7ntcXVKg9USgk
TOTmU5ZPy941chlhIq3rfiNNu+T6L2rgIQ+bjP+V1uWxSOtV6IUHbfGlujL+TFi+QW3R29xBBhrz
TJEuBCkQoxZ58bSA8Fwc9jNPpYhekFW+zcp5k5MPfKgy3kaqxDZGsDEAymBRBP0ZKfpq1OV5gNS2
8stk3srIIcRJcG9YbN7GmQkobQ4cgwmmJVsMs53vtW1fc8W83BUk36ESJWdiYhYiw9mBYwF3fwa4
UEQSJiIADeG0G1Mt2+daYxUfv4vc/CAOZQ+e8JQAV0lifq6EoSfRGGiCtTzq6sIM8EQ6KNKQsIRB
8K/2hY3eHj6fNZbOll36gCaZhCE3qpsdQcZ3iXRgJWZQAz2hkisrDmu0SeE2dMnKMqHuYCCyDoLr
mPHup7SRvC8bYbk3w8TGACm9NUyA/t3AhfyiYufVQVzo0AIiu5zCbQfrGiUoKjU1zafANZxtyEe+
rVx160jsQveJ7D9VRraZSzluFEUp7Ostucc//NyQJZ2VHIN5STnQ4l3aPqDRRXFixDOdCPk/muSM
VUBMLaIyJDwO6y5YUTxF5uCgmJk1HyosacdRf7FAWZvxW6NAoHkqcBeBUsVApxhlz094traiyd49
5T4HDaAEy37WDaopzKAMm12qx2G89LKZ9iINfuOelXoZzz+8cC8pKlDBWOslLUrrP57NYWOkaPGT
qf9MdP5qICGpkuhqd+FZdJoT2Da2CWrY/VgWyaUvEFLFHXK1eYGZhCF+SrYfZHWx1VsBPCStrWYy
LsezFkHMNkXrrQqyz85rX5K6HDYK9zi70Oae8RE92PiG2Lxkr51ZvhdWdA1Uth9j5w9V3nuh5S1q
zXfRD/vIot2e4sFfd4nzqRcHJJjKp4zRJjtiZ2OIId5kmeAdneStdcZzyim6DbAb8hiwjUxGh7UO
DBBDMb8ecrCfZPpsW7y3ik3aAJFhbOcCPFe2qcyet6oDa6ON7zFvfxIpyEixmbd0bX/wfe8QueF1
ypy9BVfMNrhcA/tHSOwPoF1cH9DZkBXzatZkQelsU9r2DT7ADVmdxdcFdqeBA1z34hrl1UlhTysd
A9Ft8ZwM8WcwQujjr+9kVN5FFB4Uw/VwEkiXCM4ZGsFCgLGO7H5HmVwHB3h0ZLifqp6AnXDB+ePN
yajPwzY8xWWJ+ywetqwCGrQSMwVSrN4thdmAl/jeSL3pHRYaHQWsDrp3ZmMX9srnvs79jQC8i66X
osXw950J7xTA5q2kbd7lTOgxcGAD03uvJnnMJboriwc6P0x1rX9xUCQpF4XKsjRg4smV8P/1djb9
2FFdPiKkt9cJIn6EYjt08GDh2NUcsL/tNd3ZQ6/s9w6qYJv78CwInnS7fsmSbFCgFXa/BZzTvkqb
AXQbm7u4dz5s3IIE9GE39AD9UL6G16gnBiFDo0Snm6wcO/oqZdgewc24W8VrAdH4k3AV5AJ+tksz
fF1G9cZ+dK8IsEeb3EQHFKdHUgiAPcQvSbb4QcBtPIzMl5CvnNh7fGEh3qNJ2Xlej7cIfhvd0i0u
nMNILNyaUN0CylUwb8Mk/01CDZ2FVUgAzX47QP7dqXB+Yw+DGjzKt4UAn5BULDh5J3Os2w0V/MYz
RLYISt5BQ7Ps7lprK5vkNprJOZwr9CeJvKlJEVyU1fM2rYZN2Rk/EgvqQ0VPJrX94Y4tPsH6w2zU
1cDAL2cWSr1XbGxu4XACxd0ZmLEi89hj92w0cjMvgpFO/hHtTC7JM+DKjC4YKAjzs4pPI+m2lht/
o6M/kqywyRTflaovUTaxe5iiUz+nP8ouCOILtiWvRWmU2yKMuY/E3yiDuy3H5qF1/RvFZLRBf+E+
DBj9nzPD5tpoOKfconutcfRC5GNwRb00tD+Fno8yJUXMyZYpypFU7J1q+q8u9TcmdLqAZ9NEelgV
DERn9wuPAWmVwXjSBLwIBOjmRONeVDjeS4jw8bbElNB7LZ7b0qLXGPSqTMpTUMkL7ohpNVQxWV9u
+OAF3dmsJrxmzgV9Od4PouAfKA3PBHM+2WPwBIhXYFiLcFvA1dn0mvKrypxPgKoMpKE3dG3xb/La
rw7iNZQ29YwcUmMMcR5Tu34b0vqkVL6NenG0KuO1gaycBuJcN8FfIfkbQWXhBUt+oEcysSk4LET4
pgp694AMYfhCOrCPcYijAfeWjxsJ2kHzmrBCY4jEijZwiNxqvFtskkzjSjzWQDUXwa71FPvqN0tt
f+U7w578lDdLFmCD/ZlpEWjlJFjC6oRuvwpZdatcDc66F3G/i5X5KpgVr505fvZUHzDLNY8SA1NR
c5iOScUWk3Ea8JgO52nzoWqYmY3BSiFM82fUaruaefgqtMTebIJvh/njwzA6X52J3iXBxmguvhLD
hmBjPeWaOWqPhxIZFCIx+5hy5G4wP7KlMkuiVUw2hpnlvrceJpAQyYIZGfTcFdKcxMVU1wAoH0fz
MhjAGHIpW3ik/XvVu+4mD5v01/BIk+dPIc0M92rwflx2f7umIsmyx/O1T6K63UnD+vC86G8cs3TJ
Gb5Wfop/Xss3fsbAlb1wGmLzfUp4xovoBPUxIo65sRHK1sRF9hC5+gBNu/RkuRKNmNde4sPwjIbr
GOd409qNGJV31hOwCisAGgswAcyWT7BPb2Ubd5G0+Gm+TZRxmCZjiQgUF24wSO9zP+85pPas4+le
8/iRJwj3aOtXDxbTWHjg1S3Ocqbg83jxq1Bt2nnJbeVQIxog+HWK5jY4LjOUTLJEqNR35DH6qMP6
athqfq4ioJMTjszjwK7+Ix/z5L8MJB3KIPc9KFApzzWXdDuYj/HU7RuwWStbTP6aHS/VdR5+5R25
UZNarrgo8p4NpjwPXpMAEO8LnE16Pg2xPLgKhQVfx9E26n8wnyFqQf1b8bl9hQhc3Kx6JMHy3iVx
tSts8JcoQQVdWXzu/IxlYUxxagKaJQ+xMze6LG7ekgXnFBhg0AuZic1dbthf9RyAo+j8X1ehlAcA
HzzZxcQl7SEW9SP3g2vE344aCfhU+5c4QM9djtF3LBJ4tAKS/DB6v34H8BwgpMP9QWKOTKx6rwPq
t6R12Sd4xnjJs5ixU50iFtOHTruMzWt4VQV9Xe+O+8Jlghend22oX0OklzxXnyKpOYCTsx76R3xh
ZxUgv83d/hVBPwT70XuckmwvA0jYC2lGAaD1c5h4+AYfFFfyyiraq8LMXqMjooCv6o25pDULVVHE
De05dsNjRtp4Tx4bjTyBNlb83hn5zjbsq1OPp6CHyjhkdbIxEb2u6BHWsjRhitmkKddVT0RRWR6k
Rjonk+Ih9d1nH0E/91FgrQLTPaG3D18df/wi0iIDhFqwsBbMk5F3P1R0uEZMHZIDnsR4k6xdZe0M
q3iz8O2s27gHTwKDCMo465GpIAdVW+qObtY8mkjd4RWaN62GV69nrFOUfUPxhsZx6LDKZG1zDM3o
ZSrH+MGu++mm4/7TGPsZ6gT+lKDBjZnYUuwMzrK84kfGOfSA+oKEGUoYW+ABtoTt+cJirOEn91IK
ZNhJ9kfQ07kYYp9fcPDPpgiRaqe8WrK1A540qgqv8L3nuRx8dpvgt46z9JEtUkvF5Chh2QWdDOnF
z/VFKzarJOhCYY/s0MfmzTla+/DCinApXxueIXhHahtVJKNEmlgRVo1r1EuHugM3AnD80/RbFwOx
/Z65kvS/uPgRY/8TG8GJZf6HYzk3B3Pjqh5KSAeCP2t73sXHn8Rgoz3ISm11hTiJWbaFWyUknjHM
Seex05Yxjv3Pw1hPesh07Trebqn0BOssggI6GIcinCjb5sR/mCoG+JMTbRMDKkdpYHvnG0U0Nx51
XH8JuJe6aP98Ef5E3SKwks9VVbDprux97dVvjLLxYQcE1QBaSh/KwHpHenGa+vKLSQs8DGRhsW9d
rH46jYk8AkI+M6UrViUubwjBnGxWvzw91T3LCx593AkPUZf/UMpvS1LIViFl7GAEDPtrgUUxAhQn
RjDXXdVWl0mytYlaAlG4HFd6GdxbVRawpfA2XuH98FwRhGwX7hdfy3BJdRj/U67uj/MEci9v0N51
Ic4sNw80otkBmDdI0U/eJfirXJmMoOBcsAhH98JPslu23boMv2kjDsOSBR7X+XPBqq3I24/S0S4j
DexUjZ++jrPkNUJcmWvnfczmFZkjNwsV+SZMrRdejVvY5OcxzC/+QF2pe/sNL9RHbxNfkjCyj0vi
h/AfYnlNmn82CDAg209VhdteuR2bLR0xsMCTQEo6LuzOeGyqALv2sHM6YGwC2YzCB7mZg+4+qfrY
snei7PHqtSe1d4TPhlQSiwuTGHRQGIlSKhjPZJA7+g/OGBmPiW7NTeqBhmXy4iFdz5joDfZ4KByS
0Qll7x9lYJfbxge4Ero+7ZliLWephDk6g3+kMWSHIP3+nWJGN1j2nwc3/KjZApCrccoqzKsxnAvu
4h2uGRY3OK5hUJbLniZcGAfmjOLYNvuXps/CVbXwN/uKoGt8a+m67ilzmjLdjcQEcqPH0SNcbfLk
8zY7TC0js0S25tnAdLiu8vLbj+tvCwKMOyd7USBS8I352MCVnWPFzhMOUz8BZQ5a99p4Pgo9r/nh
aGdQFi4SOglfrkqzgzl1v3M9HzTx5RsZY0g0Sv2oWFUREgkEZ67Sf+2En7QwnpKMHTTa87cRuh/v
gWERPUuIR1Sizxp1s7FF9Gk5pFhGtvevZSdz9tuiOIVeQ5amm9wLCxZO1H7HSYDK2EciJKqEtzlr
n6aFRDyaZ532V5ZAn4bIWU0u1WFusfgG/b6LTePLRegVFpBZYbiWuLdQGtnGoyI+iUOjo9mcQsYJ
tt7HCnOqp+nLoU99gIgz0FhWl7EmV8Zwsz+/t24l4iOuxajZ2eQtV5a8yRZdTTJK+pL0KmaJOBic
hrk0xUPrICSAjFJ2m6nRFzeuj7aGXemaAA4Ehzf4YNSsPsL28E7ODPOlaL4HfvONMPBUjDnYWiKG
m8j7SrLyTY493RnZnwSjnoYJO2VcPYbYg1dRUU5AupdpYatuxkDKEsujzjXO9oiFplTPkRNEJ0+o
kSQWlZ9J6bm6vniBhYANPGOY1WgAzENqPFHWodBafumIR2LD9n9nUybsAvZcUyp+CWOsOAZRfESu
n8OHdg9tFDEvmtHjQ9x4QOh3HEKHTsT+wd4pWNk2SAzR105pe22x5OAoeY6UOPboLCnnr4Xhvk2B
B7I0NSQlv/qaVf4N3wPEg3Ucs/yLFmNc+Qj41khxWB3ihazRhjY5Zamvf6oQQf9ojgfdCfgr7HW9
WDDR9FmaRHs3nPZmGTAeEh9pzGYV6upJlUF8ZkU8QhoCZFSE8qWTzf+jfU9OLg+0b9WqgJuFB+48
CcIjZr3DQbaz/Jl5rEr/pq7DVj6SumEZFWL7kSA+yoIITgNeGwhrxLtUxFT4jVy1lp3cnCjIdvj8
xA73A5OhxQ3e2UO7yys0sSFT1yiut4FZ8S7jpV3rvpEnTXbVpWj6vyk0vngB3kOl0AZhttYUFNfS
BQfod/0HYmZgMj0d/pDZ/zHPoLRRNCccoo9BpI6jowlp9rcW1dsqHOdvd8j+kAqsVVSR8N6MD+5s
JBv0dNaernIRQ4utSuZFiojLhqgW+j2WZzVNw6oKjBLhq8tBafdIvgdcM7WJuNQrWC0l8D/b/EUq
iE2WfobLUZPyC5tXeIy5DCvzDoJI55jebZNYwZuhPeSgfQRCz7fRDiXzA5/tMfLafQyiIgr93zCu
7gWEc9wzBIg0vsISFH5aI9JhlwqyYYi3ZjS0G+gGmsxZN4s/YdmD5Ul1rjRGHoVnLDCRYk1EQLJk
7k5GT0xf0oJFKvSn9MSuNzhx1ZLCVJpQRK2bHZhrAnCB/BeSVxkxLyxMoiqCJEsfROw+Qy6/gdH6
9UvCgLk2eBvVX07uxhbIDfN3vL9967E3GtZFCJ5k8NxLIFn9KlhqmoxkFH3Tpo9B9vijEmurSj6n
wDEOle2YD0Ag3xJktYky/wx/+LLy+r8sAdUf6vneBsa+caJf3itvlyo82lE3/fNhXWyKoS5fXLs4
RmmwGmsgml1ecfOS6KVL/qCYoXnpkjBzTaSmTpthZRE3hZaBYELCvUn/Mu1h65LFhdAD63WtF1MG
tsQSuc16mmaiS6DAkW1Z5+Z2znNA9g5dV2EBIFKAOZEqte9zNFoPhKIy3kLa66QpIjv3qUr6U0BG
zzEJgB0UHaoY2wiIJmteAljUK7dKQBuPoMMcx9lQSzCxncfbWPLlF0WH7XvGX6QBYWvLSXemBbq+
s0f7u1agNMbudaqNXTsR6ce2HyWkK9jdWd4jq8xrSLUctdVGSGSwpUQtbsdY5GxGKfUHhpD/W9F+
QxdTBaiwh5KOet/G+aXPcAW1VM18ca0vdnWL1K90fH1O4bAiZesdgNAoV+SsmXw4X1PGEhJdsG6D
D9b313EKEiauxnDh89xAw3mxmuSjHaxlDRndzUQcBhN4nekyY8aBviJ+bXwIJpZN7RI+V6X1Y+YN
j52iGfEF7MBgZmvoBB01X2JdUgqS9RQTwuq74c6hvMujmkV2YDVbCtV/ccLX3koRrv/vTlRtQoA9
Hj03b35yM3mdquzfgPJyJbsJ1kD6kwcpeps8VuREDb9zqmhKvfA2l+iA8FA/5wmpl8bg3cm//XJl
MK1jqI9bxEynwoVPNfJS2oz+N5bNiifFhFKwbBy84DBG7I+Iajk2aDemYGatTrQiNHeUd3127LLi
J9Y+oiSCHox2PA6p/i/R9p1yzt84aFNXUEN52IkP2tVp8+P4pr9NCJJYub36LBQdl+uAtmLhvhMV
emaLenqY0KYKIxs3AfZTyOgWwRzTbVa0u3leOq9VP7F7lp+E+V2ESzFlC+8ta+ovVeJUCjLmQ6M9
puvByrOXroJr5U0D3VbKajn2n9sUtYhPptqDkTXId7SHKEmx4nX7q90QHFIAPUSveGkj7xD24Q4u
4nzIexRGFfRJCrSXZhrfgqLHHkxaEXkLT8yOTgKjSJ3WZ8WZG6byIAABR4mHjiHq3yL8M70CYNdK
56mrZ9hIFWxNU0wAfaZbPWPqUZa/VoKsElfnj4OVjg+ebz/L2Wa0WMOiYs0wb0TuvtnoPx0XJlav
IKg5kfoZGl7/KnmCl4F2nFx6jNdfWf1nlu1hLvrnbJYHLzOvDZgVRgJjv/EDj99YrIcSl4C2jzYz
cneQX5lBfGjM4Eq1ziUmDK+ap1fWy0zmACo5blpgr/Kv2mC1QfrvTdMksublM679E8yrC6lW6XLG
6XUm4i9eH+dQjrSMlaVuXHKEe03QcWhtOFnLAMmCJt228nZRau2E1+yypoc5OudAWOp5JZT30npT
sGWpcDNRiq3HYAQXmk4bRQ6fUSM9gF99Uknx3gjnEjjISzmxQPaihMon+yCqpVVlEltTnXvFstH1
CH5JIUTafngh4hqvB4lWJjKDxi1udQQDDX/kmuTPFXmJ49oZkShXxgeJjhd8iJC78aiRJOuSXdC1
6PTL8UQ+kbtKtbeXRXORyv5FcJ7uDG1vc56y9exJH/mtnJlTk5xljM6ZGcybm3fkA9b2a1Kn2Ybw
cgkInqa3tCLqC4+EgQc9tRUMwdoM74qT6Yzl61znC+nHGos37ihGDRzsq9TBqxLWQ/UUWTwwZgYk
mrWPj/FU6R2vYflbBz5obrt2LpGaQMYSGvxf75j1f7Sp1qlUbvrV2wHPn1WU3P24YPJjNgz+ZRoq
wDIp1KRNPMUdHIzZLlmX++0lwub0RNGQfza+i1afw6pABW35Kydq1M5RqDxq0C9Ebi1bO5oX+EYB
iYR1wClsrBjTiRWnJoaIVrxUQcBRY6FpDG5NjP+E1xEp5PjZ9w5WiRHVvqy/eyAs7QxmM4jr60wA
ETMcnuo0gD0B6XqpbayeOW2PZxl59zM8+H1gTn8h6XOpWb52akLCRxfHB2i1I8c2IilMKz5bKAuz
IGte42Kkw8y3XbNW8XkvMdIlK5sh6wN/bOsBA5W+uCKOASAr+peW5Rp1okbQSO448XY9ei8Sqtuy
KY51gpgSJJD1QqMfE/BkOupRmoXamY5Qp4YHcx/AJNjYtO8YJQDlMzSkX477ZqQcRQe0sbSFvsFJ
aTsSeK1XidnB61TWrWof+QBGHT85KuSX3gYcrTE+aEdk9xAe8q5InPEzx++165QFwhEzx02ni5a+
CaT/WiSgV8zWY1fuZsap6tOOAqdx2/+0zr7iWQ53xzWAL81sqQ9BI9BqDyMp6ZuunFF2uZ6/jSAc
vVUNFBWUAcC6Q8u/Gxlui9Fv4r2dMoBn4OWdClHkX4H2ujORqQUXCYYmQBeddx4MppzrjDiKv5j8
Tqwui+adZMil2Aux10eKVortyI70dwU9NWO2Z0Sqfq1IjIQYU44sDxLfkTtmh9YjB/B91u0ooFzO
Ld8pLqOXthsobpLKyS5MPNmbJK4an5rW4MzAfwAFdmj8ZOd38eLZFM1jZpVzQmi4y+g9ypgYTdZ7
SpAP09Q5q48e0JeNwoaMapbcImkxruP2ks/MY+NdTyAinAIkkgf+mcd8qkCGAsYlWWrCK8Tdwlg2
FhWaNPaJkNoSTvNonJnVtVbc7v1ceHKtaGCf/EZEzwVK5R2y8fRRYZBdZ27Q7Iw5k4+TjpxtKS3z
g8YQBu6kJba2rIp3FhTdr2jM4lvFfuDVHhF7Cll2vG7YAWHutcHBUlp9VlHW7P2+tdiCqmYvIObt
qBzpG/FiLnYTtkkQQzK56m0u7LJDmDQNKYUMY3fYrS5o7RpoRSY6i2YJEHIJ5ZZFZUT1OsVqbbYg
s/qqHbBqoUYNVd/9F2SxeIsHLVeuHTkbMvOqa0kyxZZZU3JpTb98tsH3MAirJUrzIv43RI3/3oJn
PnF1wlmu0lNO9vE6RrLyXHhD9+IbfXpP6rg7jIU5PuNNDZ7E0DN0gsH+okcJerfBrWJEoiZpCz9b
Zhflexm1zBh7C3hO3HX7AtLks3RDuTYJRsDs0RD2zZThYHMdrkeX1dc4+8Yjrufuv7p2aqpYzF2J
adP/waI8QD2oTk4y8wP0lFwGywMfE7TFZkHCb0egev/ajsd1EycDFgOx5KxV0tX/KKLdvdnFJKV1
YQWFrpK7okN8HibSfENgAeo0s2y1a72u/80MD56hO2Xbku/lEDGoO2VBzCy190b4ykYavfkz/7WH
Ig2deyGGAHKxPf/Zsw0qtEXidxBOhRIMLYlEOdzbNx+CLxFWLp2ttRDfeCf7l0H9j6LzWm5cSYLo
FyEC3rzSk6Io7+YFIQvbMI0GuoGvn8O3jdi9O3MlEqiqzDxJ7McnljVNVcF+hC63NsKKH/3eX+5K
v3JOgMKXu0ETe4xMqnduNdS8irmWAGN0qlc12ctrS9cMVpMhvaE2lnpbUj2XuWxiYgBdQaxLg+i1
rsoojAR0hEaEe6NY+5PAae7Dsgr2niNhw1GzS7jfpwBi0pOzKqvrBp1w3QJVtHDxW8S+GwJoCYRh
wbIuuP7FYoPQKRhblmD0ASZ3wSYH+3fUpMDWfl8lB0E13C2pZC6swQQWyknSHnkob+6org62tCon
946IxAPvt+Dtelug6Wpwe2gloX00AP7OvDpYITPX4IqSmgcPRU02ojr5/aKZ2JxnGuw2CYG8dc+V
+0HKQq2NCqid6v1gR9IJ+JBnU28H2GcjiUNA5CF5fLCzxD/IcrSPId4UFJ2xfoYMHT6nA/bAuMum
hwLX0YZA3bOfioli4emvy2vMcGVLFHlESFx3Ye4d6PVutw5hTZb+rtnaGWQXtIsKpK6b3jgMzOSo
J/kz5h1akj+5Rxf+zq4Kw5jPI2BFGrSsV5fPKRmgotkHwibJCV2hPPQ4o17Guuf66QbkjybSWljS
Y0IxBXWUb1mXtyct+K8QvuYLGJb6kDYgmAu+ZjfErvNnujb1v9k3c79fkri5M1GovolmRnDasuys
y8RbT4FFihcTwxvTkNj7vv5bBlYoE2bpRrjQTNctTWjHUKP6gX+MuLR1M8EfFjJ1fbJ6rhpXjfSi
J7h/KCcgyfD52QvcHdZjJAV/l3RJTVV2EB/ADawKFUSr2U6TzzjjyFq27BKKCJhYl0Tp1qnPJTnS
bQvrZaEAB3Ijzww56a0cR0NZI569B5dRZ8NHqPqJpG++uiyTOI2vnC9dLdOP72MVwGswHRUhYKK5
udhpPBh/Q+A267GK2pNV4VAlCw2YtFNUNyceU+pkGnWkSoRCFtiv5avb+hYobyOtK3t8+QwdDzmw
GsCCJPXUH9UIcirO4qtlwp83KlacQ9Q42E/USamd6+LW4uEWj7tQ4IE05RzuyFaGN9VYRudRxL9Z
WX9VXmhfupH1ZXBlfoeXPOCUjiA+pvZL3HHSh+wSbwQ5mW2sAJV3ftTtkrEaT9VYFY8yie/o+btC
xobk6JV6pF6kqU/0NDhcatzmNmsC/ZAOMMg0kshWRlo/YreAW7As02pIoSSCWWeXtYLyzU0H+0sk
InvMDVpf2MOp5rlFC4fvy4+sCznrxU1UHTvfcdJViaa206nhbs76CWFIpIgHI+r7YzWirZDeTVdF
GHRblfaY+5wO5XhMHLlGvx8OCBTWvXE6pLpJwH22J04zXQLMl6zbfCblEkOixmzGpyMLf0ljC+wO
lMDUPXaYQQTqzwtGruf50tM5bO0ifhJg2SPgQpMd9fRPWpP5BZ1Nps6yR0K+k5A7/p3HSwFEYQ1c
vwQz2cIj3Cb80snn65YK2d6HXowZzw7r+d4q4xZwYl7CGnM4cO7oBxufjGxoi0nB5VhsXc+48eQ2
o0L3X6NiVok2bR7iQqtzR2PSvkN3WjZhkCFGBTS/FEGKwaIpwpuOyOuhE0wtVklwgT6rYDuyFpP2
EcVDnfP79OoZyadqYQbaS3fUuouOjj1DLecfqZ7D2LU3mYwpNJqW5mGaCDfF3JMeYg0ESrPvUd8h
Ms4HKQ9A4BTcrEIaog+JvVhrVHysTCZycNVOZQSM23aWzwnL18qiAue99WhoxZHDD8hn8qAtvAo+
lNHyYDu0UO+tOkg+jJqDXbfI6KesF7WzR+ej7KJvXfLwcULYqitpq+HMaEjRCy+Wu7zQBLvinDKC
nC44B47bIeBQe5NX4TW7TtNpqZP0Jpgn5y6wa/OVQIp87QaOx4mlI7Kh/YfKIAwG83hPPne4wX6l
7hI+a9i+WrGNhKn2sZ9nu36ar5irLE65OVrxEcJU/9r09NrIaS4edTHhEnOCsKDUzZQ3JR0t/BT8
Rt3h+KdykOajdu06vUuHCeExFDNyJxkm/iLSwJOzKL+guWePiuM3WhABboJmKSVUdf80oJFig7Y4
qRnQZf7Gy0rzqOMgPMejHO8nhfy5FfaChcNyaKTjCMnPqNKODcVI+JdRF/TRat/C2ebN5maKCm9t
kwWnRkxa3wmdmSAYCpRnsAeeux+t2bpQa860LbyOurJMxy++kbAuQ49eZtxiNwwH3l3n9s5mYVZZ
OwJsq2Hw2LZDhT+PcJy1TUC6U7y95PtulFekbs0/YjzvmODcOnAew4TXeCnRXZn6Bs96qvN/Iasf
nr9r3BAK0ceSefXCjWtpbzQ4dj5+DiVBvC/7S5YI62n2Fsa2zuXzReKjvcya9JToO/3jGIXoTNzs
OI8pmmObIVfPJvsVpnDqgwwyVtoxA5yxah32+LAP51tcKZhsvez6Bkitf1WX5hxVsnhaS07H73j3
sh9QmnOwSnNP00u/hLSsTSVhGdljnraH2Hj7Ec+0x1VRjB/gUsUvGzypP1nqq71cpQtePfqGnxKU
/88l9eWDscblorTNhyiDPryt8wzrXrlYJ8eO4kM20qTuaOWclUooy8RN2L8XM6XQmgAiKY7IfyH2
Yb83tA7dxRJ7fOGQBwGtnbJbAFfijivgr9otL3cL+Z0+b6YsJW4Te/wO+zl5TLKAMdamokoFhX7n
qg27i7SYdZkb/HZzsvC9Vl1C5XcQaboSlYX5YihgZ7TGhZnMzJx5sbWzc/wmFY9IMqZll30s16RH
wai+NlFm78DNGSZ6+yVnMNuoyshtICRlrBH7Daxws1Fu+tkDqz+2OPsfE8cdb5eqyv8A516ZkbKl
NDmb6GIYyutymk2teHcdqzqNmOBuncGeNiHSz7EbE5jWabJ8W9B+QBhAj+x9Xd7rOC9fIni3a69w
JZ7La4hBx5hRSq7fqCCL2ZlUIELzlnoqJS2QrT+HNNJxn2fmQdnxRu+wRE4dYYAZcFZNzDYx2hAn
YMs9cyVKbmPt4X8GP/OIn1rvkDT1q1qq4GDNvbf1rUlcySDFF14sfx+3AVOwicQnSfbyI6+C4WX0
anPk+8rdGLc5ItLU/+vSihuXD79x9PvcvY5CcJi8lvrosupPVt2oyxjQi9YnVvxro+tuyxqWsZai
vivYaWyWeX+5lSmyL0pf9C9qrA9X5eGGhzInl2XCpdS6JaDktsmPRPvMFyaX/iY0hX2YQSGsdD9a
m5itEjdGG7P9w4zv6uLPZFewVhVnxyUGsduHHr+iZCIlUjIUY5O3T6LuslORszljGwU7KMl3ocM5
D+0IztsbS7MC34/Ax9HwXLsRkJVsjjayxrnEvYBYihUMqFhi/O2gKUdEtjGypyEVAhWy9abBxrIp
hzReEzO4tga1nKxbOsPhyvunYKn6feN458ZNIaaHKuBBjI4H9pXvXcRAMXcaTT/luRSUwS0nOrOa
uURzPCXcZvF9XcnOHl64lmYIk7H/jNBU71zaog9MLt629prklWWe9KUbI8VOP01Txjh52uWFJep3
QcbjPMFrfGbJvins+UWzX2zgMizb3nFyxHF6grycLBWtRnpvllR9tnwhhMIAWmHRxOtUUlmqJgK1
MbW3DyUchZ2x65g7BgDtkeCSjsOEqQUdS8KQ2UAruPixB2LQmdRNarl/Ig/vVYSMEWNdXKme/HRr
cF1QAxOfwjA5aOnYR4AeAqMQi1Xsga2devUy23CsnQgrPre77qTqmfY5kv5kuQg1rAltQ3nyyvaX
62n2VNad+IfGYd2NGcEKU2WMOEh8mNqOkcLx1LF9oNwLbjCudNfgpOAJC/eVUgnMAlXzB7Y33fdl
QMcQIsWB1+GDBhq57jxM7MXsAwX03Pq9KtvilbkvPGcujIdymPBtWOCklpLoEf15msOwlZ2xyDGo
+o2/ThrvksolwV7A8OsyVOz6wH7jb/1PLOotS0besyzgBzW6eu9eBSATCos6bJXtO7/0HvK8gqYV
i2QXmDw+IeLQ3jSqbp/Z0GzQh7ztQj7rYlXKWfGHKColPG6lERaIDgTMZkrAPEYC2iZlVM850TXu
Uym/W/wT4UPOnWEfT4EG8MEFYFF2AOqkF0CRKuI1psWKbRXpqU6QCOAzFTxD5hbTDcU6Pw0tg1uc
Js9cDUNSNVZEpHG2+dPD0DtPU+IeawMSZZXqiB8+iV2oz1n5vVRU24Hr4jpXBjAIiKhHn37H9t/P
dLEFk9PsLWaUNcZDD9qfI+9lNxZbVLtpu8z2dOBVbGjGoMDKaCLJi7JmCnzzVy+U2WHG6nvTWFQ2
yoHwq5dpoAo6HnZeBfGsSMIJc+GAOcHjqYHGm9wQWUTR6HHVxSq4mYLhcSnhQRWjjykiqQ2jPNmH
1aD8cF3jobgLWD7QjFLZ7ZNr65mcwU5TpfMlryOsdHJGLqXFw8AcyTI+J9kNHQf5eexp/Ala0R5H
JapPU5iUfRA7EdjA3ntUkQGnMNnihMognvSCUFEBtdxGfhk/2zxx8IwRyAtcX35ZxHCObNfFcSqJ
3VS+Me+QNFuKGJzxZeo5GgHHBjWgJ30SOd0UvDJZ51teei8RBTc3qeuoO+2zQI8gEeFr2c49HEd2
yIXCAKVsuR1G5XI5zk9uPd+WMhIb/E/TqRjs8U7ywSMW6FFrVKbhLXxIUN4hGIeGLNrG7dO/xnK7
V8Co3ZmPgctSByCpWSpDLxJXzoT7BGU1vb+ziaDe8WmfIHZ34hihjsU2sPGO1XoT6dpm9ir7U1Db
jMdhEZDhTZlq9pCD8OD1Nnmaku3cTkYwxc6UPjjBXOIg0SXJbwraraqa72PZne0ugbRoR3+tj9u8
ksWtW1bergin4gjy3qI9zy52ndu1N4NSaJIeT+Ir+tTfASQYUMKVdQikcW+k1b90UT5tBm7xK365
NF8F88tIvdsRKw9/Tbe5GdohJo2v0kuTTAQYCDdjxor4r1bKUe4GqmKyG9t6Odn2ZDZhRE0sWEDS
PiExCYkV76mpcaw2RBU5pIYhz08iyrIZ+WlK4oUHLghi3cn8Ayztl6rLmKo28Vk4EQEkjkbUQGDq
FPwL7EBol2efXZ7TExETr0FWyFL6LiBRfS7hONDl0qcUHiMQctsq6U6rizsaAStcHz5o+oauYaVy
Z1fMfbJrQufHj+OSn6bMqfyYOYsk8+eUW+5dGJS/5IdT1AJE8Jq/wyasxKeFihpFWYxb1+POODiv
Aqf3JW0FRd1IgDdYdnkXFfFXkqI91LbbPQeFxeoaVOUFKwzyw5J/zZhQHzWtaUC7cMXABruez2hh
lVE3vFXSgKKqyLFkY/EdDimqfz3jn8ILPbKdNNEHPxyfJVV9Zz5w8hoYyD6FrP8E5pY704zzarQt
+ZQVEskvRe1tqgoa2LXn3CI9ckD5Ku/95vrntMuz7cgzZj3S2tzUt1NEQZ4CUrc1uC7WHV/3Slrv
CfGZvcX/DH8b1FQ5aJIrS1/vpxF2Zez3/SnCdb6a3PzNvf7+2a38vShNt8Hyh/UtYk5IsFsWwHLX
EajqjZqNuEfwTLdZTrnzVNXLLvFcOFFTHhIWjDK+YllEu0+r+mpba/aBgpvIQVYk/sq0Ls+m927D
xW0xZ075QzRN8S6H84D6lOLpNHrcE+54zd1IbTnVvndBRF2T7xe3lge/vXWcklY4aSMFSDz3XnyX
8QPZzy5U4Lzsr8NjLQ8JN9qbGVoMiEX53HnlU2hNiICiPrucgnccAUgjwlBZty1F6UiITCdReEO2
D9t9ntp3zmIdhwxUVbMQybLy93K5wkdjyNhRMrZEW+lFTR33l5ZNjCr+tW6jXZA0CZXedvDutonU
j2yb4B6dMUYxGjDRTrpe8Yut8HTV9dkrvZ9yThGuunbYyrIL1vWCXUC5QCKjCAINLRcRCwfulHQs
x1uCY/3R7pfogwEdprptSGHMo3pL+iX/RVqjUSCKo51IzNFyKqjTHSk210ZkNTKIyFan+uD3fOtN
QRdNMpoWP7zhw0Zr+U2UcGXzA1XuOLBIQBcgoE+eqDg0Kc6Ynn21ymJGgThWs+14CzbaAL/mmhIG
azfoiDgsbnQAEbracg2i5aWrg0vELeMIaCxitkUfwN79SB8VLEEODVxWgGkY3X+C9wnfx2EMtmIM
qRdsqPCqEnwM/qzo3ZjL4GLLkewXrPllzkrulsBedev/SIc9IYeMuEmnJvzCEQIz36/NDSkffLtq
cG/nOXzTAzCx0OnCN57CeoMPWW4i2uwxW6VPnEzJ4Azk2VeN6QW6OXqo7VgBD8V6vG1ai3N5FUG5
CXTOAZmjzQlXLbcFmaPHswH6hxr+xDkEBMuifXXfutS2eqBuzuR0Cfamsn/nswJx0RSpOpFxSKZV
CzJ7BWBuurXgGW3jUc8/4eR6r43LBzHJIiP2YUSDBrAg+9JbBPDSKrGeSousTWf5/U8/JvOGNGC4
5jcVnKm8QfleKPD9jqnUOM5Zxwjh1dygBDEuis4QnXon9Q/BIsaLK0iADzM6I09896nvVXZ0y1q8
uX7t4WuJsU4o0d+VpYRPn5URhfNpGvPVcUlgsfzNHLjsGTlQ0TJpQyBdmSCe7sJCVE9tOaafJgvY
jkGXqlVHMpRTRGqeKPYqbuy4vr6iy35NRlncxkuFTTFsr+4na0wukXKjH65M3j/wh2qLJwyPbkZq
yZ3xChVp2aGIqnkX2Dz8azv3/monbRBm4DVJDqBsmHRyME+LgkQ7RQaz895X2rulX55jEmHqo25k
b06eY6XjMaEYlvRSAdF8IIPmC3SKxAPxFGWpuG35Im6qehD3ydD122hsvnM58eWzsDx7fokwH1fJ
i+GwsOmrcFd2MFc6viE7P8zjo1WznBRDW76mdUVJgNXPfr9WmezfMIFchZNFbFuPT1s5DupEdHHg
YUm4H2CI4qWERr2NCy+GGB7R/I5mzsstoCe50QOJkpyn7uOgPCaWnmy3E/reowySca8onbjk+PT5
cBiygYq34orz/0gLQzJtWpCXW9WL16qswo9Msqc2mNvZInAZuK3z2YxxSQSine6Gnvfp0sw48vP0
wWBFISSBTZImH+6NlGVLElx4f1USrMWkgrUcMmR4PToHjzfFKpx63rfdFL0vJki4+mhD8C36zkeI
nTjs5rEBkVZOxFuC1oDSmyTfxj08L+0/V2rGhZdC8i7L/rVzRsOxKF7O1Cj1HwkET6xRXPDm0PnL
AwcRxp/GfdoxYnJgMxy2M+fSVC2xOt3ElzZZci579FjDVDiAqXir4/6hniC3ZVm1PFURjCt+ShmT
fRyVf75KqnfCij6qiU3Ik2/g0B2QNZsN3U72IVFFs9ZcezkulG9aZO6lr7hLBMoXJ7GIjusoBdT+
1g5Yo+GWIcvjeXLbcySSho3OVj7wirbYcmlJtolwSqpsmvoYhUt4mYcJjlrbhP8qTg+4jYazlRaX
hkmwN/UdWwfZKcfBfOw0NpUFBHj2GajWs1h6e9MOhh8wjN96FbgUwFSMN7ddaZnTbM3fsVzy17QJ
532ROwYPGW48rvyUomjfHBkG6LYlx7Phgo5LaCiYYuF87NTkfoMTyY5xSj6LMxMoapuiLFaKv7HA
n+sZwysxzX45a9RbaslonSAGs2kcfO9zT06smJwnJv3fJB7SDSgva4U6Q6cuqHkEDf1tuwN42ir9
GUXnvwAcxb5lsmUtVHPPTUvd+/YEiWipSaEhuvJOGO2eJT0JPXC5Q5gnNNDaNY48Z6ltXuI9YSa4
NPwt68GKnsVgVQ8z6wgqD2mlzwUkGFnJNgjVtpskv9qGFxvR0IDA3IbQofsWdCyezHI1NTSe5qjz
4HI2us6VQr1TAdBxogplUJ+oxxDdK392SzOR5+gLD2cesJTbkGjmDJptRRXFP24/zq+BU39Gbvud
1HAJ5iYN+GCKDvsnAcnGmr5czYh7jUvCrnY8+JZw4RoXPgcwek0irI/3niDolhVUeycj7tRByjNu
RufdK9AM4jYO33pXh7+FGOEM5/jk95g4DH7f2DBaV6W4xRNIJpJBPIS7c/WhxJUkCxoNUbQnV2W9
s9XNF1/aZIZGHgPTCFUwth3nFHC8fbDtUBCk1YBGiJbejtcxftFL9OK7sbPVjsw2dUffRUiZJzZ0
SzxQNE+MEnLzB8i/YkP9TXzK8ehvMlrkmehpefPmOv1n2Kr4DQ6sCR1Vn9xlxvJO1oV3rn3d8Y7y
5avllcNRlra3FU42/7ppYX3Br3MuSyuJ7vq+tbU7QWQXqPiu5fzVrR3GVmw2USO2iTdUtxm2obdA
Z8PFauv2LqsKLHLdSK1HT+dYup7d2DY7J3LHZ4xPIHe59do7G2Ylt5Y0Gh4Di/mb/wPmURMZXoZu
cRMXvb8xcTy8l7r0X+3Ktp9iXOx3HV0q2ygsuFBMsW+vaTJhFuY5tyA8a+8XiI7YxSEHylY75Inb
GszyGJlX2J05v4qqXSU2C8qK/qd4I/0WDTBPMTpgpyqZQRsMc5rJagqHK0LCAU9ju89V2PGQ0T1e
2lR/Z1UECNAlu5ESHJmCpd0GUHXwaUX+vrcATfsg7KhQynIsBdohAIwoxnGj30fQsS+cd7h6OjaJ
ecD+TuKfvJTf8CIWbDJxI1COSnYwz+EZ38lDr5PXwDcn54o2491BW2xjWKIW+wGGC9ciz2PTBWjT
9v2HnvoXz/jc5BbG7Kqd+IYHTkL4BEN4YmVAlN0cvaqGumRotuT+1JL/sboPJ2RmUguNavnsD7zC
dbpqbHzT5Tze2XHp/laUvAA6Lx5nCwHTW8YvSpiIA3jdO87R9tSSVqk47OHME/foyrjsUSZXVtG+
yEGYa4jSWQ9z8YNIcdv3iVmNo2QuApaC0UmN15BWXR2qdH4ZhHzzMNswxTkp3wDHPOOJ+E1yKKFz
ktxNMUVdcczUiiOr2AUqJObb44nMgSeuumbZA5M5Vk1Onzg67tpkxlunauSEXQffwRBPDw1O/lXo
Kx54NZ62cNLeptO9j726TWjLBdKaE6SBxwzKSzXefbzU6g0MTVLvmPXLfbGI0l9p2+qptc6DX1cR
Q/SkqnedCnxQfBiWc6AhD2OoKLKIe/UvbeOvxUvba9KRsqCiIBlG0J1xNGS8lx/EqZZ1ImBAVALb
Etxi3K/9FF+xANe63HbZymyhuZWqJfJAJVvTlZ2OI4AQL+hBf1c0qEAdSvcmUh47qQtCUnKzWNnU
xmz6yCWf17Nw1lUcHjCkQbWaQCXS52Wvx7yGM4CTFn4YIDzjwhkrxN8yNZSpkdpWjhWdSEYzTMjy
6loSD2JYqP6gQWHPreJNGOuedtIPHkGYSJUgfx+E34wiy0Yh956nBFT3WLIXxv0Aa5e3FEf0Bq9a
94DJqtvEw3wSCYpeppDvY++fW2aPDKf9OmnrV45dBPFkewHbTNdN7zy2Mr/Hf4ajvpsJ8SRv9WjD
AEPCMgF3BrTFPRaBYBVmOF2tyd22ae3sEVdeTcxvYRnZALOGCcrUuEqtof4X+oW7YVaqQCNPkmOA
/JSqfK8Taz851N63PQY0K1W3aZDgtkoIxc0sLXbpPesY/J0bM8h1i+esyCnc61GLQ3rFOyJuwUeC
+DCAAGeJ4229sEdZnvxRBcgChl3a3pvxB4q5OoEmpB4nuR6EzL4ajSQKyo7rQSE6jTQhX8oaC1DH
JyGtiZDgUzpRjfJbkAFAHBF/DlPebuQ6CxFvpukQqMFR8gG7FwJVzbGGT91Wy6GxO2vtkry4oRLC
B3OKrd8p0YNkG2eQBZCDV3lgNx91GRUbZkDOXz7pgjoK7sTSwZLuDYpelUT7ZVRfOCyP/NLqM4IG
mnxOM4wj4pLqSTxsRaU5sHugZAO/Ix+HapZZ9lfjmCNRnfBkCVsfZvTf3eJH/QEGuH8gTlKz2Scg
sXmcPVvztZpjpv8dr35cvPgEDv/smO1ZaVfs6shuj4NkqcpLyM/ZMOF9Q4mHOcMFzR95hPupn5ET
ys9yrIJjHQAjsci10C9xbbE2acjNxbv1O8SGKh9eF2Uu80IRgHIR/9yw5fqXWxsS1N7OKWM+O2rg
/ul49UuubXPTxniBpAdgeQ4USkl7F+coiNaiwx1BoGGbezPfSfg268xyzT5EEoSESz7LV8F7bLp2
b9JGw87QT7isXjAg9wcRD8NR9JII7qKQmfzwO60pwBvSKqOgEX8AOzTNIl7e3Q4cC7Z+SG1BTZKT
RwecF1Xl7aMiY3FmBYp2Zabkb13WcBD8at64rkjXuTOrfRdU7zYzGfMwhfK1uY2i6GEaihqayBCh
xXDuKZv6AX2ONxAY63FAlAMxwTM1TtW+6FpEwfIhipz7VgdAhHhnESwe8FKO1KYMkOZAp8gTtmNI
Qf6V3MK7Dh/1W2Q4wy2OsDeFN1yqZrmLy9bflf1inpYAwTPz1ZVaRg/6aIM26SdJ9TL3y41egmTN
OVcfOuBOaxDA917V+VQbiV9+YfyHiay4yLtfb44vtIJhdcGsvrJDHhrIuS8UVVykGe4XH8JRFo93
uRfWeweMAnb0FzUPOJNViTnDT24XXU8whzO9baySLTWtn/k5sSvUuBDNtSkginzFKDhem7jaBt9d
MH26VwBrjjhEUbCfnqK5+h4StCdu5PGBBbi5nzTFbp2rujMuEx5DixkIC/TTsVBxsm5cOI9TNCXr
4grlmT16miJKY+H2U0obWcXVjDFmlGam5SfugQGzfps8sNWQnbKc/DoORzcWONabueL8Z8+g9hgG
VX8/wjWPpMDYjFWVk2aFmZWhn95MdvMciGE1NfK7nmGSt3gAV/4VzDQurfdXWZwpty4wdF4LHopL
NAa/dAW95lCOdxhKno0sn1WXHihMn0md1seBjcXfp7UA9WIN/k+cls26ETmloKq468X0RXXkhXgs
ZE6cZLiPBHm1gcipD0h0CTlLi6o6YEFDnIqta3NgCUk2cgjNL9kf32rMOH1G75LhJSMxpEUehlgx
XIqG6xQBKCwCtuAMXe4luILZ734Iduwj3cDV9lBQaot6pGttbRlxw+rZnF3M58uUfzWW/EetFNO0
piygdyfaX0im13r4ouaa2a7D7yN63ORWQuV2FWXIG/lVReaXcpOAcKNwqbqkiU8IknATqEmMIjrD
TwJHPmrWIe+5OiSLjyReFB/YLkhcD4Q9ccXw/fLNOan4jk2JsjaZSWxiiFZx7KfmttLt3UJHLWJE
vW49SME1bs1BTPpI44vtcWwPXAY5CiqwMr4YMjRRmNX83Zdbuwu/F0MTZjjos9NRalPQvWhmfSk4
Hp8ZGesb2qrA60ifZp54hPyn3E8LIsZKGxk9tSlnwKLRYGbi3MYfwYEET+oXVh/cfVlfruaxfUwx
liOoEelBNmUyjaCRjEXA92OUZA+9qoAAMN+MtmsOttHZ2m9Cd3vFmXBgavCOAPvA+8N6tizPoajf
6WBmhHKsP5EOd1DIJWyMKy01kw0N4XW7T8TMTxYtHoPj5Mh4Pbgp8uucvHLfFSfHzGfoMLgV6coZ
qlySv0uxp1QcSFtr0xn1QOxBbBjPCUyV151BMw0DcySgwfudnOwjvtrvxXao6CKyd2K94TuVUKUp
De1ac8V4CgGamb149YPpL8LOClqudtd+q385iPIuDLFCVM4VtDn6D0XAgSW0yXS047X3VvGOaAEa
7JAI57UuwENbA9ob5uQ/O8s57cx/2ovNAb+Tt726r1a+1GwTNYaNdMjrgwHMtgVD08IMcdvd0uHD
8mVzK1U17yKZPeSgeHlW8KQu+DCwjID9d+bp3Qt6+pAR57dmGX541BBf9HxC1Kjim26sl0PZMX1C
IvBhJK5sl/4L7G8wbqZ2Pdb249T57DHxdzQAfPOKHgIs0SQ+2aIhSykEzdItJlj9J2oLDZ6Anlvb
7EzRP6Fgcw9tTHpjfuHqiadvemcQvRnSYUe29yvgiBMq3JlTznozLFxmpkH8M13KbZl3C39PNO8C
M8sgGwJQI/pLnpO+huSxwb5ENRs0zkNnYaEVV3guRSLfGHEvvI4f+ome2yJUZ0MINvEWuauX8F+G
errG4V3vJke/Yin/l16LTtxlcrk9A3BIHAaD0I+yne4yEL3jrWKYPaFiAfloDJUy3o/rIkfW4xUp
q4NL3LKzjsZ9dY3ZMUEzdfDEEbncMQqyMKVOu0YX4pzEr9CelgHIXfuRefqlp8xnKu1/2eS9hy1n
aznzWyMa9CXd6b0HQWOXaA+SZWrdpPpzmIPnugugUsX/ur78TK1hky7iNOEKcDD5do1/6Gv1MpTt
V0WX1iocowaHZSjxhdLM5ir73DLcAodIMZPSWlB1oH2Z4/98el+isroN+ZNZYvvXxeOl1JEnAqWD
KZoaG4b6mYNAcKjdlPNmMWHtF5ISseQaUsFfY6amPPWQF0Z8betwduDiBX1KfYv3OXvgOJOofmry
mNZMf2Ixtef7yiZXZOriBm3txYg6WfFcxpClp1eKxIo1QMdvOKzUtZbEoEMxn2D8Xm3ejmHGrCOO
wjSwTPgvxX/OzmQ5ciTLsr+SEutGFgCFKoCWilrYbMZ5cg4bCJ2kY55nfH0fRGaVBI0Usr0yFymR
9CAck+Lpe/eeiyF4OXm+INiH/URqyGbTNt0vFCboKbsB4RC6CH1qbnL8mmdT02wTfzovRHOXaMyK
yBM9Zx/6VpMix+CHPqpRgk8e2rpcGkHrQIWf7g0lLgmb3OWJAXs/lagGinja8rF6U9XsESmjH+QD
sA/Xgb0mNezxutiAMd7VTVTtVYnYOnB9OCOoLGwg6ezoyZzR0pvCTPYZ7Efwdd6PvANXThzxrYFV
ggqExx5WSf6LbPfrUkpKL6uI5sZ9i1cRaTIrottc2VG6L+YIdQ/XVuYRPWDB9J+VlxUTnuIpzEnZ
jGA20FjexoFXEesyrLyMVCA7IeC0ihE8BMmsBhzOY5+MUa+TL13lbyYGBqvAKKt1ExVnVtLyZ4R7
m6fprzoZIfjnoNM6/cIHoYDqn4xYwzNvzAFGV0i/fRxIEQoIPUGrdkOjlsEZ4I1FC/oGGCAt/L68
McEAd9KudpmV/UgaQ/0YIc0vsQbfx75+a3axDluiy3bBiCIY5sE01sOZGZCkN5AJuGgC9sK9tHJY
WUSKowxD2YXpniC4RQAcFIibFW9SKz3T2vglCSdIlEjwq04+sJpvQrYWC2ydcyYrBVgOWLB0zVNY
5weRYApMdVT7OfCL0ulwQRTUBoSPtrssqk6I/x0f9bbcZJUkr7WFzAnGRBLDttf1Ij8EnX4qhbxT
Lm4eUs8kS6QoSSubJtI3R8u4mix1EzEpYrvDd2LUgrXVxSdaqE4hOjyNA1YdWfi/YmhFWunc+KRa
045LIf3AsUojWOPALk8I06aQSN8034g3bV/LXd/AXNZo+uSefuMXhA6pkcDhyovttbQoElWY3ZHE
dtkopU7LxCzXaeXcoftliOhmO2prDybmhNNLR4YFkYZwO57y+Tb3oFzBQMBVztrWQgUUnTNZwzor
mpUn9WuGdvW9Z/Vwvjq0o6zDUsDhyJAtR9XwMwzN84AQH+IHvPyHVWO/tMhXC/6qTMY7n1k4RWuZ
rdJ8yDaVRZDNrNsu2nM28md6513rRU0shiXOTUk1xEQs2bCPPnczkFp1GV8GQs+3VUBmGRuqiz6d
frSKOW+LaWGVpMl94YVvTCJQlePZJ7WvPUxF25/5CS2BMBQ69N74HMgIMtwRQ3cI05hR60URg5NV
UbqVoYd9QivOA9JUUFvOrPUpPDFcG9VfDQWoRSy9QOpwbXQTQk3lEaYaAZ/wM+sNAd4JGotzqUcP
9MjZp3fAu3I0hnH/JJl7LbpCe04SYikbkV8ABHuUbXs+KPd+xvIFNgoCfRJbPQRwFXXZOtDVk2RO
v9J7l96WT7yq4s9V3jOUli3wdD7blnWai/bFrIwL1bcvrW+wkibpMxHJc1IUQbEMZKpL5DG7KtEA
uDrtglBXRj2x/YuQp2rZFs0zxjtKb1JCGPGMT0jRNtGAWy/SvbO8Z1Gy0/a5iPrbLi1WZCK0SyUw
CheqOq+xZq2AbaAPDTLg5/5dGgSX7piT+oMcHuoo4X09lqjYeS0ibkMZ14i6i1stSC4wN9iHjJAP
2oeY8M3MvDTMvjurGPxE1HOHDMU00ruuJGIgvS3KNl22Zlqce6o/hAMilIqxP6WpPAS9CwqVBjO5
LkG+ANp4WukRJT8XnjtBsKTeXZPteYEhp2BTU1+MaX6WJVGKkpPuWe7tEffBhayjR2ugG6catY/b
gtk9fPpBywGxp9dWMpmnbh7cMtG9bZz+mhkesKBGUIFrkipeq82arc0gTlK0NBSJEAfhjP5EHaZW
pmaSqVeMZ0CLW1QYxgWAH4gRonysAyKSvOoOufpDjpl20YTVWZ4wWe4rIJ1KJ4G4ma6ygEq3GAJk
cYl3VWXqgTnrfTba+mFIUSyACYOL2s6wzIlYGVvcGqBqV5pJd6RKjeGUYfUPTA2XZN2wNYeOuNKY
gCa9u2tlSVgBLKBFB5Nq8L1XvWkuQDgnsz4GLARRPveFBcijYVyytBuc2dJmpsX/hfFc4mJJbHQz
ttM2gATwKlKneLuqwuWupeO0yi0T5LUBxqHtjZuoc9WPwTOxb5P+6wYAL7EFvaSeTSw4VtzF4I7u
FjsPg+Cs2BlDfIVQBqGiZKfid1JSTwDuDPLcXSbaeNOW7q2ZlxC1rPDebAAyoR64lAqDslf8tOWw
AU2urSEBYCrzmTiaqDlGKyY/ObnUS/8x9Jkk9BZvacW6sZxSos8Svry5pdMcoB5GhD6jd5v455Qb
pyjhnXVkoGcPPZShoefV28YICB4uBFI917sbp7rFqUAUTxvR1WF7DnC8bV9bH+uCuUlL5uRGZD/7
UYkR0JBwqDzUV9lgnc39jC0N60OfpPPTO+0HnfifCV6cy9TWrYGfN1NlreTIwJrd91mdMJwf4dDw
st8MoW8yxDSeHdkxpXDkJVyUGebAZTU0Q/6QUXDCcID+fOR4JL3DoIqN8KVwdf+ODXq4KHv47myR
xtVcK0Ejj+4QGE67xOoQ8DP/Ph+lQZpZ6bIIDv2TiVuL0Re2hWpwN3FVU+Ba/s92IiElTzSx5W0A
KJIkhETpqyrK72hX7z1CDLbkWQ1LQOzOxlDmro4goOECYIVWueFuZSZe0aHfF5OyMZ6FcE4MUOzI
SpkKJPbAmIu25XlvTo/038W6xOpFOB+gmxbICo/v0O2wpJEgyaD8ucrHHwGtnG0DYmHbOrPGDFqO
WVlyp0vrrNUp85CLjswa8Z6PlreQOooHzbHkUhYMRmUc9K8k7Kxrh35C62kxUGLnzqc1RH1UdIu4
FtYaaxvL6dzXGtsWhMjkDxRvzGaDaaZmMD0mGZHalwjKe/JtCKDOJJEK48j30Y7Pw1llaoGOZX+c
FBvag9SkzSwv9CnSzby6JTUnXte9pZ86vndJTG3CA40zm5PLLwKLlPracYptk1mXets0txq6czZk
1b7vYP+4Zf8yVMpjrzG1N54rd3kTCwoKxDeOE+wqBv5XdoaUMkzsHPWaHtKE8nEXhJNukhruETtj
E+3gMcVcj7oOjCvr1W1bM1jTg5Twj8HpnyZFSiNqGEZixLrhpZ+sZWUTg9F4XnrIQu2WlV8sdNuw
1qNMbiyZdnuGKtaWkFxCBQ0eXhu0+LZk3kQEaNWsCGKhv2e0jybC9NWocSHbbiZucKCyfSqSHpBl
D5usKjEzKwfPTMX+JSU+lnkwLXgdWakec+sitxNbhXB7h4MFETBeYscYf6Wjbd00uR5eR0EgV2Ov
Xft/Zaxm+X1veP0qTViBS03zsaPnDmnPLRkZTVPsfFWn105bz7siQDB2e9MY0VXWpTsrtOyViTwV
6tvENW0Nd0V9kmwMNLbbzjRehQdipRvEK9NANc8mpm2SSAgS4iclLlpDt0yukhyyc6IoNvjSaNs+
tvKlhVbzBJ4fcPxMCojkBA5NxagxQcqSZYTO9gbkArOdop6HhkgK3EE772iIrXLHOkdyWVIHjrdO
5XZrA97TIq/TA3Z6VDE55UiRqxvMbDPQvUcfp93DUh93fUJtYCu+YW5Ii72oTCIxsubOHrKt68XO
wnbVNXClOywn5Qn9xOcWm71XZZtcB/WREl7bhaxljQXDC4IUUtvZSGRd247GNoMt6zKO7G1ZAmnJ
mwP5Bi+oL890j2T4jOOiTWF/k2XeTQ9+31dsf3Q/fYoZLjC+CMHnVSQIYM/dO1b9WnV43zHH3rRa
GRAKhBHFrXBcpKhxNnh3COYqIjqFMbkiedU2J0iBnn2SmxdKwKfuejhuYZoby1Sn4RKX9tYQc/Iv
0BcolwLplcHQE4l+U+6mtu6WqpDIfu34DO6avxkbcdlBQ1ki/QPhR+Te0ipmoRPJRG91Rcun6Ajk
FPFwYESIatvM4ruqb7HYs1fmMpFRpzFZKFPcXPAElo7lu7NFnrFvWcerKYbj55RBxStt88xr8a1J
QgTFL22HTlQK/hsKHaCe2jot88sMLeOJbJnBeggm+Kill5DEQ55Y8h7pU7RgzgdooYRbPaUhK3oT
5w+hnTirIabtNdlSHlItV+yzClHvmjkDzcb7uyAIDPqA4591tfpFs6UC9VNgZ/fsHS1Ge8HECix4
VbXLItTvi0iWGy0PRqQyNTOwwFhUhGNuUJ7gZOqMZIMm+xz+TbeyveoBQDF3TOvvwpn/Qxtj2lcM
evf4z8M1lRkdNXZqa9dGA1lFQ31h6/TpoXecV8yEz8KqBMFpQA9M+3hfh+Y98TCEhjnQu2InvQ/7
ptr4cphDlNxXXTd+1h1wRz9t+NDOGly0EQPuDReUWFM423y2UcV0Tzm2DyBgvvAtX9fQFg81nLdb
DUL3AuUW233JRhlZVbYPfXE+eVF/3pZauepUNSPtRH3Jg2E8FbIqL1o3REJiYzxeGJmJ9bQaR/h0
wd4ewOSFVrcKnOTG0LStL1NkNnSgVvEMZk11482VfQc1hAT6tHqI6wG+oUPr0ukGptGS4VUR3xjK
i/bBPOOtk5Jn3mo3QRglh8rStzAoxjUJfedBXec75RrugQfjl9M1lLUlKGnpp8hh7bt+sJ9EL+tt
qMX7VGk/9CwQl0lVUDr11AHczBv0qdelZXIcEt47PwWMbutMj4fEuaJ3rNO2Ag2Wx482zE/qr1Ic
TFDnaYzVEOnVidbzzXF7AmDJ+2aK2bpz2hQUMStzN0Mecv/iDuSHKxDvzzBFeyJxtXEvXPp0m7ih
F2xH7okItMvaJw1Q+qQZOANGZFNY2ioq8itAi83WzLMH8nLstd4bZ6qIf7aJwrCeosgJDOfKn/eM
g229FCABoTeDWgtmkRPEZM5s3sIjLWKwRJ4nlfPBzrKDcJGhIbard0lYpCd6C46I4Rt6MU3nzYH0
c4oKlygwGi1lW0K3aPm8Z/X45lFOrpFrnKAUfW6jjA9AaZ7YTh7uVOsdjLZ6zNhjnvWej+e8HupN
Z/WvgQakIKwdNOEuQeZCH8u9FoPKodfyk5HmtZmKAxKy+zyosDGgCXLCFlJelSDEJs9juNMaHERJ
07/EPbEh4L4mVLTwlbWJe5ynDmJC2m+rcJyiCwG0GGVtcDVRUhB6goQfxBj4eV+j4ldpcOn7xGvU
fVfgsq/SixFv3U3iGu2lyBUYKi2QjOkx0i5EOiIgdj1/XJpKEp0uKmksR+Tlmyz0NEZ1cnCvZTdF
16Vj3diE0+JkirVlGA+ztBM+BpYHjEgG43O9iNklh7dTAgo8wqW4p8PUbTtdsLM3esVW0ivLK9Mj
zJ5eltwAp6Qpr3vpNou6R32OYlfNeFHAMaS2aQV/STIPc+Ahd47reBtNiH6rk+XESF7lN4nhT6ce
5pH57bUuq1kRajvFJTkxL3quB2tWo2ANgu6BjoB24YmEBBgeuDXF/ps+MO5lk/cD8Txev4m4F1tP
urMxxw8vYMmd4LK0Dw3ZggeMgKexZCaOkxdHQUV+p6FOPAJ7qM/uSi08cfFE8L3vnrOeBlzushuh
+WmfNAajBxKrzLGUoAKhybKA07kuXgKXcB2hywvm9mx03e5O7wyyWHz2ZokM8fiYNl7fqvhFHhAi
rxrATx1Ik8G4JZrDgJpuHQYdmXWM7NbWjLlipj//7sy50TNQxKRCmdu8oeryJB45Zk3srRJaqzRM
GOgX/iydLzGzoz6DG8tEuSrgrPvdm4rmYoaGiZalzKA7LJt07ZILzL/0y6mall6ijDORsQNMZRA8
G0FFyLOGPIdRUviWBE4Bzkj94JZeumZ+FjU5mUDBdDLpTEiA3mQPoh82GQTujW2MGhs87SEZ6205
J576SM9Vz8IM7XzllWQCGWzFCuDLcwBGsjISQe49DUzVxPraV80zxtR+HYdusMsaDQekbu9bMfyo
aWtXo3Na126+wO6LIykarvj2sv2VzmVcgtYKEbecpHpxEYCOgcbhio3q++7UZqNq6xQgNFLTE8yi
xRrwpU3xDB9UDfZIcWbfOcKNTtucweVowiYwjekRwcO0ZikZr6H6t0tydVCxxRnmiDTD9tta6anF
u7ERrtJWhlLyh6NKdEAuyd9DA91uIJ4G1ZNTlytzalqyjxImvB0049g1m4OI47c+jC95Z8/YbJc7
pwH5YeEcYiPrrjS4OZAIuxOR8nfkzSUKDM3atkSsAzYJMzDaFCjLwmR4rcDAwfEyH9J5CIm7Bc5I
XVsrIl2ntdeZ7MYsIKbErpM/zYT3qjBVjPYUwMxklth6Le2iwQm0Dg18cWiO9MuCZZtBb0UuX2lg
6lBE6HaEjqGXYG/vxGlx0WZTS+8CjE8K8H0JreJgoDldAOBA9B4x48pROwFDnDDAd/WyMtv+0PfG
XTciKq87+E5KtiykuLgmu1XLNGPKrLzg16S7N25KW2qOQfFbceWmkbONLRS4lUkPJVUomUY0Lquu
01A25GCyKWicVdMzV5QAOc6Zlc7b+SBzsVJW3nVqdE+hhv8klTTuE+EVAITwbga8pOsJWEzXQU9m
i/HDCuSZoF271nXSfJyWNw3NFG1ZX/Ll6arM3PCRI8zUJveZiQb+JWKCeka+UfVUTmgYihJdRBT1
2TpvoCsVjfMSjXjiI68xTsaZhq3hlcehUh2aWWpEGp2OL2aiDi9GzHxTjiOOtf90IgD6JK3GnZi8
X2S2MMCxUYpqKfKIvm+dg2+oN1Izq+vanr80bectizF5VEnlnIAR6VZFU4N87sZTO87Y8wNCO0Fo
AB6JRWVVgyRgnqeXqxZ4jEUJk9LfMoirch0Wgliyx7FKQ1BBmM0PHwI9bjA0nG7komTB4rNkBXJP
6CTabLSi4b5kBxAtHWTkyXJ0Y+u2UMp8YNUqdlHoVfChCnNnQB1dt2lL1OGUtGt6NNpj1FXeXYJ6
75mSsKIcKNIXrzSnk9TrqT9d22M1CG1UacKO1uiUI6ad/aRDS9BLjRb8SIe20MzpjOaZuCqQxfMG
6fadbIfuilFpHm7pkecP2Blr97k30Ii2bRotCxdRtQwLXKgxJX+J4LO0ro1qCM9hc+fpFnBPvyVT
MXsqOiCEi7pNvZuizc0nJ2jCp36gcTyWFpN3WRrWiYsDlRJvjOV5n9bkg9RjRjNg1FFXuywgkd08
2kFZs8y1fFSoqvHSB1aM6yHXpNgV9I42kA3bPSgCsnOSDutC3EfTY0OM4ZpVh/cbkyqR9aIiVzSX
7nkJbuTSJJ970ws/eHXbuqa/pSX20jfxteBTGekdu6+DNiBioVV1VjhTecr65m0zCR4M1xOsFFUm
5+BI2wOeSbUwQtbTuqqoM7PqQWlWdhL7jTnHbSE8maPe2D2+qgwAty7FuKla0Ec9ersVAeo8d2V4
MgxpQJQtFPCdHaZoJgvXXjc17yoJY/ldnvdnemL7d9KKXyO3chcYCTEbz0Zw3UEsCUlwRBsCIS70
2xo/BjJPAv1arDZZs7Jkrp3VcqAr4aXjkz4xyqLsYbJcFAQ4NFbU7wi1M7FS8B+IBhbx5nk1LIup
I2o3C+aXQOkHzH1E3lSJde5Cill5kRXvAaR7N66ngpuIYAicWV7iHyDvuBfUxSVo8FRuUuoZ+E8J
21emONC4EozBb1k2IgLSq/iitkVYr8w2KwiScCKcrtgs61uzIYuBJr/pXIyjKM9yDxsAEydqtM4J
A6hfo/Zs2HXKLpMGNN2M/rYO0pR2EhoAfHalEz4KMpzYzOAoAPOE3Q3UvKCiocSlXQSVdB/msXFe
Z3kAxT9Sp1XXeiuNtjIlXo5HiKFPD8Sn6c59TciLttX9bUBI8Rm/ltlp6xkbP6EibyajQZRg1ucC
9a9OvlEUU9owehroAS69qS0ZIRpgBMKWb1Yu8/66zCditJrYvtQDOzmTQHTgFBXwJOs0zPGs2uGZ
iERzwwzqZzQQWaek6e7LNqNjIjvNWEBOc/gEt/nOlwmWK8JFVpYBZaWxm/xa64V8qZVZLn0HX687
Q7NM1TLSxtT+q3JcjJdDFL4w51LL3rCrg5XpL6MdkxZNu3jOeQOXBC9wYIVUtBVNjVENsYX46N26
vzMKnj9GZ+Xd4NTx+fxaXMFHhaxGs+WGXikibdWLvRW6yaOeM0lYNGXbA/QjFmEtpccXNFI1FNlp
TPUn9kKs9b1ZyxXK//4mssjhMqr2rPDb9iQqCcZMQit7auDabtwwBzgfjPRRHX7TMnaowEHB0OGQ
zb1O5iuNX6HpezvtnmPQ0XwxUoiNJBmQpBUgW1qrkKHP0jVrt4da0MvTyvc7bIMWu0hgY4a47/X6
0Jj5TgP9R/iY6bMjjsGaDla+b+g1yh1urOIOp4px1kc+3RJm+4jVVnDryjUOIJOe0WCe1ZoirjGD
vjj0wU2XdO5OurG7gto3Lf74x3/813++DP/Xf4MZk4x+nv0jaxnIhllT//mH9cc/sCrM/+/+9c8/
lLKUULothWUZjpK2EPz85fk6zHz+sPF/eNNtiTHCPxDBCAAm0g1s4FiuH78+jP3JYUxIDo4wLF23
5NFhMBrys2jQdjGFWYwzaHAYOgT6SVNl8DXDLrsNsqzZfH1U9+NRcRhbBlEAkvNzj46KFcRUJe7J
nW2+GQTI6A9WcRbM7LHXkrfcYU/39QE/OU1KBZv9iDJNg8v5/momccfQQA3ZvqnR7CN9WlCP7k3P
thZOOGzJFtl+fUD54Qzny8kFnY9pWvr887/dvobhjRv7CTmweXCaiPJede6Gdsz668N8fEosHXcN
fSmmG6DAjg5jx31Lj6uID2NvpTulF/ppYWvB/uujGB8vH8MP0zQBToEPkI7x/mxGHtEBD38DytWi
yvnR1/FGY5wtTeYDQIt9jL22RvwqZIfhpETdDetu6WBaZdo2dt26NJPfvqNcXQvrL/wV5Trm/Ij9
/QK3EeS+3KOFx9fJgJ3hnyOmpjfY89X85iX57GbyPuqOSdYr+5qjY40aJB53TO19FpvrMY39m6yt
ENbmOJS/vtKfHUmaBu+GEIZwzaP7qbEuyw4b3iEb6ST3vv/LKav6mbnVd+uLMT/y7xcYnkohTeGY
Jvh6d77nf7uA9HnsINaM5DBUaLkw6OUERotwpZtgHkA8kRVDw3xZV23/RGvjNB+zlVkka4MwOuaZ
5Tdn/tmTTH4Od9LgOXOOr3FSxJCy/KbZT51+Yij9NJLFxdcX1zA/O2Vb6EK4FOk8Pe9POedySGsc
w4OGgxEjUaSwV1RudW73dXMtS1Hs+nJEI4wcBzVLLNg/ziDcko8y56ysw9d/oc/OWXFI10a1q/Nw
vf/7BAV8WKCRuGBLUT9itSNdihjyKFl9fRz18bwNllnTEZKjcLT3x4FSqGy7cMI96MFNkKIphEQZ
pPdpfPb1gT55fNHBWjqUaRud5PHjC09aaxLEZTsagNUj4iEnuG8BdJ/XhtkMN18f7JOz4kkxyFqS
wpY099+fFYYwkI5D2u4T78xuHmXxOIAQCfzb/8VhEPiZ0rAwIB+/J27vDCGYzHaf44Ala3Pp033S
Oh8VyuXXRzI/WWZNngLTVq4y3A/3CaqFFwzxlFB3+0O9CvIAv5HE5kd8jB0iBHQS0aOiTvtyH+MA
ZqzRhhOBAI2xJ3ea3hAz/q5bZXjbwjPpZkjdvXSm2eFBC9ik40t5KIZ0ODejeTZFfgcGFjLoXnQH
y3M05o5DRc3LriMCuVFDFV+aJR3Sb57HTx4TwTtumdw1w7b1o89J6ysIsUTmHIa2KRn7Mt0y2tbe
VFGCNO/ri/rJNRWmwQeKoF6p+FS8f0q6IZs6fINAx7zsFI54c0WoHLjZvk60RaJCmkqazO6/Puin
J8iHyTIYPmMVPDooWzc8Sy0hD3mrrr0seNUwjKBk/Gb9+OQwPJKW7krXdG0qqffnJosw8Gsz7XZF
WE+LEL5l2Uv8qdY398vi9xx9KkxWKCpSW9eFOi4SO9vsEIlp7PJyyPJ9Arts9GPjmzv1ydmYwnTm
Kka5LIpHq1QGex/FK3GpRhDs3KE49byfkzDXv31r5oqB/7JEMWk9XjV48lSUCW1fOJ53NjS98UAb
mE5bof4XxRmIUZc1g6+NKeTRoTD1dVpGXObeyxFJt+1u8Ird12czP0hHd0boFixmaeiG9aHMRKLu
1yTHaTi88wR3U6XWqWgt4qCxbbBbT046XDFr6m0TpQCrydeHdz47PNNZ0+QEDWEdPedTidVzxrRj
CsY5YqBbB+6Cqad1Xf2UJqyLy0kW7DSjZvn1kT95JHkipZJU2A5al/lh+lv1AoHSI/W9AONDVao8
CGNBvf36EJ+dHM88n5Z5/XCPnxSzdACUBH23FylScPSghAUHEG1y4pRLAsjoFH1zOT95AwRmcOUg
CFVc1KPLacFSaLOuKvdubG5ymItYSK9KbXz8/RMzdfIW+K/tiuOtpYoAJwfmFOOeLs6TzqvXlnDG
ZQh1aN2UDCrdsW6uBvg339y0T77YQPBcMVe3FNPHb3jX5wyJfSxjKSlyv4oociYg5HOLB4Fiiumu
Arj8zdr1yV1ku0fRZ6q/Hpeja4or3MTmPCSHBsM/s6hMAf2323Bh69WLMOYc2MjSdiLOvLevL/PH
u6kMYSph4CHnE3T8iNps7+04UPaeyc9w1cdGed+aNNRwSudy/GZH/enBLN5AXgcKsOP9phWUarIr
Ze+KKjsRAtt62dWrInAffv+kKM7n6sTmNh5/2UYmkQnaDBeHkLkVWXWRmvR+6vCba/fJ7mTeqM/F
Kq8gxfHRbSugDPSMOKZ9B4KDiaQRZJd0LOtb3p2O8XXaZfsijXzj1EnaFutCX/6izRffp8JxECxk
FqoYzKLAwX/3Aji2yXdK6jbLAmvP+4VHNY6s4DLSEE6wi4CAEytPj2C6j1P/zT39+LrM18Blv8kF
YOc93/O/rXG5rcPugLy+b8Zg08nibgZPhL1iiCB/u3BXpmUz/6NecTCLHB0qKmjvQyyxd3lY+dcY
EYst5QteKdEZ4Ter3Mc3kmNxSpwU68qHdRUDQcP80CeNzPiRlq81rBFa5avax6GDFICy9Ztl5+O3
QlFpzvddAEhwjsuXKJkt42bg72MNPz0yHeaD+s/ffSzUXIo5LgQdYX9oEZgyCV1zsqf9lEx7ZwI3
6Fb7zP/ug/vJay7hW7CRE2x8uHrvH4mer5zfQX3Z+bU6w+TAVJwcPVF/c8U+P4xj84zPp3W8j6tr
rtncld9NTAK1BnOw9dJW3zU7Pnm+JR+5+fvqsjv9aw342/MN3b3HsBciesa/mVVrG6K0tBiCaN89
cp8dCbARhjpdodoUR5WYSiWgzBLcW4qgGiZkJRB1iNMAI11LHP03D/gnz5vk3bQtRafMZKV8f5MM
Qrmqlm/SPnUccRFjzrhm/jLuv37i5t/yvvSjLTx/vh1We1s//pjWBEkY0NL8w6RrzxUl4kqvnHLt
h453A47tyWKp/uaQn11GClnFY66z7T4u99IRkWOSueEe3buhkL6pU6Afi9jRvrmCnzx/1OeIcCmC
FNP1oyvojuAXvTETO7ohG9Tqh7K21lFkfLN/+uRG0XmhvQ5piVbicYGOXiuL+5g740xIO2Jj5YAQ
+PoufVzsSM+Qc1uLbqVFm+X9s9C6PhEgUNf3wGzZOSUntlYjWEX3EmP/g8dlrSo/vfn6oB8vH2+T
M++hdBo+XMCjg1aEXTigz/d9E1ybbAcwn+1bJuzfHObjI/j+OOb74zAmiGzdz5DViSwOdz6FgSDV
zYTCaPQ8SEubEfgBKXW5kV45GSsbqs3N0AHgg5uB3IJMUSO/TeNQJbhkoc0uUpr3eMuMpio2sZSx
uc/r3HPuc8Q04s7xlHgCwYC9fNB0ppu4WguAwH7stg1jIq7H0oK5eodoMhqQocUoTmUWn0997l02
mFmstaYjD9pDlqMPFln8aYiICM+W6O7ie/iOnrbFu9SAwSiQLK1IACvwSRcSDI5hiFgCjsrs4nky
ZZ1uaq2uXq2AIQrMM1MG+xBjWb3sxMCYc5qMbgPJvPEhL0yas+sdp7KXgTvgJ16wn/b4H8soBCms
kdtgd/r6/nx4XVmE+KCb0ubTTtV99OxFPsqQeizHXZbaV2kzvmD0f2gc85oQkd99kziUM/cHaMgx
jzguP2WX8d2bnGAvUe2j0KmvFHb9r0/nk6ea+8cAh7OhPXb8UWpcFFaNKvp9pZp0FStELCVdpKua
gIZvyqEPCwOnYzBaoMLDlP6htSgFyARknclBGp31oqcEOJNa1wzFN3fowylxHKHbLA10F+nEH33O
R2BkPeh0omHH7qxr7rXMOSE36ZujfPYcUJS4fPl4ez602wAlIfa0qSPNYbaLufLVnMqrcUZOWMXT
b96k+Yxs6mN77kcx33u/JOSB0dJgMeMZ7FjuUZiDKaQsWlldGmx//1CsqXN6gW7BbTy6eHk04iOA
032o9ay7ybHcLN0xCK7tphy+Wek+u4J8bWn/UqzQbJvv498qFVJAdDDc1EN6QdBigmwblsYiAKvF
BuHfXYD/eDf6rf8aBb/kBZmXPozd9//4X9u3/Pw5fav/c/63/udPHf2h8+eueSuP/8i7f4Pf++/j
rp6b53f/sIZm2oxX7Vs1Xr/VoGD/ezg9/8n/3x/+4+2v33I7Fm9//vGSt1kz/zY/zLM//v2jeZpt
cz3/Z/Y9//p//2w+xT//2FRv0GD/sW3D5+z5+F97e66bP//QpPFPxQ3kXRTshtBf8qnp3/71I+uf
fL/ZjtFrnWd0kucgy6sm+PMP+c+5eWO7LEiWIXXh8jTWeTv/yPwnm0udcp12u6JxZok//vv8L/9V
Zf3rlnw+rDfeLxiSjT7HdgRlOWNYvDhzGfC3B4RgLBE7WGyhkjU9Dk/CzBOk6IUzXPptgHkPSwpz
vIDMnoUmNChd1mmrkb3e5giMU3P6bv5MTOD7xYW/E7XNfGImPTKGfB/2dFSNtkoAopdadWIlya/M
yGK0MmJOI/U3ZrgkUDHbiqgi8D1wXNTOBZrj7rnCVTxFol8UPpjA1ItKel64T0t94zoAw0yX1A3j
kJIWttUACOwGASI3HB+VPwY7bMRAwdDhWXgbNiQ8v2YAqZYlCOQNwcUN3EFxjrNAW5LkhPG77S8w
yqzc4JlIUIWSkSATtPcNNrxhXxaNWPvlAZHwQxmMd5ijkO/53WmDHmJDOI3csuRs/HpTJxUgiFE/
DVPMvcFkbuax7apWGoPocfYiMbUB1L/SA+d2toVhIcD4l9PXU+r/MXceW45jWZb9lfwBxIIWw4ai
NgqjyQmWSWit8fW16R3ZGe4Zlb5q1DXzCHczkiDw3n33nrNPZTlRu8VSes4QCpOEE6AhHettkQdf
iQepJb2M6npIBtM1dXmHFFM7zApK49gaiVvKdy2hXzCAJ9eaJiI+lca6KUdPahpdMi2c1zEwlRU4
44sC/nEbMqZxiGyLCXwzYy9ehtzrKhnVFmfgJpuhnBrjrpkCYJ/sPS6GrqMxF/MZf9pTmRq5B9Dg
lFf53sAN7gjZkhJTYznMiZaSIXgdpS35k4T9QtDy9dDEvNLM1nacHiv55suOiZ6n8Za6YYXvAeid
LhHHkWj9CdYDCpmpSH0wOK2HLh+qynyXG3LrzfP8ERfBW2qDDU7XwiQe1QgraW2I40pNzxXEcQ5v
dJ7DOX1nuORRImm+qfSGrajpZS7VxwLN7mmsgEJKCiAeK523iFNbx5DSxMtj4jZ1s3XhD3Cbhfkp
URaCuHRcoGUtOelsL7FIJr0FMVdH8obLV7qfGkKjIxO3n6iGnplSTpF3sS0xTRH7M4uu9RJZZYVb
T//Ex4qFzRhdrTWQCeqAJjI58bJJGuxeqS9NDTDNxBw5Am7ygKpioRKZohWx+YW+CJUc91+b17rD
/APQna4gYuzae05M0KgmSGkyvFuXWRZV4mkcjUdTKz8msq1cyI/9ZsE0/Yw94CucGaerBslw+eKJ
SvoG8HDxQ6N7z1PRsPuuuc+H6LVEqC/qGgCPYTks2A1tbarPvHpRXWpCOoFbosIcumcpnNZVaRzx
eZF30A0ohvCASZTIXP03HdP7ZlBS0Mg1yEIqzVkPX5mgXhez+VKXHqtr3exGJH4mNFOA/LqziPNe
mprtrIAhGAIiE8SyJ6Eeh1HdQ3KMWb0IduxcEhTOhEBCgh9Y3boA3UJgQFiI18GAL1HscPSFVsx3
XKDhVZbsa1bU924g/meYsQwklo49wvwUKvGiFdMX+BALvBuc80FXLoL4NhEqkoEk69G6zhAO/GwA
/CdGfOGw370aoE7AuuC0AZaNJt2rDT4IrCv1dbSARE3WdGhFCQ41xLBe1fa1uAOzBV3TnO1YXrM7
P5FKGdy4skszh65IGpAjqcRdiTW+Z1xyWBIl9VpN9aM1p59tVXxKMae3kXG3vdSDPeB9V8Cj2L2e
nlKlmFcjWfFLAR4MNy0rfv4FAnG2K3FMHHKG0OJFX4T4HRjYiGcat/tk6Ug8MWRsKNJBJe52D57q
ddZ5T3L4zOxSXhUioxSF1dPOVSn3q2HLUgYVBGxOqZEGUSrLp5UTyoZYJfZgGaa+qSWVT6BYukrS
YKuh5ENpZ3ZP/TB+1wsMCOwtdBPDr/iG525m7UFRsvthmA6Fyb3cmEXllBGL52Qk654yO1xS+NLt
nnPhXZwN6xgBHWcXwidzHSWgoDp0RBc3CUjinriACkxeF8Z2e8ylYAEWSodCEIjISo113UCuCwIZ
D6HCAbGs1rGAm2CQESpMZvLatSM48FlQHDnqPIncN3KKxnhjYjWVVEfOhSvZ7K9NsyBh1ogGwZEX
3zycyOObqe6R/qlui4GIVrh1rHrrWhmoNofolPfitzpehUbdx2Z1Kbg43M6F4YD/A3AUpLNXF995
iz4c/hV70qTtDTXYBBQ+UHdQx3Lzo8aGWr2IcfEYDCZq8BQzVl1H1ZHkhZ1aJBs6qRyLX/Qp1xxR
zjcNAQl2B1VnNGe3gfLnDoKc7g3Sle156m8u/qh2eL+YYEtPAMjspLG6AiV/isvqbCVxfVT7uMFb
0V9DNJzIkGlqDtbZ6Lr+ji5ayzqZuhW8rr2EZ+QpgJebpflLn9bVeQQyNQ2iG43YhiuNrb3t39Hu
w9qc82ITBBo2UlqKxNSbnhU/mPKtTSbnX+rIIDtcSN+2tOc2wn2fmYN4ivNlq4uogKOpeya4UV8v
S/dMmJ1dmsHwNLMAAMFLVynBJTbsScgaerQvbuGIiryC3kOAphgrW0aVmS2K5m6RSQwwTWjAFU0T
+FFJj2G+mX1LEPZaNt9ryC0jBKDasizeCLieYCKiroAz46ExgvGaQpsDZFPg58iKTcbpwOkbDLsy
kwpPbhKcjn18b+Z4nDDYWqt5wcmcGm4uWAeM9K9WgmmFPPreT+TxOlBx2AClsOnlrYUZalfFqUBg
dXSH3rPEKzvAdiEWyySnFEq0YsJCg1RrqM1miMVj1xtnmVRhkSSEK1eTG9FMz2XWxKs8Dz6NquPz
3c7+IQwQNN5DDVmxL5TGhhNirsH8ww4ETu3MzfxIMdfxT0c3QB+/0nKyfWnz2JI0p250420uUzns
ymTaL4XIXiA1W6TSzRZqy0ubDdmen5fcOMkN/nl5hB5CWFGuK7as1fGdXt2I2JHq88R3q1ofUH9N
ir7CZXMPHRq/u6hTsBl64MnzhJEAlKmfS3N9oJzMbZotO6nH/4u7IqRh5xKtSs2hXXKAeqpVnFs1
EleGdlDNsTwIWvZmNjELoCKQhtXnm9ECgKzXTP4ngD2msJNwk8xiVd63AiArXQ0dDVShNw5B7iyY
hD29AnDS1rPlJCDXPfb38ByDCBe5PTnndm+NBnBwuAGjW4m06cU05j1AvjWRTKCUlDHa0nGxY6mV
nUYicEnQgT/2YRkjBsuibYqR7KjhNHQJloSJdvtPQ0j9QTbIOahhUmwsc4ndrCepQ58w8xFNcofm
5VmWsxWSYskLGpInJfygp4Vp+KbFALArpkmg7AbqbtZ5dChCOV4voQh43sRSvuTpZuFuuOs5w0Aw
S1caN7PTkFlyyQVhIxJUHRhVfJeP6q5uQ3MdR7LumYm0g8kY3Bc1lu0ketCCTjgIpHkHPROJaRqu
2oyWvIy2unpjjwnkCZKgKBAnHZ6mvMKbPYffoY7VSQRMfgRztaZtimdzUYB7apifOblscd+3+FRF
j2OyuKnhYzmyNEdO1CQd9Mss9YGdrEMIObCAowLqb7WSJ30Bl0PxjX7QWjEzY+NeFz20V1ABeC1V
GR2Soe3TXKZEMwGmUosQ+WCT2PMtLMNujnCX8w055e23aHUG0BfYWHLD1OSZWO0iUkSEWb2OsSFe
Okt8LwF2+WEkaU6cmJhc6EzxwHQj0vXCBUhJ0Aa3+iY0hdu+tTwMlVg/pAJiftVEaZUVGdSy8o2Q
qcpfjLPY1/iNG6M9SJi00c3l8iYPhV0gjjBeZxm4r8ZjZCXfsTwtJMCnol+rZDGNOdEU3J5cXqEi
l4C+ptEsVMoQRNhEKw4LOCQUVT6DiNOKQb0FcvW3ujd3YxFteWrNFaXeTLyNdJOAm8X9hsvRwubH
EIgXXF4xRyvA5XS7Ji8qf7aMe6lT4+dE/Chp/1f9WJ+EqRB2pGwQuGstWxDm8nVUINgRZ0EpkbYk
oqkDZDphcjTs7WB4CJmf4uFjWVrpLm/pxMJuqlbKgq9xrnSCmDJjBeqx8Qup0Xb5DaJXwuoQ5UkE
eUFdKAnc4aGUvYBjtYjdTOdDuyzQoQJy7otmwB1RjwIyRHHZmS/1GKGoWKZhD7j/gKFqujMUTHiA
AB8LuEx4mAFpZfWs7zCIfyay+U0yibpKmbxvli5tgUAvGeI4iHxJx2gvqIxTMyUfEgoRSFT1SAdU
qB3FLAxPmST1OBAqOGXyeGkIoRC16J57R1rJWLPEKsD2Uo9OQ5LXtpOGN0yQyyarSbkSA1Hb9TPO
rkw09umgHRL61NuOMt5jJqj5Q5V+sGu3m6GZXpnIR1d4UotVvZtLom+WOT5wbDVPS1Y4FhfGY22o
vajBSS8rDeDgXiVTR+QBm8TqEACdXnUUQ3ioDcMTFhjrSW291FWpPS5C8JHEftgtxp2V9dUhjUwI
dsTx4GRillqR1zxxwKfFSayfigV1gAwi91azkrX5PlhK1EgwE3CWAJ7JZHFLsuOR5KScnYtzCAUo
EHXduOsF9Ts1LooYjxRY8WNOzNYRh5pT9BORYyQM5gtXJVUsl4BkMPyF4s3ySY9gAChy8XGzI0G0
F2AAakbkCeSCO0E+fdY1J/C8pBdhUNzCBSAeqaILr8yScq+Tx5WSEuKDO1cOPFX2vBReMubyc0QQ
r5sHVNJzeJclElgyloZ2mAS/sZMpCnwzx/GoCGHvhDrKkryK36w+ZIBgKwYtSXjMPLV9Rd671N3P
erXSSip41JUxJyoKhjIeTlZTaPT8kdTTTMAworymMRjzkOkDVBbCMurrLVjaloPmKTRGDJ9KfWY/
YFGLyURXqYY9BN4DSxUPTUr81W0jpwTRm4gg75hP/f0j2I+BEbZCjg8r0Oz3uhGc0jHaC3KYMc2L
C08qNBAYpq6vBgubNmCpiYCkTThg+I1JwGQUwabea72HmZ2qpSgUJg7Ni0BmSlqKNwCwZQ9UifXE
CCqbFbeXc5jSYgYIdJkgf+vFfszjyRvz/AUKJlTmyDE0Cw2qSPQogMcBP1X71YF9ZbdMd1G7bIey
FzYw4W3ZmHH1AcSiDoasQwD3hLUnJyMyDP0Sru2uHhKqgk5pXcIYwTKK1AAiCS4tcTm+McisxaJ5
IpT3ic97GYb2QSNKa92yMi6TddAC+SFOi4cFKqCSm9amn/sbQO2QqDh8QFNcgiR9Zr6/5rExt7ws
fYXEdFP0xkSKTbS7xfaB7bRYD/NhYWWlsoVtnLWT5NeoA3lECGyt+KhtR3rnHOKs6lsigehXMzYz
2i3hoJFHtg7QZ3g0a1IrIyi71mMrcppKtVvUQ2dVHrJ1GZez9VIYTeboQk8HBpoGfnw6J9TjdUe1
kGBkt5UofAbnTTeKiVgf1z5bRLAl9+asK9lXHIrAqjlD4lLRCAwoJ04zI/D0rsyPjRg4D7o49bue
BW6MPH3pt6VBCZ8sdb7qb9DwKhi/2YPwQ0LNMJpR88A24o0AUw8YdYf1NEExnELOZ/9wwkZ+ZQnl
GJtqIHXDmaZGSpyetrwC3DDOpvWQJMqDVLbyvhpvsJ4BEF3SF5uWtoAuWNe0l+/jhcAaeQrOecGu
N596lc1BBEtPowr2eK5+GSjbCJe9wcXbGpYPkMum3yu468iTtVY4vDX6+ALA3TjUwVxQPQjVekJo
4UFlI7pOLF5BieebbPoRiNtSpptXa+kbvx8E8gIN2lpeH1fSFieK6gOVxPjKNLIql6OSXwb8wQ7h
H2CsBLm16Rl5Yit/hWGvrRMys4NpiG3gr4ZNQmTAhSD2tpU2kyCcyxFMSpcTVxEp0io123UQWhzj
B/wgqnocmQHeAlOLDZuWeBTS4Zu1aY1dLTuUsbzqkjF7YBrKURISSUsynN3Eoy/gG0drnQNa0GGl
RbWyhpB7jcWsgaKlY4tvkRYBJHzsCYBdQPRBEEw+TR0eYiveUgIEyuGQermTNAzjrZ8aZIdAIF1z
7z/Ft4zksa58hP+cYhuDeY/uLbmoA9G+nZZUQm5TImKdJjIuUpdEqzqiHhoD2XAhecG70sjWG6rh
K7car9FDAACE38zNMnoUBjh4qWJ0C0BTJZWs7jKjpcCaXEmmeyPKZbtW4rMEo0aLa35ZLMYrCkOS
AMmAafKKbCYxOvTx6JGlFmOgsyxvjuNNeQu41sErVmrznFvq4xCUp6BvO4COty6iJTlq3MY0Ozgr
ycO0ok/RAQl6C5FD+Dk6djccaF2b6vihlaYPzfTQBSqMEFE4Mym/m7J6cnplWQcNAICu3aULbH5s
7wAHMeq71OpAAFsePb1s3hOyZLXWfGmL+txGjZeFAyLot2Ds6NqrPROn4WHUaAJ2xfTA2/bVXL3O
5nQh2q9xOt367kLxVBDbZCuz9SyUpEOIJQrIMjiTRJ94k1IDhADF12jwMBbriKDY9GQlPcZjsx27
Ya8v7Fw6XBxVEk1CZ9m10W2W7sDR22vqar8o9PPAwxWuiNCYgy1BYnIxw/oSwrUeWy9NT0gwiQ+y
dp8a0wHSzMoa1ZPR16BZWwObeRpc+6b06wDO2m2q7wji7em+X+L0EcMpAuMjOIAWFuATwTRAddU9
Hdpdq0TdXijGAwjTTZ6SaMJV/mx5SiSt3EP55sPiGMq0W9tWhIbPAYN99A32scHImFMkCtfAPM9C
cC/P2iOLMgfuGXxlnF56ke+lkJb9LIKgLCBCFIt8gYdJcBWE4yb6CmXrIc2sV7nFmNaaR7EZL8xo
Lou5TE6SrlWQfWJpQum8r/DlIr2IwYO1oUfewSfSuxXdtQAnKyhs7PI80R1HUQ2yXxnJd62SwZbK
6enBaqBVK5fPZCjQe04m5a7CyepqpjNnIk9ESMpczLd9SOLqcaiMh4boJ5ecgMQG+AsMeNZfkWus
Bal8x6ZnEUgz7MdOmZxFUs8MfzTScNirdTm56JPgIr15CTS12bUiKYnUBDo91bIut0tOM3GBRwh+
hHNXINcHpde5ZJIubeKIujSOVXwGLxPsFLfXGcWrYZ56xag+Daqsb4GHfrE1YkkfyrMxE6DYlWfw
f+zE+ncdW199d7OP6DR6S0UHOtCvRHCtLIcGU4F48Buh3MlkkzC9iOa1HkC1pJu+o+vc2HN+FNEd
xRi/XVEvXhOrWBMo8FGJQ+xO9C4jPafZw+Y+x99CV7+iDCOzDEc2ZyAQ55IwOD2zlLR5GteykG0y
AemKAUrflbVmldYt+WRdsFp0Mz0qgMg60r/y0oIjG713nI1XnCBB8ipr00oeE4Iffb7kaziOqi0I
bbGtpJDjmx7vF+ExkdNDMCkWwt9bO8MAuiSzO8lIo2EZDQZaDZoGBDRsla54VNVQcpRJPxGpozJk
P/VSRB0TGKsxEM9K1UsHki1XsKgvJs+614gjW6a56oIbwo/goSqWxluz1ylTRh+C2qh+bRX4wyfx
DtZv6EoxsEi1vUFVyRH5MU79c7D707jy/42Kfx0o//2s+Kfhsnv/f67/+C6bfxzu/euvU+Wf/uV/
N53+Xzh6RqGso3v576fP990/Dm9N9/XTwPrPn/pz+Kwrf4gSwARE+UwfGbP+OXnm/2MJQ6JsyLiZ
UVwx9f1z8iyZfyDrkHRMhvhlZU1hKP3n5Pn2V6KGgJrJ7E2Xrhr/k8kzP8Jo+V86QE1DvnYb7mo6
02yFSfYv2oQgCmITLA5ZQMZ7rBItFzDyIBbwWTMf6LLZsvQiRr0fQ2drG2g8hujPwC4s2P89idRt
iVp6OMnBfU6vLMi+yOe0F/OWAb/LNYbH8TeCLieiBjdSW2TBjAwdqqHqNcTRmqymoZa4TTutpPyh
MYgBQU8JwcKRNM3NSlA6Yr2O+e1vjbH4g/g1Txsy5u3SprmZndPw2I9uoSwuxZc9p9BOq4eE2r7t
CluGykTGPMD42DGqad0KhDR1GpBpVhvi0JgWCAO+DAIx+MUx84aI+S6zL4PwmAaoXm4EjslyIj5l
0ZesF7aFlcMUoRvKARW7BW87BM1zaYOLaS3ODMqZpoR+bCaN5Dvpsc202oPaV9of0tIOcE47MlZV
BHUSKP0hEDQ7kCYQWiQWjMR74il9wUFFPQh2jHQakQ1APluqsWOxAKD7VecPen/S2IfSUFszEWRM
GwC8T7eLLrEWEpUsPQ4+e76nw9Ys9feOgEtVa5wRQIKqXy1OKtoA24O8ufCp1S+jTMgi/9MQv3S6
GqyU4ERGmmx8ULzQxaLbRkQKW8IKm3xVA0e+fGXh5Wqkxa+7r1kLXKubaUCT/xmtE8K9pmljdttm
gsfRcnNkMXHP7w3x3DMsXzXNUcA9FdlTZZ4ENd52gnADudqTYNkMCwoNuLSWO3ARtnOHhAPMShlt
ZEg//SA5Q0rSGaX+mHvywB9rOC1jQ3oSJ37S6OoOr3h2lkzNBR/NnnBoCchi5uioOayIEirye8yV
qCs3a04957t4OikR35pBgZSBP2mfxBj8RWdHjIEsUBMTnfXIhHMED4c3589R63cEicjjsuunrwWu
D/WX420KzmQI7EPirUPlArA1qb/iWt2bhEiMY/sUF19d+PX/eWk+xB8Nisjv7tcF/H/h2oxn7T+u
zG+QMf5hszhHXyw781+lQT9+9J/Ls/yHYZos87hsNETxNwHQP1do+Q8TyZBimMiJRfpcyIb+uUIb
f1i3xds08b6LEtLFf63QBj/F6Ni6OYtVBOP/kwX6ZwHw/12eWeo1UcV+gBnwF2VQv4BwXyJVdiFk
3gWbYl3uGdj8Rq8oicrf7AKWKeE3vHn68Yz8LEAiakABtCnJro7qKEJoZIMCgzpX5D4Ymig4kqk1
EPkI0IY1HzZ5AdVsNcgu8Z04PNTz8ELvp4ptRtY7+V2T7OkFiLZV2aQvBIeedjH24294jTXgbDog
NKMWp/tkDXiIrwCyaC+bRyMH1kYuoA27qri/zTCOsJ5RbLT75S3MfeU73zeBK3vVS/Uk9mB6oYc7
zG/5Q/RWn8VTrd7+HHbeLYRni39CvY/PtC5YKcXSD1USq12rcm5IqILdZ91997qTPWavGooaErUI
Jqbjz8iMQAfLi0hufvrLPfhnLfVXLsuPL+zX/RZhOl4Z7ebtVG9SsL9IvQTco+nSAGKe/H4l3Kke
WngAYIk7+9WqWtEB92UXlqdgh080V3/z6r8IzX7s9n999V92+6wcl3FUaEhooMJt3SFPDOGDO7uE
V9koZPzswEn2Ny/6t/fwXz7yLzeXhhq2ryJ43qR1FJ8impXRHt7jye5IkQVwY2vnhZSa/byZDqS9
BSpN/N8IjG8Cv1/KHB5hCa4AulycrvIvwtJZbnH3tyLRna8qLVWi6r6Z5hf3+mq6kqP6Gu7Es77K
z82GZuUngodHBmrqhq2mtMXPWvBvnhy6ERx7bNknm+ZFOgAx8YtD4kme4QUvxbt6Us7CytgqD6Eb
+tZJ+zRflVN+bx21DTC86TiSVQYFywUB9ZtL/LuPd/v7v9xVcDHp9N0+Xvw4b2EUkmSaPbXP2dr6
UtftO9XEb14Q19BvruhtSfnLS5qMHZm8j7JbfKhv+Z12HT4HBn2qo1pePLui6TSNi2IBCoZ6CO/l
AyuAFZ4I+guHS3WaD+mb9kJQQnCJ9jW4DKYV5EVljqQ4df7dBdts3E2wPFOHFK4m3YnAjwH5DV5p
sZM7RbxuON4xoSeZ/tx9cFgVTSbkIDDd+Uqszjj46BWTB7IBAf0xDZiu+bvxHHUbDtsauWnmLonu
xNmrMsR25HNtFIB4kw1leqLZZLnNxxyC9fuUuqul7OmPDBtDcNFbZdpFzSUo/g+DX+FhKYBNEoC9
Jo0B7mxNQARYeQ7+F/RWBH0PGBmOnbFWkw0wyUojPdZ2yDMrlEMu7udmtdyXb/k7yCrxFg7ldtHW
OLXfI5CB8/weoDk56sQq70hIAzZY7Of3eZvlkFUoe5Ar2GNF0ek07Zpu9itCNGhlITX0ndLZiBGL
Y2dtdI02BONYslA2Zo8pYXW0WtLrNnTAu2DDcp+/he8Ii0x6gKLdPVWnwECr6Aw5QsVzZ65n8ZCl
wrq07qx4r8ifhCIynPYZNSBHuS/hJ5PT0mUOdBcdA3f90SynWXezZ6jRZFlC0A/bS8lAO1w3vGGF
xDZUUd8t+8gTpw7jrX8n+U9kbHSSnsv3cvDZQ8yI7Jy1oHrAXpHLqanHvGwakYPH9322usVkyU5G
U6h25nyVRSt4nFLo8vvl1peMS9QeBuGghHQI/Ki9b+p1EZ40pHqjixvN6klzWSXSZ33TvHg3PRn2
wYaMCFd/4VjT09JDsRassjc6XXrkKdSwsv5hERtlF9JqzvzMoJR3ptkmqY8q5AyZkNl4o7kEAXQw
6pZ1KaCL3LYTRJ59b+57up+yi4Q+WA3N1WoPZodi4ViVz8pwZ5CU/BKfb6FtSHf2asjNRlrplg1O
GL1K8clKQZBZpRumjUuT8p3yjBFC4lqWa8THJjmm09Wqtmrvyg/g3js0DoCMSdZ7td4tjiIGj41L
puryAlGPyUD4RHKuxIfTXJ3QS+Lkbxn0NvAl7UHunTxcQX5mFCatCGjVmdcTphI5UgyP1w2hUUor
o+A5cMpwF6a+mDuo2bMf70gQHXZbpDQ6OcXNapR3veY2Fff3CpxviZQGtqbuK+FqHh54R7DgSY0d
ZyddPNAieXfEBcRJiF0bW4iarcXQIc1U/J7vSOIlLggilCJ41pcoewZtYy6Rsio7l6xfZoZ20vpk
COsJCbcrWjwREB5m5akH736igf5ZpQ4+my5ygJaH6YrPv3SbuQbIv+o0msdrUXIrAhvgT5lkqxHN
RLQMWTC5P8AB/LH27GR6ScYzmS8miqOYMxvC4+ZjMZ0s2/b9NiEWSToV9WOL0KDZLMsadVbyHe4R
WnACZqSXeU2zk2ZiJbxZsjuCpBQ72/WJq+lbczhs0FFx149v8DIqYpwYnxPYWq65P8cKJcM7giTL
umeoh5xiufCsR4+Diarwcb/ofjD7avv8A1ziqdDAS4/GsFG+9YubHqttu09P6Cdy2a1y4Hu7pn9L
uK87coHsZpNt5G24boHokaHFwfItaZxm2QiFWwW7trjoxj4bv0RhTXiKPK/y4r0bT4XoN92zyOQG
yLe4tio3MbZhvtFRJqYnXb7DWj7RRTvUkhu1UC5XcnpHI41RwFMhXJPyIMnE8BEjZJePKQIwW36F
lcBSN8PJLJ0UWZLoiqi6F3t6gjZrTivyqLPclQaXmQ1JcIXJrYXa1BHVJ40N4biwVqDCQMSLUFlz
5eyUCKsY0DH7MbYSZfB5fiVKU1Srhst3RLwGrV+rfwj2yXFqL3xPwJtSAPPr/LR8UwIMy0blIDsq
H6nI4PrOio6j6sav3bulOmiKlaeQBbzcNJYvDge1ss17awbljRLYLx6KV3Ia3wb4xTYZBstNwS54
0RNfHqVY4g4qlxTOs+Cwc2oUuoWfiT6xGrzZwfTnW16JNxgOo5TIZG1PjtJe3yrH+Gm5H8lsJX9N
t7WP8G6kG0Lyot1ejMAd2Eq+8LllH7QUcuY5k31TtVV2fUhJDmHLI6AGF5zNl/hmUZpvrPe0pkSG
Qunga+xyj7uAIAq4B1xf/ico2lSwb1Izyuhkzz1UXRoiy9gATo3H/ExFkmePRxRa+S31eCMjMnSq
r+orkfzgLBu06OEJkYKM5cEBi0afn3AvSgnJYX23JofEOFKoDmr/LC53iBZHfc+Mh1iL1CSCzWle
uahV7hmEyvYO8HcpcNiSJmYxNEdQ0lp+/mQ+Fd8DqwID19sWScUr7ManxqcOhXBgjQ7P8u1GoFwj
cLt1ionPZveBk7Dcai40I21yE3pBqYvGHFjcZNzhRZCglsfHmPoQxKrkFx/QeVHayPLaVDaldUW3
22xNhGs2iNIF6jHaWMMzBxehy/BVMm0UXeNR4saXfYQSlby7dXvc6sO48q+jr+VUvhi6Y7BpEMtK
c+JuvNZPE9BeBYA7LTVfr7zkNULU8iXsyD4MC9vdzVtGO+yEJuPpZ4UKRnTyxzHZyHfVcyltFZkF
FmPAns+2ThNf4dqSZYDAZTynpp+F91q/FqGjh+ulvJiSQ7LjTYrjcZFpf7D9LTMqOkc+JhILjcX3
/ZxrmxKWNkv3RCTXsAlTZ0o98kpcoWOA9IZSbjhNH8lABwQ9DrdKfV4ADG1hiBb39UXWGLCDlqbE
e0NBJjHqQlyA5I60bqaf4VYieJebXdi3005ffCLhg/ZepNysNlKCD2CrJG6FBYB9G/FuuSljP649
g4RAlnqGnEgsQMl+Kx8YCrfdS5O4hHwyqcoDt669rEJ3sBafyyNT2iuKQx253pHbL95b2+FBu+YE
Amwo+Z66lfkMWkpLvfDY8KiSy9usumkNhd8aNmSRGuG2wu5O6OhhfiI9SCCq66NkAdxHZ2ub5G54
zJ7xp6Zv4o7V37oGu3ln3qnb7iAQqvtobUwnuahr/YGDX3WnvNW7LnfkA5s8Hy5J4STeLYTaqrvK
8DWqnNomtyw/IoVIDqyQxkv5Jt+FzwXvmklqf43g3pJia5Oy9DDgiX+h8Nu1O0lB3e8ikcnt5XeH
yx8upZ+Ptj+fsX452kqJtFhpwSGEtLW34GD5w32600/SU+FXx/ygIZS43Qf1BgvLqXTpUa6CO9MP
7oov7TSu4/ffnVH+7oQi4+5TzBswQv3lUARUKChalXpr8IfN8BR+qZvJi9jvnXL3n19Kuf2qf/vo
OKVo+sggCRQ6Uz8dhuJEz7uMI671VKcfRGFJ1jmcXV174uZmyUStNBauQn7gQ/8Sti5NCmUhBcVB
9aESt1L5Wn8UOrcvt72wa85m6ymPKRK/4VrScPlzpMOU5e8NZ/Lt/fyn9/vLcZiYbRKm8eK6aKYY
+lLsqw8kwQOklGUfLHX1Nl20V8ZRT5InVczu7IYx607Nf3eO/PeGxM2p/68L98t3VApzA1+H74g3
El2LxF7WiCRW6bnbBWskS6YfJn77m69L+tmQeeuq/fyqv5xds7S+5bhzdqW5xakojg7BI8yk3PDQ
6cUn9V3gGZ3R0XjKW/4y/+7y//Z2+eVJmeNwCWpcsG7+FpG1RtbTW3VS3oer6pl7s8Tu7kTv2oEj
xPBNdjFVR/dmrvXBZ2nJ39WdNtpsm9ozO8U7lfWTtPnP97P67y0bLpBmYXn/YU60fr2fxb7SMpFH
GRfSpTlizDLek/vlCgPvub6LfApQ0et85Sp7+SpYtYfwQT02nuUFR8lr1rNrbMgW8wi3Oo2URN9Q
czkbWVskfGsc80/CJsOzxzq5E3f1b75d62/vKcZnKrQW7JQ//v4vnQkVV6eqTTJXF7l5gGjQ+y/2
zmu3cixJ168yL8ACvbnV9lY2nW4IZVYlvfd8+vlCPXVK2tJI08DcDHCATlR1VqY2N7m4VsQfvzEI
vAkXpAiA6YfL4quifkWkUeDD7F+3D91vXlj3VFECFavoSQeLsqXVrqyHOFso3oa/jsgthGYv4+NV
6SI6Wpvso2yydEH0tt5mxDF6VZ3SX0B5bbni1TbNlU6HzDGEroJESVBIT9pIH/3gFf2lFDBbWqLk
VHwHqRy/zFDSXBQmV91NAwb6i1w7PLTgmpTO0n9gS1D7veYuJ+caU2tEBIfwDoOCEbaZskD5F8L+
/zbtqaogp1n9LcLRj1eF8e6qENsYDUgc17QLIC+dq1CDpqEvu31jX6V/BiwLUtXcNTUHbIvK5RWu
suVYEhIE64NylFNmizOXmmwMZTkSl0gyxM+MtFt6olP2hRLUchZRsBnjnVtDUN8w53LULe0zCVfl
l4+vXwPJf7vrAdjrDiA3oL389xcLo68iKKw+r517svfDKfyRRYvhDOPm2r9Wj/ohuo63BFLvp2V0
D7Dxyae/uyz/+XTz4p1qEh/5LjS/5fiLoV9704NVAYaDF/zO5wVTKfzTKKfgrv/XSfi/PcH/FiVR
+def0dP/geEPj/DF7X8jCqcBefr1VLyc+Tz/jb9nPq7owcHfqQtsj9n7i5mP9wd0F1vXsMRxgMf/
nvfof+DDqOKCgUGBaMj/0YJr2h/M8F2c9/CsxTNF/7e04Bj8XKxSGwsoXbX5xWWgVb8Y+eSjPca2
71BLhO13rMcXoT3fKaEC1AmlqEXkHPt4cNDuBbnzQKiwQ5rMJun7U/zDmUjtKNvv+uCSqTcGayc2
ozs0xXiIx0KeBKA1bEa0MyNh6osQdKOEa3bCmgPhWBp3zPCJn21hEE4J8hiCGnpRXrrLwAUaiAm9
RPwpZob2zei6D5ggn1tb/syY/Kk3w6MLSRE5ABK5ov7GNvx1jGEDjmq8rrXSWztGUq7ab31zSDV6
9shuIlSATIk8j4A0Ek3qgQbTUMcVKYvsh4SQZzNAT+aPhCeSrRFrlO3dnDwiZ71PYjh0ASxsRr12
iXzOh/Q97juV9JSuH89jGepoQfuAgXezKpCFr6MGR+ZIBL2gLDkBp+yqPrg5HVzzIwi5k1lSfS8r
JaPMp7fqU7da+1Yw0lKi5jQNZtpJDg9PO6A06De6CjN1IO+Y1Nr4t4UdFZaSDTIneLIoEwR0Kx9L
Jb4PWgZarQO7aYT6eygC/cHSn2rtVLd1v4MK0q+bolhOKeyKOjNpHvrhkSj3RVqTtqDl/i9ka9xn
Thxsa4h6V0Ka81D9asfGbVYPKgLi2t3E7KnmDI5j5+dGj+e1MQC+KqZ1yho4G6Xdncxh/troiblu
LR76mG66Mbgu7WLX+fGflWNuXbe8L3t/j/cvHI0JrLSUVae7eytVrEWZM2OIrcciSY9Gg16YAPfI
sNanBcJsFopHCBAiGuZ84UFxYBG4+i1pKEe8IkEOLe2mVuH0RVXzve8iZxXFOQyntLjphrXX6g84
6aADN+lWCYUSGRjxkU5wdKP8N/ZpyUJZDjldUlsoD7jXnP3eCJZ6629zL39UqUA00mp48BTccKVI
cThNDuE6hfMr04JD2dffqwZtIRR9ZN8mJJTWYaG1jr1Xo+5n3PgPY8KP10NmlKz0r0Vd3FSq9xCH
3XdCLh4gydO96tbZbdOfs0kOXUXy9FVfjnutyLbsHmstUr/qVX+aGoKXaffgfdwaDTNTXB4eMiDX
uEf52zcmWHjyp6P4FlAAbxd2x8Tl5Cyjyd5hGn7EanOZz6c2olSytOwYFfMtFgFMZ4PogRyNeteR
qBP5CNB8c957gburFQLpkOq6m6ytSG0claciAt+JEsyIPF6ZugH4jIMDDLfH2TRuIze8nyJdROoQ
X0kb7xykhFcQ8/5S7OKx0hgJj6X+qyC5yydfKIK9yTl223fwMmNUQbm/nhLnu2WicezCVVEmj1OZ
q8sMtgQhpXx9IlzrEKqG4Q5iafw9Vqp7JHTlwomq+6hFklzG8IHkFPyGSdhnzsDCC3h17suOioMH
u7ZFMgZDwNfnvtGTj5K1xDe1lbFQNTzPJhcrizj4C2042g3/odGSI6zYlSV8nOeD53/78P2f0+f+
Tx3TFg3df8+e+3L/H19xhIzy/9g16VP+Z/PqwJa/+/eBjUsLT87A6wg+BhNsiqu/SRrWH7i20Hkz
Usf/mWbyn0Pb/cOkypOT+Q2NzvkDIS0pt5ZnYuECMe/fYWm8Ke3oKKkX8OKHQMLVXCwwBVBgCFCh
oNnocUaZNpPrr17cmJt/9eYviQPyI1517BcfcVEVQCzUPGPgI8bQPLlFCIS9jEjq62kJo3D4pId6
U+k/fxqlEe4QtoeR1es3plV6oqtURq71BOM/vy7I7isKhKzMfYr4QSm63cdf7y0vgk+kFtNMW5g2
ECJff6JnFXWlzpO/dPv+gCBQTQ+Fm18lUKGxTtpUebLATfSA5HRDmNc+yqZzO5nbKTC2crOnHpy0
hGGo2PcfX9l7t4JeR9Vc1bK4wgusQItNLS3m0V8WoXJXGuk2HIJVonVMvHjWNenr6fiJ699F0gT4
hNyMF58p6+1Fo2Lq1DSqOvjc7341WwwEUyBGVOcTOVjzpoTQOOYdIjqo9uDTJJUeP/7S7y3olxfA
O/XyAloXf7S64kuXaYx4O9wTuLb9+COe/TkvV7REr/DqQLKi4n79GbEz9YUbtDxxNBqzCHRcE/ku
4un47PXTzs7MU293h2ejw7a4gUM9M2785Crkm1xeBQpTDJBU3VbfuKzXpoXwHOH/0u4fW7DfZJyY
BWbLqUm3BAAey4qKjtY9iPax5bEAumU3fa0y90uIquTjizHkK7+5GKJiMNbWdBVi8Otb4vmTGxg9
6DQ5DTmT/xSNnsf4IEGJiHsveg1clRzQRdX9kpfArAAXKjNlfTL3HvRNsS6bg/Hs6hEYe7rsSH3K
mY/AsV3EvLNkgxy7sj0k1BNTP69NZdGXA1BytOq7afnxt7l0tXpexbzKWJ4hOfhXy/RyEVV1mdsm
GRTL1pyX7N6LtokXKXCMKbPlqt+UjK4TxgKz361g25103q4Ju53mM++/y5ZK3ifc6+Bc4RoOJe+i
9c58hxd4yP2lUzFAJMB0mDZend2URQ9zNVsaerQOP1nfz/Dy5cN08SnHz87E2vHSP9EIXM2v25iX
WH0AHkbwwbs8RPuKirDC7Zm+ZpWE37UqXqhwBOLeRCwYoHtTjrKjxUW48ohrRhB17CIk3V2wlpd/
ni3GCxLpgeIPKZbvXRfzue7o9wz73pimDdmteEoE5JvD/ymra2JKl/Y8LQeWtV4xg4J8TCwIad0P
k/WZrd472yXGaGKuj50x/3J5FJamQ19Qeaj8dllnwEOGzua7MCyA30pzr7SfWAZiyvXOWwPjEncE
3Al19XIjmUPXTZSWND3bT/AsYhbp7ec0Yxr3qI/9Ic3aXT/f2I2/TH172VnTom39VTApK2KS6Be7
XQ/fZKK+bkm+hpJOduo+NpB9FNEPqbZT02ce2CJWua54k0Z8asqpX5tYnsyVhwNLvyZYfeXU2TZ3
aH5rg0NC/Eziu6lOtn1dMAYkVDfpFmkZMIpktuqk21HvEXARwNIEmzyzrmSByBNWoxhnUqgn8Ln5
b1eDUsGaT64aFV4gOZhjZW1reOxmAfambMlTPpM0fkag3VNrX/fBgJPEuLV/BA91WB4mXVmTzLET
RrQXKiQm21fjZOwtj90u1k+20R2SHsZJkB09p2fEZomKeZ0aE04UwUouDUgC7lAALYoNBFpUlx+p
GvYxDAoOidZOfxDRfjCwJ4j1ZjcYyrqB0l9BZZnCeD+P+p50ZpTIDKKnG7LCtnLn2wkeP4TMKRjW
OlTwsUZbZeGgxVi+alkq/Ch2QbLWahyPTlhgnoh225AquXFbeE6ey1g23QxZ8DDVxRMn5mqkO1fp
ORGaklIz8MVM92umRXdO0l47TXDnn4PCfKjKZp3Z4CZzuBex+xyHt3We3gSJc+WAZHo4gSlBiCq6
vXZdZWezQRJhtq2cGzdnzF7MmwLXlbSUyHtshjF/8GDcGAzwbPdrLEcyPjbe5K1sCjZIQV28sjaW
cUpqFx6tv5INurB/hzxdOfXkiVfpNRKQpZGvzOoRWv1DGtbbEgVXlMeyDDZhEu7HwNwaNhdXd2st
5QCYxy1zQAaXVsSWoT6oxNHJzs9MnyElVYoyDIyIYcXkJL/zcUgLoEk11x4/zQn9lVqnS9NrF6l7
nwTgLE5+Ix/mWNNmTns8BoBMuBM9pIaG0yehhXddk6F7votg7Dvp0RYemTLvwv5ESuOuhS+kFAjY
4mhReuMm171jnNvbcmwXvTNu5BAgaHaT+BZ+DAtQpY3ON6piaxskKM668C5thqs6z7aqEmzmwVp2
mCkN60FJbsN4pcctPT6VXwa1yu3XSb/JlXv5HavnefNIxqbbGR5Sfuw4EL58adJwNbY1VFfFOWRD
unZTuDLUznFW8A3gGXBJJe1sxuQ405pdg0GbyvGbszhHvPYUmIm4Em+bZGFbXGq2J3/9+W8Z8Dq0
BrYjz2LmIaY9wMbE+KP0VhxEC2vQQLP4/vFiCjCOhw1ddjDxuKMuawzr2aUxpUtEA0s0ecsy6Fcu
bhyJQeoyv0pGPqY9bfICUkOCqwTjjAF9paZ360LFfoQ5s/zqGs5/fl7IF4vsCUIPT86aN0qPtNEc
GBcnEKgQJ8TKeuypoBH+9iHORI0XrFASb7DXGVVnXxMYZxj7ZIJi1PBRY7iRxdzaEe5fDPGzDOxG
X6N0qLgSwnaWjh7c2yGDfjKm8and2joRC8j/tBjz2wGDwnAjRUvC0FWrox8NRYoJ/TcCeDL9g8+m
0GfZdhj4kGTa6KJrB2GqrR8f1yLvHREevprInIhkeWPVPdeVnbqtTtSmW187bostyrjpLP2TM/95
znt55jM1w0+WzkmiiF4XcLFvpmWFbeiyQqWSoYoO+Yaon68C8C3Z2wqd0x4+RDRl257sWa32V4Wf
LCtWBfQ1F1s4n9dvbuaNN/qrXuXBWf43o08eA+0BrTbc+PraZ2PBhw1c64ipyCKmZv34fr0dlVAx
efyP0tylB7wMeWmNOMS90vWWQRT/8IdrqwpXjUVW4+g9ULicEjNdDpa5JSB3P/JPJQnWQf4DixsJ
XToB/G7yGCRRaw80jIuPr85QpRC+uM/P9qsc+zxMS4YBL0vL1EZe1EZUGaXJFswu0HFtbh3ANFs5
nk6yuskMiiO3UlbyR6RtjOZg3enZMSitvY9RTcdb3+Dfne3NysKncFhNYLDZrCOsStnI0+PAsDBO
vCt0yoTdcBqqyL7IVy8LddNlSI1gDw5VsZgNsr3ZOsZ+xRmzIT/25NrZsbe9zfyTAF04dsr9mISw
d5prbYIS7HrHKDHIt7RwbhBjOmufNNG+yTie6/g2Ixzd6a2tXqgr1U92COMOhG+zPDBkN/ZqWh1x
iSi8DteUlWukV+1IAROHq7Y0ti2bgVtYoG2oyvhQ6RBlBzM9Xn5Kjo7fy5vuII+0TKmN8uCkMMoE
QNe69tqcWHYCMc7mXlPnjUutjCfCqvPYd5r6WuEQUfDBtL1k4aXmVg55XvQGfzeKBHVOj4GpLFEF
YxIc74Mw+d27ydagUTa78U75ycAFh6hx03MDrWjeJDGCtZIqKWp2mtavpGDQcNDx1TVq4lXep1uf
qiVUlTs3CTaWFkAUD/bK4JNurO9NvT3YRIuV8UHer6k2977+GFX+XWrC9biiNDw0XrJMVW534R2b
lnemd49GHGAGcRoRs6QzdjdxQbBDsPHZTVOa7hLMQUVPGzUPE+aFABaLiddWjkYfE1opGsL+SUnu
7bTHP3ZYVdSHThGsmtY7TtDf0jrcD0a7kCfRt9W1mgV3BBMsgnRdlpRH/IBo7tZ5dpBO3vCgX9GE
jcZpaB4NK92KJ13mBBsvo3ZKws3I4wj7nzgpYbL5UGMqVkQWXHvKKASJERu9nsC5wnEks38hnxYF
NSeLNcPhzUuowNCR22nTpbALu3SlOLuGQ8RsD6TbbaKpX6Gb+FWD39q+QVAxVrSB8wXP6iOZd9dO
Pp3lMjE3wCCfXT9mGfH8Aggj3syJC2HZssezlV2DkBtdAXJNTds82rhoVUN2I0iV63PSW0TDl8Ye
b6tdOYV7Y0KOSXcYRsktBkeLoKDxpakleec2p9EVPM1q91TSp7wP4aZbW6XmMfCjugrTpkiBmmJO
yQ8KHXNcN8q0FDhG1q09TljmQptECCDvnOy4mdfsyLU+Tmyv+MhsK3ug8SQBzJmWhCeuWhdDGYrY
yGVTHdJljUmijdF/HjgHtYHJV3CbFR5XxAOiHtRqKovhYQrPs9refLzJvcVHbNUCuGYMSToa+rSL
ptXT1Ljj/lBaBsq9lGmZOS51szvMVD6y1GSDjZLg3nG4YnPaNMwRasO7+/g63nJlVMkhQR9MiiUt
3QUWVaiVWqvG6C2blNVNcecH5pXPCp2yz1LZ3kUM8NQmYhk0RiPD7PW2TgzOkBqp7WEDRhWotLum
wPA5n3+O7bxp8TWbvW6FjG/huLA1h+opglUqE6scO5OPv/a7FcOLS7k4YcY+U7LG4VJw8z87FYZJ
YVE+xY3z8PHnQD64PMsE/yJCV8dQEYe6y+es5Z6S50rgLk0r3isztJBwapHbNuEdHMYUALbTqyfB
aRpckhUrXFX00qExnUPlz4HuorPaa5xDMUh2H5Ke3drQ9wysxo5NNRSLYgCDcfhpm0AEXrfDRwHK
oYu6BmFBzMdl3RejiB+nHoWJYivHOIn2w9TgZVFju9duWxdVh5TbDt0h3hVYsVtbbaLqx8/U1YfN
YMNBB4PEWoHgdnfCN3re4JvgXxVZsvX97uBRVRaOcSoS+k76zcZhKt0Hdw1bErPLs2fPGz0Hvy2G
cRm2OIE06qOHteaQ3DP63hZpgCtnaGOe7KBiCYNvhL+FSE3mc65N56HlUIqy/oAcZ0ySs2p59/pM
h51zns0Zlr72iSCdh8Za5/jKKElx0+J4d8XEmVmZ9ss2mGrG7BFYNDb4tuEIgnh8Men+3ahnGPtN
kFoe1cS+ygdlxWF75RbKfg7wtgYdoP2INPceU4xHPQs5pTBKjOetzSE2qenWNNufCn4j04hdZuKC
DUz3reLtXRvggU1TAfhpAuXOapunTOc7DNlW6UnhsSm3DJETVcqR1OhvrdGvIo9uMdnG2OdcDZX/
p1/1K3bk/fB1KGmRonjvu/lNa/kZCgFrLz0jlt03AwCHwXUIHNQEwV3VqmvOXSOhNGrdo6J79wmX
ARJ6q/ntWk7xSqURqKv1NMEWBxJIFQ8DIE4upvFGbm5HlAss6v0EsmHYydaNYLYEPzqLw7QM93j+
rRMsbOXUdDA10QYcrlukJGl+JMJk0SZY8UBsf/4oXD0CNBJRbu5xxFw4eFgwBN7K+emFhHVAw/Zd
5NVNiskmXZgUPpOCBU66RIf71ccWOU34+g0+pcOfaqjukpihdEyNoMx32eD+xDR0m+b9zy5QviIa
Hbh7yOELJT3mQsjGEhBmau4NG89HMFeytkyfBhmr7yn60hrBwk/hTGO8K31QbT2krnkfq0etDa6j
ujsTa3f7DBB42T5sloIdxBzJUtVbdX1dqu1Pk+40HLovpo1MLI++2xG1Hj53V0SKPkWJemXjP1JO
6W3bOl8rgzn3GG0b3b0zreDH0MaraPB/TLpucBudB9vNbsw2xWxlWPfuWUAEaQAHFrHfuH+S97t4
xggoYXSUZVh2UtLgewq5gyQfsJxh5ZYcKQUgWEktYDubQjP2XveI5c9KttqpuK6V9mdUxrcm7s8G
McARkKT8KeZQe2ndALeOTSNkNLs+Bb+kNIuq+olMi+u6U7665ki5pu3D7MZwY3o/jI+xzVEmrV8I
6hrk+dOs1+tYDHVVi4rdDPeyk8eYRH28y76zx7qqQ1/mYcqmvpkutcCi2dSoaNq8gWYAq2JKQgG+
GngJghl8/HFvJs4uzB2Z4LCvmSTaXMYGq5Edjji/YNEMoybQk5UU2SEPSLWlmFTg/fcru9hOiv5J
b/QOt9UE5SYHl/YN8N2+GKtMhEkxBB/QE7j43U/VIqWbp8XcSquezPjoJu0CK75HQ30KrfiIU80x
CrNt1HTcFfw4WLsf3w0IUO90a5opZFJU9qC0r4/1Pq0iRW8NbzkP6Y9SNWEbKSviGbe+luNYw94B
ZJD3SKyow6Qty2bUGmyFU30tN0sQL8+vd9hKrWvPOwbFdVHRqnWgG2H3yehTe+fkB0am4nGICeJf
Lk5+O5jq1Kk1DzI2nQ6VcUgV2ShgY18oTq4mKCOFRVwtnXuP+Ajbza07J7eC52RApR/fuzcL16Ig
IAPUATBEm39JXVBixwirUfWWmfY4Nrx+aneQiY+8imn+X1PY/89V+J/EzBAC8+LZvKEUYqvXUnN9
SFjgB/xDWNB5cP+PryBc2r8JC+YfrqXqJK1CQyV52aLi/ptl6P7BwIxIPtItYXzBFfrHVcL9w1Ax
nCImi22FlfBvERa09yaN7vMPYvJqUti/fiVNuydGVoZTEwurSYu/xsHZJba5jyMD0pD2yyj005jn
VCLl16ipPmkq3lnWlLoqg06+ow7D4PXHe77lKV6Hb76ZBF/8zKYZNfa5C3urdneErX0yWH0rVhc4
yyD1y+Wuki5w8U6Hrd3GziDVfGreNdq+i1PMLb193tR3ugr4auZ/VbW2Hqx8G2fasckbilifF9s6
zb1xQMNwDFPvXOr+Q+S2dymGScGsH7yyJutDO6V41LTfpsTG+sY61/Wxqc1VZCdXY4UKNnV2Lvrx
2Y/gKyDOz719oNVHDLhTUPtBV7ZYby6jaO8l16Mz//LJlmfqgPHqbXO0jHg/6DElH5x6/jjEPeoS
RIFZiw8f8I9Ozli+b/p4C5K7i9N206nVnaPhERfsCo2CAv89K6bbxThQL2riSympGELoHV7tjonK
9XuTjCtPUQ/yQxtHP5iziTTe/T1hWvjipbn5F0b3GY/Fw0nFsHGewsT24izAmqdr8tBkPpifSxra
PjGWcXP0FePKrrVPDsP3lhmDY8irKBlIPL1Y5Qoe6IXd00InOOx7uBcXQHVxfYiSClvacPnxV3se
NF6gkjbeKYTQ26wxuvbXq5q4QsvqBk6OWHU2s0v0t4Gc0S6+lP5eMTwwNUzlsGaYgxOTyC3O14cW
JEHx529BOxIVYmtHy5t+DQCsE6r43vN+d+pnL8Obhl7eBbzIuFIVKrMn//0FuST0w8LKmU1R4bnr
jOWS1g6axfBszdknsLtuvTMOBkdWGemRMGAxgH/9YRhTmL5DIgt2ktmNQDJlY229gVkLR7wgVoQF
4BdNeHcc7RMml526MZLm2uClnKZhIxMetSUQkiYGz8BNWQ4re4j3TXOsCAqwTGsrLa8PaSjgV68a
S7P4Cy/p9cjk1QN8EwgKL+GFh82wVH8dpvB9AyjHVDZ34UkwohByAmEgVzPqaB3NRYCNggfG5EJJ
nXCEKQB6LaJ7coZ+Mu4JR5rwVsZwoM5M2lu9ulKT7x2AvjVQH0/juq6ivcBp6vhUmT9kplrSzyXK
uCn5YYImkw4PcYPhjmZtew08Jacs1YEjB0C4cjiQvrKg+9zW3KGUsbLgHHMCWaEEjYbAEQLGOQGY
DLBPEH3zlFt6VBm6xO2jTxEn9CmBo33iGaj4GD0J4hsLIKhD2m3GdaKilI9okbCd79IrwptJMfLv
9Dzc+IV/tJ1uF+uM5Wiv5Otg4E1nAI+gBBEzMFw1gjWWuLgUbHXt0OnhtmmD78Hk3cm8NGTWNM3x
ArN8vjItLVa5AfcqHpUV0A9cWOgQ4I8RNV8yPOmdhrlQinWmZuLZFcX6cG7s4ejrMbPWlmyUoTgo
Vesgwk1v5glTuXHA+lybMJSxrIzQMCU8kGGEojjL+o3ixqCj6kPKwLKsMCXKSFEJEZvSX5bcD6WH
hzLG2xFShLS1GWiqPIGY309z/DKgiZtRR0/K9LXrcN8g8qHOj5oynNMEig3dUxoXGITg1Aw9Bxm5
HiDYra/b1D8KBh9Q4lvltKk98yoAZJQ9vitYgEzTpBWteW52h0ezq29jbjdd7qrz18LWKHr3S9m2
uzLsFjICEpZbN3P/3N8ejhgyJgyxLXExbJeurwMb6gJg9G48V8HBj0BDwd9HE/BVDDN5dsmMHWs+
nLMov2EEpmsMG0rnfhj41jyEBjrBFLViYvbcF7qpSsk7Mpj0N474dcJGCKezA2ciJIBBi24KiAoy
tmACvIxLYFfuR9QZ+zoytwIhmLxOISDwx1usJhzQ15MfWwg1DtwoB8qYJmzPl7vXECpxRi4Y1Xnd
H2S8I1QatYz30JD1alq3kXmaZu9IMuZGptMhb4IgzTqWEvHofjHaK37CbVO2116qLUcXf2zOQ8FV
BS6QJWCFJMaP2CJUPAnHuddVaJa82kI+kN8bMUUPqrX0UZXOuIN3LE1A6RoaGeb6QmWQxr/u/JVp
/UxNlRevutYtY5+Wz2jalc/0EVjrmOkumDo9BVMLHUE9s6dJ6dZ1Uu5WZNQfZLmgBfSb5CQIaGiG
oAz9IkuwaAB3q7uULAx6I8YwZTpsXAL4SAI6SAtloXUwIZTYbbARXoZ0/YKXhIyHQzAVD09jGkQV
9hGzPFB1mES+vi8ACVSrIUEJKAVeS2DUG2AnDzpLMwKI0EMqunnqQgbwOf9/TJeyVT937RgqzR7A
uh9shLwkE2T50fkEyM5GTKmHmh2fagWnBT1edunJcuLbiPsgkFmUhHdeMa4DRgQhKdsjBocOTQ7d
K4yiLbZZvCXhSpssJNNCAsXCpyV6EKIHepltq4NTGN63IqifQvA9C5BB2RmALk7/o8g1eKtcQjae
Y5pIYA8mFP05SO1PKo7nWMRXNQDltA7ZCyrye5Pm3pzsWQtaJpNVcXRmWEhTdkz0eD8qZJc4pH5l
ESlz9Nolv0a4Eos+djayzQgNQ7gvoWecSstfN/F0Trzk0Q9J6mPG3hHZMPdnItp2DuGDgn07rDc4
OdsiC5+HaX1qrPRyVzArsQOOj5ipgAYijO+JioSlTeZzAplJV9lAGIEKPKm66SdT8GeF0pt7YJGa
CbCNVueSbqe3gzrkeQn6EUY7y3gmMRFvsCzABB21RYyQQeoFblXZ3hJeNg/rHt6ixECSQW0g+2/v
QHLqhar1Xd7yBFsHK7BO42RtZ4ezBw5WB9qJAmjRYxVTTPyTGV4L12MiiMPJ/4o0bekLR7f717yA
tIhVOQ4rhcHO0CvrElQ3CJKt3HrZixsSVtovOrIPhVO61chQ0NtFbhLphDGTMDwqDDtDbC5K40B2
i4pWIo+6dTBRTsNYERRyqPEkYVpsBu1OxsFprH5WZL6paWWBQSVybEdIlfoFUTp1/FitnMKDYJPf
lPAFGuzgLd7yVrOv/H7puR03GQ+NinwHAqMEi49H6NuQhYE7ThB9BjxeLYDEoCthJrAW5ea7DDG7
AJIHoD7DQ3mz5Xt/vH+/wVak2RThnQXB1YYh+Hr3LmfySi03pvqPQEsqmKtESY7tZzMrqesvFyDv
IB02NS7l+EXdXxO6MDZa6mH3wKabWlvfiz+hHb6Ds+nY5brwDxiPOZ6Ew748iBSvqhOCLkFm6vAu
ZhkKW6maDEp7alJGKAQPLFwOzJp3E8XXrsiZgcrwnHk8ucSnFmP7j+/ue0vj5SVd9B95ycV2PpfU
+d1OZqVDALPato8yC3GZ0378ce9MKLkFho7QGkkGQoGL22zZVeDjnO0thyK8M3sAf2g+fctOlQSr
EVPbqsxvDA4itceMrbMp/MH2JvOTPfe/uQ4G1ELuNTCxfP0oaP002ASQTD3q8l5BgQxSJlypqILJ
BlMrZRRkUr7D50rgH3vI11tl9/HdeMdTgbth6iaunyLdvCRvF0rdh0EPKVHGR8JqCv3xLDRBD4Km
LIaJCboKu2kqihtT4zSICcbjrRSGtigqmJc3MB4CJhCyeZukXHx8ibI1XL4WL6/QeH2f6qYsXS3i
Cv1sFZvJ9QQVrMAkqiyvCqG/pfgTUrR+/KFvxQy88/RhbFniLQr6/vpTw6lSHJuaCZtfhrY4lkgD
ZFaHTmpPhvHyRHx2fb8dgUso6K1P7E3f23SYsYL7qDaY2rMbw4uGt1BGs8pmdgOIIULxMYg2otH6
5NQTn9g3d9cmM9kwAN9Bji++p+Z18aAwPcEWrYdfgZsZvKgutBm+CIYc3FkZdsd8rgUBrhlIuOG5
CxdtVvKbaYRiSCnt5QViOHU5dCZTKegjqD6sAdZDYH8JMCoup9+OxJcB2D9P2cgCMjUms+EPM/7a
mf7XCX6S7DTmmBxFQjgmPkc9VIjB3HPcHyeGM5Az7oS+0USwF/lQKTYETCfAZyEcJ/mzKdyTCj2E
9EXS0YwsWqE7KIm+VEjD+niRvLdzoe/SqOtBJgBAX68R3Sltp1G4d2rZH2pmvc+FdYKfNZxmaaI+
+bg3GAhrEjGAajLhxwz0EoUizo9OUyVarbTUX3Gj//Lq+qkb0lvhIsuc2aExkx1kVqtrmdvYjLcd
iGwy/RwJm8lxhDZM5tbVU6Ehls55v0NabNn1LKdbCUO/n/R96CY/TPCMEtM8Ap4IovkdMU5wE7JS
GCwW80mBuVqrzU5xudGqeSWULdkRjCZjPgLDjoa9dxifZwfps4QHIDsEpqokPxE0mz+2hGPG4XgY
ld8hPBthBQr3VCb1wp9IebIJhK2kvYHdgZoHNUtobcOkvsp6SgJr4Q/9T+EX+a72S8pBmevL+S8L
VIPg/vHNF9fkty+KBTzGJonrvXWxDYXNFKZQkrFe4UaXMc3qOG8y3ge//eLhsicKB72kBFPSG5wo
Hgw3PbGPS9EIlQE8Z1mjuo1gCyT4mdW1eVLh8xB3effxhb73QhMLLzuG7mhoal4vyiIJgnGK2S5l
0K6BHegMLd3A3srjgZpL3cqbCBHy44/Vn8mVl/u0g/4HXJzYgDfzssHSexNhgbt8BmlI5+o12Jew
/+UFnEysSOLgTsqNTmb+GFraBkz6ABtGY9WF26oNl1ikEUBR6DeyoD0J5+LssxlVEXl8rD0OKI7J
znBxD42WAbTC5z7LpSoeDm0Ad8tNf2hKuFd66+ROO3NSCbFjZswEP2g6nN0Z2AGeyWJSWHNEQO0C
Dt+EFSojM9n20K4RwL6mJcQoTpjlqCVU+FKczTG42ZDxhrCYx37r6QVJjjxaaXJo6wU/MwFGhZQn
j1w42dJCGRyaJcTzqT4atLY+TWndjtAN6Jkohomt/DJayaNwb5/xQ+gb0gDKvqvQLInwQfZY2t4B
KocM6EVAJfAn3SS8pn5zrjGwzZqMKvjsd49StxTxUok0RAp09nx+7C103GMtRdv3MBYDG58YmgrB
yYRtXaMSwXtLeo4ZgoRgK8nEUY+oemhWskMkABPosJZ5Bw1t52tggJhBoYyRbcJ+CNHuCx3SHnAC
olzSGRhrCiLHHiigozGE+9Oz7N16pUXAVO1DSX3ZhSMoEEAbGSEEoVyF+FVO1bgJHBiUdDCJx9UD
XNrJnykRooUC74VYyybsJbb9ed7fgexxGq2rXgHZ+63aylL+lk3ZSGTOLjOvZVsQRZmwP2SXCtC8
9Ei3AjOWOCQkBtGKWMMrvA8YKw3k9s0AJMhYILXTIwl7Qk4mkchYabf+T/bOpDdyJcvSf6VQeyZI
Gkegqxfu9FmuyTWFNoQUkjjPM399faasSkS4okPo3jQa6E2+F/Eywik6aXbt3nO+o6j2nVMrN8ii
tokmw0Q3JFthpDfg0zHoBc4nGxs+gw35NQUsVFULCdHYS/ldN7t3XVf+COqTNAkSlLtKMdSPhTjG
iF2lSDPXfoBwwPrEk86DNhEvFaLNj65TCKFyfTMpWcOehZmrS9WjnUeLHCwagXXrb17pP5UgyA9M
COvI0L/oDzRfBCJzbWrDHo8QYo0eCVWqkcSOAikmICg0eCA5AeMmkerWqhF7a2CMBDlWimumsHnn
sOy/RFr/Lt+ikL3EhZcjC0XZipM1xN+vWa5uXxYhtPI0SWEpic/zzy9VU+NUSotWj1Vaf55HNL7m
XTXxZNF/lJ1BafP4+weKP53aEJtjkZE+arILf19vG62o3DBg2asbshaQlI5h7rFXPBv01KULNHXE
UT7lnWrsVYeOFHW97MUmsfJAOidQPuJHRbIteAsQr18oHHtlhwQF+haA40TavFRSS9ecADVsZTep
fTuQCSyqVOo/16PyHmAL/Py5/u8N1TfvxeVL9t78v4Dpke2J/7X//66rk+bfMP7/2/Il+lk0f8QA
yL/iv6bqtobXX3NQQmAvJHPhF26Prf8D2hdhNgLtDbE4UnLzX1N1HUAPUg4GwDY0Mzy+FCRYqdrw
P/6d/6Q5kIFcOY6XzeT/+T9+g+j9Mwfpz1C9L8IR07WBXJgmQ39603Spf39+R5Vk276ZgO6YMsu6
yzdBiuZSF9Wps9h7JvYmjKgPljHuZpdUrIDo3wDEue5fjb64SRBi/XI3r//5tv46bD0vc+UVITWQ
Zz56kl8qGNtRp1YHf7N2I3NjtVB8HKV/sCdcOJUYvjlmfTG8/vPTEKwwbLVt7sHvP3/lKn3dDho/
f6C1q7irw0UQ4McjuDluGi9vCGBuR5x7oQOuuIi8MDBuop6GmzOMDyA6rEVrGvdVGN5NiruLMGzO
tfGBIXZkXEVu5jhlH3OjeQ19fjKC9ozXSkU8NmaMkluBJ67WDb4pyyT1rFs5ef1T6ToWLoEllFS9
TYrAVu9J9us9zoBXQVjjFBHFNwvnn286agND2AiZJari18aQ3qd91BP4uy7wOLOoA5MRavxRt1c+
1fjfv+Dzc9PnLSdxzVTZXDjInD1yVei3VT/yyBGC2zZ1tkwmidwNgxKzdQWBd/z59w/8nK/8ui3w
iRgpGeWqDHSpT8+K4hqqJmklfKIalUe3wX5K5dX0E9ERoHNUyZOEhx2XTkOEjon4dZ4OUQjiPDMI
MUz6Y6g3x0ytrmMzOnTJcFvVR6LN12Mwbolob7ZEsFUQL4PvZF3nu8v5hbM+/Pq1DI079Yn0AJmd
eRk6w0OmRG/x3JFM50uiTxsdSFvaEde5jSuscWFfkkmSje2qr8y1hjz073fyi9j984LkouRo6icH
4fcL8qusUPs6DdZ9UNyxUAyLmSBh6Lhtnr3lOfUB3qwFQdIP+jhyPp8ulI4I9Eq5RVx59/eL+ZzD
n3+t1Cbk4PAw0dE8+1qLaYwCozOVlVWV97auXBEYfeHm2nGqyIm0jf5xjAyqcR+DbRlG7qZr10kC
yqiN26fCGo6d7d/67YWhrduuqgkOSF8ZEDy1cMj0lhffT6tVmw4DzszsVNhT4dlEoSzEUiP5PK6m
B+bvZHL5EJC6nNeY8Dzwy/Xb2FiXiN1etQHYmNI+aTpeSD9LnrE9rYLOuezs5CP1Qczn7W3R6c9K
bj3o2GYV9TJtNeKiGfyvTZdJ9wQWOsDyKmIYY9WUP5Z0jRZBHH50dv9g1eamDc0np7NWJjO8pean
3ylEzmsq+ZUL7fNAicwLOeTvX3nld9GsprQQMKM8d0pjeG08P+i6iTdV53GD7XLTqsr0zSrxRY76
+blIbgxVql/Vc02o3XWCYRKfC30snuv7rnPGBUXfjYiIKnStPWOrZYhEaeLO/P3JkpK13+pIPttm
HZSoHdvgUT/rk5MHXla5EYXraTTTQwOGqosdjhgkQ5s1TOM86Y4cB9KdZnZbu7mzLae48MeXqQP0
7xtastYLkMZzXFyUDS6msk4gSRnlZSbJAsAoxXiVMkSYZ7GoY/aQNKYUVJoMFHaiXkWI1whpGFqE
H4c4aJIV5goSE/rpgREhv4tL7ZsfWRPn5T7kVOCoUj+KyEZqbX7/nsOmHnQmycEaPFG6qJrsDtFr
Z/TGOnM1xkf2zmrrJ1tjLxQlvQxEPq+9sqkcCR6bzZ1BV0exYNtFdX3CA3AS9mvpQ5TvxrKXGWrX
tWFuKjV9nhJ02EpkrWd+Rcg94a12vRUieK0S+zIb2nEnHHvTAqtuQzfGZCHHoEO0DQvr0m2TkeGq
vp5qZa8Y6gMxly2gVkT13VGddTyB+LIUtdpXQ/RWM3ZLUt9fAKyjbdh5Pl0zu10lLUIcoVgO51Yb
xlj0wwzJgOjtdGPm9kdqmD7nbRiErplgD7FQaQx8oX0MeR7TMdFvqbjtW3GZBvwsUY/jPy2Nu2ae
8Eub446yjUE7Mv3V6Mx0HJQXwcAXE8y6d0mjmm1kduHEH810QfDn7DBqCPeqBvwedraT9dd2kz53
mb9XA/9aR/ofJOYx7vR9vVD8slgLApzbngC/nMQQkTDfTyGjj2wKoetFTu4u6pH3pbbsu7rsPWLQ
x4UWssEpEX10uIthhdzeVIwtscj4mnsatKj2vIw1nJktQnO6tMKyfrZJcpjMgF0uUV8T0ABJSV5o
oGa3hJG+sm7g+jMOCZ1ZSrV0GVvi5u8voyW+vIwucnS+cfSnTErObb25L2Y6F7VL0Me4CkpnPebq
bZqoD0XCtc7pSzsszZ+pHgEhDe2Npb0kkz/uMtt+pDLL9PSDR3SSWzwB67RpNYsEn9hJ6YWFzgsl
w0NYhTBzLVqiw8haPkC0TZKef2nC1zSzd50a7nrneu7zk1IQ2aEEb4QOPhHX+zRX1ntKpnrpVmLR
W+zBao5PPCv7o2XwW6aYJchyvjDy/kcUhi5OCJ/AoDg/5a7F30wMTE+DIGovx6leOvb4bObmapph
VvqOsSmG4hQ6MKYV/9aeym8GgrJ++H0H5QCBaJxFTkCLOpfVGarhp6kmsL1aBN40AR0mq4JxJ4rk
leX3KfU//HikF0Yt+Pdv9esns6RzUldpVppgj88qG2BCvBATaguTmSfghBvRdRd1xTvWEI2CrnzX
kRehDezCf//gLyMvk7EnZBvTlOwzzTk/sfO7Qwulw2WmbhIeqaiq13f+RxKXl3ZdGGT4kLAypNRz
KthJs7rpWuD0GVRJ/BH90pgd0JTNvV4Yq7Kd4SFX10PCA6HPD3+/0j/cIhTV8mCmGRQ3+llNXkYB
3t9+dlfQxl9ZtQ52YW4IZj7VSrKqTeOGhKV5HPxvbtDXfYD788vHnu0DeJvyvo7BgIQuQXZpQ6ie
CNNrDDL9d5+kfj0K8FmcZOXkiW/jvLbQtHZsamwLq4Be4FC3PxTz1iQ5xcindd05u0iBPg+vcQxn
ciL6+IebEEI9jOtZJ6s41FjP/IrXugIUO2KrBZGg/YhSEm/q4jEEUz5M9WlOlRTIRUBGu8lWa9UD
kRnpRa9LNxAs140ItIegS4hDEuaPWWl6CcYsAWST1DXHJMO49XylV0DXaU0eY6uYln2tnWh2j5SH
ZrOQhJOEV7WdYUyEH0Fp3ARhd5wDZ213YjeGRYqSDkhJXy2tqbrR0w4MjNIDbYnsjd19JKDyDnPO
BbnGJjabjorH/aFWropZStMJTVqzk1IfJtf+lBhEBdHwdG02QHPIlkUIYqE3src2foVcCLNKtwfs
MqO7NMlwNldqaGzKwMV0Bba9wk0ICoU60RzyK3WCgO2E+IRVs1aW/txYXh5Vu1QdDlGb5qukI9RG
HkEg3oZNfzdKQmld58/gXvvFRFKaH+QkBkwP+ci3UAWE16bBdNMZ5Snx1YbIkvi1D5M3w1opraWt
Onxhi+iYGm65CXXOTTPDgURhq3M52hbxVBKHSjRJFoBUrWqDKA93uO1D/3ry2R/7EiLvbMpTamPw
t8/loS4A3Q75tTWQwehkeN6UbTmPIzTP4LUJJlAeRuyFlXLop5Qb00UfibNSo/Qp6iyySfKYALAY
e6Wr7E38oKhijGPY8qPVKYtTM05bP1XBqjjq3m2I1UnyC6ccjoOePUNG9ZyoOVWdhTR31q/KEuHY
reJjQMCKGpj+dUzUjlO6d2HGnSstn6+gUcnhK5RogVqtwyqzsIc2WcVpdZ27pbEzstdmKKaNG3Z8
f86zrhD3E418EY1eXkdGRm9k3LjtiCzA1E9JodwGZXnt8Nd6g9u9dniP7CTZtAzIln3YNks7201p
c8//4Tkbi8YzRu6MuExa17psXHTsykgaCYJCmsxutVVQq5GN23UkB2VXbciy7A72ZSVVn9QOeDBI
8TI73HW5etUwlck1e29owcA+SNXR2d291fDPmtIiapmYhSGrB+HFPTtjsiuT8FiO2k2TYocPtew5
VoyH1HT3fkJ91VvVE52aO4rgo46TmPd33ysu9Uvr3AUmJc6YC2THefIWWNFHaccuoejTPhgA0TrG
jRtqAQUzu7kRU6da/XuujT8DcpKpsreRZDGPJh2HOmzfK13Ck1p9aTdsgEZl7hgEwHcJrbVTOqtp
cFQSVIgUyGDx17NCnyJge0+xcVvtMRyqp1jW6t1MEawMECiKSbnVW3TipsGNIOO3XZrdD8AIVBW6
tkhmJSGY2D/C3jr6SvzWCDiuBBtNQfxaoNruw6lZM9SdVlmqHuykuhpHhzwf861t/HbL8eyyT+E9
jHCc+EQ+e+gsSoXhLU5lQmSp0rdDPIcJNBX9Q2mUTyTZHzjRZF4LnJH3YtE0IHeAeK/VqnHJbQO9
PbfHzr22xHzKOqjMxL3bFgRqS7GIYr6Kc+oaw1SThSZId8H/WK5DO7gOJ5kqNDKNulNN8wmbLMFE
YbuP/HynmBRLOM+RMD60dnEUekpbzT7OBUJjtVl9lltB1SxqxZoXsStu8mKOyMczoSLIjgyxqJwN
Sfqsh2PmmAm70LBK+7xcpvHgMVK7zhQwEE4yC0S9KHedqzYePjjaIGyO9Afyrl98O78QKQGN0Qvt
ES5aRQBPO/ZapOCgU2VbJc6PAkMsB8t7FH7ueghaMFBtdDKrYmV1vDrmHF/aJcNKo3KrfVeZvGM5
SL7SfSiz4Ei22iMxKktLlnVOS8cvy9gyG5PFnEX21ZjTlTb7xDWhb/ca3TSXbo+10riZZuSenZUS
Hm0TLxDWV2YQEMdWBh5pTLZDxorusFBYU3QaXX9rhfwtw5heTgWXMKWHsbBfrI76UovCg6NUFXzp
9KaBuwGwkB+CExPtE3MpocaTgNUMHuCloe7V7HhpgQFFj8xraWi8hUh8OMmR+yAgJRDoqCYn5AbJ
2jV+WgpxDmC3nEXSapumJJC8JCSwKE5qQVSZKY9EEQU2L/tzONrrEj9xmZWXakn8kwkCPhhEgkS2
ehq1/NQEZJKrafcDRuCpG4wPt1Teo7ThfYpDNquGhDUCZUwS/rQxes3r4TWAqN3M3bYf5zc3jd6Q
sXJuM3WOfUq9wyPPTwYexNUtztf+nRnyjEDxYlF3h23c3lfo4ElOGx/cOL51Q/2lw1LKFDJ9Ncte
gKjLE6o+gSDCoeU5aeR7KvM3tY7+taXg0s7GQcQxm47+OVnRKERWdHnhrsicBwnwUYwUnrngh0gR
3qoD65tOVFfG/rYcK/JGgvraRvDkGTEvZF9iO1Ptpzhg5VPF8DDmMc3mqVwMmnFZz+IaYv2N74Q3
ejQbix5GOTZQdfX3ivQLKoraWedjkAuBLpRtgt97BPEcA7HLQndVqRbstOKiznjxMqVkn4ivm7h+
KuvqOm3tiWRi/Av1tR5YmzSgTrMkDyxOMC/kw4uv8nbMrZRKVCeGyzs9RH9NV9uueIs6QC+6WpzM
ojo12KujDPe5UPZZSWn295/oCzOKn4gTJRG7zPBQ/Z53mSp0y5FPf5GkMHdaWbl6qkRzWZi1zDtS
MbmR7NOET7OTwL8cdQwqQYTGNnyYTMbEtcbDn2SFWNbBXRwn2sYS0YeI6u8UtIYUE/1+UuM60c6C
kTYxU54TTXwxaj3tCXvVFDSA3KS4aEp5jpRnWU4lgW/mNMMssbJLLwhZNu2AfczvlMvUNO/oihP2
6DBC8VVra/fWLm3yk+xl2hrviZrRXeILWrSO8q4P1U0ryEIJx6MKfB3O5JGeL3lQ5GmC2IU5NC8d
kkGQVFFRUEzbEwfdIXP3SizwSHFFbpZ+c1L9w0nh03UpmAuhIT6fUzWcBivVN+0VkP3TXBaLhgzC
SWfjG3aKkX4j9/nD0QtFnMBdi/bPgqL8+3NuD3ynbsFTEQXldTWzWsx09CyC+nRCZ03ywKdamhFo
Avz9efzTB/OCAQ9THWqccyg35oA6itzZ5lxBHq6bJ4ZnZPFD3Cd7AyNIkAuMP3DqQXdn3zRc/3SH
TSaNMlGdyeL5AjWbsRL3cUtU4+iy1FvmTd1ZuxlwsDk2RBFo+TeryRc/r3z3GH7S3EFDB8387C4X
YVwZqWjsVVqxhOcu/9b3wTZKC4V2X/hjNggUl0K1z75Kl7p3Vvz/B93dez392zujn3a6m8r3//j3
n+wrbT3dvgdRkf8Kq9f+bh5f1+/5z1A5vtRtxJGve//yZ//bN67+Q2rJeU0MmseYSBkh/LdvXPsH
9m9mqzzN9JkYWP9rwq1hKafjbLKj6DCa0Nn+a8LNf0KPSvddYBUwLdP430qn0c7XTly0KCtcV8r3
GAGeP9mu2aZKl/o5Av5x8WxvI5/5NVSWfnwuJoDFpH4WZKb+/U3+0k+Xn0p7i/E6JB7dMmRB8IsW
JSnxZCuKQ5qw+9hNzKduNTJDjIRKL3kO++0ADTUgEDi/L3F8WTUCp7djnJUIrVaiWvmwYPQwWUTG
e5PdE7zpRie3fzF8hEWLyt5OzV3n2CBn7qsRZkb97oQ/LASbf/8pPge/v+47nz8Fzn66dTgg1E8Z
+y8/RS3UKRzAdHs5Pqa8fJpc3HSOhhDqQvqTfU1dQx/m6EnJNTgItB6az+yNJTRYytHIq+jClO4P
m8MLQ5K1gl6pZ0igG+UqhDuTkMXFEdx61eMXMyKtLCEr1zYPqYhQ4itrBV1giOvVTF+mkCm8f5u8
xgXFvv9YOC2Lo7ESoCX+/lOfr8KfPzRiHh5BNl3tXBUdNakZZJWVe10rFlGUQy2Mb4KAM5n9Ia0m
sLmXSmCu//6pX6BafCx3GP40uGhczs7ZExOaY4QNUuSeSegaMT6TSfS6uzX8YueO9Spoo7XS7bPM
3rZkxedVsHMrbaXonIVdksconx33beju8i7aGtJ9tcwU+keXOnYCCmxzdhZu+Z1/40/POVfN2w00
3dDVT/Pjr0/I0E8zP1fuwaHCk7NqNWIyU8x4xMNZH43rLtrG6+3wBllYlpO3C6RWiR5F8WSwztfq
S59T6lunqKezsa07tr3mvg08IWjwJSgS2yWiBPxNFd26zGvqO1vcRWhRlLKG3ux/88R/qQg/vwXU
/0wA+R8M+L+/t1hBRty6QF7CSF8HVr2eqhbsj8GRa17ISRQnCE6dCe49axfF/UVnYDt9G/NHrQIR
pa9rU93O5YiBe9j+/Qn500qmIY3517Wd1d8DQ2uGDjMPpn43o4N00ajOKjrEzKF1F66y+tgmjqcS
Cv/NJ5+zN87uyjnwreGyOH7yLQu+A1QkXj2T1a7WG3xB1MY190ZkkJEDsfRty/vm0/Wz6vf808/m
sWqM5oCuQc7wCWtK4xJzda3nAAYFpfALMWKUgwYwFGg8VQQO+bsZ+Ke2/mwZJJHFNJgXQDdEg/T7
Q4EfKB+CKecC+Lb9xNr0xeBFfn0Z9uGunC84GV3XYXIiEuSY+9kFKuS5VuQM11Px5GtZvWZs9vP/
4LbQ4NNZnB24vZ+P8i+vXqXkSTmINKfR2azacEDJG+70kjRz2yRIu1qXWnGghbbw+bJoWtygJv5O
ovKnB+OXazgv4oJ+aGq7587oWMlLOEM6dyVJkscmyLf91F0BQlpmGdaZ5E7J+2/eiC/H6s8nA9mS
IaVyEs3y+xfTNk2YqSVvhADANzT6UiGzOiB03qrqReKujAKjY90ucpippY+gV9E9P+TRtZ8BqXkp
Ts7+SmPZ4sGRUzhPRE86KHbiKZkT0/QGrjB85yj8orr751XLgB8LzxWcyt+vuu8UF1NVn3txSvIm
wZxVXGyODK0RnKFubudtlumr0J62Gc7IuXm2E3sx+cNeYaH/5iGSd+j80eY8TxYPWgvwW5Rhv9Yp
Xe/qqTO1oAorMua5C91wn/f0oTj0WDQam3UaPyl566Fk8Pwrn7jyb64AkcHXa6BC0qkdqQVpbJ1d
g1/ZE1hWZrMlzM7cr1f1tDbw/049r9IoDlaoMdJh0mG0G7prXgBSQs4kglFcAPEHbCyOrp3+iAaS
2utTNNJDrzk66TqRngQM3AQopwHjLzSKJ8t990kltOx2o8PcEDCK5X8y43ojTb7tZNKm1S7yuN/Q
/UZ5T+ory77GVAEN4IgT10yCXakpW6XKtl0ATosyb8mkwlPtatX1MFYxpPQQ/fMBJ1TlgCjQlrUj
9sYcXruTvStsguJSfS0/q+prr1ZDrwrgZ4JUGLtsS5DdFp/IOip5sPE+S1ePCs6zaFQyH3Q8N9m2
kRNJ5+TPqOYHbWn7GuH0ylaDipCB+Ko0w1PVdtM3G1el5kLk5LrVbWQZXsnwCAzxwYzqFW5bb1Le
e9Lm+RN7TctQkqn0BHeagxpwahfI6tBWtJswhBz4qCZvpZWSjxrfWBxBDf56ZSb4bVABGuhELJIA
ztDOB/KDc21sBSg3xhxEzvNLTa2ZJxWrTLkAL65JpwA3vydw0Aly9HOP03isw2eAIYsMdX0M/dbW
77ugXqoucbIxwW4az8C8jqAbQIEhTsGFEw+vhpiIYKJLSFq1QkJ9kNSreMzxn2SHAOSlA1I0hG1j
mfHGYSunFbeArgck/OiqFBK4L3t76caP07DTguoyKVA5DfnSZSnwc2aGJSgetnaLO6ZP3ULqr2t5
LSwhjJCgJhleT/58aUaLjGnCCGuNrMuoh4eT5MuKj0Mfx4h5G+3sB1IFyM4rjgnjxqFo7jSGEKMO
/SUZD8eyMOGjM/bUGlDVM962cu9TicypjWGce2c9jRhYutmiMVUvxU/ztkvtVUgoCzDmeLz1IyAg
jEl9US1ztV7mOsVkPEoINd6sfp912joAKNJTCuoO9hjnUquRnE083hrgAXtL9rdti7WddV6JGK1W
xnVVXLvJtWXdOXqFBuPkBsLTsZxkOStu1C2aJPGy3ovidgFWpaBDoYhdWIjPNRd9GXOR63yece40
3Li7qsqWI49KTY0d0jzSmE85sFiCCmeIu1S6mWYo2ljrth6eTFsHCQJFIXUXJjPTpObMkPqLHKxO
2MTeCDvd0IdVm5crQZXYErgAIHXd0pqMbUaSLQMdMRP7+1RNN9C7XYXgYcaMiZx+mPpKCV9sFWca
+r5SONgb7xsIPk6LDXv013MxLNT+pUYUZSHKWBalDu/cWbaErdQGXyzkDRl1ZejLntzIwqYMZzqZ
TNdmupLfZMDD4qf7krcwKhmmmxyK+H70ho4duFUzy5f2XKzUWOcxv8jKkTtve25nkLQj1j6mSw0C
FIJpJhCEGCi7JnmT+QQzfyDVw6XmvJWmIJv9jXJ54q6iG1m04pnnwUu1+1ZAxJ2zZdUbi5yEYMEQ
daxtrwOT1QVXags+mnvtb9o+IagC03PLllMWGLJ/agp/BfVlqImNya7kypxFLmy0hn0WwqcI+HVS
EIUce2ZT4MPp1m4fr2ISVeve9iKL+zfuB8OWjbolWGLP7DRPxWQjJkTSxIR3ydIHINSzointvHZA
ZpjtS6o2exp0pH7oK0q7lVOhvaRhHmEzncwOIkiwaBjOECdJ1ijtKQfLJXXoFCGAwo7paAO01nBp
QsKvG9hFWcIAy6HDfwwLe5e7KhZDKUK77DvV0+y7Jmg4RN9GxoPpn2wdsRjeOZ9AlBRhXjiqnu2L
jQZaOy2yXVG797NuLwfx6ppegMYtypwtM9CLIt7U/Vqpo+txVtbmaG6SMVvOQ7YpOnRkYbHpeGuc
ujhG5HbkI9mSdbkrO+bmLi5zbUusPBiafGeUmlcSseBEcO8BrnBDrbKmLRZxDsE6ZKhbsypXxhyh
f8wuBg6pbpVuWuJQ4lTdpqlYlmq97cC+SIJQiHDR5xnpnGU13gf+4xqDzlDy068qkloRpy+s+R7Q
29IS2a4dCq9vSdWMQ1q5DYaoO1Xf9FG2nvQOf1iyyiPiwutoU7k+Uy5zXUBm4miydJMbUTJ9JUs7
he5QCS9XtMesqVZIJgHV+9sgVwC6pSSP1IztyP6M9b3u+1uNURJmr7jX16V+UbEUNQobdEf6Tqye
So2L5CG25hG2Mpa4+brsLU+kuF0BwzipdghVfxeJg1mj12KbdBNxUEx/2+PDqbFbNsyMGBVt5Mo1
V/aumdS13IZpPu1TyHiG8sg4eiXY0OSu3CjGQcvxiXHTk8Q8OC7+2UI79LRZcp94l9rY1RrpOpGx
H+x6o2hclJziQSCmBb4RUYvkolrx1nmZzoVTWWgy44ffC9BJyB1D5crlGlk4wkt47g2URdwGzg/M
Ca3d5x/vgp2qiguyPrexrq3lRpSr+sHq1HWNA0xuOLRmDyqrRJqqS+dD5/RdOStZLVFEIWv2ROg5
+aaqHjNBgLLcpcr51BPCZJhsT4D8ZHUzYLgA2dziVspT7aJ6bktlC2dx3RWs8AB1CKNZQX+A7qwu
VUjMkhJRomS1erZAtLGOe6RBsy5Kcxe6gJpN94rB1lXX21ddq1xJ8mgQPaslBRGFVtBHm8ELmSKR
43iRKYlXQP52Sm46vPAp5nQ9MKRIYAcN4iB/HWnCGwb1MBjuna6FF5G7k7jleAIYXaO/1tVDQORC
DczCrtmZ63IPHzDulJVJOAS9lecEM6OmGJdZgJoPQt04vkmlTpUzVAm2Du61OhQHEWtkLbSbz7YP
1ySLJM2pNmpnHPx0emx7hlPgwPIGqNC8wvkYJMWDkRqepZi7NMxuNFcjcgedodZsyBLZWDy3IdxF
3y1XxWBe9o1zVzgFUgac7a041r5zh/AUHWWw1itjLx8JCeEL3XoleY5QQdax9NMZFZuHDW2Pb8RV
L3qjPwW19kgTA6SYIoe3eU1ZOF8adCcq6lPV9+8qOESy8KNjQUIxZkwevChmGy4QmcsN2KLDhaEn
axvuefWoo2tfIDRdpP17ROWrxd2+MuaNRqt0J8poi+oFpaxI+w39s2M7xMp2zED3pqZF7fTkWz0a
SEccHKe+tXrtmAd8+NqYi32k+h+ipAZV1EcOHbuotJBUK6TB+VdOnL5zzDt0lvqz1dwLnbSfGBFW
AiqpicZnxgC3AB9PKZWZnvlg70bjSSkQWodX8awiTld/5sr8PIT1rWEoT5iMMKuLgy47ZdlwUZQA
zPOM7Ze6nC1jGRBU4SnzECybybigE/hT+HnvWWRhobU+sNtdlDbJu/r4PPHhKFj650rVTj73ciSS
b+o+YhFc241/iV/WduZnPVYfsUde9lF5q1YVGZu8eKW4KBx9b8evMXL12Z9O0uUb2bjs7ekEdIx1
LTQeDLRXIiMrys8fVJVv0u6eIGCdrDpjtJYnPyb1h1EO2oL1Bg0veq+GtJjC5LjB+xkO+G37E9M7
huCpV3HaD2tOH7W6tgilkDluuaawuXOS4oFqdbFvMxtpsbau6ug5peAiK5pvR3OAORbRruQxJdgx
ROjF5h/Mj6NqHCaHnq/FcyzEIVPUo0NEc6Oqx0oZNjI6W67V8ocrYkFDwr9y+3pVMGrseWM7Wfsh
izc4aZs8LC6XREMHNZwnDdQDqtsxG73Jure5kdW+wYJhawANlUcLPlCQrLXq2UDSlRIhG4r64Mfp
Ztul2Y3VZj/GWiXBfDNH+VZraNKhxq6npaG0HgJemVtltB893s9hVGiZRR68MPpU3CK2GsKswnI9
mdHNgINZLiH+FKHfAKYqlySE5YETev2o0wzm1pI/PVo7uQBCP9nIT7LQHeucDeUiFc4MYzCZwIQi
A3YooSw+dbi3Z6IECItdCR+LLEs3sL9lyCsT6gcnM3dlzBkhNnc9XFF5rJAnKLkJyYbFhLr985DG
P3VWlqSkwMOKjSifkaSM+9CPc9ZtOuahcjsE9rYsumYjWIHA/Wz02TgCTr1rFYpCYHG9FuyUpN6Y
vrrU+3JFJxVj+CoS87pU3auxcHc2NX6jcMpie0aXI1T7siA7XOBStShaHazTVdtsEitfh2W7NhvW
qzLbIuBeE3K+9VXjksR5b99X+n7oylU6Uxqb6jqg5+/AX2RvXch0L2W+HIoPeXCVO2jQckYG5Qr3
jBQijoQ1X7S5GoDCyj9cczrF9nshj/hzwamTY14E9zcdwcqWyp0e1bf1eNMNxTYkHNtFDpFOTHWK
rN0qzq1FsIBkNBhFu8l7/qXKsx02Q2bVfsHIXBIFEvCR+dYxEIKW9/KSTB4oG3+ujBfC1PEjwxCZ
RXR9qbZGnWhXwT85xnclK76NkoPWxFxUqzRkA+KUPNvcJWMdVNEaP8Unvzbyce3y1cqGhMrLX9ra
Mqg5QWI1kidMk6dJHumLMif9lLWu9oHk//P/E0QWEXnOTndwDun4MWxxVCDwIR4B+VVDORT7oKVR
TYdADmcCNhKNQ0IRAAbmLmuJdphyTrBdu5myg1ES3wHuA8/iVZKKi1Jn67aQPGTKss3v6a/siL05
1JgWHJ8qxxTHyqRlBge9dfXLPLB2wytPGCXSKtBxOlniP6k7jyXJkeyKfhHaADjkFqFlarmBZWVl
AnA4tMbX8yCHQ/Y0yRnjisZNW5eKjAi4fO/ecy9ZyVGm5qTAXBGmQMDmHcTEU1pqOryQExpEwaw6
3Vsz3V2p3U6pupP29L6MIohIPDz7YNvmenlHpMxvxpi9uFqbpBu03yWAzFzv1oN1WIhocZMst8lw
Fms/A9yX3rTlHCxfYcL1bplN2NRXHSfwQkNoltfkEWbIFvRloAUtRZ9lO9GRBy8zMLOZDRUJTpxa
XT/isk/ZkAm+gD8X1toy86JYHCfom2gCf17j5yRL3aPnjqfCa7nkdsT6dpmIdRGTI4jDo7cPkzG9
L7/H9NjgoDpiI7sT7q1MalYoYipMm/zOjmsZ74yftLzD5XtoopooLQCHS8WFEtJMhlrLp7Gc8jlH
KZUuZVVtXXEQbCER/JTl/u8s4Jfksy6a4rv9f+ABNxa1/f/sAT9+EG/x+fEPDfHlX/zd8u3g0KZt
yFnYw2bgUs789364CxEdCRhNbcehx0fh/j/74d4fWPTIdrephOrIxHi95m+Ob8P9w12ABot0zNeX
ruT/yvP912orr6HbAtekTUoe5o+l2/KntoFbz01SN40khjK7mQWkOe9qyeKtSmdUjnEtggO7zn3v
dvchSKbA0fuBjot178rhyp6hraYyVv+iw/TfmHTpfS6GEFr+fM6/OkK0Lmuc0XPldhj7B5K75ejj
jnKvCuL0VI73wopQO+K7dJKLr+4IQUNTOH1Mo4HXdHgOEwU0TecmbUffZpTSKad5O+ZhuxqZrEuU
YpDbJHf9q8xkUq3+Ur3m+8ShgTrLQkVm/hcNWTrxwYpcyG3kOfPG8qp35aSHUTUl5fvB54g2HOso
/kz1FjNHRtlU2eVVAnxYcJ7JcBb+eIlLSXcLUULDodUtb9LOfx0McRub80rmVKZa9zwl6ckdBGde
7UUzSmKxyYHJMIxlU07EikzoUI/5swVSK07DEcSdvqjzsLLM0eOMn2aAvQOqA+icbeKnEh300na7
uFltyRelG7DMlNWsQ826U+ExBHeqUQfA5s75pDzGZfxgdh96wYGJ63vrOMdoXDsKd5J1GKNcxxv3
q6cmpFuzE0Re9Kpr5DPJvLuSCmVRzQZlnD+nrXUwWmsLkOBg0P+IwM+6Qc7PdSDZiAoIauxRG2Po
ZTEROrZZFZTaqA5E8/Rkq5L4KBVyMF3+Bu6176p6noqQeqvkkOd0zSX38seQ1LyNJhZwFBTTn7Fd
dNk7XLVDhokisHV57dLpRsY6W2HyausEuGbGc9ngLONYv1gLVr2Aiax399YwU1ya97pTPkozSGPn
d2mcuAppq66z7b1wbtsqxEQxc1WwKskWN9O0nhrAt270uzHzj86qtp7kIgwDpO1PCR+D3R2hqV9D
fsafuPc8rArTOIVBJnsi8+r5Cc9ARCRQ+9FIvA2O0+erxH8x8Dm7dvsepx5gcrEaaNSA4ucDAPs+
hIXxXg75xyAWg6wYSsrB/bpcaEK15J2hLmTDysZTP+hP+ejnEEHpG6RcOW330/W1cPXzWnzZaL0X
lFrDoTpyh3I76NOb5VpBqrhytmiL922bffnRcIM84NZt0Sv0ubfJ26a/kHFEwlAQpbDKvbqv1iJK
vvgff2Oqr8qx/cCqWW8Gon6IzKO54aUZH9pgeoTGeNaJkq0dtPaGx1P2Fjutl6jvmgTWMY7uMx0e
oN/FJblEfNIxJG8e10Pi3BFzq+18Pz7h105AyE2HwuRS5EkkjFpM0bYvWPrqcHzMxyKI/LDcVYoX
60JCkZOh3ktZaKswpho8qugey16G2g8bQkFt0cIPtfYoOrrTMANxdVPMuKeIVKANCdtc49rn0uhI
IY5dTJ400+Zaf8OtwiGsZCiWE+QtQOwuoYG3P8aFMXK51Wu0T/oW+4DI221fuCMVVrK8QHXbXXnT
9s2+mObngnQ5Ouy4BGoM/hm9A1lvw5aQo1g2N7HqJn5cF+KoxdJjOcUq7/gko1Pf+bn74uU5xtNM
YmnC0KZqhPyQ9q+D3qEtyvlnzjA9o9R+SdVw7UvU4YnHiKp+ubOE5hUtf0Oj2T5Pz1lPzX6ykDOl
Of4zjsC3sZdcWlveMCXvKUU8kw6vVn3jXmq9xS0rlkdLqUM1XSBE/rFgFvwo/uCvjxsmzqk2ihVx
z5h9NOOZemm9pyvZr/LxWaY3Ua0JJA+sUIAyLrIyIvonfRqUCfA/kdEXqDlmh7ZG6dW+qXM0mrH/
O6LNS4ISHyHpaqqzE3acTTJ6O5nGVGQqBho01mTtDCsIbihX7cUpZHsJboTpkPOGFGJwmsgKg4fL
w2nIBZ1dYxMn0Li0QZSB5ePzsehJxANGm4INp3bRwLZ+9RrTJqrZitxqfs7TlvVmWW2NGag7qpc2
pUOdLMYEY3iO872g2Ansrg/BTXRnPeNNpKP/WlQwp1OApavKbh772bjVIhf/7mB/GXX5oWYmUDvV
YSBr/RJ3yW1p8TQNXj7IVXdPIQ5WWdJswQYXy+PMEGyduIjCDtfMbRUuJ+FlXdXG8pM76xDG317G
OoEniX+og3zq+Qmp4le1TB5TNWGXEV26NtubXkpQUBC+pmWPzRfZbxHTLyuoM/187eiTLzaluiAS
w72R9fdimE6xA/Eg649Fep0b5rSVFpSlTYoYdtZeZhxQ89TeL/t8MTb3JjuTySUgwq5kqOnZU87V
mvVnRNufeWKtSN6DZjcwuEiiAOxhwfZKw6BsX2ZgxpFM841mzM/AsQQWZ/PY2tO5A5nOExpmEsBM
jMy8QuQN/VKgvxZfUelfRp9v1MSkfpTNSSepdz1m85MR4+eKM3EeQmsX0qmlxsJEKpmYuao+7bnh
g6Yf0HtxUnfZB2c9lEvp+GxU0YdFArUUzqGmxr+NeYI1Xg6F626ErbBuzemRuEqMTYklDiTQ7TQf
koRM+VrKiEuznoBnuy3UaqzRGNFp3AGJ3g+ue+uMvJHQgbo5FAThCJoycubxT3gcYC5iUFyGxyz6
Yp1lwH1aVOFz7mebhLTAm9wyuYqKplgXUPvzJj/OzlBixy8izGdc29zFOhlxruC+ulONjvWLeecW
BVQelXwnKXKnqPzSltWSMqJFHZYjVskg/BkQomAfLbX23EpuMkv7CgLP4oiqSpy3Yh2WTbnVeskd
dtTIvqNFsx3K7jUe+LmFSj76qbznh9Fp51MonUmSRFh3pd2bwaxr9z8/GLQ0jDvzwygKIHiMYVep
D4G9LUvC96Ed1iYhJVtlD8ylhNwNeme9idUmLLj1cUrJAi1L9hQ5WZu68KZtDCAG/neocez9eQaj
rJ7UNB2S5cDRplm4ytUXYNrkGvlfLn9/9WORc/2Q/Bp9h/XJo3OT3RK2tBgCPhJKuvAOkw/6cPDk
aop9IwMpzZeH0Y4muZNB13GE6w1MPLLsnrOGnzQ5FdYvrVxXjfiduRqlSknJtB9lEAr6q03TcoMv
Y4lxbdhYcnKP0xhdx1E2hHNQ4hT1W+g507aoExIz86E4DGNjb0Rkn3yzO0QazjmsUgFFAo00Vr1Y
x4OB/0LF9KFowhvFaGwNhW3A7K4wPzEJRJz+ETpBPyH4onRXBVITnqx6iKDSLH1G+IH+fBf7Vbwm
YjjFHFkEPfYVKi/RAr+07/Xe/nb67j3X2nZf9zPri3WfMkN2IUGeE97WnSnufUmlwm9dcgDhgHBy
IShbT92NwztVwGV/xrw79OQfpVG+KXiKkevulr0HZxM3+tQagqzBqTYzk7d90zQcx/Sg/EBw0QVq
rukGLPkDnZwopjGChHpJ8C0FhSJiZO5wV2SKtqM+ur+tzy5qvlg0WJ9HdglT8sS4TvC00qQt1hxm
i9RL/4YPqIGiGlxAwoWF+zMZhyn7GKbqlObtt+gMGIFmeCismuVRsVuY/sFXw7fABpgv9wV7lLST
cb5rqffoGt0K8iqTjkFttWxaJHh9tgU5nSHPgmoIcpB2m42q2FQCB609ei9FHK4apnyfOvfjsswm
Ln9isfiu0gqYR69OeWPRSuxZtRc/nOxnkmDs23iICbtfmgK58j7ZMrWVsZBwWFbBWZjp6ueM6ifG
CyfXp7HEf6jhQWe2q3OaRSdRsK/P3h3YlMMkmPwJdjmrwh3pVWxDVNSq9zqX3+kylcO6l4GOwzBL
+NSi4ZTqAtpUU65I88Q3nZQPnr+Aib0I66uWXmxR1Fzw+GYSlvbJ9EmAinodJ/OLueygqjMoNybP
41hNKzHfNolPI74e1x00TCPBdT1HIfcn2humyulzTEviZs7A9pC6IIaBkYr/fRPSO15TFhy4ImHw
54mPrNiEIs4bB/Jl2MYvP6+m4/lEK5Gefq5PvkT6gWOPwBb7xQspwlmUhmS3vNUmV4Ev+3dXq4CR
lCza5SJ88JacWzvxSM3ocJzL7CWTNz8HYU964crrPweN+3g2cFkQNksvplNBHzvxo++msQtwlyXK
jB9q1gwZWEaPcaQ9Ov14HnM2Y8eymE0+o9XSLno2dNjOCTCKe/MSZfIVsyOyIKXdO2ivUj35iHpu
NMIqAE5ZJ4v83BW8Vw4y9CpIhVzZiotZMyQfGIU/Qrs9shdmQVOy+nup+posPQXfSYynxi2AkJAz
2nEjCFMGguZyuGmU3LCnKWs68c1xEGheYRz+2Fh//jOPLdtq8WhVbCM/v9N3BmJzxyVQY3wde3aq
rBUsnxMX3/ClpNW5trqCm6FAAAqVNF5xf1sN+gCR0fzqQVAElfBrHIf8ziiMoM1UsVWch3Wdy67j
G+PGc9NkX7gpnPduxiHMYSErSv+m1fyVnqp2O1scGBX2qAndhnKmhvogSUTKkeSSW3pgFvzcZhym
Y6shwkVMcvRVTVk/3XZJ7tLWUMa2bq0TtR+PTDYkWF16Ow54isGV2adImx8jKo5N4lY722JPjLL+
0U6QEPkKPZfRNNRc0gIFELKAHkn16OXJLun1eqt5VJG9cnz1jQaWiN2rjTQnOjO41XZN3j9aSXTK
6NFwPv6XuZ2LLu/P2sGl8rGE1FkE/8E3/CuBi1QUVfpmKiF9CSy05QsaxXVN6+HoS8ZOEdFU92x7
E0cgb4mo3JVz+pGlGd0ekwJ4hIq76BkQ/8eVy/9H8EoMXP+scLn/IBDyH8qWy9//e9nS+MMB2GNj
WRGInZe4xv+oW1p/cK9HZUsIBjiSH0Dg30mVOnxLG+0tfWeqRuZir/l73dL7YwkVoNAp7EWeC37+
f8Gq/EkJ+cfRBrbFEN5SZrMYc39VgYtk4sYSuzSRkoW5b0Y3dmFuWtQDCcaEPTF0yW7B/LkzCzIL
y6DRS7HH2yx1nvGTfyFE63f4QLmyDvGiNSqb3YBUr6RNgMCuu2l6aW+9vr/xpnleTK4UNFy6KF4o
Nj8riEwGcfjTA+BMPkVF/mfe5ZKq+ZdJRM3XBA4KG9TRMR3+YzkWX2FUidKxaDxWnMfCi8fCuw4d
dSLQaULfWLDMJx3xD5Ly2NB1DlrY9ugBTThZLV3E2nYQEhNIrqnlqj3esYf7YTPvS4eGt6V370PC
moLt7yg9/UHQg4d/xLFFeeNLF4briPgie2LzQvzO0dBjD44QkStTbnJPyx/CbD9OVXiCrHD85x/+
xzH852fqwGXE/0fSApwb+joUvf9ci0aVk41uxm4Br3yGeOnuFEEXhYqPykQSgz0X2cw8cPGxeC9Q
78JrVdr9bW4dzLpWW4+GlYJldZbSQFWp+l/+kDu7ShcfbVzIq19Ee16ef4XBukip5UQmOgtvbqCi
t+I2rOtTFQ75AV3Huxl+5VR5jiXAdCzsv2fDrz6lim/Nm3q2xZUoIlpdkT8sQGxnbRsS6w14KkpN
rNLDFHsbJ2upH9RFfona9tjzy2uSdW9uUVVskfqvrk7bC7BvbTeZ2XxJOISZHeYBvBXW1Wm/15Xl
xJS/gS7lch63RhIWkPFj9FqThvTje7bn23/+DMDpMef/OgQXQ/eSvwzd7b9wk+vUK3Qtm23Erf0l
n4xVRl7hCTwdp61oMDe9uDf0rqB1127BNvm3LTPH6BNgnbnzCusOMqwOrmWoozDQ/T7f1H7v4AlW
877ibCe7zNjhY+DoGU7zBv3EV5J44bm27BLNACb8hPLjObKcQ1ayTQ1+4d6lVvs7mxnKk5XdIUCO
bM6EZRnGpIQ3HJV9kOg2dVLdlEuJM3pSPpicTjPWsWfBZXinPn0TF+Xinhc3pact2YkHgRMqYR6p
0bhmovhKeqRxqdiZUM1dlKKeeg+RGS3JpblrXovmoUkW3GVzv0Q5JZP8ZRTaTSXae5sGxTx1V7NW
d56BxtSuqAi7V6m0G2eh5CSOS0h59twbJZWfDtjLsPW0KA+KwuQm9iAr77F0+LN8QFBLAxJZk3W2
rYRbkXGCK3LP1eXb0u/CFMJNZrSflQscQEu7wCrtO5Vhd+ia36XEfh6CC2rLZwpWSMjSMaAu8Kvt
qPZR86bTuVB0B0p6vZ+vI6NMENCF9aoNeVcmzD++fvOOKINz4YSX0vO/m7J9m2Z1r+z03Mv4Le6O
StoX5L7ondEwV4ikDBcYjPsSeWFGTQ/teAqnpfWp4k8kBrUx0m5nQIdLTXAlIo0qb8tpOu3Tuzoe
CHKKwg8rYblZ2uHKiX+5znhKkK5Ntag33tIKyMZxie+rV5oL4lxFC1zQCF9t71dq+4ec3MxIG48O
ojdJe9ibrc+wcS5jbFxK33+0IuslDPWHdlJvuW2em5GjLWyYVZvUzm7CiBim9rwNM7GNuzUNuG3N
Mrl2rGLcZHm4r2gvwdWHzkGSRV3pqwrlywanWwEETP9NgOKnrDr6vBgDSw/0dxsbdEEkzZHl4g4g
A+Vo6LwWyy0S8kFPE8K9o6iQEKfUrcBAiqMv5EQ3HZ67Kdrb3OUKXhkUHekns5xH+oY1jGKdUWlr
KxT22iaTqdK7ctvJEnpoB+WhJXSOIMMnpaDTqIgLeF0TGty0tvGouZV+6SkMDXpjn4j6sQ69mL5g
r6VBZ1B2AUqKkU4T486blr+xSNMz4Y17SCknV+bN3m+cB0Ae1P3mtLxY+AS0BA2CN6q9mc57HiWR
TctpH2T/vpTFhxcW/Y6I83SlNOxpXTwDSmzHIFHj+4jReNdpXFkto+c/c3l2OQ3y4Sko+bOzQUeL
E2L5gF5XgakCyvhTvPPsrgCr3iW7xpXwZabHfiA/ODbmn57NMJVrMVRUhJFAaylljVRFsBvqbJd3
FOAto9pIcIsrM1wUBLR9Nj99ztkg4N0eqqs/QqCk9PlOny7fQZzd6ZUmjpr3laLGOJWR4KDAWiNq
nuxgPYweaVG05oq1hgrXHMxH6C7ljXTR2hd0+YCDuuQKzBp4Hs/bQX0q2MfgtgiH5CAZcoSP2pB6
vUTk6zWJs7JL6IaO6sq1CXqwpQ9IeX05WO3twnqVITo2s56Nlc41q+OwA/uRsQK76qAjEgsaChRb
p7ANxMqW3AygBrf9xGCHADMu9d/x1jPLbT1kqDki67Ntc22J3LuWtmrWRdNcq9D3zpxSaD5Nd5FB
QINneuVZ981TzQZ+6kAhZGZ/6QaeQmb5XYDwg53UTwpAPbaxT8OSU9ZORz9xtab4JRviBK19/pyT
p8s9hYhhwxlvG9Iru7g9ZeUk92ml5Ck+Fk0arTnQMQKLiC6gzkiWUmxlhouHRGT6i9zd1Xhnl7Xc
W5X+6VZFS3YnZ7es7s5NykVbyGIDhr3e1m5InWeobycTmBnvbxvNbqCyqAS3g4CnNTY2yvZV1aiT
JrxoBQaRRSU6+xF8NHpGvfh0qhkKjDuifcYSMBFCkowZKxLX86RzG5COUDC7L62pEYcQERvYgL/i
0H/xAPis01k+pU3yRh6quuGEUyOxt2m/1lTONe82czuHWQp2K4qHfTdG3bPe/cLKx412bI2gsTS5
6XXSUv150l56A8FaWTlAYabuwagVEXQjPSKyudOHtENn2fSHn184zUBIoZkefU97tRvNCTrqtoXy
85OUVMgMM39PvCw+FWPlbkPPPlQo8W5jx26fLDQpekTrTJ/Tc13GH06cJet2ztOVD7uIZlv4YGbe
yRboFSmUQfpQqLIfc3Z0GRiLRVf0/k1lelzdO3dXpJgCBJmjWm6/uJMwsCLTNWJxQX/X3BZlTyat
Fq4bC1mymeO0kreDdNpNmZT7vgIKpReafcbq/J7GJhQ2zLU51ptlC+tHDqt9B44ojOik1ISrRHVY
b0eHkOTRVDe0hqs7UTNwbO/Dq5ytlU4UnyEHYbjn59ktL6d7rR6Ius2CPH/jNiQWdSXMVJvSuW9X
By0r0Iw3pIyNoIBHacxnqFDzQY9LPgM7fpzSV/Rwtodmku6Q7Ws77aadRiqLafPY0aPauon5aWKR
PtiWVdxsE6ceKJTFBNjW49aW6q0z1c4a6EhqRvXLj7NnMQhz57sxFWEkenpU+Qcvj9YpbI7VIIsr
jV/3gMbuxqIuuiY3kmTSFJtiMQuIpWVxGEOtDkq7WYkQlBEi1XCdT/btzEyzsrYix7nvVpVPGOOy
XPSiuzFU9JEk8rGPTExFzW/hcmeyyeHpkG5NDXgegduhjqkP2/TwR9VeHWXVxIU26zqnbzG56h7o
+FjuTWva2FpyGYfiqDJSGU3/c6gmODHDnaeXd55XAG3JqxujpA+m9d5+rNLhYPb2a+z7J5k432DE
Pd6/L4EKQb3Pm9c85xtz7PowLTk+XTx8AZzaT8lw9LqchFDqmdSXnrom2SShx3lnri5DxZ90Xlxu
lqxDG9Zba+ebd9OcnqfSGw72VD/5WvI8Vc6dFi1WwOltiNKjg61oDczKHTGnOA4lbdTlkB2vhewR
mSoWL62894jxcabHxGeD0iZvE2n+L+VjNcwMpVPBco5FJNH+5QZ1W+1h9qMbTVfHyE72ee0bVO2b
q5cBgqrS7L3S+NLy1D53hfVJ95XmTL6erbRexWMyIMSe90ZsvsCio0Zd35ZJfzcN9hbtP7XOea9R
zlznc/tKq/1bs8K3PsJDpbe4+pIGibMZgBOKV4mo72rRHg3xlI1Paq62ttVzfggxmcWFv3bEdlTI
eupQ/2R9FqdofEyiBC2bNwScAAhDyOlDJlBH00lZaFf8h8yk8RC6XLVnXE25QYF4qR+nc7e2kmlc
2T1DkeKaq0f7Zsoe9LCGyeadM+myYjrq4gl3W6Er9WaNlrF8QtVySAz/vo0nhxCc8TEOE2KD2t+m
PQl05nLvozYshZ5cDXSLtO81fBIEKntYigzqzGvD/O2Upb6OFaOhNey3HN3fuhyQG4jW24EwyKgg
EyJnppQu6z6Mg9C01dYeZnKsawallVsg0lr45tNsD6vMt7Sr40+XBNxRqNryahYII3oOQMVIr9PA
jLiyyv6gOnPcgeK6K60ByTyKcT68cOqd15bfhl2jCfHz567hax32TZg/VR7WbVK0AWZuZTi8Fnl9
YNWElVVVXuBN8DsjVXE+yOCs8f7wYmxak+C0nkIozQwtSLJ008dAtEOt+obKRu3cYLxkb+VYcQBt
poBC5Qf+EzJgS475Kdr8Pnc5gYz6p11FUJEVF/2peRpF+22W4jP15K4RCV2JiSuSzDaGQWewHXAX
OLS8A4GAhxji7LHBsoAgkUJMX1OR0fGMcWUiW+sVKt9TptMij1IAK62PnWhvUU/HN7CXNe4zPZWQ
3FNAdLC7HzyA3zAYScEu46uu+hYGKpa1GQHoaorg38dNgTCjfYn6N2hC+GPIpwyqBe1Ysi90Hv52
2wKyThmXS8l8U7c+swgXQ2M0v2RFYmPjow+pbY7PQt05hv/szhfTrd94kYciU89oTL8iTYdP6GDm
49K/EoIjhFs9dkbLHC30353fH90qX64NY+AbEElSHGMiZga1AEyo7VAXz8SqSGZ27eE8ufZ3OWYV
NwMClOrc40TdfwwSQmI6WRRLNd/iqBG3QXFmLyZNqwL61FQnIMwI+P0HQHzeaiyr81B5GH3RUpON
rgdRYbx0WZdtOz4HFSHpBVNVmxu9hcueas4nPYT8bDJitoldfxnhSA7diLxc0TC0YswES45uNw3b
Pkz6U2TID0CBK3Pkbi4L3dxEKSqewtR3sbb0fBjrOwb/vG9qn1A7mjiqcfFD8voQx9+mGpkKLXRm
Yhk95gVu4hoQAB0r7X4mtTNocAkHc1EWG9ekjUfyUR7kCSWF2csQC2VAtFR/68to3rapsZTS6WUk
rl3vphBrARxexPbNqis1ez0a7pM0h3zTZdRrKvXaWTRNyuUtFklyGOKYtp8/v0yR9wue68z9VsIb
rEDqjC3Xb1Z00kPdq1imTlM34VYSExeD3V3LzuFKQKMqYI6aW9V6uFIwejqF9u0oOqxFls6XfB4T
iFTKQr6dW4F9L8D77poGF6jb9Q8ZxIBj3gwrC3zIHT3FcV09TSObXRU9EKY1MgVa/RoT7B0jXyZ0
eaALX2TLCh8ec3PWDprzFtY8wNis7vvIJm2m5p9WDotSNl4EcqNEM+MLNwCmxSriiMASGlEMIdLv
MGUjiSZVXq0q4DI7O1f3OckD55gbawZymD4DywK1uJbYVtzg1m9WqPTcbcOY+kAzWusosT90b/5w
lH8Okyw7CecxEu0ArddGKWKHZ/CkV9eYOmx3DWd9jGWDILquiuJpZVe2RjPHKTHTUWuoZ3efYsyk
u0oVD5ypOi3+LdNK6UT56MYd75XQC+coABivvW6e4I2m06Gb4mqFcLPYGfqlCd1oj7vEe5zC8KEf
mE0ptJMd2TjlNgn1ZO2L/tghdNqUIV692Orr8zC0D1wyScZM9aAN60PsWi++Y1dEw6NXrOf8nJFm
b9fcOsU8ATlgw/SExulyZi7F3NmQJgDRSzKTomRLhmYunPAoqxJGJyGWaqp7ZGxMJ9bOD18BBpwF
XubJnjhxGfm+1lz0jbilfn6G3ZjMC3R1yvc8wsUXonUbzmfDegzLnCw3vSIdrbf2cWO5h8RlCRPy
PIptlxbxDXcOAvKQu2c6tbN5ytLL3CGfccdwbU5zsmlc07kpcvdie6GL2Uv4pyrbzGme33ZD6nKh
0/RNmKf6rnG6z5o9dk1i6rw3o8ncJKW44Ndu8YQb3wCf2XiEnLfoXOVaPkVZ8mj1Irmnl46X6Spb
+/LzzVhUaQJcdHjNCYw6wFEMdJI0TiVVi82gjQN9TzO8U6KzVmZ72y9XwLYELJ2GHqPRqGHkpOhy
y7QNWDHGve9Y465Ez1c4s38HUQH3GrhrfEsLVHccd2PVX0E3T6+9oe8dB+OOHKwc+UmcP8m42FAk
uc+zUHvKHYAdiZruTAunnXRjPKCYT4wsOQOFKDZjGJ6EO0PSLu+byQM+njKqYnDhODKtsw5pEH8b
vQPOuoCe+xyvoZp29cT/oV/c214zrus4u2ZhR8/RUJtYa8Suo74aZCSEhqJINpEqw6PHfhDp06rJ
nGyBvPo7S8S/OsI3zjDI8PfC0ekoyKyTsUaIDXgZFRV7W9KbZ1tAaXZxd5iW7NY191s3rnhzEDEi
CLMsylw+5DA9UlnmaqyZz2zfaNS8Ck+YiXFAGs2bZlbzdtCGiyyMZuMj0NlEU7j0c73shoa7CnLR
c5zL0vspSR6RdH2UlUFnca5ejJx90CydlKY8qzM3ucchpBjVGqRyB5r67kQHEd3iVqj75dFq2/cm
89RtnGO1KLytGHvrWJrUsU1ZYGg1SUbRLG1NcOZivNOGFV1qE5xH2KyaDqZ1oqdvRVwGMz6uJ5WZ
F+jcw8n2z7aG7sCR0zXvKbMzNIgcGjCStrpAHUKxipq2cxNW8xseZ7VlffgejBIVK0qPNbAR5Bjg
e9Z2234NZvfkoYEJ6KoTp2HM+5/RPEfuqq3FfhDupbFHWi0FA3p08wnFAgiFKTkXs6bfIZQ1DoI1
mcMdB6Qke41iWxwUomvR1zb6q+4S9k10RsxdlCPSAhuHF2sYBQwq49VYPBhmiwLOSSWQkXmVjlBz
dA3Kc5rGJ3jd77bmptcUt9DUpnwxPQSCn5ZA0qwkGMVdZcXlrrcsb6vNNgtc5x61qg2kbc171pF1
WrlEroSGJCUsy3bzBHO+itDC/Oyxhqcdx566pm/NtOJTM4SDUSEgHVjoqrarV7U/siFN9Xcbw9xw
rI6jJ2XQcwmT5Ni9WeSBQPrGiGikIVufOrsDprbKNPAUYraxu9R5yE+e6pwjSUbWIWUJhuOV3Mm4
rI+o6o5VVmG4KiQyWbMeVyUlm12feu4teKAvop6frIKRbvVas0X4Ft14n2GnWyhy6uaiVPiqqbpi
w6ehIsmlWOk0xrcR+HYR+8eZTJbg39g7j+XIkTTPv8o8QKPMoRzAHsZsQzMENTOTvMBIZiW0lo6n
35+zqnYrs6qzp09jY7aHFmaMjABcfuIv6iV1drJw+wPb+NZsQa5XCB7gbhEd4wl5akXaiUwdRtK5
z4YfIDWl/nVPJHlNxAXfZpTRTRUkwbFp2rO5EFzA3ASO5FCAg3aLMAAcbIFABNJTDrg4akHNmAok
KYpr7tHmhONTfF/wTlMc7hTGJSdDEgxKIwzXQbkEB3egGAKYYqxr/5R4W853ubFKFnSSxNbRJ3/I
kRy4VtCsG6KFu2rJb5YMTHBQ8K9L2zuUdf2Mf0d3IyQdrVnAGMMDJ2ARh58MapnQqwYASmhykKMO
wIGDCupU5WOn7PXeBQYvHTHZ1gegzM0pLPovKm45PfviKKkLGNFy9IvotqdbDL2orC6pk1wn8WPm
z+1JHJf0PDRUPCIVA1gPFPq87rSt2zE+9rI9AlZ2H/xQEQckybJb7Pk+n8roXA0ypkTR1M+tWaP7
gOH81pksIHmR8RLC095K9ysrYN7m/TntlnafB1WIRk11KCtAk0FML6RPAmph0BBkCLKtxPHb5OZI
/Ng+IAtzA6PLhXY7n8olnjbD4sAyDeZg/9vPTm15MOK0p9VGqY7Hf3cShHSsK5tw9EzFVZ39HMI5
mN6DERrDqQfqLTz4hHEqz+4skTqQFeX36bFLcjiuaVxeCcMK9oxdRAhBCjyPeX4tZYyAVOzdmIOd
7NzeKYlI++QaBZpvRTdCB2iLdkMo2R/qRFy3qD7idd/uwVL0rvb0AcwYyk0C/TsM8n0i6euQ4GzC
nuiKhkO4EZCPVlZke5iZqHd/AcNbiKJcpaiUw7cFZ166aXwcA7QAEZcJAMMe8nb8Bk4XYfy5qNdp
0rwalkN5KcDPmEwHa4HMhymq2sPChRboMGimbgtruH+yc7kckgxBr5SFnLb+J/r+NQV1+5FOg1x7
1AoAwlNNWKxR7gLIh1NBTcEMkFBwPaN+Dl0TRb3+c1XTl+1EcrElvTCy1CNQEsrYHYIGg/+SYVcB
P7IyTjWaYXmEK4XyJ28nTZrTmGN6a9vNhqvZMB9cVHj3FVBwzDQi1DIUyNiZ7aAaqnz2sg3y8Klu
qDNg0UbWHu0T6ku644Da1OR+c7psOM5Gi3ixGjdGBCF8hJyFRgduBliEtHuOvHhHZIZ6IZUQ8g7v
sczf1FBCpBU19eneRlK0tL8QseR3ZhAtT1MWHCOMLFeZmeXnsAyOc+ljWZyR3FUSsSek5p/dqu62
Td9vRaP8syDbL0zux8HwMElPyr0nKQ8s9i6nzV+gl2AJ5e/7wPxkBD2V/PibqMd3y5Id4KYRpTDL
QuU8wlUOCoZ1KXm/f9En/gtFCxnVgIqMJBaz/gaAEQdLkIwJnXjROG9dUD2ZtkWoYxNk4HfCdYdg
A7WkK0QT87oJb6xQ1Ks0jhDBJ8Fo/eLbaI/ZZlA0cwiuts7oI6blV9mVUMdM38adAITrUh/YT8bQ
rvJM3qEQkDwG80gFOkNPtK49kk3Te+isKQUJgvtzh6/LRol6PmfNtMlrCZpgcoF7Vdk7ak4OfWUI
NI7xgC5IfJ2P09EYgCVGkz9tkJF/N2hTbg3TVDuo4CCRm5DGPaYTZuFvhwnkRFyjqp1RzZVV6d9H
kftSKGuCQwPTPV2Q/HfDJd3ntvVcxL27byVdi9o1TwWdstVALfshpKVJd9Fe8y3+yUc/Z2M4j5zH
Ry6XbRkGkpxzxplwKSPs7SlK9YtVrp3KME9+6L6bEiNqGhDL2YqbtyiVDrTa5QW7TK1yAgw9Bid6
ZWWtuVLlUqGbQgmK5XqhBm/ShH3C9xrxiFJtp1SVOznY9pqEk5peZdVbI83UOqs0fi0djxnGH8+J
cxWbQD78rOaF7OWuT6z4ZFglbuPDVTiacjcPHXGEWPxtU8wTztrJAOTXra4+kA1DHK3nof/cz9nt
RxTpx+brUHr59mNV/vfRVP8Hgb0CEFD/nKS6R7/59et3JFX9D34He0nzF9vzAtB7kC7d3+im/0+0
2RcWRsWmKS1orBqx9DvYy7R+Aakj8ApEclEjxAAr/QH2Mn9BhcjFlhjeq2/6tvx3wF5/EQfHrcGG
DauVkwMtw/6DGK4/ASgtid02IkViqG03VBNmGBh17FINx2I9FetiakFwPnq4+/xpoP4Gk2X+CIjR
v+4KkM+Og7Cm7f8g0GhWQosElCkBcLfVPzvVgvQlQAVQq1G0O8ftECGjbY7IRe5gFmgJsAlvP3+M
H5Fh+ikkxXnXtrRHlvPDU6jSdIsFuD93X7dNACAXuqIMaL3GFLjk5dFKWP/8J21N/v0zIEv/pgeS
UzrYqKPnrcmufyIH17WJo8uIJ6MG2XfzsoY2BMipI3alGyUEfkLABri5yugdoMy6ac6IV3L3al0B
ElWHaSmTo5EduZcPo3Frj6+Iqaxpn4GHDkFpjJsm73bZgy1jbOUh+VKM0kNoUUX8+cuY3l+UnHkb
riwuK73WQSl+/zZEWn01B31KUr5c6xEb6wMV7WPXv8vOOejZhf5C7UBhtIw4IVly3weYigGjkW+t
QJICP55Kp0kYPbUK9Ssx7S2MJEEqrsF0UJzHs5GXNoF8WUwN2D0KxfMeGj/pDXJ9Yq1/V7+o/k8n
qETzlYsBbQcVMkxdVrHV7Ug0tro5rnuHVL+d9o0YAmtAWhR8ekLuzqd1tEz3OVoTOo4PITr4+Xuk
Q3y9PCIDEkBKt4Vn0qPpZQKxF3mdDsiOuPPeSYadnkL9d/1AnuA1mT8wcBDCVmBCDyUT0fGK2dSj
vpkeJUJro1e+6mddBnobPKMx3naoFAA9Xsf5b9siQcY5h4NnM3+avDox02063I9sCZZBOSCch6OZ
2b8Jjxev+41eB1BMUThKj2Lodnov60/rcdYDobH2QBw3LsqLFNSqctg0XKBFxA97pGHtgoFZS4+m
27qMH3Cyrf5qqTygXx8f1QjzJJsPKid5RzKLWRARn1Yt2it6LfPl/P/ARkouuLXBhlfowtrdTgAF
gqW4s3r3ukNTRu/7qel3zZhd9CPqlaEffwitA7SxfVR98N7Gj3Whxx0vDQjfPCxj3Pb9pq+n/cz0
tfObHrQ5dQ5p7RyseLkF273R5OGF9xAlr897fgyaIzZLfW1itfHz/WDpA+PHzR0EAqMTz/I4WvWB
86fNjbiSzCtJcUIvPYFKiT7a9GbuJIAU1e9ahtWgr0ZRYMXAdOwFB+lxPTGWIGNaSP6dN33YdTkK
VbzQz59QQ4z/5glt1BLRO7A5/r5/QpX5RMsGx48IIPxGAxNirlHg3plcA8q8VVAYWgTDP5YK81SD
7f/5I1h/c+o6HGTSdLh6INP8cGbUqqyBqzJI+hH0CaHPtg52RXHfhm9uhz+XfaunVyVvejf+cS1U
aNLRcEMGU0+iz/5yp0OVu4gdfdLLyEu4tNDkBLfCkdp2/e7nD/6h1PvD7DoYN9JSdx2PgsuPY1dj
0Gt4FQ+u8ouM7iSPgrLuXh9LpAnAU1pUZkEE9jsJ+ynU88zJYbISXUAUHHb6cHDZqwvbuMsHCNAs
3GHc6BGI4gM85b1n2Ae9ZxeuAgu2j97HtUtHxJboEnEOTgnds+cIfnlmutRT7EObdeiyERy2aD0m
u7nNLtF0q3Vcfj4A5t/N3J8H4Ie7K/aW0TUDbu0G6WZ9aunl3XJy6KtFz2SGfKE+BPOITcmBHuPs
POkVVSxY5KH+BUqKFldWFpd/8Wh/s64dVjQLxzZNjaT/fl0vlraGirLfrnJ9nNdc3V240L7i0fhp
KgmrVDRb/RjwSI+W5xx+/gx/cxfyCA5+6UBwtO3K948A1MgxhjlJN3ot6J/Vm12f+UOQHGHKbeHP
HhzQzD//WVf+zamjI7jAQ7pEWhBFvv/hJAySHFBpsjHyHMRjt4sRNAJiwmhT2AASpPaGyo9zPO+1
2AdquTsd7JAoryXcSr0o9eHjch01at5D1DmyZu06P06FeQtEns7ZXk+1DlkUHt004PdegTgB+3R5
s1i1dcAi1kELV3CQ4azIzaeHoW25hVgUYcN36+FgUc5OsBqDDnjEWzTP5wIkKXvezib0ORggK7vo
G04f5paFEj1zCPaZpnV2hAuIWmlxMQgU6cqu7IgE1duWFkcZy6rJrFtnnE4m4YNwFwQunYPws6N+
OD9Mj/oV9NHqBdOe6KrmXZNU7RGP3+o9qyz7oKPfIe12hjGD/eefEoIiD7ED8QnLErAJHTj+qVcj
5mE/6K0LNH3jTdPe4OLSu17HLZaRX3IaYDoOqI37ocnhR7qHho/DnjplFrEAA6FfW5/4RTPsnErc
6lCHvuV23KT7wQH65zxHzbIFOr7Sq5Wm8rqmuvmm42Ks1+gguweH3aZY7rhdripYoHDHuwXpK06P
j+iK8f+4KTkNSwsBCi7movau9XvqMETvFHDOMN7RGUNrVEdW+qmtFK2KBun0mZ4WVxfle6hlIjyV
UbgLFleb5cEYJFzjgGNA/pgtHeboyMhBdUGvq5prPafhrUOdGhh5cKMnQK8M/bAJ4aD+Iv0kOjBC
Qwa4mv60A/ajINWOkOQugTI/6B/oOOccxelijKD7uOuZzwVp7oxLQtCk1uFWTccsnq6dlyY1t3rW
dNiZIk2AZffa4Ts/whOeRt99ki/Tp7QerdmeHhPJscXqHObsuOhwhhHRz6eDk5mYI5z7XUq8l9RQ
R1gMSDaMxBd6CehtkVTdh4V9LthovMo4zXt7ca4D1mYiEP2mKaHFK5WhToNLU71lDiM0UAnTdPxX
Ld0WSNHWhQXgQsBb3pfGPSDVu6MWsweBs0eI8Kh/xcmLbYPUA0zaSwLMBxWRa7pFOnQ8j2WxthGz
atLlVHusOv5Xv6RRjzv9cnrZ60tWR556J+g5rix13/O0egHrQADxhx344Y+FCcHRNbX0dIo+DfcS
p4iOd/WLa6n0Mn7T78Nm1hGwXsJ6WPSO9ThbWBp6E7vyrsjnNRYvp16x+MNxr8Oemg6NDjx10JZ4
A+APf1190cGsTnN6Xlqf2Ag1wLqRX8ZpfNTxQN3HR0mHzp3eLVj81ah1jPC1JpoceAdE0IE8Ie2Z
Tns1p1hMdzv9/0c7PaJjyOBqizxaocgOqPiiX7eQHuyHreepU8A5kXJ7Ve7AYZkeHYTVuvDNid50
Tqi/F7rryRnTy+JQcJxfaANu9U/6jnVISDRap931pHO+V2ymjf5LjusBTYKdPgP1kaS/VofZTrzF
tBl9cI4fIlMdR+vn18GNrlr6TfLxsSCTX3q6lnFYr106LPozeoh04Nu42w79IIkybcaCs/GQnDhZ
C9Y8dkPk8iOBLjueHa1zAf1TmhOon5Ewcybs03GD/rPepPqX9fWow2ydfOhYPav1VgGcUF8r+qSV
5J5gR1j8ySaF4Vuqxb3WP6i/5Y8sgmCcu+rQ+P5Z+gf9vfpC0OtaJ6MfseW0nGIawbIpLnpAFmLB
UWGBa6aXFKyM0T5V3DL6KFesOBMlzgQhIVjeK35TH1GUfl+JF2PJ0obZrMMpnTxw6VEnCKceZvwB
7wzK8Ld6ePWq5L7SZ4jOC1AWQRhoQUboJBDwHfr5pOdHH8sho6QHd7TaXRQq0Lv9fdZeFTLf6XGf
AtYZvUy9LEXM3iTj1ANrqBtrIVcFPGVVZx/xysQ76GKCvaRHHa71uUOo9lDNKUF3ApWVkWXRfGRA
TJqefz15HRSt3++OPCMp4kDQkzMTRumYUKerAz3COcyO+nzTQ6E/owdZP0q+jPv1RTDrOovWd705
kPaMpEA+sjpsrYBsjmXpJdPmanCorXOA6CxAn3T6F3S6lHLc+m121ONfwotRap320z7nP3opf0Qw
/7/E+F/xiNMeoP+8xnhSbaSWrn/93lhO/6Pf6oy++MUi6hMC/QYMFYVNBfK3MqMMfqGqJ016BMSi
xIS/lxgd+xcg9Y7wTCpw+DpI0pjfS4x28IsJW9AReM05bFB4bP8Gn9Q03e+jcsMyIbViXef/EI3X
BoB+nNswHChRqTfLPLgzuVDbSwNc5H7oQ5j2Uz07iMxXYznsjUh3HbHAzd8AuS4EsLE8LI2yP+Xh
MJ+QSLAep37obv28s96aqFSvcijLR3cZ6GNVgb6j5NyiyGQPluJS1tjOcargeajUxz7Vj8zom52n
Q78tQHC8jcn7PEFf4R9E46sXZzSAC5G+gGvwd8Ktuq+9EdVXjSnzuxx/L2s1NioGzaMm53PgKSw6
nQac90rQ+wiQppzTflvlsm92VlBP2X5iui5J1PYviawwGUaHyRJ4ZCDjhFy3GZ2JQ/p7obDcXKks
EFdFpCTt7tCCHOXJ7gmNWyTRQMdgRgVkBsR8U5Tuica02MPeVQo8UIKjyTS12JPWEbl6bjeGQhvI
yz+rAYmsFRYd8V3ihDjGNZ5WtZgyJOZ9q7kyFwfxZzHY6WtcWzgGqzijgVO4TMcuwHuVFivhibe1
RqO6rdoaHbWR1u+VnUV4HDROPzxEQUnHT4KgPVjKbjbe0pbuWlpd9jJ6lWNvq8mG159wyO0gwaEd
A40ENkHk+d1wsKYFmTnHHa8Gr2wgmcnuGmCRyY075fep6aOmM87IxcSNVVzqlLLLBgpk9t6qZYBb
vESQB4KSk3RjzYV3Q5m9A4nNcGCPEdWfkhF47RqkGV0Rh2hxM6RJeESbsZSbommWiw8b+GviZRZY
xpSbQGSR/b5MPqIEKCdrlPlQA0TKsghV42KmZR8VNuGNT8g5AlCU06NYAqyozSZF6AzKkbuvEQn6
WqDScIS6GtwCjYz3ZGZyJ4opj5gmlAy4Oxt74LqIE8wiYqNogee0tGXrVqkD+Uz62MWtgc2yOYDk
AvBM4EQZtl8vZT5eEAnKbodQyWVDGQp63DJC6PVHr5tOSy2Di9PHrNwCgz9JBSVAkkTVSKqup9a0
1AG9wBHjN55gPEZdByqlzxe0mkCCgmbE5rtew6Ywrho/RFJ6ruMYqe64Nu+rFP7RVhithjzMrt9s
ktrBQ2XoK+d2Ccf0xqJHyaoMpG9dFUO0JOsQJpGr6yDaYV02T54ZOoihFZN5zKJqxA3CkZuuqIGZ
eVbeGIeklIAelzg5oWYjX8pB1s+eI4xvUw1kZq2kG94vhejue5jGcl3HnXkG9hq/+T0eWeu6zR2p
u2mEg3Sbx3E754v7TLgDaEuYKrqmEI2rH27fiHwPIAZQSerzA8rg1bZK0A7BJaTLDKpeyH1PhUfo
6MCDPfa5TECYGN3nwJimC+RdMMOmO03dKu16Zg2BwGLlORPK2mVhVLsKQt1jLUoXAd3Ba6GJIRoF
zyWul51HJ9Y904hF92Umulu2oYPzDMiiyU+uurasevRtvPjMd5Iyq9RB3MluiqzZUIwGEF24Zf84
++iHQbZKsnt7zsUDgqj2J5iOBuWGdnqOnRD6QtZFs702QjEf/BhFf6EccWJuxEE46HjRa0JmQ6Hy
mzSDeRGyC1+XSnhPHvJJ8NgEeo8b+MVdidVG26DDNTevaeilXxa1WF9s15heWyMl9ZkRLERqm5C2
tofgmo5Y8jhYYOhWJiCQiQhZou4rqz4aDjRkxFM8BLiiWx7nAnp6ZkgS2BrTTQMD9yuutd25Lsrh
tRqqGJFyWIRH6FMN5oRRAAvanu191pTyNon7hHy243jsrTZG+GRwP1kFYmDJjAFTRswCMGMM8XXG
1UZ9FjnAoZXV+qO7rlrbvoH5Q7tboPCyt/poApA3l6iwA6yihu1Yt1MA2RGa4FidGkHJeqjz5Q5S
DMXwsQ7yTdbZWEhZtoKyFqL9PKyBIOOEIQZIBRcroYS+TsJUXlUIG5DR91r4ciqW+WVKLTiPrUjg
ScWDAz8krWYQxCo/N3ibrsVYzI9FjINpi6P7cm+O7fQFCGIKrTaMqleJg9nnbEw4jRPf7bN1FhvW
M9wzqF/A+BA1H21tl92yMGUuq28CeWtvNTnjKK5CVly8DoPW/HUCykYQ6oWA7joRRWDhzXS69xUk
Y61z0yMxyef8FZYS+X1jtk4OYD+rv0VpmFxbTdLsQtypHBgDMDlXImzkW1TE8Gp8BNqeoaFVGEdg
jEerQaACpXAxV7uoHWkdAAcF8JX0ckZ+SFbR1zkD+H50RT8YdP/keO03Qq9OGM/XGUpdQKlhx8KM
jN0ohp872s5eguzaThkZ1UYimytAAXoRx3Sx1JfKkn0CyqpiIYayzWAWFxxpWAZ5JZdradgVjZ2Q
rBgBIQjbUR0CF+/k0vSIwcp2xhajR83K6hr+OwwX+TYNMQdgwkU69Cr7NNih+lZZqA6sp75g3vwR
Qb1NETrxbc/RTxqcOd7ZjFW8X1rhA07w43S+mtn3uBm6zfwpMYH7b8uiyJ6tZQEUnaewzGvHdtGx
82KOUVEPDzUA9S0MCZANaI03yK3NEwe85t6pofVwEuiybRZG9nVIZQD9zC77tCymepsonexAgIc4
BKCqgAIqwPF6A4/KvB3K0LgKhir/LKbCPzZ5s1zhIoFFBJCmVQwZ/DjEqX3vcMuj2ZE3+ywLxWFC
3fKMnDBOQxnQI4ZnYQfCM8NMBVLzJhzShnLa5L1XyciycjCD2XRVbD8nxHuS+n5bA3G1wYd4dhzS
rFFLfQPjAscybDaNF2de2i+JPyFX4bdeMRNwwNndVvPC9BR+b8NamCU6CeFUlF84OOyrbKnZSrBD
IXHI3gOi3PglmNg6qwOOzKAHeNHKjnTPLdgBXjpDGPdaUi3kf7LFuzR+H10IW3zIylW4zV1zeg2n
sAT5M+RNsEoij02eeJ1x5adjkVGFr+R4xkBieB/mknDKNwr30wQeBzE5k1L0YE+YCiBMyiLHTQ4W
Z6F644q2OJI9hS/IwgcjznBymz32ZL3Uz1bVA+geOnRgIAR1CyQpP22YNMcilBtcwUeQ+LsRbowV
rbKBk+PvUH9TjRiTXWE49n2y9CgwsWVQIXEcK46wGRTDCL1QlddO+LEOZjhNm8aaWxNLW5u9ieNH
u4ENNKGiP5Q1ipAujLNVge4n2apZOZQocGzo406IvZIBxgleULTfUNo2nrlQIgJYcDG33HsxQJhZ
Fr/OwRwX+7lV3gFrdSRFpUtZDZhlA36QMjYSgIOOYuHJ52unr8GEZV4DK3GwR9BDiJbUoDEnKddV
M2FASRCjfiXkhMtTmXOkq6yWfJ2cgaleWs+49aIs6e6karP9EFbJfV8VC0GTB18ehQY/vPPyRJSf
kB325l3FwfsKdxMV0TrMoosbR94OtGqC5J7TBEgWcnw+BYxCx88Z3n3ldjV7x6wBaKa5V61m02i+
TGO5/BoNcv6Wj41W8XUbdR37bNtNkZiYh9VegYSZFdfJi4QNU56CyUDBIPAaGHpdWFRrsdQC0bnB
w8hZiMh/Tv2gejE6F8GtXkJ0ibIYA1YbdNoXVzbD6+jVkKs7VUcUP+LoQBbmvtpxiXlWImT6Ito6
k4B0x9w7oB6lvsUT0jv+lKH1YQ5d9+5LfB63TjQYKAMEJbLKNINnQhnyh/uozkLM9RDMYadpUymn
Da1fYaNW5yltm1NMNftcw07hhqnT9Mr1lHI3AmrPp6KvCXoCMIG9TeBBqd7saMDm3GF1EmBNbGU2
2nGoKpxpHkXfHCPI1qAF1Gc/mr/5mTl9whZD3nDp+idnjny85YosvRuRZEP62Qrx34KjlKzsquZe
FZlr3oyARnEbBfblrhKHWC5sm/6blmZWW0+k2OYGraioFSbe59acwxQMsaToBg4ZAl2eRNeoVLY7
1/eXY9+ORNx1gzjE1ilnh7qSqnbdOCGbi2rF9Br1C/zFHn/ac5jrQhN1H9g6tdj7VhIikMiJVuHb
ZQXXHGPjJYC2eurxlkY4wXDnG1+2grXYJJij546375Ykh1M99aji0a5K5OBcgzYrnquUF64sd3yb
xp5WQ48N61qmHQrgysq8e7ft5tuBKPyo2C134I3h6YSuFshOWc7YQaRDhCfWREkrFz7aRrOYxjsz
Neeb2QRXtxFlMIIdLEX32niOke6rGL0nIHB99RItpWXAp4iKhV5wiz7dtHjVqVQLEj4oIJP0Wsk3
JdsgvriLnkiu31sH+upD7NGTsKNKbHTc/GvbpMaO0nx/tMocECFiG7gPIsx2GDucnQsDthoKhP1d
pVD6yDrHvIwGcr/OrNem8lV4LquKnMZpoQe5fMqEtzmhdpFOxGB1ni8xLi9jeJlMxNTR76zwB+Zx
0N9suJK7OW++DPj1vVRubTz5mKZrjyjP3ViRnzzWxfTFwZv0c0vwiORBF2MpQYVkouLWxDNtTDOD
ghH6cPrMoaWy5xYebLcwiJ8sNwwvNhpDn2cxQM0Ak4h2agtD2bfDNecEBIyepP5D9+G5VrBcV7Vf
iJ0HZjtaA9ZfnhrfGyU8hUo+QDqfKZuPXX67xBU+YI7XBQtnYentgszEdbEqqnsFtOE9Bg5/C0ow
2+uA/SAok7wEQZ3sYOjEh8VvcO9x+hAbQ3R743TEhiMeOCTWClj1nYT/Dn+s999cP8YM16sRXhry
sUx5OQDxGMcstxF1gMMYjhZCNybyMUXRCmCwcyxfY8RBuOvtPr5Rhb28LVWK85ma/FNOV+LFb7sO
SK1X69oIbYtXav5duPYon1zpFF1zZAGDe1z1BIvD3H1NlT8ckNxVIFVJjAB6LIAd+2G+GbgtB+oe
tIRQ83fjF+HU2TrySsq5sJx9fGRQMQVIAd4ToXpTxrizLfYNgLt5HQ5N+0kKLz4mCAfgjUbKSOOX
5bSauHRdZE/j2NnEpgE3v7VSDUxfKnqD4GMSe1KIBZrmFwjVLvdZS4Ebj7DErbbu4HufMpSMTJBN
Qr0SpRjkIVOyK2fKPyj9LFijGDFYmjxxMk+rTvtY5RhEQLaIEeRzxCQoSDUhVJYML5QggPQkYVly
0pNprOfAmJ+BGnjJXqnchErZSA4jN0ryJ5KO4SFASkwRABL/NIXdP7lFwAujPr1YV+MQF8eqztL7
rq6QW1qsAv0QbNU1z1ZwSq3MOkq7+y40LO+w1E3+bcaalLWLcNLZ4fBun0i9ZHEBFIKj5TxljYO4
SDJPq9CzsLsbEaD5Sp24OCfAZO9GLr5sRUGhaODOIL+wwk21xVspicJ060XCv62i0Dy3oNbVysyt
AuYF0/ayuBnVlNLquQO7aEIlzVYIaniNcvw1hGMPBU3DxSpgKs9TZiYLEhUJqqFGXh2BxwYuekED
+THVIzj8bY8VQE5XNMU/HuHgWCIBayB9dmPFhQz3vl0N28maJQLrMbKo04CNyKoKm/6FzFHgtWCX
y7EImwo1kracTgr6GkxTGz7LYLjuc26Ozbs3ucX1HEbBwXRE/Ql9hu7MQWEiAG9VyGdMwUGWWfYa
zFTYMe9dEMWlSIHGzCywoUl7cQ5nmw91pXerkdYODHSBwLwK8iHbFkWSg5iuxVvbYm9xFYhSXdOO
xpOLomX3iaJd8KXNU3ublkgvc1GHjzRO5rcqi6MAMZPG+pp3HbL8lleZwQaVEtodEanWblga81AE
tFq2XW5Hzy6kqKPK0OXry8a+C0O/e6pj5V7ZHY1BwHmWeqfmhvJN7XvWEz6wRkefbMBxwG/7WO4a
KRdjPSWOfxfPNdzuKi9QZbCbjJKHl3ek/4l/sRaJvq7AZhO9WKxEenLHCUoiBa2QAUPy9iHh2RHj
mHM3QtYD0ZPd3Ku63pldb+PoCn/yXdoKToRtDcFzJmb7Hplm6xGp1OnBn2o49I3pxg9x7AbPRYg2
3JrzwD3l8YzzIFL0Q0kHK2m/xiZcFioIw23Q+OML1BbwA6lTkMAisQtNrzWbJ4E/LPFQkdd3YY9e
2CKs+fkfo5cyDJkfIG7dUhzrcB0GwJMDLKg8Nb8kc4WLbdNxiMWLZxZHRXnKQplF0XnOSgyghhRd
U/DmgnZVE6Kz8I8CxfemawxjP0Y2ncGcr1zmwqRkktH8X9CjAVsTwZ5Vae5fnKBpbhP4Ou0K4df+
yeKlUWOfkbAjPMW4rYk9jH7Jv16WWpE3EA0j0O9RwIgRsZIhVS4fsheyRqe0wsq0ciqvh/M9avMP
Kr5fgsalqxcUS7bJ4nq48xqCV/Jop7kdnLS7bULRfc2ojUOgadDeKqkZ4a5Xoh0EroCdSApa722n
E1/hQJL/d4P7FmJGeHJzJHzoC/c80FCFiBVlfXTOYSt++UeO7nIBcRKBcDgxnzkzxUNB32KdD317
idMyvJfzoq4RjBie+2JRJy9PA+S+OUvTFbaH+HCp2n5QuV+dcrPzsXEz6vAW0b/y8o/Yt7IGGYkY
809Ny+1nTDoMMT8Gce9hLQJ5AXvs8PO/39D6v25M//G/KYEWr/2vX//jgYbQe5yU0Y8OTe/z/3rH
IbHFK6//z/9BAHmX3tE/b16th7fv0PH6039IoTq/mDYY9u/dm3znF6B1rgWCCzh2YJlArH7vWll0
rTxHt6QgH7m+5/On37tWZvALHTAb/BPOKrqj5f07XSvr+56Vi5gqajt4RHmmRqbb/g8wrnaeMKq2
uXwd+OVozQ/JLg8BVGUIU6Q9eQf8UwBVLSL2zVCPa1WigpVS2DwHOGdcx/S1ELyggdIj8vg+W0g8
U9G9SsDUu419aE6Bk+QYWiJ6/afB/RtQ/V+g5aiVEaT4lg17CCCc+OHJWXhpZ09BtMcSbR1IJCEn
xQlFWnZOFHwdCr2YilJt2mO1Rrs9kuGtk163xPs4BIaI2yvUjWhfrWE3PmfBDXSdcOsP+TuCL/xF
68A7VXMrgnT55OjkQGZfKisnlyST3X783ZLxuIVK9uBGuKRQIO/+xVvqzuV3CFatyeYC2yeec31Q
pD/AR5u8KmklFsau0Q/VKKs+1zaXDJlJunEN1FSGmrYIOfpeCmRWOc8abHm791wRQyArhe9N31RX
nl3fe0mrth92DR8i96KZN8I2unsfkayeeKyNwLv52xwrgv3PJ4tF+ZfX8FlfQrLOfWHr9fxnqPDc
JZLDzPDB4eBOV4oqoEmWUNeKhgrDjFHbB6MCZPWhi0nqqNAkoA/nqJVtG+ZN2pftrqSfth0r52xh
uvxkFTloKbjfMwHdY+pr2pQf1KTQI3AiH50fr43FWQWyBlozfiYBbm5S4/8Qdl47jhvtFn0iAmQx
30qiqCx17pkbYiIzizk9/Vmk/wM4APaNMYZnPK3Aqi/svTa3koQ66VSTcksM5lW49Vkomsilmlp+
Umq2N4YkuP62BHVOJ1cMjxbGGRkRWb5nHUJFn7RE9wxt81UZkLrjGUuuTjG/6exXOrstv+jRiYuQ
v6yeSejoix35K9smVjA/LMCBwTpl0No37RjUlxgYZtlFrxL4Jjvd+dJtYgEwPVCsX52RfdO4lW+Z
BGHlSJjv8GXJoVCSF8NpwG5kAjgGvBUrBveKLeq/9NP/UHhDaMa64bBxYErnGtbfnrG4yMN5wJXs
85gAFlfDo9kGDivTwNxHUQXz053sK3EPbfzaWiAfeYd93PTUNip70E6Oh/WrZlKYxXrQH1mXRuBF
vLqU7n88Kpq7PAt/ViybqqvqpqFaaL2FjlPzr18yiIhh3inY1NezbOZ08NW+nM6orz1uSSUDvs/a
rRBd5evV8J1oyvFBrNMhVYtDapq4RpPB3oTDZF4TLX+fNMLpoyTXEJNochMrXXMolK9Twiw10mNl
H2lTe1kfzMkSX2alV3bg+YTHpb/FRcLGs3fbc2I31qHO4MQlQTL7BaLqo5jG95RW+FghBqSvdbZM
6NQzDw47pSwYWOCIntWNG+z422LiZNpq1xvElASqeZ7suTsBTGC4ogJFDPVz7Kruy4ATFVzcVq9D
g/HBXHm5i2yOyfWXGMyXr5K5sTXhXl5Aqb/rksHAUJrtZZFQWuVIqpQdNTsRNNVDqmiwsDS2p4i8
IsdFeUdk11vChm99/Oj/T1YCYRFTlXlucDHjX6wSv88Q58x1EO0zwbc+1Zrcs7v4czL69LjeGBYR
ritHBpP1+5oiktdgDeoCD2FZt7HvjIl7ahR4FH88acIlOTMPqd6yihQNM1Lwzpo10LSgvZpjRKCd
izuwo8vaDsXSLQTGdGCG0zOyC3isVOK0nFjDz17E5qXqs1PLATJF+vgoYWJhmX/qJxyybT79xOqw
MSvbfqr18Yet1zeGXNGdup9YEyLWTnWXfcbmAdwTvN+uZa/aZ2KjLxGbFTIUn2G6tpOMNJBuGl+c
uH+2G/ikhFCgMkozB/d+U+wUR2kO6y3TAbYy51a8KebnANwGF1UCkQNoKGrMs2NNNyc1ptPS+23X
tzrB7eQXRhEfezV7Ww8uybbgrLQYZHNqU3CC8SfQk+dQlLaHFmAhfSfW3rKG2M8MMJhugwe6nPqL
1WpLNoGsH6y5vru1RCsQwwFNKoWoATf+zIpw3OKyrHyb9nqn0mJAFbCwrMxgjzRWqq3C9285G3I9
YyVs0XOQK40jpGobArHaOPsPS4f+95uEh5wqxdDxoquYTlSqrD/fJFCx03Ts+sRHFDIclDQy4DEF
Om7n6dWmjX2Ch2dPrjwaDH635pwCkYhAcHWxuXf4UpLfyMVeZHPsr+FKUNR5CiP0AbENn8+xbC9z
4X8lrJ7NKOMFm0AxYm2yPMy3HYVB0t2LLpJXLS1e0HfuCElrfIPj8zDb02ugPtZv9ShoTP/9Fl3x
5X874FArWQ5iJQNV09+LActI7CKEkoZtAiqXjMDMc8Pj59+o3BOnVkcwiwYlRVVBUGCg+TBbWRKl
7YOkHlZEqGKeYj1nxRsPLcZ4GE1VjbmclHeGb6HGAGRBKcy2+KhHRh75hOz131+D+Y/PT8MoxC5c
CENdtFJ/+/z03GA6kxcYnAPZcqt1kYdQQxgNGFil/Jrl1YOczvloQKxGTeCOd8K9ZNXeSYzPnzOR
/jB6rdp2sHeoMkHyBlH3lmpkzuvaIhlfjhDG+doBYswxNcxjGiUq/ZD9WWtdtCnN9LcmzX4zdd1n
neQqK4rke9er2mZuEGQy81iuWuc6i/NYwy103ZQp5lK/Kon6NezGHfMzYiSLJejMcMgPRz99rJlL
YpdnI9pOVk85SE5Z3aFcnSK2XpwA6lReE6cLno3+PcrV//CqmOje/nr1ceNhSzR0bSnkjbXM/5MV
a6KGCO10jFBZc1FUSayxHxhR0lM/+kk3eW0eDI9G0aZHpyk+Kun+lcGbRzhh9TyCPcrrc60ZLgwT
2HuiGtWrMSUQhDqF6TISbG1jNDaoMiqb5652l/AT490su/vQkMUYYAkoc+NHT+j9SwUbl4l7cG61
WPNNUp/8tehk9tMeI03zuKw45ufoRXdTxBLCxOa/MEQ09l5NN3q63he+EgMM6olMbAdgxRBaEyhJ
9gKPV3//+1dSW75yf3msNHw8HCeaKzhcNHdxnPzpzbOGsezGUOh7h2L8XIzjVyWFfpA0jo0Ll8qs
1Qh7WyqdVLxUJEkqTSyPqfvkjqFxHKSuHxfRiiqr8T/cLqvJ6q8/GqecqwrVtghE+YfZBV9Wjw2J
Q3tgKOmN0rxkEaDfttd/KXl3yW38Uby06kjHM3rC6rBvDhuLmKxHZTxY49jXUsJE5sLczOX8Jrml
TqP72oaiegIE/DUSakHOaHxT5sH0TAM+QQeCVUrVwI2vOvtKdL1XD2STVwymcdUYR2Y5xhFpAryV
IYBqQUX/75/IPzNwWTtomHwMMGr84+9dKYSTsmXwre37qnwp26z1Z7veuorQaTvRGstxOhKsucu7
7iz1wjhlRGqUc6i9AdzFLbov28BlCgqWWMlK4BcpUT1Dlf+o4vIS2Po3LU6Gh1qqHYVguoUq3t4H
QjlRtkDkqa3r2MoDGQqAHHq4hgQ4vDsFpcx6urhuLo9Zrh97khhf3WVpFoVnRsQuYT/9sgJ0ngpC
CYtGmRgZBiSWOXZwRKL0cNNCel1p9PuYdBH4+aYgRI+yrWHJuUmUoXoKgcaYcNPRgUW3pQXQey0n
KEu1fTNpv6ksh89gUvDGYl6BtIwfoyzZj5Jz/+8fwt/krKZJNovJM4FfnlEEVsDFH/enxyIdYZYP
tIx7tRXxnknBfSHNFYF+RAIDMqQMxcFmKlUQ0w6zIi/PYSH3Qz1v7MjtLwVU+RB0uaXv2CM6ZMyP
5tmp5Z0166tREJCQ95Cu05Kygw2fkm+gy4Gma4xXtyKetozs8Mo6loLFhK4/zezIEATTslVI84Ux
WN4kx5eoV4KzbTnbsKKClEZ5ywI0qJvK+tT4ffYUNfdO9ud0KqIrIAvEjGjP90qIX2NeYpxkr8Zn
KM9+mALf+vf30PpHS8J7aCBGEzaecWFqy234p/dQU5pJG010Z0Pcuf6MinZH4OUxVPWXZMYOIVUA
n+TBvgfJEphCOOFuCiLjKHu4PMq5IHMQpVzq+qKqxHYUoFomBxyeVWXQMNXmJbXjGf0hCNRxMQZ1
uV2xwyV6sWzA+cPXFSRqItyzAwKpCEiYPTwO5caNWT5UYSDgoevzbmZ9QeUovQwUz3PZBQclnJ6Q
uWCzsokFBMWLc0PeyV7+gThxD9FxuM4h1yAoX2PHdWccjQYAlE3TobjFGz0jn+/QfenY51Ny/f+P
ttaKOqEHG4NREzd+7Fkpf2bBrf37W6/zVf37uW5TJRNBAojbYkWySL///OYDIWunluJsb2rYixF7
wkidgtSH829h1qxj2gLy5LomuDkR1+YY8loAQMotZHP34uptgawasYp03fEB18g8lUIEt1qtIxqx
LjoC+lyQY+DwR7sLcV/l6nEl3xvJsQus6NYYJaCq5GsTt/VTWDbIouIx58ysY78bLRZRndGgjJiZ
BEwuXnmEXtC/+YAmletvRCo28y2nn56lRpAcaw09LL67hateZH02zFw5GxUz7XDMY2B3OstCiQJr
/ZkqFYssRG0LwawynxC2XGka2uemIfY20QIk1CD9VebeHuvt4RhVQ7olGrhGVCp+uNXM1mZ9bVUc
eEteF8xYVFAklNQ+8b/A9yZdXGx2SBYNziOgfgQwAfOmaeK7oap0+vU8nhsSCA/rO1o3xl2GQ3qJ
y0RBmXUmhZ3RSkT/VyxErmoaQIISFcRjWVQIhNZfSbubvbVXN9QCIL3rXIZQrQ+pbYRYOYB3IQEK
YX9BYxjn6sv6Gu1E9YZRRd8LifkgIPnRndABDXNY3wM1sP31f9RP8nXQnebWK5Z+VAN8ezVxDrWb
4opBNXcJe51FRRDDymVItCca7RJMQY+iFDyliMavakn6zjgnu/VWNAjRPddp+FCmtjqgtg28SCW7
GGeN+8eHEuo4s+yYbqRZMjXKtoTw0KLhVJu0X6jDzTnM9J2SEJVNxanvoFgmuzBXcTsva6/1x5YB
uhHRfwfK6RGXoT23sQHaSCtw1IUBAOObUc7Vb5fEUVPcRDM4l9GRv40o6s9urkNfx3DvqbRqlBIG
V88apWGJeytLx1fU+skuGntHC3WZQVMv3MnkSBCp2JOFLrcEncC8WH76WDuFxlxflILJ2PqYtCZp
FHlDQYhG/JtuxCxBSgJHtDg+rZ8MhP+nhnklXAs931GUZzujQqVogmRlR0ZpOKtIRCQEYtdFOzjo
tnMs9dY8t8VIRCq6abckkbe+8cLTO3gQKnP8v4VgUCNinIprske3fKBrpmkqYJiFRZrxBPTZTgny
FzwZFukO1rhze1l4epkHe6RVyVnpiuSs2h2k6hhNGuof+3dWKMmWU+qKcMQ4NuZsk5BnuRCaKOVV
UzlOPFQgEHscTj0K8MixXiqU4xeLC2/9uJy0bphZ2F/GNBHPaM89jTjCndo62k2V3V3VY7JqpuBl
Sg+IEssv67exo8/Yz6OMPAtmHwsmUHo5C0FA1uKQaHF0bV1irJbfX6pZsNOSRjvKsD3oIEDufHFv
Wse4S6tAslc1BJExnT7VKGrO61Ot4Zq6Mo3hiF+ON8i1fNEHo77oaeODZNcEiJEeZVfaW976W3C3
3Ft0i09p890gCSZiEcUadM1U4pnu0l8Voqs5UfsXYl6Vg8xRr1nzBDjR0l9BxZzygQbczBDYNTC8
PdF2P0Mzy7Z6ZYwPZLBikxXBhxlEiGccCisn00s/jxaeFK2Fn5sMFcBexkRt4+uEEbV3cYftLL2L
Xjpd+fI/mmiRy4Mb2Clw1f40WRJXo2KVZ6tlwlI6Te53FhPnkaAFMh/4GoY4nyn4XVrWvVvYBd2L
nW+p/0tUidZ75TJUiypDIllwv+HnewuHQZ7t2cFM6WTGo55/IqbD96gO5YnNpbov7Phrpvbz1Swr
NtVkxQMv/DoYaEBRW2xK1PoHLeMO7hTIk63eThsZjrCJO8H316Ci63vgspZefmqdGj31OtIZlt/s
AFH53BjJ/Op1U+57NyaOtO+Cc2A6TwSBoMNAKwIrzHQuZm1hP+/UizHP97V0VeEtEEThvI1YInZi
UgCLKip2c70RT9okWVvzaIfIYUtUx1P/FI7ms7QeAQGMNyn6fEdGeI7X31LTM2kIL5lQtFe7tuDT
G7H+tI4PcG6BcLGU55pYHwRfpuOtYEk9USHWoEEFXd/TAhcTOhbYi8l2/WPsjLUXLb4j9Y8uUYxW
ihmo6ytp/HWsFbJElx9KNULyv4pI3PRgPglsFl5kYqOmXfBrR9qHaUS36LYVw1Ow2dv1AIjyASFa
OmzruH9VnbjAz20SY8ykIDejexqD/SdeJtnZoShOKguE9Y8hp8l2HbLxpxjZoXp1lHY6Qm9W9v1s
TW+dm35oeAtWKqWmK3fW4tqBPC11N6hO5TWi9fUMfrFFEDs54wOXmBj0vU7hzk9oawdR2Sifk3zw
mnLUrxm73fVFroegqY+/MXNhdyxU5bkY1BS74hvpXM15ruYdQiOoB1rd+rakz9dMoR8LZZJ+L1X1
YoN/e1A7h1d2XwhS5/GmFpXYGMyk1v9VTELWODTKPlSY71bk/k3doOxj0QC6W2ZAQmsQ6dfdwa7j
6sCSd8vIehPjvzlkc/mzyRlnjxJMTuU2/Nwigu5KEPhWVXvTa7p8ODii7464eWSTE4Iz95QncgLZ
TQ3hoErL/Mri1Hbzdju2fUUcD1HhTkZVIVHtH0YGW95cEaObLIP7JNdT+Ij6G3Vpe7PL4qulBqdY
Z9ZSlbVB19FIhq/4reaki85NSsMV4MIgWeeQN9J8n5L8ZX1hpdZ/dpE6Pmq7m7bdQFmVp81bpzhy
v2YZojCuEGgA84waPduu72zZAq9UBB4O2QQhBnJeqZZ2H/FAsVBV9s9C6O+5kX9RCz3erX8kk8ix
DYJ+jwMSk02XKOHzmG7bln2/0F6HEXm1nRXpPkmh6xrqTEGA1VavzJ3DrZegNzlqMrD3xnI2wk+b
bm7ET2HP8Wc0VcwAp/F3HFFRcujVmNeV6EEVbT8aarc8AX+Nloj8HpqLHWNP6ygy99NgmjOVQ3QK
i0LZ6+XMZRT135ui+CFTezOCyX1P+j0briVbPSw/XAedRoTkbzObhnsZEbaEKrFmc6vJDwYe3piP
JIW43Uc4YEibgny41ymZxU3dWb6V9M4hD5Mj8s/p6prfusruNqC3u+cYCrOwSTlqBbbtMjRzBJBE
i4HxanHbZ4o39Ad8Jv0rSTetD/TlUxomx9+UtpesBpGbEfm3ERXp9SHTLGgU6PVtwUnU9oyiU0nc
oQL7kYQ7G5N1Pr+bcfOZiiS8OKO9l5KWBRWU3PBgTBvDQdQgk/FeMBRlWZSCUw8zGsz27jqJRdBL
CNIQxanAvvGQwbvEa0K3CYCGQM3Yb/FicI+OxZHJibOXDXURmnUryCBHRSw1R8aeB4Kj9nGCvHnG
9PWsKka7ySrEoj6jNvnQsLqzz06uZdQlWwodLqOB6HIyBF6oSjn8InF1ZVo8t7V579GgXJpS/fLH
UR9P3SHV8ABGDitCFyc4KQkxRWL8qzZUZycQRR7IS0CCpWiRryOAxuKDEmm28h96nHkE8bkXRsDw
OdBiiRIPXRhF9iUcjFOY5h0J46Hlr/8Wwh1dn6UGt4yWVN8ICzMn+25YuXEs1MRLebJPwUjgZ4Bz
EVSRQMZTzuIglQH1NP0rw3HHc4NZ7Cy+ReSOmwwIalKyONUw7U0fRdDC+g5tmCC5exlM86ejfw2a
TF5VDFQMPdKRdjkJb8wMuo2seGZHF1rkzBnO4KHotmmalMdMuljNemPABKhQsnFC7oqkjhGDdQUD
Amjr2XwfeJbOZVJtBpmLBahyZ5RnHuTAOK1CzYPi2ixuXPrOYTCb7+spOSXpnf9entQlCCK1PwfO
rWtFnw2xA43erDIbzkLbwvZuuru4A2td9c1xjc7Q80LZ5kird44NKgwkbHSxHWRQyyxo/R09I4Jj
v3wmUKuNI7PB8ktGg7rtFFmeZ6RIeZ3n+1SnkElUNrF21Ha+iQfLs6MhPSQ56TlKNOUbANDpm4m+
vVKT+jf7feaqBdqNDRlBhq+03bcKhflOW0Yj63fJdjKFBB7MQqOsSjQE3NImT3hstWesIdqekEv8
RY4L3LeZQZbOXlgWyQda3I9wnGzOyFzhGuffTD4bBW/VFVY7QZ38HQjsliAy9lelptYvOvMaOUTj
GefVe9YysqBxMXzyGr1JJwnCVZL3xmkKT+Bn3fZTGfjsXzh/zN72y6DWWYtFqEg1vciOGMmIEO2d
CKn18M4w1S+LKDg67oDIPohfsCLwJSm/5NUYvahjNiChBHM9GFEIeU2yvEWLOUQ/11Ipy0+qMX7j
BQf7rhze62SMb2FT+EYlE6jwGZoz3XIPyJmvoei4zdHiMpcLR8P+JNhpj3DlWRHpe7t8kno8v68E
borrr8zy2UgsIt7laDeGWd9GpqUfeIYuLuuMHUHz+rHSzvVYmy9Tox/WegQgerZRHfcXWUgqanBK
OaJmo1uyJEMEwrqaRSNep9zRXlHDcQDgyrvrS7RZ4uSPIHI4dpbiLTEa/NxWMdxlP/6a29w81uhH
kTgk34eweFuvL8rnCn+e9VQ5qnuuySXe1PN9/TmURFxCuCB7PRloHVsLP7d6YHMYXIhWOMxNxThk
qSGcqXrDKmpuW7rQU2+UHyMadpSNvCFYyEBxU92vfeQ6SC9L/K86X17PmjTdC4OB8nOZamTj+D99
0oDCeQOQh3ct7L+bxJOZBiEhWOCOEYbf8x99U1WSXpJWBI9JTIecfLuR3LVTMif7jm2NH9gl2XsO
b7AzzyfFiudrOyseTlttpzf5sKMbkLcsTvdr96YIlexz5OQXfBXjnqwrQhsrF0r2bATnuSNKMQHz
nmbzrp9E9jE0A9/6IBOvSWbo98zV3hwTx/UyU7LUxwRX/CSVPjwrSFg4XrI7jk3frn/MdRl8FAR3
kGLASoE6JsUH6gV64fK1BpwrSrokwY+MSfxbWtC5oQb4AvL7ewj9OJkeuMm7myaIV1LTWXsVrfJ7
islnUxF5bCKUREQLgehBVPWIgxDifgmjJlc0MhcHgFbkWTHjAoKecJPPz2sVydbZnxixTh13oqhK
siSHpoXeo5L+UGI+0cif6ogg3UytalGy6OqO5Jh4k3YooLug3RD/MD1GnSC1ZYUS14bjT312lEFx
U8KufylTRphOC6oZoyqnS9qam3660JQyU1CKY6401uu4vKmOk37VinK+M08+TjZuIFdHalB1ZNVh
2FS2Y4Yjwp6bz5z8cH89Pvl7Kc6bZ1u/mzYCXyCNTBjGCWVHbu6gN0UPKIEn3dS6yzSlV8dsfsLz
sV8y2+AZciUgrSG9s0+gms1tYhpq3cDmiIqsTgoiW5zS9ctymYO7ZfGqjNZP5PBbU4TNqZpeoTAM
j5oaZI/wewaxkjJQH/Os8Lt+0jnrR/3QtRohCQRxx2jad6VYBEVm9FNnjXsvXU70//U+wo22Cfx6
XwxKuO85e1Ei23DBJvQTkivfDQmI1BoVDhftbFPVzb0q5E8C6ZoLEu19NgyMJCGJe2ia5X6S8ydE
aoS6bRhuS8fkySsNBGAqh9taD0geWE9WPdMHxcr3VeaSSai2OR3cSPYqHhnzeazHnc4dYNak3uRi
vDm0qrj0+4NiJozxsNQVgLtbqxPHoaVF0xelIZHG1KUzFKO0ZcCURLGEiD7IY0tm58Op5A1FcVS7
xb0QmHKVGoNKkZDnyF5ZUIo3GaKK+dswqH5o9092I2o/BfayDYJeRfGXODsrcL7pI3VzzAH4VHXU
zHFZ/mjDoN9zv7dvY989AotItDF5LfRSu+IS+iYjsXU6EV6SPL9V7AUfazsm1GHYgiD7UuSz6+cq
4TVW9x4h6NkmGBPBwHM/mdywm/X20BeBSOaUTwM44ONo45SZFP1RhK3hi0bLSYfNNm5Pio2tneBx
1Ieh/dJrA9VCpL+Mkf2rmMmk6WRV7+dhyLkqGGI1mqLe+nJcEicv69sI22cdqBolM+BViVSIKX0e
0E0Xln1GRt2+rQosxcrqbWkVxEXPAioDqniKeLScGdDeJ1PD59y6Nu1FGiCNNwSFnNW1f2hO1r8x
dQEHrZ8QNU14SLr4HC3oqZ7MZfRw4VQ9CqMctwoK0iDTab9YKWR2fiyr4iRQhZ/KaH6rq8C8ydAF
PkseyDg4IO1AhuudFFiw4vLpj33rR2iJ0i9JNYDyQHtEahyT3Cp8dmTWPXejs9FR2l/4ZpINQC6c
Yzl3O00tj5GKuafgZZzSLRudVj5JgWZ8NOHAV09xjsygJ7as0Iezro0VUAWp+S0peqEaFQ+ZEKYY
JCRlxQVuxmVCYLskr1gzKTERJqc9hPejVPNoNxbiqSmYlVuVbu7/kCqBlYj2uKwTunqO9KaFrpEo
EW03PQ57inqXJ3hbRDK96xxj7yijPjSdn83i79dC8Y5dAHRY8QQbA+1OYuKWX/VeGUFJNByYbEUQ
eLZon4ZQ7AZs176tDxwqtCB1FcKsazWcF+ytpbs8BnlOzGlmJpfYiJ8Yy3cepBx9Z+a/kPsrd5PW
c5PFojjYZLzdFCWk1Ks15OPaEN1dfnwPBA2TMNWxLyb18Thr7n4aYygulJWexLlH7Ip1t4KEEV3u
ULLbGUkk7vTM/1o7G8Mii1i+UvXy+CXLgwhfn9yNkiclnPK3uczNW50Hnptrw4Pn9RsjWCQodclE
a6YpjJzoXKj4TWj3pt0wszhBH/Bo6zY8aaFyloysDwKoxravK4vqzIo2ausmB6OlzDGFUXktpl/I
FkNEDMmQksvtPDnLWN9ZVB3m0CabtbFY/4GVS15Je3khJ1gAdXNQa9lz4SV5eOmcwDj/UuPSPUYK
ow971IJzZvdBtum1EumNya9QFjHF5uRtPls4E0ciVdz9WPw0lqGs1r2ZGqkueZUfsngfxiUpxmS7
TGG8XWdkubHrl5do2S7x0kjhTjBWnmsaME/PUp3YQQBYE9TIe593P2HD0U7rOgm1KeZSRxmUXZrF
OcwxztQRUe8mxjhxNo3yjd0JdoWcdkwP6e4dTpYd9yJ7xlQftjZvzHXCX7FrBjX3yzRrDjZScEGQ
nVAixG7hAevmHlWRup/YczEzl8ox7qAcWpomPcxLS72aIe6gOtDwesETbKPneocq7XtKfh4IsW5j
adK9d3lobZdx3zFwBkZGZXRM9Wk/2NmA5lCKqw0XaEdhZBISquHHZB3sFe4Lryf0pGk3r1oCOMJl
MLyZ6aleTREYp7ZQfzFw2CtWH2Mb6qctDLkICnQbsWgX5oaLPzng4uzIy2hNL7bQGZo0NSiF+Xnm
QbxpZUuq49j+0CpM80QY9FviEjD4VfHgKemQ7EYnMq/5z5jR4Ga0Mh6BAURBjoFzY2Io9gMsxxsF
SQvjCQVmYkP5SpZP7K9nSdOoEjGl8zNq+9exdJRdn7adVyBH91j/ZFvUy7uALYW/3jmpAYIo1Gt2
E8NrZFvpeciS2Jstss6XpB4ridAZmg7UoeVTzs30rNvCPumD8VOmQ+B31XLsNfIWl3Z8V2IaK1uj
8V90YKFmh/hCJbvvSKHSDEqyJ7HoevUS9JAn2cZAqJp6DITZA+ieGdvDqVOLp7Gk+KJHuOdxo16t
pGx2Wh8c1mebgT6Q4LALyachXRlXLBIB23ozKvWkhNlwWs8ZVcp72iryhOu4va6XWmOACBS1fLYk
K88qD3UEeHSm/OLUxM6Rhrd5ChtlVwHaPbkSa03vjNXB6ovfdS9mX9HjO4uFL2WNOAOvNytyjchL
pbPtfREDegRnbNHH43VvMe/xW4LKX+iIyphwJ6qTea6V/lbLPjiHif1zQO8B4wTVX56bJbvDubix
MUFWVcbNY85luC8RnPO1sZK9TnIrjWODRtiKnP3YqJ+NMbW+KoNuG5KRwaY0/V0SvelHyYzDcmpp
Rarkun41ZlJ3nWHWznbAC1xFsnXlnJVg1uDe0Uf1FvOToSJzyu20M97unxrUl31hhiFZ60xXk9ns
9uiCMPWW5hke7oNh/HyhLt5B8CJzyna99RSuTErIrG0yX8NxTogXFo6uao1LYbEghYABGgDfO2qB
ElRO4vxoSjc4US8oPYf8smWpzOBVmcVwYqBFrEjTkXVLd8W0CRObwPK5LyILIfXY+mNcf0WrQF58
G9nnCXct03ZGNa08Fuy2diImm0ZMptjUGJDvQdfcE5MNZ09k6rls9Bx8CWvXgZBpQQ9BQcGXf7CR
BWZh9aMLrfTAZ0NueqW+qwbPmKa371rAI2zoFw3R/Dks0fY6AjeWgcJhz8Cr36cxRKjF9HJcJYRW
bcgvndEdIqOpzrVR3cGCWJeStGmgOdJlcG+9jGatvSh8m7eT1rw0pT69YAhkdwGjhDPF7fvug3im
nxlijA0CzZ5AB+VQj5xKHM6EsALKWFSn61dW6PM+HWiuS+sQ5YU899i+vNpBpEng02k9KEKHTNZC
xOdBk59FyDtTlETMpFkKSUtilZztV8KdpIc35aOi9LyZCFownAe/F8iHx4mmkZ8dfgzCwhaefENo
pe3xWLs7gtAOqrRUvC2zuSu7jq2ApQhI+lsLvRR44SwGmRnJE0MqzleG+kQx5C+hAXIxI/PluUQj
uO2J/F7uFXSBSjwsDA8EkhF8tbzR9oztIapNkfDdwhA7NJU/3Doq7/2IrTWf7OOqfdZmgfIWdK6T
J8Np/S5ycvanfAaUuezqSWC65CXnK9Gvv2Krh4MrUTgirUqk296h4lzmMrL4Kn7K2VZv5lf4nvNZ
g+WKz4CGVMe0Tgh8RcwzEuUhbMItipqESYZpnjvDUW+xoeCQLp1jn2nZcX1GlvBXu1L6ncZcaLd+
bpKwY156eWYjK7GHl8RiBuZ3ljPTUO2IfhBfnWgGMKAzcDHc/EHwTuKD4GHCxJdkK8rUuYUhiwMz
IYNaJyxw+UczOttyyJpLEqnhrbbPyNo+QwIRn+Pe6i591pnbHh50+lLH4mVVQGROhJUH5RsMPHax
KhNOKx0gyzXxXp3a66pxCFprutbmx9oPDA7e0XyxldAhrD0DQ4JFLJW/KtCMx4rss/oSWWZyDgZ+
PXeal6wWl44h/02qw6uoeuOtDqs3WvPKAxwTHRYaw8bCzLMhBVYenQD75Ybrn+ChimvQIAzMc0L1
jWKkOgSkFV7aRTtd5dNHncAhLhnWxG6qn3C9f8XNr72m2LPgbJDn1HU9dm/duFD6DjvhjuZd0bhN
Ust6pIFR35yujdE2ZvuMBuDWaL81uymulYCn21qlsodDND3IELxg4/WiNi2fC6gQ/8femTS3zaxZ
+q901B43MA+L2nAeRVKUZMsbhC3ZmGckpl9fD1K+n3393a7uit72wgwCSJKSDAKZ73vOc44aEPuw
NU4611Os5aJaaogZznUEO3BQ0Lr6QX2Msvq5ivtmP1stx7nLkUDiSpmXDdmPAUXTVd7oLJvaE2D1
Rz0KbkkbZWd96F9w7JXLwJjak/s2xrpzc4GxQFXzh95YC8PRVv50z9U63QTEmayMWdNVpeYpnPoO
YaNNbGm4absOWUvQWaeSRrIyKtVzbvnuLqbW1vvTm2zFU7jhbItIkzM8lKpqvo6YZ76b9Vvtgpwt
3PKlDlMSZLvZLRCH8DIo7SdcV4iCmjzKAvykFeqnbMros83hrhVV631uzNKm3jP3jk4QOKugz2ZD
JPwyI5dspaeiWxpzq6ocsvqg6ONZS6N7OUtywDlHq3HSFjQASXqe1OJqKkQZq/O6OBLNWYTu18QN
4VPnxSvGxGnJV87f2Zp7zsQEanlyaI6bTDy8bmSJnSDLcujFLWkiESkRaPPt2/ju504L0Rng1NQe
6ozvh4+x/I2Kj5bcWUwUvNyhwt2M3dUg6m1viwLTTd9RjGL5f06GYB8rFkWqJHOWmkJGZ48qdDEw
jWBiwT28UkDx5BWiD2ues7vcn9cjc+NVEtjh0lFdakAup7uIIu1kLWLs7Vf0QVm+swjdO+Xwjj6J
aCgXVmepJ/DYOJJtLflEPpnADR2372Nnh49Ul+B5RCsq6v4ZH3K1GnPLXIs2Z8Kls5bFsRhsEise
yWNPigfdmgiXBxC2xQ++gdnGApNA7b3ld4+KJ/qV2QvtlYjW98rrucwjf9EsBf1YI7SFRgtk4xdu
8459Z1jB5yoeSsIg8zYVp2CYaFXy6WAdC4SXOiF68vX1SCMjzGPvMgjwnh3aDTV9EyoijrILtFer
aspFk94zhEmnVKhHjATeZiKRbR8M4WNasfQJeqmx01Fb5tbG6KCPyUpooHR0f2lqdS9ITeyb6iXO
VoxA1eQPF2r9a2+P4V6eB2HCoj2v3HRfegTZaK5V7UYjPKtAN86tKbRLYy/CIjzC/hP33u/8/ayV
DkSiYO6rAB8ntKYgSK2jPr9D40Bzo6rf+U2UbalgIWnNEMmCl+87klhBEeZirRfIB7CNLbWMC56s
504NC0DPeNN7kka5GVevleh/dKy7rkbM/LlJLX0DjgtpZuSitBSavdMRCC/NPIaZWRUUntAYnv3K
3KGp+wY7sV4a4Ric8kmhvJNU6Qr8XU5E4mDdp5RSSqJg289Dk7+TlhyR0H7uXdV67o1iMXXmenRy
52JTNRzpyD92iXHT45IzD8sBJJDY2RVhZuMjG0HDK6bCJUu7GGluX7T5IhgF0CChYOwDGmq5uDrp
SdSDc67rrlm4oBhg1+s10dt1sPciNCklUZFBWALS7p9Ipp0eWrh9i7yjgVIXxd7Upv7mRDQuR9qy
2dCfqqyFL2AEyaWCFmCHUUOqntF9aPEqCip7jfpYmaKQWtUxqd/2XIiIDT99oFFF9NtV1mVgtMb/
lDjS6lnXhpqc/GfZO+hZSsAPxOfXIS34OMlhpNAbKytzaXj6mzY5YOdLQ33BS0z0Y+iZy8a1n+Vn
1TXAJssPko06DKwSBWH3J2ZETG6lMg5Ip7Jx5uk53wOoUSPAp8wujF3apZex76nejCzGgAZx/prc
8QkYNG5R56QX5d1yFSqMtf1I8/QrJJL5k8aCIsxEH7ZzkntuWVstFfsoT7yT0s/dDsuuiYvCx/9g
RdGD6mfiapB5QQeg2ZL1rT0pmbZrAEMqee2eKE4gw5/7hD2Z58yMY+Vo0Bp4cWoacc7IpZsI+RjS
LpMEU8dXNuwUAYOmVuxnuG0f8gK8G8ZezjzJlN2NeuycrYqlYAbP2Ec15W8Cq20egpIzsjG4Jged
z0Ji9gHkWe59wk+X9dmTZzvXwiHKO2BWsB5qvEgtMDwEeZq+llM6OT/RuLGvmBgiARGti7J7asCg
8kA5+L0a/OkSJdpdLTD9KgOuYMNy6LVaxtkQ3tpAlA4ODzsALVzv4pDws5TngTMkj2GyDgcre9Pa
+LkUI5o7v903YDOXQW3wTfa9754pjLtf9MeUssJT5s0VUC7gOiiVXg/Ga4xlBpUBbKqBwkFENYck
B/669bGa2xfTYDc7F2xZDlksGZJTW7ZfMtrzJ+QJwBiMoeL3mLLmEM5rcnJhIxONblHCUE7GjlZB
91riql2Hht7ubWsCdV+l4SHv4jfZs+m0YiDdgGxaozLyXVO4SAqMm1KYN6X3kPwinCNYBNm4cMt3
hcvDyQ5pS+hNBGSm1G4aYF+3+z5FavjNC5tDPM+W2pZF0OQN5WtrTdtpXhQGfgQI2Y9TGixEsPZU
nsbY2+dF/05jetz3ESiN3lKVQyoAiZUgKdZJx2XNrKmMyQJFmaX2ye7tH6i1uLzSKUbwE02zCQma
DyzldY9j7VRD7V8hgMrB6pFf7Ia7IWF6L1WIUropzAyeEn0qpHgVlzx0Yn5pFTep4Zz9AUVbASwx
0Dz3RDm4mnYO7aC56Ri+iggmNnmW7bob8dImgkBrCrTxqp8VF4M9h/ImgpSY+TbGf9Ethf5lJCxI
Qze9Tf0hm2XEdcikq6vEZy6hOkZUi/aklFFi0k3gFiMiF3rbHZHhtszQZslsUBfJIkN6fKRSUSDK
csaVPBGjuVoKUoHPcVsd3GpG0yTOAHuCnr4FwVkj4XzVdKHGjIK2BXbJzJm1v6OS7ISfWCuETu6H
jhxc2M7xvnM9ZHFcEOiAWN5diRLFD8KrZg+a7FzrQ7dBeWh+MUwWLem4U+LAJwwvfEdFjEO9M9zr
2BE/kLQxYOtUic5mWecLKLbN3anM70GrfjNdN37QQ1V/pqH+zVPH+MENXnUYrrdRaGI9te4lN1Hm
6m2v3J3wTX79zIe6w9mb2jpxbHXxYKgqzbt57oErSl2H+fDcWkm+o6hoLFK9iq+lU931qvWWqMJ/
WMOQ4Mxo7r1iMw0JH9U8Y3Ewi86bGK8+Mi7joYOINH8zdUSQcy/YPbhaepQXH4Uz0W5z86GK4uzj
dQ46LnNy3E1uB8NNdslTpuLYKhxsZOiIFx3N0FXnCPQV8geFwUcLArG88lprTbTLEDtsYk2vD54q
KAwSc3SU/7EI9ruTP7cs44Y1Dqjc3AffmSfDi79uBr1/rJVoepBCcDnrMFMDmph0S4mIGba6SHRz
JzqivnPfLJEgYsE2KVYfqoHwV/l7j0TVriBBiA3GkkUAT++SD4Bq5q6+GPVXJQYoU5DOWjjlqbJ9
51oDbDswmXvNLZEtCjvgC0Al6cxSaFqUZtytzcTUjkXvlkvdYDpR0/Ra4gDjYkrh+TIN8efCDdIH
2ofaIlG74aTj2i5EeZS3VQhd39RhrLfw1YezMEdUHvONqhmYMUYpZc62asxjbnWPCRPdB/lraL2Y
tmQxEII8d8KDQsSPVeeqCx8dPQl6C1CmYpNA8Tn1k5puHdsJ1zFgb+L7AJUFeWNfCemVt+hsUpEJ
Tf2qcWng9ll/LHQ9xabsNLtEESbIrfEWjcp71CTZZ9ha0djCUoKyeY8qgqKmQenQ9umoJwxPAa3r
iSW6hH3Xag4KE+1Zh3x4iViyqs5IVPt8+tnfXJpO18TsaYbU6DL66Y5wCtWrimvS8vSz5sU/5n+9
6SCqaC3rkRt3ffN6iBZmb8V8A2am6NRW4FMoglRZeB7se9Do8RXoUOfZ1YkrGeRDiL1bQfAtBWcC
DunOKkpoPNfdPs7zcVv16TNqanp2LqYJP/a1c1NkzWIoawsjyeTvAwotdmie0cW3m8JiMVgmfb5P
o+kEhCs95R9VD2xA02cnQ2NV+rfJd5WnrAo5RJZlVAJIcdUflm6IfaYjyJu1mQHquxwNKVyD7szX
o6RaMWqr3EuZoSINXzaGyJ5ctTr1JZpWG/HjPpPZ41Hx0ggfA7WWPHneGJ+TNLaXYcJahm5C+WAq
4rE3MP94dOK2aFHshUHnb+PY8S3BpfBUhs/Mlv1jE5vRT6eG523kygDhXrNCixs9gU1olh/nogaS
bmnFQbjueMUSVRQ18rpwlnGSPDSZCoeWC8DH5FBgK9goDT72XOPGFEAe2NdFxkqU3oRiD+NW7TIm
TwCabjnolI9P6BH+b4sYCYXqKdYCkKcL6JTLpdNyL5bnfF8TJxBwyVrSoAm2XmzAZiUPNEn7L3Hd
l49aBhEETMpJTo1c33XPqd6nwHDRM0Y9Jq5eja1z3kAjiADHb8nHlqudZ1Jy7Q1LE4WGZeZuPUoF
1rKxZxdNEhnXRIwwUOPAOnuDvULFJnZMcMlkSqtPoKLUE6GlHzU1eSEzXkNMU6Dpx+jg1Mxs5gW8
3VDKzFH6IPtRH/JZiA7gRFmpiDtOqv8a25m7SWsU12oTDhu5iMNZAn+YisctcovPFmoz227aYxWe
3ElB7BKv08a295bqn7TMau/MH84UVRZitiGpCoWXCAEaTT5PpUFXFtugPhvDUG+oR6UoiCknk0dw
SRRNWVNKSaCwHNpM+yqnqsA7D7GSddtc97y1gJoIIPtktKq/IqqpmNuEn7PUwcIC+RFgeMgXMR8N
Akpfcm7HK1cH94+w78kcIHVrVuns9cxwFxhBmr0Sx+/w+8W3sqmXiotpSrPcRxRKFC+dMljiTPhu
9ll67ekuRZW6YnrSbO3SJmKswRkWKQOy+n5myaPg2BLicA4Nb3rodCClIY7ZHsMalGByfOoGn8MQ
PCWtntxs5UBj7aGNkuxNQVCyMGGrHtt2ZNFDrCA6u5xrQBRchgpEneqbP8a+tE9q6/eLYShezSFc
RxWlARURlOOkw6GO22JFHf+1z6rZJzqeQj+pPtAE/z/U5v8i1GYmU/3vsWCL+itcW1Bg+fxW+/f/
/I95/E8wmGH+w3HxzJFzgUXVImjzn3k2imMQgG1R5rTp9dpEYf8FB7P+gYrZBQAG7EbHKO1y6Ccc
TDGMf2DataBhmVwSgC3p/xM6mKb+K1fANlzXsB3bgDrBU1hhf0TbmMJFqa93yL9ditWGVuMn4gfb
9HUR4baxlwEk52+aGuPkGgL91I6Vf+kiwh/kAb+zH31W909lYIAaqcvZrELlUQf38jzFRX6IvJqg
rxxlvwl4+CCPytqEPJpnPbktfw32Be7CMrJ+eGUxbGn+dDdWUd3NDaE20O9rsRyxTx7gkgrCcTCr
PS0OFquDAMpd2NO7hbJjhMqbL+rRdg6/PaXQM++tG/eQhXPr0gowlwHNoUWrNaG/NqBMMFv73kUT
3MG4vcV5S2sA1YxoDLRqTGDjIVVeKZESaRDFxZ31HSU9gmrOpj60czFL2ZVgRR4gtDRrut94vtTO
Ra4eJl9QAg8xRtPItd/UaLoGXvPxJIzZ03EoKWtHHir6AtF62mX1ojXngBa9by5ylVAa+a1tuu4Q
zbt6WaBwjfJjnxwhx8qjf42V+4fO6T8uCwD8gu/gzVF9Fvn/ykV2LaK8bf7zP+x/c/5wDqqaDvRD
g0/xx/kzYUYaLAT8CxZ1RnLmynPwhhEq3PwQdGV1nGum2F3nbVd1fj/yx75frxN1Dyii+uYybXnW
Qxi3ZBGMp8IqxHOalKQXZVp9nMA3PQ8hQRyTwNYjj3YNWAMNUdteHg1D4xgE4tyX4gDiSbkqhIU8
Q+g9aQKpZVS1bIXjwzh2ycexwLGvUdYbFzmS/uI9EXp1ASK2pqRqXKcJlE/LV0KMoQpAD/QKqR/F
aSwd2nNGE37jBrzowZXA/eI+Nzn0oltFcf9P5v1/NZ7boLpU1/QcLhB8gU2ir/7V+wx+s2vChOQD
w2njvZvX4dlpw58PWYqos84tIP7OquM79n0Y+LaUOD6eMiDvm8AdDES/NmbXhJRQ1nS2CpVTCRsB
KGYuEcpttyIiwK7bE/rdudHfKaRVp97D5PXaVp8rjFmhOStvoFM5IZJGk2aV66lUgntXGSFrzyXz
DaZgVUbcm2X3YLfSZCQ4Bhr8OJnQPjRRrcwaBgdZfMHZnX+FsAcsz1qCYO/KPio5bgSa6uMXCud3
SrziLvf7ofP5t+v2vzmZdd36g4lgEzbgQB6CXmPjouOM/gOIFlgNAldIpmvEEv7XrqjEN9eijzC1
NrLasauPuYMwFgdt/6kdrIfeqNL3rC5eK3Qiz2YZmpupc1AutVZzzT2cwXIEns4gLqe3iKxI5pJi
utj5qB70UC825Zh1L7Fq31GppO89jqcgLYaXmPr0prTnpoXfDhdlUuH3Ts1AcXol37P1KGxyLRHX
fESqgw7mTeSIGEEce6QXBQo0VH28Cy1qcHK12qdpAFrfEN/1jZ7QAwIIZEI6cevIYAqqVBqGHbcu
fwxKdEOxKr72BkqBqa7DT3iwsVK5aXAPbROtvt00l0Gfyq1tp9mJfpe5nypaMaGXqSfRuz7VGMW9
sJrD1AizdKF4hbnJhNY9+YbV7NOBU1NuRmgCL9rgnh0v7J/kLockZsU160eDqIOnWqGBC9UW+cv8
cgHCbF3QZdgko3sA3AqCONfyK7+BtcZIg8N4HALURJRtMzdGLJ1VONfnIWrkcqmeh7jaGP42ZEwV
5POCCj4CTeLZrLXtxslzDaXpGVPfrw1XIW/ZiJ+rvjTmI3KjSX39TsTOIgnPpp8N8fyktg2e0ItM
AGHTjzZOEJk/Dv2PxhSF7jx6CohyaAbGElKauSsdoT3l/aDPXHJQ/o2jPZHbYmI6R2ohj5oY4C9B
hhF4Hisfqvx7V1vpHcoPry6Gr3kKXk0ekm9dC1InPQSLi4pG3St5PkjIEvVT4vTKPgdstDL00H21
oXCFBFM+VqY7naOMhlncp86rb1ErICyjehgpXNy4orw28/vMJryVp6qUaoPAeEkyvJzz/inGZtmz
GmUtJsZPIJyWHe1z00VnPQREstY86fNtw7RKPvlvDlly8H//8r+PQTpKHq8z55r+9jF/H/f3H+WP
Mf+PL+e3pZcywEN/p89KLzAItEfI2Nj0iybE5Oh717rDU+PHsfFGQRoeiv0+9uEEWVlVP4aapfpz
KO6uX0MDIZzf3hVjh7uVQ0sfprAcGiS/veu/+wHkUPkDIFjS//UH4BZHq3hKWEHVqXZzmxgHoW+9
6FqiId5txsU0b7rdHD2kUiTxkYoglRlmIEinw8qYB5e2spgym1zf+aht2I8JvZCrPJgilaNr8tIE
cXHuPeMhsloUuRgWAclEB0CErB4ts35ybKVYjmpR74ccXLdSxdk2NFNKsPPRPo6D8xBmQC+a+knu
IjI8xVxyl8OTriQgSFXbkzym2Uj3nF43EXbyZkjJnL3R+VgE5zfzUKBfp76hXsZBkunylUmvcOcl
qJLG7hP2ROfs6EENUpDNEX/DNrYHdy03+x7IoSgL7Sg3o9HYOE6g3UF8urfJo3k4KuBMKeweWsWE
lzO/hwjAiRtA23fyaBD6b5ofMf3Lu/6Fz/XbJjlXtHRQCkYN9io0RIrVBrciqYKlz1T53XdodvB/
HSU2EX1uHF11tYgRSPJbGombPWOF+DblQ/PeV9ZBGUztM/Mo+i2iRbvg59XZTjUV8d/gvloKHmlI
Ye+GRdshsJX4KZk/F09fu0lL62RaHcSpFlkh/v3pcXJMMCqtSt885w8N9FSjGZJtlb4e+bsnz11m
+j/AYd+qNDa/ZBo1x9pzsucgV/qVwgzy2rpIgyauyyfLY1mhF+W0s+dP6QdUTAEp7QtWOOkZ3kR0
wDKc7tS6U5FQEucW1NxP/aGcLySj8U7leeG7xRzeYBH1rCbpV7yL4PM1q7/X9M3WoGbqrY5XXQon
MoHa16TcMUNQ5B75INCKce1g4f7rgBwKkZasXVG5wbOtauGzD/8G3oh7k7sKZfw0emP+MCnFnLvh
os/yjeAoNw0kMFMW7W09zp9giADD7eL3cBbzmPMus+Z/21Ee5R7SGunNGpN7kMOzQojNaPTZWil6
bVeRcbd0QCU94qNO1PYRB0H7yPpD3RVEIi7kpjzQJw3mIYOak9wnUrVfNE5vIhgO3Ccnc/JjOxQw
RZP20gxo1eRDUKW7EKEZk34CCGcVZO9uAwD6B9G8l0ItHmo8e9ugSrBMzJszuvzjAe+jtdBRjFHl
1lGoTxZTBLVEI9jU9XiHKXNwumz6zMw136Hz11mY1eNnz+vfvdYqDqE38R+Slj8fHDNnV47JhAbV
9FJounZEWtHcqBJXD4S5bOSWM1dv+3/uQpFo7YhbLX7+cOvANdKH0maht+padZ0ozXCSHxTPnxa5
YMT02G83uo2dTy2DfHqxO8XD/tA/+qyIPx6agDTPiHXBKlRGaDtVbdHab1J3N2Xi5xjNsrmTF+ZF
vsyjj3kSuXh0Kzxr/iE0wQHUsWVf/An/mHDRjCHrVtatHbtbudkzw7BcbBNO208ri/nWkYA0lCrc
lFfYxGx0a3g8j/LIn9tyZ6Az2yngF/Xh7OT16uRclKqKekIZnoo2xilaheYbf4Ql0AxqUAjfCODV
X1v+I1DCTiSvTFTmfr2crBoVRUsDq9nJSENLRuNNIeUTRJ35A0r/by8fwEPdhlYR22ZoxoNVN94O
mdJJRIG+JXRGHBWFae9YqOVu9FyaThrU19LJ2kePwshy6oL402AjqDC9qP4WTuFJkSIvlIRIfXAQ
EpO3I85sfLMqLisloWpubsDpCAFqxWmbA/01UNibJpGCdWKjYoxeIK/oa9BZ4xe6i2uztcJPnejr
vdfV+toLs+nf7Zfj4VB8jLdBre7l+wSm8ef7fLy/G/LhZRPtK809EiyU88NyYbYr/Jd4e6+ecLQv
uUPiSIpH/YnML29Vd0Z1CVBrbzWFSS+aTPXodEaxLe0iv8ZB2qH3EepzpPgd9dba/ToFDqkIIdax
1LCPrfCAmeRUWujolJ9yqjkbJdND/vxsxgLpTWoq46maN01CWNUh8O5+6GePQnTHGDXEp6A1FtR4
skNlApTJY9d6gZlpwOQYSwDpwnqxwsygDFn3O7lpJ0xQirqcTnLTz9pToJTTjXzD5IWoOLlXdOjt
VALJ0/kNzU5Vj/L9WdeeKkj0t9QdGv6z8vrYtbV/qbAQLVFYZ292QT68Cdf91wi1C/wLLJ/fRnBH
GZ56fXwqLYtqbapNX9PG5DZAlx9QqqUdWUAwP50PwCyfky/bz8MAjlANmIDxJ+DWq40bOWAKuNHT
H69ORKCHN/mWWoOW0Z6zDOUtwdQiABVlwK3pr3uF0NzxADvhWdMq8A5ynNIS4iw9E2K27srBclyr
mc9yxMeu+eCv9/x1IPem8QDO82Psr/3R1N316UuSt/k3pO0rRwmU72I074VhB59d3PkrhIGkT5Ci
vMdcPW2JlcQqQDL7Mg4aG0lPTpco0mrkKGaQDjfT9c/V7FJucq43winLvdwEctfulQhbi1Io5l3u
IxfJ0vR7OmXDKscAu8n9KFuMTma9ymcK5aOfz6AcPwomIXCfoYU1IIZiUgMP0uqWjhmqC2Exm3Lj
kRrfPEQekQ/uhA/RAZZ0JH5CAxWBaiDVKu1ECCg2k1zs5a6Pg/P+hm75lghF7mcggPEIcWJWOKlP
gq82Tdn53gRlelES6UxP0btJipUeqM6i7Gv4FmJoH4n6yh67z/KQfCCPiP9lJNhcykEhDfg86HjT
jAhQFS+r0Bg/E4lNrPAg+NLMmxOwgczt1RfWRNtUzLxqBMT0hQy6dJXlQEotsLUc7K6cVgIrqWmV
L21sfpddMdl9Hx1a8PKZW03RDr/rNawcywbHYT2Zo1UjvA7v3VBn6tYRJEoDZjQevM50LwkTtdCK
aepVLUIJBTkMzb6aXxbTGwr/bIVrgnV0rod0aJFIyIXzr9Vzo9CMbBTlLHeRArT7OEGQEPrXrtHp
Z87r5Y+lMeT/NfXY9Gg7KirXtH5sAYM8ujSakkk3PllW4e1J7k6ph5bGJ69N8hW6dvoziXDvRkNb
Ke/4UTUQQuva7Fp8QvO2Kkx77fdVuxIUs5dqW1YbefanAvxuGyrr375kXjmySMA8unHUybt8/Lgd
KMEV6G1jDcVE3cgGn9xMHMS4vzblUc1D90QTaVV1dn9IaMUeRQN7pC0abx3Nm3JfC26Q6PK/tuVO
+WBxg6bquQ2VqqCFPOj6OYVb1846OYxOERqLlEBXFZjuQiFldjPlvkNf00ohQEz5JjGJzf5Qhzoo
rgkZSId1OVbZvtOI4pn0vL5YNBmWWZgNXx03WpV809/1WMX2h7HiqQosZ2OA2jkEKPmQtDRwyvBV
H+Bao9ap9PFLgiJitDT0bvDZDJTSTGFWTJaVJUqt6IRKYPxS64r7ZDkUORQMMIuGNB/Mj3WsbkWg
rKPh2gLKxeaEJK3XOqbi2CP6M/WaeVYeuRrRIteY8vMjooRzl/bjZ0wY1tZGZLaRmQl+mf2I2byU
VjauEsMAIlzUw1kqEoL5WdnV7aY3Iu5w8yYV4J5uIkIAprzsDIeRz9Kywln4GYpnKSA0q5brh3ya
KaMDMiw5oBJMTnKXfBhTP8GDgLwrUoubNYLXB9NZZelWaZQbJDLuc7WTbLRWx+vRmP3FovTHFERX
3+jpJgjR3mGQ5EsHUNg1NK38oLhYYrzSUJ4JhXqRI+b34sv9okW1WNZW7T6FA8W3wkmd9zTK1xn5
ZV+o3aFzzAr/oex7kPA64dqWol17hdVQomI9BBeIb3F+AOi7TgMWC3LLTnExpp7KbYsE6ntrU8Wi
WpMthvgx1F33vXWzVRC75dukIZN2+Ws/RX1gr80ow/ep1PZBBZTEckwZb4qaiGVc0a5o/O6MBNE+
NSESeT8YSTIEF32qmHx8oogKeYSaZ1WbAxl16btXecanGDzFNim6aS1H4Sd9y1znVWi1tu7Nrg/X
JFqCMf1jO7QG/Cwj3/G1owgNXAbbWMweqeZZF+IHxZ55h1gp82cUXubDXOsqOAlshvAtPPqr99pI
7VtSVxfdrsxPf7wojNCpN4Sh/npRlnnBPUts69eLYnLqloaod201FeHKR755xHawKgqh7qFU2Ee5
K8qpF3wcldsheX67ITbPNsIVcLYGkk26hY/yoYoDWkhRHR2pnzSPSTyVSHLctTyISIZFWdCNuCnH
aNvoef+qhmc5f5yAgW/G0vK3rW51r139227HHqA7/G00ESP+Nqs8HXddPO74C5IbonrN0h5abW3S
SHCov9XTKYkVPOYcHR0rJGjrBAMv2dos3zCtBjXKb2VvmEnzNLllekaXH0EZGatXO9KQCXP3Ojn9
EDzTF9p+6KQNzp8UuEgxxP4uVFrqgvO80Qj0fgO+QwV+xexyAPy00LiNECnBZptYW6cL07uTlv6j
lw27jzlox/x1dNxrw9yQMmRaQrgrzKe81cHG99prQwjpptZcsG3zpkCDbAW9/QlZfXpIR5j9OV43
KpD2F5uxN88z/YcoaAkensfbljnSGbHjU/7xBUIqyURGCcGXJ3y7dN0oiQEw4xnQad1hjhp38+O5
3CGHqxaF7L4J7D+H+yTM3vWlPCSHW6l66ZL+OdUE4rC5L6LREz6LJL64OK8oW5lNwtwc6VhMitp9
GKgfDQHYEHm0n4/qftfuRlSlcynASHqaShZXHbnwD/LUuZpZvpElAjliqLprAkHvQW6N/ZStMrsx
uBH5LAWaSWW9XqorkYTpWkG3Ti1MKZsj2q2btCH93BcVJ+g2+Unus3ttvArb1Flnb3vL1B5DHNl0
cMp+bQ4aXu4Uq6QaJd1FZWY2Fyb7PRGhKvKxlkxgO8Fo73WKuZeHJwiRl5bi6cdRTCsgpJDX9Qv4
pfnJmu8gvz3Y0wDMEgVkLD6OFXY5fAzI/nqWer8NMOPvFiGMeD6S8Ti3Qo5J147w/jHUQ9f8Krd+
7f9j04JKrkCl5BVRal/UKXewox/NslUuXL3MazM/VDRWgSV25d4JqkBZEM3OX6SzB1CDcrshyAWi
xJdUBOZVPsgX805wD2CopGF6o60Zr13u/8zUOmtP1TLZjQHAMA8N1xK2m/jca8mzXEkP46cWr+x3
zDOo3aAfXzJqmwuaJNFCHSIMC0zBVzA5wkOPYvVzAJdm3j3ieEaEPkQAz/vqVS2LNwy6/nXwnPQq
X23FREb4qeZfY7UHXWQW+bNhQ/KMMUucPK1ySKHlTjilevuUBzZqU90R34E9ZkKx7q5u3jQrnYZb
Etk0TSwg1M4Qeg3T2LHbkgz+OIQhno0hqvGKKvGuxMbWf43GVc6s/TTNKibMpxSoY/fJAC99Sid9
wuRH2fGUeaX68+lUG+42rf0neeBvR+e3mVrsDSM1lBWJbc8f55cZ+eBLuir7eb4RR2i7SfMoz8VR
CYZtrhImU8tTFSPpK/6yiAJQoz0GRCuc1N4BtIHlqs/NamNPcXBTYXYe4zK/qTneP3Lta+/imk8Z
Cs2fu0Y6YUWHExD/TkDFhBflURUsDM70vdznzQf0qEW/5FTux/vKA72YW08Wc7GPd7erodk1JKvD
quBt5EMV1j+Uzqv3dC1jB9H4nBZIpXvXjLEFBFmB44Asa1GQCvzwMYZkJ/1gau7tY5NZjXlBv6qu
qyJ1wAi15sUCArgKUdPiDBAxOZBm3B/GykLL58KbRFJ6ls8g5hbNfKr1hyk311YYYVT8NeZj+98d
lmPcWS5pFOaz77TNDotPtYFbA65Bzhz1OCU3569LQFVqxFr+dVh+4X99/+W4mLfK4jDdJrqC8sDD
r0xjs62ODdryn0//3P4v2s5jyXFk27JfBDNoMSVBTYaODDGBRaSAcGgNfP1bcFZlVOW91q8H3YOk
EQ4nQ2QQcD9n77WFURDMJEfjcpeMig1DSkeyEEOtziYq54Nhu7BI6rgncrTsrpsixxrYyEMJ2iy0
hksn51jLnCgixkdukK49xaXtuMybDLu+IOnQj2ML3MhEzbCt887YzNgRQThQwb8OmlyFN/xaMdwu
94ki7Q91bwV4uDnKDJYCJjCl60kTi6BBB/v09UEouhH08wBFTn6A5Inrp6hhJYMVJCMLNZ/cs7M4
CsTSVO+6+JNz+R1VIoUtfWuHOzFxD3cIDriut7qkV9d0ht2jXFgpjrIFPGc9WtoQ3wdG/yiXepWX
+joRIvSsA2UrtxaIBMxEMd9qJE4UqxhOsEC8l92uBtAApk2zEFG6K/J/+xtZZjVcWEC2xwJMlnct
8O8oDunKb5GoA2UptUBZmZEg/kSWk+O6CE993Oyve17x96E8GVbWtE5JaT00df8DdNnwK4RnHJq/
Ok35sAcrf7HZtvtEipW34Duxa7MGOPQlS3DNHSHfVabzzc1qNKcJ4Mcs2mQBF/SVWMoKxLxqZ+lZ
AE7OxcnUMtDu+bXl6pq9tvUiin2yw1o0jnEcVIwz8jCpAveWPKOT7N3KjmzRfCIbKh7l+akVHyxs
+mt7FroBLtJRta6d34zafZezr5F1MJM9WdSm6Qc5tw44oYwcY+wcNwrbrWulLALwGbrz/zIDO1v6
UXuIOeR7dPDbb5ys+Os9lq/yv8+I5nRTASZ5ivMAsQ/14nWva+6rYuONmI3KO3OJo6Vu0AccEu9V
o82zpx/XEyhGEnBbzKC4vfQuo6Zxb9bGk5w1R22LXFRMO3ko+BBVlAEe3dlqbqZlTRcSKPYadf3o
I3OIjnJa1Z1VfXZfjCYdMT6x5/YsezF3oZHUsUQrnhPdO6oyPoajbfvhOEDZ6efxsSIS4yZu2jt5
JGdAi/mRKXN6dm26E56CMbPXYgePFPO7Oawe2fwsbyVnB7GlwhBz0r08rEqkC4hgotX1qy2vMU37
4qXNcCOHYsXNt4GexRt52KXmdJdr6fVIfg1XNdkBpjmlguU7UHpXP8if5+stI7ZEUYs5kT34a+lR
XpzmAop6R1lqttqBbzsJfHu24ju6JOY2iRv8MIkb7AXFecLk6uHUKppLllDS3rha4GwA56j3BIFm
5LJp+XOUhNgeMzN9M1LnO8a3/ntnhkccKItfSbnEk4Yov9FDX7Ej7+fcK/fuZLYfYQpXSDX7eWWw
Bz9MvdYfWfR6vqypq7l+bMK+es5YNx7thnK3rKn3FtbxZdwym/7IT0Da+VJT/z0/NNvncnKwIxvR
jF1lSI6Ba9A2VDUAEvzzUaZ5d/KsmzUmIqMcWaOw58eqGdQLf3ePAB/qah331qsnsIDJuWzeBBdA
XJGK16I3amrzXoTjgjphLhERwWpko3qI6HU+BjRIVpmWvGWmOb325reQbfpLSTfnHAsdEuLStqq5
V/tqS5/l71ltUGcvxC+35zmA4yOHqbsnyLnFdAy1RFlaMui31eEz79P2VWh2t448Z36oLeFuzCbV
cPiA7New7x8cj75nmWnpNqFV/hAXKtRpeocvtqP9mlW1xI8MVwfCSYTHAKFFZIY/3WL+DEOz23kZ
nxmr2RdBG72luOkPy9/cphGa8+YWwcVqOu8RV9J8bsnUAVbAOCAw4sWUuAVb4Wp3o03dqFtO6DX7
Yt1Rh5NSafVzkKZ7i2bBW5l4xVaMBX63ZZrmUZD1iv0MjnIPFA1qBPed13l5ljpN+OomAaCNUlFe
5DMSFsPX/4fz5FcbPJ0ORQ/JW8DW2P9//pJEth51NRgPsuXqoj89pi7u6qSttBSglEaEWDY2O5wJ
2A2GUKynKanvZEfWsMr8WGmsaK6zWW9TpIowIsrT8uH3K7IytXElQKVoNVq65HJQt1+WD3JvGZfT
LXI98yKH3CkF1/d7hhxLM/U6Q87/4z3kDCxcf75HNQ/vWdweZUdTdjptBUCT6rTt7musFd0pLVrj
IofiIBpuFrjiV2e0MQplN6lWDo1f606mGr58dZ2VpN+VrpeejcJqbq3lQTail/GwzjP2KKxKVvJs
A0NAjslpzuBoB6W2npEtYptyoSHjvYZ5QK4ja1nGvh6s1u65h5esdv81/jUX7/RLHJXa/mvoa24a
4USeE43Y+Aj/w74HN3Yj7f3ymWuZ4tiO2eWP8XGZJk/WnJTzG+QyXqW4p6+pvyfI6V/j/35r+Woj
rstz6BGYhEEXdWc6fQ+mMTkMFXTwRbDw3VCxMF0P26G/HspFF+TP5KLmpt82Cr6orkIo4iYP8iEy
S3s7VI2y/hpLXM1d4ZNUYej/PW95eVwGDakEhXiwSOw8kyc0Ezr3u2s/qJwetYad8N/jX+323+Nf
rX65PpTjA0yAoXPN45DQ3OBDdeMsD7aowPB3OU7AWTvLcTkkH0QPMVqHZ7KRJzBPWGRaaaW7T63+
U44ZwiAbI/S2Xdb3T3S+KzbVTxHV5ScU8Z9sbcVFnmpA3fva5Jo7eSj6pNinzhys5SFCUevS9O2L
PEqmybvoQ3+TTamvge39DDKS7qJC2OeByMrbFA8scSNa9Fm29j1c4+h5skNoIARHb6GSu6/LK00s
3xvMHuMuWlTf0LmUfe9aPyQmbGgdlBCLg1S1AmUvUuNHssxiTYMKUo79nitfPih5j3hsdHesk50t
RFx0Q4t9ttEdzYG/iyrCMoZuPy8ObHkGEp9xE3Zv8oCQe6YptfPeB7O1N6eCLoWzGPvLwWt2XKjy
lTargvaAhs+2SUFbduEIgBB1scLl5tLD4lt1EHp22sKrleRk+WA5MR5YS6FE9q/xdrF4xcgLTVI7
tK2kXkH7gFvvkdZ8GPvsKIHptmJiblPA0h5CgfVuiH8WqhN+hMDa//MJQt/oYzSVf5yyK3oYSI7H
+0L5CQRzeg1cZ1ypahPeaGGfPPdFu5mWFkbtmdnBJJvUJ3W1AdjT5Cd22gv3KftJfMP1ye+R/3zy
X+YEFfG8cLuGPH9qpfkucza4vYI7eRS71NHYiDUHIZzsKXFTbVepZu7Lw8iwhhvP8ihNaePRjDoH
oCkJHT3thXMR18EB2uGwr3AE39Q4nDfCGacn7rkE3A5K+2HF9F01sHErd7hPAPf8wiv9MlCIfVU6
q2UBErYPQbNweVTh66qiIM9A/ZKqhJXA9/0A2z8gep2bu9L2nHNugseUJ8LY2/dGZnzrkqDaWw07
SC+3szdU1dgSeaUYO9d3Zgh4cPZh3Kt1vIUg320SXVExJ/AsHNT/eFa4lXYXJfp/nxctr02Ws//n
eeFY3pq97R1as4qhYlELmKoheFC6TgXJmjk/GryNleh+GkteR1v27mMfp+a2qjPjSBdV3NQzaaFR
VoyviZ7fyrksWU5dq05vc0faTQRjgCggPd2klXORuQcZXVc++WF2pnuAsnnQLD8dQoz1SypCUCjh
Afpvv5ZnCc+wbip3vktN/rbXuCFXaTS7D6WKZRliRotvhei4Zqxf+qnO90GnKtvZGlHsqJ8Yz+qP
2rD6DT8MKU2FVz8FWgFVRjQfqjU266EOwORAJrxVK2IeyERtPkJv+imoFz9oqLpPE1R///pGfCE7
7IY7lICfQNM1P6I6/wDuWSO1pPjrWTEoxQPBESpxHzz74+z/7bxkeWd6ZbzzIEjTU2iUBk7UP055
8dEb7UDYI0dILgiSAccDK4hDyjD9ow02gpj4x+uE3k58XSdoQh4m5FNdlCr9Jo9yYVPuT4GGxOaq
spL03fPqeWdB++Ta1U/vfw+rxOjuTNNId2nvfQ3L2f8ahqoJMVOQtcn1cbybMYuc9aK+KKaY7ty+
5KewvfpOVTFjCiTiMNt1O9zAUzYhSPGK3BU/2z4ULI6pXvNHqONvdqjcITW5XMfk03phOXac1Zaz
8mgaXV5RJvmr5SbetnTDYoE/FicIxyHuquW4NVnAXJ/+41QckRdMBXpawYT/+/zX6+Uzre6GrVa2
31MIu5dYdl1pRMwraB7pFlr9eJFn8gFiLBdSjr9O/+M18ql8+DqdOwgwfbvvn7sUQJoF1b0gYb1T
kzsrJN9U/l/YyC1oMuvazR8nuBo7Kwc63fWEXrl/vcJbohBrQaSQHs0UHIKIROiVlzf4NPvO9OeO
P5UuAYjwmLkjAbhlfcoQ0ZU3HVAOXy+afRJDN4BZoj0BoBtvwhhc3nKU1/X4JHYk+C1IfgZGAVCf
JKkbOUTRgry9Gmq6POkqkbPpc6hM8iyxDdphAtYDdc8KL6btfoSdqT604/e+MIr7uhLaAxGawHu9
FuzYck4+0OjFiyaG7FQuU5Kg6S5l2N/Kk3JIV/LWr5qM4N9lhkH+GiXE+Aw9Ncq78iV1NP0G3hDd
/mEuXgAsznvglY4vz9bUJ2EVtN1BnlXD/E2YjX07LiEHprYFgpNCr5C/xhpfqj8DiD40SSUwKwMa
o6yQ3QHIyu48N3wfyYI+xmMANOlrXiiP5US3Cd7woyQkdvBa+bI4b8J9Z21aU9DmawSexGSOvxlB
Q3TVUH94nUIAcTAP55F6BFF2uPrkCVtBiMEdUL/ra9U7x3WPgXF5BSXbc0R8CndvWnutUUDTG9rm
w30VdkcriILV1uVyse9xQVwLjmDA/CVY/aNDUepGn6KEEjwI1z1SJkseLJUfN2nq+NPRQmKndW9g
5x1MR9CIKOhyK9sbmW1Wn3UKQzoGVCcpePJBg8VCTcq4J/lQe0rwz6xoO+RnebL14soP8WHv5FkL
xedOFWIAqRxrT43XuacUXxrNMg6nUC3vnSzcGind8dEZ1UNfzOatkoueFp8rIBtVtAbkYIHByhCE
fMijBtTebYrw+2IvVb8UvSGtnq7dQcTFYbe8i5zitnlD81CL/SHDYSmNy5XdPkI00ZEvY4qmJGrs
W7XsH79m4CR9ZPH6HzPSGqGj1eRUbLI9vh/aQkNW9qs6z4cN0i7qml1Nymw+N0tWTAEdhQwcasCL
UipCJ7/vVSzpdaAiB/o65qJQ34sxa+6NCkwdXNaLgGqwkTUjx+D2HXfaC2BUZZ+XOv8Xi54zJ7ki
Hh3txW1Uls3LfDkeuH+Nf83P++YjzgqTC0dtl09igceKpb8dcYnYganpN/W1oa0ZIPxR2Sh2U7xo
Lh9jtYv4LDviGcImoDiGjTqcLtz9YXDBE0ZWjP7appy88RASbSJaueQ10N4LTfNB7rjlScB2aCH/
dVJu0fHcz5sgxhwBzqefy3OaahZxCP2LLPAbYnbWbASq6zilzX+M931Z75xW+8isprzBVV+CZbaJ
M53Zay9Soik0P6BJac9mN2XbkN34SQXdwcet0Na2EThPphdtr+vkmeK56sUwXJflsTZP/arrreym
tYii5L/2oQdJXWMYfNAWx2+GOk4eXY2EHIV55D4koLd3WDDDA/83CPVntfxOMM+qa8rgZ1zkbwZN
05c50kGd1gSdcgGajlrmkSBiEyAvsq2tKAHQuKJ55EJ1Q2RB+ZZHSr311NneycNS40ZXK+E3VsHe
SaB8Xg+LugHluUkCspKdkLBsY6+37mez+CE1UElADY7OU0qOm7DulbS7josBBBcriPTiqX379+Y/
s6aUdoVznEY4C/JXacTbqS3iHypC0rXWqRmxc5Gz50YV78d8qh/Q0mrAR5u33k492B38b89B8wYd
ZdoUnRmdDDst78zKDFZdMVk7NQVdcL3Rktxesu9VA/6gFyGUvLMai5fTyuw7fHjVFjOi6aujlxZr
q0N1bGrj/eQ6CRhZxGP3aVq2d7kRfoPHWbKiJFGjKjPvEtbmSR7JB5XG0WYR6fnycJ7K+Hg1AeBQ
KQl6q24NQs1euOgK9D62AcA1mc6TjtrMazX9xYz7O03r7B/L1CrcXbdaU4g6Yau01s8ymIE1uVN8
7ghuxbxyEaYXXuTw10PtgG+7doQ6Bys0SLXAz5FtbOU2KQ+r4Vgmkc49m22Skfbdg1Wycl92VHJv
VVjlOxTi7CI3Tp6WQu1um5NK/ZK9pSFWo5tiimdhW5/R15Us4JenjgChwS6e3Wnsy+VIVrQeSF0j
OsyNPb6Q7Xwdj8b5r3EzaMYXlXGlRUGrTnl6tBfQsmkNb6jP6rM86tH6H6EIsNOU/0W/z5rL3CAh
wVCelZNJR9lXk6kdLClwQ9CHKGvRtSkjeYGhMj/ni6Lta1weAiUMjrB8l+tENBTzKu7F7KsCaUzg
1tzANdfeQ2QsaGITdQq3JH8pp+Qzy03jV3WeyTD8xcLlB+h495t8LftFtaiCBw3NAaAg1fhEqb5x
FsW/UTennDTA94HVP9uVJnyIGpNtH0nTp9HT+/MEXxqFsFGerSKhf9KD5qP09DFa9iFGIxcuefbo
N6vsB6DZbMWdHhvYYKu+Tp7VrTvmRKPHOdlGaTpQV+rUTeC13uMYF9aKoB2Kqm5W3dDB/tYjgAVb
2Ba3bTUsOGKuCCzHC9+rO/NoTbr+0nifcrizW2vvqTV6rBSTp240lrigvdSrTxNX0frae9RyYh/V
WNOAlvFz7xqPsFPCr7S/zusw4dbAQXAWGBHRsWGXHaR9NXbgZ+rIUX15WGL2O4/4DVbS/sqiW31I
uBvKk/IhUKtbejAR3v+if0qajOQZI2CvExW+Q+dDPyiTKc5pq8GPdtOpXkc2p0QQHuDF2md5Y2zz
dLoVIw2F37fJmGDr2wTv0fXOagGFkjOuh+FyNuWsvKX+l/dIqxxDV5+XW1mWc8duXLlmOOxkvQ6A
2EhfydaqZNt2aYsb120P/VA9aIuAeV4e4oVQKg8zU3TEAxUPVar/c/w6oxefJqYPssC4MMgHuyEH
y/fM2AW4lwlfXiDkpeJrTusOKBemCWIw0AbhyzNwNaJ1cNUY0bVb6GW5OAgteJLfEesp5OBhqiSH
mLGvb1CevX6rivuahG0DwhyO6bVaJititQIhsladjCRN6mhVbC0sOjI2bJqJX5W1PGV7L18Lze10
vfaRkZMfyibLQW91qGkavUZ/G2mshKDzQDX2KGOBsSbgE3Odo4KGkc+85ZmjNi33tb/H/ts8ELnh
oYjVjz/mynfyltf/8Z7y3f94p0XevmnQEVZ1kx7zvLCeC9Pbyy6/PVViU7JtJkZQ+8e4ZQuxaZQo
2nZW1LEQxaYkzUe6LRwQ9Mtx3otwOshR6kp3hWk+hqFFYXVpWDgspWkwlXulrP9qX8wzGp1eHf+c
IRdC8kVfM7TsPXO6DEFZrDTdyVs+J2G8/F6vv135wVFbFQwwasq/fuW10xfUAqy9FJXoZjKewpmy
wkhIlH8VmuDDH6fmF1ezgWVydNBbLboZR6SUi5adhdF40GiNEX6E0r3Cy7gusYcf5aHupUe3VNwH
SJGAj8cGCv8S9OxMjrN2Y7BhuWOGF/kgT8hnkUpGo1UZ6BDYWcl9UoAnnPgkhQz5ZaxdHuQzE/q8
oenJpUn4jmNVJe6p09qVaRQ01Et33OB/Ki5tnXbH0Q2nXUEY5X2M7nHtFu7wlhGIhOzI/KVP3K1Q
F30nlRSP59yvqBEap3QcqLdQWt6DCmvXENmg5S1jdv7JV0wApHDAh2REPmHY20p3mV87wWUuJ0Tg
y8nlYbIJp0yACJ6qWkdPlsA5tF3r0JsU3awyjR6tyovwAlgvCQ6as8z0+5rRGzbCyS5EDVxm8/Vs
gnyrL3SSRPJqHyIZe6tSZJ1jttyu8goNIDV6OT7qoLjqMVFvlLFTH2JTPNQIh99StrPXl5fLYdtF
f75cjn+9PNDif7xcVedgky5f3Upya20IZd52eCgvdUNcAOThR9L6nEtWNqg/l3H5TI5Z2YJgSIsB
RDInWlJM8Hen7jvUarHTs0g5KSy3TxhxoXbbLdxzh0M59vXw38ZKr6KmKXeiFql4wwCTeW5cfY/z
eAfwvT9hmS2JcqKPBiEeF8Cz3Xr7aaoudWdsKzx974PdogLQ6h4OYxEcHVFV2wJQ4nMR1d+bXLF+
LFPLcAT8G0TnMYBHQqvZg4/qEayagz8nUPT3oDn2xV/nm7piKgi5bK92MQVhgOwQeYHhFWV7Y5px
+QK40CHC6FtuacmdqiQvcnTGOXowl4RN+ZrMqcLNFCElMyIj2gcB0c6V28Z0WogATPgCr6D5WdEW
L70oSEvLBbFHyzAfTrAlRnoIg/SRnh8S9IFt6Rpv0wkeinGL/4RO/lRn36OKWBu1EO9AuAnP1Kfp
kNdDfMrQG7LQHcaWPhhPtVb81HMD4sVyVJYKudqgupozmffNWQ7Kw3Rq77jd+4Or77hPxshi2jXw
NWVnduR59iY7bMTHe8O6j+f6GyDwaEnifOYW1pJWrb1YLFVPphOD/s2BxmEE1Do8l1U0fIssUhJM
TQ0pwmFi0r25XtWWXm0TEAwtDpQN5NvcLdh+wggoMkF4mhvfC61g42nFXCtqlhqNdY925TbWMULO
LIgdd3ZXbAArxPnZbgKfdGoJdVsVIrxJU5I01ZEOr/D2XQForba8cdX33ROeczQ8KYWRMPTedUgz
qoYYBV1E3eKza9qZxV8ax49ZAMbAhiFPRle5ihDBricCKg5BpOdAMwFymt2TF/dsWgqcBGO56ZFm
zKTTeVRmVsBUvXB4HIvgnPYC316hsPoaiT7BvhTCTEdU4Sr2qXL4KWHV6Eed6KV1asAicNDsqkN0
9iKxFlACV8NYix0Non3Yj/1LKMxVntWv5L/SVE/q1yqCCU9V/FjqQr0TpBM8273xiqSiWNM7A9ue
/HQVAgRL/Smw0Pu7k1oCpbeoSAUYeFDJrFTlI23VZs1eI93NAspcmG0zlnr3I6IS+gar0ULEROSC
cgqbxEd7RPpQBNakAdvaUM0wdavbZG3zVPA598fWKG+nPL/vc+tOhQYdEHbG7UfBoBqvysYr11OR
TawZRcb1rxXnXKDEKWDflwDHURPSF9SzAwtewlFE/Gao97iED5XH70zVWT/bKS5l1cRZOmvZN53A
DRsLIcyQsCGdMC7YVwYHj31fPdU2M1M4P8ZPzw1GtoM1ePxFODX3gUd0Qf4Q1PD8hifW7hCGlVst
NNde5jxNo3MrBjZlDm3kaqy6NQuhFfvMg1IpkIrKxzzqEeOExbuWKU+qZq6dfhNBoj8QzsounUIJ
eERjPebcNNsmek80NT7ELvwbzQNWG43Vti2JWYppdnWGtU/saYt9DSxF5MBasZPm1rGRssxGYNGx
DLZep85+CqvayVVC1hIPbj5+wyjt9zidbyI+3PxS71qTGOwh3ocIzFf9THhWooE0c/T+QtvgkVb8
80SheRW53g/DdHGW1TmggfZXy5/ACzke7doY3SPxV2KHNKLY6tTbEIcZ8YaCB1nr4fgD3Fy7Qd8J
Iiuw6egc9bLPtrpJidpp9HJlqNios/mFQli2DSjmhK1WAem5TPYIltTOiKhPGbA79V4NrYvTBD8U
L/QrdSCIT6V6kITip2qQMklkgN9TA08MOKWtLe6cwqXI3uDHM7pVbygt8Q9tQksy/+FO4kcxVt9s
zXyqhkUrhmBzZQX8AhuowWv2VORRDXxPk7luo+oFjnEXuKQ2eO2xVOlJWGe3NeHoFOreEwNmTcqN
LhCrpwFvDJWzk2u0/S4o7H4d4xZwQyi2WuStaNdHa9tp6Jd740UUxq9hinaB+tHZxoOtzwTB5Z23
avvup5NND6Hp/uh1aztHxrgqS51AiET/JPsdwh/KwGEMajTz/ABeD/4KmyV6A8e3quaEQQ3H6oT2
ieb2vd7hS7RnymDlXPq2TgyEmuGdqqeJJgMObiuswAAP59ojbyLLwWKa03aq6hPw2MURApVrnp7w
T74VMdjiOizvkjjB+BwUkB3ND+4ba/LD4G7V04pVfLfRKgv/Wb9v4/o1nAxS+grlEfXqQ4vOtbhX
WkFMhTFeZtvKqab15CQHb0FRPurFAPA0rz/tOp+hUcYfWbshKLJYF32bUzpRf5rdq0HkJol2nkt5
3YVPaabAWmwK+ngIQw2HaMXfMqFY+apsm0fPUwm+SJCGEhLFD4jTEqyGc6hL66edtv2Kuwxcdhhz
G8MF3N5Uk0994CEb4dnVKeHhGoFzSGDHFd7fwY8Ic3Mi+0eMdnsXvNnzpPplBtnNEfbRwxO41sxw
E7u9h7bfStatiZTPYV3a1Px5qLFK1gRZcmqqrdHOeCthzO9GiIFatXEz227j53G7cTWRgHQqmjUM
9KOO4MgHtJusirGY7zAZfYO/DmaAoGq7yYDbtOMmmsSnrXi1X0FVIG/tvuZGsbMil+yvSb115lrs
v8eq80HB8HvHtn/D1nYwrM7PM4BpgYjElg5sv87t5s7RhoheHnK+cj4hQmL/Grujz+2jWI/jt4gk
h6ND4XztUm8NoDLt6kg0VLTNbo0vOFU9lrDsE5QgyNb6LHAxd3dDpWUEnYcvPe91j/3kFrRo5/dk
vK6NvD8pamP5XOnblZVpm4l61ibs9HjThTUXFmcmnBAL4TGqq4c4VIJdGVrj3oyVeyx7FAUxXLMB
Wnw8o8/eXrtNtIyV3bCdjcbD5WFYF8/WTwNBLv6IxUmZxYNAthD8VAY+AnNAokJlDsCWzPsWFnaY
emvcr8M6mLobahPKqrGtJyiu+HoRdKpcO1XAeeupBjsVzzprFvy37aSemzbGTJ9uC2fe5jXy8RGS
/pYy2Nku+POzzf7ZSprXqDrWZWtsdPZivQG2P63ZBvIzWutxfrdNwwe5ze2GBphDoMIaacINESTt
ejLYD9dYNdeVnv4gKSrcjjgN/Ylf3TSwFgAB94Zd+RsW3XDPfRd0FLq+IVlUIjEKV0zEZuznAZrX
VCV1RSGSm3tlcyOijxnyNfVh1aPiDtc8DkOu/fSzSxqC3RDtuGcIf2jiX3bNZoUYJholGSlq1Hv1
gDC/dlRvCMwFp2fV5padSLLyuMlWsTZcit6pVmD87/WC9ZQ6PAuDfAenSR9UNJ5zLrRL4U33Q244
u8BTzmFbWXdNvU8m6Np4ZtZmm3+joLxsCgULih5dYI3B1dDhqTtWtTbF6AHANLy90MVFVb7Fdnyu
+BWSBdHmRxNvLHlR6lPfK962UaNvCP+NPfnfnRrWO0I7PytEv6uCvJCdCfPBFbcYgIIdGTJbEFs7
kpoUPwP2vbKL9DDuU4QMy18ZC3LWZ2TpsFO5CSx3AY9W77TMftl5uteq4ogud5XOauw7nf49JyxU
s/P3xEWS4/Tog0yDK5VWb504uLOT4mea3pcsiUm/s7HVWdON0jjVptP6+0rHNtTrYboqozigWLYY
TtlX+CP0YhQL+ItB4vluj8anH4dVQSTSZsrDiTxcUkSt4GKkZoY/mX6+I8ZHAzG/P0/ByXSVn6ZV
RGu9pRmQUemyu8daeEclNX7luRsfs3coBc8iClWfLQiyEH28C8z2rm9GAOsjsQs6giNnuExuSXDQ
ON1NkbCJsiX6pq0xxmmsQFkiBd5j2hvorgajXo/ImLmiogbhhufyIaaLR/CCCsmxKV/wEAIFMRZU
zABMX93HGlECtMoGdUmccrtoO6Rc16uxfWwrV6ytQXkeCiSrxQzYmDXCDoK1hmBC/7Q8a9zmlTZw
834I5gnSuWCb6vAjzVW3LxXy4UIgQVE70lGI1LtGRMk6nZ2SSDA1961C7JJJM2+GoSL9iJxqc5g6
f7CKeI1AhpTO1pt9CJ9vqVdvBtU0XyvTO1RT52xnGIl+FhQ/IuF+KG33rsXpZ5RGzzXLhduFt2pE
KUq2pF9o7OegcFxYjBaVCW7R5Lk/dxNXIqxoN0ZZBatQYGR0KJPvUjvTVyRqk9MKiPsOviBoB/pR
RnfrmTa+KAJzIpP2d5Tqwm/tliQpTPNACSiFAr4whzUbpMi3uoRUv1TTtuNgfiMNNwODlYxvlgju
E1fV/Rxnfk6pYmMELynk202VOfca8crbWefvsNBY72VjwKcJGR/G2UrnY2TcA6JEXABKEgqVnld+
R4+WlWb6YRuE6agIcDd20mYbD0MEHxAUMs4M/iKn0oR1NfThMrTrguLO8rErD2KCEDrovtEL7RiQ
t+am+WLEbkvcF+iWKpcrMqj3fNWGw2vYWx6aKAXBjPeuBXRxsTjB03Iox0blYSISIHdrvxQ2+lWU
NSPqwJPXJKcwd2fudrg8WyPEodJsrVK3Vk6i7aaAJX9oTeWpPYJssPZDWJyHsP5kLdLutXqctmAO
6ZWnRIQaibbk54a+lUK96QyaEK19M+iLeKkWfkVcH8m3OjekinWF10OitR8rQeZ4TLo51JhpC+Rt
3reZk6AaEo+Ogy/FsCa6AksoVN9QdmlIONEmci6MhghPoOQra66OVl+o+IZh5Du9dwH4/YTJGQmo
+mnpNh+lgtaPB6cWrtd7AByXDV8W+KoeIhfMUKXETfO9H4JbknTzV2Go+2DhXyR2k/qLblFXMDI3
JIZnaQZDMnlpIBOt2CBEm9w0KRLFjY+Gcut5GB0ctg09hdZ1EH8M5yH3gg14Wm9nVv0aS6W95hNB
SCEZPZpi4AANsS+54rmwKvKb0BwR70dotJJtphlGemE7+k2ZJY/56M9AcgChzTYVynJYDY2RrAsP
yxlh9E0QmofRjYmPZP3d9T1/pYYWrluBx4Y0YYhzzscMWWKnmKX7WNIDodNzo/ahAk2m92CJ2jYe
sVttrt51rdvO9vQ/PJ3HcuPKtkS/CBHwZkrQU95LEwQhikDBe/f1dxX7nTfoYDdbIoFC1ba5M//o
uzJeALcnWusko62nx4ey/6uD4FdhYuoNlcGPruZu3KncC2P6ssugZGCcSonrwo4u9DYgqc1h6ykm
AFGd40+5Uu2h93gLVKOCX+mN8lK+smAueh0HloWhTT3I9vhvZa24G4rytE1m7KnOI3TS9knvW9RG
PPcKXpjhRqf4AFFp7fREPMPfv2y6RDwiL4ByPDR0vkizXdLp6rZysOEO2bY30Fmk5VRVZHaOmul+
yhMaDbPY1aZ4Aggw3Old6jfBvKw1wIDrTFH3Fao61Htp3nLkigosu2uSwCQ9aAih6Cc9mbGUFhUu
PT0gnfoUx5R1TSSyk47FV+PORAJzygBQJOiPKXa1KXXtLfOiYVOZ6oOpaaQMprmvJiS0sSfTOvdm
DIne/9Ra/FhD3L3S1BieQM04Zwic3AVxwjO0aX+ObU8WkxBtu6V51PXxvaIpJ58DaQEM4Jyt4GHJ
MJALIfw67pw3XN+LhVrvxgkkv9NXAbkvJAKNjn4TYeXE/Ou6Fx+IoP+aoN58V82MY4mowK7sxJ1A
ZIZk5tHSzKc8T6d1oxUqDQfzgr2e1xOyjqC5khPT9Qrzm9o2qMwvTW/UvT3MZyRmK/ieEA7Lcxs7
Y6JS1izLNintHybrt03a5qc8IgBqx7ARjODPukuAHvUPkz29aM/qhErfRBqg5znuDbhvNbgeCmwq
broxXkdFmoSozVc9ascr2zBa3+kgDxIusXsG/WBixcoqCihAAQfN126dS8N4n7lNsCGqoG2ubjzF
fghKPLAVeINfS1KSeLiz+nraokLNiYNAOelDXTjFLk7h24XIGko5BnqKCHqKjF6EgrKJNnhrtA8e
RONBi206M51e/D/jCE90Trx90VS/g/BWo4CluoBs5KgEun2nIJ1iaUiH43WyVZLr89qK4qfUqcPR
zRjJbu3oGEzNPo3fa2swfKQ9T4urgsronKMupsS3gwK46yBpnaGqo0rkpCqqXyhwwDNhDLgF4NNm
SsXEOwbx9DL1MSNEgwsXpl4mq9lzvANIn0OxMEENdOQuqK0XTE621Ax1LSzKNOfH3Bjnvd7zPsrK
qNGM2amtpzPUh+KI/IkGYiJHZwgp3sJEQa2fmlVdYeUW/IHfTCodkba1tx7Wj7lasZvanJ+cKVVq
droiA3DWCqCAoNpXVla8GmRbSulE7DaxTryiXGsdIFOdzrXLBOvOsxwHsGTw2bdSQcujjtaSeKwq
SEiQ+AGjG1nAGGeS3zjJH6dN3h87yjfrtBDJpivrnF5UA5Rgqcs19dUPR02dNQCldh/n/SVV5hVB
CBOv06jsHNLsjSGw/s4S96s2wFkvSFT6CrMK2hRrB8brq41pxj6jChvL5B1PYHcwpAw6ZRQxkki3
ydYBuxF91hvb2pD6qidfW0aUVGaG2QLax3uVaTvP4GwZJNXQETlHKP7n/TypIJ+gX49UgWQeJ33s
dgrZ71owJw/k1Ho15PxADZbGZ79T3LWrJ7GAT1cdT2ztORHrdEQdzEVgBcSZd2r6i7vM9ZE5gvsC
JfKtMD70oj07ZrotM0IeM0I3s6qpkdY1040lniRGq3uj6rBhm1HtBwMt4Ey4ra8GfbZWEs/36r6n
jEmtW8Tx9+QY49F1l/1SU4rKgTi0ybhOEDf0gVln7rYW5oR+QUzYj2Q9vD8I5EKvNRjQZmZomyXG
ykjhK580Yns1m9bujG1OvNcoCZKTC8elW3rI2uoJ1TAOC7BoeydaxkUrJMJ0GkF67k3b3GzeqspA
McipP5jKQvBMUyn0N/fIy1IId1fFlAOlgujKb0xcWSZKyNtDp5uWVSPqiSFLBgbt+aKOA2tvDNex
oPIaBydcb7te3C6BnZWiAJx2q2quCt/LvO9C9XgiqijXTVC9R64HbY0D4KjsCcFiC9ia3h/VRpl9
hp4eGOD+pJVN02B01iD6bD9jhG+AHGjdzRbuOcu/XaDW3vBq5epfnZopJSrUDgYx7aus8Sh6pptI
UXzHLr91e2COxk58TIHYjl05Qk9QAi6zGRXvHDIEUGbIsDoZia9NL1UO3f8mZcalebIt1OqPMQPB
Xub8TKb6o5iIWKvz8qQPzaeYbAL52vq2k+bdZV9Dmpiu2glOVAZq4ZAS1yJhIBQ8NUS8BuhIHfk4
QesGhKj7CHe+tk2YWqI0cSzdZthG3VKua7s+ZiZWSaT9CcFKmnIlK0k+tkJanqM8bqgb38GDd6+T
XOV0EMfxoUTiJUAKe223zbsdlZXfL9io0RXYOOD8684gjVg8/X4BZQS2EsMJqFyp+rOgALZuilFf
LWN8VJX+tW3NyF9GK0eePHphCPsyHI0S3XQ40eB4MXyjhDPVy+H5CdyVG5MhTtSSArwID5ThCb06
NN14VHIMum3GyQqs/7UwkCMzxgTtQv0xMGlmMTdyiBz9YJdgnAA++qJD5wolqj99OKJkD6buU9Xy
dJ+ML6o1U1oTfbEzo4e5q4pt2UGjGQh1VyG1KxIQoHlUGOCorV3G5CxhAgtgG1pINqzt1VRnytJ4
qbLiRyxtDyF8EFJ40jd2ne69PiYnGO0emYuOST2lWBtqdR8BO1w07HPdbBoeO3IagcnBw98bJQhj
Bc2jWGu/CrMBqKMO6wVsgjE1F62OatJatBQ7uqgBocgAZNd3ym7xjcCFyshmY7nG/VQ6Ui+42pOJ
blUesF8Ay6VGpLx1c07XKJjvBqmP7tXbOF2+dcPTACf90EnwnfYBRCBY+UR5g1lW1gtq32Lk2Qe1
R+HaKh4i191HvfdXMDvh97LOia7lymg1UicUAjMvqZ7U/t5ctGw/1fVfVa7nBgxMB+Qo678DV3MO
cTf6SGsUHHRXkH5EV4Diw2qZ7vS0LXe10YwbfYBIbyoRcHPf4NdxKZTaX7kOIEqFxYB0HQLd6VKp
VJGLpUIEiUbwyIkI7Dw+tYb9VgWYvGL5a1PSa7AeC9Vc9ymI8mPVedqLPriRXAs/6VNjPdp+BYvk
Sm/x9sPc0+XUSUv6ZaOg0mQX6rEjLnGBNigVUTecU7+m6SJboLosork1Z4mITNlI5SRvKNsHtGo0
q283zmiXhz4vS18Bss5hzgGc8N1IzI0nvasRa0EbgVIBftFSrll+bzVoq406xS9BELrYfXpcXKZh
0HlG6cWoqDGOQGITJF8XhnVq2n1rOzHRVx+7P9qOr47be3DQRw8gSjm2mFOqgaU/1I6CrB6hg+so
oRaTEcLBqyBEYvsTJS8kDwsKcJsUNlSXkUrwurAa0EVdW4NDwaUd9rZBHaQQrxZFBtKnedWNTrpW
G0i6MzrMfl4jHKzmdJmqisKTkpzzePZ8fZ4axDQcjnhs+tRO5zXI44OzMHoEoR5csfmlKU15EQ7c
sAs1TBUU8kor0aSpYJWVKboWDHtoifoVE+FvNHiYGBS//bYwYcrDJ6COqk5y2xKYidxdY5V7WJiL
lyZqL9nkWusqq1bROFGnTex7/Fu8dsCzInWQ+raHxHpUFJtUVNSVykdzkJj4Du+YjarfUkZQmwYp
xMxCc7nwjm3aHTt49vOqbqC3X46mCxW39Ek+2cx7ri336gxpQon612Yw3LvedTYBWtBMnvk2ZCyn
tq8RloOJbGXXgAIdS7xbuph9Ddn4rZXGrwgPnMjXFp4PS9mI+UwKxWC8PcDTCDtY0g7PxYKLLyz1
uVI42sHUbYcxXwfwawf00tAxPdI2gc0o4OKKHrGGjtk5u6JSS1luWoFmE34+xE8xkeEqLRhg9KYs
zILxT8uJtxrdfCshu0pgAV4n4/yE0+OZJ4nYurau+tqg+IGt3A9O+dFJERQ4ISEagFQA+3WdtQgB
cD9tKeQwOOR3wfQoxvKtAunkxRtr6Aak1rTlhPzQfeY9R6b314hJoj3THzv17pNJ91F4YxwQbSZL
OCitKGfIR0e/QHB0aFuiQhNMpIZ+XFHS3jCX6KUuR1/U+uMCvUkeuIhlvKpxMK/IDj7kZ1hO/z6o
Hg8gOrhN9gNIdldEbQjLqoW9dNdAWu9hUYLISk0/aGkfaa+4fqIHI8VG99db+m2mt6/TIJCsJLg3
zYVBlhFnSnrHVux9JZDDLJr4AeRES5+nPpmHpKG9mIt58e3GJYGinLfKobmKzKjxgTpxWkoy0by6
m2mUH6UTQEfzLjC+dVEwqGDCbm3MJRPa2SFXigeepup31JhA0tFWGYf4ohnmTkXQwyVLd43vXtR3
TZp8LipHvndq5IgnYNTGcIEallaWxoyzPZbPqAGXvhtXyrplc6qBnJxVUS4EVvbTL9qRiT8oX7NP
qH4xfT3RaMUQj6oRNaqmshI0hco+Nw92ET8Y/VTfBcpAip4gagnb8D6wuHLGwoq1F1jlZpYS3a4d
gT6mFOTR3SN9ejCHaPInq6A+m59gjvK6QmOWE/dgF9pWa+jHJyPQpaES8dowDEw6gcxmGZmu1IDO
om9zRSLPyN9znVKQSAGRRahLko2oARGlq+GfYyu+6zzYtY1wghIUbVsTnmrBkZ6zekMfYTUEDhiw
/jM3UdAN4BQAM8TFL7BACTnCAWHPmZgZCUDa/9vWiyeqkNO2L5EyUOj+A6cAMs4RXg5wEGIz+hl0
QnfXjMnDYjH0cTueQvsKHJXJFJoRTREfYgubPgTaHQM3UhSgXZvecpfAcOWDu0MzfXnJcrTLJ/MF
lpg1Aw6uD3k78bcWv/SW+5T3ZIhZSzUnAf7cWfWhbpioLPPhXpNt/dsl28IxVo1THDRSuqYi+9LQ
NfH7GAYnBN9IXNmI+dL82JB2TVI0oXO7jQMdTEVc10F9UZqWskk7Y1d43YFy7xO9/78htj/iaH41
q+zdVasDpfA/Ry0fx9pgBM1J4fkpa2PdpOamtV41x0lPnt0+NtED+WKz0ScQyIt9r1iocgJp7Oga
UvrwqEvIw0t9zmxSVM/okUAisplFFXagkCzQgAMAc5h0rWZT5fklbqod8NX0xylH6VWKx7RzoAuw
kZMRRo60GVW2mEKThy20h3HbMB+ytmEd8j0V18MsBtFtGhnUHyUakuHgvDFTcm1wwE4fs3NH+6GO
JA1tNzwG3cjTmWJkxb3qk9oR1Uh6xK2HTC6WRoGhYoZOmcjIvG9In9C8mIiZXfXentTBd0RcrZf4
Bepg6lfeXK1EQipDq9gaSPv64rECG5NJpEQbaagu6aieIivlGcV1hvPEnalKxTV+SRjmOZdMpGBM
CT30ywwbsFeWqW/OYH8VK9vOTqev9IX6jVG9KUp3X0SIEwBbevYsCu+wgrYr03Y++kI8tBWyr16s
bztk9tb1KkoGYP2UYogIYJ4xyE6z6NDByNO71LenNHsFEOPDMgv79zTeDQXS19rYvQ6WCtNzVKIm
Kx6TlM4uSrnwvbYt4ARUagZh6xyXYmcvjFTrRvWua1QYIC8bvO5hzsEwJC4OOHaby6hG2E5dB5Ew
78vIrXxbzcQ2D+7qJZcHtSeW9JbQMK03Mdyps0CxyPL6/Vglr6KPtoLC7qpU+8tg1k8D498rRNHW
kiJuRP8D1THQ6nHR+ouqc0YmBKQq5O5JurQ7xeyfVBfVQErrbw7TO3zMW5ecbeEtfm1OCUZIO9NR
PWY1TnRIdCAMnVrj+ukuRsbJLqrH3gwA0ajVsSbhpPfYbuS6YjEgnB2NrZeX16kD1lQ0y0+nozOd
Nm9k/CclD86lGW/q+MnT0wB6awiwO81hFAg+rILJnmQqHj0EnOAU9Cc7y9aoLz/J2BTad3cVbeAW
Mybb3E+6cl4SOHOm/GsC+ThMNKrGhjZmD/FYU9dciUt1vFbtF61tjmU3Vtsb3/a8AKwap54giUJ/
5ViEy4HKdKw++0WZv7hRWu0ix8TnTwulZqptmWHcezpU2Bo8PIMZpNRrCIVz1FrJXQN9bdo9sFU7
OQ9LV9K0oJyczw08reqCjLd4xyrCIdRlFc1p83dB5WvllFY4tqgGulRtIaYOrbS/1qOHh9CHV+js
5r0DRNKves1caV44TBWTS2nuvrXx/SC5qtz8NE41Rj6irNsn2bM7cuvw/YbtSGtvDJonWZaM+3Kf
FNXOnYOPQsQ/WpleSKWNGagew0ot7XV9F1FR73JGAuCN8GGtMxnTxZ1WE4WNafI+rSxHEg5m7ZOT
xO+OePQCE0iWGdPLmZliSx86szoYJZBVL3hPmL1YaTZkkSY8rz1c3GgPwrckVN+w4S2HiNleg8QI
2F7irfFg8cwoeIA0ehVt8IeZuNKBeBOTsTGp4M91sdeNTZEBs9OcPcWSqRLwz0AjWTjlqaKSylSr
uTKJWPyuTWCQhV4v8TKoFvPkbVp0OkDFj6pgKeVmm3mAiUO/um/zemcXw30A3a4lYP2a9TtGaB8d
s3v3ACsgZVkzybxqW3RBKG0vNQ06s6Nt01BMq38nF7b+WAdJR+sBBcbXAM0KYJEAHmPZ+Zmhn0AI
IGZ8WOAy0osNEgjmoPavYvAjKEinRQoypui69xiMGpRf9KxR61pJn+IO7nch9Ab6Q5yKR7t6TCDP
Nii0Rp15tKlceOgbrQwbpJ0d9E+Us+mLdw+2+hl5Ga1i6ifWgtx8nkHiFpVr4BUpW6WC84VON1be
1zMMdwEp89RbWAnm3P1ZFyEEe8w2OojWKgoVgz4zSNcI66tZhx2hvEKhcAgy8ZJWmIdOuDAdkF/O
w7gGKIhSAONxa9vNj23J4KN7HJs6gV7EpG/aVXRbQSw0czluIokRpCi88wZ90zalddj2CiZIUyDO
DeApUxULdb+SIehiebZop4GISp09cdrO0eY7k6Q7W+48wxSH1DMO0dySBHqxsaa3CnKo7g5tNrwW
5Ew0WiiEuNRLgHZC/hYBDO28XW86H9ZC2oQgzApEODi3Tvms4z47Dl2E1r3pGZu0L6dNP/bYFCZ0
OsPVH42a5rBLNSEfmk2XjuYdykiFXsDmmbBtXeQmIMxYwEg3u6phdiFDSbsyh/bBBsAW6AnCbzHo
3FZZj2muwtSi3CVqo6GAgfsIGqTSojlhM9hJTi94AG7FIIEDp4RSwLLMYCqTz4KJY+AVKzWhzLyg
qokcx0jQAqk4eJ+SYTd3+HZyevUO9+pz+j+61KVBnsYoGajFse37jRgXMICdkb31uWDPULJLetVj
8ib4AEZMGcN7FwayZsjJE8TUM7CW7puhKSyx0hKxMDBDjcGfteWxKcESwee30kcMSzo+1w7YzDxK
nsaShqNLV8q0CX3ZwXFEsoCylQSHU3F1u+7VBTDgaxwFRnfRE+3qK9qsHP1KefZMlepfXyrcI580
JvcgCg1k/NICNKC4qhk2xk7FGdY114nNHV0UUuwyZVgTenOzg7pENXaJ46EfQxMX9Gi8MQGGFsVa
pEu7zozgvhpIH3F5zXJxbdX96gza+44Fr6asrI0OQIrJ5gxExjHztI09R4BJS3e92ORotEoay4Bj
Bq1dZnzVfc9c4wpJh6s3u/mqGqpjJiD4Hbt6a1bw0xNY6r6iQSYXmAdGHpjgHkhVOsvonuEbe0QI
7g0SoBCVL3tLBOo7NUiufFCowbRYbbWY/XqMJdyhflYU89TJTgDdBsoEkAMx2BdvKQj/gd6BSaxC
owP539L23nTbeEPq4REgFFkNBRvDnC7ggkij7H3huPTk1EtJS1e+WrbxJKFufQsZ/oRmCUO37kgb
3Z7PZWaHUwIzzBhT+1C3akfj3HVeytoOC1OESlCEDBuTvs5PxpR9KdVwdS3vexDzScU3W7MRzgQb
WT1f5uZTGZ1Pu7FPrYKt7OaLHlTfaaddPDeFnqnD9jjfran8Os3wM1SIJHTtlhMXVvFwzcrhp247
P53Ek6o7h64ECpJnIZS5oXyF+e4i4JWf7Q+ha+emnC+VU4Rt3bwp8ZVky67757gSl7HJwlRGgyoI
sfFqIFYca7ya+V2GZwFpjZlbLo2RhLA0X2fAvoFJV1LKGSShu0SXgIJdKSP5Lo5WdZpSCe0yf0FQ
3BLBr/xlZ0EB2WNqJ4WCf4RXGg8Qx8M54aQQyI0Xvc5DJOsAlxlvDMbKtvoF8OFKHdX3dpnOc9dd
jb69X2YHmG3+J/+9BOqXALU7m6H8iERJP83yMcj0y+T056Sp/syUHpoCL7ExXqAMP8MEcJ/J0K3I
Q/megEq0T4qHWPN+oc8I63mU5FVhlMrk2n0qlvRTA6JdTGeiqUtPac0VOl1OnelP51e+Lj2zqKO3
VQvlID9CK6KtathHrTJDZ+7PHZwrRe0ek3y5/Wxie7967ADdLIl20r3eap/O/AiX/bf8EcNYzi09
QqKTl9LiSsR0RroutG2Qi9a3Vnq/out+5P1yaH2EIh+LLoL5Nj/9Wz4WfDKWC7qr1wbBGzc9axU9
u0q/eNBk9/0CLfN4FQ5NNfRwORBnwQOl1XadFRuqBBPfulz6JL7A/BpRtGIYN6oeUWQNaY4A17cH
JNTQbuVLmHY9xbm3kw9P7oU+az8X4/u/5ykf+LI4HyVtYxjkV1kyPbcZfWg2g9wU8gnIX1W7HLDJ
eFjK/tFCBe/2+yyR0vTnNGmOdYuPkGwULIBcBLLO0Fq+k9h81firlyUhFZrwbsrMX7mGfcAOdOTp
zg9NXn0vqRkWKYc5GvP3WrtC+fsLzOobkCUYsWjntfNeScrvdtTCpu3eJ+sLWNirEzA43a0MZq90
7VE+2yViYbmAFtUcL5TfwBwubf55uqoK9U78vNmsif+6gZFxxBBHOheZSfhqUKxFN4okDiHMfxcn
f30M4jCQsllcqxb8ytfUGF+KEfx5kiJ6ylXK24taeNZiNOzU+DLG84WwdMVoznugoCIbGbeVkRdH
RfLegmBrSdELAr/l6d4v8K4QYqSrqZvfizJdGvN1Lut3Ea9YFVTgOvVT6NMVSv5Q1/l+JQ0BXu/m
CfjkEh81EayRMUHaMwunITtBFrA2FPYyzM2DZsOKpoUR50N+PdorYfQ2msaPJUCnLvV9EP87VBSg
TrrjfTQ6Lauoiy7l2P3IO2sVTXYud0qnXuTt621/zRXNn6HhG2IuK0cLPa2s+x5K5Ntqo01xlT+J
hEw5pT/yId4OCgfG6/PbkjWt92vykMeyYO6HJ9Jb37OeEP8kEJe7TI1wxhGKXJlm/gwI95I20UU+
YIfNXKIfw3j4YzX2jIjBTF+qd/E4XtslD5OWgZWgL7dNSSdrnjEOZejOym+fPZqieJMuoFIMXIj4
rrfSchvmeNWpSazyLENzDNy1x1cxmEQggLtx8r/BXs0znC/Y0ZZ5JXqNa2nCjBb15rw9e8tBGjh5
hUlSPSQRxWEWVZokeevdlIZDcUDb46zycO2RcxtlxNri1cygBelMrFPE+WarV8tF7ceLk21yu/5I
55mcl/vRNCtUMnuDjM+p6aYr860hpWOcZJFgwvZzkH+qLDrDTuT8c0dBLT6ZTXwxcaKUnEITDJUc
GpEVKCxiY/ZnufqaUv8U5UVNBWos1rfcIM0c/A5HXQN1zL8EW2dSu9+ARMmBNZbyr9UvF2khpXmQ
r4mahPLv06Ywnm1tfLt5F2nchtb9vvkbVXuqs+Cjwv5Ip0B9VGjdDxNKZ7m/5PfQb9lqwtsFETPx
Axx0w3S+/apcGXlpARNCAEafscVhqWYhmJKX1nmH/vkXROE3KoYPZU8Kr0chPKkY4uYot1hSqJch
n65FflhM9exNAbMJnO4UXrm+sLZiZyXpv7eaRCEkK/7aauCj6B/Jn5OnOZC2ajaapwS0XKyJm4+w
NdpZ7o+0ZcmH5dRfco9WPD65tHOtfpBEefcQJF5iHdpbqPhXqP3tIxOKOJZAejeHhZR2VN6iA9dz
cR4paNQu6I+kM75vd44CGXMZOBU2SYAk7fwaIbias9MWHh1z4BfSlvdBu5kgecbkWlHqfXSALNTB
eJY3D2HjtYyohIn8oVymSyq4s6yeiCP6la4rT4sd/N7elIcW6iXwHb4bAD9m98i35JYjgXhQtYRL
ABp1W5qbCc+KLy3e1mN/NWB5kOs31J9Vor3q5EpaETwjGH+hBY+YcPBbjTUtzdU8zWchr0EeBfkd
KUWUIdHWddVt5cX+97168Ke67Bt+VVXVnfyYwNO0VZKo9/GCbebpuHUGmW1yYoLmyeY75fXe7uV2
U3rz3PUk9KyCF+NeWme5Gt27Ibkn8NNytdKBR0DFQ9XPipe9MJyyaproQ9oIVUhv5jzFjPrJIELu
1jqNLq7zrqrNy3+nVX5KNsEjafSMTENmBLpCPgv54+rQ74s52ZWednFM9nj3Le2qDvYoM+tNrNn3
fHpoFWyQPg6h0/tIS+0iDZeMDgFKaSS+2eBwIeYmHrUT5YwPLT5IqxUgq9O2n9LsZU3yq7j/H2hJ
UyUPp5GlR4vet7TIgf7vSXSCvDoBoddf3arg+MGVNirObw6ZUN4nEMGIg7Qd8uz0+vwgwAfIbVMH
RG1a+mdT74x4SP+9RdOzqY0HuY63u9b0j6B67rOE6SD7Tm7/jE8qxvQzUJ6VyAyJcW+OnMots90w
+yj6t5YtF7mtU5XwLlf2balvUxUBU+dE5fI3l/Y5nqaXop0+hj9kbqDSAWk6gCkQb/SOVnK1JrP4
VobqZAYoExMiLQy3NEl0Zy3VHxXALyM9yKBVHjrE38gcbKxPbt2eb0Y7r5sJp5zmomri3a5HKsWA
MBe+GURNmOg49ckio/ROvvw2LV5ovGqXVlEvFPSLLH9tiCIiPHXZOPChG7shwfQvIOQwnXa3M7Xb
XcyXxXPB4TT3juz0avEx173vSYq2mkDQB6sI7aBZL+Z8nzrtj3ReTDaHQU9HNEMHq7NDdF3POc5W
O8+Jt+0YmJC7Rk/qb5kqgPVDHc07NuQmt+/sNfFR2G9oU53lvvl3n5ZyzCE9km/AVnAZh69J6d5H
enG6Cs5LJgpytRQWKSGSZPiZ0aLkSS6UUcm4c8gedNDC0vgrhRQFHQ8yiFXh/5SmfsTGGZZ4nFUb
oI752zGskoSDupyhWrzoy1evg2CGDuQWDPYC5zonSOAqh5FAXWcD3FzM/7kXuZtbI/juip30lEYF
bS+hLJ/Y6DJBwQlIZ9CjbmOY3QvzAr8yDpQxW6B9jm31dTM50jzMffuiaeJmKsiwrhOmpNGrX/gm
MFbSty5DeplWeYuHbZAfVBWaV7wtvUHSYEbkubFpD85oY0vjaOCfo3TexSA6g8j5dqj1rRi4PzUg
M0RkbBLAt0nTw9tWr1rSPFnNRjDz4vC89ZSsEkg7SMYT5FVFrfyWJJB0+S9g2s9uYv141cYg8EMN
45CAQpSG0DMtRLedvyAq/5Rc+fWMd9EWa62EAyuYz3VnEFIKQjBMb9XdK3BseoV2dltmMf81wKnp
ki43C5eqZXUoJoBE2lle0ZhRhJecgdIDIpWKHgUtpIFpev5vgX4BkMVf71U/CnUjfgbBjyM4PcAH
mBI0G0KF9RjLrQx35JfK65XXyGTC2sht+H3AqCQ7iOPC2+/LtZ2j4G+gFxpZn9GYvpXuRv5WZqeh
wS1QPbutFZMsuyGoDplnP3auQ6tX3N6PyabHsaeRhtIS57IlU3ezf/+XPRpKdGY44bLs87E835YE
Zy8fO8zp0O3AUBix85TyjtHXMEDpW165y+rIV6MfgBJRQkZ3UN4t4z+h9Dy3/RThV42gf5RBXh4H
VDpxVqOePaKGsHIM5oxYXjstoOOfrvKH2oaS8OC8SpfZ1Di0qfnOSILYRXJv3qK4fLqD5B4UN+ZC
WmGDFKqjQRf0yctttwceYgryDEZF841I0j/30U4XNWaHWsMJBOBW/n0G3tpX8V4e8NmctmKGbKXj
Y2/m0SUdyZ0tcMmD/Lc87SOZpuuOl4L2l6EG27RHP4EElw0aymAHAYHPKt/JEEz6g7x0X7o6dFJm
Q82JkX7uVt5GYQW/PZDJYHa23sOkQGtQG1xBf1Vn6D4S/SvrTo3HmvFg42rvmMOnPAfyTMhXTW9/
5BWw6XOOxLh8yKci99/tESzNeI5chZTQ2ZnwRMwVLN7y2cidJPcN+MIvA+1f/L4RSEO2jDA40j1n
7kd6I+nPbC8PZ/Bo8lbw4DIeAFR+CJaWQQAyFqyHfDUaY5MhfibjdJlFqRV5PYWHTKFvZ9lhm/wL
89MgOND923Sga6PeOHl4utEdz0Ybk9WOtB9wE0b6V1UbROdPqqOsZTwk98tt/7M2i0gPDLLt5K6T
6+RUlLD4I38Ggu172hQ+tK6CiQWiizoJaTI/KhkksLXkVs3upfeUQaGM68tsQkgECLfan2XuLT2s
LJwMPijqs7SPcxvswHTvpGmVAfeQHNDc/JZWt1Tq3zTQQubWNuqgImxE4Gzbx5z5d2Q7CDf+1UHk
B7YtVK0gjuAoWrWqylD+v8AqsZeHkREsGQQrSEFY7PayymDbQxyOk3BLhPRzNffvVd8d1XbYxT35
Oj5UGgNp2NzUfJKKNeaQfDjFl9PXYUn+RvsFm9J+ReCi8cyRUmC9ZvLiGTFyASPfcu5wyugZhDX1
NAVd3RlpmzYd7/IClfsAJFNmkeVWqHtQ9UAXVULyhx/5Kc6EoAlA4QlHqrnet/s/ps5juXWk2dZP
hAh4M6UnRRnKUxOELLz3ePrzJfbfce+ge0sUSMJUZWVlLkMoiczmRdO/JBYCif5UtARQaHsn0cdW
nbc4uZfTgtl09akumjp3wg+eBs97lGAvgchqxrspArBBMFNUmByWf5LghtDALxikR9Tiqb8TLofg
T5bHxvNfvf61D4lTjOcO4Emvau9B8dIBIQzi5CFtCB68QxJ5M8tWs+Y9SVK8hKWZZU8BCKvlzqNs
Nj3f5mZSJ0XRlrTqadmmy+ZdQUXDo8UsaRoJx1fLa9ACCE6y3Uf49KfHTsyf8LUHEUdWKJnisp3J
42GHDB1cJ+1LHu2UNF+aSh8GaGoBTGawfo3c2EKkPiru+EqNrqsp8bnVR6LaW2c2jhJP/osrCOVf
FA11XWacxJtKs7mf2o0KhU1Guz4FwD65/cxODMlPnl59SCou//LR8g1gYXZ9bW9mcPRSl2pVfDQz
VvCMqqjLYsrHxp6BwzYlaMogzsA6wdjUbRNyDWqOvfe7BAugPueoCYWvuey0l8iiGJ9oZFznMfqo
qpUML1moB8f9IumjXV/cygqDhOy11/sfyDJfOaa3lnmVp18m7hlyIk3H6QdFTUiD8w2159+GFRrb
kg/baL7TjeXa5cmyw32nuO3OZf0s2ToSEeWwiOJPMe3nWvucU/VNHfey0M5YSC1BT1PrfQYvXUKF
7MJkNysLXBE5iJsUoC/qvWzFZJ2RGYbS6NOQ4l39vxAkEzIulR+/28qqJA90uRd9PGPLk97qk/0t
qZs8H88inhYfUokFo/I9pQyS5kdrAC+l4Y8uSW7gV0cQlvusl0pt9xcHVM3DB0UwCZK/SkI9ZPpe
0d29lL3pOH2nY/4FJvZbC2x4KdktXbi9Pk/HlrXWY6ArzvjTxvvON+mEGX/ya8Ki6jvlZaKK5zC8
gdk+oXmx9A5oA/9UgNfyQH2Qr5CivBTwE/XcTdWr5Mlwmb9my/0G/Ml2qL2VM5McGYLwFxJ8YZ9f
C8r3FD8fAKJ9eSxBNksQon6bpFLwB2cLajQfFo9HrcB6lxO824SFtzvIN85F/yfdhiz0pJ4v+wVE
NH9Vxk3HOIF78mAk30N7o/bKtxld29/a9R7lPKXaZ2jNqwY6kA+KnPGvIzcKIbvC/9RYIJFif5+V
w0BskIqhY8RvunkfhVwQv/bhtPRKFD+7msZxOHiK/i3Hygd7JKg29VApI7YVpFz/kJrOTq5MmhIF
Wxo5B8uLjn6EYyGvzw6LL+OYTtPFs1n3pj+XlopcyRTaOFOQsjLwUgwkNJm/4dtohTdZme70ov8J
Z+4898hW2zvLnUCn06XV3+2O2gFGwTz2gsculU3HL99L95wx5kttQl25vTEmb9v4pNe58i033BzG
c654m4TgKW9RR/y6gALI6o8KCFwoZS0jJmApkXNSSUXRnoHh7D8vv7fl1Z8eJ0oeaCE+FSCCG8b+
OFOyJKvPGFE9YACUpC7yurwlllqFB+AdihWyheMKaBzLP6RZ8MSf0n6CtK957o88GDOpvrzB/Y7L
zzEcX+ROqo5zRlRtIzdcLiHx3Odq/E2yf0fWs/HTqABMYvC9JP0gAs96Vm7lOQ08eblS+WQ1z+4G
YJldw65PBbacfNEQZu/Oc1VMqjKqfZ8X4zp3Kca4lCkzj9I2A+F/N7eFlmjDHnEt7hqnoprNEXni
g4wseYJgN1kK2xtT9a7SzapHYBv5F8JhX3ND3aGjgNOrm7ovz0hefOpl+kVJnjTwqBnGVbaRwJA/
WWGehiijgkwYkBR02Wxqifo5gUKHHwwH7MfXQkAS8a/UuKR+CBl5KVcAvtigewUVK2KPLpvI/3JS
Wzh9Pe3v2v/+L1dFoO0I2WgvXy2j03TVLwMdoxhOykzonJjiHSM68OdXp3npY/YTc4+C7aD9FPkO
yuGHlMzldXeATpyTadJdk8pPNA6f4IxXRdPj4plKyYJeB9MuL08R9I2+27YkA0U/fMrh1EWv5qFx
VDTNqquEkSiK7xBaoB1O36Bj5hAZwxvdjP5gCrPK9x/xMB4NRdlKKOxJ2oBeRZ+UbTWuZuQqpXsz
2+FDCRLnv2zd99laZ9W5AdsGK1CK/DTA/2KM2VcdyxLFkMsyj+cz8PR3GXApCXZNQ73utZPEEnlN
6VWikbupHXacZBhDiV6VNhxkPkkERnn3R/X0NZZL9wlzccpIYwvY9uG0LxnQMkplYDt+f55CZaN5
2uuYkCFPPxLvyta5RpQjSnI6592kLSWvWhG3E73zorj0LxI1JGxmnA0i6ApfuIQjv3mE+7SS4S6/
OxwyBtNb0j/ICJ2b4nM4yDcrLQNfBrHEFVXLP9IEWHR/MKYUL+p0CfRSR5FOKxwsCFrukzIYX6av
fTZ+81HDJBmK/lHuiDkZjx5q/DLVWItV9dHKx1f5FvmkmPsnwd8tszsfEgO03f/9Rc5IjtAMSJDT
je7b7zLxhyTe6UZ2I9ewHBrGt8aEEiSjQpbCydZ/EJeyVPVDbtRSr+n19wFgMLHBsv0XVoSqY12v
AfaESbxfYkZw1tTmVepONSuUjNO2Afdo/Uxu8CNLMK68P58y4WQ6BIb+E6wrY4blmxxAeXxLpwNl
hy74iLe55n9ID3vpegC6fPS9GGTWlz1ZrzLs7MxdKWl4CflZLUCHKiS4FPTlb/JaE7L1/1u6IzUc
WaV/kWmaW+ZXVLrvVXf6r6fslvPfVIZfU5Zf4hEhoeqq5eWrHC070iVGtOrWrJQr5rE/FvUqz1X3
boBPNJNXbl/vh9/1S4PSeF5VT6GNfJOefPkUIGleA+6cgTKxYA3hprDC284cH3sA1GUZrgrVQH1S
PfvRxfTooZO9jJb2EwbKJbW+OhJdWQTygJFUKTHul7Ct80em9p9ADCT4Jywsnvuakk9hufBJry2S
T/zRasTWuukoxyWk34OPTgNMEQj/Z7phm07KzWQs8vdJ029AvYPBZ98mHyof4HjJe1/sKikdUf+u
yLbYfj56FXXwOX/xUEQY0EalMnxjNsUXSKpt6Xs3AUm6N4avc+7+qlhpDDapJYXmpCrfNPsw0VCp
PIRKquoKg+GCuRCxbv4M2aVizfdZj/a26+KTvAXYLGVC5xrnAfW39p7IRJrhXEeVgma3a9AkMNgj
o0TLrjt5dnGckRNvZIMvL2ZmSdsDNRuifGnX3zCR2IOxizKnF3k4cg5+UhymBiNaOShh+9uOzaNt
4XjK9cpBbM6uzoi3t5E8aXQV5fbIPQshATgEavSd30Kqj+xC6hkbQM89tYV7b8cVgBQ+0zKbZ6Ae
MO2oxtQ8nDmKHxtN5tqEJfn4J1c/jtHFiSA+cYZyptbMDesgXcch+HriLrJZ32rfHK0MN9g+/7Xb
8rsgLXb14ByogOW5blmLRWkbhcP2qJbojKXqp9SRU4vuF63HHtaRGqBHRMFFIvy/Sei+E9CX6CwT
tqNAAwgA3jdyBJgeEfip555NSFXys6xFMrcdFwK/inkaZJHIX8AlQ+LcZxldhZLcjm8K3OFZWvR+
S+2hjw4sBifpGQWgr8iCsi+ZqXp9izYO6ncfrnEuBf5FU0CmrzQcZNkYLG6hMj1nloOsxJKZz/dR
Adc1aD9kWTM8egweFjphfbuUmJZyKw2uClwdPh+PsqVSua/S5ixpWdafsiuVzUOTT7eKVm9kfyal
XWmG0qq/tSFKu+m6wp5MoYDRDsVX6bXAFGJk1dqDFFeEf92kykV6NRlkrMbXn/6ViIV90TgfJWqm
NPKkbyiFG9vWH+KA6iW1YGkhSGFE/q1ALQYaW01aDPI3OVnZvsjeT/O3fTh8SLNOB94gTV7bfAUA
/rJ0L+Xp6u9J1PxKdiJa5q6BUkN8FRSKgfyEWxjrpWhEUUV6OdKZzrUJwZPmNJd8l3Dqa3fpGi19
YITv48KiHkwRhlKL9IcJOvQ0gvIlCfb5cvZlTiJDKiRHyOCSrrKIbZIPIRK3WSAyiGjhs1RCt5Cy
jZpmX1Kua3WoY9l4GK0eQLf7IJ8gDRm5FwkalbZGWZhHUKXZrzyeWW2OddLtpTy+3Ftp+Hg9gO6+
eF72eDw3059f2uFDrlNaiRoYjUIEpkK4KSk5k+H9LgU/u8rWw2Q8yB5y2TTOo/swJn9LkaGruicp
NMTIMTmldy8fLp8om/8xDXZ23R7biE4oBXxpH4Wx+pRkBfog7cEsw52UreSJyR3zRLMQKxqe7LGy
AR+ajFPuWTUpFx2orTzOOBv29FGPOl1T6bQOTfalNFSrRH8hwlsMQetOuU0y5W3uqewZzd3yyAGx
X7oYIul/easAuwgPe39SjrJYzkxRO43fnOFRJre8BLH/K1Wdq+xyJc2R2RsoeLaQBkvDKnEZ9OH8
gSUyGuc/siq6GWWk+a1T1ZeQxj3yfUhTqp/L9FsCRaieZs9+ldQAhjgNQaJVKrXuN12JHiO4z5Ji
duP8MDaQMTtli07kzdLlkezQR9I1KT8iuQrpC1aONGMgk9tX+XpD+7eCm0N3AuuDukf7B5jzoLr1
IfBbKLbtnzT4wxFUbvQpnRaJGoXdviMbLeu2bmkbZ/LPUiWUkSczS8qLpTIhCdEitENOQwkyCz59
tX8RGIfvYbxTP8nTqSMQX8wXeRetXXZlxUV+Nqton+XjQf62YMfAEoQOes6ci8CW5NvwPwAWDL3M
/16emEzcsXoIwvGtTsO9mbvHAiU3TWQQXuRDpUhZxM7FmxAYIcjIqcnrMnHq/hPc65OxH+3pW7rx
MrnkD4LFkarG/Nd5yQoX6keZY4VGj55zwRbiW7636vRtWHpQWQAYC0BOPlcOkD2LgKpScbvq039h
E8BvrwZvcubR5N21KGrN1N7l5ssz0kB/beW75UOsIoXD4XMQyBtZ5KQ4PJQF5tY1VECPRnfFY8u/
pATlMEKWdgfSMemMiQr7NKlANozd0u/uyjLduEYMtkT/SWnN+cS1NDmHfnrN2XpBITvQs0D/Vwdi
GP/Am/vxQB+D8M7o8o30ApLO+gmVeRNZDjRDl/HUfEvlKjQgKq3MbDySDQCmBUYjm/HMvZgVNBHq
h1JmXy6g1ptt1am4LJMrM6AQL6JN4hj7LAwPdYff6WcE1jBgQo8SOgml7fDvX5SvL9BT/zXfnf5J
Hon8XYaF/JugAjo7xV1oyyOg6D01dBEdSoW9uOOIddpJ8DQyrATtJ+FbBDabSrmXnzsNeAtZE/yg
d/O+bqsDpIoFIyjhRmK/hBBvNs4toB5ZcWu08xS3fDRz51u6ovKa9EykO2orxr3GBJvzHmXmamns
l7lxi2L6TtZciQHLbrhWi6sGMpD3yniJI/u3S/vd7I5HAV7JMHCtBHJxd5BxO6fWBbEzJDa4YoK6
BgCx5w6VbXBES2UX99xUWfS8eZ9m2TFMiqtvfvOwX2QdKGSdkUkEXSncoHS6mXNzHefeXhY22YLL
F8pkkTnQQIzruG2w3+QOS8dD/pVDPN/b1nRCZHoLYE8QAHRJBCywkyqwdFuigUJdbq/F5K2gECGj
VxpmmhQqo/m9No3baLjA7aahzqrAn6QFJLVMs7Pv6gDlCkmSSVmlcdFr5EjGb9/Zj5Fif8tJSijA
7oBxYq1npb+1M1wIR+Uid1Ku0rfdX9tSr6q7PEA5vIh9+iYWqjj/e7tqPhqoPssaZJcD4M7bvB9Q
dsp/qzB4tFP3fqpKlCalyTUsSYODsso8YCpG30Smpiw7gdWCoiMRKf9AiCH/8xgDVZCbKucpw32Q
4ejuLcV+kQfXT/eppzxbSbKB44TpSvlG3JWYy54FUvl4oae2omC5tOKWICdLpdswXad1z74HuNzX
Atyg2Ik8xL52rJMs3VKzdQWQU3QjkNl/4A20PTdVOJ0FJAbf41PgSeGYfDY1HFQwYYyNrsMQpTTW
ik0bhYxDgKcmVvVt/iTRSXck1bDupf4ge0xZ+FLYqF4bP3Vm9iUrzqg7L3q91H+kkiLJLzD2VRKP
z0uxhrcMWi5hGn0pnnTBfsf07rRbHMMRXvhRA+31fwFS7oIW1n9rZM++JSeTuysRkh4XvuL+ya/0
nxaFFGD409UEO8fztqGPGTp6JPTnZJQuaR718zBCsICugbSoZMQSriGw+iu5o0tcklZHE7QrfwqX
3pQgmxbkUOKzJQnmR6mlS07jueTGzhzsBj+/kW4C5LHvISLVLrP8KTL+JKrJPGrc4a2xH+XGLg9P
huRshAJikabZXMDi7/IlOZMz/29xw57jxWwxHAFMoConmYWSpSwBjoaeHFoa3pHuJw29o2U5zwLy
XpY/IpBgg9V+r7XqZ5gyc5T2T/PCx8nDnJXHJjsNgb7rDZzUuthK8Uueiz6HNFT+pTuhZx8Ly9zJ
R8p/WWMAn6U4gmAFg1PuauOat65ebJbZ58CzzaDYsYeQpySXuYwvYhVMUXSZfgOj2cXJsLxV3j4w
YdXKuUyQSmTsyQTJhFOqZVhrEPCZUkr85JXO85IwRtVKPlFqhFHsHhHIWlo2MiOXrriF3QKCuSgO
82jkOSE98CUt06opHhwrhRfoHQdbIcunD0IO5bFSyjFKn3zPB2nVtLZ57anYaxjGx1Sr2KWSOQhj
Rv2r64o+RWh9RS7YqW68DNxo3ah3XQCoFHjo2Od3Cqpzkaz9aEhyK4cfnyUUf2H2VgUmg+L1UiCP
Zv70LK82oWcgmImfCnS6+2p01nlzUYrmLanin9r1r8tn2Yx4qCNoc87QS0ijWIfdorzLLWx78unJ
QkZT7csvr5vB9LHXUvVtYVg3kCg/Z8H/+uFbiQ8SjcyWPFEuLMBJWWmVXbSV3qX00OXyl8ak1703
w1ZitPwqWcVz36sL/GQOe2LkvOJBf9bU3yVap3P6muqI/v1b7SvouihM3AgsZumRmQGVttZ6kg+U
dEAgeLRqnnx2cTLtJADJdJRlF9F1akzZszRA5bgCCbnMBEtBKVMWEkGQG22xVSL3JHsGeZ/sGEG9
HpKywkmYJy+hLxqGq4f/gAuikm2odP48ZOEw/kRboviVySi5lZvuqrT+tscYGjxaZzwHiRgdHAEZ
oILla5ODqWOjV6Lx9b9gIvmEYGAtFF3jrLn9D2YkV5OFxqUN7aVlGeVoLzkzlj3jEmatul53fXw3
TvHvf0t6HLjXkdc1U8Moq340hgyza/Zn4fwnqYacpZM+BV35JKsLhaUDRbi9TA85DNu5X4D3rDly
oMQON8ViwNMB5lMFkFyiSW8rljoBYUm8KSd30wzE/66EM03bNsL3m7xFj9IN0vcgpAnTHOsG4RK+
5JvkRPTBOiRgA0zbQ3Di6V9QJekKimtGW3QoqtsRmG47vBXa9Edp/Mr9Zgf+IbtCSfu8CKWXLr5v
PUqg8pz8sLlvDFRCJQ7rsC4Y5aoP8r7uUMHmSthjjEnPfmNJiuqoP6JwuJMOo0QKeVh4kr0iPywn
A/lsyYNMV/uxkBzqgsccMIYANuqivTNrzOw81kJf7PLs8UGGo/y3QJ1kkMsAdhQ0WQJl01Z4cZGB
yAEL5DfvBJWECj0FOUH7QqN6K+CK9TpFUQbXf2WH2p+x5Yi38sglb+2d7ti1427pSn8oQfYu/W5Z
jQTzGJwLQ39fTstMp8+2jG9saOep1QG45Q4hfvqz0tAVo1coC730aXOpgFNbTqek3JZMlhWNFtQo
0bg/xx2HaubMbtBIwLnPN0qgOEfdVx4QPdY3beAjjlkoqDT2lbku9erXCq38wdbQwI/VY1YW/h22
UXAAFBwrnNzddg46Usg1ouUK9MYsPlVgPRenTnd5XNdbx8UJ2fTqeNMlaraPBhNnCX3aNwOYtiAf
4qPi1wqi1N1qnPPggpw8I214CEGbUZ1xkQ7emUZQngqg8ToQ2UlVhufQ0H6tUlOOpZmiZwh8bVuE
5cnEi+w4+omoDhuIGzWZuxtBoYz6Dci997q707mAFZpH2K9gZ7GNe/+YZaAR9aEML9rQrGIH3XVM
hyGKIV0aWtDU/LQ30QbnpBXEMYnP9r3pj+aNVo6guDrrPk4VEQ/3dqnRPmZ+b+2MDJCjWm+tuNQR
i4itNRs+hFpXjpIDfW8ftUyvN5rjoRkILwQOPoa0il68pn1trOagvcYp7OnBmQ9hN2jsUuGFsPH3
0QC6b0bjvqmp8NhY6uwKSZFQcEg3mEWOtxPglEJLN31T/aSoYKXlhJKbyr3GgHGDaJe6gnTaA5ru
N0aDeE02ZMOqLqcemVCXDroTn4yJZq1tFvnWVkJ7PWFSiyENcaWFH2oPwYuheZvWQF0+T19QeEHK
LDfus7Q/JtFkrjx8oNGBdh81zxg4rv7u7PQOKqGG0jxEy0HT1xbpm9pPX4Y7nnGrQiAvNOKtXr8o
NLWjJLrpnHJcAzk6I+r/oqFCuOrcgTej0a9Y9mGoop+8DnG36rInRG9TqfznG6dy9kni1qRx8KDQ
adKIBhPXl5kvagDLc24U1KvhtnfqG1ohpHGj126GSO1WiGnvmqh49YX8YiAHUlX4VDAVDA+VKN/t
0vPsw8NUVOIDzrdiWBLCkKWS3NAn9xBVjvsEsvMMP3fulUsBEXtQqfWkCvD9ODgmBoMmRbsgnCA2
auaxmfXxhGgsUTqFzq3DQkOM4DPsW+0O2jZFmSkIjh0zIPD6TW9+YqZs71pIgcJ2P5GsbcevoJvP
LuvYKjI7sGFlDRBMHw9qbSEkVpRn1wG27VuTuvM7gmnmx+joWDOmE3lzcrQ03SkJyn8+EXkVo2e5
FeV9x2eFUiwNdXG1WCmG/T7N6b1WjOYpCaotQjfQQqoSUxQExrVe34S9PazGwHjGihjJZnbJkQ9p
M8SEY4hHBKroVOU0PylLHobIUXe9ClsiKIN1HQPO1JDVn6vc2uJOhpxEA7S+Hnp8gutDn2XFQdWy
fGXl0Qif91G1TW0fcWYwSyg+chZ9i8Sdrk7TfiTVmrUBplSBdHPXd/He1/pphfDI1/yn19M7srS4
RzgmDimoR48oaaTtsIOwzVBDm1kXsJoxDLvSYLg4ebwfAnE4TEAiRar+OkCHFKKpCm35VM9ctWM0
zop2+30ymc3aTPHUxaCigi87+bQVP5W5gF04PRVeDnRlrpSdisW3cSmqCfefELOXbEQWoYqhJtbD
XeYA1/dHFJK8GixjpEEDELMBtcwzBD41bZOPpbUbgFaGbQrU3MCPBrTmLteuJoXyk2/12z5FH2BC
ZHQzW8Gz1s0TsHc9W5vRRCvfmd21Z+k3IESKo+s3kG+jYVf0GpZFCE5oA2qxRo+VgQsDjeGQBHX3
FG9UyxNv2TFe2dWI4ia2EGbp9SvDrbxN6WjUmhOnAI0O58SKuwy93z/Phx7VYeeUpa9GagWHNOkA
G0wIL/TBdAozZzOEdQBOzL2UMM+NGuXJLkbRcUqpnpedyUOOvLU95Lhz3rFkaivbobuYwmNbafVT
6Kl3gxTyQ1R3QPLO8ItjbZN0qk5PI9+g3j1sGlt7tSv44QnrPhUBPywdJjhGFHpufniVilKkVd8P
Wf6qDaAHcIJR0mTYIunyZCu9i9x0iJCzXf0hfYx6f+l94HNobFrlzqFlzhIcvNCC9NaJ3wJ7xDUa
E6DJQ34dcPytln9birOjr6a01kWpGX+Ow1BTEExC7saC4q7/FT7OyJ2NFFfDDsG3tP3Mih/FOh3e
PsO4AYWgAjgJOf50U96VYIGebccmwLvjASgi1pox6u2xDQLQNJHL87Lq2GvKru7MF6qANaN2bBGF
O1Xx+KTdxk2xTUkqSQW8eI/Q7XfYcIYDahZmTirrGc7Ws7TbLlVodlHA20bpxbbbg2tgzupMD3p6
apso2nHZEPn07trZFnZ0ufrR+O02nkpgYrT27DH4Qh6o3Nb5axZ0+qnMUv3UmUayriyVhloynsrO
Jdz0KJZZeLorCA+MTDpkagvqBoineKmxcy23POWucTDGedhDNb4UGmzKUUECyEbSkMXSQPhVtWY8
nZBgZ7O+GsKgO5L6eyt9rHCljrrqtHwOwtvJCiNn1BqN5g2PlPfcRJLRhPpcddpVU4N5M2cI96oa
suoQpdS0ey8GGgn0zXosUdGSSwvIlE1E27rxaranuYHZ0fNoF8puSOobxCggCuHEZkXavvXb5wGN
w3WYpo9plyL6Kf8LDb06ocEDVS+pfiuTdBTVhXurgYmiZ+e+ic1jUc3NyVOr5tTUyT1OiyhlsgHq
YgThu4Tefg9jqlBOYx6XiPDWRwu0wgqJcRrKOkAtHRX8bbqq2CNkvnFJk3ltuuwn5qoy9o5dHXQH
Or+mIlCRYZMNeCert0ulo7YZCn5IuHLIT9Vq2PKUqSzLXUyysNgphvo0zH28JZ1mJRwHuvpGp9FS
zyH12kbRsn/zC+JVgpSOV5AragnhoSxOyG4Xp76wKCORXKUTxhnJMBorPXTWuo6+45jjBVjkCSY0
2Y0zdCiekSIac/dtGYw3HCjOJqilsmYtHBL0gQuHoeObr6kLvYCy9C408E3ylDsAMkB2x93c+Jth
1p4zF3OpHAu3AmSAjJK+dNh2lZRKa6tJtmqZ0VDoZ/RJtVU76hviBAlHWKxKmLHTlPTbBDbLWjWR
Ver/AlEVw78k3MF2vTMMRCYRRs/SroLgsMyll4A16NtG/2GlTignhk2KjHBDnzYwp5VJGrsOFcxT
CqktDu7GcNtz3CN7lSs3hpGi2zs2qOrFCXwY/1wb03c8z5AYuuLdJj1xGnenxIaonbEOhYFubJwm
2k54ThAArTNAYA1B2fhDSVFF6TVustL8ajYj2zNU7pH5EWk8oc7z7mprNLdOTflOpBjNae0rJCYp
NlBlZ+MUgD9lFp6yGGNG9bVOobmvJqbdSe8ztFHGokfUUKc+ul5eVeVP5XKU1fG8nXhg9C0/pnHi
IIYjB/x7w/LeSKvgTZaXwQaap1D3SkPSdT205HnngBnAt7Fm5MlwmL3aWdsi7WLo3rM2jLcB/gPM
f+7BiClnk9cNyTm5QdKZa4QGhnXVYpHhdc26QZk4ZGmY8njaqmp728UBNa0RaEyZth2ekhQa42bf
UgnVJbJ6NiZLJPegdaxhGw/5Xx85l1jP/JsgDPcY3qFe6fq/yeQ9zN5P28J49BPV2QfzBMIUsYax
Ne9ZxZVVnp/DxnsuXfBSNYimaC4PLYs9VmzhoQ3ovFObT7f6jHhJ4ZxYChot3/U9SJV8aC18o6L3
VI2d1RTo27as3t1t5aHiY8WDR15JppPqxk2QutcGF7IVPNXm5Obe2lR8Z1+7LwHVkHVLn3HVYxN5
6BRcdUIINuZADxgJfuyqZ+cw9fBNcvwxoNO8WTjrsiN22EjW6G6PFIuE2LrRZtM6zwrBK5+0cw5A
H4TnfGNX+27yyhtHs6qtxPIp0MI1tmPqOus0IvxGQfJyXVR0C2FCdWt/opscmEgppQ+Ni09Fh9xP
iqefoaWPTq2lqFHVv26p3A/oV8EWOkRDQwEZ2eLeCh4b5TlpMKbrFWNjCAxMVwodp4/5TOHpbLne
ZqhyxKnbGi3yKsNxuXfXWWm+qjrSXFle39ma+ogsOs5eGQv/bJYnqD9v2TS8VFn77g8Z6qFZdErw
bybEAMf3JzAQ5ljf6xWp/Sy7bVQQDRTz519Fj6cV1iR58adF48YJY3Or1j4a+OlatYt4o/XDWUNS
e+UXVFKRAnsYS5tkrcJ6LQGJCyJlnapdvZ7i+aV0Qu6FKqJoiWwuytDbVna9t8eoPelJcO+w/wNp
pbBNK4NpbRX+V6TORw8/qY2npqtC8e6Mdmy3tOO+laEN8URGhn3WraPSRxsoHyDISyw6gVhulLRz
1+McUSykMrcLlENO5nRoK/cPU5Iy9WdsVRXSVIC0JeOhtqv3Ru28tTtom9jUbry4eBoaF4BIigy5
3tyWBlaC49g/NIN58fL5vkT7a+U72G8ApKGOsW00E4uQBnkKaiyApq0jaINDrVYlOkwAkdx9lo73
OGefqql9qnXr3faSc9sjgYbeCkt/dZNbBt/oapceXVFdi+m+97dTCqsTC0OlzW5s1boFEIjKYV3V
myB2H6hurvC66x8Mo7sG1O7WJVXLwrdIAtBupmKhbzuFe++nwEKTyM7PiOr36iXCsEuPedz0bhq/
/s5jLJEQbdNXWkYVoC+bm1n9cPD7jdLiXBfpXa275m7wgmbFKnl40ycAopGRdExUlNNs7xiWU7S1
277f4JSjU38MkU5Ker7cdrsHHHUw9frpxkE/FQr+qo1TvGe2vdZcpB+b6UnJVZrkzPWoxkqoxpCj
SwKWJArPqznuHsDtb80C0U0YsQ+u4h4RNM22zdDdaDZwxr6+URMIP3nqP+Cs23PZ3k6J7G1CmXul
OZqyKQJ8QRy90jazUb7lVnNpjBowArYfeTbltB/KjZqSy1WM7x0fsoMAhLVESK7q/Gla/NSY9V0V
23+6+ea1JPhsMR4QLDt4uVttXRj4aGWfTcXydl2NaWQSaM9E1/t5shE4o1omKVhvxfeRBWaORgv7
yTpZoeuPZGK/fisPvkkpoy2RpPd3ddTckFLZMYrgCLZUtNsBkWBJuAEOU69ikkM9I1hVuEys2hCB
rZFkwCYk6iaXpLWPo4VMZWhCCgrOdWuwm4imHXhR8HoKaoO1o12W5+XHBXkXzeSs3OuyKcy96r1S
WIv05h63qEOdsni0bb1BD2gdWYicaThqrdRkprplpPdN7n84uKnPZfra2MBTkuKoQfrZs9tpTv/v
fwp1sP/v1+UPpaXuiri3Dt0w5PmujdsOp0dMAtbToEvhvfz3WkSN/Gau04j6pvyIDZPPMig1orBB
nW2cvPq0/M/N+72BiP9Bsb1LpcbTweTpU9SmCF6ZBTiKU+NMxTX21HtbzZ4rswfX59qnOEJsS4Nk
8gB5NCSeTKckd2GstVh0KWboYcYbI3bv+Nk2QdPRMwzouMVbECEaOGCqSAbiISJFJwstG2rXTrfH
VfQwG0qKeCoJdaF/KCHngczpN8M2ONW2ulWaAscfBz3MPsyPyIKmJ/8RrljOnoT0CQG4aI0TwEPc
tuqTYd6BasHXYSjQvR3Ka2yoOI1OwR6vvuRYxKGL5coKseBxP3UjQvwQEYfWbNjZpgj2OdsJXccB
M6p10+cpaET9onrtc54V97gIwXqogoM65u26rxR177cdQr9mdDubcb5FLZmGEzN2FYPDm20tPSK2
/kvecHTr/+PqzHYiV7I1/EQheQpH+DbTOZJJAslU3Fi1a1Oe59lPfz7TR6elo5aqCwrYQNrhtf6R
/BOr6oUfArNs6q5nvpffgZW3Ozyr5H7FZKsZwTOheI0fTdWN2QzzdmglPnEvckNfoFpHo1sS5LGf
BOV17f5Y+wSULp+qkqw00kctFTxrSzybHLnoH576sD6Uk2tupnx+h9lrKMgKr17HljkHTbEptfkH
wcdXIz9zk5kQ8S/fYH8Z+wTDN+t/UhyMzt2JpkBt4I0H+Ip8S+auWMgTr235Z5GwYXoO/9q2vGaC
XiP8ZzsT6T3DwHQX4TcJpG+FvrQjOJPlAYm5RXHypvaB0OjsmModsazUw/T82sYEzESMWBUdotfj
YmdYb1qWD3lNCrmsQaEquYjD+sVz2T1GLVnOK7pMJZp3aXV3n2uYjJZkwyHU95+atCjuHgQ09bYj
R6LsomJbBQgY1i6irGO28Fr7Psly75EzdbLXWb8OxW4Own06Nk8y6c6Jme/hZgWVEICApKJx71Ow
Kabhl+vARcat+d0gtN78/H7HRuBfcyk5st3OHzj1aKdQn/m9CsOz7RnLUbm6AYYcL4ZoDrIfP2c4
m73dhc9hbwTbSYCTTgRjbmRVpRdpkfIdp+YjY31zpjKDztu0olWm65Zjhi15V/GVdw2RjZuhD8a9
tZTThQf/M40g5aGvswsJ2pHfFYQX6ZoqeCOQryEo/dYw2FxEzjkkEDozuRAXrbyC0nZvAfl1qX1B
iC7J+8+/AZszn4pMa3H04xwx+ydRDiI3N/QPmTTcBYLcYzpY6bLqLeqCnZ5feZD8LspZ7tAw02oK
R1iS7l2HnEz0EaX71lumzSwHfdU8Vjm3R2QA65u1lVb9gc0GJGS+/nzEz/tTlbHMVzn9lHyw4U9r
tTZN4RRiEtBtcKP57STihUWillc1/x5q6j2twnKuP3+Qqij/87e8XdsXqfPa/LyPnsoZ31Hz+P8+
Nl8YFQfd4q0rXDH7P//cxF39MNsZkYm6b5HP8eXH3vtySv2btlGulYTo9Ilayau1/u3nTQTC7cWl
3/HnrZ/3k3qhqdEGhMBcQ5wrNwiw+qKT/X/eplfuUkahPM2mtK6zh7dmCdk358G69lYIBByr2gQi
1LRk//edxPEQapLm1u7nnT+fHMOYKOa4MzSfS7vEGoFkpuI8rl85zINm9pn/3ZNRZIgg1w/5+Vxu
nHEfRDRD5L3jXVOg0a2RONpXZc9PmBgsMOX6LwMX7blp2tPPP9hLHFw7iXDDmpqnn3f9fL7nOX9E
VITHn7d+3l8HtMHQ/2L6P59UlaOzpzqSyvv/+7KONZ4IWkgf64XQVo7x6ELCL10OY18+DGsxS+fM
xBDzjzGicSKKu/GFE7w+NUXPDh5ngc+WnF9EMB9TwTFHuVm97Uf5Ss/zIW4ytj4DaqBMyheSVxi5
K6KNZVMVOPVQ4aL72DsJ2RKEbTwbbdPswwD7FMGigpjnBQl6XBKmPJB6mUbtsSZ9ZBOgRtlqM/u1
UIU6Oi29HIBX9DxtKwH7v2Q0B1nR8zpIphlTypB6v9xAPemEgwU+pYn7B6DzU00ZEsH37T6cFo+a
kcFvNa60ugi4SeILfPe4ZjpPOgfR8IAeCgZ2mj2u/fpMTimqXywDAodNhnvqxYAZIaQk3NE9QXNt
dR41KIwK1GMV9nsviG+WkI9pP+zHeiHnJwuvlkvtjrDvXUBlVlrbaosO5TOgPApXCMbkNgCccGtC
vwWWVZrPoXhOechU34fLrU1TPqvR5B203YeVk2llEqIT49hyepT6qf4YYupNTVWd8j472FNx9KLn
OctO/Siyo5bB0XWNcFvJGc8KVHAn7UdVdMe+6z7tSD+qWo9UcbdnihQNjmnOQcj2N4UYNkuaS57Z
H2GtmPN5OVm+0B7w/YbTEzQgo3GHdbtAXgjvAAN8SyfCfJaMPQqhP9h3fiQEvxjAbdof8mgyrx4Z
Sw5b0I7X27FpvmkJIbSn4QbJ8iZURWK0eifkod2R14OgpWRZbzvOMhnOZK7Xt86tL3H1285IxZvo
ZRhjX6uuP6pEXGloavy8Dp8K63cS0FBDxXxE4bziwT2RMrr2/notIVATwO4msOjajM35XYz1G1mZ
Gb0wMER1LwZso4aP+Z5FuCr+KK7IyF4J2HxwiXiOv3UuaZBklKKkjQ7BcviOZgsXLg/ApuSFxifI
1mCQ3+zoHQ/rcxmxIXkDOJyNS8evMMHzjSBI8ohNjYFGETaiYev+VZUUm7BerZyFgzpjOdj15JdF
XJ96ostqeNBm5LEZyRXM9jrg53k/Lv2hgNi5uAIkaJDvswNH7wgCKob20onoWffxyVLYYXEjTfMa
0WsZ75TX3Kwu88txJkUlP0F9kWvwUSo7Rb9X38Iw30OPPgwEkGw0uNTe6+kBzTu4wpaVmMKUjymv
4aTpEk1fzaJ5oXNtBYredVbFe7ZfdKytYO3UVESkSwFCF/nGbL51jbxT6Lpv7OEcFDlUACG5Cb1o
dWNdYFA8n3sOXl8gj6fFM1vOOWm3tGczMFTNUdc1/hdN80bTPamkwpWEjprD9NBW4/tUBy3Wk+nT
jBtf8yKiJ5j3Kh1gwqet0h6RHA7Zf333lZH5S2Js9KhoGidKUlyDyr6GxIorM/8ru/oyuk7FbktK
LKma8ZD2W9PGlW66gOOtrqg+C7DdA1BRRCetFLY9TS+WUxPHUiq5McH3HkqH6Pp6UY/a6G75aH0E
3XAgSrc+EeADLVB+4ZghWbwyX4nFLY7j64hkF7cBEaJr+4NjL+Rsu8V7yqRtaMD7KSlJs+ERXPYX
bLEZyA2zp+w1mbPZcwuCm7jzSWScI9Ec4aFbE+bLsr4vDV1K0HIYqugdlu3CA1oq/P7vIxyWJqXw
TAE4NCKgcF13e29t8+vqx8QI/ZTeP3K3iRivHf3iau81gdmF0a1vpOfTAnZb6vaR5yH4DWmVh1S7
93oilada6CKow3+NKHnqGpgGz4Q21NRnrVevkQOP5TSSxdD1SQsCTGL7m5e7KAFU/QYsgd4THIVE
cP5/DxlB2UAEdJINsx+L+VPjowFHf6JIFP8OBYkbYhoZyKhuSALtpx25l/KFiwqpBG0rSeJsFmnQ
+k3WOUgqgIrnfMRmRwFNG4Gf0UM8msMv2XS1T+EkLYUqbpqNMoE9C5Bv4pnmd4eW6winV8t/qjf5
Q8J10lEDWbQQAU3VWX0YoiHxpRnvPeVdS2jJjQrrN6bCk7KhYu33VYg0h5QTu67SO5r04FqbJ8so
vzyXC7t3n5Bov9d2/e+84DATS3ZsydNwUbwebPOl7ZEK5F86ybnwu+kPON61D3elSr4Y8B76UZ3G
MNm5cuSBnYVqSxT2XSEMWrLkLlWaYWiGjUvnh7Ej9rF2WgyROYdlOt7ISPrKsqtRpa+T+Y/blEhE
hvwUyooiHZMAjnrfK/B5ZLK3LHQOLvkPO74CYR/OvK+q+FObBa73kPRiDLse640Mf0OWHqWa+REs
Sp26pP/ou+ZSJhkiSToqtSoeTBQWbih+RZ71TjvlL5lweYg19pzq9w3J2B/eNLSoEHg1psj4U7XG
Z8/eguiaLJN0k5NeQk/GJaNBPLcm+Kr5grbiTJkzJv57kQ40tnT9OyAvAVLxuwNGs80T657I5FeN
VoOKTjzqMOxNkj07jfFSWjgSIkaWqiVbh1jiktrkZPkKKmhOvrFTT8rwqKw/IoBni+F6IoehSDZ3
2oHmnc6/qoYnZks0fMmjhZoqJqiDO1f7TOU0qHTN0ZD9J0HYEEf2/DW6HZtVkb0EVtOBXIPL8gjb
Dqg3WIsh0w0uK6Ckk9U/LrXaJelDCvRnmgB0JiHrRU15Zz1DrtMhte9iS2zdadiR7Cy3AM7mQ9G/
zZP56Ame0qrhN+t2PVXP/MVI83Nvm+9j6r5mdYDDTz4wnuzSZbhBKZWPYXiJQQM1lGYg743wXJ5z
4hZOySsT8tUKayA8grK3Y+U8zdy7VgFKT30GjaN/KTLt/NbAM0XE+NhEt9QQCb21sy+G7GMi+3BT
uMZ+CtqLQiWOyoy5cmQrbnv3zZLcWvkMfbt4a61xLt/DgkiyMoOYxuTzBQ59aggAt9OiOdlL+bYA
d01VWR3Hilhzpzk7kcFhL9+TJEl90xoeB5cAJTwUDFaomqqZLII46nySbt6rhT29jebPjh62aCjP
C4+LqY05HsPdMGbJHnj6Afd1u8kmT6wF7BijUPOCuegx6RFc9bbPNkn0F9WYZXTD1BVQSYbZoBPH
n2xaZsuMxE6alE7g/yhLPhNNQvBCNcJqzbCnVWhQqnfFZ4BjeFhFyBtp2vkBmfRKQuyz0b2SjMSj
D2iO6xDgI70uJn51QydfFTblwIGJ426awxfHWs52Vf5OhcsdBrdcFTggLO85N/R3Pk2avRMxA4FR
zK5j8gbt8jdiFlifOB2dJZptXjBce/ZrTpBI0JanWI8IJFBrNwYXuwgPedztwQueaT5eNsWC680Z
0m0XJv8uUw2jOH+P3UdvDb7BhYdzYFEntz0liXwyHKvwyYYtd9Bv5KZJEjoCJCvbpWOoKVPvlrQg
CPzPD436aBuPVIZlfjWv9VVFrna2/J5M+zOy3Y+gdi9J0z30Rfc1OBUSWVxWcmAy68uvRPJrtUOJ
DxDtiGNTgeMUKcDCKlxyI3o75vnFtdj6jcx8I71/NxTJLVIl6rEMhzdT8DQXd7XkiCxWgllPbD/G
cMnsURDxuG07u+eUYLsr1MCKno94gL8pt3yX0jmGJY1UGlEgno8now3WKowV7ZXOyZEZDFxGDKOd
v7SdeYlnYvvGQN2WZr7VdV9dnEn8MnhS0zP5GCVcZsuQ8SxCjskF+Ctp7atRu9SL0PUx9cN30Hvv
WkS7pIlOwVz8G9sz9zYhuj2Pdkz+G8VhsTPWLi9Rd4depwzY3hVc8mEm3CWhMoHBZSID34DwoUSv
CriVCSN5DNQVdukPyltmJ1jN+l8Axm2husuUZ0+mmN5sa/jiyUpb8DG2LODaBX8qYgkVoZ80dHb2
iIteUzQDYCdRynyryxGOIiQS2LCOqs2/GjclqywFZoRuUILs+zKd9kNB6Zvo7gyqz1m9vHth/ejN
wVGnEwEo3T6b445DcHhA57dDUHgR1Wij0GOSMqz8A1fVlx3UhyBNjU1iLrtU8uOjfwQsb6hNhUs3
KgfcY8XZmpPpcSyUcXMmlQmZQ/qSJSY/b/iGvDABeKOrjADXJ7OPWDWwDAVZd3JN0EHHnQAe6Q3x
Er2rTKweEtjRVXdKATcUPpDh2p6MIftXJEQ+N5bHfwZSY1wouc+B86j+fKP2C6EYr4i2FeaxbNet
LeYNiiTahM6xiF4DlAgEUj5Eyr47Y36UVTCQfL08hp3NONFQBSQCh1pJeLk4m8XDwHwaKHdPv1az
BH4+Wyy/9nSnI0ICSzmH2bYOdjxS2Uymre0Xg0MQClDvyNH780uMhSJlHOkbz8g4SrCMOOazsVrH
V8WBmmm7h9loG/yaRSOSlVCCn5FgXYJDTrqq3zOqgdjQQ+3Z5o0qsL2drFdsFMsNdxODLCw8o9RV
GvoObsDtVIyfdl/+kUUHp+raN7J0OLKXBYqqIvuMnh7dQQmvZuemf7ddoMo8HVBEUP4JAxAQxJh/
qeHLo8CLPDUINsq/kH8Ezq3rn8AIDqHX76lveHGJYOTYMoAZCaNkYWRNScZHQwxPNRoan0LO4wg+
Z/f6VUZtSm/vR66dXezZ2R4fbrnRgi0rBhR0sM5vWq86VbK/x5Nj76z5D8sQ+56mRKZEDsAEU0TI
HVGoCn8wG87K/LE1ycqONEXNk0lAdIsKsoE+D5KXeoZ276dbWWS7cR7+0KfGXM9czuJDt6uDt4e8
+HmK3waQ0kNr6ccwDaGMRhoIZ/OIqhJ7dfUsLADN2dTfRUSQfov1ZuOE5zBe7khkLMJtKgZMssCq
8C2exT/RRMbbYH+nGX2OAQqSiW5IujjkpuCZAVQJRh/ZzkaHoKwi+ZpKpzso4hnIOmU+oe+nG1AD
ifkhFo46FN0Ugbgsn8syfNczCpaCMyYhhKlctcfBlH7yzNuHTfAaRWDAed0ToDuoP54c7vQM7Vs4
/Tp86QuR79frxCm4RtI5oN8Uh0e/QBqLNvgdLtbTwqqYRfWTQTbdhgCxbwL4fIrieY4F/SYYypOz
JJ9UCdF4iC6CmFgEkuj/hr7kNMkWH/0fj+Y6qn01es9t4fzN3fQeceRthvmtXuMg7ey8tNFpoWPX
LQtwIkXiWFftOipq1n8k7I5208g8rjeIjPBhWMOUYXv/y71PWC5LdB3r66+SHuwTrstTZUi5cbrp
lyD6Ig2+ezW7m27gkeKMhw4PJ2swgoXKDL+g2ZEmljmGa2o7PJLarAhOO60IkHGao9AWXaG8g+OL
a359VvVB/OqSKcdUJx+7zCXgKz8aC2nQBRl2U+jshrp7y0Y/6Oxva302hBqqOojnp/XsHMRyrwO+
n0Cgz6xqVltq4U5s/F+uLo/mXKJgn+htDbozSVc839hWN2pAgTPUqysVrrz8J5/1TbpnQ8S0zddm
gGiDK9zsqw9ijIwqWg7zAEw4D8xWfUuQTZjq3051hFN+G1Kr3Wds7R72GKsgxq4iNoQadlCzyaLU
NCIGOs3bvcrGc0uNH8fBdGiz9lWHo48r6Q9VrvhGXxu9k3NgngyV/3UL+Nu0/p15aXJVeFKjNQV1
YaV/iAtx7zkWOfYZu/pM/57TbdgSZx+M9x6Rep7ET0IjHC47SsKjod1FwaUyBEJrQMtDFcyQi6WJ
iCJ5JfTpmFhpxImICzsb6I7KChTkZjh8DLlgm636sxtibez6f4yx/qf26EKJ0/Kvoyab+HvfHM1q
C9F28tBwhHV1KN282leQ09skk8NRFw5NbEgrVESVACpL8gv6h2LdVrrqwUzqo86mq3bVyUNS1kld
4KxIHun/2UP+Qa/NOHFLe964VXbpjORSLvPjTDclF0z3qQjhTAubuCEHSzf1ZE5FD6EdJbc5+WIU
DTaS7oX1QhkT76+tArzrzqcy1bauk2eXHHZjKDUkfmHB9u6cKF/7gWqeGglVtKMO8sO0mwHHTnbo
3S09vnaqtzbECGYngrnQxlm0BuUNkpVmQsefSObj5t4Wz6mR8ejjxALF5f6k2tREM5wNlPQyQECJ
O+igBwpKRvR3hgE3UfbnopbFVnKEjUyF4YTylyo8wuhZY/3EKA9uPvoKrY2VjDSb9eozM73nHicv
Fu7narU1eyFx2Rm3pBDeTYBw7WYRJ7vkZYlc6hfrIPZDrzvzfMQXIVWwNUqaA42QFwmZsEO1F+HC
fV2SWqmTb91+ulmAlUlMIb1e6hlYbe8JdS9czKR1MVIBNScX8hEmP3FZicieXDW+MtlD3x/ErNTJ
KNck9x0pcN2VwOpdrhtYsNp6mtIS+9DsfJbEMPsMxY9WZqGKYdxLJNkXsuz+lT0ezalu9YYCdJLC
x3q6LajmURr/25XejASdMA7JPrys/Zr0XI8nW7bHqmScCrMl2LdIXEfwNwCt1tpO4DGWFZzGxmAi
c7J35OxTZO5MIH7a2/nPmudxGW9lC7xnM5B0eX/k4vzH6V6bvvl0kuyOrALZGb42f4qH7nHtcpHa
Dba95HT5YTkHNim0j9QCPbToWPd1PiBBoV5QlzTmmvWBVKt1pNCotd6GeHUk275UISKz/NTip9wg
i3ol1I9s22abIlprso9eN7Hf2La5azUvnjV577CBmr2UV2xMOywaRfTCfEddsTAcLl5unL5qiP6n
7WPp85vrCB46+O06OIxiSN9sfJa7AdNYyBLWY6OPwPztbD5NYcz8mWbo25zhGWh7h/TIo/wL9Z4x
5KEPyecrlAc+tES07WNQNrvMD1GIP2kljODVdsh6PsgkPdZG1LGAjsFW9CAWoZlurVjLbdT3r2SY
aJ9K8GznmVV4iXTmE/n1kmfB24KOY0vPn7eXYrr1wjEuIc/GaNXue4lxybRUF4+DgLts+ZBJa77P
KXUOFCfsZyyTR3sd4ieH+xcgyMXe0apx3OR2yYw4CbAiUxzmyHz1xng3ClRPYKCJb0kXGiqJacfV
wAdKAnF4k/jGlYynk6atFRjoPeLzhuQ1CThVRRh2RyFK1p90ep5QcWTVQPiRY96pqOCnngBiosKg
fLuoQ8wppsUzDAulZkjbtcABPu2LKQtq+LZYgW84nN/D8AUDhZsjxD9joFm2CxAz0SRw+K3cJM1j
boRM48uub5RxrmLrL7rN/tRKD5RPs5NNMZYKkWxTBwNeWHrc5FwQZoe3pJyLM4vURWeB2kiqlPdo
EXeyokN7TnK9Jd/E9GmVPmR21p46ZV0Wuy32Kf3UUgcHlKhUS2HRCkf3dzWqajs0/SkCNtw0BvhO
5UjlJ62RgSYZ/uwF1cGgbZiA+W47F9ZnyC+ab4RGcdTpd6w8W2ugHSZO8Dw18UgoEG6RQJJysMr6
c9f9B7RoHyzNL8pztotNIxkiIuCh9EWEajia3pr7y1N7veGEp0Aw+YVFhcUubQKweYTDJgnhFoyb
HkvLUG7Qfe456x+0gtwx+3ldTuoHPQb3rqypQdDed270d7q4ip2niJZ3wmtm4o2TBOM28bFfQPnx
d/hcPAuYS/PJiZgzjKJl5TDc42/gtx8s5pE14kHbdBMPqdSnCZ3mNlIe8k3Ngyqlvc/WBO5BvSB5
RTqQxRX3d2fvs25ujp3Gxle34mhrQjFI79xkpKluqtTckqrCC90xhFHw9taii53t6fc4c+LU/wA5
SNxOVDXbJgwdUSB21Tw4FR16iNPd7diBNrsTcah1A6CpnUwdVDz9oik55DUeSLlzDbCgWKD/SIdV
tGfzjWCzA6JjAOUVTPZpuvAw4ZroaCNNo8QFus5pKHfYmUcLA2NmzTti/sPnwvi0Av23bC3aeBeX
/cJAWDvNjnMlK+symygWjG56CfDMpVMpj8IEVXBmpBnKtcYjAeKfBP6beyw3mATdfLNUF7tDWRnF
i+EH9Nej9YgeySOQmyUQhNQb3/RtMlZDshuTxL9SDxk16y9xTsJxVqcHnKQtxT/mzlJOsYkUXP9A
OLzwEJxOGNV8tOw+7uwH4qmeVQ/aqc2JHU+9k24/b408i5nkeEkHYZEpd+szT7HbTeFOLsW0Mavl
jmpok9qQGkEZPEfOgrKsRNpOUj62oB6JLkVYNpt/a/jaIFG8aOtDNqNEYgz1TQjCQ6CSF6QdPuJ9
31Ui2xD98ark6G3bYkS7aC5PyD0p/I3Z/mmjerIr69UezBcH7pA0wG+sitSlRePJqbqHJbLhrnnG
nHMa6Mc+yp7Aq37VjYblm3LyiB02AwJU07XYsTvgxkS6NRcPjhG/R2aCoMrtznER/a3JEQLwhZd2
I8LTe/N7iud/Dd1vkw64ty8W+g0Z9eyhJhy5oOt7CCje1SV2hQBH3Nkrx4stw/FAiPCrkX86+AVK
J7W3VoQ8Ke3IVowmZK+o62K0VtFbIRpKpgmKY9TNNHEGLdUVVvCuRukxcVOpiMp3dr8iYUy495PP
dgy6h1CIf8e5uOC2LyHNrSM16aPvEtXsy0AR958zxoAQ+uDkTAhLRLOzxJPMHLwVap62Fv2W2TE3
ZvckgchbSs53WKnsrUb8pDwHFXVFNv0SEeu2TGI7lQz49EVTiVsMiI25H/IJvZtrgAXIgerHyX4h
jBJhMBk6ZxpjoF2MgKiZgrxgVZ+miHwGmOHc4PW1B8PcoVbBSxmMjG+FN9Hw6SKLzg70RpezyZoU
jRenTvu95eAYak0Dr+1yFoaZH6FPAEbxsIB4lqdlBMYpo4BikQLcV3sk+wQJBs1mcDB7qPzgrteq
zqL3vmcg8xyR7gc9iXPamXc3J3p8dI4izKbzBFa5cx+Ndqz8Dn5mu2C1jCtPMVsSPCvo56w0d7Kd
+TZPBqMd+ismUudgc1gL1P1JBTrRYfYfnpgUXtq5Z5yIiUqI4CbAvoB3q5Z5yTSET1ATF2sWYfjC
0E+zdE9HQDwQXQia1PYOfoKkph93ETjxnenqUOYKLYfWYBoBe1sb+rj8Qzqlgax5/jM27H5ej1Kg
Fcb7Etvo1Wx+Ugtv7cbFi8ZEuvWqkVcQbt4yAHTJgoI++ptNePJoXB1YYanAQZS+qUtdgthV3Voc
TvNtUgwUAoNumEt8XOKeLxcuzFwtzsY2asXZcNXvBlzPJIfg4hTWKYiK+urGnOw6avFFAdj5VYIC
ysIV0ldpsNOS57wRJMeo7CvWauNoWMZzIAMUDaGQmI8Xhox2tef8/JFjoYEy1xg13GV8gqwa2UZx
8Mj1j58P+flbaU3lmQIYxJlc3Ou/eZX7vx+FAowZFCx5V+CeiMeIqW1bT152TALS5o140b5uUU46
Xf4qFFVtiHoGmCaXWLrUPNfVx5wPjh81avIrbbzoAkLTbshIph8V9fX0pxCO91DOF04+VgpJkHPb
dX4uUdQQ1AjCV8t6oyZMSwggES0tTNd4OCQ/KZ1eVRxeq1ZR35s1D+5ax9AWiw/sWZ+TJHzSOhsf
JpiCsmCg0so5IuIh2M44RVj43sw88wDulOfLgursLrC/HdyX2nHjrdtiupSjxiAwDFhBprdurmFQ
jdXyjlZJYl06cfJtx3qYaOQRYH6uxL6l2ouXPpVRx9cQ7SlrsAiw3dvUzJnfAqHHjshk3Lz5/B25
zXix9PzpVl50akQPCToxyMYWiojEqFdPV43RrceqKtdkw/hpMNR8L/BaOYVtQNdrwq2MaPCrvgOn
gnLtwuUb5H3gCtHzPq2CJ4Ji94srX3qXcgYSI5+XeGCrGp2GhVX8I4MxPBhO1OFASng20CLr9YmJ
cgjozgZ/ZhdS+6HjBJ8SROZ4ga8T0VVYXh1UAd509YTDiDZGN9FHv8nsK85omfPzz990Z2mIVVXF
h0SOD650PPx7q93oP381XEyebKOou9cr9edfTAz+//tBVmMjsZKkUPxcuj9X7c8H/vfNeAyfa4Ia
9j/X7n+vcA+7UraR6qZxwf3nwq7XS33uaUxYLYTGQffi8PM+3GkXM1z+ihz1Ys4IwTrMH7lNFS/z
6JtVc9nK0qzpC09av44HinfTgnaJ8pgmC2wIqarZQiYxFew+JxHPk7tIe1CR4pVCsiCGaZRyB+PQ
4kOPflcCVJwfuGDsKJutVVFJMIxiF9MKXYpJnkdjjrZuMu0itdYRZ8vfqhI9GBbEw7IgR8/6bVPc
wn6eH0MPX5rkJPAjoyRnFhxvLj7mDkFdRzROIpIIydCjPeovLlebivaU0awr9EuadL/UeM/MjD1o
IemvsKINtceQr5FNoVxNJ7UM1T3SVn9c9XRawx1ST0Nv5lxTK4knbjbO+Ura9E0Euy+5FVLnzIAa
ztaeNKE3rw9qHHaIQqdm7055Qf/xiyn0N7eSxXVFMAm+sAe3x09UB/ZLYaqcJqG+9PXoHS26cggy
Z5QXTJGuhAREQcDEBUYxjlj3B8rY4ZtypjC4gC1E+S60g+D5y4KfRcVckfJrUqVooFntxwVypVhA
nXVr70e7g1xAb7utRRRsNKlim0mJPQHgxqGZ90Ucpzdv9tjSqHMKigrNTPaadcXvOevz5zE9gkGR
MoHm+MEdjO+8rgemQ7wtyk1wKoIpDHyJS5vzWdacI71od7qbC1B0kwC8Spv7KofIwGITH+upsGE0
jVPbj8NOOe41LVognkAz6RWeXw4Qcs5gMDIMw3GksAKrEiKweYYUKGVzVPR+jG3MgyBIr9z8fzEn
oYgOko9p6ZZNnfzSC0ctEKzrsQ31Hv4HXc4Z1ggefkPBvoSvkzOnSSq8AUa8gws6AzXam8Eon3vP
RjpmzPRYcUQR5vUdkM1gN4jGw0E/xmFlbJ3mYJrum6v/9EZ7s1LGFGrs9KZryfTucZU69nzKCpra
445ADkDsllhKcTAV9p0JFMlV+KR7CkL3+X3q21/ayMsDFyaZvxB9cANI7hFBIc2J+7uK7ffE7KTv
ts0/Qcr2kHtcuobS1SNIM33gv7U9RZvOiLtj6DJGj/VjOY/pzgKoOVrRb46+NZsegxO/AERdsBgh
xdLpAxUG4VGRXGhuQxVgHBgZe2y7u/AovWGcjdbmSp+wAH1M3czxWxM5XwNeTzpbV57TTBfnnzcX
pNF87/3qa4OIEa51Jh3OOrvZbJ0H1yGzzGtosCF8P53zeVc59BKLVB4yM84wGI2oYVq+u5FZ7Oww
Eh1x6JC60N2mYYoO01wipEKRgTGXnZmPm4RzxHCGqK1b+GZSRGqx6x070luMv6UN2mxZyd7MU7h8
nM/JYSjj69QpD+FezFwTyk+H0I19U5Go6HkCy57Jz64H0DvC5YZtWTEScApiliU94ue/4DSKZH4Y
GjFP3Tl1sbCxbPbesVGkz1QVav+sEb6Df5agCm8t4VFcFEMobiVWpbnT4ykykmnvtSreF9wOh8gG
KKhepQyBmXGuGmkS/g9XZ7bbOBIt2y8iwOTMV1GzZMtTeXohylVlJpmck/PXn0X3xT3AeSl0Vxtt
W6LInbEjVlBHV0VlSyCjS11m/3YMTqIwP/tiuKV6GV9yw/hQc/pphV3MgxC+SW7VN5fhhEmQNbgh
q/u29V4t5T/xUGP7weZom/uC2ZSxkzMxwzWhB7nt5+IF7+Ipw0X8K0kwZiRTekAJfHOavDo2Lvdx
L5Tk0gbf35TwF1gVEqpy0i7KGnKDUoPwGQnIjTPnfPndk8XA6cdRM2vWsF/KPANDiuNQepeRSIHU
Pn+SmmLBIkISFG1L2ry6AXw5Z01wHDzPW5uv7G1Ava4KCODOX27R3wO1qC9uw6/r+v1zWKX0cbfj
SygrDijOUO/j0rMPZCo5f8HL4VY22lcNSAZhCJRZ4muoilP5KPEOJ359MzO9Lxajpi0h+S5KnvdA
bQ+MEM+25eIdCCHQSEZoI9TflK6FMB7TZzUs58nup122ZMg20sLFEbYUUZO4MpZg79Ua3vqkznPG
YGK3LkhIslwsVl9YgmT8FOFvC5IIN6H2tUkybLouq2g6BD3tNqSdgIoYQS8uyuBUmashIaO6nXO8
bWB1SCv5WXp07eFDaHIyhj2x884LyB/OS6BUuSJ9X0JtXkQdd5D+nkqrXbCVDI/F4IpNbpj4CuaO
0A6DfqeAx84cW1wIfzwGxb6NvQfpNOjrUOm8JftHuA/rWkqUIRh2jj0+WrXx286SrUX+etbyXgJS
NmcNykFw7HCc/hfRV2/xWDZVWBLV8L2U4Xs6dvdJpk8NJelh2V6apbv3Mz5YPUEJUkLAG7C2s4fj
/AGO75EQdxs5vpo3tlt9W9axD/U5ttR95oLiWVgKbPsESP1c3RVxZ23nZRt6g9ymq2MTGA+lcMsh
sGuG1ApTl9tbz+W8PMZQXLLi98LCsrS9dm/H+HVjaNLZTYXxsEWbu6oEXUHWJOkDErtRZfk7Hrmg
Gnpnq4L5a7Gq25TGl1Ja+a4ffOpWzHsznvWxMOYb3lRAZ7LeGONw9QlDM8WzjoONkWEcSgIOU1Rp
eiiLkwW2IiWY6ITuIydOoxe8HHPzbhcDgpRU12bMXxFI13yy95oZdbLTfUvREnNq5RDcmjXp16x/
zM0A2CW58DLjhZTu+Frm5JKCXP0izXUtUmPaxf38B3zVh7Cs65ix2zQy8ZSwot7SkPfuNqBaLFA+
kzb30nA1mF7D3IiBCg+lrP0ETp7bGjqGIi7J7gFSgzgqyquiuLgvO68AYZjcIf69pkwXKdWZ8ND6
m1ntgtlZ7V95ZLXql0R5i5BNrmW5JiqHdltV/WuBaE4i3t6Qqb5XOtmFJErttn7HDs3qghv3DoVy
PyhPnkYh2DfnR6tiWYEFvvdYw8WK9eDgtffkGv4xVjYEpsecTSdScekKMiewwHqb7+329sCeK7th
r29j5iWLL4wSpvyaMqTSsf64LWn2ipvv0HdwzZPY3nTQSH8MUEiVTno/ZfgWsS+Bg9JY6GQ7ivuZ
DbAh5K0demJE2BF3C4R2YIhin2VrBqctk10yNQU5AiF3ROhJ7HErYa4TRHSpJECNUsVG0XKN0q+3
lTadk8dyPTM5Ey4VcxyWF24fpniwZWtf0ibt92VAUY9pC587+WKyw2eVV0pB9rlM4VJrHjkBmg3p
ll0y4qIwcLPnwSmoehyXbs58Lqx7no9YGGJcBAbCFyoMH6eURq2pMnD2pK+TiVPUaEn4MC1vRp/b
Z0ia0NLNra5uZjmlu9gp8PZlIS4sJGehj3Mo+R1K8ZCYODH9IWah4LPJd5iAQ5jTXT8HkTeR/AB5
yaWxVFE/G/9qpKBdTSdf00ifGgo24wU3hy0UyHfhT8995hyrlYbRaG7DVmJ9j0X+PSZt9QVYPN3M
lXFfGdXEMuU86yyLwvwTpgMDOxuDTUeStS92rHVR2PFWcjqKUs80L7Ve6l2fDVuWxRgznecuTOxz
z6k2G2NUpNiJ3CL3opxlWCrwx81g+PC1b/QE6Mgcf+4c/i71xc21eGXLOd1qy79Ovo1An494cmfO
Z7AEGOTToGLli9LDapnTciv9XWPk73a+nIYaMZjkBgesHwehlG8LbILD5BlXK7SyU9p9Z47nXbCK
i5Osgse4jrN90JGykWOxDyZxIjQT7xZRqy0eADC+c7XFjoARwMihP9rPTZjTL1ypvW0mX7a0nptq
YpzDk/3sFqCgRGvgvv2hCTWhYnGtsCPbBYsYPg5dpdr7acruUk5Dle1PlPY5dPsJyADseuYlvXrC
4LIKAxxPwQzpR7iv1WwCdUsdI1Itqdc4NdCK+vs4GbJ9MdmY6NsAi+qRtCenSL5hVAx2E4UtBu/4
V7MCrbVhvFKYWGxQlF/LeLVu4GLJWRMC3hjWtea+zEOcJGykcTG1HPsyyTZPbz2m0m3F45+5NOUn
XL8VQKDjzAeN4sSrsGueD1YbHzvlfrvFy2QZrAggKbZolsj7hPI58YVJ9YIg8u6XMKyS9aQF7i9S
7ruVmDQQMoA3st4p2BSRxXltY+XCjqBfftgdbkPaFvaCN1oPHmaKtP8CPAdnUm+zDJbSFDe4DjkE
mW33sBTpqdDOc2rUbyKQDl4hiXU9Qwmios8h/mBBr1saZ59xnPFofyHigHGDQ2y3nTGRnLOEm3nJ
IneuWS8H5UepeLFDuDxme81gICx+8WGaNPfqASMUpzZGD/lm4mQ+G+mhhVoKgCWE2VPUJ9f+tnt2
/nnFwqmyPT6nS0Oksp62IBGOY4Hlw/FiB+WTeEAVmg8OGQRcxMVD3wZyO3T2pS2zJ+nNjxCiniqy
mhvX0O9FyplgwijaOec5tZK9MK1Nb0PmSoEKeWtJRec8r9NSNtECmpQk9BIj63ZBiIm6jsVZlwfd
iCZqi+bSUa9L9ei75kYR+y4J9hT8U+vvegnJPrUrlmFIin2av7U9zzPDcpiQBw7SPohtnjvUq/zO
5Y/EpUIMCsUnxQ5/m3C4w8BGfrsL3WPcvHLJb6vFrC6c0AJOjwkkFGzQBm0xsfxV58hna0KQcb5/
pjL3bv15aOHmxBsMZ852UOvLEqAtlua0Y/Dgmv1MRuMfpsItZnHvYFjuh8QIe2yn2AcPhQrIjIwe
MB5VE4bRND1XuCoPvRqJu6jqPcc059RMhzNjOOFYL9v3TbCWAlBdIgu9dWayL2LIHu26/sQIErT1
79kn+DhAEZH1tXIwAyubCJTiY9XhJxfxYU5lvReGa22aMU22NSSAMLTPYyoeWLHBBlyQ2AnKEywN
2grLP+yIiVGq04jo7uShKvuockW2n4THqonIbOMu/xwqdI4dIbrBnw4k6f85lvEqpcV0NcTMJNYA
EsIp3uT4rKyRZF8rC5w37U5QmRPBz/vnu6xQG9D/2NtfJ6uHOzK2X6V0LkNT/MnItGG62Yt2IivZ
RFQH0jPDz9tm/tsK4yJtYXF7LRYLXlk4YHhd8OJyhmMz32xb9ykf4DGELQVkOTUrCDHNqimxtQWN
GA3ZmJ+QNXmexzhKW1ZqLO3kPlZoZwBhHylYwkVXxx8q1sTBy5mDNLET4uZICRkxB64lrjnMNFP7
STeJYL+evFWI0BEQxzuByWwnZ0Id+CFYoU04TGdj3Jtd8xRkbBcHEDvs9tJ6gwX/b5glpJfb5ApZ
7LsNkntFqRQhdAxNC8CyvRxYMbSTu3VtzUrQqBYCUsU2Ld0/GOT0fnYDmo0PRrOQwna6em8m159L
eBqGX7XdXzOD23w9+Ehv6Mo9y5uxwKm2xp1qxi0CNM30oMk7BQanrWYsz2Uof7Wl+NPbMYbfishe
jyGZJCVHJb8xtraJm8wgH80mtn5kTjyXpDjpYrO3cEe+0kSufk+Hu/pX4ZP5mge+sa04hrsZnpzO
K9kAqV1Rdepezqz9k9KvIo8e1rTBxxdy69F5npPBJIFmFmkZ5fGTsdCJzjEZdy9Jb1yS38gvOirE
SHSuAOtR4y2h8hhDHZKIMboczkJc1t0y3y2EIo759DEUzsMS23GUjLHcu71/YeWLBdfznpeJ09bI
LMHhuzqiI+yGjuOuw+4UCxuU4unTGTGZSAMmn9s8Gr7yd1xKzg6G0rLVeTVuuqy6H/PpfSzXPBc+
MsOud0iizU5ABN7KgNO1Vdv3Foek3vTL22QbLSSf7Th8j5X32Fjzi2nbpzT2f7ng7gvHhIkXnJVl
XBJCPXu3c+yNUlGgwpRR1YraEeIocFBsWb2d7O1h+hPogCzgtzlZL5OdvjCf8+vayblf1O+24+bQ
GN1LOHSnpEdsC/2vJYAiO5bVl0sXdBGECxM8r6lurddC8N5qxQpZE5s8YlYkboz2FaN8Di2EMtPQ
26KH/M5E3FgnYfFk8xamR7ee3L02XN4pIo5e4P7Ox8E81AAqMR1QF+Q/EJC4CnDNu3TkOJRiEBkL
JYAmVHe8kO51bgxUHM6RB6cgC4jLdIxJ5tUzbFaDiObZlelf37b/5tJcDugw1jbzgdVMxlMvPEDd
VWNHiYUX049J9fk0pBsqMU+eSUIiz/uv0MKiGFf8REjRyN3LH2si7cwDBEqcG++taZYEQwnOGZN5
zAZy3KSqiy2HIX6e0LiVcWYy1i3qSXuFejHovPTnEXDGaRxN74KawYcuGpixr3FVfwZz351St5wf
BE6qWIb5LpfhHy/5HBqbrcnGJWd7ykd8xXoEYSZ8J1q88Tv09rqssZ4axRm7F0rbbBcRKgfBs3ih
jSaMX+IloAFkerBFkT3bFeejuCHUvhQ5bw2IDMQBs9wFA/AYqeiXrdHxcwI0nI7fEpngSfG1Orm5
wypxkgVjLQcWzExi54bImIlevhPCH10yU5gW8QzDi+O6TMmapUsbc+gPst/gGeRJ5IgSxMsVgCLf
I25VWRd4oDB6vIaiv7h5tgQf8rKwLlVZ01mBuLwEzX0LyTL2GNP1K5B9HlkSbqzlMl2zCoLs5ZMM
tT+WtIixdMHMMCuEJW0FF9bl5rE09SXWRXkXxjht5sp0t6WBZDeqvj5TQhpBiMa5YzPQgiyJmoI8
rV/kKIfDmzcFL6HbQLKi5o0YUfplxiOppaGEAsBVFbQFZiVtJ4epxpMZJudx8itKU6qDapo1zGd/
YwLkGMiyE9JyAl1pDYon43tQ4LigmxtTft1wWPU1aN3VAiJy7hLNfuJIeZWZLY5L1LpldlWW+Rpg
rNv4dZHyFLG6rVdmx0H5xbazS9iDnfs2/6SOkoocPgvOxcGZQ9wSNDMHK1R2c+f5IUqibo5TQVym
8hlMZxKfZo4F3x93eJFd4ubZC7Ftjs0t2aSmPIFKeKpDWB6JBpAGcO5N2CNzfYy4zj4ek0wRdJvv
Bp0MF9dE+CcO2eLkHOTskLpBPg2bNJanfqi9LQxrPH9NfglglR41bh9s2rKAGGlddS8LAK86BZxr
H9jqMEtOPWf/16KCTwLR/lyWqEqqh7NIShs1bsUWLHEeTTILNmYef9jGyPtZBx9JSM6iK1pJLj9e
EDDMT1lZzjYYyru09S+g7Tz0eCQVZufuRWEYfHbVbkwdtMyWbWpYcXDGbPhtGTg2eWAzumeFS3A9
Tj9mKtgyc3isBvtqNcsFp8THkNs0qRUuKGqeTLiKuTFpnJ2KXDsgtaeln8dDrE9OJnEaDR+zj0vF
CeJx57K0cg1eItXU9J0ufr9LkvnRdZogGgkBIAAfm7YjYeIOr/jq/ywAxjkxkMf1DRQ8ln4MBam9
73o7ONNKk7NuTa9BoslV8LgpU6HwuoVnlqDeoaRPLE4yc5cFimWBgjikmZYvairfgfzsBPasEwaM
s9+6/uMwvEwDxe2FCh8w3QPT7mD2hbM+lGlf3lgP3umqfY9jFJFKq2JXdMtLUBP2Wlp33iAOsV2f
Ju/kzIwRmJCPKeabaN0XY612+yyAZzpB/Ejw6lH+ezdowgO2rCKKmNUF7MKXH1bzeXCsObIMfMmM
b7SclNLdzn1gsSxqjrpN5bXN5kviGdM580BJ2gbbGtc1j1ZPGKWuDPjnIc6wJMwuRTVriia4ErF3
iih0GtIpJR4GMz+whXnqxuWdS2s6ikyck9YqD3bHIaJwMnHX2awkJE7mjfJZ78Oh+dM1OGNNm8Gh
LJ8EpqUz0b78iFETuJi1LioTMINIanZiMbykA1LbvGjYHeAzlG+9aritvQNLAS6bZsPI5NFgqCuH
iTAeLC9O3Ha6HXLYX66zOtSw4qVoMBB31gqAwCQe2bCGntOV69RHQcvKt8YF7VNyas+GZElTOBdn
/BozUv4K8Y6tpvOYt/ooC/6Pjr4LHHqbWF9mXAwYTwYfq4SPAnvs8AXvMLDvmX3qS92Q+glj9V44
E5exTVEwJIh0n3KuREaZzkWCVD9ibuLO/BF0y0ftevpQdMG3AcAJ7rNT7TPhX2TB45r92RbGGyzs
gkym+1WnBGOCEJxs2cjr6Jg0/aJKgMeAituzOMN16qPbOUuxnxQ/K3Au/77MoalNWfvYokETQLCQ
3YdlPUlI3Af4eR/lCLU/7DzaQCvnkrfIv/iwOWn2EI8JQ9HLkRbnxs/sC+U/tpuBxujUHzub5c3y
UKC7ApmnYZ7a6pmbtqaV/BCWNUG7mtcSh5h3qcdwlcHo+4HCBEFROUiR86H2SjyvkMu5GWLLyzSt
NEl60kkn/2Qek3jv3vdx4gBxCS9LYuIi9suVdwd1PKYxMLRmuck6Mm2sOkiOMT+j9lne/m/YYZUm
mAcXHyOnqXgysemssuZ3FwaK9nOM5z5+Trs/sG1A5OjsP3a9B6u+oGKoj0RYn/NgSsanhjWtJBFQ
BkdjGR5VBpFd+9bHbPbLrom5p5Nh3bsMgmQTUC3U5HyEZN7oRkhem74BaSz6J0ZXYCfZCl0aKQKK
+XyNg2J8UdYL77bHyxBeeMBGzhI3sNV5qM4k13qrgriUgtMm0LrtQkoMMg9fgB8ydXsaFkDPU8Ai
y7zTyn6pJBe3O1jQmAZwejOAtcYBuQkW7wu21cNseN+zUxhn7asMyg0/U06fO0dA6V5dEXx6VXps
myHeSTezIgMBeeYa2bqVXJWhptgPtf5KZ3Nrr4fffORooV350uiQjkUXHxPzyh4DVIdaagg2oWI7
GdLepwR/sTUZ8BXYb9dgO65z0H8ZoJWIQXpbfwClo5P+GE/cHVPsi1qzyg1L47vv6jsJI/+At/aW
VPa07acQ1mJZPATA12An0jfFYTmcZmubqIY6ZFok2NI04UEQKkvbLuMkK/8uWGn62RxvKg2iJlPN
Hj3jK4iDKkotzrhthyJl55mN1XCvetLQJLv6s4JZw3DUsYpqhi+f6qhL69gPc+CNEeCoHWESnjIG
Hz9ODF+09Z5bAUGDtIkJFLuHQilzUuK9ebCSudxnlneBQnarYoCHRdjDpYObEATdwRpdKypiUBHw
VMG89ZpXMctf6sWrdtyHH7vKuK12Wy/hKemMCIWTl/xDhy06WBvC/TWWLaMoy6xyDOXZRQGlDptt
IvlfgQWim9EIRkL7TvOQojwfS+75ixv8FXgCwbj5B3qgMOOFQNqLGPcwi2DCHD6ATZ+GiMQcL5VL
izCbX/B4CzZ/Fb7N0k2v/A4jQecg44O0zVLbP2UzFignBZvgFXcmOOEjaYOHPvbMS2EFvzDNEuJw
Rj6HCGBOdlaVfSVKyemYvr9mqDDzJ6zxQ//aFfV1FI63HcA/EkwjaevVJVwDVJzKL2ZeBHHvhuww
Sc1PMSeTjLrvxh3ODU7GMFuPlElv3tdLgvJcjb9TsAOvruKwU1gQpCXFIRMR1W2Ai9YcK7Kprp52
8LfXuBZDPh/2qCX3j+zhrVIUpDdo3NwEV3Nli+dFMqCz4zVvK4H1glYabpoYQ0DGk+4QhtNuaoP3
cVLTjuP8Y9IwSIZx+zS57W+Oy1CfLJ/5vr4PDAA8UlcvQejzhmakbeSzKCuch4a5DwEl8OaivZc0
GDgDFg6f/gBH8AYXfXNbcHJvtURjx/b5XJo+n0hn+oaZQwXhQsuwS8oD8/vqvsDEltX7hl4sO2Ol
pW1oDF1/J5YBZA/QMJEmL6EI7zwR+MdB+sdwXJ4HEKio9gFZWqn/apzviEGt2CtY1KqfPjOOIHeZ
nyEdM9+derc+gUi6YZAed2MdgC+Hq9Ck3NaWQl8RK8aNDJdbUzvZtl2c73CqXuI1uIwuUKwQnps2
3a92mCIx529jrz58V3obeS1i3pHASL97ayaas3bAO8ZdK41Xc1x+EYVV+2laB/QKQd6R2DAS68ma
YQClbv0X2H3ARqnfdUb7wFQCHXcNbmo9XnuPNwC745vfcMgVw8lhW4RywsX4NsnhaI3KjeYc1zyb
Zyrh+WGGoGVCcClYpqPDTNStAYxu1OYTalfrsZv1x9OUW9RWyvlAeJ1NCjW4qJ+Xqf60hNQH6uec
iNrPYROXBEka264vA2pYzNu7A3j7JUPfjvqOCNM0DtzYebTLNsQXBO19ZwUaxiPLL9a2v3NeSa3c
t7bZmxKBwAmIlnYlAPOqJh5QKaKLS1tz0BiAcxcP9WB8d0Zu7uba7I6VI391ntdfMP2g5MYXw3d3
RhqyCZ3dkdh480g4k4aMljjOoVtZjuP6WjDP+1QLBYmrTovvEJAn1yQsyuTxkdABikmU1N0p5vmy
yXLoy0K56EhJu6/W9qN8BiGRsY1OEotDR36zxbDnk+BjqTXpwXDMmxwWbmKtyg6rvhtol9PI15Rj
7l4IW2/ie9e3u4OD5MDRWSzHztBPmP15ePUxjoGZBhnAwlHc+pDlmBs9iwffpPtLrhNBW63+OxbL
zW1mySngXcm6ugst/P9G/hC66p5FB+WsPJZws76IIUBrNu+dmA2Cog9+n9P9YldXTepryayD4iQz
ZDUWNruOSgZXwyeTbffe2Zf6aQC22sQAHry+/qWq4S1v7WUvHHy+Rv1aexjN7PzTmIC5OPVb56ND
L1N/hAxphhDnagfhrqpD/GDVcck6/FaUeSNzTJPaBdNN5wvltKDGO+FDLJUI4GtANIs7wqOpfAlw
iJCJxlaEfMG99DdSHafzaeo4uvMMLAMgzwH7LOPa9+LbC/sdwMUCCat+yXwueLbCOwSxP4FHPgiD
dlHF78aKJFN6Ps3WQC/LSA8KcWb8cTG/eOikzpb00gVryyzKDu+d3I1T81bOEC2KfHjDswOVLD7g
Kz0qvoSJtocHRU0RK1Cc/Mrz2abltbcLe54AccY1lwu18GOzDLY8my+rkn2rsdz67g2qwLYLDqIO
r10KlM0IxPUT33kVWQFtNEmjyM8sXNnl6oAg2cF9ov2ssKOnJE8ilpA4O+P+QZXhYzBZ5lGUH3E8
URJvPHusquocFV+p+su2s4kjM96BcRJZ1GuX+WMYf/flxCzjzU89yxdVhwRZ1PTP8vsnEz/RIEzS
9Gla348j77LgxBP5vvuNJw0OAupiqRrYGCK5E95Q7srMf6CbwUUGMc8qSOAKkhZCDLb5gCalN0cZ
OTTYlOe5qJgiY+fseOEhX0CSK2wDrOO+YVp96Di+osVygsHJsnDggYBJaJCDyRIjsHXxlVquN1M5
xsE32y/LUXs6ibZe+Bz0UxX5RflrXEOyrlvyafOqwxSTG1b6b+7xIR1oLwMD8FY6T1NanQ2Gjo21
iE8zTZ1TaysqJiz0XJdwrtO8EhKmk6mhK60My+1AORhSh7VJjYtr471AU3lrMlD0TVdyw/rSCSI4
ZPSbqZ6GhftHSkB1Y1Qz+fsBTKLEPJLKDzvrXr2q2VZUc6uSB7fPZLfJJtq50gAhfrgZ6cUvJotR
Z86PlXkH5uUma/djmjUFmW5LBrR6qSb3ixzAb0Mw0uXEmQHOAdTX65ua9clLIkKYRntZcdYAuPA7
r/IUeFdLpDEtXqyB1hBNbCmbhbglQ3L0S4znbUZOxV5JKXVJLMMlftQlyYusCJHNjo90DmCPzfWL
JShHsxSVERmeisUrf5H7W1+ed5MP3GlUPmLZskZCGnTxLr6rAvXdDZ2165044aPt7qs3I8PgY6Q9
GzqI44MFs7pm5giwO5WL/ddFCqJpk6SEKD4SqPOGNP729nimz2jAnYt+TqZ4F9fpfeix2Fz8DThq
/+c9BIf2IN1uvHQfw9S63J3R0lEUsR+ph2DOn7QyEQ2wyVuN2tkdOk9e0IYllvuce3Q0y+4kBvEL
GRHxyV6utTscZIzO6AcsI3HUiGLZWixpNk0yVNtcIDwmXApVTyDe9+7cZmBAmFpOK83Noowwd/BE
8Nplzlk39d7Dwt0XLIPYt2Ey7iZWH+bXEv8D+sN4FHYNKYG/wAtebIqD9m1bnzAsRunoAAnzjsWS
owHI5p5SCGLmon20pXdaVYfUg6NfMmI2fX/PqowLrWfYkMU/v3Pu5m7tvyj7U8D51A4ix2zuNK7w
KrEoAOv849jfi9G7nxf70BoMKyALNpTCYZ7RNIrU1X3lVbdCzCRJYyD5Q/ywKI+DDZ5YDMqwsl37
LFeN0O+Og49HzxJUj6SrNalseKd9Yf2bJdZOyydYq3ZTkX54+XKD/LHTHlZXEdZ8TCBeNpxe2Cl5
m6HjfOGyGxGKWQUwBI9GG7te95aaWP5am+QDgcmNjS+QqOf4lMMVLx2gbOuHMDaWm2HSfYWMYsb9
GQhxiG9sOvYs6vLEujEnDTzTR5fIVXhtYj5ny+qvSBF5nQa/AjYikVhnjts32HDA9/rnNmRsQo3/
O7Z1t1ts9pcaGX+nvG7XmfMtsDDWTRnnJDJIUWwnfwdBv8IyRSlskRT/kjXjb2IJeoPjEumGvoxh
6uHwPgzYQqk9EZw4wEs4qcmqe/m2F6NgnzWrbVH1FDh15WfmuPSYW1+yjX/F8YU5isrgENQhzUW2
iRAHOH0pxEUrXgBHPk2mzzPZwOEam/avOR5OovoeeD/Y2XDXM5biM7f0sa9XY7S3OHtEepajSTpg
uFZUuPTdna0t2i08UFtKTn/4Tuz66XcMWUSM2WCfG4dyir5OjtR2RRRWj7vB5ruqWke0iCTHvufd
8SuOkHV8GVcrFCFMHAo0vNMmdRCItBQW3ok1uGuihFmZAvMWhI/mwIjWJL9lz5BIfyAtD579jcn/
6NUJ9ja+gRFC4ultgO1r3QDYKAGdIdXgE1wCQzOpJ1chLQnrAMpA5DbQ2RbsvHJc0i3Su1D6+Lqm
tBp5qX76u5rwFKeh3oMiYGWsKla6+PmO2H2uRktPjh2IXyQZp31GMHaOKSjKa/kwTaGIyn5hbqch
L4rH4mtEq9omBXoZtZhb0a6urhVgbMCZ2GiBz9qs63fyHOY5YJdiTpSK9YyqO6eX5R3a/2JTtqJ1
9Vmbo3Vi/yKxaIESwBE+s4/wcip3W+9cSFPfdZbuznR7HXxMsXdWDN+g1OYaJFn/aw7JMFov2uOg
0/KsjaY8//dPHwzQ8jxw+oBOw9/+/MFP0qHf2962Nmowb69c2JzFFg/aX268VqWRf/T03IIbrown
IyYbOdCofef7VNEsdctyA111rL2ZBwDPzzXm+zSyfopULo13U+v3xLCTb+I6CORLQsJTqUdLg8My
tU1gmDHSyTv1WnIo22Zh2z+YTVccEn4tdCeucEg6Mb9u5h4oTITCkArWAx0iyNJkFrY2a7oEdff/
/siUmi4/f5cMF9aQwfnnv2VV8FxhZj/8ny//+Y9uXwZn2V7/9/8S8Fi/EKcmLj6Hmoxex40Pe0PJ
cvTCNA+T7P//IXoPxExQHh07ty/DEFj//eGt/6pzleMV5byHIvtWjFRk/fz9z9cmYxKgtQfhuxxq
CxdW/zi3JBsN+yE02KLE9XwKYCcc+hLYIrjQibd0AW6lAw5uEA0l5yIe/QWc3JgOBGGxvF8W95w2
uXfuTOsrdLjyUhwqZ8mBFaMfnM5z1aKQ5WRHtjWdxS74KQpdsNOvEQJ6zsrzzz+J/xIF4dYH1HQE
PqXPUtj6PJMvOP/8a9F2+RF5FshYoc/j+hVNyL3bX+j/ynw98UyWrCsqxeNiwrcSxOTsclaPs/c4
x2Q6sJBJ8kiWvoz6m+L7+LJ03foZogTM5gcJq7um0rDvghTMM+wK6ERaN7uBQCt5pN44L6Y0QLpq
2zj/98e67++s1NxA04/PxZgb//3RJBqRoOgxnRJ0Qt9jM/PzJWr9EnO1bC308Ya2C5mbFCSD0Y9d
LwJWIw9FP58W5JazS0F7NdnVpRyhMPb91TC/a1O057QwWNJ5mLfE5J9xyfHs7fCmxyJpr5r77Kk0
yn1F7P+Myw01geV5Nf8mVzzsZ/lTtdLhb1kE65xww+pFsi1BMzCmkCdJlt8JM2BzfAKHnZI5ofcg
JtDjxRavtHdBTxtB8YP99IZm63jC3tajIkrpo5iaYnlBWsOj6urfzLnmHYVWoUZ4l5P85E4RROhK
4SXliJTU+FanegabYlMYUYMUopEijdToYsXGj7x1HG9NiNCDq62dY4LkqHPgEmJuES5aczP9D0fn
sdw2EkXRL0IVctgyJ5GiKCptUBJlAegG0Mjp6+dgNq7xjMeWRaD7hXvPbQhFrx2GcOz3j54qk6NO
HPIyRpdj+EtVKW7HEkroTJ/0ke8hJ8VC3qY3snW1aSZwusOmMFraAcL5GOX6/ZIvkaCNfyoM8r3b
A70u0G/ZFRFrqrkzXjpRj4Dshk0TIkNdxSRZwpmehrUK70ngfIos3Km8/CitY0k8x+BKaFXEb+Q0
drTq2gZO2aIT/+KQFg4SY06zCxsi+Mr7ctcUzmEosFVYOQavwQ5PGdD2qE7MU6YJ9kdBuC/qHOAQ
nsr2lXOu0xl0tf1za5m/bCrbFZX8lgVyzLuat0tIInfPgDuPlYavkJVDUZE7GVF5ViyeSt9bGXlO
DnZzC6LgG2i3XHtlcmFGEuFp+cwSPyTfLlkWGpjLpt8GMmvnPLJtwqeODMG5OsjdYxUdVBOcY4s8
WQSFVAtqFXQ9PGCFqa5o3FUVp9fSas5+Z/3FHHHM60HW6QmTK6jcRLrrO+SeBSxxX7n5MgqylzHv
nG2jxk3tJC+1Ow+kM3+dWOGTGApzZfoHLopzW9Y3TQXdwqxB3GXmFYPDm+k6N38OnJuzAJgRUiDi
HuxwLXONoovUiAyJSTufIjh+BQRhbGLr3v9JaSahqNhF9u7OqeeIpD1GnHGOLWtsOkiQ4Z8KQMja
JgsjqqLU/yiy8j3QxDtQLiSJRPtSNDSGdYP4yk2XPgSfI2sp6wMlOIO2ngLfhFa8GEzY94PtX0XP
b5Y3CJusDr4Q7GJtLedbcygwwFsOAze0EHWUXQuve1B0Wwv93ZAWEnLiLKNel1vJLCLUwUyMgiu2
I/zGTh+KHZKU8V8/xcE+U/Wm0cLXSUHlzex1ywr2CXuBggK3T8t85zXeO3FobA0imos6pEwZGQb6
/W8rJoIeAsaToboYMCFRbeNzSMIrG5+SRgU/u9JYwrt4aDSgShRwhkVSorMvI+T2VRaeQ7Mh7hZ9
49ay2RP4LM8EjLEuBhMwCJedosZWGiUdS0at6j7JxeIZMJdubsMYS+x11osL4n0Qpvq33oCSaQLz
ESfIvipEduBCJhacjv0REIHKiAZ8K+HCaztXv7bVamudfOzC5WQCyJTB6so/Tb2FhOseqlaBuszo
NSvrBfs2CsgUfrRNvSebceP7WBD9qftBl35CvN7PYaI4ooAvplnkACEE7VKjQi4zBwbxVD/aSX+w
wYjWcRMw62HZx5aZKnukmWN9umQlzj90LC3MuI6XVhZ9VDBs24HYxMK0EQtm4+fYuS82U1qak+zQ
CRSTQZhRAPUBQsQhRYc8NQ+l6vTQe+G5oi0Pcaruw6wB8TMFa8nvxgJs+soHRtfZlPWM/fwrikOY
fn1xwRXar9Ig/zG5PfkY+IZWBnWPY3BTSP3N9Sfcap7xFpf1Wm+icxMUr52huRupTr0VRNu2gqKD
8GqduDWtBcK2qt1OSjHvLdhfMqROkoHdorm3MczYUf3ijje9bY5uKn9R96G6yRB7Nv2dHcE+F1Az
BuM5LcdqmcyITDvzSJCcrJ3VqW8PCoTrRJvR2kVm/5Q3U/QMER/gn+kBHmJ0BA8f3xWBtZRxsW1f
rIhVQuGvh0gcynyOwx7CnTT8YSMDlAFZz34WIBoJYfBCIb4+TTU8riYHWeD2JQoar16mJpLESUwH
L0RoWCRANnRsUH2cvCEyhdw0huKACmOn1+a1lhcAUtUdA/NwA7oBNsefOK0hjag+jhHKkxoKPsjS
nXwDPAL4a6M/GShS6e0gYJdpec2TILsEBY2m1VTQ1NoVEThkq4+Bz/Iz7/ad4lD3iogEcXzXuLaC
y/8/VF8sO7xlg3O6DJRxmroYYXUJ/MYKCv0irAi1qx8zzsIZr8L2JfzGb3xsUsJonMzhWzeFzJT4
MLNIXwrrhsSBrUxKLRg23imnlgjnXT+pJmj2Rd4vDXITMHJQDxoabswQiMHQf0WJPZyqogA9WbGh
4du2zfBto9tAnYJugO1X+grUTT+BH2fjK/odc04ADXZIYn136ins4fSaFGLWuKkIkfP5EmylMwfI
GVraZt4+p3GNmjNsebkMse7csX3+/997EYkxhdkw9gvaZzzZ9Sp2ETGlMZaSiMD4TahdAGgnz2Pu
x9d+/oFh9CkuyUQ3K9c/z8VGPubJVYtwS3KBUUvNPy3mH2jZK7bP5BIPHaHK5hiozf//tTVkuGrI
tqYx5NfxeiMNCoeaaaUbHbsivQYTMgeHIFo3oWlijOcyAxsTXtGUOTflNgoS4boBL6qxz0LzUMbd
vY08wk/wC61YaLw4vBM7cxy0WXfjoeUQK38qmZM05C1wvtxDBQISJxWszSp6q2a9eNu7hJSuWCj4
50oppG9JfAjuFeR3Kiz7o+iwmwfZnAzi+Cej+FdDh1qHeJRWbCL6u2lCq7W11/9/0pPJMrAnXlaF
LHdCN4Z7Bck0QHty+/9naRNtvMEJt7GN6LCS3oCC3o7RsThnEfjWJZ6K/F7Y2j+nzKqn/382tYFJ
xlcRby0zfrHtTt15KzhRdeZBVSzU3bRGG+VVN2z//6/6MC4nvfdWnqYSaNy+uvO0dFuFMBP9W1Hc
9dBP9snoWrPEGgekS/njIPM8SAMCCYTv4p75w8hTwTpkFB6sQlSGb7UU5bGLauwivf/EdkpeaC/B
jMfyrMvKwXphbEwf9b10uGgHOifD4mwfqIEerosW7dimufoC2HMAtsoSJMvlxcmncD2mAYMBuz+W
jTeeyqq1oIP4JLFM1SfIFkySibsse1IKciI+d50zaujUmldNpdqz4oW1+NVlqPlvqQKjJOmuegwE
O1o8sIaE1C8aorBYyI+3zCJmNezf4ZajFvQFdRfPPpqc7YgjgZUU8z2YMnhrrEed9u0aCwRt3axY
iFjpb4vIs8hSRVgBQhaBbpSyQEDeUtpBuW8if9M0yRopo8loOIzWSUzd6gEeGOvuOS9Y59eWH645
SEnVPas4fzdNaTMa8W9sMikEc4vbxICaAaNAbZHKP8lpqFbEBF5jD9unTvxiNudJmmX/Kwlt7lno
dZXgtWziufCEnJnT3wUetlHu1BC6IUUL15b6C6fxQq67vSYC4w38H8Jb1JF56FBvhbNA2MCNXg/N
h7Sam1bwcJdQw8h4i0+ddw7tEvAu+w67G/BfHJXCSxDSkc3s4ofk/HJs3qagZwE/Wvhfq1qxbLAc
sKa2tuZU4R4JxptNG9MM/axxgavUIc+l0zHP2dB7ECkZQMaOWsc9ewTXe8Lh/h0VGmy6gO2f4bgv
5uBeDU2BEXWdn96H0xaH2krA34CuYOxTFXdILhpjO9+GBGNWW+0TLGy46x3nwYaYMXTWwmGLjK3f
G4DEBrzBgNr4LBP7K/bhQBbKQEeBrcmI6JLzJI+JgChvkqIwsyEo0LbtUkV1roVsjryg0zlt0EFb
7L6m1HhGB8DKJ6hYL+IO7RMPMifeC1MVlGvSvdbVTLLAn1yRXsjIiuF9E3prIE6AV4shwIaETdbR
NXAliNEShkJ+Mf6l1LKp5V8qAKaxRYPohcAsI7tjl1k+ykLw+GoNMSY2TVQqNZ43pIEJHbYHPLIx
S479hIqS6SX6pGskU7liNPwTT26wNhGNUwFAfFfZM4X8qyzBcFoBo6dC9c9OECwQWan1WOo0mAG+
kBwUVQswR2+MRxmaH2Hk9Vstxe9FuDLriH5adlk2HPOE9DGXuyj2SM8lxOClsVC1k8ipVl3SMGuy
nwu7/dOD8KeW2i+ogXic1ZMxa+vM6J5kr38Ih/ppjDQieM1zm8PWZaIew2hjaD+ABU76fmdVdr+2
0sc0iXTJnGoV+P1fPK0FTPxlGj/1fBx7viBmYdl3USe7Iq4+gtjv9z7PO1jJs88ftWgy0rSQiE9V
8ll14V0Ezr2tK2Mt8uKC+vo8hMMvq4xqV7kmW8rkJ+EY2g+kJCYKtVuYotTnu8R0tCkvehLdIU+s
J7Nl/Rt8ACDdDE57rBWnjW/2xL5aKy4Xe8vxAt977eFO2jE8fiVhr9Zp8qWltI8WW0UELASROlCG
dPAW3psUZLOzFWR+jTIyyYzkjBUHzPRIS9vYz0DRgEhQt+qTQBDgcsxlZrfE7sCIzF+mBSA4T0zc
ehObAoYBK9sqCD/KuCAjChSFLJwGdld6GZVZ5jyHM7dGjt7FjLCGWHz2QOHNYxAPRIGECSJ3luMJ
PPzV2EwOD67/PvU4v9HpXwobiKKJwoBh+kgdBiprDeIFVZrQN7wVyKGZln1NRk9da18Ie3pvyBOJ
ehQ8zGQwZaC5Z8dWrS3IEL0qtKWTMLZy/BgxrVYAPpZ0afCLq5EBjRQXhVdg5/N/5YQE+EgUsHBj
LRaMgWHkbFNTcsMp0lUzBv/EzB2zBmFGyrB7Q4P6NOa4lIvYFcyG0nc9Kj5i17lIOd5U0kDtDcV9
HDNnJZX3YXMnjPV0F/U0z2J6ggQ8dm1Vol893btNvaKVSWZ9OHLGdiISxpHFsTKbN5yKOG/JEI6T
iqgAtOyw51SxtnGUMKa0ceYjCqCSJNAyJxXEjf7YrDD/dl1GhhOh6Ib+w2otryMFLi1CjlcOOz/W
wDI4r14SBiu392Gdg5IYEwP6Yebv0y5C+kDlnhngc8CYogNH/ON47BipDZakI6GKsPRb2PmvbB7O
WTCSIJYGe8a2fLljuzU085518b9UL8M1rrKJBXyj9c9pYF8pQ5m1yYZhZP7PbMi7sX7ReP4kIrp4
Q80sespw+mhE1VOnMTf/sqrY3fj4CxH7G/gFYV81U36TiH44Sk5hrl1MJzyKtPl0JHmWbkdLFmVf
g8ukqbDNVQdYmJqx23BbIy2LbJR1mvtE6AnTjQJD9STK0xipYTsb2NbF2XP5zqQz68YdrX+E9Mzx
ND1ftkZKN2y2JdQYFJxtACylaTcwhFj1zcaRDCY3gKtPL+FNY9IQYybmHmyBZgRt/kg7+a8yeBwi
4x2T2SojwhymANWLxchT+v6wtHr1BTuA0eBQ3YQd7+32OUEaxcYHrZALe6Sp+dsYdfQ6ZmBRWbG8
Sh9HRxrgQTeQrTIM8Um7zKRz9Cv5w8G7cnUWyETHH8yKIRG90QF685MMmmFXNMWt1ttXt2uXGOlf
O+tFL6aBECrM94GR3UmMOUSm86PF/nFouCG0GhNpWZPH6rZPVUij36feCoLsqWkY/djWvuba3rFy
PXbEiHOHm1vPBSjUo0XpykVD0VAgKOAtby4dTdO2h/kX5rycQ6JfJt+pVxj7SA+Mv2TZnGxCzrgh
mZAa5nvTmic/jyomSPOY3245aGISUP5UzvURFARNKNsxd1WG2G72MdQ9E1bIbRyeTDANixrGtNMZ
tAaGb8XO/JwEEezWnez774CQIvo8ZAVqBO85xWCONdCdQ7bNxMRCuP8yas5chSzCDECsYdo066fR
5kugb9U4wkpSQs6xU2fMgZJPr52Go6sFV+RUN4nubR0EMdGlLtHchHWlwkecx1mo9L/SsLstKVj4
0JLnwKrecakQsTUQeecH3w3TRZJb9OIalK+NS8jCINgVMVD3nEfp0P2bln4iVLXndTWtrwiaFjsZ
bmP+trvcgYFlM1GvJUPnpoKDV4ZizykEJCX8CCKRrKuEc2LUIHs5sc4KXRXgXn251kv0T6b7ORBv
z0Qj5SMDd6FmKov2GyY6xauSqzHUUIPW7WGceyMHRYrfU/3wqLw6JqVd3RnfTA+n2mFqan+MRfew
omqPiuCSmMZGl8lXynzDbyG0ioCZrOyBBn4bDTKfsIPj5FFQTYn5aDm7c2GDfvXNN+V039nIia1l
gg6g+SUWF/8rI3FZvcd6+ITe/Y3cacpYYbwz1PxFCG+46a87oCqcyupnVIjJLEVIRzWBUrdAypVD
na5s3UHsRvrIFIbrtLS2uNPQ2WrFlvX7+v89S5ozmeM80a3pE9zKMWrwG4+l+w2VdR27wZsfda8u
b7FX6SmKpl9wNuAKJ4A6giNMV4LoPefvwljzCeDK1s8Z/NZgE4g9X+DnQ4vuiFPQAZV2QrFGXaEz
8PYYXmNr4FNHLEeyWyEORdS0h9q7OmkSrMpc+yIkr98x6kmG6TiW9QR0BCC1GTXXQno/TNcvlu0P
q2mqrqNTPIWpvDkuMHk9Jo5wfNPHcGV4ursiR/PNS+k2IJcHEVNYFJPwc3B1uqX/ZRAKtGJoG8N8
4XyyEKPgqf7CS4dXvLG+rQgZguYjEhPY3du4XeoRvY1kiu465lsl6mJHAFSCworALrfEhssseT1O
KMd8gBqJA7jYKximWl7/lbbVfsyoTvyw/rSbGFi99S+ZzDv0THftZLA+YvulDsZXvKVbQ+/uwBXb
J9YJxJQjfWvr+K4q0hU0A91DeXVKgl0V08Y28Fex+UxYx1vRDzsnmRWfdRCsfCLhhux7CIoPhEwZ
mA7tiNTit2F6fmjwFaF5p1doUh3BdMievMBs57MsFy2iAAh/TxP21EVtctq4YYbSo8p2wibiBwQf
o4Yc8W336cn4p0XGsOyctCBuD+3WGJ08SWyJwU6zt89ty/DcFR7I24HE0pLwsTEGpac+ADvircPJ
sZz/NNeLvgLKEzdPsMRAZhtq1jWZw5AhjcmoiWklFlZZ3fGB7bvRjLeVIdE/SoKyRflviDD8W32B
Fo/IXACBBFLsywZ5F98gTKkvjYwpf+FMFzz0uV9+Fumc7SnwJLjQ/+gN04OU6V8A7gG/vfdqsptq
Yatj33M2JgR/igDci6q6TnF0KM1oB61qSbjVkyagTlZVxWbHcb/0cdonMn+RU19shRf/6hPSLTZz
FCPF21DHLoq51FnZbXCMbHiZhJTcvDB8pVCnJNWNAuYAsQv5bjL8kGxdmayQC1JCRlOzIvv54FT1
KdIpaCBeGFvLYrbKvZgQDQBCkIS3KjUuVlKCDGq9L0ig8dHPer5CH+li0f/zy+JRumoEqR+vIKOx
QANluepaybMu6jUMqU896uW2qg3ERcmE2FBwOAgrp5Gd8lVcmNVBjyhPWugVOl4CpybpEyAm2T7k
i9XzwP/Samht0gwbpmW1Tw4S9qzH4tswUsee574m+jfELpf/ZVz3bYinoUPT50FFUIrtRjuQCNER
L+V7k31Omc/ruKxRp69aWTHaa5sbiqRrYA/HPt+1NfaIPmsCfknsP1OEFpLFFIi9qEr1w+hqH0Gv
2+j8iPwKw0+zApIyqIHRl3Vn7jdnkoMMFnZb730fpVFxGOqCBbJIh60KzfbUWU+Zhs6mGfx4E+N3
ryadb66gpPetQzvUdNzwRzz3vcPyjF8pIhLWyGK8z/TJpDnrK6MV2NNwZaRdgA1d2u9CReizimPa
+sWv1Tsv9K7lxUYvydaApa4bsJAbNbF3o+CgRfiGDQNldiMgnEDnN+deJloZ2l+YIThJqiNLN7VT
fDJ9NV16b3BXzfBqJy3yIF4Uf9KPvYXlUO/PNq76QziMJ82cXNBC9g13IVP7VkNVyiTEieChjDla
WMfbIoIgf/hNFxCBNaGfQzXCa4vEuxv7WwXeBd0y0KTOAUEiSnc1UPEwNZK/rmdVW1bvRTMhpcCJ
GXvjsZIdTuEEwow1WZuhZc5me81tCng8ZNy/aRWXdmx17PPIaee4+zNpmyD8mwFD90c2SykZnIc7
M2npvcrfWs3iyg4Y87jrT54VXPwxID8oyEAdifIBAGc5eDr9m8+WTjMx1FbjU+ca3sFoZLHXG0Aj
qpXrXVBXISmx8wQe5BQj83Kl5+xyQ+fBOBwSz0MbrGCFTN1d2HV6h8EkL6mFf3x81G7b0dVG1bqs
tE04CnVinvNttTp+1xo8RVgRNth3R9pWTtieGN1ev6mSmYDbtuOCBpJcIjafNIzjYiCKbCZawNrB
wcoU7jX3cGZq1yoAzxNOKdshETx3dDJ6jiyiAR/BVPwNeA91f+XDxeZF55tGspRGaFCosndRZRHZ
MyQMjdgniYYMPhGqPk+DcTRbubfliEwIhRN0MYe5LPppH3nwXmvR+wuXd3daGwk7SuZtFRVXfxh9
m8xmCXOzUOuc4dnJgDy0mgRuo47D7anqo9dch98xlvae+U2+NZwGFlTsAFCKCqT9AdmWyOoL9A9L
ErNQ286rD4RzSfukbCziY/cn6+S5xL2+7EYPiYyUr41P7ZfIvbSxVimvUZsSF6WOIXOtQ5xirIfP
jHyyvDxOhKUMzBuccIaB1XfDtB6V0I6s5laRZ18LBM8b4eMDID8rjr485tt1mnx3kkUm0Ikzn+gx
zGS4z0r22hHLzx7dx0poFdLGPl3lEWvTigNQn3jOTD0HxuRUv9wWpu7+Iv0u18LcmBpSsSjcjCnv
RwRzgKPHxj09PMUIE2A4jcCDSFdVzdFxp5+kzyzKvpURpDd057CpmmojpHl3cV8w05EPJ8bu25eA
VC2Ll8+F6rZ250+7aD74S/ucqhUJkrp/tUPzawryu90/pnr8rkXaHopUfQ9E5A0CHz/cBmEOT6i6
2jU30Wfl+Se9Hz8TCzcgqgUMXYA7ad/034zV7hLpOVRbba712vZdZuwGgnkXP7zJyMtBxqll0QL0
Fz3zSixet7wT76SEIafwt6zs7hpfLTB6EoknSij+FojdNeNcx9oZK8qajgoNV+XrqN8XKhrjHQHC
00JwPniN8cn+d+CIAS4x0ZwvJYPTuDWjJYSxFzEOFrcOgoBWlj+eRIPcje2HZsHrtDuHF7/zNrLp
59wR1CQcsKRHVOXOgMC0nnT3YGYGfyZvKWXNcNSRUTBuD+HNu7wXubJPYf8oNEJnCcOba3o2xrb4
RwblZ0xk9MJF28rLgFEsUzbjym7alj3SXGZc7H6b5nNwQM6YCMCXlmN+j31NkDPj0ylqF7pvjivO
oYZcnyfD8Z6NhOQ/fw6NdXnKrSTe1DOhQM9fBpXRNiRCX5aVzxQ3+k0D47fEFLSwh4wLtnawozUV
qgZgayi08OdUs7yFLYdR3HxhvhSl966ANlDrSfaPA0+TGcwjYVWz6MrCj8jkTOPvJaNqpFLv/UX1
nDFiR/0XckN2dEn4XBfRiCnPtNz9UI8nWwFxtJ8GgcvMQFa2MHSp78am5CzLgDULSVGHeZV/NU3H
hhWpHscoH313bnxJ0stSnK+oMTAcIKqh1Fzqtryy0ZvWGpXOsrHOfaB1bOIKnI2t/thFQZCvPQGh
vnCNJ/yIZNSqjg2G5Z4IEFRbr3DPieKxhexj7gu342PR57jKkuXPwDq/SBjtFTqFmRZE4Q69NkAM
Q/+rB9e/1DjCF7H1MqaUTxFz7Qmf2ybPCe3FxNNo9iuPDzJjs/gN2NqwoJ8oq+fszMQVzwHlBpLJ
bznIrS5wO5TEznTDipO6W/akCtJ9sMkoeKOY1T3libX3RsPc9G59MyLt4Hf6GtTQaoC54aQvHo50
REfixxJkOQmneIkkrpvBy8xljm+l6Buej4J8JCLTrem3JV0N9BOqkLSLt12gtuOYk4JYdn9WxSnp
pgJYAE+sU2KgFGRzWyWHWd07+67qP4Qo3kGOfdmy/Iy8rRix1arauNmptPE4Nk9SQFsBAHCOYwxo
9Uh/VYf9RsSms4puYzraa6cYEcoZ0bNRgRUO5acIS6qtlluKyB7K/AB5sZqA9CEj/hl8tvLlZF2L
yqRilQ3pEGl6VQHFf41Pa4VhgLucJf7KQfaKmY5xHNP4X2fAuluy7kWtn67CMP0VbvFdmNvUNTEe
6Fw6nj9uQ5u0qAzZCV3ICDmi7l8Q/Fa8RWkLqQhtPfDymBZcsCrRa5UsEMEtG4dpOWxqdsKXtrZB
OBYOxURlnNvGfbb4PbEu6IyiGZalEX46U0nqTWMLh4G0s779ZWvyMhTFFTQHOGZxM7ipNiEuWybS
QB0tacYHmm4kUHgEUpRW3NvLZkSFZPXjDNDzD6XM+ZK6HL8u+jeD9r0hMCmcNUR86SC8U8lKM8pQ
LLq9C4GzNPhWVp3YGnVxn+pi39coqgJyUKgpM8Vjn1KGECa0xZwOIWZoTyZ8chZm9WRO68jHJG3p
FpmTbsa7ZrTaMdXEwfCTdNMjmVlKuBZrnT9rpYXy3jMZ3SuRvzFeqHaBsXdcBgbs1cl8INLSirV7
U+uMWG2H2Zdhf7hl+WZHts5+jhM3ZT5YtDjOhryWCyR1n2w2nmN6mooaki2PXtHtFf/rS0yctgsr
j6bNVJsF21XEaONotnTxPtisIv1r5hmOGphwDTEHgh5k/3rDtHGrmTf9NACEXpPqka58myz7CkRh
jht2HQ+c1AYTfNuCWYUQeNq1rs5VUVvXbPQYt9ZiYEkA3DkEwqfzH4le2HWVGy+NeDAWdhY9jZHD
/m7gOeuwtKRakGDOyOYDBfE1b8T/GyQaem1ObMiWdYu0ODBLrEBISByOtwwte2pxCwVZ9TGAPCjI
8xzZdRL46SZB8TxAnVkbvh3yjm+G+XSuW7eBRdTuuSMcokSwqEOjQNjjI53sqteiHd89HdRnrOOr
bjjlGRCRh2Vmn3H3Wk0+7LvoLQr6GxE1v3AIZxO1ZSy9iAul1B9W27z7DoKF0DD/hgxbvtMb4ZL9
B2TEmurSiZhGujVMwDLKlhwPTAl5sW6F7iGRoZSOY8JYY6ZCdAIsU0M2TSr8qsr6QfjkAdjMvs4x
RZMmqLRbzUEFkwNUB6b7PntHxL1IvG5rU2oyW9IRDjNvbqYfuKx3QfhXwyaaJ3IPJgq9iAaXkhtN
Gdc8BIkeTck6jYb3NBKAv2K9XKSPMqpudj/encJ4EoTELN5qryHxGqyLbZgX5bUvvQNK2Or2rCZ2
uZ/tpno4uDGSzdH7DWTyprfeXWUcm5GOPNTiRRC/jIj4tAMWBmXe0J7QfsCslJ3HrQF4EopeBB3p
/39Bljq0NUN8aCllyORsBpCgw5ie9A6JqGbbaOxyD6Eb8+YR6XFiwQDFXc2yirvCmUhYUunVQlyX
2qxsIvsj6nBf1elLiYWA5cGyY8PQGuLEYB6XlDecEtmcQ5LqqiLewSrea6K+BJG5NxvG+vgYJvEu
WDOYCXBOK3mCskBxMI9L2MhLEtXAkZTvsZa8hdPwXHubqez3siie/aHfKEft40SskhlxYUWnqoXv
SNYcfZYWJ1/DRFHeIRhEeYL7V36B53jt3egZUD42k10YG8/Si66i3VKOI1vpmxfLaw9+5N9Vx9yr
wNthqnvcKrJjC5hgvBLuiHHGq4h5DOR2rECxTaJYOiWxB3HKaVCTNFO7PXzcatimjTh3XQXZeGJq
pX/pVLUx0x9YoAcPoqMYOH3BV/GmKvFQzj8r1UnqZQiUddWv7cObLS3ZkvWLz5n5ocgV5azACJdl
Vryb9bw0oLjOBFQ42ArLFsVI0wGuHNI3noCT9DDmha9lIe86eMg4tZ5jwp5cI/sqWzCZwNAxzdj7
kuVuP6YftfNp5NmDfT3ZbuH4PEpOXIPXcZZ1a+EDiAM4DMnUzsp0eNj11gnmpUHJQy1eCp5SXvFx
kZvqA7Dlzh6zU9ZzqiT2+GBs/CoJctXG6gz3kWy4EbkDqFJce/ZKr/IMax/gPTv3Vp0XnYmFhQKZ
4/eoYr4P43BOp8LatogOF9KZ9cHGU28C8x+Lfx5Zw6Nu3zQZvHSt9YIjiKl82v6WuLlH8B2RgkAP
t2Ux5foVSNSbMaeuFwwtCMVaJh6JaXKbZoa+ZmF3qILqX2Vrf7jidjTPoMNTD/ieo51yl+6iNZS1
8MP2zBSRFoeIPgT8OGEQKIi0WwWy/6jn6Ooosv9yiaHfHxH19UeUiUi+Z2KBz2/XOpC7xhCdXZ3R
7cO0WcDyk8UIQzy+sP0cl8rf5gatbVKRJMB0Q2nZvezbFQ872bgq2bfBcIikhx1iAA5vEEbpqhla
MrLZLXCeME5IqA+c+GHWxj9h44xshXxD0rkx04Cbu4KKqOOMa6Zqz8r/yVbVjULiO8tEs3N1dv0w
qghUkR/WBDc8zxDfFsMHKpVLqu0qk3apkP0zzfO3phk1XfjIdN87CUbm2NXsBVPxaBGm09aRFnWZ
DdwOEIWyUSxTl+/nnD8z5tyxxvhqpcE2773PtHeubqt/FiyoVpiQI80+d379JzuCDxXy4NwZH4G0
9gUPod7+JcT3cb4N5/yrfDVqWuiI9Z7Tqtc0GN6b0f7xkuRFOPotJ2WQQpyADq98I3r66Fl40gOo
dBE5Ap2jrV06lcjOD4LptMf8lWkhbOd8+qO9e7F8u18yVQ90d8sOg5z1rQAc2EGoWM5/a3Jm061f
6GzJ46MtpzOLnLOZlWvaugMa2Bm79VtV1At4VXri2emEHeTRSy0PzxmAiJR1lzUSNzltPTs7DVxZ
I35sPtT1oA8P2kQEsJT1Rs7BkUIWW/ZT8Dz58AAUACYbwImaLkFtvQrD/UpCKTmMxl9cOPViqFCl
mTggaG4OdT8BdgcBI2qeq6GARUx4X85cFlH2zY11tHk494Z2G/XtleT2DpKr2jJ6efX5MCczf+mZ
0OOWJi7QRv8vunyFnLdBhuNSDHoBnJiENjPqhxWhmHLtttkPpp51mXZbOlwCUb0F18qaJVzATZFl
l0F9ozxNOrfcBIUv1onNe+/60Zthphf5H0fntdwqEkXRL6KqyfCqHG3JQZL9QjlcQ5NpMl8/i3mb
mnRtCbpP2HvtQsOWZGM6nWCS4NEiTX16DtkSs2l7A77ISwzfyEnVnUi5v5aYVxolEsj1ae02NPEx
erJF3VAnfaGWhLcrWwPJRkQIlflOfsessaKncpq5CAoOhklcNmOxITuUto77OuXAAl+9mLJpIToC
YiTRPNTD9BXUSQzSon+5LpylrcrrCD9oVSqeaI/vHkHtyuB2X+VgDOGyGmsnKt5kHZ7jyT933Z54
snvWtVuj6C59OBzDKtuhVVMEZ21jdGppG3zRX5W6FS2DgSAIL/zUNMkmAYZhhXFiERGhNTZiDU1i
b2kdwXYaG1GowJiYedVLNCPExW2lRsKCMerrgR3SFHc9oMYGp1KctMwZqm2Luk852Un3XH3ZZ0Qb
+DTRWIVhhzNLbKp/ThGfLaWfzYQB49Trx4HzqXXNddKA70L0p7U7JNuI6EktThPWTEUF1bxxPrXE
Q4wAqbYoo2NeNwA1ddQIdXvvFd9mFeeIXM6AnGnnqO8XifFieThv8zg7mHWDTe/aca5N5NsuDC/6
m9/BsWivUcc8m2r+NiT9OVYaCd8WNJrws/etQ+CUb0FuH0tgAithTMhtAfFXtCWnnsXuym/KS+Hp
X7WGpLFildZaHZag4jyxPLIEPloBeCKz+OXz8l9v/eapeSsdt96mmvtGGZ4r31m6dPYLOWB+j9V+
sFizW5gwtbotF02b8YB2oMlGVP7UNyUfum5jGMjJjB8j0n8lVnwxdvecU20BfpZ/7mPOnxOzcOHn
CyOzbhbVndawSKZ9X7T0lV0hXtlO7yTbW7JFHtaAqDskAWRy7YfE7txyV6wJGiBMgbQMg7E55rFF
lzVQNf3TNHRvdj/hTUiDTYHVzvJj6OQA/Fy+FKv8f8u1kuGlx5gqo28m+ebCH6GPtFS5rO3+8IC9
hRr5qrA7CT+HLC+9lVVBjhOAB0MbGUHZYhOD1qws++oJSlFKAch9LeI+INlWTKqrj8RlGZ3FxDWu
GQGGIQAczHNecYZdBUZ85pTf3eRfbQxAnEBVi6rlksp/yJWSpai18+gOTxGJQ7rctPqwDrXhjxqq
3Lch03L9RkjmvbXlj1DOthX+dmhYZWrmCmL28KZC+8L/R1sHBeDk1AkPIWppoZvkudnkeOiiuQTH
WpQfmsUkKisw7XXNW1kgSdbt4ks13a4xYT2ELeVHTao5HCaBN+AS2+pJcN1ubNP7zRsLK7lzIjWA
FT8jZ0xexUY2FBKGth8bD4+2b2yagewcxgvu4P9MGQWN85tL2ImzgjPRWSSmeXlyIvBrAvR+KMoz
jLCLFwc3ATKt8adXu7XHdWvEL1ZVAUl3dzSCZBZm4SeJDQ+y0QlO8ZYearrSs2Djschh+6S96WL6
xaOGda3cMakCItt110zKvagoQhKfUibFuVmzzKgBrofuia3DE37J+JDFwbtBuupSjAzR4EohGP8R
bfhX+7j3G7kDC8XahdDNEi/Pmw3HK4hQMrAlWdPgHVIIQ6Z7rFrzKoq2ZW5JgIinkSalSGQrGM2n
en0uzYjij+VWDNJ10bIi4Un21pzXGURCDN6eMx1KcggnDZmDo/fDHoU1lqIcpVbcm0/aaN5aOx/Z
kGPTCXTkqvrFnjqqc+epC0jVQFzt9uOvz/xgFZII6cyZYsIdziUouR7/hPCqO16BWzGV1zKlQSdS
9B94rcvQI1VtCDlDC5JR22MwQ5bN5rRXS7/WtnXrn5CdLkGwkBsVsQ9IufbFeJjoJlEq4kg323qj
3P5s1J9JOGfZmvo1JVWz0QVz1mmtglf85ZBrWyZV9ojrySUUIdQ8cx2Zpb5QPgnAsbp0MrooZTKv
p6KiMvlx8awbs6mndomqBrRBtM8b0fUXm2T6RPdvRrgmbe/VkAE5MFDuJnkbS/8N+zdeFFo3vR4u
WlBcTT/ddrCigY1JTb4H8qbc9GoV9c3K2r+UhAxsZ1IHjshNvk+TEFbHa1/Hl7qP15VFLx2RSEGq
+gUwYoLNi3t4fuGwWANEQaRXZsGvnv0rBYjnomdqO1QspLMUv0P8Lbto42jxIytJjugIHNh45YfT
qu+ynJZND6kiUeIW2s6FV2Im7DD5lZWO4tWFq+ZfBLGZq7oM0TQU7QN8AfNi3bhXVfhmpulWiH4j
Df+3tjLmF8lwLhjw+FbwnGbGo0NwBtRpnfpy4wIKRZ/Nonc2Nqq4/Z20fgXJZSShAX8Wel+A/35H
92ypW63nXyL/zDyS6EKXjlZRaDP7miUgawyTfxhfNujb0FhF+rCM6wu12rQL6ZRJrn4evODFCxOE
6SWBfaL+6HV7j6qCq0ZR7Nl1dup785DCDISH7b+bmo8/nXdVVngeRP5TONPNHq8lUITAHQ6BZbnr
WTgZm9WfxHCUjv5PnopvkJrfWLk3uFoeI1oDDIM8k4gY321VvVec6+Rufw5NcLW0iHFJxMbQIkDI
6aMfTR9JdAC+0r65ZfvN94O4qVnCC8RcHsBgboqMyRrCuEhkG93ruOl7mstudLbc6id9Agsi/0Ll
lAvbDG91t6ds3Eq9hqnOUoLPcg5+6PN1YYi/iObIqGLgPvPkzryXNViOwVThcrKtnRkcCST5dg2S
bgjCjeLgy/ODO7FSB8wYS05HDDao+nQhHmRiMqtzxJk5BpMUnVlu8y1Fdxucdl23IIvFMzz8Z0dQ
UJVUkOpM1uhjIp19bqhoBNiDSfve5ZRWg3qvSHtohDylCbZg/WGU49pE4CshHOqoZYXn0P/GF9MY
v1GxnQLGbUUP2Md0djFY0jprHgTc/Vnu3hldxhEuJIDm6hLhV+INiNwTp9yeDmYvbPN5/uEq8aQr
b5MVxr6L00ti+YeMKrehlDRYEJLImVyw7mgYdeK1bVE4651kPJFpN2hN8fJt4IgApnIwWuufJadT
7aoft/MZZ/nXduboJvWbPtIL23M9WOTLakxQ9Mz9E+MGZokkJkLF/8BuwVapfpL1SkYprUsx75FT
KjelSN/87T24QYnOc2lmJBawt3stHgW2S5FwJLkBAWEe+mopscOHIxJWuI516a4dinb8kAzqE9nB
9e62nHdPrUMHbEAhDjoYyZ42w1QbtFXMFRTUbBWP5sI0DCwJ/a4f4wtRDL+1wjbR9CCoQ/voQ22Q
Tykc2yUbzICFcHEBLohNuclgDtl/HgrIXqCHqpOvMY1GqKOUyJ0PE7Oq2W+bdB8cubovf82Iu59z
AaLbcCyC/r2u9WM8MVXP0XDiQxqwjLeIUSpJbE80/tmehyJ24NfJntxIfOSVc2GOzERfndk0MTwO
3hWPx6SiB0RnYFR1cA5DCoBG4ygega15s0p9pjfSkUH6/o5xZRzdZnwPawbjgYP0TC/gc2SvFv5j
FUbtYvI8ZoK4W358H6Wrzo1Pwfav04uz18ecbvPvE6bvfs3LmziI5nXJdnZsMcPwne2G6J7R0axK
sN8MnsShiRQeXpqZJdJxIjENBrIMhOXsnpcVsvhByZ1TaddEWH/OcPeV+owbNLy4qKBCuzTxUzeQ
ryO+yg4rQ5nzjqcA0Ub8aI4F6bjtXtnRPGRtlwzMSFlyxHD2jOSZvHreN3cOo8OuEeafAS0LdrIN
SZdMk2QxbskZwO7W30ofSUU3sMzXEJ4bcvgqGG12RnoMp6feG5Ed9223oSS+NEXBwrrC+m4x0Br4
0XLL53klqTzhDMPNfxODlbFodc+o8Z9YIdVCe/ReX/FGoRGI7O5JK0DITeG7luAaRPv6Z+hsl8vx
0684T2J4fSDUfMhhRHnXUc66E8OkYc9DrmJFnPmlzhuAhwoWDxUms+fgjqHwNeiFTtkVf3Y6OxlX
ftfZaC/iJvj2MLLhtbpPHtburj4RX/XuJgxWyPxrlgKdqNU4t/n9H+DALmoJCV+4OEnCJv+2KMMn
MB+MthEoT5V31/MnWiI+6raINoS/oPgG8QVckzyECRIMlECS0JOTL9Ef9YhM44EErq5m8Z6onTm7
24PIKLb1j9FbLLMSppO4S5egkG0+avPoT/kuNefVhLFypwmxJlDIBYFdn5iiMXIP5jzr1+9aEz1G
DuzM8dZ1QQiOH9PpYMqUDuNrHOL10mZm38wvFnEToXXGXL0DvXHvfTp4UrlA1lWAsOjh+wl3G99u
LSif2EUYAW9dMd3jrHwvbKqDVln1EiMNbHMexWzI1x2MyBXLzRfGKBshQUNkZKkxrkPnnvRy25ba
XWqK9pDFvlP9xb7+1/CwMrK45brzGMHEhIaYFxLEJXX6u2XXL2O8jQb5pMJxSTLsOwqLTx+6gfFC
MNcPLrGaZlot0de9u2axdttKw/zbAM2Y0l/hlziDauRpaf2szOCly8cXMbZP7piyHPcjzmrSdgZs
m37h/AON/mkiKbdgxegWlFvfK/akLPxZTHkcga9vFsL7zi1h8NRr3k9TUAdCIYGyyJ1APQHpVXtx
C+8JhMbVMF9ifFGcTTZ+lJY2Ts+PKcl7jiARi/0ipVR+t/PgmwjcDZIxJww/ohCnmcFHPhAgCos4
frJcn/83eS3IBADzS+Og27AJlOwAy/rDO6MhBqyLMRfvE4a/vHP/NHuMVlE6/Zjapce3zksdY2hi
pjmnRQ7cbgs3wfAyas2ybNiAwuE9w6x+L1v/pwbVtHLFh5cxa/Lh+jSzhhe/DqHLzLx1JFvK+oml
dUdZfpI9yXGumlvMIVw4Ba/LqFBaMCMH6hHt7d5nfez9qLH+5effZjN5SYh23IZl9ueZ3l9Okx83
KFyzDg2BU3UbG6s0Fah9Z9vA6HmNLv3T05ggoe4nYlg3r7mtPtXEU9+T4jpbwld6HKxdjHKYeXPS
UsHXVQ4y5wBSYTUf66XOAJb1a81/VJfqZ6zFi+pxjuj/rCI6FUnznJbdr00DsMqc+hdx0B4+1AqT
/Cqoq088JKT7dAHP06vEEsz8DjuTqRCBwmYkZ/eKRR5tptliME0esfcWY+Mn4Jx8uSYlPomfyPPc
a54anwDsUEZ0X7JrjwLpRekZaFq5WLmFQ2SECCMCk6/SG70vWbevpRU8jbq8eoYgn5UELkUwGyig
JSIINCNdM6zTuH3JDffP8prXwfX30rLf+MO/E1Z+qMfY5ZM6ZWokDkcmOym0TN7ANqDSf8Ct7nNp
P5ssqaFRWF9jnHzqyyIKnzos2wtcEa/RKJ8zDRCXMINLK4cdKzt0jkuTBTJb1v7Xr+unSrjbHjkt
bHZOSB5OyY88hsEfo+xx+jL0eZxdEdZi8UpE4yNOLSSLGBNIdt7nIQaqjHRxh668qkCJxNV96Cu+
XMf88K3X1oa2yvZlYXJYLzPd+a1eM0/7CryJx84zwJAF474iugIRVDVhbipLSk6mt9Jo/tJ2usuJ
XWs7nsxuTnXU5/RbYoCNgi+jDdyHAysBYjUrjTf/mgIrAUzWg4r2eZVy8BoVoh5du4cZKzkIdLTr
LvDqpMjIqWzmfUzg83hBOfZyDj7qALZZZYG4Wj1aPbt5BV6oeWt8ItFxWPmBeCQt/2Kq65jh8ph4
RsrBNCgPcYybYtA5HnIP1lxme/+m8qmwrb9aoZoOZrMUqDSO1fBYT5ghPbarfaqIukFzS6pINDCl
d4RLokpC2huyEN50h9IeCqyGVSnN6zPgU7G2fab/doucK036OUpr3lYSp4V2nNsU3lDIBq2Zorcw
pz0F76izvEfrnBreAgfaDLYfUY9gK0Lky7M0kccVag+3Sq/KzId1GRC95W/bqjjotfFCDcckuOdX
DA2SF+TVl9nDw3zI1r9HfEG3AL7eXRlUYnUyf/Zmvirki26VwbrIjF+zjS5azAII7dYGjf0xwiDI
2Lh7kLZ+dMWjcTSEmTXjMRtT6cDh36gJbRHKeD4fFfd8plaSLVqveLDmOYyCKqm3zJ65qI5Z03qd
8ITmjaLO8K+DxRKwGgjFyhz9N0hmIVbrYLlyfz0DVaYTM6vD2PiY3PCtboMPf3ZB4cJBOBAg/XVI
piw0YI0Fj0dkdK8sceZ8Jhwhzg6IpFojWjwLyOR0vxTa8eB8ugWDizjdVdYpjkXPLCRmfeaym2WC
/ty4mFOKEq6cTUpQKuSmYpq6hOxMZdAR0+fWT3wc2IGmgPOPc4GjZsGHBNS9Z2lZuETturJcYxI5
Ty4pjHHQsUeN83fTwUM5eNWfpVVP3oTp14eO6vTmVYvlmfhzNH+4yNau0D57x/rr0C/VFrO1KZv9
aJXBWh/brhSsc5u8R2sJMSgjN8rVahrmSewNC1yKWYOiZyOB5Tc46p2zssKJ53mgepJ4PJdYX980
Ua6yUCPR2blPAjx+aX4mBrmkKrqKwH4Tuny3m7YB4il/wtxAyQSdJsNQn3moXRuGvF6mvU4hqj6B
O8/r1ftgp3BYR7kJhPdv4I5XGRr5MQ9473BK4LfUWTJwHbKGeyHO2yYZVUIxX4DkUBwlOtQ7/Sqs
fI+o4eJwIywYxODUq69iMNHaeVAFzTo9lxTFiCZQNZbMow3HrzZuHbPtEnTyPQrMdT3wFmgZQ6WB
WU8uFUsTau0Y3PiyrgranDp8DkPJhwXknKgV+1ZwO4omeUYA/ukoCgmL8fa8dCPo2C83o3SNVcGM
0eYJ5m6Iv7Wh+ElY98GOi5/ip7RPeICmSntHKdgvZDJEX7C0WTQVa+Va7U0YI5yyBvq2D9fftXIy
6nnMNYzTsP+tHdI6lvu1OOQOAQmlBx4BRYKqq+zJTu7NRP8MeNx9s0j4YZg3zWDf7IpKlYXbaL3q
tLrrbiCE0hJFug5TZgCRBhhFEPyDT1omC7LckiO1JRNwofAoM1ILfNBXVi+abTcpDSR2x6caNJvG
gbWpm8xJ1AzbDlAYr9MBsW5ThOlqZldiu+o5q2oXGEgXXW0hWRn6ZDaC0sfUPwqHh6y9+xMLK1RR
m9Iz1b5EadVUBmq9qDwOOcV5FLjBpja86U3LrAz84xNCbvaVBrVT7ZDzVXmcQ6UjtpNTbS2HkU/i
YiDJjqnuiVVSme1qanB3g5VjZjLF2r6Jb/AEEuC8AOkDfg2/+RfZPfOvize1+inxta9WNO3KFvOb
m0v+aJzwYRHBzNVfgq4r16ZnPjrNYp5PHYd6hZhQfLurKjXthYwirqk0fmfY+qNbPfw+M7ipScBp
p0GxHjo5CCtZq+e2ly8QR19lBJYvleFn5l+CgoRcQ5IiZSaAmfCLONAuXLoiVHjWPnFC3opCDkvQ
xq/EzK5xBByy0bvjMQemwTRaogxUXoIBFN3DyLJ9MIp+4w5oO9Ark7lHkbcCZ3bCY7gzmFP2FRJk
u6mslcFvqKYD9F8V/WSGcTYGiY0gmu488hfkCAu9Gl69gOm0NqfiGmQy0o5BpcbMoiHo03P9gD71
EY06FXENpVcfqiWQzWpVVVQFcmCM1f95JEzH6LksIfItSx8gpTGfnBKCAY1v/NNKaXCEtST8dONJ
CuuAR5MJcqyRucImqDH9j6ohPc2F3ICegpd7NIJH2mnBa9HP+DizQdumcULLHuzGrK2pI8mVt24M
79Q7lGSWyg6pZTKHCYtt6xQvkTZ+2tT51oScBl4RM4jku0jQLQoPeHxko5s23pWvvfRQDWSuP4tp
+sZdNnTqu6oaEKfhxHp19jwH2UU3/FMIjIJGP/1kNpqz9WgZBEO5GL+rDDdqCz9wVop0wb4xFsMk
PlIzZq1n9j8oF3eTX+wC6T1VZg8BMILPXhT6OhzZJWUdqVl47j5HmwsK2yepgQI0nbSQnKp9ZxhU
nyHrS1rlHImZBrKPmHMmzRnnXa9hTpNd9TWF7gSbEJK5T6FS0GuPASUHKj0OgxyjL1X2Y0gZe8Kh
XluAxaHjW09TyG0dWdOWQeaMu5YF64H2lDTZ6mqhZsPfAEipEKGx7JzyH8pVApUG5sq1l3wDXcSN
495xapZEqeeXsQ9PfGdUYODW1nIC4eFgkV+owf6Yh77cdntsQJch4+cHrg+f4DBlHjjw0frnl/5L
XbtPZj5/35X1LHp6lECvL+N45kmaOwPfWoqWk8qYp9FG/oj89st6xKJ5H72Ym97jANP96EMOmGyC
wP5NWvYujuWuXslFgqRK+h+1Z/ZrACnADUoPM1gvEZ/zGLUXV+KJAul1NHW0enzNTDOIpVrm11pn
TsrEe9pPg/EiOm9Nas+u0stvr3OQKmjZedJ/mdZTXThtsIrJ4OjBaY9T9O5N/gY/1y3t6h87oaLC
KV1BdN81UtzSEBsaFpZnol5IYKqRVRnkvS08rLGc5OJEqlzq7wbpXZnos4QKarFgyvleuRP51smf
yo1X6ZF8QDzSbxp6QBDpCAMyu5krcxmlW3bdSOEIappVmsDl0huQG+wWkGwJ/LrCQVh4fryvQTa0
yOVz7DdabXw1vXGqtQ+vasluiDIMzOVElk21rXIMvGm5M6P+QYzuQaQsqOKlLfx/voffsq4vec1N
0CUvYeg7NMuvWobIsAqtkwiHLV0Wvq4Bj7cphvtE2hswJ4bYus9MDPVX330E1QrV3xsQIhqBcp3F
1XcwptfEMw6Rj8s4MggFHc2laxCziPPrjW32WtPgk0VV166NInzveX1tr7szLNqN06eOa99HSmNa
jMlNxyeNRPuBcTYPKPHK986biijzpxY0gpbdaJt/W01NKEWNN14KPqoR6kE5BJck/afH+a5PkJky
TefeUTo2jWiTT/lv+H/Um4C3PeYjlYhPKInVVLexz1Yu2FbGTQDlpxiIcIf9o6M0a+EXT6nAiBBx
RugAxzQoc7F9rkkf5Qz7tqaTsrtlmNR/VoWrsioYCGhmNSsquY+IkcVR0zDigkOYGbx8XWbuYUPH
67CcnnWeFbu3+w1t5J5karS6E8ZX10Rz0mkwCIZu2w/QYmMBygcPxbaQ5GIhej9PCBz8ePw2gfOS
KsCGI058REoA1wdG3LYi76nD4hll9sdsXml1vFokyv1akeJMNiYst/VPFUHm1BJ1HNTo7n3zJdH8
L930X9La+kqrPlqj3PR1K92AvAVmSIFe2wnwh5HxGkSlfYTibkXOxMFJkt8G8LiGVECCkpjxXZ+e
5VtwYPB1o9jVfX7kJo/OGH+Q3bWXKcfHXJrtczx0X0M61qegqy55mICYriIkRQUbI+INGSRGwk0w
JWgeWox5aEYQYRQw0bd8yC3GpsL8CcjbuukzKcPCGctl7wfej2PmpxayjpViw2tKlGY+4DdmLEv+
C5TEvncLdDY6pOAQsLYMbANkywhhMuo53bvx3nQ4aZvEO4asJQ5Fb2xSv5bbTmFASZpXNKbupu8Y
ewOliRl0/Lh4KbjIlbHyKTRZRTMvtURJ38L0DhcogFGcVCBdu7PrZNZq9J+mCohAXIqXJmaCOFkW
xBW6aNumTzIfxTw6sFPsjanF3yiJjZoENuem1Z5Ds5xWQTYxVAvQBYyMTACafaZ9D+1W7WCJdBC5
Q20vkHj5tY0APd/6kbgVafVvNJrdCBKB/W3pgBU2LBvhEBINH1e94QB6JqdeuXNbPAblijY0FOyT
Y9C/yyQPb2QuvJTNbKXGUrkaAnCh6ktlucnqx/5rsROIrOcLnlCG1uon9dPfvvOQ87vRvtIdb5EE
F5xvSIhGvFR92ByD8MNW6uyQP6xKzlObIneJSOxDuBM0R51ZMKNzygDOzZhJpAkQAF/ks3bCoxQ9
Su0lDoebnbKX7EZ/LSrSyeChOnN9v1omY5CvAjQX6Lt4ERFfndJu4I8PnWM1hZDy3FNEKbrE6Osi
OQ1oVVX4XNr2i5ujPGGM8UeazDJiaBxyflv+fAOG2o8R8kaBrGKL45TfsaiRqDpet9jZVfmsEuR3
YaC3axvlWiTTzybuzprBmVNlcMsyE/UzWgTGa/11YIqAVw8SlJ7QeyTQ91IzeCJIjEOHOxZyCgRT
W7/Vjv5Pb8rnCDv6UZiQCAYVXjrMuz4QfGQPQQ0gRf2LRfoonQ8e9os3/0Lszzd0K3TugAWy+tVl
9IvghjQ4KbCw5s3I5hrXVuW8Dwzv5/YM+w5aqxhSvzaF4Gj8ks7E50NsVbgpBy4TXRwTwTgYxylU
UovsN2w7Iuu8JXFF/qaDocHqaVYVHA0oBYvCgxHnA16w0Kb7VX0roqFcVffGHvNdFikLFLK7a0Ky
RUdR3uBGkp3V4xeI+RY6JCLrZCRhxh7UqWD4PfSM3LWMgYxCrwB4uN87U8gmXn9iuT6C256Q8THB
6ZlaCM1c92GVr7TKutJpvDcSKAYhm8UGhqTuVFTz6Ru0kQmbe3BhUveXFWhesvHUEJo6El7J9ADJ
csqYxfEfZo+3NVZHfuovpvj40W1mDwCPWQbmDQG2Lmb2khMztTQTE4bzVXf2D/SkV0I908sokU5D
+rAb/dAYJPC4rok/IJyxmgyQNOtSjdwI1HkNoTLxh4fexSEMdYn8gtxXZvpG8aTDs1uNafkVubxN
rUI7VhSEcA5jtiVdEBBASXulGeayCf6iKtnpw1issY/THCECRHPlwCKm+TGY1wqU0wvbYfsW9cTv
MfzVRIOJbMSOx/x2LSS7ecHgOoOZS6OAl5KkOWtZFsmbzGgCbWv815BPvUzYYvQC5EmdEV5XpgmZ
CD7hqS4R3CQqbce2X2Y4Aemy+vao44CjiuWWSyxz05KyhXMPVIwzr9ZQvXwYA6m7s9HWS1AwsrIk
GBudJAqjvne21sBnj38hKsBAV7WWIlr2cG22VxKZMyRnLiIDJOd51L4Z6O1rDt3l/9yqLFNIiuUH
CJ5/5gheZsR/ZFC/jHbmshCdto3Edp9m5lZNufGOZHNm7Ba+ECdDowGoJN8W0tIXfAjPBpvDt7BF
HVXMYlESTrx11Dn+wY7QPNuoN1wCArLJFDdHMxu2peQyJBGggWDU/FenlS+DAcNA5tx1sM3YEdbT
RzSQnFSxOJ+btgQQzhiugK+s6Q46TKVhzQsM8oQX385+lN2e/Qa7SFKQTywh/nnwfjErwq2hLGDk
DrAasA1uWAC2kNAqUmxxwOLaCBnjmV6BiL95I7MCMYB4N6I5hilkaMuu4zVF9eb6KJ4nwaODrPcR
QtVgUkEf0aIPnaphzxHkA6KaXuj6lmFT/pAVFm64Ku214OlcwOWrEJiwvj10EvcqaznPHJCt4zMl
EIFponXEENKupJe/Bj47Y622XjRtjrozYbQAhPqJ9PbcaUrsg4aKunJAwAJ0uTTIhQ3dhPcRdbvQ
tHYIB3wqsPImNPvSuN2p8tAAK8b7Ya0/lW1ytV341gOdb1skwIba4p/bhW+qMF9Z6K1DN/aXXVZ/
6O2Hj8febHgZyrS+9NBxiFaL7EWqsVyOy0wtKNwk4dzJLy51LrTquxc5wS4Om3n8uYjmnK+U0HBs
L8m/XLPWucktgXDPpbTp92ptlzwyceneRll8Jj1kOMmeFjUsD1LZj8fOdY89QA8z7g9pZ3LEMYjL
HPh0DZgu20E3n0/GSzLnwY8aKKRQ5Vd6hJOS/8qu2hbxVQExWRKYdtAsmrCRaeE8oqEy974L+Lys
0THUS0a6jmP/YOtPITsTCjqOLPQcdKjEYH+Xdv9piuSNuMuYgpVLoW4Q0nSdhk2CVhYnfGDVPFfP
Xdo9hrA7QndEh+BgHuqb9y5tbrWIPnrwRLg08o2LtdSJdGPtE/jWwBTRbPCvjA2+DGGCpmDAaCvT
xqHrXTSVrwBGct+GdbcSUbnNC86RyjNfDADLWkfqSMPKEKSBMVOoGPQNXPNrze+oWhAVLFli5+vM
UFuBXB7nGDtdk/RJR0V389dyafMliV0cbKAQszl1KMYzW+CwNB1gKBZHrQxZbPDETTYaopJwsqUR
svxr8BSP9NeoS5GaMFhS3vQgjBm2K5PXxtTrvQd4WiTsa6QdAI/y1FMp6gawUl/e/eQGPmJfOM3J
zLx+RYMNTNP3/qDvvVYdo2QtZLeXzhJZZPysA3mW1q4PZjoWxj00wZ41cjsJbmEqoGGN0Efu2jgY
dnDHViKT7GBLliwqkzcvct+dq+8F92G0SREJQG0W+rHVm4OG4PE5t8WWx7ZaOZg2l5jvwccj3878
+KcMYVTU1i5i9bPUG0qlyScXs03ExshN/J4m07hSSw+mUN7d7lHk+NasRK3w2+GlE7q2R3rR2PMe
1QBKWtT0p4bnbiSFOX5TpJUSH6YhWVYpCxuFFukHoynXRq2cjUEwHr5lnWgkYHmW9UJuVL+q4x7U
tyGOlpHWG1mRuWLg0cYNKJHjlBgRjybXVVeWyZXjfz1PFM3Bfk30pn1r6+EffJBf+v+W+yZ9DUcI
SmGozsRSFiLHTRCZ06orITt4mscrYTosatuIWsEGjznVamu7KDvD2LzKLoDawb9umdm7GRfyI5HD
/BQ7W4+7d+upSr3FdrvOx/DQTM+RS/idxHGwTiIjIYArpkJWpOcpkTCFcJXJWc1omUL5p8f1dAbC
ZLes5MKiybeaBt27CIu/xDC2HfvWV7Meb3qNBVtHEbK0cZEjtnGJF/BSSXjMJsghqY1xzqQPkcfB
ESe3V9YhTN1nc0DOU8clDoPRPsGEWnVjonMU08Ow3Y51wzmUhfMIE4OOzM42mp1lm8pQPxNT6mOI
if34/18RdcRdZ7JWACRPbc8fzaiVLGfmsTFIJUftA3YoRtSSZh54xM+iqGkz99Da1G7M9HdeGJ1G
AWRtEEpfacwUkAYDvEI666zbxmfpWLmvMmRm3Rq2z+Unt060oRlmreIBhLDL6j/Gzmy5cSXLsr9y
LZ4bWY7BMbTVTbMWSXCSKFFTKPQCkxQKzHA4ZuDre1GZVdcyqqy6X2QhiVKIJOB+/Jy91350i7Zc
j2W+7OmYng3hciP45mZGcCHIimPaOi9bt1+OCHkl6c/bb3/829///d8+pv8df6o7Vcyxqtq//zuf
f6iabI846X779O/bT3V6Kz/br5/6z0f968/8ff3wfx7/gB/5x81D+Pg/PvL0NnSf+veHXP6i//zd
/AX//AvXb93bv3yyqQD/zef+s5nvP8ExdF9/B8/l8sj/32/+8fn1Wx6xy/357UP1DAj5bXGqqm//
/Nb+55/f0Ch9vVj/eK0uv/+f37y8Gn9+e33DxfP2X37g863t/vxm23/zhHQDZGbCleD+vG9/jJ+X
71jm3/iq7fousCJhSTv49kelmi7585vh/82yHFsGEkiKFZjCdL/90QKkuHzP9P+GJsZxOXUJzyf5
xf72H0/9X97Gv97WP6q+vFNp1bV/fpOBxf9T/+P9vjw5n44yv0sKEUjLRiTjmHz/4+0+rWIeb/6v
YsE7N7PkoRf0naumKEkFr/ShYqqNsVmEcZycm3YZ9sKEktOze8EyYMBGwJi1d43rJsPsU12QMrBz
78kf7TkManKRsu+BqrZdXZOA5OGfdIbxlxHH8BQYUw/opZDX7P0tqolfEhv1wVGFT9p6fuPOptqw
9lMCuuBdaoX/iLY88JY8uUbw9JobQKt8v8YpLvpPYEPrRQ/lzXMMwmxtqB5ttd88Ai0Ju9a1wUla
b0iGaSYulLiYAQwy7JixukKe4fH6UiIbGxn6cZegNwFbPok0WvWIdZvZLA7ZpDGWRB4JJky4HYns
yyZNlsGN122Fp4YH6id6cEnymQMKDw2npUHprrLBtUHhQMmyyOQD3GUO+B2oHBKHnmukR+c0K3vZ
Tgqemq3Kd+H4BCyNyZ2w3XTdOXMKBR/1AwLgn4iJOQ+V9XJqRvFUQcu5R/8X1hkpDgAGVy1D+mNZ
dCnw/dFe+Zb0Tq2NYx6XagzcxCImiaXIG3HDIFHwzdG/S3uSMroI9bJ6c0U5bSxiRRMi7l7reNsk
i/VR5xh8E+UTTcE25lWReRh7FyBAF3/Ec+bf9EK+tBlmINgPSAkkT9iv7kmO8NdzZpwq0bVPCY33
nc9uwX/OZszR6OLID4zCwkf10JmAzishim3hTxfVZspkJXcACGc9fUYwTAe0x2HsZBIAwoWXrqoG
AAlRSb7kNF0hIlk3uWyxd1MjpPAVTDi+tmGEdRr5G6/G4KyUSwo74Qi3ZaKNmzJwodrMzMYL17Nu
R/huS16IWz8KPijymQmqxlyhj+WgHUTVxkmivb6QWETqfrpTBjqp6t/QMWXrIkm6a2Z0IDsmNniA
aTTWdX03aHd8RPadJsNnAesEE0o5bJdLcLz2iFJ2+8ckKKtj77sQCtq7OsBEiBzfPOImavbmRMPK
IRUpNsZTkDXPdiDKx7Zzb5aSsPpeJ9Wjd2s6Sq7Sohl3tTcQbOu1HM6q28ZSxkb2NLTj2P+R6XHZ
1Tp4yjOrvZ4b9dOS1kxjvKv25NM4qxwl3LlDH7/No9Q4aDPQ1xRGaP20K+/7cUFfQnrii00EY2I9
B0Enz18fUoX2QNvI3DnbLVKf7TbIzm0yZ+iHLpTrktDoy2elbSD0LPNDmdrNnb586evrXmLgweqb
m388IHCSN2sSmLkvjxAADVbYsBT6RJcMhouIhsxO57b2nHpFo+5iokmKlwGCZ5q8WnS7L/v6CGTJ
ATbt0c2zuutUaRkKCCHbwokfiOCdTjk6K69OPgMLUGYVeeXqlQGUuGIRszaM3LdpCeG1aBAldGO1
nXNZQQ4ikkNcGDzEtAwe8lsUJ5yHLqVGbeKFGmHU9xxd+6r6SL32I4MKzronZmZoiqZhRVR0ZsNz
57Cho/nNbYTeFfLZG7xubcG2tICWIAFifpcu2Y/CLEn2+FWPZbxybHrLecPIrTRV2Pt2v8qxREuz
O9mE86zji0Qkq6xrv5+bXQntZDbpJQkXkNh7NdAqzTm07EcANybIICrnPoC+Jj6BhOK0GWyxxvtM
TMMxufj/is5v16N5O8RwUiTzvQg32gDvPLcWkieddp9HDCGK5DkXC7IdX35i2awgYYvdaAmfe5D0
Dbfpb2fmv0wbumtfd2drqjl8LIzcrGTm3OrnCCwCzAA9HR28aYAU5pfItjCui3zVFgiK6MWG0B8F
GgvjRznnn3lMLwh/NuIh2dNOoh4zJ1I+atPY9Z6iJRqk3YbInKrHnUAD8kcD0u5kRTXZYAZyZCdx
wtSnd59VZFfUkq2iqwIX68F4K8wo9HtlvKY9Jvmpks9LpexjboybfJo1gxjzTPITCazMQNArN8+s
XJuhcr+PMmm3S8WALU1BnhQOI+TJbMmTrOuHpuyp9IHfdFYZnxri+YTJ/L9RKDrHMYG+iLn1hG1t
uiJL8bpODMioZgKNth8fGfQ/ExM70NMQ0FkUDrppYmP0SthM2SBXmLZ2GKT1QgjyZV4wwSlM8dPS
XCqKZHzOAqKCa+zFC8GuxZzC5pHj2tQS63QzrBSTnQvDGmxgkDRrdEQfWUL/ricYbwMoB9ki/ZkN
zqDvZiyvKVVo4C0xWFjSYZqRcU03Y4aURnxAhRC52NlwqAOswsM+y1aum5I1fZ5zF72ZndyR9uJj
v4JCOcXsjzFNKeuCopStdcOg/Lm8SHmMSe8NGAxhJioYbKlzNIsBpIgV7au6YUYFPLyFVLV4vb2n
gcsuEC5Gz3SNFh9qds04vho2nYsu0LseHY+rZPAh+YR4Ie/NzDwoT1THLh3IUYyCV6dLj3MyM4JO
+3o9SGQwButV6A3kQgbMTIyS7hyHXgfgxaA2o/gxK0PsOaa6GB3oE8jWd9ZGQSGkzUei0FCIDYzN
ktk393YCCkbKraNL/rsR06roDbKyWqSPOkNtleSYDCozOaIJPDUcmtiG+wI0N5asovFg0c3qp0jU
Q994Ezofd9cHsMbFAFAdJ+92cbAtdImZbIkUufOMCX6uXCLk1ejfYvJ6ATripJSc1E1ZHH0HTYLT
ZM9EvN70WZqsOFZnYUE32FWAg4wUKYU3qLu2EHdOYOz88UxLt3+xM/m9tMA2XEIusxE+A3wntwOe
hH+AiCYnkPA50Iq0RYQ5evTWrL0XWI96Up5Xn5PaXpPz9s4MdDiUlbqJTYAKrXMwGpke3Xi/MF7e
VQOMRtQytEETzZSpdO6IjsQVjx11HMFGdkVwIDwbaOKE47qql2dwV/UN5VOCtJB5PotHGce8yjEX
Voqtu4QI/MNue1bybT4hT2dT2TbuMLL+3k4lk1OaUt0A7ymNx7WWMx9GjGNzsVbQDPemLt5rnaaQ
YGYSRBqCLaKYykfRAFCYt/Dv9Mtjn7cnMo3tW5Zjbq7uO+0EvfOIXdUOwTFkybaNyTqUvcmBCmC5
aMUH6MW4TW13XVUTSWmLIFojheSPWuLQVeimQJm3275JL8DA+Vq1qoZI79DFYzogNHKvMtsTXLns
IZN8Mg7GIUrm+tLU2wn5Hjmk1UM7oRYFJB0zwq13SbM4j2q4bMMCaBtpnCXhahO6zXuKkuqR7tmq
x9V9JePMCGWbAe5xGLSzT66KtrkYdFAVMdcR9+UVGh61NiNoNpjTpqjFJIS4bsd/HSLkmu88f/DD
oaO3vzjGzYimu56t+P7rg0J3TT3Q/VhgAy7Ych6+PhhWn141DXk1Zox0SLMU3oJjTm5Nmn9X2cUV
JZz27FCcAcf18NEolmJ2RhI2R0r2f/xLU/ff5p633HgcNtwK0GlHjlx7AVGk4qYWZrUm5NruoMDI
FOU6WnkMh+0SJvnQnl0IptdVo27H2W3PXtpWW45u7lVTTQdKeUxeMXuU2fr3fRx4IEhm/zZukuEW
wCYyYf8QaUi/TlrdDHjowsVkkChJWz7hcLJPdtf6N0V1+/VJW6GLinxn3mZ2lp7on8YXLGOfUQQa
yrm/ONC8hCMBV8K9S2yDi2oRnteOStPZN1NXQmKKK04w2fvUmcYzpeFdgHiBHl/JBDYjj8nxL9ip
sdwUokto3zC0lLEBGwQAi6eK5eDX7k0Z28Gp94hHL2UUrCwz3jv6GXlIdcK+6J1oVJK7ULGqmA1X
QE7KDArwutx6ZTrdkDVBJvOkk2cjH7PrSmMt+foUpT054uTKo9thtuntawq1O0NanxyPzZ1bz/Mp
E7bYcx9uPHYM2PflcbYAJEuvfax9Dnbq16SCp74NLvqwOjJCkGFnNujHooGO3xb7QYPgcaKs3lEA
0IbOPf8uCG44J6LUAqDLTWt1p68PM7PALexg8FCUAjgu4fBQqJkTF1ebytCVktwchEbXCT047hs2
z0mI4ZKuJY4F7/3E2EBf6veoYABTNcYtlBb/5HkZPGIBY36uUYq1ZQkjJCVw0cjpv/vMLc6w36Bc
qhNoQV4K1xnPDYapoGCrS2xSCtpkeRcSzuJUl5/mMkZnLTsyuSTqvnbkTR5bcCcz0oZKUu57afMc
gRUisFeStKZVt3ekiTA6R7pDL4iVYZHJPRml9t2gHjl7/5wwAIy2ERpVuSvQL67tAXqlGFt1X0r3
mn7ffGM6sbqvA23fcF66/vqsShz+N663NAcSd3l5V4mh57DjKgGr0TPCr3MWKfLkmYEkI1ofIhRc
RI0bFyq3ynB3wb6JIUTrHfc9/aqgSEj1ro8ypVHYrojbS1564i9RK3Odkb+jjrbYaZ+RfVLiP54t
SCrowDbQW0gi1DBEawWMoZX6B0al/NpMy/sKrUZimcmeCfOpYCtB3B7JMHDQuaYR/Bd3gFp4sTrm
dQQ9zujYQOCrTpBYSYNDEMfTqTgSruIJz2+RxIjth/jGRbgf0r2ZsYTGwNfIWRmZ6U8LUiK/ew38
8thlzlNRVsYBLQYubg3t3KDBATW+IL6ISE03kk+tGl5LHJMppJjdmA5v0QwKL0B2ty15D4EMxiNH
rHdvlKx/Zv9B0+ZIMDcGMjbyPjHBD8R4QNjfX2Ldt9sM1lmTV5uGXAEm/O50j4SzGCTszWR4Kkv8
UZb/0jTQGpriVxJBuSFWr7qqrHhGyt/leytunx95b2xWyezNGeHkEbo5aJIPplsniIk7QGmD8p4w
ojoAZ2EWMBSm2EeRr0GwIKo91u1eshAju3xYLJgsrMjxmopsN47pCKYZj3kWR2zoENNG1bxktxMj
PTtacItf7K4ewn9lRpCoBiK4RFZKho3mTTo5BBtDpF+L6SQEWMqpp+InddPAX82JvHPJ4Ei9BsTj
ZqK3t26C4pJCWtwGi3vrMgVdDzYD4RkfkGOP6brXYJXr2ZW7RtskvgwxYT3Wp1MmjzZB08irkdXJ
hXOMWX/Qb97NNZMx4cePUYlPWSIBURmW0ThR9XHGboB7adXrtl41Jlp9H6+pKOp5rVostQkRs7yI
+aq0fMw3lxEnMWqYEpGmLT5d4IkzcTzwM1lK8FPrDacpHn8yo+IVtNsfQ3dBME337WEksukCOgPi
YI/3gVtzzCSQD+RludMl1uS2xGGx9JF7W0VPsshf8qKDqtzP6SY2x3AJRHOwPB8/To8mma1yWwzO
s9/UT4vHiubY7isRLfik7GklmuU764HeS3KPKPECSjJOQUDdub5w0vvX6Kow8PfmDUEggMk0bXki
CO8swEBoc+SqRQuL6ChZq86xQvILnmSMh2iQ427wxc8ggrUS2V44DeoBa0i6rRI+8ArjVIt3Zlsb
O0xp9jYP4pc8RmWEYg6RkzIZYF3eJSpcAkrBMI9Pbh6LvST4G8BKuUsp3eCnzUUYs4k7mR0aF5kw
viFjz/n9phvin1iw8SItQ7RGkRJ2dfxD2dIIe3s714V5COz4khH0qmc/P6TEQPVoRVrr3aZkFBR0
VzoRL0Ufg25CP+v7jELQVe8nTpf4SkrzIZ4ACSQwN0T27AR+FyLfP3C37Qy4Tqsmsjix4lz/x4eC
gZdHK4vqs0IxiBhJKYugmpw+Q2Lg+6WrTCOQCnGfMGVWc56dVM8T4Ji0sd3pbVY+fzhQ0RXmca7/
ztrMi/MOVfZ7gx63CbLxNjIwEnktvpygS9A6sHDNWGAAuRU/aqotikmOnCjs34cse6M+z4HJUO5A
AV7cj25qNvTGmpMl058NPlkdLUMIKOhR+ToNgTosOwYvYtTnXgLySpgSG0sKIWYADhNZ6A+qYWWO
3S/doSxjcz85JRABdNzeAssJKPEmyopHonyXmDiROnIPRW5xfHWGC7MUxG4bC/su1t07drdTb/WA
J7w3Eh6QNwh0zVGUQeUS9MvsNBEs4eVLE7XUozm1f+Iw20XRJZbLy2pc26ndbTO2VFomsoGHpDzj
yfKC98FA6j7ZXrRjEnR2c8ywNbSrSqORzVQ5bBBc42sj1CjF5gdd4R7RULuOTXzjYzM/Efjhb8wx
ejQD753RJBRJlLwYpJ5iRzAaWpjUzhaNUtqgT8L+QTzNL95sbLLLho3M4Jq0E5qZ+YyFAFo5cyqb
JnSA6nITT2jfEBZVB1hJW9Bk1GFGsHZweuJVSyHsGR09Tmo+uLaH3u7TA7OOfdGn3NboOxbwetu8
ug5sgj3HtEfriq9rNbc27WFMtBiJeuJimAqF5kRDAGtC6GLuZdgIjrIyomvfqnBI1yMSfrNidS7y
GwFb+kiSMKFZo6e3xZwfLrz6rKLVr4rRxjLBpiLFPRwxB7ZrT8uhC97SenrieFetnKjJ1nOebsxc
o87RqPXBpRgeJhIkR6dCVXCfasNBT8Qp2wZ/WGhZIuea3tscOT8KjnYbe5ucUequvUhD5uBZvjep
X8NfipJN3MDk0wVkJnoyuS+hTDn0g0V9VI3ozmmVf7qeOd+4v4jpICGFY0BcLtUmkNmuZip6HG1u
f7rtq9JgsO2PeFEIHpmBT4QVswevqN3bESinUaPclBoOz0AM1arIXHvdafdIdoePJ9X4BfYjuKpC
B9ACQxIQhYZH88e0FUrLyP5uWOu56S9+Sut2MND0Eaxt5/nt1DFd9yc883LxuyuOGzU0Cs7BCPy2
XVxnt4Z2jXU1oXuJrVe3UvmBdiJJ70T/GPPRMuoSxlLwiygqwdBauSs14X8o9VNAYw8xBtq1gXWT
LescUdM51PWj35xzVYFD9D5IuLfwvaMRt8BrSAFqS4iQ6/QGNxZOc+5VdOsBQll4fAjWJmonrt/J
tl9bm2mmgtY+IRAdwWeAloIEQJb2ShsGsbqT/TNFR7fUxbJWDu+Qd4x7piRDAjeks3GH43XJJK02
c1HJXgGNNn1ra9i9WqV98T2vRmvV1FiK3eU1I1lhJg3UTT7m3HtDeipujHj6wVhuZJGGwU0A5U94
H1AQr2ocGLTlORGZY7JTFfo/XAwcZgWZsfCOoPfSW/QpGSkd7YyDdjCkXEYBfaQSdHxjcBTOgte6
n1HhWF1YpbTtiuA5kjS9xPLeRcMG+4V71ggHBlA4TN/IJ5cmLFfCflZZoY1VTaPiaqa7Y7b22ekK
PEx+8dPjWiIb+5iiiAW0b27Kvr+3U5HcpIF9QkqebCkb9x6h5CR/S6ZC/kt8MQ7WKSDkCdnuYEkO
0vU7zs+Z9q2CU1eLMz4jjkZWiHepxDVLcF0pH1xRTHfV7PywsjEGyOg/mX2mVqNOxRZWKyF79FKc
zmFYJBMasZApzdjeMNAjnjtFByhLGpB905z2aSC5Uke9i+b53lJtfnCksyYYkkwH0CVL7r4XDqST
FA8wMhWH6/g7nkxnPxctNq48fayX3FgpgvymRX/HI+KsekT7dUavlyYVXkjjeYrS7wNYp2vRDclG
URWXYwKkt8hOnYNSNHYvUaluFzaDm4fERA+rutkLjA87EyC19O1jujjD2QI9lUaPGPuCXY16AAk9
ASkVKmdSbgH1cYQTnnNurQzSoTs/tKNZ3A2YLzIsBOOQmCs/KXBXWCxCXVbzpsJBayd3n2XA/zNp
vicmFQQOx6ussfbFBbyzkCq9E3LYWbLE18KhZunoUAecYEXQPk1WezvUI4wKLngUV7RQxcVkKHAp
Vx7866FwPEiD7nc6/49mXKYn1Hg3dF5o4C8JtR7qAaT4INMKchDbDvVUFjyV4BaizF1u67E/4AK9
ZK15eFrrBdx4NACHSPO1J7S1D9LKWWvrXLeloppzmE/27cDoTycb6bYvjT/Jm0Wbe6/tw1YgIoTU
yUwmV2Ex0cmc2ochWi4uE5dBQInwTerHOJ5u2V6ydY4M7TAbz15SbKqSd4mRYr6KFLq9YGqDXQsw
CL49qsxh7MJ8bMdNClu0LZyzw3ADHWiPGLh1toyhUtSQkDc7qXn5U/Fakx3NwXpcBXwFuzEKsDg3
jo6LYMndIM81DjYuPt+16mc3Hw8yZ412NML8GqGe5dXfk2ohlWzwUvTlmh6LQaCuD+uQWGLQZsHD
JJ2QFjkKz6b+FUHlv7LsCuOkl3hrKrxb1oE6jnVIJLe1b7hn0ikZ8KiOxJMlU7aKOuYmF3rbGABd
MAv5YALFex6m9jUCYlKaEPsI37ufxx+0spJQ8rKGdRRb4WwV12RSN2Q6HXSHm/0yDuO2AyEQQ5ef
OKJiBlkLo73nCICQxHHUObJALSI3pHZhrxCGvEXMmZ6nxTAPmg1MBSuh7OShKKNns+/c7ZiAZapH
Vm/E9vjKjVuCYxxUjy6YTRZ0GPVsbY18ZhusrghlOqSBk4VBDDGNPPRfVhcAcOrFXUZLlu5QZ64z
jdnFVcYxrl2aPoyTlxbs8VBWt6K0d+UyrGyym47ukuyaCzVEw4WiWTWSfu7+BIrMMrGTXMonrWZ3
5SjS5vDOPvmVRpJm6e9lx0m9SYwb7APWTex0t23mFMdhbh7z2my2rsOKylttYc0FNNYjRpS+529S
vTw0UfG0NBzVjQRdKI0ruSGfiGFN45zLaOeq4L7hYqIxqH8VzospWOPL/G5cxK0sc1om9rxB2acJ
SwknHSphaBxj+UeTGtsBM896wdIBbmiE0a7BjZJjBOSQzhTVkZ8NkBbrg7XIX2lu3YDVI24W4cga
1sIu7pV7p9v5wN9sIzMP2ciA3qDPhgvM+G80u02hSG+RvFqD0R7dhrp2JEA1jOem2JI/ymQNHnLR
PSbKuFggMO4goFtnc38Xz+ULHJ5PQBycufTa1on6Lt17xvdh0rLgd443cyygNDChQurM+8FcDwRM
poIrxwbaWU36U/c+9r0MuW9FeQwNGpuZ8Tmlldyg0ywYW4HWGPzeD+mEjEfVk6HpLsi1Jj+EENiv
+2fyfELiXtOtitvnQNEhYtZbHtVchrPXv+T2+Ege8rAeFBfeJLAB2e+CkHRMeyO8FXoSi5s1YewP
93aPPHoJbJ8i5tCS9gXJYM52Ji1Up3WdO4s8HBLM5TYaa3LDiEnZeIqcn9TbM9rEHovI9Io2IUa/
6XpOjergOW99Mu8C16Et3PJcMlv+DPxsb/dAFr2aPBXPAkQRk5xeDCKH5WCThxZUUC6FdweNi9mQ
PnF6ZiRHEGVo8ndc1QSXQHphv6xfu8ZiD3Cyae1b9bYM6EUPQ4MnSO91az0KU4H7ULPaJS43zlhN
RDC7jnvLdRAuSfIrAVSzK4aF9N6GVAhykfpzXj8Z3Kck80YD+ThCzW88K77OTRetVVnuhkpDijJJ
vUfkYUrrFzFRTPxt2CCLs+mAtSPfLe78Oqh2rRbTNvbt87DUAQ45RMFVMBuHmqxL68I9MAKaESaa
4mhBqDtXwXXTklutyHroRIJNwM7afTxNH+iOp7XtOtmW3zTvtAWMCVPDYA/fYw1IeSksHaYOC2i3
XEviNO2mBzgkEN0Ju/lBHgWVTD6sdOEnu0y7BM2RHT3V4PRn80SIuLevLPmG7Rs2iVtetbOEVBpZ
j4aZ3S7TtaF1s8os1ydLBsyB4aBbpcUFpke5xiGKyBIOiuBqIVc4Aae8xRQxXLXtzCZEd6DoCItZ
0sd8mKMDVTFA13Jxr6MAUoOl74bZ7u7BV6l9meCMKUp9idacSNoKUms7OZBq6Z0RjywW3PLe3Kyc
5a1tHbZ4MT9AKeU4U9TEsvmOgEaM/KrMWwJbfCJbx4vmoSGV/dK93Ew5XaUclrELrERXFf5e61rR
Sbrqjt3gnEi3I70pX9ZpySvhB72zUrRxrwhuuTPg7q5lBmEXowA9uRT7mQ25b9Whkdg4TRxs6Alk
oXWBrAKzu18sqrwePKLHJom9AkWoROUqsiFF52DeL8OQr+l1YosmHtPTpFIDLQk7Sag8SLAPH4F4
mNsh/lp0JYQWOJVEIcIvFIs17aoZnMlkFHiTsJDnGr6QXZzpM4BmWay7LIiBYgnGuXbRvBE4Sf+F
LLxaW59ywD4hWr0dFMHyl3AfMl1ryoMx23n09Hf2AinEGEH/ZYX5MGtei3J45NHVRo6I3x2HVrMP
QmktvGIfee3zIsq7JkCVBptsF3Tm1rAG/EAZTgZYNDtROEc7nW+dlPFYWTzMnRMGXmdTQPjbhgQn
snC4NuHB1Ipzbx/Mq6QHyg0GJljF+gxs7gowX/pk1dW9o3yksC1K55HceQYVkBKCbjUZ4G2Qq0NK
AgHQWq9jBSTTLQEKVUTuWlmAtc09lbnWa8zz5hpkYmN7sFKYi6HaVYRcdvMLOw2ZuproiUqdjXm8
tjqq0WVmPpB1dBaqyT0aiW2uB8sk1K5ty63vD7SOk/wBQYrNHFIjJirnQ7LY00PFeWpo4Z77Kr2b
K00/Gn1DrKP8o/UCjjMxxICyxOiSQFm54q5dDlbVkger5tDxcGAwoEKXmB+DDjdWHjSYJJfiGesm
TDagXEdyfFj98DDQ0k8ZhqlundYsCVnJDTmlTfM+zvkNufYKSGvkbpPKxv2Wzvq8VOUbrXu0Jtn9
14cKV6znen7o26RJlihuD+NUe2uem3cdOZjhvv719SHWhUmQFaPW377x26dfD3bsD3wN9vGvH//6
128PrUt/WaW8SOvfvvHbg9FEdYdmaTd/PSyW//HH/fW1r58ayEqCHsiQ5bdv/PY7oyHvtii/3/67
h9kjiP6vH/j6kKcNIBA6Q//dY//6mmFE0VoMHIP++tpfv+S3r11P88iK+K+v8W9/owo4mCIpiP4f
r09jqn4/Gvnhr5//6/X562uV1Z4DC6lA18nr0coknpABSOzX53PU2fsIzfvXZ3luy+uvf1kTg9MQ
3BJxDsjJ1yjS3E3uDAuBVTbWOZfEia4z493XpzMnKctBqAIEAbnMoHBK+QUAL6E2eWRHv6L0fkYq
i3aqerGYKu+83szDYXzyCCK5682x3CauJ492PSyHEUmMs+Q+hM8qeTFEEzZyyd8bJfG4KmneJH5h
n7qoxtYxI6SKAb54XW1eTdTRJ5lZ1UMWIfyUFnfhVGrCy5b2SOcEEym9NURT7nPCGWpdz7RL82Yk
5rEnpr1W7dGZHohhin9mDENEheHbgympLlFOdP522Or2tdW8AiXlyUA6izCFpua7QVP86OEppPSW
sAtq8vWEne4BarjPO4m9j1ZIsXMG9nqWtUtnp+if6dqi79R4uTtIHC5InDQlkMsDiROXjMDy6rIr
6m5bld1Pah97n2lqAqQ3q6lGejElxkviqo/FFNmmAS9AjZtAK6O3eGVl1Z75DBpUPJ0DXIrVzBCF
nJgltMbh3dDNEcth6RgW1jbEyJcimPj3dQBADaGvpDkkcrysfXRgTDCvmtSi49YYq94bMyqUvWMv
gAStYBMJ8ZJyBJy4qRsX477l9SGnrxXWvpidsyeYVpyTpWCelNk4OQV6D/8RqJDQCaKEhfYG7VJ0
eR8ZCTArcsjtsOmxG07swV4k+52mUN9oxAXs6RQlw+geJ8fl1zH6QYpGQEg0xhhBaHG3Y/tiu4SU
5g3zA9LUxLohBmpl9cWyYe69CcbgpY5Yh+O2QC8BC654T20rO8ZuxeEqOUgj3Vu2t0+ZGfgRgYY4
IdIDZVlkowmanKNB52mXdM7OsMxXVB/iSDrimt4ReqfFU+veOGvirIHzuPuO/TbMmdQQWPB9Ljt1
4xkILFOJcQWm692MJXDdz2BHm16BsINoDzOX1LeZXT0jL/ICnmCTIRE7HkNyhkH3W9ux7shRcIrH
AVkQB8UdenDssbX7OV+YZm6KrC2pDfKIAx+6I26yjRt34zEYb3NDVwfbtB4r4HjsWB3ticAJyUEa
YXKu3CImF4V3KKiGbqM1NNa+RQOZp/IXzApSKYnSgmggCPSbiAOeIRUwAEFr1VEy1tVH7cxELon4
fql5PgrvYr5Yzi0VRFGxs06KRgpPKzJMZ9Ompbl2HWuLFpo8gklRtzKT3UAJPxN2Y4Q0zRAMDr+6
dp7wdrQoKLQJolnUxcEyuGUqCLpZIVd9lYowLfDhlcajPYIHiGurCKF0oQ+pqkezBvqXKmirGb5w
v1kgLzm0Vc2LYzrLxyDEBUzApYJwBWn5ru6NE9d2FRaJ3nUEQVwB3fxOagD4jqA+FdIYicGg6DHj
Xm960HJcYP21KIGXMIvyaknmOHyqborWgzE2dMsmhuwcXV3agjpeXiDGJisvof7y3ea+JqruShDJ
mttCr8cYPvFWm5Q/A4KqqwnAed8DXy5xuJk2dzem5WzTZenCekPvK2BMP89de115Lx6yDBCykQ3b
BtxWr9DnD+ny0fed2Pb7KPaIMioAgbsIbgffI62p7Nrj/yXtzHbbZroufUUEOBSL5KlEzZbHeIhP
CrGdcJ6KM6++H/r9PuTHi250A30Qw3JsyZaoqtp7r/UslT1KOAznnl5NSKsPfkZ0HzBJ3VKxLMdB
iK+h637iyoczxhEsLYg2dPIp7APtHuYuOUFMxoabg9pykyskqgaaU/JiTP0r+eqh0r2zB1D7Mjqw
/aX4zAc5oXzKNiRYWlsbQrs/IkH3yaNIjIhGcunv5dT7oDLvOH4zIFyKmgK6JGQlG04CkJk55tCn
nME4oHWA1QosUuBJ6206Zt9XWTXO/UZJowrnqv29/iq9LF+FBjtSRsCEJwZ5vcVYWdOfy5pHzHjJ
WefjTC8ZWR1hUp9NYhQbP1FQdun06ZggTeK5nPoxJsJ0Z0f9E4lBNE1r+p2k1vO47nvvfkz578gc
PzAeRVsrZ3lElpSQZpY4Bf3hklGXnXHNe2BvwsYUO4Ow1B0IjH3XpA3uVet1zs0CnVdHzFuEzGeo
NS20FB11TPpkIdMfQxA/DlKuYTAsk5VEVGC294M1vcxZQYOJXHGmoVdGL/Fb1iC4IWvUs4fu6lat
YIq0U550oUhO/aGWcwBMMn9ygKOGuWW/tgkVg4HIasVajPq9NeBUFBWmgWhSRDChtWQ6/KMGHwZi
FaABWeGfzNfoL7nyOKy9qVTu6wL9ATKHu2zWHqE0DsQyB8fVNs14LgJ3uugiwDRZpifNonck7nLX
tM4z5DuIYuxxoY2INKdHzy2XI4bZ/rF1be+YfeekgJynGd1F4DEAQPSF/bS7yaLGwuR+pglMFsUA
XGEa/EPj1xOhXNSENs+lbwBgEkG1azr3ycdYwcSlzk56odJq1sZkWv2muqDy1kjG/AE6TBxccwCz
u87hTTopI2yxm9JSTNMDiKxnC7rFMUvFTVA1h6Qd9dbpkeQhRKXriJzWr/v9JDye3/5UCqr2OkEa
YWKzz6qVUuh7h2Xuim1W61eyjOfQdKjDzWUkR7YkR1AE96kEU5Bbiipkym4mKjNqNSi0mpEcHgle
397FRC/ukDdS0meqvPhJ/EwuHgiPjOUuZl3G7kdrtlwwU6NFzuvMuFYeoxBUYu9+HjuYTg3maTXt
52gQN06L/LpNPdQzyviqXPOjyW114fjewiVzM0R1+LYp+vDFPlc6wUzvvq9r/EL3ZO9VkXFEmgU7
rLstpPvEVGXYasdHLNky8U40HQ7SRnnrqWoXtNArR0Ocwfg7R6G9F2NkEFAPkFSMxr5JbGRGTX8b
oYLfOqkMBwZrWxfo5IZMtAWoZlNwmuvc7OBKYhOYShHmUHcvpRJTmOQ83AVfcU5mZRuFE/lvCKrp
f3HMJkek704NNMdMkTM6T/5EwfqaOxT4EyCjIS3wESz9urTwSwxkQOLXOLG/w4POm59FAZ6kge2w
mPWbH9VIcqL5NHmnImJQUukGC3B/rFxE7WNs/eKSQE3nPViynV45vTD/DVAW5tH8lTKho20XzD9S
lO61wFOum67ZdbF5migMQd/wuttG8UTje2ekgDk9xn0HbTKKLGVzO2VJf0m5gy1t6AndVe/EtJ8M
RQApbXbaJLweVU13tojezGpEZ53ZpPdNdBXyeucTlwANZ0VyyJEGoofs5ZQ/xbLlklmI5YXU8Nse
xD1CG+8AxWLnaNJbsd397GjxG4uEneu2AX1dLzp4eYHepU1x+RyMIbhFCAiXNb9vquAhkcNbtTj2
eSBIDnoD3ecgL85Tq2AarDqZGTbVtgnE/aWD+Bf6FnZ7gkRsb8IIvng3piNgBK2WfE6Id0vpRgc7
J8ovGo2Tbx5mN9L3tBqRwJOm5cVil+jHtMx4CazcXFHbDNRyI1w0HSS8RGJDf30l3pob2jQNfFnA
udnwq25B5VqRfLEzee9ggki7UWyXolK7Ms1+MrSYzsAI9i1TxaNiNyi64QR4CVJGxcIhiBk9Z36A
L1Bndw7633OS1NX5+zNSt/yTz/B6/bJjyNuo8529FxnkGggr7dZeO93ANh7ODsPPgJObm/vUEvDX
6dcy8SVtJRmP7CS7TlT0JkoIk95oezi06a9ZdnP+/mDXRnPOFjc6c7DgGFuc1cpgsP9AdKv3ZVOH
8IvXtgkhKK4HAHpo8+YsONucrXnWu9Jefhu5JmZuCd5JJ8bubc4PKdblTQ5QgXgGBD7rj5CwU//z
IQUAvrEl0+oO3S4ob+/ZMscZ2pW/wiY88O+kK4QLvztnao8WVLfM5i5Ddh5H6o4ro1vbNNQh65MT
KLDCi4EFhYIEQDpJBmf6RIiSKxZS+BrmufbQkSe+/TlPsxUqkiy6nNYKOAUAS6511kAVNv2ok1Nn
wfgufebYnU/+mVJwJ4oMTWZawblSXkAGgMVkZgpYGRXACxZ8z0DJRlsIpc7HNNIID+ZeojQeceCP
1HOx6zECtMF5KcU65nLaCR0xojBpJc0jF9KxjcMuQ3ySSkpgYsBDgECfacGwtrPkpxl0dzIZMJ04
AQDCYXgKrAGdp5xbGoIssAipTvY0MZXg6O33R2yiHUOmU2stNyYbP/58GUZ5epM6bXRMoh44nP60
nfiRjtQnAkSDg65+LeFiY9c0OadOLKxD/lLgK5xHonNOnWMckr5oOZGURDVV7OpB/0VMQ0Jk3FfP
tbYbJbrJpIHz5AOFQdpehWnHJk/i0ksW4GXA04WeEWJVxtR9hwcQuHtKjmxXAKWs6N+bwXVukuYS
lISC42PCX6WcOyWw9hMmhRoOBydzYsIV0BmPmXgc57KF6zW1oTAKModoolfzigvpcAICZAaOV7yU
oyQf2gNCXsEOXKeMZpciDerzH3EkPlv7RsRe9v13Dh4uiwXEIjhhdL/SZbft8yfD916seuFowXmw
bO0XJP5A95wR8ldG86xzjsyBQYaBujB8u0GIllzRIkWiOuFboRuAhLCMI5aUAaGWazInb/jrau3s
NJyKHYvpuBEoDQHtIc+3vHzvev3vHoExhv30kBptvVsCGNBguygTB30x8r4BHT5fh2M+OxCCbPMz
yhWiUgW2feGEV+X2jwgdCqGWW844ElS5eZWu9FjKmWuU7XhOZwEHoObPlL731lmQGJ36i7q13Y9t
sE+n3ENwB3TQLK0kJAq3WU94U/7YjVyOQwLGXFhslD0Y9RwMCN2KZEu9bexq39U7216u5J6cMALw
LM3g3eoC56a8cb3udbIJyfW0u2IjmaL09CEDZKDDOu4UdXVrpFyW1hzYZ5RGtSWHXaG7jnuXNymF
6inKL1YTkbHneNWBIw9qIc5cez9ruJBgH22XFoidpuxB9Cw50MQvg6mLm8p4zIkjgPed3rS+/o3a
6MmTMDSX+Q8DshahAdVlXd1rO39HB8+cKXHfa0L5iCyGAxUV8o0JHR5FkylINxRuCFcTCapM7+yA
ZKPCXxtAfoEURWdQUwCASR2Q0ESPhScJy0GxwtrcCoVvdDQN/LlJr1oOPvaxj0t1qKfl0FpQvAK8
TqnfzUAd1C21lg85PnNCF99GaTvboKHqSSEQASMZqfv60FEsOlZV/cR83iIT7byTMd0MJX3iVerK
/sFzOnXs4eQWZX2wcxqLCSgHexbcggzmdw/Syi6qmLcLMrNCx6+/VqjGLDlQyczp9+Q+0BGSZQ2f
nJlJnreQM31Ooi3goHRietCg5yvFY29bxaUPOOoKCzneMhF2lcXt0fX1dB/HGdwS1K5MMC5g+DE9
O+mZpGa8vwXOKaebMPdVkhYiVcJdD2NmX9MAOdXIqHodHI0lPi2OUR+InkM6XSBEoU6aw2gCSji5
HELtMfkdjao8iAGSqtMvmq5T413bEgV97TPwl1p7e3/J0oNhAUok0xwYGVwJX7psa/aTxYQjgGq9
yxYCpziwT5MPj4snc0oFQxP8Xhnifs5clbnP2vkuzgqoyKtUWN/nY/CHE91d77BUqHIgcY39+Czs
bNj3VvuhGF3vgc48G31l3ge28Rh3l5ozGoExEt2rA+bHniz/aNnT2+q4TvoB8ySbNLwXeYRSGW+1
Lt9c4VzTaEDbDC7HGNv3hn37mb5OHI6dudzJcWRM263B8WS3zKV/gvv14pcT5rnGUJtxmZ5yEzOO
aeQ7kyPUDq/PvZ9Vb0otx2qCPCzMk8fMiSMHhTbnU/acAEU+yhQToNhWl0fFK3/rTthyWSoJt4Zz
Mi7QRzpM/suQP9K6GHkbUfvhCnXDpDs5AiSwGO4DX9xlNbIMoxjIKYtjd7f46iYvaCJin6ryRB4R
ZB0xaGItze66Bo4o/fTjMDe8DSJoMarCXzCSNHPoyHVH0DeGwcQ6XnXWT5e0s33li53PHQN67E9t
7z1h7b/tJ7ZC04dpuJgzymqyeYeEfYgfQI/YZWTAxTf2uDzNqTggiXLC1HwdUSNve04y27TRu8bN
GF6Dy74Z+5SjSl3T1Z2MDyVRUBqSWTwdm0dalvxWTXGJec7Jtm8++9o99j0qUMe27m0HD7KK2HA1
UqcNx7H0ALiZ/hly4j6zv+omekeaQDzQKDhpzJhXNSfn6YBhmZOkFIi0OLeh4lFRSJvhpp/AG+hp
+YKQg5MgIEqhHKL6VlbztbFf59RXoQRl4Pi3adJku6xcCbqp87W+ZH0CEU3lFFbwAfCMd8mjDNyT
bQMaVTWbe+KgNMpyhObIatH2vmg01LpZih25HcBmu/raF2DeXE+b4WEmC2ofWbN9pGCJwuhdTqja
NJco6bl0WWJNnJbPlVSXXYD9QjxbogVI2i7WeXKK16rMAFvolE7GGrvA+nIBX3sXVc6XTTZWKJuZ
dF2eN0jvvOVJa8M+MP5aOu9g1bO/75F9CmTUhJM4B8yZvzpTVIdqoU/mNr6/R8RHHJZHq7htVrVI
jAp1gXoIjC0YqOfiWk57TEWCoQReaD8CNeiPXHT07Z29bQEU7xBXWpWx4IgO9CHV5sc4jB6KTgMB
iDHfFU0zHQiomrc2Cm8KaNZrAsEI507uFmI/ryP4Oz/AAIqJUyNoO2Twb6x8qsmU5dmDM1iGi4MI
rRnO9nrg//6g3Pm/N2camEiuTzQ6FpAOyy8CQHENxNYHL3t61yVWewD8Dah66QHp2uieOD9S8dMi
zI16N8ie9GHefmLyfrkGrG2SCYhMwgGExg+9BZuKT0mB5GZfsyDuo3L1xB2iAeI0tQXpCQYdUqnd
45JH35aaajNQIdBUti9BP6IlkDGClNS47+RI1FT5RYv5zssc5OOjeNcmTCVButlYlHWoZgWX4Fdr
0+AzVVttRd8z5kcP43cG9KY53lij/djUxutAuABqCKPcmVLfzBFTbBPG+j6b+rNEirO4qbEb2Cy3
ix+dKoROYY4viWv72sK38mrHCSEWQZUyLCIRGITi+FhRm+Mvo7HuIYxc40l8Wnr+mQQLCQqR2os0
v0l9vFvJUGM7tXnXDWLdpRRqYsOSR1pe4FbYBGxFIE8T+/IGwNEJVNduWrr5ROhfjDUaQ3iCWpDw
2GlnkKnH7vOyeCsLm+G9n53Az5CI0CctJpDmQZjunw495TEf7ee2bGlP29mPPvhVZuC8CP9NjxlN
dyb3cldQJG5phL/EuRdtsw4YFW+qs2evbCd6FBOQF3y+wMravR1Pxl58egIpZtMTXFE7PwxFuwnW
GMd5AVwvrkOG7GvglpGezJaTvow7Y9OOzrzXMRpr+lEb0jjoUBCobZfoo8v+FAgqpAJeSGqAc8cS
g4K/Dh4mZO67LhqYq9Bej3uUh37hAFbjD4fPZpB6gPloLB8Jel1P/YycsLFOaD29dv1wSYfZC0u7
qDnAA32aqiQPY9aLrSHq+1jX2TnSAVRBnd/GbXN0V2lrrOVZ2hgDqqE/2lIbR6+MXrsOB2vPfGwv
h/G1Fv1Xav4qHVZ4PGY+e+1DTLjxxs0eInP1wOcs6EX9PtvolrTh/EyKzjy3w+ge/WTOtlNeklxJ
Y0Jm5TUdSHso6RWPM3Fy07cq7LE1xv6E6eImMqKZ02qLRkB00YVNPbqAMCw42VneRs/SO08Yk6w2
7c/1AkPbKttDYcrL7EcD71nSs+lWhZaJi7KB8NVIENECZ1FS3DUM22C3N8k5NmeKXvXDSRv3MA41
72Z4fYeoxHpDZIpHQi5k6rQCH8k7CCHmmJwy132EVI61qqYg7ye0yMkwruXh9MZ+/Jwq66GwETwu
0XlEmcP5N8HF6dQ32ELc3U1ke7+quE/2YjbuS+fdNYr81Hggw1yqsKaK6Srb7rMuadAEuZ+QfUKz
DeIMSy0HkPUdjjEQBotvYza3MGVMWJLI8ZJoulfBRS+/Uj9/JmysQhemNoU7Og8tXPyEaVZij3Bn
og8TTdOYjpjLmvG1mHhfVH6+YwZIPslYw9apx5PT1a9oo/4UA2FZRORaalTbbiIAUbVGqGpq6MBx
VlSnFVxVTPad/YBWGVuRwPhrTjTVzB7mbeAAiU525OodOqyQiDtLGOOcv5ihJ4fRJn+gber9kEjY
zIqVoamhmUIU5XXGRlk61in1aRBEk3N0o46dex6vfS1vbV4/RokAyaqKk5A7oDUrg4aHnZj0uXNy
ziDwymJK79o8oiLrIpQkgCEn6SKaX7KQGbEDw4EmTF7aeNRZY4oU0WApyAFWq1TL57gJyG6F5n7O
q0eUdBZm4Mwkk4pkWbtGOWNE8ZcnoFzgjQrxyeptlhhNyJIDCZG+sgVVqYH5q7R+nwq3OSaQbEoD
r3afzc/DbL/NKjkXXiTZE4O3zml6eABNfhEiv3ZqIilkjvFWIFK0ZkacHfapDfZAqPfZMSeU7FgN
wRVDS7SveLtsYVGF5orDCygzDYu4V0BbeMkKyVETh0FaDjduC9pukYeUASPnTs5WeYC6i3S2PF6R
9ZK8uHIknhrV0C96klzveL6byX9FAEq8EeiWKHZukpqMjoKhWyJhKHIJzexcxhp8ozn/Ty5LZ2MP
74C6HtPZ3hEkeKssygT6ULeZeZQqywiDZNnACc3QIr1amby2NjhjYU1HVTKG6F28QZ0dX4E12Zc2
dsgQLg8ei6qihVUg4z06JZEuwu1S3ucrR5MJukGYQ9LFeoenKWI5Jtxx4Fo0OrTpYjHpDKdouez5
tlEMCidfW7syw2Y/WjceirZda8uPVmt9WKnCMXj23nrCIY+xZFFnchMQGSUosowguQEXuQuyWIe2
H5+S3n+c+473LlnRRIxsWFVLbBS8GcQE6yN32XjzBVsY3Y61FmMjVPULlZuz9du0hEtJ3gZt3DHi
v0TfAKM3VmYzaKzccGiL0O4ard82pjsWtQ3+Y+hW7lCA+ApCpB04LlIYlkzeEAb0/UQWKACjeQKn
vE4X50HfODFwnKDy780CTkuLTxdtPS5KC3X3GsdWtu17FuSAt6SDF0ZdTK8392omAUIsNar3oN2N
GYVhpRBNoGY+0ix/ri0SIcDuzKcRpERxF5Tqy6VVSRsBIT4BYE8d0HNqg4UAsHK+87nYdoZZvMnl
SU1Wy9D895LG7/l6sSrTqumQ0LsoMqbDkXjQvgcpt1oxCiIc7dg7zQpbusSrJFvaRV6sqB3Qg8RE
UW4XWEphM8e/XBvohHYWYiKsQ7xA4pp7/wZm0FdaNy+dIY55ac6ngQNcM0QHJKNYBTrcyLHImV0T
BzvTsIhsy0J6sfqku0yHKrKeM288AeEqL6r6MSd5cxELgRqdhecAxCt5Q3e2jwJXoQEK7ZnOZTM8
Mj1+Ud44rDm6VNjgLjItgOQUsE81tcP6lvoBVtnCHhe9coSari3Gz8mFVTSln7aeUE+WrDhqLpw7
IdRekVZPxw/NT7B3Lf3iZDI7BGbDob6e2TLSfvighGhCqEozQn+AU4Rf+SyyhcOkOzPTlvEv3OIl
CUlEE9ui02pXWBlhZ4k84A1hvBPkDMJQ5cLvmffDlOuj0eLFCrAn2aYRHWlOJsgX1EMHH3mxpUvD
82R1TX1Rat16mzSMZffhGf5DqhLiN5Q6WkkL7I9RI22TyyjlcloTXINlvhut8VGmOQkqJeVMb5oH
QdiFm+S3fkf+V2aQXs+JkDoPPLXEmThrPIaNbvNjZNQEKHWAabsl2BDxUgOfwd/NEhAjzQ/0BTHp
OeVsjIXEPQwcEMFh8lB2eo06jxgD0Bk2ILBaAYDucYeQWtugFGKiUgYOXDOEkFJj6iRxjPg0EOHl
0rp7ilvg9naNreR3DfcozFug4LOo/gR2MiD64R022NEpdul8Fg3brtsykPFxmmztD2aTP5RprLYI
BoyeICy55RezF3VqG1WxcMcY1ubkSFQBO90MeqgLfS7bf+7FzEYynGuLzmjB6T4qXUIYJOmH2uR5
j+5KqCInKk/U7thesevzNAMbK7yAhp6weLMyfkJu7TbFm6UaC18KabEkdxLjsMaq0YZvpPoIBJ6l
vukRl6FobWNT4daCBSQGRvyl5XcgNHyEd85MeUPXcmfmnAkCmDaYSUg+KSN06GYvL8CyVkntTwYH
5tGT7AJestRbyjy6rOjdzPFOB/5dn8LnsebubvTG6t4GOOqY9LHAnm0KVu+FEM+emIZNxT69c2A4
KmOud/FyB5Bi27RMozB+vvpMXLnVsm53KNgD4zDVrovhMb6lCUm/q4GaV9ec30AXMOrjcFeOCppD
Io5l5TK3+eLvSLe2gaEwC1S8nX5FzXWkTcehVeQPgl5IWZakjVQj7XUDR3pn1fioKnTkTlPjcVok
xSvTCG1C5lmm6Ya8kXsD1UiZ9R/zrH6mbSsRohImLvP5oYhBbDG+x9dKULomFWSEoHNOk+5Z5voH
Iz442hkdGbY+tbWS7HVmkFTTUIldArT7zOIU25AiaWdflFBcA02CjAnl5EZHaCkmP2nwpbLJ5yUa
81lAs+AkXI+MfcyjudoybTQ0x4m0xkAb1aED/44cFgYSQ+vD0LKpjSYSF/yZJF5GubODU0GFS4Ap
zfGREUkDsGxrDvYx8RMc421zi6Ga/mBCPandS7GYRCAW+V0TaXO9FrpLVvTH2MzSsw32h1/MLTiM
Cn1Y6PyBJhWnkhgsUYGesloUQh0rq2myEgsTf+ICrM7qPXF2A86vaTy81wlxD3Sga64nWiexif7W
7fDNCbrXq/U/i931D+BArh3iL0mDvGiuqDZW93YACSMIfpctEQyRND8p2i6luSa4W7/hCKOl0urs
B5Ifi4yJSrq9y4O4CSMBhXnMcxICmhGaX/NiFrSigOaNrK3d+6jtr8q6Z7FEVEfgo/+JHfay4EB0
iWE+1gj0bQ8ZY6UObWkjgjAm/Mpg68NGzIhJIHRu8wV9THMaG2r9fnDekJ39sVRJiTjT6HXWvMCW
IUemdjrocJfVgIkZFOoYcc2CqyKc4AugCJjwDjASaZDfbDsQQPtscQibaNFEIQzd1H3x7vlZelIu
OXkp9gbyssf6UtEOnbniY1RAPH2kTjWBxabCPMDKV6ZpdFs7XXsOMv0n5fXbxHrOSRVQpJHpaNsS
ttsE44+4HZHhlflEMuXwE90is0/rLpmM5uDASMJe2BIy6qDcJFKNdcOheTXFe2JVbvPFeja698SD
u2AuKAdKiZ96WuadYU8fQ+HtZJWBxfYifOt/jMQbSCrKmPS6JBwQZpjFNdMd45Kht9oSI+JcbXet
qkpxY1fsXoJUqdGtS/zR+tEyaMEOLU+gWTH8oU1J5FvxBMGeDNl94FAONa4+T1GlOR+O//msXT/7
e/Pvt/z9vn99y/d//D98379+7Psxvr9mVGqNL1p/j/+fu/m+g3/u6//4UH//iL8Pt1rWGUH/35+L
/+1v/K+H+ns3bhkSZuafsDvSgwQlz9jaFQyYE98pAW8zrURIJaxmD05ov6z/b1pFeRZlvnbV19v2
iFzp8v3VoVsjY78/pRc/Q/Rbv+Gf7/33V7HQoa1d7yuOsMWyQ/339j935Q65fvv7xTWmBFhMfvoe
rY8uEoHvz3Rk8JDfn/77dgr/YPlnFP8tKqXNy+3vTw0ETf/5qe/bs1yHBP++g+/b9TrK/3v/39/+
fdNO/f/e/T939/e//rm7v7e/v//75t9f/O/X/t55uZj9zo/GD8tP6jNwOE1cZCWrc1p4LokJNZ9a
skFU/P3VDlbmf27/j//6/iqz5DTf5GN7niytDtLoqguC+Z/Ilt+ixMCYO3rDWdE16mAuxvPCy7B+
6EQG1HD9LHD9MzARJuZ+Rm0RDFjiK2xMRQVeQo4Yn2txYyj/V0VCD1lm83SdKBM1NLi0/oNmiW2Q
gQFLLE7huaSdXikG0+DpQ4NY73lx6HCvfOKm6Lt1SkQYGWb2XZmXX0u/PKFOvKAxAqKnmbUzGpnJ
GK9GGFN4TTFyfWB0MjdNtx0j38YtlD9EUF55ODQfjs0ID95ZUvcYlajawzIjupCQPLgVOP9ydYuj
2EL8v/Hjsts0jRBUkXdF6b1DcghzXVZ3Os/fecD7YBrmPTGLGdoUhFxxugfYYj7TGoL8k8LqItN7
bcubc8uJsMnKdahZQ0ZFpDwr+y5Gzz25lrvXU/SImMth4Jb8TK1Fh1U5ErBQERZBCh2Ix2dCkSWj
sRFFyJzg823xzQr3ai7IDaclJZdWMQev2on4NWv+XbgkWWQZ5iPp0Agh8/nHmHuHoWi7n8rvOGmQ
ApVFo/ccr8facjtqDsKdk3AEn77aTkcX5I7xkcToXdOrE6lbpLsExR8kxiQZ9yMGb06Rqq+vZHkS
14wVeDsqRdtDgRRplxG01BUNNaYBCqwz9CoiQTC9bpoe0Xw94+l1K+bMCNzLn0VgPJqaKJwJceW+
9CYMUbofSSbM7E3gG9VeIqBAlWLsmLX8hOZb/IybZ1cr64lRBf9yTM8Z7AcGnhtaWR9ZbyOWdhMn
RMNPSsydIAVpitXOGdfCTRu7WHi3weB8WMZKIiutJjTtHJVuQ7CjKqroXbXDGt3E/MVw2XQLNLOO
Kd66Atuv8pIrbehnH5JXTb7rBkjjdR5sCA0teTW8URh+XSy3fksEeQ9Du6HZMt/bnYckpl4EkcFl
doqN4meAzsyrcRnaJGUTCJqXoLUPacwQGIUODYSRynqU9JOhnj1lpJvuAqdCVFYyrp9Iqwuxk7vC
+LMMpG8YwD62HCYUnEv7Yc7VfeIdWo2Agfrro7RoUoOinjYa0HMB0+7eTARPKX1M8qcQp+Ng7OjO
c/IrpntEA2CdXrwkh63YctxIp9bASLNCGrs9IkMtcYY2/Z+JoK/cKB8CJ87DLB2ehX51siQNA07l
Zk5IlcgZFxfiZFYapRMCvBWtsSqDRMtMtjhmkf5V4ozdVtaUHzrmIlum8szwVXf0C0g4QjC46Yj6
IEllkznJD/QSdOwdGuGqzT5qC754gbZrJXdkjftGwhHlUGJb9AIqDAeV9cg17Wz7gRGgezQ7EGGL
kGdT14jUbV5pY8IIXFohQaTy1IIRcNd0IHMpMR+j7vKfE98/ZO61tAKOdNaA/GRIfo/MfuCbU4cv
RYCYBNdiM1Hadcy8SMPjd548JsRDYd5SWiy32NCLCyayY7vy8aMU1NrkCWmHIgZNm+F6Xb5vtry0
t7PjLTeqJwKwWjAHCSlR+K2ffn/QtJ0BIvyPL3//UMeaWGXWcJNbq+74n6+tP2Qsa7TeoM5Noavl
YIketGZDtMn6UJJiruV4fzOTyF7b8BnUZBDiN6J/sftLaxL61GTQYK3+ZliKBx/y87G1nWvUihMd
G1bKiMwseLyLKgN0cMAqcwJEPIx/kEkSXIG32eBfnBI70lLRoqRjyIQ5yABe2DaPJk9FrccQF847
mp0H5NfJwVg1kk6snUtegGB1GkQRFlbb3s/xqQTngWb3rk6ye3sU+baiGOZQDY0nDtB2xU/1bPLC
2h7tV66fDQmoMwpL6XFdTYSGNGN0zqLkHWyZWv3un72EeR+B6aOYRc/EGxyEk4PiKkK0RRK2hdLE
ppVseBAiZuYLlBf8B1i6TablgQYCae6WdU98wgTgRDyQMumH8B3QPoJz5l1zaqT87RrL0ZQVmpNm
GRlp6LfGLtDdye7InfbI6FzkhwG1ygv+b5u43OLKc/DeD94Pfp995Li/bSt9Crzy6g5i3PUJGKN5
eStmUulTfkHi8cKgzu/chczVxGXLmSt4OLG3m4PlCjHIOQ/9D7+BwiahGsmZUKVyrHdz1T2bpI8k
HbLjeLR2lkDUK9TF0YuBBf4a9PQ2XG3TDjCglyY0BTnvdwQ54y8Ibj06/euIEjOQ8zg2Q7szBXhB
v+dJFHH+oJj6baF4rzFg0sYRTsaCmqdD2dED6J0KjKVPgyQZgDWjEabyCBxQe9kfeV4cBDyVYxBN
r9F3dhQpnUNahBGrxyZCnzPJ4mZwf2jP/wgUx9TcjU9k6FJiI/g3HX4VoidQC0c3FqmlvHP+jBV0
m37MPgmI269QwM5sPyvZR5Dz+5eUgDVRmjd+rn4hDYVbVaOSM5V/Q2G0pWRGgphWalsMKf09PZyG
qHroiJ7fNYH9gnSqCqUq3mbJJWJzVNzp+YeVS+zI7RU2/o+Kc0Evr7OK31EwnDUuwE3sCZw8AzBS
BJjvXVFcpiRPuGwtdZF6uu06GZBY4b2OSU7V6LY+Z6S1K0W2Q9L90mP57MzJyXPcP2WR/mJo6Rzy
Tl/mlhc3teRFekBf9ZvMadAbJsQYiLTF0r8AGyTVbGH3L832qzOOubQ5jQUchccOEvwQo3BIGhgu
dlkhKj94GTzFwX+fs6ecTsrGGZrTUkJpHv365FmgKekEim0zeVd/4pq2aFfsFtojoSpLsRV1+ntq
QG1ZIoLGG2NKw3aDBo0UUi+mSAYAxNmrF+GSYNNSzSvLlX2KB38IUdBtVew/z7E/7vtePBnCujHi
R/S04ErggDAdQ7pepydGIsjlYn+i5KeDNRNF2YmiWb0dtz1EkP3Qi+t3xqrtngFxIvf3Z31YHVuO
wLldylM2GktIyH0VVtUfrPObHjbuvu4fzDkb/xdzZ9LcNpJ26/9y9+gAEkMCW3ESCZAiKVkqe4Nw
yTbmGUgMv/57QNftrm+6Eb27vWDYsrsskUAi87znPIfGD3YVcDmVNRCf70gENSO+W1Ml22KUd04O
8OmMcxfNMdHzkj7YBDoCNIaN47q/BoOIS8jHXiapeI4reuJiBbvcC2glDDdVGqJVFwx/JidkdktT
pgZ/sMyh1hoa9WW6tm6RbExFrQ7VqbPH07x8Lou5WfB/gv0AFznEVfLkGfBB4qTedjWbSvbajBp3
KQ0QT1o53HVBV8fMk0WRZ3CxMMatwbthCdZax9oW3oelhT/tMIy4O+v3pRoYGQ/1LzNrz8WyopLZ
fC41McJiQpPu5H2tOXxyTOPgkSLYOd2vCJKQztyFaYRS23QyzhgZ4YfI+hAz/Wd3r54GCfOr5xxh
Jklg9VWyq2T52alox1ue7UiWXGa7Hnbt+ASr7pRNBRZqtH8KEjoKWgS5XTsiLdkZbrNL2yrwLO8w
eI/pWBA7bKcjK4F56bIKWNF56uiSF/13i8c9DMn+wHiZvT+gJPCnzUlRUWdChzywaAAf7BDoy7h8
0UzsznU4QbUvbjy9a8yDzU9GsJxtiaOVmDgctm/suZPt2DW/1EDSxrNXMCi7ggEI1AaQBAjyEKN3
R1geLhmWoGp6Wwzkc1HVH5RMb5x5eO8i6yvLKTV+LUtOlPkGdjlU19DlFqocXGPmwrz/nR//Uqeg
e6Y5/uGStlkJOvuShJy2gtS1Svs15C6Nrmb8XOjWdVHiUzKo2EzxZyLEt0XhTGKczALRIgT3kXds
c+yTzARPRtPKQ2HX2qGU3b1atO8gHBkyrrwCllce4SC2eWept7pFNaSzhWo9jzDHLhnwRyZORhUg
Lvcy/NmOU7Y3G0ZIem8YDA2/15RqmZqckO5Cake70uOMVAZ8DPn+//zblVb/cwcVRU//rKD6Nwqt
/rd+rP8PK60MQ3+8Wfykf1Vm/adKq+Pnz/x7+ePvnVaP/8fvTivNMP9heVIIXTdB08NVoJ7qd6mV
Jqx/2MIUwrM9F0VWF1RnwUVem6sc5x+2pfNH0pPkSoRL0dRfpVYO/0HdMHXPw7VmGTp9V/9Gp5Xg
Z/lbo5VtWboEIGF4FrFuApKmzZ//rdEKDlTsJTZhkriu3VtsuWdvldRJyZ5UzDzXs4c7+Tg8eJn0
aT+iEW4R+r53KeuNkyUYS26RPs9lYOtFxPGzeW3clj4n9qLbRc/t31fi7zf3r1Kuv5dwGdZ//YYN
g4SobtieYbskrtY//9s37DmZQ8TZwtXYY8+3a+XhXU782NLfudnYKrG1ULCKpRcOzPVR1qTnXOik
rZ7ogMbmZ2i7v33e/8O3tH5O//k9NISlO54hPMukWkjSW/b3b2mC1pONioCgptbaC2B1hP6OjWuw
fSxf4Meqr5qSlFvgtSki9UVzWnA8s/s+dO5hSt3rMh/AoVE06gw+Vlkyu2O9ED/O/Y6WT+avmmIR
MylWo6fuf30rhfhv37fkG5aWcPgf3Wlr29nf38pCy4YFX/1WTuJATVkJnS2lrGxKmq8WBPzRyd8s
jSi4Q289i/+Y3wxrnZZRVeaMSwmKf03I58Ob5VG4RKRIOV7gUGJS8tD3x7b7Y06oL/1/f9uW+9/f
cGE4kiuXu8N1eO//60U7NJgsc/ZXPZcvT0/bDP71EpVWf5yVwyL8f78+y8QKeLxYgQMkl3z9+svG
XEIGuzn+5n/+RW3qrMB1KBYUJtBrPCWTX5Aa92uemL9/9fja47d9TcjEiytKANa/8viDgZwu6/VL
o5nJta7a9sXoTlqYpFdvfXl82cz1kZBP9eek9K99qC83ntE68J8O+4RV3DoNvlVuKk7ZlDwBeWo7
3y4cb19wsd+8jK54b6mSbygujEKHtV7S+GNeIpjF+MkvVlIkp4SCiQNjuz+MZFl7Z3sGFrQKbxj1
KTLW//w9B63uRofyr6YvyP5LbbgwRKEQHIjMtkNZsrcTx2FwEDjWcP8FHdzGdSQhAWhVTfD4GpQx
mJqNQ5VSrAJqTVTw+BWLnQqqCe2Z5PHW00uq4QE3eadphZGT/CbSL0XnT2kxbtlBiKfCEeKUrS+i
mhoJqh22z++vYruCCpu7H03HWauG5L0zCtieq2U48R8vtka3bhvCFlq6WPhWZhl/ewH0HvnR/NIx
a3/JgFlj3i0+zIS+Ok1P22+6eEvw2fwBOhCtlYrk/ePLRoV9x1XNBycy/Tk1f6Y9J+5h6cv3hT35
PsoVFXm6U75rDaNchJeZ8Tq/9UTLfLNTLbRXx7iGrRnkEXjlVnigxBKtQ4a1jDM2irsi+PL6+BIk
WYDDWTNg9eNvMIpJjyPHbaOD2ZLOy3QPRTndx5Rpr+M27vH31+hPoEoFiOj6N5CYpztjxGo/LuG8
ffwfWmz2j6ahY5klX1auLmz7HCBXs1jnYhp//46m8/5kzuFH69Kwi7q5VH7OQM2v45l6ItoKnYh/
2AYngPnGs86avqzxW/sSWoAgiwF0/uO3kd6z5q5/oGn8x1cHh+Y1CaHViNAqBVF+Hi01bc3rL6OR
DH84R88gQ9H+jEQsJ5pG0T+qCfuBEeFel2mtfG99CbGt+xnEbfSqllsvjrWTSq3w1NpNfMqTb32V
ImAoiuGIR0cvYoi6gzU3GCCjHOhs2LTmlm0i5AtQtF2P5rnUfeYvuGHp3l7TzIN9L2wviJyouxku
4PqxKk+pp5lnPpRoO3tjeKqtECttWtrnyXgfUTAuZmYR4myVfnSL6rPH7XEgARftRna5X+wS2rYd
6yAJGYf42nOZhpZf4BrbJKijG8caSn9OBWbAxy+N2ST/N+GphnwhzpTx3i2OcclEbqqo4B93RZYd
GiNmoyoVXbRDAxptlFiBJrUbbaaMdrdPh27+OmOCVaA9NrmrdbTvNXbQ1uRxdMEtgEE7vbQ88Tcx
88ALRBoSiZEr/TpUSPaWDFJAkKlBq01fSO1ZN51qQ1zUfvVqRP2mlLucXuMLg4Npp/dYh6fRHc+r
OF3LcEuLl3mvR9e4TyI+VB22QmNF40yVoc4xQ47M9u4p99p7JjOGFEpdsM4WV5KR5rabiK1eO2GH
25Eyk3TM4K9SRx4u0uP86nGqNhxi81HGmYnDEP6sXbyeA5M62U5VrGCIq8DFQbhNRrLfi1FTbGcU
n7Rk/azSXD+Z+P9MYPSRGLuXVjbWrrBi3rbQqZ+KWQzXaoU79RaQJFXE6B+SeDfGyaO3TJ9egYG8
GeuvHviFZwR1RCynJ/87kMrlHJUC05/k6NvwaMo4Jbo042nYVppT3iT87Jm2tTemCNYbNwGhBu4M
Qax1a3hD+BGSAO+ITr61rEhN3hE+ifWXsUznd87NHw1Q7B2lty0Bi/XyyBbnlCljP3VOd0Yr7c5u
1nE9p6R9NEv82cwebZ0usSpcoRhwUvWnhVf54jjmlVsjeXu84HEh6IMfj/YkbS/DOjmLWuRnyVHz
jNJmjjh7rA80ueWNYrkTLIKdbXTjK3n6c06rzS6mVRo7H8GAcLGna5Ek4lmbtTvK6cEorfnmjBjB
CyNA4tQDS8M1wfOd86je83nHtIdQSJphfTp7KcE1MrUUI1iTey5SZz0HdhycQ2U/V1h4z5CpnjUZ
/7kQjkLDzqtzVYbHJG3Hz7DF/IyPLTDK8GvrmNZet1zDV8mhRmm7ggZpb8rDM9ej5sYOYq0kG2Nv
8E8nh3wAvmHlI+VR8Dmc9mlZQtsXEao18LpxM1BifunWlxme7gPnsNes+WWuYFHU8XRZQM/giR5R
yk3k+QpDG5H/HN6B0yFOWnGM5Q6PXdTuwZJI+iEX0FAGZIld2Mcpl2zyZEH80NafSa3Fff1C5Fyv
2znIq/4zt8VXlGso9E5p4bbSll0YKuvZqrEgC/Nq5mCEa6u2jzTbUyjbduSA7eHPaTW217U5+zPa
Rp0E7Ftbv3JfQeo457ST38cOQVKkMAsqYeqbsR+656JERNKLfDzEcrj2g9SouM6o0q74V0xzcg8A
OwKjIR47DRHP9hqeBd3yu1KNxp0+xA2t1T+yGK1GuUTDMIOMyJLZ6EuDghFHk/5g9DfbgBrlZSg7
BACsoFrcX0ml9ddwCkDtJEMy/xFLqfD/kFTI0wGk6X7OLUM8SRPEjEZWnTpYk7QXEPh9gX/7VLAE
L04Jp6FJlt0c05KI2ZX0R9N/gvkq9nH7YcXLpUlHkLKm4+w5bgVOjZyZ4IjD3bqNV/s+qP4gBqR2
ruuW2JAHylPXy2fDZmUqzBF8l1tZQc8NURYhSxCXmddUNX0KsQh6y36f3VzzibR+YVqDsSecnwag
tSIKQQ0YDLo1DJg7ePlPiymTWz7jkY47lgq3zumqIKfrdt3LqMftacwVXXtT/paZs3saYlFtZiOy
IA+a3dmbwl9R4xXUmcnBpwHno3QSuacC8J7U7Ctqy7hwOCn9eAJ5ELlkXfARYZmGB5lTJguddKCR
ALq53e3wiNOz4A3Yo4wGCl/zJ97LjabIR4Ck8c2VczvMzHbjAgpHKCj6dWFUviEdn+aYYo/YwMAp
5PIrwsxMnsKi+6aCs55kytuyxyTNwAbJNqVzjGI5HoyuvjePezZ290zfh2OvBh3wplfiG+cmUEDC
d1ze1DbVPo5OHuFz8wnVt+RRTbXnwnCZDcNTo2sCdB+byEH5TEvkqUjTcgMKx1+PtS0ZTvaPNddf
dXbhGp2WUTF1ZVGk1AZ1utXkMZsccP/rtoJmBiho1Mbnua0H8FzL/TTid49FcmMX7l4mjtVPdaPR
arbQPFdm36c4/tOF1ujZsMS74SA93Gc13eunOh66ndWsgid880AZc/dsJsPb3Dbw8QtikZ5qn6su
anxK2TLw/8WAWMVaaYDj3jWw6EinLYYv3dVM2UJndLWhOP/rxUiriVFMqm2mmbaXSNVMXcJkE/c4
5ERo1Hu7d0A1KW4gZgNglLMCIn4br1m28Xu3AgrJaL6ZWD+fTb2js0/O10krtRvd9J6U472cK+h4
QgDDhr5GLaN6CysFvyWKv7kVaQ9DthV9tkKn3ZMyngn40HWU1jcahp8bWbsHoiftbSSguTGBriZ7
r5jBUi9tkGRnu+bUhsbYAwDDb026h2e3+aKxUbRmGb21GWkERO93S0s+u8qwDy6Qr62cwTErq/sD
kyTq5UxypNQABVg1PwqHU5ClT7CGx60qjO61ikLYYUZ8q6zBd3FbMLDBZcls9GvdkupgzTDyob0Y
DJiPdZp+PB5H+FPN89QUkllJY55M037R28Sjq29UhNHp5mw7HioJ8KCpWL6Qfnaug/VhCbP/8tc9
BqLqFnZrUHekGRokDpawzsMtuJTneaVdYmo8EW4Up6L4Kka4JrFpfTcj24dH0Z8iyqcu0qOkLcqp
hc6WqHvRZPRtmIsEuELW+DFPCj56ho1jPJaQVCYumR4c87NdYTg0Yiva63pR3Ruj/oN+QdfXwzup
wYndp1UGKmvosM0Liqy7sXqx50COPx2rW74BxT2lIgqWwdYxQGCZ7rusw6qsWRdQbEytLHqNkp7P
YqmL7qNz+k8qCqpPjHiMPlJrCLowG4LKttC4J7YuFHNineCZUZ2ZMjcEUICWbcJW5cfHHkH2zYdm
Y7c1IwTcMIxPlTOpY6aHr42knJWaEoVaUQMA9phz7pL1IKhNTuzbrvPLdbv6NDGZJADtdtwwcJmY
+9EyuXTeEaDQoUQINjtn78Su9q5RZ7qZIhbcpg4pB66nq61KF9cdhDFoydHGZcbHR4KrXDru0ar6
V868lI7Tx+PCxyLKWbAgZ+7TwNl9J6olD+gw8dmMQanIEvdM8Fae8XW42xLJl96rBuQxxCtIAazJ
UYs/sl1L2dIWAWl2BxjyNtmHRTrXqC2dc2Q3VH6EZBkiN8fJnpfGLhdQlZQZCUpZ6+9gtsu3yG4v
0RR1jAmTKaB+YMKGptHZbZnX3OPuEQ3B9DTv9ko57RESR4WpmURIhe1+5xTMFhVIlueEauS2Me6d
7bGnzuGBNqT8xdq0N2oSl305VsdKNXEQDww8O4gCpKIoKKkAUFgFA2oKaLPA/Pb70scH6VyLnrFQ
acZEl7o2RlFPwOxHhnmkrMx+NrIvHfCc3VDlvwYsF8fHvdjnJckQilgncD0nL03ujxWQ3FBCaSrj
UkcsA5SKpdm3fVvsoth91yJKRBZNdn5PS5apmfK8JCGWpmxdD1savTHmfauEOqVjaJ5DpvNnU4uB
+ZTRxcM59EQF6qkWXn/uBj18AcDcNBFICS12rqqv9VNT/yin0r2FxOZHZ/jVkky8C3i5RPOwipKX
qp+TbLIPplYNJzEPT21Imk4jZ3ecnXramyMqkN4xmMEg/zZrmBRmlbn+48WIaVcEjMXsvmrnexqS
ITKaxN0XuDj2wE9cVLqs9yHJ6Ps0o+TvIeS0vLmhhW0woyOqjGAkaA6DdnsusBq3U37WgUmcmTyT
y3Bfkzzqnp3IyF7HcFUSClCFbaVCv8r0amthDN4U1LbvJhw/VAqm8pwp/vFIJH4pSw3jwkQOw55z
LFLa3G09WyMZR8nRu2peNeqd9v0aEV4sEfFBMTgjhhUe5jF6dQhvHutyOeciim6U/GlXo6VPtGjE
98XoP4UGbcwgZVTaWXmj4etGFw+hi0hLd8YS1q8Nrou6j5yNxHv0jJ0yfusjPARyKRjzsiEA5MM4
ZmZVyY2nCK/u2V5//rnFchlhfTtwCPHwLvQvj4cVFcjqRC/mVShHfAnNH1OYuxz0p/qr2RSnZDbb
gLI6djiq99t+zoOqdj7muvs+Vrnkvy1tCnBUyAzSUodaeiN+fguMTjjcxxxzUCn1aTe62ey3S/PW
dg6tzfW8QjGA5sf64J6uj7tlSbFzQ1qvjnqmnjv6P5ntJvTrhqtZaV0qpax+dpV9qTF0rOXEbzBv
ijeb+q7ea44zxcp/3Zl16zfQpM7hW2bYjJuKidbo3t3qltPT7z6J2xh7B0NjJWY7nZxqtzJvE26F
oVk2fZXrL70dn0REdDXKKsxOFDgXJUw4T6tZYGgS5ODPIlIQSA5Fz0Z8Lr8PSF08/wl/Ms2yXgmf
jydIJfvZHnBKQZgnquJoJh79khScF0uxH6hNeDIBXxw8Ven+/KVv9OSgtrlJfM8U8eynSQ6OPEYr
GTKFabnSOJnI7iXCbgSldeUqlYI30/NcEJ1hYvyRUX4Fig5Nuk8vSm+plSQ7HtRg95PEk+eqhtRX
zvLUL33se3kNAiBtz0mMt0gXxRbJArNWVImrbN8fz/4+6/ZLAlFQEFUqGy/ct7n2k40yB8nwCkU4
YgfAtlnT64VgIkwOikYAvoOERwXp9QtnU86z2etjc+fQ+7nR7MjYTPRuMkDa9s7UX3rZYuJpM3rD
Zaf5o5fGW3cspo2Wl/NeR28m6Skx4lCV6tzG2hAMTMPkYtPCmInsM2sH7wrO0a8YMe8bI132MuUu
0uHmV8sqvWWteyD3QyROfgs1WZ8KXaO3SAsJYBv6Z2HWX6sE7ctr2/6Uphh+qtpiCxhG+3qc5jc6
hLfCLnNiCql+SJuOOtzR9rNOQ7ha4Md7SmdRSFQwYvV7q3i6JTYEN9yqJrh/q70xwXfPWQQjhVi4
n1GSh4KnLmAQ6RZNmGXnqpzY23LmxtkzBGa/Arti0IqcWOeXx4ud9POL6X3wfq0YDVjZthHPAcXx
c/A4JQ9LiPY6uHClykhx04F62OMDPC4eZlWNWIRvUlR+ZAi7bzpgDiUz64MG3d1KBbpDA5PZirHv
ddUCz6cznYJM5lxvHQtjfhFDz4jmFWySGvmTyBcQRkTrT6EeXtP1KT8UxFBaErQHlJkN2zzzUrTK
uEQWRdozc6u6pg2btR13uMH+IJERtXePzZ3rfJGCQJ2Fr2bjii664nfZJ2M7njWUzzg3mjvEwC0+
wOReTcV7twK3HusWveyXWmBSa7jauapl5OMnfDeIph1Q5aJgYJ/fEczx7K3jWQfMFx//2jTpSQwU
W9ifWHAe2OHxQ2+XV1MRJxrEbbAS8pEhqfLIMAb63AcoObaDrcIIEero9Dg1Vbt2XO0eBxYzGrF6
ROqapYP0m+SztGGhJKl1lbJo9zEzp83UC24MrksoslFcpD/cvP/QSOK5xtQFxIBS1mkJ4be39IBC
l3pvdiMM6FUCduQIz2gOoydLtE5QWDYpqWoGL4mBsbc6/Z477a9lRhnTFqbiFNVppHqG9MvAhhTl
K0Igxb/luHHyahbUktI4BNrzMbXH5sqooTr1dDWQn7aAkdVd7qd6e6GKD9pF1TOnSBTub9LhT7U5
ZIdoJEjMRYKxjRHMKZ5wgUpllzzpSfQP2nmxqvqwiLbfUSlmGKN70/v2EVnqjyUPu0HvX01Zc/qI
fpVhd9c4xdCZgwuRwskiRiUx9plJPcxMW6cfATjepjJ1X0mFCuJqiCAJ6aOzzE/QV+qPOg7/5Pt0
nx3IGa7uAstwM+OS6BAZmLC+pFOrv7eLbfv2iMYIkm07jYW3sxy4pmFEhDI3o+9FHtp0h+t4/Er3
3GgLpZVvi950gTcOARkCKxg0qIReavVwUdHIoFTcCuBXl0UDDyXoHxWydZkozTyJDTBPU5LRv1Ve
H3uNYW6hxDjhcpXD8pyMI3iivKLMcu0rGNXLSCklCpdV/rxHkVtw0tSwZAzrHKyfdwS0vs9DrA6l
Q2EWtvcj9t0dy3gO05iyslZzhsPEwerg5C51h8W11hLsf41+LHGa7wbqMEF6Gg2ba6faokF36P/L
zMTH6fzRrNS25Yi41TO4rXDQ+ueF2XYyZvMmZap+SCwooeQI6TLaAKZUJyo/tjqYoCAXw87M0+XF
BBj0pDQ3PTkVDEFXYRiLkiK+9EP1QtpwHxlUKRkRXg6HzrFKN3dd50paYexD3LhcZmLhcdmUCQab
pnpOvRC6w0wzWpdO+jaXhr5L5omnLwvS8+CuCSysZA5xWWLB/bs3qOXerCaROXeDbv4On+JtEsSl
ynYejlOmD3sByPE5LnC0tNW8SUwCQ3Gd/KF7kCfTxMkPTGuomLYmgv0Z6pehze5THWac/oC0jZmN
51ZiCBectthc2YefLW1FAEQWgA4su/tYIWmOZql+U2OSugWeRzZhEznMDkdO6H5ktXfLIi5j6ELn
bc6+Ow7R9krJbId2WOG0coyzgwyzbQuJ9pl698xBZaN5gMSXTdQqT/tmM+aeFUz9rG/jVdV3hG4/
NS5ImVTrta27QFPwKMslXhfBEVugsaVMcFOVujeXasSaEiVCxF/sJU4AhsXZoVgHYIlRjruWeHr7
pPru0jfMEKPUgAWSjilXLGyqqQntp2wpxEE1q0lzXsLrRPRz3VFO1cVYUvdpro3Wb73kqOuCuExr
GLe6obueOlqkfXoj2fcHxdAy+CVozKl3KUCw2ZLIn5qjDy2JdHpGVb5PJeppkh2xxa6IZA87rPo6
rhi2rCTIzLb41cJRuMVy/Sam90qrocE0JCm6Sf0QJRloal+h1XtDt0ULmk5e/YXyKXLcXBB7xxmT
Q4a/4yXtcAem9k8duO9pga6Fyc7kTotoJK7h7FiRwU5n7D1YFN4E9Zd9UF5jPKbyZiT6W47HxOmM
o0EvFK0FWRBh4zVlkZ7SuPmpT+ZPVcU3USf5qSrde88h8UA/9xJUuBCNwR4vkYd5mTgFQcu59j2N
YeFQW9digQGoLnh03xskLE4qsNf0Cboxb+h4miivOmoX8pI/YtCGJ6XWFKg2RncqMCkVa7I93ntj
Az2mJ+YZHiRa7kN1MChWf7II9SDI0siVtPqxFdAuFWY4ZySqSGwwP+DlwOzSrlZmMNFCI3KcNI3c
W60pkf71Z8EQjKofkCa7sMi/tdM47E2bSAX4PajZOXbSxpyjWzuYFD7gM3hCDuvvQ8rRM+2r3YKd
FtAzOyEcuJG09e+0NqCdVu2tRg1+6pDud6LPi2c6saYTWFuCPJgjn5ULjrAI1XzVFhliQlvUM6Ru
iSQNAahtsd62hTLNPfV33zAIhn6kNBpNI2TyOQ4vnErGTWlBMkMMyc694PMii++nPWKsAw1j1am2
ZmSRIg+n9plxJrKFjsKnFGFtKztpI12lGk91jUp0pn8gqSLqWtnfUEbWe8CPE/c0WoN8wU+UP8Uw
On27Jxjh2MTT9doBHFHzreblV1WmxbnBwQtIgcc9qxDlyXPyIkT5gjFe3MfM+1Xb1rBp5oTZcEZE
fKD2ZpvhwPeF5yXs4KoKFQQkRRRJda6c/o+pi73AarUPj4KNrSNZBlODFRDwx6ms6ulCuo1kQREe
a6v62VsJs/CCMiPMsNbxsReJoWs//T55pJODEN/pp/SL7kEIHEvjq9OOUOREOPHO0PZVpmPAuy93
EhXq0OiUhKD9f9i5wcZzIa+6KLsBGDBYO9vGQji2RrEzEAKLuciCuVD6QRvHV/6RZtsPs7aTndBP
CyNVkjXVfMI2uzclx/4iZmcf0YXz0GbaKAXKkdXxoS4TfgIZZwHuQU810WFNj0OmSkKEEzLfRBUU
JdzUTkTUdGO7GKnajKletOqvlIwQZEbT2rpptbqhHQ632dDdk/DMo0sGUV6/JklK8E2s0Dm8YKfE
beglp5ryac7T+AbM7mTBqr2Vob5/nJkgSADaiUaezgJ61Dgq+5LM+ntZVOWXpTDACyHYMmNXb3Ot
bq2kCBELckoYznauj11LPkEumBLHz8RMD4UgiY+VcqCKqsNpYWZnRLvuhrPCexoFOG7bDF8xnR/m
7JZG1gdVrCC/e8/FnZ93L/GSvtQkk3ZCifgSVyyVqQOYOI4956hCWQfhZLaMdLS7JYomGFQl9lFi
3fKuAS4XztREGa3aRBzaDjCdTT6IOBiryXuJjZXtx374wPTUekmyryqyZyikw5+0puJ9F0SOC+FU
X4lWr35iW1ftLeuPjl3XJ+hfyzbWHDhraQ7iIZF/2Ehy1429ZtFVxC5GMpNjVFP1V48+iqJ+69d/
ByCieeoyj2duuGh4tdLhbFkaUb/azXGplfmLGVYER2LG6VBFlpM3pelzLgln2SHLDBJ5K5PXUijE
gYlUi2B/CRRWgD8aquIlp8UJjBQ7I3xsKcXcUA/brjFeIhdBLqzbY5er+RvCZKBVH46pimOYRldr
VqQ3sn1IluSoQUwZo2r+1vU8Lkzjh6gSbR9psTgbrJ1nV5BRCQm6UnyjnUe0fQrjaTXOU9d+9xpl
0BLXEvpz2kOBrPiFZnLOmdFAIx8oJKacWHIGPiawjBSFVT1ArTnrMuJF+GF6p59eiqnYMUqAtVms
wRdnOU92xfUUwjrkKe8ANQtj+rzS1F9aVHNOu4WeUdXe0jJX1HPQNmK4EPnEvh5a58mjZddd0ueF
ipG71rsrOMFw4JXpaRB3dnmifvsXVYjjfTC954S42jEb4GpE0vt0cVi9RtBntlGMQzoeKP7MvDdt
YeQQ2XI5SWvInkx9Hj8PD0GugXVHZEgTaC4YqTSnokNBUcPzGC91ulS4a3RUR0M7loZBO3rtzEdL
oeJkjZbtbcJ2e4EG+CQXPeQ5Bp3AGmD0a1FTHZnRjsdiJZuOEsA4B2Jo6etcv1c3N3mjE8k9wdb5
MePFfi09UkJdpu4M+rwXjUpZOKfw5sfCIa5uRlMgC3VxJryDBloUUM8VDJsL3CmTJ+1dvgKcDaZU
l0nX0QPM5lbxaYdtq71Inn/sqM14S8qp/VoaXPlJrh/rYdKuPEavTcicshxzGi3XTR+LC7GLocCc
xIToMufkVh8OsfFGM4N3oiPI2DaSdh1d1ehLBof6RA3iQHHi7NtQZ59yjwtEA2R4wIXbAh1WKD5D
PoH/ol/uMdLp+lLbk+LioWb1pyLMmxecKdimBmCOiXB/xBI/S8dhu5AFD9bSKQ6/tXAMe79Iybn+
sr5gZMye07E6Py6u5bdzCQS5pwkzaNqq2hgwCrfW+hRuqmR9Ymn114asydERRXUhefJlmjwof1Bs
Tx06IgE/RgWT2Z9VUnGwYHBeHfu2h/VtMXt0yKW+RiorLt6AQiEXrJyTIJPsyppakrw16ZIa2kAC
8PKrDvFXdoohhwYG1AZph3uFsBL3YwW06eCO5CLyaVSvWddhhmGXQp0yoyMDeVZId/uQLe2SL7Um
eEOjbbcP+UMb0369RgAQity+zEQxnwh1oejwhKRmZ9zOPY7DhpFikNRg0IGor+lsl7MAB9mOZPgm
I0a9FfnowDSxj5Ti6H5nGX+aeb81p5yTYliVxyLucHmMVEe4g3XyNHpGoS3lz5PnBmOjdWCfu+lo
lYm5rxc8ipNuxGgosfPRyuh1sYdiryOpHHK6xW+CptnKs7+MJUT6WIV0TvbiR4SwMQKvWXM6DD9b
M4JnkFEAP7pSgyqjF9tlJIBROIoUQxL1uzRtrm43WaTpxu65ZzHd5MPonbqiCyD5LufGrt5qJr80
nFk+gsw6Ti842QwALbLwVi8kFBHE/Uev6qi8zHf1RsIAspdzN2cANorsFpquT5AJQ0Q67MfUvBkr
Ag3nxkdsxBH0osll3O/8B3Nnsh25sXXnV/HyHHcFmkAAA3uQfZ9kkqxuglWd0Pc9nt4fQPn+Uula
smceCIssqoqZCSBw4py9v80i4kD3riKjAn85pPTDIOPhU8h2aZM9jExguMkDSBNpmzwxumj2bjKA
zeXqPyNV4FW01hETOHVL3UbQZEqSgGJXkPVaNnxW/qfWZqOkGhltBwI1TLvAPylPGd3MqxwQlzDs
z4+6GsmjsJGxFB+1IYuoCYL8FpUvohviR6/IAaBRukOYZpFgA9bOYDna6wzUOQtny+vdA0nA08Et
GfDKxug3y7XothAOXJnxpJoLbNvrCxg6oXFqmn7fa3rw3jJnQob90eVz1vnlu2BAcAZhpNwbNvP3
ybp1pv7U5nZ88Ygu2OK1iNEk2RuetpJ+D8+E0r6q+ZnhexJbKix4Lgc4eLOqzjA6gjCykqDqgHOo
WaYLXbf6gMqbMNl5+2m20ImExQ1Uofx4f0kuTX6CYHtmZQcu/OCCoX0f+QqNdccjjIF5vc0ONGlm
VzumqcLx87OIUDgsJaCU9I3SFgCkO5E/reu3pQdr6l63YaxjI1+Z7OM0X21YdU5TVDw31TRs7U/L
FrC2eK92F0N09SDTuRWjROUXHwdveCIVG0Ic+e+rjoElFZx8AS5SvPq0P40oQZPX01QeNPGIlWfe
Qn3rzp1iK2I8m4xM7UJbZ6fU4dTTWv25ZQsZMeEDQUuQKvTIkSdsVq6dWfxQUSbszZDHz9jQ142b
ZlOI8reKy2mtFS2j88I3dqAED1za48UyJYKTKH4qaGXfuwDqa04tuPPaH9QU/m05MNdwtlLjAwKw
5Kk94GztilyqvEC1Ij1zhfpAvlB4EWw8uk99ru8NvYTQHSEjWmQStvTCc5352lPuC3z4qPP2QiPI
Pp1HqhHX89kXRDyNBRqocS4HbIUuI0o67o1ilvuhWbTj4HlwMSyBCz/rSYKAjefsF9rKyPjGdaoK
j8gU4wehOd4KQqa2Lmm1rpzaK29pBCPAsbqvMuloTAhTkokE786tK9ybzJ72WniZ4ix7yqT3kTxT
A5C4pVaDU3730OrufCMPNqNo6Yuw/K8lWM1LU5YdTWmdeYY00ZbHc++YbYPk4z8lqdL35kSTbPLh
khRGtidKkegb5m7wQdNzCVK/bvIWnWW8TyrZIq4R7lHqIHgZQ8x8/MgDgi+GJyNH2+zEuJmHZ2/C
IkujaSDji2y3WFPWgamguEHHNdZLz8mI6TpreoZrvDR/GzRSDOg0bh0kF9ug1e1LArMd12NZzIrX
5iTD/KU2lK5Wozn8aDM92KPboXdG1JJJipGycF5Z/WZhs04zoDWctV5aWTx0tpgI8CdBRyv0yWTS
14S/3tDn9Ru2TGwxnHbcNbRdj07ST8/kmUwuwR++ZTkfR2sMGGzl9e5TUit5Lbwf5I3ZV6ticTDm
Q0t4zYT8PXgF6+4cGt8TgPviaGXiZbsvB41Mv5MpxN0vVHAPsNRSkWX9YREuhrRGV5bVu0eUI9XO
7EBzpPM6GlY6TaWSQQrGUvTOZK4D1Jg/QQf4uRFWCLCzEX2glT+bWPI3RfASSErzUAMYKa2btAFW
NG3WwRWoVlgkhw84cNkyknx1tshJWk06KF8TbMhBozWyz0GPfQAkdmonle59wbB9qCS9HSd/Y3o2
7EddHswRC0kBx/ZL0sz4dcc7DHYBlUbjGeN3pfrYjh8R2pFLGUoUOYYFB4Hxq6hatRVBN16TBuXy
OBS8rohNMo/5t9pEoZExktkygbb3nWXsDYRdSPqk9Zz2NCBAXe1lqqX7zrDUNh2y8TRB6l7pRYpx
xC0ZzZeQ9DpWx6cY+DCdM1SjQ5/F+4H++WGi28BC5GYXHAG0S1xQUpO0+2uny+fWT2ZErn5sYCyt
WYrzfYRgDmFLMMKl7/W7gKFVe0xzJiXvtkxJddCb4ajlcAurqkIQ1jnGbrJAe4RfbMvMjxF9vFVS
vlJlYvyMy3jfhqmJXgstA+EG6hiyNeCe1acVWSDerS0JsA+qIDzL0fpscXm+0dINQKQ0uKxhlAUe
YWGTBDEzjG6wbYeo/15IR106Vvf1PJfZFqr72Yftl76UUPFMm6BLGQ9XKolNRNQHXCAQY/O+u3Q1
71qO43BKavm1iMmMDzzL/jxlUzCTy1FZyRk+lu0rmXxVGSWlbufasQ+NO9PO8ZGANBzzDFZjy3PY
s8L+pfHlb5OmzBcLIRJKAuu3NH4jc6e55DFxsuRWvzRMiaJu7i5FjnEnhy2xgy3c2HqXzMtzEtge
np6fDj7uUIgtF5B79yI2uZNDZZPH9oDex/b3ohImCJYk3LJWrppQs1+dCSu85OJAS94kJ5w03Y5W
j9oZWiWRoo/fGB5MCCo0lpUBxYbuDs7BiJA4ztpkq0wOHZWDEZdEmQTOvrY1Wu/VkIH7JRImHgay
2T2mh9XAPINn+LBj4imQCnrjsfanp8GwhruNfGmNJFiRS1wM26KM9YeGkA0McBew3TAQ735uy1m9
6Srr3kDKeA7z9tVMpYHbXWmQIjJFFMw+Z6O99mU2vgWyrLhUp+k0BQUNVsd7xtf1Fk+Yx02DZB9S
7+xHn9JhYc/0OlBNnAPDXKX16G3dwBM325HGepHgJOiobkGQWW9MCuU5I5EgjJrxxn/seZz+jUCS
WVSndcdFuD421VlOVN4psZBz3ioP33eto133F/u1w/d7Cdi0XzoSPNf+EBESFeLEMIeu3PphB6Vi
XvhJV9oMjLIvBKb4t8HJb6HjYkHPHdy73YjkwAEF4PIZruLlQq0nvCNMZ0++jfG69Wm5i154u9TH
65Az7z6/770gzW3jEOgoE0yCTWKNczrohJT2yBD4HRGbXcs+hFl396reuQATrffaWJGNEyf91hJw
7nwJimbZCYcQPeipvHGG8nPaGIfK6okqayKxG1uewt2EQ2KK5+Zs3Lp329QOKSllpyrDJZFENNyT
AHxwFbNXAmt5XQ5I9tSONBf6xB44l5XZDOEZ0Rkym6E/lWyOJss99F1Q3tEXgAZN3C+lFWqPLPZf
s3HqT1pX1wfNYS3oG7RogTDgNBOfbtjlV0GfBKaHo70yjhdHN215Cw2m8sRy0m0KrH7MZH7MzPqb
HMb4YdUzoKWF+g76oGPFUNqpmg+Z75SbLpgKuCMlGBvff3l//KbkgSFAThyuhfcmqc7gSgPe/2Lg
kN2qpI1p7lNY+9qUr+oaQXAv4WEsExsx+TezEt4pc0r9jJr8GDbNhFffr7aon+SpAQJ6Gtu4PRj+
NvDdvTVr0hoUYsu2ss/jfRgiSfdNJz0sX2WQow5ZL5xtWxgIZYaSfkrWFh89qvldHDcl/VPq2qk7
upVbXVw7/DAKzdlrA91HVF/NupD0Uqqyba7NfDC5yM5z263wm5+jjzrDHFtEBf8++PBgzjGAj50K
C0Q8c5+hiqeifP9y+R6pRL+SZvg8agUAaEQLT6HuV/cYM0vhZOPNbooNuzh5SIl9scW3LtbDr71d
WWejyMn9hP+wMu2Snb/Xfyz8EplQWzBJZ56cT/H5fccWd2V2Tol1uBQDqymrD7KaClU0jBqo+Vmj
Tl0DXsR3unrTATGzcHCkEEhyRBqaZK/PqqU2qi+Gg5ME3dV3J1JlSrCEPCsY+JkoW8I2eUv0OntK
opllxUjid88LZYL3cXRf0aPYcFgPshv3gdGZ52g+4MSpsQT2xPGkVXTI5v6sS3lyHGcxamiRiIcY
74eu0ZxwPZ/ABeJx2M5/hoOWEy7ABsvERCGy4hJG1DOLqmJujwm7Nc8dcEd3DNo3iotNSjnyCffT
CizJqxrpRwUiyJ7GMK3vpoWYrSdwTMW3IvXEU18X+lMX6RsJwn1dO4aihBqim+k70W35SouJi7J7
0zk67VWZqnwO4FNdLdvbx6PPrUunBthJh05Wk6fWVIwinJwnLhlYgIJwTteapuP15CD9nuePMFA2
sMwUloxPg9LlkZuUh6wOM4gN040tucYNLGk+Je6eGTT52mZQXbO+fvPZ8I3RgNW0ow2uIQjR/Cb+
1ij/ynRvB1ilfmpxMJ9Ds/0O0oEvjILhvKffu0khWe50l5BLL7i1SRncjEFdkgKiWkv6W0LP4qVP
/PDcaz2syghucWmgea9nT2ydIOwrhO1vzXkVNUEzEM8Qb1oHRSCwyuBuTXZ6SjXnVniTf41T+rvv
2jUS1uOj7ZJgwWOi+KYYXjgkZh8KHHPrcO7jmW7wrTJh54Ypav24yx5pJFpk8/UD009w1EOCgXJp
oiUY9nWcy+eQKdnRiRgDFInmHtDdAqWCiP6UWEazHhHcwFvOj6UO3NeOZHZB5r2fxewvoRM9a8px
nkG4W5ulx9p4RAsOCZw3CC1sHzTY0iqA5LqYm0hU759QF3NLwGWrKmacWv1oiM2ZM+xhkpRtvdO1
rgT6y/ZE7xyKBQu9AU1GeU0Kzb8EYJ0cqo2r8n2eLwMlAlXXYRkZSxomK7tMfXSvNlIcu5uufer/
HLHHsOV20ifmz9r2/aEmXQY8NcknxManw4tf3C10QECBzdZcCYc7GokZ6THyCWPwdpgdX0nZmi81
qYjtiHfCtjvz0pjoeDv8to35FuNE2etx6lwsp3Owh57NDpAsMxD9IkpWeDxfB6XYlXfRRR+NHiem
ZsHy48MY2/EqHTu+x0xDD2yYvhWJwQTc7Ues5rOlK9QxYVoOJaol+9c6qpn6n9kwwFkq6Kws9q7C
cQ6er7HM0bDbRF6f7wfMjfw19r8lLWDGQ7OmpnvBVoWSOhyuU1Vgioz9XcRU9hwhSjh3VuGz9rug
MUTlgb23jebcsu/DTqmffMyIDOXL+oOfpP65rnVsJigJrLIhv4GVwNyiHYXrVhbN1Smm5urNh6pA
3SzhhmxoanXOJmgksue6iLejBWRe5uq0HIz5q1ifML0NTJlWMg/fFGE8p6KFLwXVdkNSaXMIgvFn
TiMTBkPIVNUNeREzewEP47hmDvYpTKV6UhYZGRR5Lntrgpeh6r9atUEM8rxUNgjetvZyqc69ZujE
u2wyQAfTVNo0wVz4+b65Skj52Xi1ToBOV2jXJiIIzZyg2soQdpWu3mTZp5hixQtN6WE9KpQ8XDme
5oyUE9qxTquBiWEaIMZDwOb6Sn8eapYbd+ynQxMC5rZGnRjY0NzmZVEzD6/BwBjs+GbdiOtlb00U
t1vpT+KZfiJxIs1hcV/iDZ1WMUP2dT8xJOEK4H9vc+1LIgwcdMaEFYBVDfAmdGb1lOQwCbviqZmC
w1Qn4zmYi1Kb2GQKY7KqreioyeyNONrmSGuSVG1oq+ehRGmKf/NBOuZD65nxLVrTrGrsI+KH/lGZ
/UEzp7OOSQUdIlF6qAR372tR8D0H1/KEPeE7sJ7gTFPOXwurc/degOU8CevPXqE9G8xHP8RCfeXB
o27sOO814uJ1VohjFyrxoD+QrsIJx0uLd69H1MQi0Yy7hALuGk74mnl+TMc0jubihqYiHfXvQ2Xs
Ao1Ep7LW9iiArC3Oo/iQW95Dsa7p2K2MscLZShJKt+9E6+GEbrDnzXKype/WRGa+dyRweGuSn7KG
MHGTdFVaLYKObO9hMEXDevCBda8iiR1xqf6XsxbHXbWJ3drak6o5PkZCNroAFrNhawmNi+6VYAYs
nm38hBQZa1w++BtpZObBY8lbc9dNn23JYmfr2gc+iny3XDtTcxYEwdHyja2NwxBgqLLf0OwWu8ZU
6EtLmnmT3V3AVx2cvJvOdPa+h2aSH+CsU2LHtUfSBOmWbY/cBEZieKSY3POhKxJehmbn16nz3KLx
Hqgxe1rQbLbnqHczD15a8iLBWTAFc3NGSV1VPfI+/xF5aLybAalVamxsPetebSBVKNpowkndBmde
sWe0WluumipqnsZ5BX5XBSE0/55kJiLN3GCKLhQ97kD9prd1Qm74QOxl3/e7ACMvJpfiM4OF7KhD
ydySFxjssiHIAI1HE9Hh1ngSffxN05IUc13QIGJz+6cW+6pjsQ2yULOvmtjSLmaF+8/KWlbd3iUA
y4OFUZO+tw+qVCfbBm2UHdP/ShNMqKXDw70E0wfrX5WKG7uaCeAWhNYiSJqLGrmztQHDUcwgi+Sv
XiNVgZ5kVUQaRUQWnETBUArfo0ML5zWWvnFjKvIpRoeboHjbU+ciHpyZCwt9YSL354AG8eZPevvE
3pmoeB7g1QzmEloqMFIX+D9tXLHYJK6mHhPZjsgExDfB19InD/5E1Hz2wPgst6Gqg1M5r7itA7s2
dQYsI6jh3SEEG/rkeBUjCMIlz64dhYch7M9O0WGejUnxC6E7AKBi90jEsVgbjstKoZAreAEIfdpi
VKVN2hLcnXXrZQa3HAwBR8JU/Twf/Vn2hfVwR9d8ZHX8Zmk76nmbUX7TPYygvwuw7oy94vjwbmqS
RGcS52C9SikcF3FKRwvagwkoaZVblaG9pl5Yv47Mpae83/WpFTI6V9HOpGy7xDqS70IQ5RSO8Ejq
RHwQTk3Ek+qwntEVv2nKpbeWay9OEdanpXsqDC0j2R1IVqj/bMNky1Cs/6Qh9iU0tCKJdh6ZsEhs
ffyNNGcaYexjXdzEPK/SayoSdo5XF1kssqPuuUs0jEMoPsSejGTQos89hqN7ZtvpvYdXba06Bps8
LrZRi/K2TXv49WUeZbxPZsVFDIdPo2V2XQ657f7+lS65WbH0X5KmEfjrOYd1oqMq4TtdNt1uSBHf
RFbbnOlJ0RuORPei1TF5jlX+GYsIj7UfRkO2Rm3xNyJKJjMwcMHZo3FBCLwD12W9OA5le5sQeCJq
hXmyd+pHodVipVc/RtIVrhlPp2tUIE9ng7KCn988JOOuzWBBIeEWxkM5LzAmbsbRp2CZDYtiEsZd
MeIbK7oETRyVm7yz848pz9Qpxx2EEZFy37ZR4qbI+Ylf40AT+Pev6JJhJOJGIrWCpu5cG4fM0NdG
rNBMsyE/og95k0U+nLwx+bFMaqTR/EjN1Not89luHtKGho1sKGJ+RmPwOQDGczR7IqDKeSsxJURO
V16c79vSqzbVyBbVUcm3wi4/xZrRnKyZ3RGSZqbn3IWH2b5/NzQWBStAjNO71+V9L0qw5eBUCiSh
z2uDyHpzEf/5qZFuk7lZJRsMubKYUzC9YCeGXn10IxCpFt1iE/DtuZcYIBrw1NRAKywj3S0fe8iC
gEvW78um4uWADPHre90zYvSB1TTAA+lVqKe6Tb4HDGi2iS4REtkFdUABNIRG8C3xSIao8clS982T
19R6LJpM9Ij/e0Xu3AnrJdJwaRBtgmmLQVRqX1pSbA6FKL5ObrKpiTt+FoZzcdlvw7UV8DMV8CO3
FnDrkIThI+OBSXvBtXBHMbxlZNOGD+W8ToOuf8bizggbPgGJju2+svzv3kwGtNH/bPzaKF8q6rqt
z2AXwAO5PkLTagppZlHvb7+22j2iIxQVTfM9ZTRQUMma3tS/QFVChKC76hk3P5F3TlHtfhcPzMN8
ciMwXr0t1kXHolDxnbHd2U1mYU2nthxtF0qjTy5D1o3HxW8LjGKmo3qYSFl8ScI824n2PM7jIQ2Y
NypH1Lt2wryn9YNuB9ojZkCQQQZDAsUC4uXstcDkUcJ37BgzBDiGOC/j7mVKO0/XZczmTDGlng8d
sW7szE8hrgAkLt4zZsvuYrrJFeUeXiz0m2Bl+3g3FdhVzT5VPP3CnQPj83UiE3PPZYNvZTZDY1zS
DykasXnLPFBgVdGsoO6Da1F+W/4Ph8nXGV3pSghaiFU1rJOBrNCSl3Q0GSydOhfmM+wgeuGWuo+O
dltu6nym642xNA/RpDNeHpIJmOoXqcEkjxuDSKVusACpEPyteqe/e+bw+4GLJdv2DZxCH/iDEiVY
k8QdwfKOcgunxb0sbvI4VgJA8vw9D8A1CWfsGYvC+4ix73OXlsRsGIjL6EjsJcpKnFCWfQNsqW79
fGidF8+o0ndkRYNEYd5rBmj/1VbHA3VeVCGm+AAwbJ3kyDhpSrxphfzAC4KRrOZ2LP/AeflKKXQv
Rh6T4z2PVZeDWtzlCWp14WQnp0lm7daM6OhZt8ooNPa06+zTchCBicDEHB+A62h4z15xOHVf+7am
66FROK903ep3GVGzw2yZ1GtS3kfRbCpEdUgXmIB3o/faoGu8jCTdnRSm9Pfv6GruosKijQHS4012
Lab/HHWrIktkl2F4W3u1MK+il+poQRk2NNoFve3+sN0JZ0PcZofIMr8wUDY/epoB5JYMHdiS8c9l
JFpmza106vHY6Km/VYDwEWgzKo1tELXgDGJaQHbLVCDRQCZJ07lLt3G39gQJsupJ4EXSnWxAqBHG
lkWfgwJYHo40xs+e70ILTm4DZ+8C592qsKeFbgk9smRWIVkz9iGae6LcQ2zq5CsyYEhoKoU2uNI0
e4la5KVGkHxTs+raEznzVla4Gsp6zLW6YhbzGgoGNstqkJcNl7do2lUbazPnzCrnRkz/WH7Kv6ff
lnFpOzoQ0Ky8Bi7RTVjlEO+ypGwU87xtV5DIMDL8vRJgnZK8hTHFl1P/TAThq0TwU0RWcY3NMiBJ
PkSUUCvjnseX3vmGtxuLp5Kf8KHdxYBCMu7c8Ut74I7E7kHUMaql4djF3DBOYMKEH+4JOuCrHQMO
K4RIoO6Q1rkoqBB+UG/PrXogEooODuWDnRB4p0mA3nJ+VDnkZ0ksJ4Nq+Xlx9EN3xCI3eofKnugP
WAPzNtEJOCmJuDo6k80aS0EWjzTglb/1PftTQmNmVTu4qrEvzhJ3O4LhoCd3iTrk5NfOo7FpaXgu
sdyWKVrSVrH11cP4RbW1e3L6od41sWkctFrfW3U6HuM+1fF3VXIXSZrDrXS+lEyD+0bWH8aUzYPH
DPpQeAUKcGjbtEn9ozJIs1noVUjQwl0Rcw7S3sOkqtJ0tnq2l2mmbjVkxWzaIe7gjjC2TTo0A66f
99w/yKeYucFfM/XvQlrVmaZSu0s0BqBaXvykJ+tulOCmi0Iv3gN9+kL/aM7F4amJ4KTfTugqgUOs
+2hke51jiKoninvooW45TJtBWR9qaLWT3SBmrg9VnyskkYM6j/Nh+daMqfsGiy6xg4/rSCBzA2co
0p/BJOjPVWW12zm8JtKkoNPguy8uLRaqOHlpexKBg9B9jo3Gfc7Z6bke2yTXTch+mjTzGTguemQT
yUU4OcbWz9lg1+zy0VsZpCrNV5H08ciMY6z2CdJ/jEBpchAjzctxgte0V5mZ7NuOol9MJjyI2fQ2
ZpyhLJ2yw6B7I/dUVq/C2fWNMu/jMDLQKtEcrMQ4nFXrdmtZkYsxrw1VOjl4TdBeGux+yR32sOYU
WnLxLgQAAmyPVOnvzFlbvcjlGj0HBR2np0UvXygLASPCn9CyQ2bGZBdZLdnds5Vt8CkyA9tF6h8k
u2Uriag4WtNDoufVWA8cu+QAhAC3mGpFFzFUF4wwGwKRxk8ij16FkOYZd81aFAiQkTgirYCo57nM
NfQh2mWz2VCrx3TnFoy9WxjyY0QGaeO51bNHEgjxUW0TNg+mr2tcpu4DUtA2JD1NBE+Lvb6oiehC
//jZR4OPRYADXdt5UZ7LxrQnwaoK735riYdm4DMwrQreliAwiuuaTgOxlDedTmuB0otneG+cMxpQ
60W57duYhNWoG7f3ioZe2aegFbMrxsL5EO0bXzmfDC3eDjHrNvida+L9ZMTAFMibsC2K4DWbMxNJ
Uj0byDlowzhwmQZoW6rEPcQKcG5js7+jY4lprBJJFYYquXRuMNw1IOmVZOS5SEX5fB/+FPj7Iu5v
je4YqzLFeb0U366Ej6KyAnLc7CAPtHGb56Cdrc4n8N3MjGeLeXjRmyWMEyKh2lDDEcQIZSeVaR28
kBWRdU7bttcukdGx8EkF1vXAfh3iuz3l+PqMtH4TmmiOA4NQNKhT/eagEj5J1IorqObVm15kX5Tg
qWcWkmTWljNnOjpYsZFHdlwHlzjNVyZCfWTgdbXxXcQOFkbzzeDSuJSyL7e4fnVyG+rsAG4NDCri
IjovjAtdyHi+EJfGydZmjfcK2nROSSGQZMak1ZEu9+SCot4nicu4a2gkitPogbR62mlFYDJ/tQkr
ZXnbGnV66NxCnlPqM2QQBnlpelDcjLLERZvE0dNoEsPrG+asQQaHjLfY4lzdQB+tIz1JoU1aYp00
3I6iIaerNHJcPuDHWy6Ep4Gb4XmwwZDCj2wJc4fviIERLaFRYgfIw0NUM2+p1bwexuTcKdqtI5MI
JMb2V6ZMmE1S9M3lIVc6aT1OdnT1mL6EE85RIoLUinmtWA68Pv9CwUojvAg06q3pMjIfNWebQMYo
ho3etp5X5dSJyO6OnIKO49RzmTeWt81aDbsew1o/xYbQFDZBLBmNbhm6p979mDMovi2HoBafIShg
EuVGPgPP1vYViNB4lPa1m2kLRsT+twzZtRrQzWgi0H0UKQ+2JMtnWYE+Vk/04295WpW3eu79OgFg
WceV8wLHdHXqEfzR9O9u3pdJOvmcMd4eedivAMR8MTxH3zkG6gbTjkn1Y/920d0I/F2QA3QyI/1u
Fs9DalFKQ6z9QINoQ6bfJ8hgtNXxAPsro83QopQz/8gL3xCHtIxG2pYkL/OnPwI018oUjPh8AIQY
RxRaS7W3HExNDIdq6NgwI1Wa8QTlMhS3I+7Ysk7pW2bp89An90kCI9f56nn5o1B53w1jlh8Y/oci
iwmjnckvJfCys09cVt2l/vG/RhdcEqfCRYGVjNFHUBHA52jd38KaaPpZUi1mkMbgIuA0wfU4BqpA
JEUbVI+Kc68PD9dcN+yLvnUqOXhBoX+OTfMH1Pnfsji7tYXuX+sBIR4i1vFTAg4EZyE1i9Zfkfwl
m4T4zK0cUclo5cC4xU/ztYRT9SmtY8ayjdgHFP8bqoborg9i75uV+UiEaT4wQbkbjYKUVg4JI2uX
XmBNn0tk9owhYoaTzZ1SWU7V0ShFTOpLOmyECNpDH2Jh4AJxX7Bw98+mHNfF+3ep+xJbeKjNFFe2
AI7/EsfA/kHd2ZvlLxCz59z6sbguPwx0Jj+pKL9GSemBBEQ966YBqvGGwG2QYcNMNppSMDmJcZ/i
5utQ6F2H2IHB0e9feg6UM5eO5PKHEdmveyMsPnux55yiHAuBCjL3BBOCBBQ3FnsdB9G+TCkFR9RC
vWLb7JCIve2ZqsHEn0IABoF5oNdv9X1809Co3ppaVQa7TaoJTVXQhiIiE//rx57QP8k21A/WRGTH
hkD05JaF7KVygYBu+ReWP/NDG4x/POPzUsdoiUuqyrWmA83AuTWghC1zkFLoMi/L98shSoq7GVjt
IRbFt3EB0oVGRZu3OqBOsx4t5RytKNh+y1Xfzzvjdj5UjvMJYgV57aJJDijrr8uORBYu2xJv+v3w
vktJiAtaKMozPx1K+e/U6nqhQX/Pi5H4taD55dv/+X9BdP8/cdr5Nf/+Z/8e+/7/IdHdAIT9b1D2
5mvz9U9A99fg539bfQ2+pl/rP0Ld57/0O9NdGf8CAW3qCuOOLXT2Iv9mujviX5ZjCct2TRu9LT/7
N9PdUP8yoCoIV0cT7iiY1XXezrB3Q/zLBRnP/2+ahtSpKv5fiO76TBvPEQDQ5/vxP/47DWXDsEzH
VQIcOfhk8QsgHQhkV9PUyPeG2X2JyhRpesbGO4Z7dovTejr5IMWwE3W7oGU+g1mKHGIHqZ41Mcjr
ydvGtIccpBGI5QwV7Kq01dZ/+ET/AzIdSP1fX6Slm0paSrpSOTOW/g/o8cZQoholI91Koh9IHKF2
CQQwOE9ueLP18NyUkbftBQp7p2khZjGOnBOAt0U2u5p9MDWESz1w/Yq17uvG8R9e3y9I9/lDlI7D
DaykKaUtZ3T6H15fHoF/tQc920Oj6Nd8RC3DiXRrRK75WYuNbMvwtl73diC3AjAYzglfbrDdTShh
qvIYZu3l71/RfzirtmEiw7YdG6GG4/z5BWVoqsewjDKGO0x9nGj8libiyRNlC/G+JO2H1snf/8b/
cIpsU6dyxGOnE0Hwy3UEwpfGZO6l+0noaq/kEXE6unNEDICC/uHz/o+/SzrcL67UDWH/+u68Etf2
7I9iXCa3dVDfPNe/e/T0Oc2e+od3Nt+6v9wiLrEKvC1pOI6NqOPPH2ZvlFCmjCzdO3gQobt42pV4
yDdRpDBtuk4cYEVu3KiNd4GwZ0Yn5HCjMFfTiBO5KDiEdJfWi8ptmqZkI9SsKtTmoUWFiFdG1oEV
GSwyqc7Xvz8tOtEPf33xrukARZAmUJ7553+4NAeVDGwCfOTW0nmqG2145GQxoTT0VjhJ2VPYxXXU
gvTZCN9kg9pzSOih//2LmD+gP60xpsCdg6fQ0sH6KfHLB8iHmiMw77k2AqA4AtbDMKZPAXyMXHXH
oXMIaJG18Q/n7S9XyfxblWvoussv/8tNaQHbaBuAX3s3K2AXhBD6G4sUzpkXoidN8A9v8j/8OtMg
esMwbLLuXfuXGyBryJLWHZ8CHab1SuRvbVewxfD2Za3+6aT+5YpEQqcrW7DU2LbkAfHnk2pKRC1x
UiP5ttHgMhZC6+CdJzxiGjFLLHHDhkv2J+zOW9rUX2ggqVXsAU3++/Oqz+/plxPLI8N2HR5GOg+l
X06sGTZN7VgJ1Ivc3OmwII2KLmj6tccbF/nBB6YwB1T8aNxCQFHBDyT0T9pk3Q0v/PT3L+Wvnz4P
V+iOXGMIlJT1yxMC5FBVo45I9o6Jl7GpevzBmpk+DWWEdDHxf/79r5uzLv78xknBcAzhCGFyss35
gfCHu6pnjI5yYIj25aybP1kp8RcmlpCKALFoF0fuax6X/7Dq/fUu4neiwXIIMHJ5/P9y0pkoVa4+
ASmOwvheoVRdTcVBJfb3uPU/h7H9zUzNb//vb1PpOEd4k1zW1i/XNEmymV3VcJV6lX0YzlPg/lbG
6b1RyUMXCIGDql35k/YP5/IvDy+TmSQ3r0MCjg5q6JffSteRHm+EPSr6X5ydWXOcSLdFfxERJCQk
vBZFTZonW9YLIbds5nnm19+Fn+ySQorvvnV0t81QSQ7n7L02EvUi2ggZIxOcCuyb7YtbP/3Pz6gM
LkM1no/JPB85WmXCKnVLhC965TdaxuAFEQ8M4VgMyovm+FdcoRXPFqTpn1/5zy92NoochfTXWZ+V
Weps0MJ4iZKZ8O69knCgTHPhNEgJiCZkn2y6sSiv7HJGRSd+Euea+VYs3DunecHaFm4bW+MYn+Le
CvqdBoHsee56fxpuQxC1XX4lp7q9VvMMc7qs9L1R2G+BpEoUE7h4k2T2pUbC2KkwcofajAnuY7Zf
upleUgk5cT2PLQ5HrM8f+N1Xgx7dcNFoMowJLVbrf//rq7EGTDIo0Jv92p9E+JdoKG2yG71LtP1U
FZeNOx1wjda3/B1fXPrdmPr30uc7yMpoNRSHQb0nv8Ew0VhQkKl1/uFWEWz++WO+m4u4lil0ZkbH
kOiPz2bFuEUPbM9OvScP7JRqrtesgfaELKKc/PxK5rvVnUvZFgX8dS6yxfmltHieG6WNeE4L/bl0
lme5CmbYBHm5zHd5oE59Wj1o4wLPX7UPjjal8Kgq3J/ahHSu+JkXHHDb59X/VdboO6WGRrvNSDOz
5u6t7kgGZmI9rGFpskwuIjEiirSGV/piArlRCQItIYdUWMvd54/2fs+/Ptq631IQsRk3Z28RW3Gf
dx0gvxANKzc38giTuyf0/n7q6ocEV/I2jQKML1VwQ2Eo80ftFLjDskNn9WoG0Caks3JpMj6rz+/t
3bLHrTmwl02DRCSOJGcz8dzSf8hSrdq3BfijGnGcJi3jf91PcJH1WGg7um0a5nlyVe9YBCcElOKL
oHpTwZTt7CKgNpoIXyIJ+/yJxLsTjCJSTDiWKbC7msJav5+/Ps2hseYWiRVXc9qeEqe2cafwAvlO
4EN7X1X34AGtsMgO2jT9zCl+WrEl2d0aqNO/2rR+ME+4hrRM6tS6w47xbAGwTBQIiPJq3KJQPMeA
n96GorqFCXPTt90LjBG5WWL3iIfo4fMX8ee1/jMn8yIcwQmb4zWzlH42J+dWJXTwKRUyb1aeobFx
apFNFqygk25FzZfOVedYmMcC7Yc0sFomFS27WP4ITRH6KDijLU5f3LertSEY+m9lFx7alOzBpTAB
tISZPIyzS4E+QFA6ffHZ/Pmh/rl/tiQUDjiQ8gzuuy2ZWvqW42QKOhBvX51a2d04mo86pastlLAn
CwbAhu5NsxMDQt4KnkZEZ1FWC6SQNiYNrau+x4JQ1Zxo0LZPqT4CTl6NQIh6dfAwwiJWw5zmI3rO
G94EskEbunT5qKzuumA5sUQBz0pcQcndiNnepjQCfauxumOKNRYezLQasZAPWnO0hYBO4rgGyXuQ
dww3b0gr+hC99t1Z2SVR8NucUQZRdBBDeug1/WlZdFCRdT772hBcVb1u7rQe0FZuBV98ge9nVxZm
aiN8EBylla7OvvO8oa/SWbKk8iv2pWHAOYVrVCXMpnwTl1kW0+QHp7y1Bjy2pWhBd8zMxaOJSilZ
ntEnYmpL3Cf0r9fJqvKvB/tGUfLfJhZ2bvIzN+XoeH0enFpCYe3Eb4YBGFw/PceVrjZDmj7mxPNs
4qzRd1+M9HUkn40UjiucaQ32ze67QwSMyKLKFMiSCYmpr/JqM6bLxu4PU5ioneh61IOl82QHWHTz
TAA6iYnN1olYstIG1X98L0ekoigSgZrquQ79zCAZxYDWMsI++vxu363fbEAdJkGqGq4U9vnm1wwG
XYtTq0D14koPidt1SVI4rP+jrM3LIMJm/fkF3x+c1yuqP7tfixLdnyjEv2ZEVzeTfJo7hLbBM/y1
K4e4ZIJezW0+cNxycMFT2SEqF+95AoAxdWnff34LHz2za6wFHDqcxC2eHd0tAIl0aLgDxPumXzX8
IOGo3SZ69F+hMos5OXa+2FC8Xwd4ahezmeGahEza50896a0jZNlTOKoZDH2K9G+GGmLYjGHxvJQR
IG2CGzl7+o1QJ4ZO6g1D8a2sgsPnTy+M9+PT5GzJ/E9tDT/T2W4RS5Ps6R0g7CpU4mm6wgkmjxow
TSf4jSLrCCHztUiKXRdRqs9uyKi+/eIW3i1EHGx11kVbZ4vF0etsVSzjDH+bORb7in2GrIdfxkQb
YCZAlWZWc4Fo/oGCPeTPmPQxmxhJ9yWw5ucULcmmxv9Ia2setq77G8yT2Jjg6XBsL1+M1A+GyVrY
kZxfhG1QDztbul0RdAs6BVLRiLpjHD4R9pNuIsu8Xn8igneuP38t7/a3vJW/L3g2Lmk7T0sNPHGv
qrs66uitmGAFC09ivfr/XMl0LItISLryZxuBTCY1BiCu1O/NPKtxCVcPoHh/Z1+cAT8caxTCmVik
IIjHORtrtpk1qtH41Kx5fBvoA9tZnfn3dYyqS8YA9TTtVjdMsaUN8wofeDOV9lf38MF8TN2UDoHO
SXD9If/9HUMVL4UUEAjSwMgR2EZ7lOg484zrmRFHY/vCHZBDB1DDm/nt8xdtfnRxzhHst9DioQg4
uzg6OyMtCKjbd8P3IBxTbCNd5VmuewtT5i1vsNE7cDEEwWGrHHgO9OcqvnGMlmBBPGPIUAl92RD+
+B0lEByARQSX7Xg3ptp2CbWn0FVPY9lXdBmXZ3S7z0YEqQ0V6pYwkO/amPVfxH5aH0welqXYdjvY
Kd+Vo7syEhSJCTdKK007WBLXXdk0xNBh9v/81X04dlCwszg5hpDgZv/93RZil2QSALQYBFNmnl5N
GWwzewSPiAYVf14beKN0nxCHNXtrXJ4dYuLmDHfEFzeyfg1nC7pJC4IiBpMAp6azG2FPmKim6yj1
pjbuMOuI3H5YaycpmgGkZU6AgrktwQqFPnRifdcPv5I0Ti4byww9Kg3iiwXsoxuifgO1iyWFdePs
CBf1FvJ0Eed7ygwANef2Na3ZO33x2OvfcvbYBBubUG1ZrOkNnT12YKESQ+eV7zmEXU9A1jSB/DCI
Loj2YH+5vE3Dsy3Z3fTOCarlA0V2A7nLAr/YXTvDZh14EA9Nd7gzF+SsX9zeB1/WP7d3NlsGOECd
Oo/yfWfdEzZx9ecVaBkk3Xq8qwzXn9XVBGqHyLbPr/z+KOOwKCDYWNuOrkBE8u/AbNCotZrNlWH3
mZtOb1msYKhYKeThWP7XOMRrWSRU0DYj84ycgJkee+wsb5aN3CZdlmdEVyF6qGHxRiMkA1KD7uJ0
wQHC5ck1uv6kXMAv1or2z7/Ynn6w9JLGRmuSyZ8j8HlfMrGEbOYQy1ipka9bKSP1qhQDsDl/m7Oj
i+pfAy6biER98drWvO7348kSfEic7aV7Pmrh0c4QZMBYA19pNqUkrVbheyoL82cdB7d6p57z/nu5
3C9Fqr74Yj7af7HVZBWitWWtjeGz3yy0eo5FCmRwDt7dDW4D2eFQK8nWmAuSQXjs2JE7a8j9YMzE
DhbhDs0GZExIsJ+PH/P9HCpM+PUUYCjwwx4+O/4QDC8AT1bZvo0zTuHGzooGot2m4XXAH4XReNuP
OF6sGYW4NgrrxAkQtXLga2V5W/Q3xfTq1Oo/ARAvie6jZnzU1PTG7MN5E7pbGDAKOTeJviehd9L8
sMbc7dhIUI2hfdVk/QAjNYAJF93pFGU3ZR49jcPvz5/SeL994ikpMzGDSKTg8uyNL3MP2EAhgO0T
bixTRMdpESMsa9DdGQTxKr9s22w3pNkPfbFe+BXMTYsQZdXEkCSinhSkwU1tYhhj87cJqYtPesiE
2jBmaR4WfsoflqhOjApMjl8Tn7EpnfH58wd534xxmP6o1PND8Q9UqP4dOjZXz1bc3N5FW70pSfHx
Fji3Xpgaj5OzbDDDnAKoyz1gz7KjI44ka5kmsjklK7iBSenzG5L2+y+JzrMtFdsq5iBlnA0gxyI+
dBzyai+7y3XUH4FAEVjbbNtCIzVFEBFfQ44ZmPtOFvqdqKEy0uA7Hi0QD4O1rayy2GWECxyCsh/9
MvkunCiHOSnHfczhbKdHXb2NnEBeqM65F83ceTocXsSUiD7z8CrpjNeOhj9xZSezgQZiI2ofq1jH
xLKtE7c/5oGz74pgvM6V+pF1q0vNbB4jLGWXvaO/kMUCLTlSd/B3MYrXpBzJQQU0vNz/IM22W5IF
JUUTUp+kSU15nEiLqroWfx+d5OOAZY9AIypniKcDLWr9mUAcDgoph08O+7l+zd1sA/m8mNfRykMC
DfwT0vFvUYZvY1BE23F1cZXL5O4Q5b2ykNA9ze9xc0B9CtHDlfg3obGAYrVaUW8XKB9+EmkNBgYw
iYEQPnuNZItHY2af1nXfELzdZmNY7WqIGKg9rWBHA/Ena6iz6bomOI5ORshtE1t3yu0sYguxvaU7
5r99PQbu6+otaK96vX80iqggOxyedjcGxwWRxvWE4cUHWeFCNMdR80MOcQMMBKeeyrtgH8Tdd5FE
xJ6w/KbWFO4LWu/AAGCFwZZC7/59IDloX5gsNwtwviILXS8CrgoU6lqBU8bokOKCXUycmeM9WbMI
X5PwqBtNc533zo4CqXk1olutaoFMXSPEM8em3dnGRTSCd2ihojDKlgjp80zLTqnfud6LnVIZEjKI
JdsuaI5JtJgbN0b55jb1o63ptYdkM/BmsPlzHhAgACQ4Bffh5wM5QHnlFzHRhYK0dCmq66FsMeaD
wcstkjv1EmeBfZgDKsamLB5iTGj7sZ1Dv7CnH4NesQGrX9oEEk0pVXJMdMKOT3n5ikwtRSsij3rt
wFe1fiwaA6JdcaNMIQlSs104WM7WDQ2cjIZhHJIdi9pwEHVb+Q6Su6KB/FB2/SEeDJKedHXT6/RA
+hGnFNk8gRy+LaQlgYI/aGl8JVN73tlUgn2t1/aYZ+hMGfCUQg2KuBEBCOwOlSHfOrfbOsvyEDjT
Ia27X3Ypbdis5vcwEj9FJAxiuSHEFwVVEzJTsH+5zTeFCvQ0Arzw+dChIk2RdeBdbgdDYNzs5R7v
E8mLrpq2ROasyM3peQb+f3Jpr3qJzKn7EDO5wUY4nWLcsYktY7atxApqU76GMxne3GSOP32rlxYj
rmPte9RIjEX7xVHk4zT9dAkwbiEfZ4oh4Q3bImJ1LYPkhRw1Mos4+FyGa3YQ5chQZo/KFtGxj3Uc
4SoL/LTK2SAVGWS6ZasPCKMLt9YRCCbu1iab7JiQu7HCI0GaE5DX98utRkTzYgVketSOsw/GCJhZ
Al3e7KpXIIMjXGvX9IeqMTy9g5GOv7xFF74pYkmMrYHSOLaClyAi71umcXwzpsSSSrWjOK0nte2b
NO6w3E7NaTHl8wQxT+hGuZPTsI+jngmgEQ3kWkJJwLdj+BYo5EfqShsNf3rvYNSZyoxyrZ7ft9lT
lOXZJssIR7IHAH8DxUisLKD+lUMeQolwu5yZXZucxKG8aAdE9Bl4FKwW11M6PkRImn0NsdQmROhd
dUEHUTmWex3Vy/WIjBEwlOv6fW6o3Zj2F5quPY0xFsI0hELYLMYGCK9+yGlkUn8YNipWPWGjAfSl
Ql0NzS/NgYERvmLsBJpqwB8JCNny4rl5FpTTN+Fq1Z009zj0/LkJ/GYFupK0rh7ORhAua+a8nxJK
jzAJoX9XUa8ksAkUo2tEfvLTCep0aw5q9NsU/WrW5KhqW2fLCuJwjEVFQm6Muzre4gWcKE4V+pkY
6GOXcHerM38Q+2Mgolf9dWxjMxW6pW1zYCsXrVPZfi/M+nsaipvMmfK3stTvXNwwMcLnAV8QMWFM
auawmsfECGfZMr0iwa1v8HE2wGX8aWrZjFOCT2Q5vmRoZBUoXi3VFt6dttLJ8ufBxlZCCCXTg1JU
8hfYOj0+d7NoX5xsuW8hTQItLO+1hs2rrOPHyWzrK1rUzc6l5rctYQ34bUMunZXVqYdijADngBjQ
rKh9O1kCbIta8m3pybniSHml9zDNHDVYZK+WBIiWYApnaSQgFJmnhBk8tmNOYAP5bZkzN1e9NngE
7mDNNma1/XzH8b5n6BhoGG1lUbSjXHfemHOdJjHrNXDDmuDdyb4Yvckw6xty7sjfMMflMo3ta4PT
xNZUnU2dOuPz7dd4rAlUvNK2lktAM3tp0CCNsL+6v/cHYhp5QiIHXbv99nmVBbSA5dQV1ZWYCjmk
BaBanMxT1eKKGa9wlIacUqlQuCNefGt6to0FLnLwq2/Dy64zoy93aO+OOihmLBNgOsIZrB5nG7Si
tlEZ9Bbke81+Vd2oXVl60m+BGA6HsK6OFR/RbikL27dLcTvI9nukMFnWaXfdJFAtYjfwwqRMwERM
39ognw6Gk2DLqMODobe6FzpdutOx3GykNW2qjsKZk0KZkn1QbB10Jdhl8HDlFpp8+dPKCQdxEUUf
YP9suzF/gHN6Go2Src1Ix88tcF1T/jLGW4BhIsOZ0GKLPXWR+5YYdfNtSeuvDkEf7KoR2bLo0H1Y
O/r6ekj6qw1gxENb6aJM9rA6UV2MCoo45rnGJFKpgJdESwBpZ9KyGY3EcZb10QzCbGsWKDxjm+8w
4tT0RU3Bel/yoCyNEIibUqg7z383qhmjamcR7zUnjP0s6Pxc2vIU6wTRDcIWey2gxuPGwckJpePD
/sMzF3XAHoK5vMqiqryasb61efB7irXrpoevDdOC6bqxmJpb6yUhgvIQkUJDZJDtCRmZe34Q99Hu
8JLCVYJjNrfXwIn8FNLrN0UOuI13WptZK1VoubeNIA+PXvGvJMFxFLgTyfPT8q23B+OyGaqW/UOb
POA1/N1Z1/2STS+z1Za7sq5v00kQFq4cWCZGv64j4z7RtWw7xKhG6KTu6Xom9wakADJxARsQNPHF
h/HBMRwtKwWzValCbQ+N9T+/emrhcrBZJvdjn1Drd3r3QETXfTDay9HlHHoYi+V3FTkQhWS2gw9D
eNg8Yclx9fugQvT3+cT2wVGcxjzyL9O2bUlT0vj3fsy2qfSmN6N9YsflPSkdEJ3CJqcRljXs+0MB
WQ2CoD3Kg5yr7hqIH+eMpr3rq0yH/agghMTQ+qU7xseqGeSjknHqYxas6wDvAwASamCa7i2O28C/
IieOfTbbDBcwI4zgTTO6pKmpNr7L8YpMq3vZWDelQM9/uriHLgHLyh2u/PyLOfO9+hYtDUdI8h9R
QTjunzn/rw/QsYOE87kVAdkpf9YYZfak3+EqdqEzGRX055aggjoRHAjy9sKWUfVtCJc7NrDWVbeo
S5ZVlk0HtnUaa9A/ydEtAdnwZYj7P0y/IRB3WeMkj5//Zh/UhVd9voW+n2M5NdDz87gkVhRCGOrH
mt1sYUV3KFrYg3L8dkzCxPoB/1M1PSeNOrUutcnceeK88vT5bbwv4nAX8CWxHTBsaOn9O3K61DI0
NebpHrO/J1o32ZAFdXQW54vr/OmF/VuGRQ5jCGpFFIukc165kiD2MJ6xlnDJ69CqnT1q6GenFE+a
NT4vVuZ4ShAJYLBzIDwWsp6LZgYpwyYdYcKmQ7qzOQcrc9UqWRYVlXraFQKmsxoeSVyBdw3DbezR
YqC9hC0BcEe42q0sYyKgcWL2ggI25vT7+s/2CY2SyRumBJpsqwyPJinJeNHd2//9/Spo19QKEQMZ
50WyPCOIkF8wofoMbkdM7hNlrNO8Fq4+v9AHDWleMN8/M8Cq/jw3GTDJdG5S4HcNq7l7KCfEn6VP
t+XGwi3e9+RCmVCkFsQycc1RdQqJBvj8Ft7XZGlQWbauC8rsCJ3Xes9fn6I2rK4oAwUqkLFXa6kv
OcX/rNCVV0vgAWxldU9cKqYoNz6/8HuXCudESklMxrSDbfQY/145r4OWyKE02Q+j5IRGda1WtKEs
W3P9NEVekqSXmIXxUwarJYwtlMEdJfmDOwYvUeu+Ak17LcI43Nsq/ErWKD74xtjWrUo1GqOo1s5K
/GmkpS1myXjf6g2QaRQ2QdqgOFePGEbvSmPer+K7ZSbrvQZ9S2DTNiGGfiRqkpIDrWUS+L4Ylu93
muiX2Akjo8Uwg8b03xfGgR5qfjXE+64bX3tNXObMP5//KO8Lp/9e4uw3qeoCAmgNhCIh1UUJWi7t
W2itDVoEqfKLEbBOU2ezyz/Psz7vX0OPCsocqwJ0WxpWd+xWb9k479m6Io7Vfn3+XB9dSsFHxg5l
0wo9V59NHNsjbHXxvibdCR3yic3ANwGGr9Prh88v9efvOn+sVeVno4alcHsuu5tbumOBWB9rAj5h
JbSj4t8tTI1dWJbpbcjZV3fI6M6Y17auQeHUHC5Z97sWogQL/GHIp+Sy6tzfg/lTDSiuIk4eCCQY
VHXaINqKuG8CKCGCD5IuUF/9YFkq4DswUqHCO7m7ZV9BiONIzEgs66vYTK7lnHE8qfAvyJQ40W7B
igrWfmDOLj3i5RXcb0HafBLFGI3twf/itawfzNlrYUKlDcLxhBrL+aLVZA3KtY4qmQv5LTHENiFk
CHz5QWOR3ICBYOunRWi+TPfGxi3p6W1ceiaZrLxHkse0/hWsQ+WVDiyKObw384m5OV+rKU28n1RM
wyI3qGa06COmcGcn3S4Rqr4p9IhCmLNsDVN/Jpv5NWmSh2mqQTeiwdmYMJqSdTWfy+yhJapnFSSo
gZkoGbNhFyDK+fxNfDTpWzQ3xR8ZENufs+94dZZFZZgzGHtqIWU3sLeryLSSWbONmgr0x5qV2suS
FCuTB5JYzyNn+FJ+9dEMvCq3ga3ZbMI4Xv/7AdalRZE7BuWJj8YfTDrrICgE2FCAhSp5sUj4gIAa
RT5mqJ+znowXCz+H20ziqmYUD0Q73EPAzcGonxRkZ6GQBiaV+zgE9nhBMxEfFLDCgwvZRbe7+kbo
9M35H1YbwDz7C+gnT4skcTX0LjrrUrVdv8/r6wnWq9cNi1+hI6FjgBQB6s0K7528KFj3hgSrh5PZ
Eb6Q7q0Ftk4uAcXbY7ufMaw0z3j65h2R3g3kDsAbOgCjbaWNFyZsCr9VkF5FP/dH2iQw+YW5z2eY
I2EdRD77/ueip71ftbGnwlR6eRysFcoCvJXO+YVi+MATex1+o+2YNS9pvvwMTaAfQ5XDVakDcCtk
bNGm/SkDSuWdIC8PO/60C8ZXIROJbVknhSSnB7v0OuXgXL20ppSeNjrV9qUXLmxZ24jB9MaXdPWH
XdNlxyzuH6CB0jNL4D8agPOQP8BJI2G3TvjXbqOkl1nhXTT9p5sr57EgPZoEEOh2PXi5pn8z3PDO
yaM7Akyfu1T9sn/QP/uRLuM2nxXW0FFdIATtCKHZFYaEVgWcpynAMtINqnbEnv0g11rf5yg+KFVT
XjE0V6yJbO2uhBEK/o5JZc6NU14BndCqdl/VGrvHGYZxGKekmdORWkpaCtDqNFhpna3TXTw5ciIL
Bw+4ZKhsYhe9ZNGXP93Z/P6nmhLL6Q1gf0KUXHZsQLTxzZTEOTUnDEJvWtweRxA+WEiRk3WHqWNX
2C3aG9rUeN+YJFr/Sicia1re5wbQYbKHRHSacX6B0Wwf4iCJiffrrrApLJusJPYvlMl3dCVgNRES
ZOwSdiXNmY1dWAOqmAwF+jwwQNmpRFYTeQUNsI251pwQlAZLGyOuT/3KCdSxm+V+YT/lMa4MCofU
FlsNeVmWPddZgCnFUtc1eNGNhvBmM8ox9hdoj11akLzTttsgqZetBRfKR/BxQsSPZb2mWJzX7hUB
awCi0fBmYNiUJCR+Um2Pet+hQD1Nv1UPod21GMZ5qK7qhZ5gh2CkcpKHGbl92nSv5BLox8nO7y2p
TScyDBoYXNrllN1hdYveNBFfA6xSm9Gxk/uxLC+aWbZQkkuGLtVnvzfS6qp3aRlP3bIW2MgHJbyg
9tpcl/tasqG19eu8zU1Yxu68nydFpSxI8129PAs7/pk39CXaO3bhP+uUknroEHk4LqSQ8GPiFD2M
SfvGG4/9JubZA7MhJ6Psn6ykQuWAGZXoVEAXs4VP32bW8gmWeaoYW5SgcBPr1mCD4Rxfm75ud5aG
gIdStbshjXhHJJLw8vHE6Vwdq+leBaLyXPEINhjRLh0jM07SYwyVMBIB9Vr4yRtCiR84KDmHxByp
XmkNaCCIaE4XMR/M+zoi1ycJ6jfD1u90lClXsb1ASEtN0CibwYQhbZPBU6bFsOsaZ9j0WtNvbVez
SAdDSf3nZFMouuRT7hFUkG9ESFxcAlLDM3pOUeBJvLByftANRHCsU6joKm2T2IJbUwKmo2tcOwMp
lllM4mhG+Z12feNRxvVmQ5QHckehTb5ZtX2rOd2pa58zxz2xVx3IqICsX+vUHjSXgRqkHqx89g8l
XguxkPeX0EcUpIVRDR9u4/pBC4nxtArUAgQU+EvcGL4cy+QZVlu9VeSPufqLGGAtpcweW6S2ZPck
byluxhU462cUjAR/psNTyTu9CxOCx5ush3TYLgfD/aHM6NA5eX9RF+x/grbz5OqQM2ZBOznpbyaM
r6Y5PtdJBw5c8VPAkz+IeKSD5HSHOuXvEol20ecEgLvNLdxWZxv3GtL+sqZlOav9BJY3AbS86Z0h
3CjERTEIUm++kHlB4MHa/zH19Fslqm3aBX4PYRkhAzzBUSd+bUTLBwCl3RudBRWiekya6N51R6p3
EB9gQvegItcyjZ6AtemPiZzlsbaOACrJRH9zYxMKafcrMyYAWi71Azm5t04BuqZf9RR2hmKncZ19
0kW73EoJd5AdlfickIAYGl5XZZ5OhldTYkca5EUg8Ym6zAMblWTHudPQUE8Lu0DnVM2ggBH9cwBE
FjA2XtcF14PRIl4g+H1TJ9JBXWBtrIyiulWYDy7mglXu6vBFFiSeS3R+bKCNbRbOJ2guyXUk1ACa
LLZ2feBbrkYzfunvzKgUuyWnRFzlxvc+7H8sgsZpPrPSLwCxvLhfdkA0rpe01be8Nk9T3a0S7qE1
gt5bpyTN5OHL4E2fq5cwDO9s7PmnNvvZR9ZLSQEebrt13eYGaEKd+3ficSsSh8TV63rOfFUn1a7t
WfhjNS2cJtWTabSKxVD2F41LvFNPsFSvVw9N2i2eA0S+hLxK6Q2hbQgPbWtp9WuPr9bW+zvbNi4n
IC87XcSntLX1Lb1oQKZjCFEl2fZQP/A+E1LqcDoju8awvckBdxV3qLu13gm3mWa6t7omv5ejAlYA
6blqazolmsJtI4gLTQs/s2cGX1Jf2j38/thOcWDiwvCysQF/plfPAUEcMOLc21nUK+eshzBT0u1E
XxNqtyRD0+augZDVMZuPypZPrYMUUWHw2WoL7T55ChKYMMpsfCftbqFqgzexVbMvBGYXBeQSBD6h
mil5gMFyRPDAXpxiuJOEAVKDuKWPW2CQiOIrK9ZfTLewvUgzUnIUK4pPqNBCMzyMNtvWKRmgtC4U
cgKwkl5thpycwTDnEPdKlv/NUjAHl0aX7Srqj54dIaZhIhE7chOMPbaTBuG1nqoriUjES8kZ9uZ0
/CUjuKhuo/9OSrZyGIK30WxI1rLlrc3JJTUZd3yGiDj08FJp173KHrqJuoByci8ACbrp6izzehLe
eMxo2RLJBpoQni9mWIvgd4qNwhxvdbtsNyioaAgWSPgMNr0asyuJY9ZFgCyCqZCWHR664SpfACPh
Q75m11MSM1lVngn9UG/G1B/ypcMSQ9MgpOTVRxrdxKraWRaoSjit0dZ0nlVERKhGD2JPPtMtlDnI
pw0hoHUUsh2wiAzUMom6VvbMNxzvsNGctFrftUgMdlQI9xFm2s1glT+calVTOCN7X+KEqjWe2w42
U2PfSnqeYS8cn+CukJ60zD1DVnKXVbFxyNvggCUtfkjM9l4ssOaCOH2DkMjO00kGbzGgotkBqDo9
k+FFZ3lqmmDiRAT0VaENkjiC+9Z2g+5jj0JBlcAu1HwWpaXG/eOyz6ZvKdPt5GjDHu0iezvG0CbJ
jPkQZsV4kQlOWKlBVlYB+n6CT9bHi/jiwGWsVYt/j57SoNIgsddT4AIb8O85h7+xgKNIEhQRe2+B
mHcG+al7qydqoIcGKajabudZlD4vhTw/AjrrsSa8GOnQNl+XkyqtPRiXZKDNxnCYZ84zlao2C8l6
91FBuTN7AfnSbUkP+Yqz8MEhjRMz+i8KsCi535UTIGWmUUbRYMcm/rWryxcDGVQp3ZQ4MJ38zGJ5
nsb/itRWWzMByzuwMQHp0lDRd7Npa8ed72QY/TAYXqQRUQ6fn2bfFaWoj4FJcVY7B4bOczl/ME98
Cus+263Nm7GhpjutrM3PL2K+q1K6q+yV1Yl2HRWcc+XoKgnoVRVxzieYYBP3ZfXQ8eHRnqkesb28
hgIJitHDhUvzBpTUrHlrAoA/lHNycPO6R+nQmTfo1aC+4gL0wfS8OMNoHdykA+hcjBW6s54Y9ywr
7pRDNknnTscwqtSW7QxJMVaWoH1xwXd1o4XwWJhMfE7WPbiDe4mnMP5mEbBISfwa+zWjG2K64Wb9
tYrKL2Tw7xqFvAsazvhoJO/jXS1rUZlRpEBZ913lRps0jSVnsWxj64T+JRqowi58bsXwlfTvg8vS
VYaDQdPKQBq/lg7/qta1E0GBJFJF+yWDly6rfg05s539aFTRPhoU/usyvDFjZX/x47//fMGcSKhJ
+EVWX5txVoqdVLJMXVBHWEdzODcNnaKiy6ZLc5hpCcnkYg5qcgwjWgm5s+K3v3Fc6L3QJDyP1DLD
a5wYrkEwn6KWoWnPy+C7rWNTXL/LTTQ5RMNZxwbzHB/wl/X1d3Uv7lqXFpOPYemOOGeIGE5dajxg
sDNpqG+0Orygv0ugBV13P9PRn0Kmg6A7R/6cAsU1Q3aSLL1D9WgLjh9KHwlTYYu6bRLHPphMuMj0
fskiCI5trQ8nYLSbrG+y42ikd8jzOMIY8bgxA3L5bJ29Oh/MJKZTAda+k1p0X3cjR/ZI8yQ68qso
TPy0qF+IO842kWxeW/I+PVAyahvl2mu/Ar1rjcMLKKACTuCiYBY0EAgm2sO6ENkB78lwsCviHjm2
9cchee7CJrtI05bAoQHULDlNl4QOaldhpt0MPScw8mouQuVo+8UiFaLNx3EzGgZfGYvhhu3UfzEH
cK/M1VtcWdc0y4dD1QuCEw079xe9P1YB/3fd1//ZY02DMx2ey4mKK63qfTYb34msQUut5uG0qP8j
7LyW4za2NfxEqEIOt4MwkZkiKd2gKEtGzkA3Gk9/vtG52SJd0o13le0teGaAxlp/BId1Cxqi6YU6
lPVtVTyXOvbCrBxY5wk0/PNJ9fkpMTxsZQZhXpaL2/jDU+IhCFR6UaTJgjQ14p1CV84Y3EwjZvsC
lffuenSRI9v8jU3+hHATKmYD5KEc5RnxP2oatCqw0q6Y08Q2tiKhSe497WcfOF31u8YYYeq7cYqn
chS3sHFPfTD0d2RKIBcOblJ3HQ4Tltl9sGhPGiVdBy+vIskEvvfwC+7YWxZK7Y3yoKz0SWORut1o
FiPfHZam/8fQlJVsywho6YoIOwvto/UCP8hIDSAVsysjIIXc3pem9Tce6RNlwQfHvMbHRuwCo/SB
RViXdAHrC4Kkbuaj3o5vhW6pePbni6OVP7e5Xf6GZH+cJlBnQL3yQBN6YX1KV6M3lvb2xfaTnGx7
uoTJ9C788e3P99F1JPltZAGPZVpBbQViDk/+4VNlo1EAPFyDPET6dH3jW5NP7US1/OV+vf45n64D
u2UFRG9hNfxA/6Fho250rv0kXR2dXgWeYtEvf/kwv2ydv18FlQ0GepyfuC/cj++O1FsI0wNdTEgx
tGjp1ncQD96touGWrk3m/aBiC/D0jO3rKnwIqkdA6/KmHQIKcHwsepAK5GEIao4t2vCags2hypp/
2BXXPXj6+BKQj7lzaIJICrTyB33OD/pqB6cmMKhENRJbV93dWAXybw+e92m6vJpIDTYFfjHexx+F
O4APQ9rrJhUB5TLtyiF/cnvyu0daz27H6mvQTM6R2+mrmsRJo5Hzruyb97RWB+WJh0aYrFyEHCWN
N1ItRg5klqPsWVbiBnhxAADRJAuiiE6588jBbPX3YoU5KbxI71ubVi1R73QXNe1Q+1s8ryhzjF63
HscgdSIh6qd1Uu6u7OCRnIwH1vWqx5JcWWBvewwnSYNw2rIg+Fu3RF6NchV2qj6ydPfESVcZncP9
htpX/BRL75wKcsMjO0dGI7Kg+0qOfB8Bk4BRmbB3lXVTwQLsEQeb9EeVL3NXI+LYnB9LCUav11my
Gu5GSAER9nbWUfpojfsBNmx1vVDlNB8RyrkPas1+G5z+YJvBo6S36tYcq9vM1agGzAbKw7zNDum7
tpC69/FAvSCJOF4f9sJIT8U0/eNmJ6Rk7bMcjLNGIRBtQgBq2J/44sbRe2oKn8TScdyluqY9mou4
eGlPes087+0xcBI7GL77PiMHLEF3FacQh9vl4t4bim9rM71tW+WdN6iTOBgnKyZSlvoUNtuwWOsy
rgdPOzuot3bWFS0AeBuuGTzfxKr/AIuk5DAnHs3iQaXq/bUcx/GGN+Lb4sygmUGnHexyjALpZzdL
NQJG63VOiykTFqd2x0v8GtQxEXXOokh5T/51GDcdrp4k/pW8dYi1rYxLSRdul/vMq1CGpp/uKmea
WCvT56Ya26hsF/S2jasdWdP9OzkQZDtXZyCkFAXXhkLDFecsLROSoZ3Y7Pwm6Uojex+9c+77O4P0
wwe3b767DUe+1q/ixjHlQmiyhXhN2OPRdOl9Q0+cIkTU6M3OOuNQNYJW8NK7p3uewPCZIHuSGvSo
6GyfQmiBTWc2Y9pNrPu1BQoRYzA9y616t7j/rUA1lD46rMXZXmIgP9mdtka8978sRTVEruPFtFKI
A//pdrygu957qV3G6cZ70AvSLkyz/n7QG3ECQJyFl915NO2ExmrXkfTS7SQMGIx+o7JlECEbT4Ib
vbttXJiN6RU5W/4q0GadhKT3zhlhCluvPWze1MT4RO5Yu5vXbPRjMOIqLtpiirVGyx+sRSdHIng1
9L4kvL9HiG/TR+bnQX0WbSJax3wJkNr6AJ3IZl5EkcVMXURrjwC34wB2OBlTsrkObYxShfNoqlDb
WmS31lcAVMp5UspLYKLKWNfIEF+Qdif0SX6bEJufFj1PVt1iZkb+t5O63xHL4WEdKi3EfBo1emy2
WbQMfbYvJySZeAXckKfA2jeyYD50eQq8VvCJdDN217SP5p4/qdzK5rmvtlvhj+qgbak85kRcySmt
Lz2WpZ3VmM5B9r4flgy8wOTiyu4bmMNczi97kUMiSIa6CqWNuKy206SDJXcBqi706GtTqPupNfkK
+nGJh0weB8OqL0EnAwI6rCvRiHsc/7Z9raf66a4BqGq3kSRAVQLi6cI+gMg/p3J56Go8bjmuh13g
p0lg9f2OUdTagbZPdJn5VkR48pem9/NDwLmlZmxsnZrfrCk1jowCCioYt0JnTlFmgmc5dSDul+Gm
NB826qq/osTdsXeCxlZ2nnDmqAMgimJpLOiZoU7+1hIdKFTW2ySxesj8obHLmiZVDDSXLsj3fZ4T
SU8bM+oxQLlG0aTl32lzmd9082Dd6vZwGexj0OK6ShVB/SD2CLMVVGJntV9XM3H16Zsl9CpG68PN
5c7Nk5f/u9aD2k20WZ+YAQA55wpYYO3efV0ezNHTw973WI1a7moG4i9/nmHcz6MZ2h5Ssyg7x/zO
nPb7yriizDKUn7uJs1p9qJSawsztvwUl6gI25ucasOdk+J2E1MXZ004r/bemph6ZimIF9bZP68UM
W2VUeySvc2GfdK37OuN92LmCAgDgUc/Ba+WU6LSYxtUB4/Zu1NeIrz84W+vKN2Vw8q+rZV0EOJVh
Ws15G+gdEoacIzFg6KoXX51MI1N7TaaQOhXkgUdXQWSzN0xXeroz2eotwsyq1j5aw3p0h8wMjQFL
+KZx30s4NrtA+A/i68W+X3wZpfNtxkoTW8tMi4aVUpawBXqM+G1JCnd9X7VpvKCmz5jSnweZ02qZ
elcT4rycpUzT5M+/xa9orQ8jGNp00BN+f1CwjzJ1OfeQKDa/xaCp8riMm7qZHFFE3lzTxGDM8zlX
6VPDschGP6iTwbHeGtI5+yPZ9dsSvOh2f5JQm6rO6pD7GUlf6racS/SCFLmZmIJ6ysmAG4OPP67F
nF8CjvhIbHTxqLJ0b3vC+Y9//lyfgSEyDC3epcR2oZz+KLaZUazpVGq7ST7bLevN9h0aElmIP4Zj
3lc7XQSE9+io1WWm9PDPF/98fxME57ADEO9wFfxcl8H/gUQspLn1umF8UTXbUi33S6UfZTHYkbH2
l+v7/S/T+n9eEONlwEbg6STY/H7BlEYuOA4uuNRem2j0jtxCeRLp4EDzMOCf/hai8Z8X9HgFE36K
aftjGGhF47Q9SwZ3LA5HkvPp0BW22lnkDQ5isNG9wTD++Uv9vJEQmg3AjnoKWeAnie3AP5GWwyUX
EQBqg8/t+Nn/Bir911X42a5IFuCM45m/f5P+mmmOcBqPdTl7G5sS2MGFLPjzR/l8c1qOieDJw8Ji
0Ifz4f7ADYiZsuz4KLQIEyAKbKjnPmHCxl1WzUUogwy4tLytNfny5yv/x+9GMvDVNAzwZGDW/fjx
yA5M6WxI7G64IPZed6m0bQiYLNjPuh73G4LGP1/yMwABQIDdBCWncw0c+vCNYhLN1TJ7biKZa6St
KLW4CmikXe3ScfzLDs5txif4/TyzHHKArx6Xa0r3x++2Kxxzpo7HTWrXzJEIbXSq5fODGio6z0rh
3mK1ktc7aPO2OwhJsTc4h2K/z151NKMhcZj/cCLj+HRVgCmr3s41uOsu17H5YQkHNnHLarg4W//d
6DXcgteStmq26Hk22xa7af86m/ZNDcNyX5l6d0oJUU97A5PqgA8XuzPblwhufVisZsxEdBDXLHPJ
DR7pZlPttHbGhoBTK5RG+wO0qkpSWxOR7xVFWMOshhCTlB7pK1yUbSVWBbZrcoTvzNl+aBcWq86H
mXKbITa14UnwVLKTLHpE5swCX70cC7cxbvyVGaNfOqYqT95b1790KQaCtjeRrOLh8bqljgDakDBQ
GGZK/sMLDb+11va7vs7uVJVVew11uVc247PXj+/ImQGFzJyhe5rMvTMAC+v2jyy1jCd8dOgURaAd
ykM7mXeT0V1601n2dT7RF8F2daNEkOirQonAl3e3rj0jSGXkO+IMvfMvUFmUdORRG+sx1wBry81K
47xbRvQPaP29jQrhGXFelZVuZI/NxV+NOSw9ANap6y84TF3aO8nEnGmlLXvpHugO1xM/fzAXlCGa
NdvhhhojnEZ5b1pLNFT9GamZin5BzN1UfNUoSt31k0xjhAJouBxOiKGnh8m7p1WJTjZXL09Fhk8K
5pU3jmq0GEEaifV4X2NR68+6k70pYLIYbeYdfu1/OutfzxPrxagGN9wavA5kR2WDhfLSRs1TZB5J
sCYllITKcywMNCdXxrPTolTkmbUOAX0lW8kfSPcpXC8uuL3Tuvt8c6sDRtKLO6Z6ok08dTkq4dDy
CNL37Zt1G93DmLb3y2Krm6Hm9pgQiMKbx9OChpREBPCGKjASKSwtyYtaJlZqY4R0gHQFuXAQYW9p
ZlDlJIPnkcaOY9rw+wzmvq5cyucgec9q+bJ4E5VVVS+i2iv0y5j6L4oMwnOh2jQyC9Qz4wAB3Axr
/tQqaVEC0n7X8+remNb0uXqGRJ1k6KbS2W8DqhsfrNscaPvySUU8U25K0H3ePhSEY4V12zb3WMuw
3GlFbR/bbVvDIndk5GW5HekUOIsOVJ8CwebGkeOFPj7+BQx8J3xUkiRH6+Tk1k/+TnqjGZLDwg97
EDcyMutgj4EeXYBjIz4UMClN3y03s7VFtSW+FCtiINH6P5fF9B7JHdhri06x+CoPeftsmFp/bhAS
/XqQ/JmoCXoMDECAYE46a9P2XUlL4rL0WUgOxfPibO5h7jRclDSPRHSTr3hekevUEFPstGzp1EFG
ZSOQctX5ueJCtzZ15jmCTf4YkBtlal28Xv2ZXUOnOiNp5DlVfVM00wngSX/RXO+btxEM3+EFi6w1
c3fWiL2cHhfjS+7u+6taoFWdS+I4Q0TX2AjtCy5vkZAcz8NsxcOc3fe6cGNCYx6popBHXyNHlm/s
rShWpvUm7xPkaJFv5mW01dqlgo3cD1XsNaQP5xs0Q+sYx2KCIUyLzNhnW3UwF8ppRwODO12RhV4/
glHEqkzbcyvmYpfTFk9wxDbHqsCKb9nHtDRsapVoeTHqgOejWIvQWRuszyX4YIaPtjIWDLMsPAod
BUa9QqcjayPZzrZvuquEkzBHiBEsBp1r7nupFbEptjdPiCGES4UZErCFS+Y+Oq3MEV04GRFlnNnm
YO1GxCG9TrjFCsMvVZ2Y9gxBaNrQrqbnRLJQ9lsBumIQiIAgqyEobqMM3A2qaCicZ4Km/HC1pyc8
xahIaB5ofVsLoeEbJCvHcSja/fX5InsU48VMu9zOXrmDCkc7Wqth3xFhvScigNiUar1XhEhO7iDO
KQcfnydkUbbvh6HLH1RX3TrVm1Ga5nFbm323Og3rbsDO2wlctCRJo21dEj0xFM5G9KrQ3b36kfaY
wvGYlRHdqc3uqWV8eUGdNsSBj+azQdqRp0+dPWrvjrub7J48UvR30dSPYCBO8aIbGAVS4tozaQNp
Tl4MeB/VhS7iHGsDf9vi93eyJ9Z1UIx6mCJ9GX5skFfxgBw4LofyIiT3DUgauZyaeufNpL/UqQrr
qtcTAjdUKClwRXC2tlckjSTNjd7zeqR+Li+Gi2VA8uX8Tom/GV/cevo6VWhsx3tlbkNEUy4J4MO8
d2ach9Uomsu05RfROw/4M/29QLCJgaONWVh0zqrse2PqbWKuMot8OiLDfPnW2dZAOXlJHYSOeX2b
3/xGEFzJJ6qMARiEu/IX1agaXkQ0bfo7JUokUUQtGPb8wxwcAkoabmnXW8koz5KqChKTUNkEAdyw
S7UqHDTkoCXWthubftazLP0IlTTLpeILVCTSx2UPhTmlCEK22njUJJn8adXWkZ/qTkQDdw38BLT6
7PIiT1TOgFSTTsw2HRPR4xx6zd/Cstaf7Kp+sjdi7gujJB6WQM5dAePK+50Dt2sgUbd/658yz4rb
wXPflFt9V6g+/+G18hK0XfOFbOwd4vViL8vgtSw6Y+9uzDdBM+JCVEbzMHIf433SucF7XhuwZpG7
jOOxVRRUN+qf7uqz79rpDSFNSqlqu9wSZEMirJ9kKPwfVO6eINDsiPLlMa4xwUDdoiJe8Az4nIx7
P9icqAEUAltCoRvkzXIPhjpHnrYUHGqauOTDeKky1UREAkY16U97V1gonMSEHmVb5jtE2AGFcsic
NWc65ggOwLkG0rPfuKed4zSudP+Z7pO0CYfJO0vdy/EhmL8b9ZaeDM+7XfLsrmx6953GMpV/a4v7
sQfNDNzNOeuq/CGc4G1AktMZUiBi7gEe6UwlNemCephWWjpFthYBO88D1ax1KnfAdBt+dlfbY3G/
d3XpXOasf/X904hxLuKendHnt3W4Cr7vSVbWeRqWC628Q4iAr0sIMXksU7wknXvfpuJiuqTbZq1T
fiOMahnt2Jdk0DakweyqYSiJ7jFIMlFdNINZYpk5cY6ZB2dAx+NcE5tHUd1bVCxSH7SSIDADXq5V
FNxNKz6FAiXpWRUV0kOwAS3P25iDgFpnInBpRdceS5QZne+uSAcZONuBSm6pzB1mkWiRz8tiZU/L
SBHc9TxH0dwmPa0sTRVQA7fwuDNO+Yv3CKH+7PHYAeNPITYtZoTVCj1L2wcg8HvkViJudX+Hy8OL
yBApQNJrcN1U7ZAZqaa4oWjsq9UwjHI7U7gAlmniPr3ooL/QHJE38OabN8m7xPURUnFeGLI2wfJJ
OZn86lJze+1KUoR3q2u8VHJcz67TcmgH1wSX1nPjumzfkNOic8sCqG2ibKNytcjeTdPDWkxU+5pi
PFRT991u6mde909b28porHgJjRXHF/rYL2rqDxn8NjFdLcdoZT3xvzSaTpTYuouxqwubpAiTaqRy
kHRfWtZpUq/XkbtsmfI6mT5TxTfF3op6dc7tn10fvNiy30uDpNccA+59s8CMVOi7ejOl4pPHtQ77
gd5tg97K2ZxusOZ9bz3utdka6rBGfRPZNHTDpDRXLmqiE/F6aOYWX43dfW1k/nPdHC8sc0HPqhGE
gSXR6ZsOY5n1HNTTuV64VenJO5mSGZWZ48wCeyT5WhxhOWt/io1mOnp9AOq9IDbJtlenxOCDxBkW
a8nejO5JThnxrTV6NcsiwttKS/qfM7glrTTQ2Lf4NMnzZNq6VvTOxkyaCYrhOr+ljY3y+FqBuo85
j7bTeaeNMs5qcYZ9t7n9JZOU8RbeV7ed8lsXL9RJLBZrUMdo60zDv5nr3qt0ceIZgGa39pXLWP7z
qr/eq0lylSXT2UhmcdxK+o9//c6FnEnWxvZRXUe6rOH/vSynKUW/3o6A3aOYSYSZ7q2UrCcxyL94
+j77jcCmHGAy3Na+rQOu/A4GuKJkg8udK/RXPAW19eaOTpvY5RT7qUSHHmRvEFZBRIpHk9MDWoz9
X9Z1dFSf1nVHpy3typv72Ik/8tkTRY0degk9Yb1mqLFzmkc2JNbSoZOYkHVxmE24LWHTAGVcXb1S
OcNbyu01UFU/B5Sw1DVSkryx0BmbL41ZW1Fq5dmhXIgjGvNvRPzdENdbPIy1esh7Z4wQ+eXJUt4O
Y+c/6imlYSmZmJpRWg+Euf80vCyxByLVd25GRy8pOaMvzX/V0EZZ3ZQvbrO+6O2CA8a05GPRF90R
sDnbM9Mf6etbHp1J+6e2gulYiumtT9Pq0TKXr212KcUoXs0UK0QN5RjjXbISW6+rZDDbjQrxrD4Q
VRl8QSVcRc9ZPriYq2teUesc0m+p77a5stn5nZvRz8W5kg7qbNqkp6kOIlnKCftItoaQs9hqVnwW
mZMS5pWSq4RY+ZJPg3dr+lfnJv0mXtfxctPXPhJSqnNn78AstUvdlhtRAM+QA8O5QUmMsT3dy6Di
q3fLf62J+7/Q1K2J2CwyJ6aAuXdfaBp+JTzidmJXfqg2ddyC8kG3t+l+afNjYOUcHf7yZOamSmbJ
PmNq863hFM0RaUGG0Koqk9pLs2RaMYeJvtn20yjsyOHdznBAwIwLROKCNeLOjtvNSzR0RC9Ns97K
lN7uRrQRFV1rrOBTuJXzJO21t4UVIVwReO43230OSpsJb5y+kmJuHUkC+EoKKtlUQtmx7JDtma0k
Zkfv8ZIVB8uu0z2p1HPoDID05YKajwXSXnUg/dxVD67ZaEekyHH9peBJfXaUZ4Tm927MitcVhcxd
rq3/LBQbg1aBQWw0ViCK78LcMV9p3asvBtnxCRry4exe/TrOxig38mI4cKi0581waTPntPn/M7Uw
HVamTD6ozb1rHZ4BN+U4lUhnN3ua2A4wJgaa5uyxj5Eyz/1kzZBz2iTaW2d9MOTN2Aq5F75L8/Os
qUOZNW3o+lAlfWdll1aZF8qBjLvBN6DYF+3FGNf+hAnCDL0WqurPqKBxFZD8jtORl3CNir3i5OiT
rkKX/8HIM5s4YeLItqT09TQsMJoTV/JOrTKxU+Sk6h4hG5Lmgs24Kzv2tD9f/jMoyXFHQZrJOwaj
0Ufhia8z+hQ16HinQ6/KZv5RwZCEs+zasE/V85+v9usU+/3DkuoOTk7Lhc1h9hED7fWpnNzaROKi
rZxTlvCTnhEIKfntSD17ZEnoxdF6dIkxOhsqfZ0DXQvRBa671en7eBv1PK5k0e9gqctdb+BB6Sbg
H40+5iATetgoe0W5zIt0VsWd5VTyVPvGfltzEbs2bDc4CBJHfADJWmTnylcMNsH2YDNCuD1LJaXp
ROGtC8bN5VhvI69nbXAAEtx3Kgt6vCbcYHw/BXeZ/Prn7wdBzKe7AadpcM2UwFqPFeWKmP/P3VAj
ys1II8GWuKb62V+9sO0KPBn0TtyKyChIHCcYMAgLS3uH68TxglYuJOWXwmLg7KhJl0gqfw3JE/tF
yN4Nzc80KyhipDo+WpaCaLixuarvoqZPH+cKkb+tzB9EDfxL7xOcLOgbjuHNuLByPo/GvD7bTj4m
vo/8c3GcG3N17K8TYdNh2wv++NI8qR7fTovlaIf+7tvUlcvrdOMVZHTlgdMdU3jraNK88zhsLxnZ
FPfr1WWAFgqmpNHSi4KWj6Sdq8SpEGKsXj+8mpL0eKIwa7L4zfWw2r48jfb7RiAkiXeV8WY7cJGj
sSw3mZhcxuXW2E+iu5drUN2SvgbmMQzFCYo4UlXXYSDicFmEsRyduXlUfTZGfWVn+1raOBvqYdwL
G37VGWHavZT2q2km2VX6w/3WzUZoiOmbU4v+oWmbJ9tdl1ssAHRwk3Gy94HuNo8OcCq3nYGXpaw9
mi6KDZlGw7DKznUxzawn0zYseFuFOAPfjMaWxwDHUmyt/h5DRVRoTpaYuTue7MI5F8Dwe8JA+S2X
6oRo2rkve4MW4LU7CmQIpZe2JwsXLnoGB1jeX+89yoLwh5vBUS1pynacmtFMcB25cKiLOsvWIgY8
UhL54Uq/mo5u7vlxFbWQZAeAdy0K5u49LanOrltdnuaa24CSRgJe6/xFAIifc21OT4o8SJbC4Ylb
Wb2w57DoN9Y/LbmEZ8IvQYwt/eRs1T1uurts7v0Db6pmJx1jiQNTS3xRq9DtOi9E8Rkp1+meN2s8
M0Z381xeqKN+I0oMO3DrzFGnBAJfa3YO6zD7VHhhpV2c29YtsKw45woXYTIUOqGjKxFnVC4i3Gqd
m06rnrK6s/BuCIO+ouxJAsE6WxfsTDd/kJ1CtdBYP4prt4bXGVCwZ0UFHfmZIIkaBEkDvbv/ywP+
mZVBpe1B0V17KTnyP5z2tjlmi273a+Ihk4xIRxigmhn4ZltviXs0gmOWobPpUYiy5rk31yk8azrY
gMa8E0oyjLp/DXP/rMAmxF1HhszPAnH6kTW1pywv5j4jeaZXl0nMPdELbXtGCZHbxR3h+XGuOkRF
dfaiV0QDemna/EWzD7P46eRDl+sTpfMrfooM3d9PvtIpXSttGsIh7Vyj+8XMoiJY98s1xt03W2xy
jY0/cuxCgn6BODYoBW701lrBVhiVjJahdthLIsk651+ADOfQkKFLmxSt6WVorpiD0W9V5AfgPlsr
XKgTbhx/nYjjR/ld+87O1eiQWHFCE8PaDXGne+utBereLcUFp10Wmi4gXwpIEA7jPVXYd2Vm6EcB
xjtWkowGn6TjcuhRzdkPXeAAkdaPyPQUzinhIfP17xAb2kdbs27E5sFWZQM2Lud59dRpGrtHXknA
6hKYqZ3/xcq+nSwMHE1GSQOG1keSNPPDNvLvmKP8CUqbqCEH3SDJXW0OXpZlGrGAEzZEH0EZGsbw
lArzIcha81Lb/iuR6COW0kUd4R8vDOB3eRDgUsryB/1qLPcgsXPEyhFZOiNOX+fNXyXASds4oWsK
6AfijUnAMJ+koelxnumYZiU+W0FohD7kJwokmiTX/sqdfiaKsc+4eILRjXvXHen3m6Pz7BbqgvdD
K/bmuJItsPVt5I0zb7F072IO5Liga+T9z4+r6Xx+NPAImTplQdRi0cnyQf6rtwL8qzHXpNt6DvLZ
wvTVpqzH9rYzSdLHnIVl3lvSIbYG/OstR4sP1pfYxOdG8KBRIW02bRdggG77+ZHw0LvF8fR47Cjq
tIO9bwxYpKkROhiBEAdRepIpEOBu7pExrTg3d+a07jstfwlU10bmqFMrYG4WlsqZe993Toucu+OG
+WTnWMTOEVh5qNaqxoPSMlnN7a3rdsnR0lw9bK/Sxm6mg0JVa3OE2epib9y+8A4UR7vuOPkq5HXj
uxrXQ6qWt3XFoz/Y9cUzzP62TAl3KEvNO5ZLR+aSSe63VqMM9d2pI6IGFdjkdusxG0uasXPxGBjb
gxiC+UopMqFpKCNJVrSSqZlcUiCw9aeW5j0TbnkZew/JkKv6pOINV+NHuiNy9qCb1gntlESDc01v
BTY+tt780DnBhDGzbeIAm3MI+IpkqtTgni3rru5ycEG9BeTyWSZaDMcNdU7pqSaoA0TwOvXjPBjo
fDwNBBXg49ZvLEnwseqdfYapn4XZhsGwyyM9N8B4+fguJvEjt+p6h6HoRkvH+ZA++u2MccTMewwj
l1zPmnuLwJxbUYlQXvU9DtB8ZORotMaBD+wv4PBGRneahQwrUIzzWdu0UU0NIWO+sRIl6n4vqzbd
l5m8yKvlJCg6M3KxkUw2lrzhGtPh5rAK09tYke2CuMjeQ1IaW0sFbMlfzEwRoGPZxGDk3/LUx3mg
RFIW90s95LcBnXeRuwVzzGQxP9Eud2ob8sYYH85zC7OyLlV+E3Tv/BA2i/vqHMp2PSKH4i7tISH4
He2LtDYqFRWET+8t8ebKFzeI0tSyT2aPmBMU2CbhIjGWQIS9rYqLhRmqKteEW4cyRuEWR93WkhWZ
WKRpfQVwnN5L06gTLRhYTtNSJ9mVkMRiMV8qem6PikhyXy+so1m7N3la1VQE2i9dakADLTMbQEFK
sucXexhkxIk+TMngpTUrHto/RX5VCHtIoCvacIYcboDUta9BJ8Z9F/C1TBuJDI5XHGsyIpNJdd9h
DuswkMFwwBJXZXhUeoIt6ZlzcUmh42ya/F+p6/eBv75lzvaqpHeUi6Jfrtl+4ABjADazpzF4V2Zx
Mxt5+8WxlievNJuTXeOLb8bRPEkc2AaTFWvOZUWoOmlWey9kOJkLLwSWkD+fZ5+3CwQC4JYsewFO
kI96rFp3Vt2ciInOhSlZoXjRti6Rk4OVE+xZA5sD9P9FA/Yf1kSCc4gwIwCWa34KE8XssugTz2jS
lFikmzRFhY3wixBFJ8H8cqgr3MnLwCummsufWovQudgi+AO8yMCm4nXICFcwHIikjswdon93I6FD
ocs8utNzbe8IrLclCvKg+TKSYbGWNF/bFA6m4qduVs4uS7Mnn1yHqjeTZZoQ6y+Fs9NX7bucmCau
o75Vf8F0m/1lu77OLL+vu3x0ZNUe2z1lWh/VYdi9q5FEkpXgHDY5hIV7hulwCDTMADeZ9Ihm0tfL
n3/j/xCVkuFJmZlB9jlup4+xcaPlpukYjDLZ/Nk81FlPvYTyd9kZiTeFfU71RdPgBQkQjadA381k
DOxyT5W7MUBkCfiyxyH1yp9R86rjvFJbCVGBnw45ox1NQfZVn6B8tEOeuvt5mm8YbeZd38xhsyED
QqYDX/DU0Ih9rYGlhT3s1vZ9qD09UWt6D464EX7Cv4kQ44sDaeyPzP54t9/XTSVT5QlOlQbIUsf9
3cMQU3LI5tpmd2aZ3s8IVfdtU/lI7m2iYKVB+QHFiqZL8oSq5hlKg8junoEh4THHZDF10bA8sQvp
SVZsHIuWtlHd8R03eP4Xidd/PF9EqJI/F1wtbqSp/T6mVCtTPKJXmZTNdNiC+iZdgyIxvOmHsMs2
Glfxlx/7Py5ou4TiAqdQNYHP+PcL1vqmA6OzTnCsRLYUw/+xd2a9caNZtv0riXynm/PQ6CyggwzG
rJBCo/1CaDLneeavv4vKzNty2C119nOjUFUwbIkRnL7znbP32ky5x3vY7p1Dwy2T2/uPb65fdKsw
kdEBIuJ3dtK9pV+8609IWSCyRU8HtwfzvTAbE93K+NXLJ8XFEYemZgyh5negWmfMN9q/T95gPxeC
ZNPwH+oxk2HseX+ktKqYd38zgNsu2o3aiR44e1IxPd0Z6vAkB5T4YQ6qBI35J2OCXzzMqmnM0cac
bbi0c6n47quXYlnRRmgHV4zScKEHttTmwoavf2/JvbghO3c5FsrDxyf81/tFukFvx/2zX/TuoL4v
VRpmkcHFTzHXflR1hV5Kzj8+CjrMmZmKZpA50dmulNWmrtU6GNxBo/k3DBGTVm7ajw8i/7zD43eL
xKeJBmJP/bzXKGDlQuORDK5e9Hu18p7x7zJmkWtCqUqpvpbLi3TKriXf0xjUR8dJb/yVlCiKG6sU
Ql7R+7xB+gWOC7vrvOAgTXbRZMONV2mSjV4IopbnfbIF+MUTNncsRQkNFYCEt23ruwugDl7ZN5XQ
uxU31IA9bRESEM87B4QRAhksaOln2Mdf3OM6yilW6XksZahnN1rQxcQdRUPvCqCEwLd8U9OQwNlW
vw4TV8wezIgAYnQFnxlFZeP8y2LSI35pNsfiZGf1ONvtUBHhDe1J2BhQliF9RM8iILlKzdyt5tyQ
CR9aK1Nedh2TmCANHsu2njalbj0wjkcM1A3kQ2tBf4goyN1RoebFlJbtiim5q6dh3rOI/e2YsP5j
3KIUJ6GC4AI13NSRVS2H2t+R1uNdgj2FSM9+RpDEB24O25dqbv+QCOIGggiNgnhHCqNBQqY0LNVy
GJyARBSnMOVoAVwo/5pAHqXE2AiZNB4LzNOn8RbIj+HUPkl0BOBUi8mLeWQZGLiazvLXqJNGyzDQ
XM8z5IUgmjSqWhEsEgjaRV4PGm0QlZwjz5RvvPQJCk/E8uqbLpyczgagke8EEG0EJ8kvWSvel6Oy
ToyovxT8wlgzAWXYqiunhlz7vVjJxl5VrGVIgJErVQppmXK2bPLIvyiI0cVVE6yzGKAD2qJ+W6iE
EXjZdOGzTd0M5eStFPWlkNiFMs2RnLjtc1uMpGk99Ej5pfYSTWF+yrDcL4FBCJucYbxAKxFWg7ew
9PhW7fBBZliDF5HWXQHXLjaimK6tuBqXFgNsrTAvLXShtMTjJRLT5E09XMbjqaXReiFq/dUgE53o
W9PSrArxIumHbmF55KbPtnkG5exQ9RLvT5BONtKdr7LJTscqRKq+Wr9rxNauEQItK3OXguWS/GlJ
IvLglGktb42AyBE6I0V38iVv4yPdWEY1ryUD7ftCZmMpoSTbFGhx3BiPRVynhR0P7B9EmQGZOulI
z9iXoWBoh3XWi25YhtPak0yL59fYoEEEWlIpq7BKQTRrQr42PN1WCFW6EONxKQWCgvaozTe8sFAa
imgsC4AvNWHWGiMDu5ODnKdjFG7TLtiw8sZbszeg9UBvE/yDAWGPFAadvlOwr+d9WjBa3kZJ+u+R
5sk7M2rDSyZQFnIIRDZxinx5uhUijK1xjRBJngjm8avgLqAFeyXIhy7Wk2VBF28phKVwL1+X7K92
XoQaJmYTWQvTJQy2zul1qcTYj3yEdtJDlJQCMnPyy9V+3MCHcvte9zb6NVoalukh7FakAtlgV9U9
0RXlKkOyJasFNDBpeB6oH7ejL4UHJckcT5/zBwyQbFGXSYsy1UumiX21lEOVu9srKBL9RSMG3ld8
oxu5t7pja3nA0BLimEyDUTMxRLVdaYnmxgjYaKkEeJrSmizh0j/xDKP5Yum2hyQ+zL36LFSCHZFQ
l1ar55dhbLc5o+eWNsG6qUQHcoWHGm0gzy+0WugPEQvFRDGPimm6SivdWzYSkCFitypYk7rFZ1L3
JAKEBxzSaqQFm3AOlvewXM+MbHVVfbZ6n5cMDNbY+tC3Yr6nA0iaV8R3i0eoxGAjtbZ0s5ux5bUZ
pAP3EP0m0sgJ3Qp7obDBNlafLOfK+VRvPu4MPjFggtBuPj9ulUzdYPVG6UZtu8YICkgD2aIfZdF1
GwV2q1WugJnv2WP4ZUxI5YKeLinW7ZUoLMOwFq5HUasvYkkH55n0uUsgA5Ez8ZPe12TDFxoZRwME
McNHLD5N3bT1gDu5CrImVq/mrqQtJJMtiym3rQAbNPqyCh8gF16oEa0v9uCPpd98+7i+kJR5YXy/
3eJr43fQ+D+y7RBTnC2ccQoDIFGKkjSn7qGv2EPgJk953YwPkokRNvHQQA16tuoI4ipruVwlc25r
3ndoMifzZHnetc/KhWwJ2LpYZ5RdaXgK/dij89vQCfARu8YZ2mmoGqbbFLWr6N8s5KVbWsRw/MRx
r7ZKA30vwF/V9+oyy2RweZpvLbIgMXaKhIBL75k2xIIB4UsnHSRsjGBfKLdI0HHHk7MB3Pc1VuS9
hfj6Dsbu1uj0R/D53UWuW8Ne69VVU/H+aOHNJy0BvT6kaFcQDMOuB+tUpLpyMLr01HrisGbqvqpR
VLCE4iPkmYm3YTGtxKqE7Ie6d1N70FtZSWJecf1SGAJihDzrKRLZNEJYjxwEevAqVKQXFo3vTGGb
HMrppVx5952en0aNFPWilNm2ASWvuAAntctlBL8yQ6q58cMNsvdo3qB62mZkGoZGU29aTWjdvAhy
1EDbnNQkozAW1lTRNaXvGQWkFRCuMKBjXI0opW1NLRDtDUW/CiD1LqWxvUexpNue1TAiV/ujksKr
tZCeQHJsNQRP5vcRcRztOoCDQj6yTy2uhpivVyVtdUC9DOFSDGSWusMc47OJSZxwOkG9JcdXJC2Q
mrOHYO5l5uazO/XnGxXeA40Y+BgiNq6zOqskSThqMZa6SZSPcEMqkE2qajq+KGxCNcYgX0SSrdPp
0EqZa9bYvR9M28iP6AGL648/jXZel/O8zB1uhdxgSnPYKD++pYJSqyxV60oXGU256EIwMpP8annS
ixGFWyEDVqmXYLSVQgp4R+o+RGrz6HdWi7y9fuzmK4tbvxIeYq96jnFJNkUPpCfQTiAal35SBSt6
kpdZWtzTTUanKwnIrFgBkqh8NYPpoQlktPRGvosb+DaGwlvFUAnJqeIHMcwf4yBTbPFeLwMVnyTp
jmIdPmj0+SBFYP0psdGnLVHczSaVmxfRVF+COroxp6C2STjbxhJP7cfn7Bcv2B9O2VzCv3uxp53X
oPbhxT7MYDnklTXttNi/RFr+9eMj/bTjfrs6pm6IGp6x+UL9eCiyd9ieZVnpBr7xDHXUbjyD0zP3
MTvdpN1L4xNiqbBsO7CtPdbcjz/A+W5kPj58tZmozywIo+OPx6+BDVtT6JcuQmK2HVTsc2HzmArK
FbYJ7heUfY3n3+gk4nx85Pmbnb3OkcRjcKSjwgDm7b59d5IJAy9ZRKrchbjP7q8WNyALsKGAxvj4
QNIvvqMKREZUINcwgzTPFg64BBWpWGXupml5LKvxVs6jr7kGLE4MdSgLSmOXRdmuMBQKCxR0zbw/
8qYcMJp1wRbFKUeSoRL4sbus1i4NdIbz63b8pJUq/+KMYDHF38p21MSjcfakFlDeuO9wtupGfSkT
2aZihnCsqFqb2VwHqWK1h+O/kDBtMNQlfTNBBailVMMEGn8dBHPckAq2FNl68VWe0J1NyPPjHvAd
eCBFvqp87HZ15A8beEyqKi3/4ZlmgibyX+juNKIhRJzdzVWWFH5jMY8AtiQtGz158bP53Z/r28EP
U4dME5QBQapeTgQDXZpRQFt3zqENVrL2mMaQ1fy01NeyEchHJLMSjCYEu0P36T1xvheeP+mcj4tv
A7agdN5GJVS2FGnadSB50DLUWr4QR011JfzudrgczLi/HOIK3kZ7j2BgQ0Wtr8C6Y8FiY4pmiDUq
zXRpQQrfoHvbj8/jeVvozw9Hx4+OBGCi84eyAH/ReJTvJCZAm6HABnE+dJ81+87rqbcLRQE7RyFj
ID2/WHgnoxi8Esv0XMSYQ/syegFpC6l3WcfBa6MJqwKRlc9C3quzzqUcTh9/z5/efvNHkDTe+Lpu
ytSzZ3e8FIIH5Z3YuthqGWS37LYtE9Ru4UFyUOuEosO4DBskYJnJJmXwGIB98hHOl8f5I9AKUWl3
otz4SZIVpbpfVP3UusaoXKljTW5wPmMken9X1ejBJ8S+DBCm0EnGyFgg19RWWnpvKONnYr2fOmhv
H8WSFBBROnu98/6M2BNjKxdV62YhCk1oPMQ/xvjh6G2nq6ERnmSLNJyazFlRQpAfhEq1B72DdNi/
ilQ9XEpF/gqYcZUF5I3mCfr7uQPQkta4qspy2UxCR0VrfBov/qtzqNDE1LHIa5zN+QX87lXO2DgN
Sy3iTiLncxMwVyBatluWAZ6CbMoPpcSIuLfYHbXBLkLPpikHwede+/ha/uKx4Uoyx9domlvy+fsT
lbQAKUptXCQUa2hRcEYE939zCEIrJP2tvJsrh3fftDWgRGUiLbQo6Z5i1Vs0tXr8+BDzPf9+XeQu
4FZEJigyWZK1c2d3LxilJtVm5WpqejDDqMbgIe8zL91UQ73s9G6vBcMna/H8sc+OCfETyoGoq7wN
ztfi2DB8lh6qgDYGg5znLxF5PkrI0NfA8vXx9/vFVWJtoIgHSmuhTJpvpnensKiEGM02kQnRkH0X
SsQJRvpPzfis8jBjuQnmikanJPzxGFovBGFKDerqZFQjAYncFLzygkrcd8R2tA4ff6WfLxmHYzWR
TFnXYMmd3RWBlNSAngRSWWPzkU7iLqzwbwgKTjPCSkHokposEfn48VFRlP102SSN2SP9dpJlGMDO
i9y7U1mKkZXSEilcYp1B+HrRuO8ztXQGYkglPUE6P/X71GdO3htg8jvLXCpI8hn5o2dHfxaso9EQ
V1NMSwub6jbHCrroWgNTddmfGPtQ+YdJvKt8+QJzM1gknKvLGvXk2s+Z76uycCPRDMgm0YDok1mO
6DXisbKSadP51QtGgOrYGp5dASqhK2vlFxF5Vei3DyH6g5XWt76doqG8yn2JKA/hVog9/WoacsyT
gncaAEg6DHJ7J9fp6Pl+dD20eQBKtLiOu3F0W6kBiYuYbWgjcyOI1UIWfNlRfcG78oyg3TYjlmRN
vEl8eZlzBR2hV0BiVV6wb7EWWKkqHsw8lA5WS9d9Cgb9adKEFwXzD3gKCkPPTFZVAKei9gwI56Wg
uF3DcUIpeEBNz1CyN49xKhLhZlUYlmqT+D4x8DGW4sj20aD5fj/YAp9vUfUidpMGHJucCKWTTMEM
hNbgHM32m3lDWs+uUhm3Rtr128gSpBU77YxoRMeaZ3DmjJYGznUB/ps58GOnqo5OzRqnGUaHimuj
B6wOaU1cjYKBLqGX5xZY0QgbRdBVTYugBhM1B2ti7gP3NeQtJACgXw4D2tAOCSe1Kd3gL9Rls836
yAZpwQmISizTcnA3qPRtJ8WCMx93wbqS3Tgzck4eAeay2Vyxl3ErIA6ul6OAEXCDLoDsYBHWOW9j
303XyswomONt6Gf060a0NsyB4/WId6CXzOxCKkrh2Aoqtm9dfkCPwWkzcckqWQdZG8f32K6CIE5s
6U4KGQsMLa5DYaaww61eGnKaXySmdxH7JCvVWqLsQaSlYrYCq0AzOpIdQ0URJDZmTrApvxyVwSUM
zWbtWyoxMDBsD2AcqrViduuy1m6mqRFOCsAF5ufxPX5RySaKR3YkLbvKA01xC/ajWaf4l2Lilpiu
bRgg4qXBuqv3QP8tZCXLrPeYfrCpRMQalTZPc48xSy43kNLaSyyd32IL24wapBvadRKSlzlV1m8A
FUHAmFqGHf0k74xQff34FXK+4+A9iesISejb6i2dC++ygFl31mmFa+qFt5xaTVqIZfdkttyZHx/p
F68qggpm0QK8Emrvszcyz1OVxyZH8pPye2sqArNkusd6VvSLryLcv1b4THP680Izc3TmNUBVNekn
CExseF0Z0b1ylSZJnMTvT2UzPyc1kglrhrqTgF3hkLVRFgMXQLKAn5sh4wixnq7HJpM/m5H+vMzK
IMLZiRL6BxrMOFv64NVYJZyd1JVMTLTW6D0V9UVLDkk15pcfn+9fHIqeD2UzWxtaUecreu+lmRJ4
9CB5rz8YI7lDnbJWiSzgGX/4+FDyW0Prx/KBzSrLqAYYVpQN86z+Kwy9qFkDQree0R1hXtxG/ojz
Ukv9OcAH+ZZULTLfKNai3juB1ohun/X0dYDmV57+pCoZGmhiVEiJTvA9Fd9yrKVr+LIQJfsRcmdX
VjtLjb9pfdJsSYPpnWQGd8XizJgMTTcp0QsGejYRRT8r7kI6omJXCg4L1reCKY2p1ND/AqCI8Ltr
WlzNd+yAL+NI4nmsgx0VgkvIFLPHE6icz2dC3u1IwBgwrJRf5RhFQB8Uk9P36PVigflKJohu1qgL
sdKe4iL3XVzIl/ATkwW+WuCJ4lfIyy8j+wrezVLvpmK9FTB0AIvwrgojj2h0LRJdb9xmiORFjMEW
h3jw2kb6EU2wQqRQYe0nRVuXaH/7LnC1TteJjcAxYsap7oolKS9+0LplEKnLoIC0YwVxZc8gl6St
401j9lgCkmJNykRx6MNM25S+sSejhBQd2iJLrTMJ1+JuxAd2J8cQoEQ9IVgxSEV2OqnhpEGiI6zu
v5aFLrs1qr4dGZD6Jq0YEvHuvzeGkn5mTFaZ6S9nu/ltgTaZHX3xMkq+vM4CL7H1iL5FChk5F09R
70drLFfSoi0wsVhxHm2pUND00PKCgpOtBUl9bnj37tUS791XqSmFGyPnTS518oWmF3inxe6QKTqP
UKkIF0E73pg+LmrP0GUnMJxR1nzG2rgRtBPO9HoT5soL4sx2V+gGCk2C4dfKkJ4SHzdKVA/mXq5G
rMiSydMi38gFzCa/QrqkGEa5Qhi+BQUDdjPA7N2NkYpCPsc0+UQsU+MaaXHVUP/s5Lrf1ALDw9L0
QqqaGJFOfjSZgDkUESN971J1YxnxN4qh6ioc3RStXB/7ToaZaqNkwgmq6Myc3aM0Cva9CuelnqiN
Y4NuDSsWMXhs+ziBOtzYiUdDalOo2nAilMla5dCOlmKb3YQN0WnAnCiIlLa0cfvxFHYSRUBYfueN
iN41gUUKqM31idBygjDbsJtqV3UlryfJL3Fi4JQSBDIWSGpiHY9A/gkVdQaX5lD203evle6tvEwv
8kpkmwUPGkQJUTJa8hqn5bQMmTWQ5qasMyqnTE61Pc+nsGiw5th1OZSkrACnU03BWrWj8FyP5W1S
K9oR6SvOCB/Y0MevqD/7OT+8osj5Y3xEmwM7HvR+5cdS2VOg92P5jd2GfbUdazzJJVRQqFi6nY/h
LoCzsh4qsUUu78MtVmtCJMAPZ2LO/6TaqQ40woviYCPmdUqYB5nhvMwEVyqDS3TP4WKsJOWgawtk
CN94wjnLteCGk/lMcxw4cV2tVUFi2mIae7QFxSJCZLIplDiyBU4ZpR82Rjm1DsPYlTsjDx+MxvyO
OOy7HpVLykqs6gpgBoalh1xUZ0RAw5irAksQjTVx0MEdKXnGzi951/aFnx6KdNMBVlwNiM5304Cb
Ie1eNPoCm0mZbgQTEEpqZmjSaxSyvvVdbGpbUJJ8N3h5vq6H8CqNDGmhjFO9tpRNoAjBRd5+pdtw
p9VFfdUbArQroTuEdWTYKIOYLAwiblnBd9OhxRdMRs8gxdbFMBDwg2JIdlDXjEtVqCFeJWF2DK2n
wXrIlOpbRFVmWMW00X35pIlBcyFGMqw4RceblibmlQz3BBGWaOeFGR09Cu9JTlcqe3FHbY2LxAvi
YzZaI1Yltsl5VNXUXojxC8Fcjbr/2CNSzxF+8FprnKIzofS0uA31OmlcBkZM8Syt3gNksUDgBCY+
q45oITGem+Lddsza6eADQFllsrgajarcpqLprQSnzo1yo6aB/IlzVPupfLHYJbOqEpFuaMBDz+/Y
NMi0yajQ2UxlTZpW2RFmQoRP3/HVlLR6UptgWJQ4fW21iDQqdR3cCbhvLxUeFJ6vFbnBiRrjJsxq
YnFQQLkZxnDydSxrWbGeNQiEabm22wRzB7EZLRjcIT+RNVyfgjrbGj1+CEkdrC3qCusimk3HWXgD
jvQhsAYfRHC4yBP1OHUgXCfdrO2pTUOnVgiG7MahtftYBQgpZNB7GBYGhiotyHZtnSwfjl4d6OS4
TJA6in2jskkwYow8gI15O4zsC9/eAP/2PPy7/5pf/vmo1//6D/78nBdjFfpBc/bHf108ds1r+R/z
z/z/f/PjT/xr9ZpfPKav9Yf/yLn+z5vfvufVb4dr9+b8X/7w2/kEf31C57F5/OEPy6wJm/Gqfa3G
02vdJs3bJ+G7zP/yf/qXv72+/ZabsXj94/dnWk/N/Nv8MM9+/+uvNi9//D73Df7t/a//6+/mb/rH
74vH6unxJa/Pf+L1sW7++F3QrC8q00yEzhL2MYOG9O+/9a9//5UO1J4OBJT+WY5MEZrlVRNwSOWL
Ag+RUheNAt3VWclZ5+1ffzX/2bQ0fg4UNXLEvz/bD5fxvy7rb1mbXuZh1tR//M5vPWuCUEvjQ9TA
TEJ4wLR01gTRBb0IJuSqMFktqvzHLjfXraKv20rZi52yTAwAguQ1CiiiKEbtClp6F4sMHKKnXJI6
e0il56xA3ZMgPUnxHA3hQlHT1m0nFA9xjolZlp6HYddNTYc+Mz8W2h3o8FeBA0Y9yneEQougCV5j
TXzQh2mhBI4vACbNW/FRjf1bs2R+3wwrj/UdNthypFIL68lOy7kPmkFbSZh4Mx4ZulWLZAGTM0Nu
zJR+A4tB3KQ+iCTt3mrMZSIQHVkPRKKgemFwxgseOJ9nd+FGMhIHjdXlhJoLtIfbx8ku1eWlyLh7
iknNA5VilEjCEwN8mLSsBoZ9yCo3knjqhlNOluZiNNo97B32/xCoWv6dHH8V4C0QI6jl6YWhNk4T
YVQp5lkOeE0IhYVqzRQUp4Q3FqFdZaSw9JV41YWlTV1/zZ8XOomdTQQYBmlMGBwmC7vqYNyDn1pJ
lvdU5gmXQzyiDl9Wa09OjoUivY74RFXwR3FvQjOM3D6Ir8ruG3qORWIaa8OKjmSqLsn3I1ELay/S
sq9qjO6MTTZqFnbOQ4L3t6BSzVta9z0+TON7VIcbHQibEplgIaVTnfvbEOMA2Qq1Beg1Fy9h5bhy
BauabghDC3SP+fX8TU31WZgSfIfi7FAEUxUsSRZxVQUA0uRhtEovSpNqb7aQWwUANy02QMAliAel
r1FPs7hsbufv3Gb6fe0hP6nSTStMJ0WFRVJtdGowsSMuDWSqKA6PWdHss75yKgAxHbWy2Qy7EqHW
QsqibZYpgNnQSXbTsTZTcl+iu7wdLxvLtLHbrCE5niYBnAz3jpVGx3EK74Q+oRnCRgTHIrEJqFDd
oUpXuninlZel5C1xIV+z2mwHowakfa1xoxXCherd1sTy4JKy6za9UBttRZcaB1t+AP70rRyE9Wie
1NYENygekelBweshmNPf8ZNdPcdxS/URUc8C47Uz357zMVSxcUyAHqnQEFrNQ5Ez5eoEG6sz6tHN
fGw5eCr8I1WZg/TAFkqCdTuCs9uGyAh1K8wSghaqX0aKBmKePrsppm4V8aU9vAWBmRwndH5BRHU3
XmlBflDmu2kwl6HUOWqUrlVwrZ7v2XrGdZrqbZXmhzZMdsbs+A4bWCpyAjot9L6BoqDgsFZj811M
8uscQ4+fwVAwcndo5W0F/a/Rvo6IdVqYIxW95kCBKSggJT51JG7SOwalNB7jOL+WpgK46IOH00lX
eWTZA/vb0QiAFJBZG3Rri7MmGcNOUTw6uHiRSFeNLX3VEniZSt16Ssw1EqZ9JxbfOv9FU6Or0Eig
KLbLIh53FaRD1ZK3JtR5AQgTePPdOLub/m9Frcb/4Yr60YL6n1X79PjDasof/lxMdeuLqeNv1bFX
YMXWZ0fHX4upIX5hKUWAP2OfcT+I7xZT+QvIcuYyErtVqsK5mfP3Yip/gQ+FsgfOMf0XTBv/ZDGd
+zTvN0kzvYNY9jdc/ewtOuvjeP04pGlB5ltd+yf2Unbq67cEcKKDhmccvHiadd/L1ieD6PNC9+yo
P8mleq02FAMYUkDPloylIu/+4Tz9/AhnAhCwXHUV6ajDiahBc7Xr0s9Q1+dFyNsRqIEYZM8lzxv/
6d0khnjXUawbvsMEsIxdyJJk3ZUJMfXdjfRX9fO+2jnv6p0fZj6V7w6jjn0Dj4vDjIO4qIZbyb4D
yvDJZnkumH66CxSNiTyT+Z/HqDgedSvpOUjRrqV0HU3PY9ovYjp5n4zNaJf88lCoS00yIqgFz9RH
YhQNDEITw5GjaJXQdKLEW6S8WJFELays2udE0+LkBwbl1uz9gFR1Y8lo7Vnwn8UYGWo6LNKeBC+w
AJFD18jt5QdsIk6rpK46NTdkoO5KY99kh2S8ZmKwEoZXQxoXHTWOASwFXkRMMoSBKhzx00MmlHuB
KO0Q5WQwEQMflY60HhLNqQqoktb3sVLR39eOAPOUNuSlauaPPZkpWtIv6tRzg1hzMJC6ov7SSZiJ
p4c+ERbevoQ2Qg9xrY3dknR6VykeaJTZ+Kyw1AWOmGrLFPJBaCh2Y4EVuVLN7x2pRmFJh7M+gDbe
951JNarYHecjJzqBzTtCCXiqOC77eBXTitT6bJuRDdSX89gE7aXC0oyKsmqvFdjCCKK3Ea4Wr37J
sztFO9QIwmdAT1+odqSREtxa6GAq4IHPMrvFGcp72Yzf/HhH/24hdMNSFARHVkDs4HZor+ME2NNi
wr+nXQN+mFmeDIr00AlhflIncJqomFVp15jEG0nXDdDaXHzolNhWSLziUey1Z60YFgEODSJ5ViCo
sH6tB+Obml8l2u0QPTDvX5GcgNBzjUzSZm+4mxtnZnNEHgW3sdrgLtg38Ayb/kGP62VSPRdr0laW
sUyPTHjWQejTRwM/B+UCJl9JboVX4AotR6dKIJ2mD51krClp6AB7F1pSPfbDlU4HOSbSHPfnbQbO
xuhELhe87UZWTgpRhXMzmIwDR2gnbirJRWy16ESs2ZEzdKo9fyDeMzs01fsJ/1oqv1bSbW2NvFS3
w7oTwws/Jr7QD5eKAFUaMF9FXvacLAtkMNuTZwTqi8EfWtVE3ImV8qog66gI+oyUdidw5TJzrluL
VQsNGSKWFJRrCfSqkqHALyO3ysadPCQu/EA7lONt29G9xu9Q1A2dRnmHR+OmyOUdANGuupNTqDB6
dy367S6M/FXVq5d60blC2J7itqasy1fcnVuhyRHjCFCDyy3QHtequ7VJ6RjBiR54OEgOX47NfYjs
PYtf/Gpaaf3Cl560aDiKIH3k9BCTOamGLn0K2zL3CbsXP0HYr8Ami9VknTcqgDB6C3Ev7AOM/zN6
02+DjcENL7WHQrMW6Nu5MrWj0c8gDPkrJlV0p+FFlaRQkIS92mcz+FRdptxcghE4OjgO0s+2epXZ
BtAZ/1HEnl9muW1gbCkmY6dONJUmQAQKWylVWDIaWgrEuPfZ7AyjMGs3UkxncjC9naf7d8ZG4IoL
WH1Lc/gmDy2Y+VgAAs2EvJW/9Vm2D1tw9kAYheQ6j3ZdvisCHYruboqvkPcvlA5wpnxMQ5WvGKyQ
MC6Yc+P1n8AgMmKdaidPARWTaTnUdFPgJPK9tr2Jer3koU2v4pDHzHMLi70kv4WSd6sM1/NlyCIA
yE9tZ2GLnuCENjuj8U/WILo5UTNRrC/wy/YMwSZa4OGh85RPlqpfruooLv9+tZ+tuaR3KT4NVlJ5
63UnbwLzT2/s/zV05rbQpw0dKsD/vqNzET4/Vo9++2MRavIzf5WhpvzFAA0Kh+RNhmPNgq2/ylDT
+EIHmhEfdQwNGvrL/9XT0b6QOojlHeEOUcfSrF/9uwwVv8y2YQUQgEkhqqv/qAz9WQhH8UEBrFiI
ExWw2GctHSNBK63SinXFQl+pBVLo2T0ICLBkK9WG4w5/nu8TgY7DqovLS0ka9r3JxosopqUX9F9D
I9t0k4bxQN4lSAJGxcLP1aY3HhGF707tL0qy85p5FpvhGJbQTMwV07krBapnoUWhVSGxyTdl2lxF
dF6V7LJUfVLltJU6XTaQWj8+6M/Kn/na4ViVqZlmnuhcj74rBCGBm2PPO9aVyXwWUMkkzLGZkfnd
zAnXt3XTLuX6WyPBi4Qu1h7iRLk2NzoLL3LvZUPMO6xoiqxPPtdcsL2vHRlqi9AGdUz5mIbIzPnx
c9Ga1irsGZWrS55LF3eZ+sIFr+K+JuIQ/zp5YRtBUxGyq58Ukz/VkvOhZRqKmJANjf8965drRV5F
mTlWbg3VoCgIQyXDQO/CY2uKUOa8AKRoy/AVoYOej3PeVAMJT41Wb8BlC3SvOWICFTADxlV9BSj/
GPX9SRrGa0Wcvuavk9bednp9iMh2V/zwEoSygJtBvlGY41ajaQuDt8yoUq06XCIS3Okyd3DEmDdl
EhnS2wF5ynAmNgPsvt7Sg3sAJurWHLVVg7nHRJCT6eVRVacdM/1VOhJNgE6ozrVbfvxUgM6Yyl1d
tYzycu2FIcxmRHu2AIfCiDjA1J3zG8R+P+rVUfLbEx/uTm2ajS57UPHGCY7P+OzX8BQ6bFStxdbB
7FID3DK4nE8NW2961R9uBh0dqwjmcH6EuSXOtpORLIJ8oZnhdvppjGH+OJJ/qrodkbgEpgsVc1QH
TxEzTe4Q7Cb1LUql8Q6HZ24BoqFDZDORjv3FeCtNzhTf6L2dI4d8rKzFeM/SZ+QL+j8INypp6Yfr
uQrJHbl1LPVobeNgnaRX6bCJpxWseluNwkUH+8tHCYsAbikX7pA+4AgN8SyRqlKReDMepXCZ6qQ/
AAMLr+PwkMh2px3F9LmGh94RqDIfEfoGhVotu0m2oZAEn1gaG9XYeNaWlIsx25NFMYpI7lcSbavI
buix+aiAnCFaB/kljbIh2qixK4hXFUbVYNPmR1hSk4h/DXEa6dyuV/LigzHu0rDVYfOY/4+wM9tt
W2mz6BMRKM7krahZsmx5dm4IO7bJ4kwWp+LT91Ku+u8Gum+CnIMgsS2y6hv2Xvu5kceCzJDuKGDw
lIx5ik0bcpsfCRzJdKQomHjOfAlhm2iyZK+dU8YSNmYFvoslUPYITZtod62856EjOsuCPxU+dss7
oF8iSRLJXjBygCtIM1/1Ml4vzXmuLYIRqGRFiSnlaE5XEW7z8aK7k0cTQ8eRROo7bSIcdf/PUfJP
CPq/Hh986lxFKKJZhP3nWQK2bLDqIshRhpzy8M2fnlDPRAERvUGxgpBJ+NzCywSnXN+5JZZYy6LO
Xe7chPWVNu4XiyE0EhBPc+6wrrpRsIf+xQvEypifKmNcz621NXuiXzkRFauu6Y0MuajwftqRcB5b
7MPhoUXD0jt1lNdijTp8X8/kCFLHtkSD2Dyvc/EjGiIT+ox8kh/g6SxV+9WS0y+bqzCddhoR3FgA
GYK7r+D5bkZrR46QGz8gChDO3mBYWCHg7r+WeifExaquc/lEM4IxYg72VnGXE51AJmYXteU6AETM
Tn0o7nGbrnwUcCLCyMEOm4iOytqCblrb4YMdXm4+e7Wv4eQV16V9Ef2To9+c/L6L84is0pXvvtkS
ocUczSF4Tr/ZuNVyxBdB2s4GkgM9hdq53fsM7b3B+/t/f7z2/6wPOaIxX1gYnxhqUTj8jzteBmmW
un7JNsNYPpGAdhu/sYj6qGwTqpnrnmJI7JAyDZ6/UtwLjj30/zzEokToruHbpfVV9DPiw/DrJvXC
Tjb9xq417D17wNIR/y3G+OxadUdKDmW05/+d5MgGxVmyXZ8qIn9RRE0jnsdMJ8zkzS8jMNalYs39
f3+vFElUTf9xL1JTMR2iPHIDm13nv4rnv93XGUezIyW0mKAv8DmqclwNRghy22BXqpyJNJThG6i3
WslRgGCfccLcrBmzT0Ys4rwjQfLlGvF5GjXud9Dn6DRb58tIzTuhpjMe1a95KrrILxf6nZZlQTv0
dJP5AV/ZA/5wf0WRBPbTOBA/ydzDXnYQvc1tEocblQdbbUHuJmTa9ep+k1eX1qtK3iiSa4vMWflF
uW8xU7utOnuXoqDUIoyacK7E2I9hTeRs8ryoVK4DolLGZjGi2Qb4HjrnZuaNymmGt+aYL5GoObNF
TPxvUpbnFJYt7LbukuUDYpvxWZSAAKwcFtENFJvaMCtb/khf0RoSM12tatRPB9W+kDh+qpfROPoe
j6bhdvEaXbZx6Zx9nqXNV23pYW2oJliXRRPid8/TJ1FNV8sQDMab0om60ChOfc0oKJCm+6zlfGsy
gVn41lfpaffBEkH26N6Yc7pDP8ZaxXKk9QCbynrAZfniJeROtWHawBIfR3J+KrUanOa2ICscUF8d
17UTZFFmuPxY3enQC8M7cghtvcUJrplBSAdEsdfBtM/VMsFAczsA+rhxNwXSk01ji/vEJgXrn0Da
79QboQ3EVdnDpZ/sZtu0df/oL23PmqQPdy1pzWzJ8vvUEi+JXZhfsUZDxSe0wj88HJ18X5t2dyCr
e2Qn0rCnuv2O7QU4TjmlZyNjHuX18qdiRb81yEj76vNMH4qYMIxuceXWyk3nnAVdy3OU/IzZkNFc
yg7roldGvjWR0RqbrwEfBs50Gnq/Tj81gS13ugTiUAyQfHrXM7Z94LRIMMmFuyG9GHgfnQ6psV2x
i6q68DtuRx+rb11vOfxVk4U7HLtPXm4enRIpcJkqFm7qiSJu17Hm4x23LXiq6TEhjo2Piwhq7X4t
BS028qk9coQXR2i9Tk2SNSpdPboQ/DCl4e3M/S7c2ZNtQ85KDm7lAkEwuRLKkPETPmmWpeHFdpMv
PxT9hob5pr+aCU4VZbgzZAVZm1JyTAFBFhQeVQzycCbDZWZKiCAa3y+s5BiOqQBw1oTj65QEpPDB
gYOU4G1Gg9zRABZzwf1Jek0Exwryim6Rk6MLv2V6V9AxNukShqwFAXgZ2Q/8XPa2rLIhH9rbrPlp
h5IsNXatKyvv9tKUmKwL81eL0dxl43AeyltZAfZ+o2r2UAUP21HWbncsZuvBKnrJHTWUJ/OWDesq
m3cjcDhsmpzdmw8QNm1qbjPLpZIX5VfH53QK02U+IvvDFB8b5VNd7ya2/5dw5PjJ0cuvDOcGFZX6
e3ay/FDOYL84Fo71KE55vZibvAeTJrR/jWuDNIOJlbsx5msXPTpRQTCL47HexfH42HTa38Cvb33K
HkCXCDbhTy7LLi5DvU1IRpHM9/epbYHWj1W/lZrsqbQ1qcm7fN7ZubPpBlgudUm6SJm0b4FrxMfA
dk6c1+YGKyYvlSrXVVJwbdrPGRORJm7f0AhQGSd3Wf3j5CkZ4HH80ZVK7OvJOUH1GBKnjIwFpYrX
2a9xPbkU03O64y29ga6HDFjtYy5zb7dUGtxIDw+ZRf+88/k1SiCLbthaM6tVWoGlpgLMmmZtGlt3
6ZtjWyHdt+Jind0ifJqeORcMHgggPAIlY9c0E3xMGFvmpklWDj0FMSgMBQrhYdTTaC6BjEQTz3Nr
wwNwFIjsVJCordseCPJw206rEyOvZm3ByFwDiBxXOrQaqlkHCpKnvoOMCzbpn8PRKNAs9jeCH9Vo
5nWH2k/2Tmh86LHP12QuEI0zKapkxL+yOWQELPE3LNi9oLaNE3wd7vGXKn2ZG+SCxsQK1venN45t
1Jhp1a0l3LU1rd2WPbfeGxkoob5rd3kJxENjDk3m4YWSpI8EqViR4chsFbN+Xnv2UkXuMmySunWj
0ak1uY5gGNi9JhaM7mVRCKM01kL0XsZSQywA68250x5UhxMeTA9ZTI6FrWR6L7R2URUYG2zv8cHI
MdLyLnD6VwfAMIgbKgVPsDefge5uhTGmPJvfrk7QgPnLVcDl29ALldHkdB/siudt3zoXf37Ef/F3
wYIQu5SOqTfRUSDTiKbC4cde4qLoCQbLxmJgco3HpJLsQZLch4x3234o5qWlFZ+YzW4F0DwqbSE3
TaLirc+lEU5AwAmcR0/XVKCC0a2tLNP3zrIjMKIN2os7dEA4QcQXvK9RU+bEr1gv5RT2h7F0uq0d
ELkNgnilYX8f0nEEwClZEQj7zsEKEc0Z4G6fAeRqSuxhB9tT0Xg6WeKdzbJeyOI1ffLGArELnPhP
d5vtx2IK97Y0qdF+sCoaT3BB6V74sZIIZBxz+sX7wh39e7At3kkX8pQFwKMMZKYzOrVjDJ/+WGaL
ScQ8VIsC8SobhO9QO/k5yZf41H971CBnw66H87/fUWdnS2o8KFeaPOe9z6mP1ykUrIaa7Og28TFk
Xb4Ztac3S2g8xhAQT1UtntOcYK6i7pAQ3n7JKVcvSTsSyWCiWIVlNTNjcW+PSl/e9bdf/v3u3y9t
pp9nIXjnl9fWUSPK5Fr/gicxRZR1wtv0XWGdpi4h9aQNUAbnubntSb1ZUQftRRMHh1hn8lx1H7gj
nYslFealSgfroMY1pRpLbFmrcJzpqjymM80vSuv4uMRobK22zA8AYjaezOu7pvPDrZsiVygrH+sP
vtbqLr39Ugi1Q9pdn9OyA9vRJuPOm1r0MF5zqsVIRxrW+NmTrLvnG70HD48kFBd3ZHShREzjLntf
GzIay+xaOABfZO2HT6xEjDu/wc5pQOISdf45hF7MbgHnyMxgap9Nplx3vJ4ymIrnCu4RDtB2/MBs
dDVtIPVzZT3USRWcboG5CC4SlPTt9EckY3clrketzGYy70aZ9xdOIwgUjbFhy5pda2qe54Znl++g
mo724H8V/AzumjaMN7PBUR1OCzCBLDmWlZ6Zibnfs0qnfVh3y71/42f3FnhjS4GYF7nfnnI7xo2R
EG2VFNzf5NufFZptJNCijma/QnpLNNll0caZjm45+w2277SoqJS75UImBfHxqTWfZjLokPp319wN
z0HrU35NxlcpymU/6CS4K9lj3eW+qPbQjP4M+sMF4kmaFEuYqWlO/JCcx87I3MfKhFue3a5INQz3
uet0z0OvecbjZSuhBJMa14xPQ2s/q8qJvAJwm98zMRnQxWxJRMgk6WNykeEFbe2jbpfkAMEH37oN
BitTyIUdR77a/jTvZEY4I4pXWlhJUPxA1zsLzpY4wT7cile8/t7eSf/keZsclk7uDX2PdlhHs2nu
QAprEruIwFX12Sr8lyTUKMFm8akkdbHQb8tcdcQ9wVubHsLeDvci1pepJrcXccvkyGC9gDBOb9YH
ckMqJybQFDaeOdnJKphIuqP8nPAkks1p1+BG0zuVCMUc8dYlKXO74GDcTj3cwNgrf/JA1psKm95y
VeZDGjJC6TL2o37NzoQi+5xmaqv9+qxbPB0prv+WuN+6Bg1Hk/q2jAo4vgU6Z0EWG8UfQThe42ZG
AV6QkrAA5eI+MC+Eu6+nEZXfUBjNRo0N56UD0X3cuoplsjMGO9UHX3anP3zrPSGfIoKORMVtyWso
6DjNxP8BPx05LStKIy/P1ohoWxfszFK9VzZ/xDanM4rsPQFN5DoG45HA3/dmgqtKhwkRZHptsD/x
5/sHNi2rDqs+Z9TwRYHajVyKov+g5DvyoASrRYzHWVHOZG9FlR85q/UKPeffauhfE0ufq6o5ppX9
JRqEczNKJyfxV9prr3yazLxmcXZlfcuMtmgq8Eh01saacd8ZiYA4NV2HqX1azJpLP49/pOryVTNx
BduO3OTjeP73T/uavaZf7vAyxKsFzBkqtttXlBUZL2H1QaV8Nkdidyur+V1+Uhs+M/5WmtjWPU5U
+Uvpbr1yZWIe0gAt6bCKq2fLaVUWL8kyv2faefOSrGQzXDPR5GwMgjXJoew/jZ/Bnmk3yk/q34tj
Bi9TVV6yzIpgQr3g1NoHQPytIF/n01zv7Wl5ts34XQbF334BBh0vGGdd4yfuY4Jpl2Qi5+iv5eBK
9N0vFqVPpNesye5DqtV07NXza0MuT1S66dMEK5rQ+OkLdux5aCo2vji5DQp/1m6kXstrbNoPRSD3
dkP4QRAsI03DXweBJhpG1IZeqt5gdqWryYIxi+noB5gKL7JXY1BwNzTd+7lKvkQeP04sRHHDfRGJ
cVQuTThMzoPX8oU8wUokG6neBFYckIOAd/EGe/JFr1cioxtnYrFf2uWr0HUcDSbJH/Wdw0w4pGQp
yp41rxucFOau1CkPQaDul+WxMLAL3v69Ruv7IKBUs7o9eD2T7sn7W5fG1a1fW+w+UT9W94Ym9tJI
sq3fTWcSSngC+/DF9eS94TkPbpI+uz3PzLI4OB5961gN88pJ7AueDfg/zsugeA2bKsCJK9JTUcxy
I2rrCTn+AVKls66y8blL5dWUbIltDzqt51/MDodMYxWvjddsLY+y2eKvH+kpVsr0Tg2bZtuEfUSg
EJRkx3ttC++vg84SCWU/rIf8Xhok3wHGPAtsDatSTJ92jwYAH7mXWusJQO9qFSdYN6RmxirLd6bq
cL7Ul6koLYOAY0PjdtACCXDusSjgPt1R2w6R65K0GoJIFDW+1rxOCWC2p2NYunhJbHeHM+qpKOQz
11q9XW5sZ8d6BC3GqFyg/SvTt2QeXynnf3uEYTh8Jr7/PtlM03TA/vdCRIC9wpoBPTEDzD6lACzy
B1gcdPlkFojUuxAOO0Wlys9lD9+j6LJPXxg/prQU+mWGGCIcvChhLQHpehdnPQ9hNWwwTlNHp6hV
rLQ8SxfrbljnWJXqDj3NOpnhtdOwR74BTd8zEkK+B+syLchqwI9VnF16x5G4mTUxYrQ4kcY2D3Qg
3eUK5mcZvJZV3O2Kevn690OPSVHJVPMQuBB5BrzqiuRflinslDkjXB/nnUy8cJu16kQP5UQiwail
E30R1iIwn9nXwNTtiq8n22HQdOj6WZa4YsYR5R4rkeScsg67m7a717gNS7/60cr5LDmakDoQAm9s
PXw6MN3evUn/8cPh2xD9zg7Fn8qRf9zxwlN/LBfCZGtk39P8R1biCbrMNa/kvePrszcGn25lIN3N
J6o/f2eOepfkbUsI9o1V6lFyEz5wwXe0Cuz27wCm3oWShqteHXGyvlXLvlPeXeLwQDOqpVlFz7Ck
3z1gtsbVVGth8zrE8idTjMkGakaVq7NqesaHcfobVPU7rynanPZzJDBglZJcbSHoFWl2bDrnj6eM
X7tvHojhGNC6yJQlx83dZtj7sGl/ShMGdXo0lvCPCvj4QZR0DIp4Jezmlqkazl/j3F9c/IIry85B
tYwqjPDxE9SurDu7ZWZ2W8AkQKbQo+NeIuSg68o3jO9MC6w+3bSgZ1eM/F+SRn1nPsR2sz1K2UXx
KNekVpxjbhufyMlIacwrzO/fDAQiDebAQi1rwr/YvPnO3iMYYrMI79Mbuc5yudA3xUHU+ohjqz+q
YMBCYjVHnrS/Jgy//NyZcoYJaHm//QO5AZC31dw7rThBWyV7esHDX7QBbUi8IVpTxzPBkc5rh/Nu
nTOAtXpSMpC/7Ke8YSbjcixINjVBZj/oSTzqkgbRkc/9FJ/nKk02eUOiSRJ2Nq1X6UdhdihJtqub
8ebMYX0bUHl1xFqbOr3N9zAjuyM02yzYx8GXo0szSu3B2agOs9Sw/E5BdV9400djNHtSk2A765tV
iDjumjEihck0RjrBMGaq5QkXxV1foGIJWrYNgU/olNRfhC7i5a8PqSpICAtDJoLGTSg0qjvB44Br
FhTD/O3R2XLzJI9E5Ay7Ehtf67wW+Wzd46k316bDPsPv3vLC02SZ6RdrYEWBvi9yyH31xsJAF24+
J1z5JF9Pn6hkvE3YE2uprZGVJhmXKHUYeyMYcXwyMOT8U2XpI0Lxw+08GckuWZEEwCylMoA1VNVW
DVWImPzStkdl6XQzOERFGwjMRR2/xgmjTcFuPPCn5zym1XXVNEWTb/9JeAIiLH8T7zT2hTlOjo1s
xgdX9bDuiyMvAVyw8eZaaydk9eqNbE9CwWMjWVtztTOmBgeogeNxoQLZEF+/z7vpfmzELSGkRllP
3mDy1nRkGHgifavd4C6g/2ZHMT7BkHm7fWDxyLBQVS0ZIMYmceGhmH99PwOZm63LpHqU8ST4nHxG
iU2+debb6jKImU8GkVtln+HU/Gr8u7tMsEeOx/5Y2lTw4cJDy9P4ESd/nby7mxSZ960BFcfqd/2s
6k2bWGnEwpaVx5YZ1rSG6gFLuEPjZvjqONZUbXhPVyTUGJG/GCcf68Iw2OlmqZmNqbk9YJj/HSFU
rdrOLtduOQ6r8nsZnbc83JV1wCwHRxkgueRIBulzVtdfot3LrHzysJN2Xv7tx+3RTbIm4sHkHing
9ko4wdIbtnmoahLW2FA5zo+hdBoFZRtHvtIv9pxlq4nBuk8tYIDHu5be+J33JIiFTfjUxhQ3YaNf
0m7V5vUhoB7pppbxv29RboY89oLtNzvkdUfOrZIniNS/VTxtdK4+XRcEw02TllXfJfHWlk9s+pjP
q2ZQPX3zcN91/hDlXn12fPWMnfh38ao1ZpPnobG/0rGD1+WUSVT7zMG0d4bd+dLDoaS1SHdT0FHK
GQ9+aZtHO2DOpz60Qh2F0mWbutxagyup4NkHT651KKaRkbZhf2FUvwtnEl9E+GnQgKwnE+4b+c9L
OB7JfvzNaMYOpX32MPPEA23ZXEHlzta3sGdsRd2C09q3PmLZ2Xc9CQxTQQqK0+fQoZOr6EgncslK
W01EwUSV1z9CbzjnpjghYUfBGtNImH9cLKSsqprnNGTZXJCSuwH0RPM8A7IohfdFcPl5TN1Pt8sm
cIEM3slyeaeYeMlCs+M8hOCeWGo3pgzRa9K5AGrQezE8RZMREIKqu4d80E/l0jBL8uQc5Xn5Nwi6
HYFxv0NHGpRVjUS7SO+genEXsjwhWigcNwDEjkozyTcsiSyQrOjVTMJKnKh8hXW/7DeDl2acEQ4h
Dcm1VRvHBbVPJnyyrqkKV+EME6IhvA+fK1QVByYyZm5SoNKN02BYHRdILHnnrRblM1zmIV5JXLGj
O+PvsMXEinR8mvL4w6NAjAArP2rVfQ8zN7Dr9G9zsUMx82eRJbYQL07XjE7vugD0RczjFUIlYGIZ
gMfsoFia9OjgyWOWoktpb0qMReixzB1f7PCQaRHyKGFRgWXQRhjJr24w8a+UtC6TuZkkf6mAT+jW
g3FJAuvF60yuBOh1qcV5WdhUKnH21GUxMudCroZ6arccXdywRboNXNu5bX3OquJLH9K82S2jfWiS
+G7JuVW82iOMwemHvcFbs+HANjCAs//HJZbmDh/ylB6duPj0uuYjWaaeI2a84N2/cMS+VCFA8ZTp
To5ORuYvtmwehIUsNnQlTcUNRsuAAsh18tZBS4JKDrs9Wd5bATGU/NrvoWfeowM+6NjM5WkKdovb
QBFnVd1m4SlXzVOMKXTLGmcV5O1wzOLmSGBacfCtVO20sJ6aIg2jsq4epNE+JItugNjM18wmIbQA
OZcPPmthLiBPcaEnxChvlBML9qZyKyZf3pFhhzK6yP6aotsyrQjuqoRrwGK1Ja15LVJxVS1hsx3Q
29qvorhPBFNyav621xuwt9W58j9Kmcot+/CTzhFT9OGnsm+mqNHYjmH+hYOZ8HEz2c5oK/qwIASN
2t7PqBOqlJfQJJ90tegsiabODdZe8dVXhN30sS3IKCcuizXcrmbY2jbUE/X87gmI6knov4c7KeCs
lhkoUVH9uuZkHrrJpIe15HcusxdvgDKsDRvcrpdcwcpna7UYzF5GBBMMankoyYI/jS4jpHDhHRNL
s2kkbkDmFt+OG/4GoDtc1iB6YWVRx9O0AtWdbIIAvI95Rw1VHLgd883ckRQUdFy3S3ERBqqI2HwA
zalvILA6FeWjK51d7dhrBCC8NqP5OFkGEdNkBQ5Weg37iVRJ67gkJuk/GSbbWdwhGVBb4k7th67p
uuNcG491qj8zqzvliPNP5jLeGpYk8nGerxrB/Hy4ofqlzchoaXoyAi0kHiNtynqQccKKh8DaTj75
Zs+wdbb1KluNDs1iOU0goE20P4nxmXWzXPtG6KH/66jW41uxqP7U4MA2iz0/u2EvIsut7TsrD84k
KEjuhwAfNEGaHCnUoaUZrmtn/hRjfS+zfrwfhxjVd6iPur4vZk9SulLQms6narPfpOBOyAxuCrKz
vpZsJi8C/lOTPQwzC0DpFExqXZlFaZN9mJU3HgQSmLK3PsEKsKBipZnXk7mPK8aRsntQfIBnp7Cv
Anx41FNTAan6Cnx5IbEvWSeirKlI408zEUvkkR2C2iYGCNZSrH7ZJNbtpRgx12or0pLBBETjtXYN
QPA/YTa/9BNJcdL37+pYPisj2Jg2aoWKoCFTvdcEm2bd9+L7z+RdeAgSsUdm81M91x7PT06T5vlP
hg6+gsx6t+1276cIOZBMLCskbX5kZn6/Mwx9NH20ftZcpuyAnheiIo7xPG8DY3lJ1Spr9GMoGEEu
AWTPSh1Amu8sQz6nIsMAH//ian3sCdHdOQZ0DkPHjyx9R0IxEdfovdON9b4t/auYvY0zCihdpE3f
8Ez3PgN129SHnEDNrawwHs4uQv6FtOnNZOY9tlBEh9NSHHtXOCdkefOGI6kBnt2Pp6axeFr+/VZ2
mAjYNdw3mVdQ0OWMt1TefzTibizj72RM5X0TjAqCf/d7A6XwMYc7K0lQcWoEaH5PjjHf6ZLW56zy
/2RLpw6TaswHrSia0QAyO67lg4VYAmbKfAmX3jvEQzLt4qC3Nn1b/tLVzpchd9Z13ox79CrkTlQM
C2IyNM+aOzToUuO555KjkU5OQRW/jjBx1zDccHMEMjn2JTt9Jzfuw6SezlkYfgbJVO2TFLVCqDCw
dOwlRzd/dciYfHzBMFGeQjKPN35dtCQv9z9qasu/JLO9LHPjnYYGTAZ/sXOME/AxrddmH1BrNBzx
WW7lLW0QB2z4rJCs6Krq3iVjiGKpxJoQgvIRBiH0zqpfe4O7bKAfW2vXwXiRHvHI8lHWUDcc060O
ZE1n+9Y5sHKm4JjwK4zyN/OQ+wXFY+itDVcfk1KcYp32q9kXe9MuDmYqVnaPqmLqtbOFEy03juYt
8NzO3BPZ+9Zn5BrXIadC0JjEHQSt+WDUdCRgFol3gEOuerkP5+dpbueNx7V88AsW/qrpHrSR2Jh6
7G+YSDmWCXJLWUqIjZ2JILJF0uzHNoBgwoTldQSpQNRt/1xnDSG6CXmLCEKfwLgBq2jtgDhfVA8o
2shvh1sz1dZ74GbiwgF9FyxZDi7oxDwfOV1Mbgv4ha+q0BRgLH02uLZu8sb2D4vWR0jCDUN0xdHi
v9WD55zMgdWgqhp+at5yaXC0rizJMOuWTHkb9p8z8IfN6EyEkyFwyFguRiI/4TszoaNhpq+D8TUg
gPOQk/FzjL2F8Be28eNe0909MzjL0E/fXHVjiE2HyGBbQBv3g9wCa+iuc2SR2hyNP0Tusn0nDRKW
3rpwTaqY22bbXMLmCwEda/n5tVM5qaz2tEl6y9slSzO+9TfEzajwxYO1z9eLssNHZfRXszTGj6FN
7I1phMlOJRjUhLBe9Cgf64AufGzJBxlAjyz1pNGHzNOlNQaqWgXbLzWKfcoN9pzF2Jlcy30smqAi
r9BsX6ph6PYYcqu1nSAVwsEUnwLZXpWtq22srYFeUopzQRZKYwMrsO25u3cmo1zryf71vdF5rWa6
SAw6fmsz5YJ5tfIn3sUMr3HtDsMfnxqVMar33FJXvhjSb1YlmVL3RkvGhmEMT8IOu/uWcSP+lea+
HoHcDnj7UX/c2j2No9lzcdM7lQV2pqn3i88JwbBD7mmECVp0++Q8Z6/p7JZ/88Hb2ov9rWcr/yMl
VnTNs75ARrrKChnpbBDbZfMMQ1j2o4Xb5BEcw29sePI4JoA/CukelrruuRCKbo9FKeTFXOdCqncv
nd+ndrAhYHMgwZFiGtbNPMFVJU5G+U9Oi2vOHdXaVHxvuuZdHbm6Vsmc2ucFrdrEZANGTiUPzTwA
/78hhtqCBEi+NHgQmoMloHKmBl5Jt/nbmF18/J3ALGhJNmlZ8otM0IrOwV/DQXUkBsrL0b9hoIfu
HrqJfbrB/iMkHfFmcrgxQLj7F54o9GB8U+Fojw+DyCCNn4KlNi5IB1SE/CdZd73wL1VykDJGqu7C
koEzg3y7RT1VsS3cGo4hkABV36ETfPXlOD433pQe2I+vcnJgVmIU5rZITdzuCOJ8l0l0aQ3Zi3DJ
ajFKphBmj0GpaLr4SddTeVqGj471YSimG6+hOITgJiILctu5ADYmOipDw2RcYrnxtlf9gAaQgWWV
SvNjitEPoNTa8XGFGPn0hwoGRjBD8m2L4cp67d4Il/IOWXrPqjN8s4pl79bLGZxHFjEJay6MzPaW
7MU6ZVJHF2ozZoRQPKT2epxk9ghwI3vUcY0g1qTb+vf/yqKK91Vc/BiNVx8dOMZH9A5vpl/3Oy9o
n+ccZOhi+vll6vLv4HGJl+p59BP1RL8UmBOevyFQh3b88TUrKhwk63hyLoaHIcLRydn1Yrxvlv6p
lHR36DSayPCr8NpOS3hdPCJ+F5IGt31e6V2wxCpyyTy8BiXimZBwpWPrtvG1CNFd+M58KXjEVNXj
1uK+riIP8Ups51tQ1haaXzN+61VsM0yLk7t//5lczMJ7Szqvf9AybO6suXlTtbkbisB+9zJjWaf9
5OHZsJ33sKhXc1Jh2EzGK2BgRG9E9EbjXG3s2t53cXbj7ozJJiy74E2N7K07AluxDQYeJrJKkCxm
FdeC1JEBiVGqb/GPbX7XjtkSFYZhRWmedjtLz8uDCJ5rRkSrmVDHAw3RXzvQzWEyG+eM94NQ6lNa
8T/KFqYfhxXTm+bTAIG5so6JlrQYojwP5uxEhVn9hgl6GjNzjpXH1HMYEip2As/WfjMcb+m0zu3d
azp3O4Qot0I+LNu+Tu30WLk8YKbH4KZMy9da3ZZumbg6wNB2CzYQxrY9upXbpIVxdjvADhIG0zuL
eORUWlTYrcnysNCAZX0wY6L9L/bOZEt1bduuv+If0G3SUl4FCSHSCIJIK2o7VZ7n+vrXxfG957xj
X7dnNxdccIVNAMEGAi3NNecYfbyVhM4FybOS8EoARcduX72PE40Wa0rpiKZUrXIf7vX4GC1mtiWP
o9vGa+CW1pK4lWrnygxQdiEdGgFQLVeMIPcoU8muk8MfdfCa5S21xPQSG+a3WmYnVyklcTA3Gbch
qXeMYDEL1HP9jmQXu6n+nMnJOxDpnFZb+TZ2ZOkwXd6qqfUBY/EuZWjxRyP50ek0vSUiVvF/g3BJ
0n2mlqfaNF+HnAFNLo3PmfprhvHBa6naLxpXyjEQXUWsaoeGpQy+jVJ6npO0RCYoiq09tD85of0k
9hMd22T7IXOQDE1iMdG/ov8gcDmmL1JrgxCx9gkGKGzCWQ6oghOmDOgpqWOkmhEDoYZgbjrk7CP2
9cQaRU/CqaLhd1JKd13LkIoRpqCmNTaVWv3dD/L3GgDcRubbBBXyItEQ71qTjjqlcpJojMMpVre1
aBymwlC56FjQ39uAYn/TO3FeqF22howSOc7/kKT/33YU/i/pT/8JLfXvYFLrK/oXgOr/DUSUjTfn
3xsKvf5b9yv/lv0nQ+H6K//0E1r/EApIJwuCP1YNHIL/8hPa4h8CKLZpmsCeVlMfLo5/MqLMf4Cf
NWhw4hGy13iOP/2EKgbF9fH/Z35CU17NX3/xkiiGbYLQwHFgwJ6CcPE3X1o6khqLVjD1tJrBcVHh
yajlbq9G402yf+cBYAHZUrQ9wbU5iUaryiLzpaR4pdGPSKvWL0nYI1drLvFXIdmx39nLNcgunFL2
JTFbaDi+a5n1YpGnw2IUfw5XSov3QgHsGYiCdOzuLSkKhO4FVS9WXLIsUf6zTMK74TAH20zJMKn4
L4Sx0TjMl+kYpG9wq39luXKeBWgBhj55NMZgohAuDRloG5bvbbOilqOCxMZJe2VHCKyDJ7RjGmeN
FpBFTmBBVpT3VdO+KC/JOhvE0D1udEUxaVItP4tq2kvhq2YUP8rR+EoZPDiy1wkktJKUbUVHEnoV
0tJh+ILrOHuni36sDWTJQTV6lUA9E4ry+9qFXYhqIBUXn4o233T862hP0BFotJk1syZ3UNWdPlRL
sERzu7NU6VhP/a/e6NGldyqdA2VfA1SWitbEh7M0mwY11EzDmOL5k+TX92AN8Kptcgpn2e9b9WIX
kX7VigRJOCCDJWbUFw3ybzIwj2HM7Kkb5Tun/K7DnZ/GCFl762ev7oRZo1tLotFHLnIuZE4CmTEd
++ZNGa19LqfKiXgPWnc0/OB3riCuAWlhtaj1U61n3ZZxXNRq5m9l1R2bnWv0U+qhSSn3CrvCbYVc
3elrJp2W/Fn21UBbUZPWhta4RnHXTtKuEcZUnFvFHjtfskAjyAX89epkzOCRq2Q6MrR3g1htHQji
Bsm4GwIo7ddobAGiBwWkDDGfp0xw6m/rj+4+WAZwbYW0Ti2ieDCG94nsbInhaBIzrR+wtux0N2zG
0BkZuycJzsAmEl5QT9VuzKtbLFcXmolCVbyx+An/xUZ7xTYU0ljhLWUUoYKw3aDC7IrldU/7uEUA
ge8w+VIyxCfGQHPHjPwooCZvbP2UasAk7El9YbgxuBqF0zZh0Z8K66pGT4tE4V461dxeCeg5IDV0
UehtazTOurpgxkeCN9LUuYQyKIllV7/pAd3UUoLP2oVAToOJDWOD9gMdzaaU4WHGqv0zbzpQptEt
6BO/w5FwUIPKi7S4cWsl+ZQZpOL9TM/wqJ9qI768oEE5YVklIrS3POJ5qPC1aR/gnT1oBEgQs/Zi
YeMT3TFous8wxy2v0TSXk1E+1Pk+LWp+VZGuscUcWcdumeBTNNoKCkMykNajrgjGMMpOQ3KLO2JP
earcCfs43ldJ8xlESwTNXTuDc1OowHClatXynrM9pP4jCBHFtCq6vRHCqivl6pYrLfLuxmKv3LTJ
c6OE1nbINAZHsX5sEjiZRqCHuE8HuP8SQs+kBTkdU0mwHSO9uqs4riy2CrSuzWm/pAWiFPqapjUF
pzPTtG/KUr602eSjVNwFZv4jQ0Fu6ENFLk98sCb1JwBZoAb0ZhFnwyVTw4JGDo7j3v62zIxfi5TM
V2UgJkxLrMkVDWC7UCFHLgroTHZYa6Fke7GIqk0wQWtpmaztE0AUVj9fjTB8C0jCIyZTJZssqWiH
BvCTUaO4Nen2IXNxXZfKrdpLfhOo2oGparyJa7Pcznl4Km0VZkRU6p6qzX6cZOEmyzoGDHb6a2Yn
xzoU075DjlZ0rPRWqhAvOUcA29v+lujpRJRgBINM6l2suAVqJrp9Cw3GcKSvQfTrIeYt9qUFEVSN
zl0rp2c9UoZLxBxXMbTxGWcVsh96Ln7P+WifzlVIIROsUaBQSljOey2YPoeGUX4VhtJTJaeqN1dx
ARg8RFFnL2dc6/TtJ+PGtl1/QwnGoitVvzpwgzEmJod2lrEZ+/p3owcENNhMPgdzH4RN8hGU9nws
U0YPoOekSbQwBlOdv0nMFLUzVIYnY3Cvm8ZRwKXm0qL9KkxEjUZhXOUUSl6Ie3Kj61nxznmSUlCV
U9C4MNRnOtMYrw1X6nV0HJNAr8bEdqmM5sTnvOfoRMHYi/Rk5Mxth5Z4xVCVB68En6wnqIIHuZl3
gm3EplKhVIdKZ7+3U3Zv48n+NY2mYwvouYSA3diOCCdoU+0ktbp5julsb0ZJvAW6HJ9ykZ+aBRsE
jZV7XP2OCJ9lXUi2ywTXbpIhxIGPPQ4c6lKGFHaqbDqE7Q52wPMyYJgQbKVdoi1Ithw9I68PxMoT
h5BpNAPmbc04wUh9NehQKwmmPmNONGnMVrXnW1MyU2akUyNtUfQrOSMv4UB/rhG5G/bqWz/TmUNG
XRwiKX+W5uHWDkJzcuwZONpCxD4WrMmU8RT5ti+KKdrjtOhAJhMG4GohaClQFO9VM5pOdcEfImBq
mBip9ZaybrpdLr/XjDQdhVTILzvkrKyUX7i1QAjLE6BYsImOsEP1VVhzAcpZ7QE5iS+N2IbbEKUv
HfOMy4L+QrVa1U3tIL4sYGn2c5ghtSeMnp2TNb8gQ3lTivwJ80d51ukj7rM07B3NJpTIbjxysko6
6jhpiOeId9ESXmIRniocIeeka85gz5O9PScwgQvaiq1tzx7nLBBcktlsSiagICut0etL2pgRSa9l
pPp1mb9hHMQYE/ENkYzps6EP4MLeZV2sroumhhdhM70w9PZblJo5vTMdV7sSgzVpWFnqML1jAwTf
3Q7tJeuwszRNM/hdqBKlLHTqiFJajlKv/pDianqiEONNRMWTYc6XaYmZ6CvvZrP0PgbDnYS64qx2
ybGZCVQZZBF/NAL37KAwMibbjq52ECXPokOmrE8LwMZZp44c2I8FdRqeFM4qrPM6mu60O8vZqD/1
8VvXzuOOjFAkTFWTnqKWE07WhDHy7/jOsdP6YT6X+zCpv6gatVMZ2ureWpSfdpb4YZpahw7FjKlU
Xp0c9YETLJ81cmGks+MsBZ45R5dCk7/FVXRpeiQk6ZTes8ag6YUARbaTJywO40YhYb2p8dLihz2Y
8cBanneepqP3jY2jnSpeZUd8T4itjCaG3BWNpQYupzjQ/S52JajOwka0En5Qk7RQNqmpJl73OOko
8QnpNOrvWFRdDJrbKkM52qdEPSxpAMxrgQhZW9fJENc4AvCVaN+Bry+OJCrVlRfVEeCRNoK9JBom
do4dHXDXbF76oL0rfBrpojvJoOzzecESNF/YXDhGZXMAw0tmRspR0SLyoK/4mRUJI1qlDjdJJ9+Z
av4adTqonVo3Xj90z2k99ycx6r1nd8HbAhb5ZAT5aSIpwosjuPKk5z0ubDTr5BR2fcYhlqTOX258
XI1ICA+2f7/6x281C68Rk6L3lwf9cc/fH8+YjP9FqHF/WKyfj3v/uKlChHv8y6//5dbHoxrCyXwU
Y+jTYWvSZGjJj4naw+PHx7WF1v1fbvvbQ2Ls5Nnm8cA/f+/xmMczLEKmKvvb7/z5tP+lu0cikFYx
6soK1/PDQLjLIV1K1ttuvfr4+c97HrdFwNGXMPCJKDDpIUt1cfjzEY9rj9v6TLN9Ju9QEulPCBtj
hq0nPx7P+Lgg2CheOB/x3xg4n3iqQZQOJQ7yFS1I1s2f+Fk3Ve2mllocuiEsD5beh1hAxFc4hpU/
MJH44yX266t4PFVgG+9DzVhVmjn4mKrmqHen/PC4JsUB14IQ11ypBhtFQvfzuNAKbODjgE5u/a9y
2nT4hImLadb/VCoHPpT1DmZsLR3rFTM/Ncjz22KtHcwKTa2+NkLDmpbo49rjfrFo3P+48fGz2evj
vrc47a4P/stTPH7+y/P8eX/ZLpPfJlng1kgnD1WvVYc+jupD0owHsYQFHPXOSkkB4APoLCWic1jB
LZlr2kPj+idtQon7aaYCqVp/flxrpHBw7AVr++O2x4VWo9FXWeWd/PHn0EpLcdTBZqOMFnDfGM7j
M3hcxOun8eePj4+JPhq+VQh8TQr+eP3gHheP+/788fFLWlz993srfF+EDqw/P+55PDBR0M4GyiUw
VKCyUeBm0kRLTe2B8+oo961VwxBj+lVf7K49GWl+HuvgqinfYlvZF8twqpkGyAWIXtPywnbes5fE
5MJWBhiYaatOwfl1Ls6cwC/ROLAEKDcAgvumKJ9kXRyL+M1MAdzKNtaI8lBFoV9p5bfkWZbEsYnn
vS1bNLsDN2q6fQdZBxiFZyoGEQTjDvUPObvNCnyrBpdl8NpotWOK32Hxu13iXa6F2MqZe+q8u3G8
VKHlDWG2/iG9eQ0OwY9mUs8VPSEe9lWoBIfwZjWciHDqZnjZHZHRHuYazIRoIp/mQvpAvf6p2frz
MH3Q+NzFbHlXbQs+rF1Rth4NBqfAamto+bG0q+Me/t5xStqnrqcQVBuP0BYfpQdvgh1M8T4y3zX7
9jgSdEKP/UALaV9q1slop73RiX2QAN/O53sfaJ9jHJ2W5pvaQ3UJoxN06gsntGufL+wIpuPQahzf
po8IfKMWo1uY2qmfu70yi32DkW+pgCt36WGc1i3BZRg4lYAqUNKbTJKD1JbUAeYNtweN1ZI+f+ai
D9737B/hoQxggFK8mMt1fQPa9NbBqTGy/SLbp34y/TIff6WZ8kK/HlO7fC1imXm7wB7FDizF7hF1
t77ojoWq/pzC0Jfb8JilPf8WzPbB2uE4Mmh9Bqby1Fs7uYz8qas9eeQ7Gev8mdyOZkzpqjkdWbHs
rPM0qAe9y05YIf1MEl5lIievw/3Qj06AG8zsqrewnwAlJK4h644GdQdHqTVPjHYSKH9irwG76cDy
1/b0HIjqksrLQYEit0gFskP+d1hE1ju8CWTak1cY5kHS32n/7xJJuJoVnCVcOUyyjmqrvqRG65dl
5aWI8KQQSleA9V99xde9jy1xRA71VKfLtU8SdwoZJK7CgxjM5LcoRp4w624j67DzvMBeHGPiDyOT
4TB76JH3ixYcet086VZxbtTsBPoQ8XN8JlLqWJr3WZuvwZhsjNDE8E27oY0/+ix6R66CxwUfy5z5
vSaOKfK+qmxONZ4zy/wsJNXhGETlr9UQTo3l0Iz0AqQ1hBmhU7s3tfBWCtNP+zdt+i5m1Y/b7mSS
YRdNYhcRRdO1vRPO2xAHYV23TyQWsWbGP8pYvQykOqeW4XcB0O/cl0eLw4BSc5qP+trdQ7E7qnQo
tCPyslsC7z01Bn9Jwq9JDBedZ6B9cOCZP/Upu7Gj3qjTeAroAlK8gPRbnqXWOqRacjFzC+pE+DzU
8q4CDl01/oCRQICz0pX6YjXdm1xZR7k2bwy01qDxTVVqh85sniUreunDfr+MBbXWvqKrgqvybBQQ
IAuy2av+KZrTS1qM38zo99IpRzLsn5WyPfQEdXflXuLLZyzhc9QPn3XaHrFdOwqSIxRVPIP8Fmvi
M0MJIcfyeVwWTOs09ZTylsnBaw2Xu0z0dzsvPpOM2c0SQLGe3+UBhBoInmGSt1VX+g0w7LQI95lM
h26i5Ri6yFauUlNCh0JfG/yIsMJYeffKvmGvVIEHGPFQKCfyNXGJlKdunM/MBW9Bp/stvRCtORUh
e6wx3RWZ6qf6crArVvdEu6dS9yRyatLlNAV8xHLxWrE5SOnA2PryJPERl4JvkqQ8mUBrAyXcF5Xh
zBxvmboip+xzjISgjwuX4fgGqKUT1emlJX/FGMwb5etToFhvQxDcNYvZfVjsy4X4OQlNlhSch5Sx
CfNytJXnOrA9TUTO0tP06Eiwzx9UEBSiqBTVgokO6PKbKUcgM6NDKU1PdTTQGCWCtQhvROddjAJb
VxY7PRLIPKAhCdWHkl9GP1gv0yXhexYr1gXfyDkZGStZkN0BcZV6fB7H5DhrxlWSilc1QvWaZ9rO
FMdSB84gKie6qfVbPIInM9joqborE4CniXAfBNleXsp9gf4jmz6lZtiP+XMdLIdKWF4AhNTE1vz4
iqvp2xxHV0bU2xZfP7g4vpK+KHtWmdY1BhT3RK0u8nxW+BYEw+zLyeLo7WdgRfd4McF8EEwUoMZb
ilsJWk4tZW9EMIkAze9ekkwn6jJHqMi6WUrAHwo3cEugrGP7kvfjkQTWG6nzZ8NANGl3+xQ3K9HD
205vD2R6HqchB+5C9kIaHyBvukkXfJAu9FMLU9QJ5iFoC18mGCIHNYDWlqUb5n5cviZ0FFNL28lW
fS4yzxbHOrnLuhcjn0cIa303m9cxvdYBErWtPrp6dVpWsUn3BdHLHD3aacK8aEjNDFVcC/umZ9DR
FOWK6uaWgiap2+weT6HPWJ8tCWmEyUUdt7ZKAKWGAwd+wks/RK+VVb6XIILhnhAgI3BxLgfdko5i
Ts4W68mMkXJtC2P108Hom65J0DDZqSAVVDCkrAj4jXHJ8k0etnEsXF6xqVVfMLiuYR2TIsEUMKWF
KGGum/yAaiLw9K48xbrudn5hGpgNzllfbzSjv8GB4rREiakNB4ybVx2zsxi3C5EJAEYIEdM8bRLu
CJcsknAQtRN+YwM/D5MFLAwancuIVb9Drws7K9UxkR3iyfDLobqpAktNnoFjfrEb61diX6EPX6VW
BiKX7qzGcuoKrcOKQfmYVzk96i1G5Z4VjU6bT0ca03M+swAv25Gs8qDgFCB8dBhnzFGHeqw+26D+
xq450w6TQtnF3NvyaiQBmLBZw2d35owWQH8zhhAvbXGcsUsjvfzGbhIB5HOKypVwCB8LKH3waZdN
eySkgNlgv1K6IbLbloAuCPDxMEphhKb8Cv0+YrHrS0cR1d5GeVUU3y3yQpKVUkf3HIa7o6rpWQ4Y
3WPksK1gR+zzk9ipptNV+rPRykeTGU2pB35R8EIDNs5huQtzLzDbJz1Kj1PJ8GGefvTJcjOk0l+U
N+TuB8CCHor8OxiPk4HJxKKPaSQG8iz5GEnpodFsGgG6n4W1qy5YsMXi0gGjzXxhkntC+V501cnE
LNTzZ6r60SWAfquxRZrpcgfS5JMfwsLOmtI8m4WM8IUuNvYqRtFMcdDZdddxUXaKVu4kPNFMMdxA
Drw4SD1BgosmsXynL2S3eIS9EiIK6KCm+I4ah4bTa681nh4UXjFW16zk6I9el7K7Tlr1McnRi4VI
ZzKiHdM93EFgXvqvVgwOSjW3Y8NTc16E8ScF80GPFndANyohtjFZOaAD+ZauvDbJjM8QD/pS8R8H
+/JDEb2vBeFeQNEy1N9085DZ5CdoNEc1mW9RV+2WcCK8eWGUEh7kkEMFw3GRcvocvTZnJNhgCWTS
MLTQzENvMktntEenm5iZGfouisSWFo7Lt8xB/E5PbXHzxHZmq9rV/RM5N0STkPdmSI6uTkfG9McU
QHMPkXyVAWSoLtIKDaGiU8rnLl5rpnD1a8nJCDRQ3A6eBL3b6ApvKhakhpNTmSnfJOOUTPERi96O
uwbU+eC8doOMpGQxqV6jlwnDfjNyjmoLzxwTjwBIhJXGk/SaJexRAHpYpI7Eovf61Y6tUuO3Pss3
zd7ACQpCeadDhzKSOb+3qLJbIHFCFOn0vPFitazgiBXlZyoqV51U17SOehtvMhJt06JyCSXwmIVh
P0EIVRzoVILNY4aSVq7BC4SLAraw9ENiNknkte1gBxxr16rKiXTm3fq2s0lj8FD6mYyH6heKj13Q
XgMbEJ5QMfKvEE5PM9HtScNLpEQfZUmbtZKvSDAPNsVtWbGKs2vEL+XWs+oGpA51LdkqgKQyveV9
QD+DFGKau1owC2qxIBMzFiQSaCY2OA1vAn61xJCxNzN3rjNPs89z00FZKZ4U1udAA1whJ96QNp6a
mSfQXl6m38Ni+h4Ey1va2wfYPu9V/tSv2yNZfcko4PuOvrbdHwJ5vsIX2U6w5PRJu5Zacg1j4wk/
klPUElE4HEBJci6HjvdRgcCLWNrbo6aqX1Kd+Mampn/eKCoIm4XKN/EkW/WYOIO6GjbqQBEVGV5K
4nuA2ogO/z6x5LNk2PQ0MocIbi/oWNtZAQv46Ykau/Mc7ahRTg0a0qZ0hzo+6xUTXzxFWAUYCxhu
WQ9ea7ceWyDkPPtBNF6ldfuqTQ/K3HiTLRwsHOR7hl6YhZ4lJjYuxo1ewF4j8WfI4y3qV1+N5rtG
8KKiyJBqsl0v67uitRHxfwWm6oGu6FNj0zM1EIZ6GVl+C+ncL5qTZF+WUP2RE9bSa7tOzNu4WNOj
6MoIwIEZUgBSS5OKDiqy7vWPl3fA4uxxqw/jrqqijc0zm2t7Z+gPMcQMVSIeVPhaZHNC7dyql3e6
VHgKlX4wBoTJrc2frEHJVLWMEMtOpQHFQKrE55Insvu4+riI1hsLowAU06ioLEuYWtslz3n84y6k
COv4IZAW18iNinO3XG97rcRAXYSx8OYRr8vaNvlbN+TP2/5nXZR4iDBt8kIkS1B5M6x3AtgODOXS
r0aI1NdHukP/aqDV9OW3Kf4MPhBaSQqaMUqayWtbbTdIven90WHT2pa2zKN1Y/cRuC0Ctx5P8rh4
3D7obN4huKMJKiUXOdTEWEm/dHPOcd1AKKu6fPwIMVptUFAv53FIjNdwmre2VA8fUWlb/lgSk9lk
Q/6s6t0bobhg8WZKIhUnyHtSHSnbgtMymtamh01xLAO4mpgL0ZTnEl/MsDAPjx8jhkdpZChvdT/l
5zZqdQ4Au/mIEttydLSl/uNhXah5xhR4WlUCb4/6ftfIVzbWyhVn1KetsWGTMgUpWWAlXk4Nheg2
rz/MxfDmxvIjdoNXMD7x6yoVNauVwdMKULkKoNl2WHy7Ym/RqJJ6S9uMeoXIhS4cAx+vTrqFvRyf
qmTwZzoBYA+L7CkLq+9xQUi8ttgcFBDT4JRpE6e4i66XkGizMPVwLGyyGKcEMZfGs1LnL+moq25D
i0AYyi6dJumuzt0vMc7tGWSwcHKdKEwFMFpmWlBom+RtzCwIaZmyHKd8MJm4p04YsF3tlMrpRHDq
NbCQauBUBu+bhU+nwRkptEbTH+n8NjRkptvMqk7KKkk5lPKmDk+zDMfAI+FsKDw6BQX7nbVTSuCb
i3GIhRiH0Vi7HW6gCQD/eNJxmYL/2ZIpB6IhcStUBaXEqQceTGwLL6wKeHXiZTHmnWzKB9h+zC95
34NOvOfylFYFrbLZn5vzgCIDMMJxqYNNscpyksXV+s6P83IHG2Rb6Ez9TJTJLFcVNuQMSFJQMjhO
8GiMfo/SGzqXZ9jSrhxaUD2kCEgaA7pla7WRKzd7KE/uIlp37ilXFAwBbNeKws2Y/4dLtEtN9TC2
0V6icxOvRiDMZwMzFZq1tALnfY4rxPxlsBtntnIpx7eA41vv2icLs3axlAiRm03A8LZM7Z0Rz07R
hE4iI+sn4gTd47YHBVmGX1o37dW6jBA7YmbGOtHiTEY30EaskNviC69f1yBY+FLVJ5oc+mcefKaM
5wFodvFh5qwqwxpRoa0dQ4UuYJw7o6gdqXpVxLFSz4Hd8Kc9SETjMI+NWZ2inZbTZNuVVrKT78ns
JNG9MWBCffExtOkryaCiuXNCrClYRppoUkUq3guGt22hfCTwS5JEJ3a43GSGuetm4v3mn0xY0bNG
jtC+cU15pZYGi5pJl1F7FfrBROjVhO86xxUIxGhfLe1xlq1TIWZHLYGk9oa0EU6F8nOxTSp1TIdT
50+V9n2y5gN9699sqKBFAm0Uqv2aXUbVOuma5KXVdZwSt1W6D2ok+iu0GGtsPKgr2uC1U64V5xiM
J2RBP83IgjoLWVT+VWEwzvb6WG618mOlka5lfrQa3WMV+oJgF6ghGk2JhcFX0iXjfmF6hdKsMflf
Slq1gDocK+mfU2VhwkoEbf4R4klk8X/SzC/SarflgD+yZWcwbmaUpD27UBXXZRGbd2sWpAs2iNOn
gwXwZy5ib4nM/ZAgMYtm7Ah0ZS3NL5m+y3NOAaeebaO8a6XKhjtzdbn2skV+DsW4l9sjJBNvSWV/
4evf1yB4cvs9aRSartMxnrpzBKCvAbSDJye0dzbIQROikcHOGFCTsU21fULJR15NtI/RyDBDzxd2
1zH5LS9D/70S3iK8rnkbWEzD5/XQVoSHcHUzWJh20AHId9QeoWJvqouJ2p6QniW/ZIaDgiz+YZAT
91IBDB9dMmZ0xe/Uo4TTjNjTDKLsp5V8DukvrPtOKwu3KnJP1fUrTHmnwGQVs+OAVJJuRjv1B+pv
nCd3WFJwurJt1r+qw3iIWw5c6FkIuXZDJ5iSAOYLr820nHtB1AlsRiqMQQp2yI+9tdUgafpHXkA2
I5od0+tlqHpX/9SxqzcLaxjCJGlLRMI5FN05GC1fNsurHdffDqMmvypm84Uak/loe6nM5aKm8qnU
5CPdmoKzxdA3L02TbdRR8th+nCe1gM1FbReOSGZ0vs3JBXQTwpEcA5fsVLGyN+Nq11u3LDn3OQt5
OzxpTOIH87WahZOq9r03utBhcfwZzI19s9SxPWD0nVjCdPmbSQu2tQjWk/qZTZ4gpr0h/DnvaS3n
YG+pBMzsh22eciuOwU6gFU7WB4xYafKp1LB1GJHDMkyzNTvbiyF+KBKly2hLCqPiJjwGJTGSKSKz
DyuFtr4+wqiR4zSwvjAOcqxY1RrUoxGFnPeIsUwRVodsME0Xn1bMFh2X9NAG5r22hHxR7fnFGONL
JlTjZjdt6dWqQXb7WNWfJTjEObGbO83y7BzKMuvOoNafadZXK5hQOS2tCF9NsO3DbFafUVe/WIbR
e2Zm/SjiLLyFnS4907g13LzwyzmS+UaTBUNOQfYSt0e8zfXtcYsugyucCCZ3H/dlg2Gdqix8kjmj
BIpZEw842GcU/GwL1mts1Oxza0iQPST9GxOo7z1lOUHGS1Ktq/56SbKLfmxnM/YSK75bEiKwTdCk
48FaLx7XQinFvFTbe7jH48TZfPjdzCHTycRQD4YSrcnCAMBKtfxVFTThZllCbqqKU7VePK4hLsda
HmblDoSpwd5fRxTYNQQjNHhpptg+872gs6ANmG3AEmH674jatIKWKjfLJyYDDAvaab6ZAFX9lME/
pMGxuYMnGDjRSB6lXXN/3EQB6A8JhqgkOVYQjO+Tikw/jKPZf/woSHfa5ROcqcePVdzdH6rn/68Q
/y9kzpgIt/+9QtzN/tvLt2wgR7j5a/Lh+kv/1IgTLAOYSnkosG2h/CX60Jb/oQjCgnXD5sIGmvan
Rlz7h6bpREcAgJU1LknE+2fmjPoPRUeKajMAVTRBLvH/RoywIsT/AKTXBOnBisaTyjqUi/X+vyDa
TW2ZZnWhz5IMwb3Tsu9lhAmmfbck41KyXm3nlc9Nds6lmyi0CY7IB9hmATSI1Qq/SZOMeGxmhnZN
1SDTqEB/Z3vtyPYhQoaDboBmawKFMYvCHXYYmiVNBPJoJLOWZZIw0yXpt+goD6NhSm6Czs9F8xsr
FGUGFjJcxj+R7rRoeOheScFqEcQlYgWfhfFz0WCDt02rbmgl3Ne3oJbEGisGYJWCzjdHVZkeLKXm
ARUXSmr6GHNbMDrq76q/AC/plej74z5Rh69o8fw4qKh0Vm1tSgQBggLU1GTmmf1IY55lOG9B/NbZ
ZG/DgmdKKsUB6+EMmX2HJkygm5ovu67hNY79QRjpt/VlTV2Fh1zB9bdY92yobUjFNVuk2VcL6y7K
9HtCABZjO9RCGF1/9kv0JaMYIlucjZ7CIsaUCZBVOLoECJB0Gqffo77YhhAzNq2NZFtiDdvW+Rdq
faglZvQdKS3vWk2uoh7uOR9+IwPQKPXlR1BMEOqZPNgO+5dOY62vwndjzPHXZ2hK2XZ/SbH2+3FL
bcc/pPKzHtJ8U6ryR813JQ+H23+wdx7LkSPblv2VZ3eOa3DAoQZ3EjoYgkGRFDmBJclKSIfWX9/L
Wf3a6lW/vtY970mZVRUzGQHh7uecvdeOFpghdVjueyWPjQFSre7z6zwAOehi8LuevTPShkS4lKD4
piNvQrgAV8Js58bmGwz0HKnmY+kU18mzOXX1grU0Mjk6Uj8FroM9KvyaQ+NMfy1jzBLevBI2ig8l
Sslnf+nfhKqPFpg+plbjD1Z3f92k77VPMaVaAYcxGOGX8yv7mNOLDx3HUlRgeZ1BfKaUzkdzTYOD
jobPtQOiQnkzH0TtG3vs+kfbsBi3h/kRlMhyCuGtrZ2K/ndZI6+bGW1eZ8UFCw15a5aThcsYkBC6
dg5Mj6PU0pAFEwQTw2A2Yca01Ueun/vMde3VCCp6VzLWIIHx0U1Txq4UAiqQMCLxmWKlsGhptGm8
BknJOxYFR+GgOUir3yZ8sFVeRs2WSNV3prXISQPxnguBZLegOE1ppayqYZC3kuG0ORfHpkIZVqUc
G/NF3ADAEW4IA437IUBVB+cGt9w6xmqGOSRCZuM/OC3FB6YLiurxFSLC69RB/ZrMjJinr9RIpvvY
2AbFwTLjLywyTEzkcuza9H2KCTCw+/AIu5bLkamjkCEUreCTYdFuIKeXM3iwhtXLHVcVTkHmtQsS
9Ti3NmaelseqW0ciHi9e+K6TCzyLSa0rGGS2FS4pF1ES/GUq62ByDCzK4HNbNNNJGOCsXWp14qyC
uZQxbxgmSP2cZMNdl2QT55Awh+mZdOkVPO43sSDg8H3g8+GgvsZkJPOvLf1TP7abOAqiH2PnrJoe
xKKSYL8HYGQilOPaJi5k73UDGSNQT1ZQL3dwd7NVnJbv3UCaeR+xQ7v5eIcTj3k1p3p9Q5zE8p4K
s+pXheecqoiMh3p4coey2pjD+Npm4U/6clVPuLedA9QxWHS7srDotJfvzDyhSvxEZvkOrzfa1NHG
pK4gQJ0uMdp2jBLM+rQnWkucrQkvc4l6PNgtMZp3AFI1/Rq42x9JVA5MCVnE/DQSOxpPa3OgP+VT
mTGLwSFQg5iSiXQgS1EY+82j9NFv23A9VkbMuNNPOTZxMt+MBnRQP0QDJaf6ofDo5HYQsaWlvsyh
4yQu6ufOxzwnYfzFLZoNGRY/0gGWrPC7Bz+5RaZDogDJv5vSVmjGyVZwk4KiHcNfvh0c+9paSbdW
lvzNGAQwsjJ2cuyTXZYvx6q1cfpC0pAM1tFTwzTwihfglOHZTSDLZHXy3hbOzxYU1aZyJrraVY9u
4bvWzJOHygGt4MYItDnq9Ycqxzrazyq+JYhJqfnQjKIU4uFkh9oZf5Rq2pu/Mj6OYWWUykHAQ+TP
KPuBRTtVAJVUMpVCkQcAbZUQLeSZMrqDbbsXpf45i1Gi7Ypb7ADRba1ecmCPbqRx0Iam01FTmC6u
/9sbWuzxuo3pALFeA8CtEKGuMyROiD2e6rr4dDFRWvhDja46GH7h3vlxEW5RuW/yEYmz1PaRJijb
6+JjfBRBdu808PUwiPW7Vo1nukDhJq2iU1xhvqfh2mRkYVlBCan8q7IeO0hyR0Zk5pmsmmNExO9T
2QZv6WRgwlQDfZF+2mV9Yj0uM9LPdKgBFM9u+ZhFzEYqLAR9qNgNu+tsjj9crUGNIUlOFfzeJAKC
53ZQYBkQUE2q/AXK19Z31h4b2oqMjSeJ3WmVkKxCMgoa8bnPfpKXB6jPbH43gIeOLpu6oyYsP8tC
Zd4HW2sIYvxTNOgzfztMyHRDv35v0vZE82XAx+LgZzG0sWXE4dIaLHI9npfBYaN0mVnTfkmuLb6Y
WaUXM4lAxar4vfOIrFiskiBPGnV9DAC+Mh5gle9nw/2qtO3m+5DQSgY5tMQmMlq2JZgmzekg0OYZ
509aIj+q/ehaUI92JmPrhKbvSIu2FXI7YNIRor43cQPNxkbG6Mz8+wynkKMtQ/BsGC0w0861najF
V4R8t91MvRa39WcnhGI0NCCqYXOvh3pH8yKAWtnsFtxKs7YthfiXcuKhKm/Afrwu5efUjmJPdx3H
04DzyXLriu3YFfCwu2NpKUaGApP+rtemKdh01E74qEb8VBG+qkwbrBqcVktjA4h7hLXBJkznLseR
VWhrVjRi0gq1XcvRxq2BrRiOysYb0TgMw6m2ZmPNXMykyk89JwbpyBwWwhHjvwg0Jp2fmjkDZjFP
28bKSOFBUe9Wh6sv7/B/xHhG8OyHxWGm0bKf0EtMc7LLu9L7XZgHt42hso5tfRtdGFbUkC2ZvGDh
mmFu8Xy4IJ1T79CHP3ziGE4K/5uHD27UhjjqTXp6yLlxyqWpFtP3rCrOdapmJk4ywFXsnIgp+m1q
sx0r0wocYYiTAiOemsSVSfKRF+2xr0JcwMMroIX3hQZMmzqP0zjC0BoKjyxi62vB7mdwONtgrDom
TvOHn4SnqW8wauQTHkEpCaxlkMM8CAS4zqgjw3cVYC20BhJKDAGoks1pTNRH4GO1yoEx7ms5bAmq
QBaWvI6Mpzlx4HgMK/+xKfP11PD9AUVJOW4iw/4p8/yzMZ8boPehNX4Jn+O6T5gHpyA066Z48rBN
xrF6TpXcDxbgUT/hHsR5q/tM6kBbkSlct7YVnUWhMCGkjUVOMDSQPml4IBp7Ow/BruqWSxZZfwTZ
Czmw5USN6uL0NAzd+pb+NpD8hSEMP9KL4k2kSvLirHSgNM7pnNQvoBBWCz+9CrCV9vcVFlNPe01t
WoHLlH5IPzuPmFGDXHeu7wlnJMD6p4NhFT4gAkmPzhJO1tTPfjR+fswxPuUGXtc26iWIBT58BAgp
7B4bbLElvp9VSW7Nqq1jdady8+L17nCdBILpiK36TkDlRoYwnEU89Jy9a+jvfXaX1e4vkcfqws1k
Zp0/fNftgPqqvemwuDpu9RbcYE2Gd5Hv6QdnmvkrjD3BkS9kB7j0qEAKhi46nix+b0m52NhyMFjH
LbjlQ3Ny4/5h8KydgY9zM3GPGadywqoS7whF+DmUVAFxiqa3pe4IWk5VvGMpHazLGI67IZ8PfaBO
CpKcftHStRzt1xIqua4VLDgUmNnmT8kcfAxZYpyYKsuHaEyb2fwQUcxtAwpCwznmqME4IPN8mDfg
nkC9oBb26Mgow36uQ8Pf441CUoyEDbpysOWl+UHXpNjLsrtKQDys8WSSwuoGj8rH5IFvN7Lz2AdH
j3F6B22sIoY4ce9MYLnEGmYf9FoamAjDfdz25FjLhKyvIT5I2QQcrsjubogU0wVXKixI0zFHJ7Pz
n7MAh6KoHeA7dXDilPqHf2UGDWRIbsy5/jXFL98/C9EVvaS+EkONuFrAtDKSjyUknaIcyS5OCF2l
rHMrtnAPSFZLefj9Z0C7ch/4WeU6UEpnxd5W0+uMsgm+27RGKo1VcnQ+q+IxLwhLYWZ0h+WQHrxY
dz4swcXI55PojJnTi2VuXZF9QNBhvMIIaxsPgP478CqnHn0siGCmO3WEmpa/fjD1wN2U2Sb3jRuT
fMXkBJKF0V8alVlrMFo5N2/5IQvffxiVPKuAm2BaDbfF+CVBpN8vBtl50Md/VOR3B2ATTIK/L2h1
t7UmQhldgXKOky0OvE/qhVrLST++683e946LLqoC6/f/uu7u7L8AkM2YecWHuTPNoye1+7hvOobo
pP15QfxUNfOmqufxrp3rc1UUGXXovo9BcM3OXWLGyxG+x+NUrIlIay4EYMdFF5ydvLkgWkThXCjK
nRAUn5yt8q7xrGPT857MIvR2eY2A3hkSNtPRnpkJZdQYgZvtF6yVhyjceILZfYx1x53NkAi1s7MA
th/KeYCWvdxNCwtmZfrHIOHiRPMDGKOebI2C6suW7pF5WL9qrGkb5+lH0k68vfFjTsuiDIJnHOiX
0mq/xvRLgC/ZVrp1MljWvTN6P0vFI0Px1m5m7xx3LmwKSnf2bYJpTB6dFpbHOhxNolJQsSRLhM64
2yQlaE/APkwqeNX1dfbNvib6fUA3yL3YxOGUEQwj+UlvW/rxPUe0ZzvkrYhAluVUH7RdrktB5wEZ
H1aLiM+EWoB/pP7VSoH9di9F/ysUBBIFcX9zQmWCX01t9qrw2en1zq3fi1Twb5YV4BdxYLKzyOum
RZq4V03kC6fL9+uAUSxdw3n78Fr3aNXsoAkqCmb4gOZxIq6jma/BEchWJhpXvpe+1j4/q2L304Cu
PTZ1sM8muic+nMB17scIXMtjH3oIjoT1aqaESYxSXucFT3DsOZhfjvlMugMHF/1w6ufStPimXdTd
4IUUEaxkrpuRLqTOp7u6TBai/ygyLKpAJ6J3RGe+Xem/Kow6VN28Y6aZfZgccP78OOHiUoboVYn2
TjUYWzyY65IVloZFAf/PnzZ5R+49EyJsWFRhqaQ7VOkFgekrhv6VIiBhPfQs2b3KP2Yoctj0loNP
QEFclGw4sb8w9GUtrOY3JeBF6Wtj2Cx1lnyrNQMTDx1Tdn07pP7MRfIse/tX7fOx9I2oW/dZjAZe
+Whbl8wwSwEDf8A61Hne23fLLFX8dd/Xd9Yds2VEJ50SxargHU3O9Jhqt7BSd5LYsCJ9Dersl700
D3ky5RuLTC00shPk2ADxqTNO5mqUiPI7n9OKmQ3wV0EDbhdjPnsTD7E7AVxqA+OZKN8/F8jvhXuK
iNEKh0/XoxnUTFjdhp2+/d9bwOR2EKHBQX//qO1xV8hbuHEcPUir9Y6zHc0bIxyzO9lSGJVmSqiS
ZBKbSRTSLOcExwiducDtnmJ4NWXjrGVMy0wSdYXHkqV2VWhoVjMFz2Y4/Kqq9kdWsQ/9pQF8+xOu
8R9Fr25M0bv2X/+w6fX+lbnhONIWQnqecE1Tt3D1//9LQ9VtvBZ6rHR2huSpwQ46EjLnZWS2hlsH
MoNbdJ8JD5ycvGuMdgAMD7sLqXvP+pMZBakqWfSmFwF9b2WQfyHhgtk1FSAYUgesE7tjz1NJMJBu
ZwaVOaxH3nwnklc4N49WuPr3X0kHFv/5RY9f//qH8+c3cnzTsgPNNPlO+fzLN5JImoLOQUGke8Jq
VJzf6Yw5yUfniX059W9uRjNxxDDw73+v9d/9YuYkXsDiYgrP/lu2tVUUyUwRxKVsQPaGjLh9B+eL
d+00tKtzr5JlWa8ieJyuQm/5PfZ+tSQfUFko+IN3m+PDDNU5aV/ivlv1lvpD6sNNz9sck53sNyVw
Cu9YdMmHPjPMCE1SBjr//ovYtOv/tyvoCek6wvXp2v89pJtQUNOMkfPuRosXT39y/Y6PcHhbY+v6
6Uc1NPc888c64fX1MpawmnOHOyc09jh6SFaHhI/V0tb1pmaXlle9xGeswL1N71cvcrP4XBz2zBIH
vTfzB+z/PAhJyWqqzzGt7T/NxUJL1tjqe4kW4uP7m/7/UdH/xajIYXTyfx4Vrcu2+/Ufj8nnf6EJ
6T/zn5Mi65+Oy4rBKIVXzbMl/2v8o+3+9Q/D9/5p6lcPxoCH5fMvcyIBgcj1BZgfW/gMkfgz/3NO
5PwTMpHtB5wbA+F60v9/mRNZf3+AXSwjTP2ZUyEMcsTfY4tBJvZmPgcoptoyAPuD3luJkynds90A
QLHseYsDZ1zhvohhCzt6KOM+E6UcnYd5vIQTQ07YMzcLbC0Ref0r4VxklPgk1WbqYXK+xQaAO0mO
OBWmfx8trvHmff3lgv83S7Nl/u019Bh0eSCZpbRZUOTfcUhLFLgy483bigVkKGXdrUF+DQjlIQYT
tKEOxfZtBzjd0OyrEYNY0Q/JnrZkcC4toiHgpA07y2hQKXdC80SZFy+nGR3e4wga+t9/XMGW8bcP
zMLqOzjnWK4s7ibDvv+6l5R13sY1hrFqhP0VQpw1WzFvGLSEh2m0bgXc0bsoEugcQv/SEfCL9Aw5
ztjmb6kJAakjYCtHlEM7MbizHQ8p9QR4uZ0QhVhW/juzjPqUow1wm8xcJ+j6Nh5hEkGQvBlpIjYm
7ohljoaLipdzWrbZwXadkxk9iQSPaFCShJK6qrhPerbbejDXvkcMVgrLb9274PXKrs/2/gA/JKD7
nDW/a6f7jG3BLCWPvmTrvPVub6BzwpsFIL96nGNClXLxgITeuGe/tqGflx+ylO0bFf0P5y1wDZdI
AOOQaOt/qgcAkWXEKwsRe9379dmXFXLVDztzCVhLcrG51BIVrMPxE17NEp1HN/uR1PZLGSNcjlNz
l/ZLuosAu86otbaqL8lSxKESZFCMPWM/gYkgGoLUDORY+wAFS1k4ZCDXC31+ePqyKGmPDAP+fLV1
mUbg6KHGDdo827ieuY2A5q38kjbVgDp+bffxa0f2OiU1XF0xub8ajkJ2ieOpmrJPierk4B/7TiIz
DpoLz6TY1mP3GpMI5Qdz9mifAens+xAqS2I5p95ABOsZ0b0dhLdwcjBdVzOjxWCGwpBGOVLA4FhW
lSBpkvgxYDWMh+LqnvzQjo1i7Ki/iBhoeuCx2Y/WU+cMz4FnDWd3pONmj6/LyInfQka7MpUEvzRj
7sKe4aE25rAydolc5T7J3ZWMSYMXRD6Fdixw7vAVJKlIEP0wG4ekFg2d/RAy0Mi6kNZa5ecXvGcH
IytA4HNAtQ3Opn7VdWsZ1BuheoAUiqDPaCTDIh5Mdec4GcdEpFJZmNy1nLXPIqgFLiTq2WRuXGIB
alLrquTWToj4jIzcxrjq9qVWsLhkqHmWS6wh5KSNHQ8QFxQ5zpkqdnJZqHNcOAmW+pHB+H/pfjtx
zPnLvjFShmNDadArgrySjsG0NZtIDCFa0bTWjnchVHG3xPWwbE0tZ+6/ZUQW7JgxmEnaw3vjdBPq
x4Y40C2pB78TSBSnmpQDqMBnolp8hFV3c+BLBl12e22aiFNJu/UBxCOIhTY/2+dySd4B0l1q4b4k
rfiB2/Wna10Nnd4xKEwV9rPb5JfZXXv2fByHU7PEnHUcrNpxCsfRWijiJ2wFDOR2Xt+80LL9VaGo
aqviyzR1X7x6aNMBFZp4s6zq1vbtj6jLoZnkMGHy8JgXhVinZuse7Jxf7HG1m3j8AbmSY+7CaxCw
DPYKkqzr0ZhjDNDwDAQPJuSkJnFZuRxBbG+Hodh9mBJ8G+xee89KjhggISMa4TqR5clkOsxKZb0S
zenAgWof24WQD1EUn+BfGIzR7y5eGrLWCJ2qG0hzpWPvggzwg4e5viDMzabszG3LxE4LegHAK1x8
QikW6omIt3AqQnEs6ZiYc+8QB7XAhENBiBR0FVv+Z6R+xhiImrCK16n1nmDtxfYyorszqRm74oBM
8obGHFBOE27Dvj5MuTipOkXBKX8O2G8UzYi4rbpt2GAcgDO1hLQz2iztDp7LhNCgJ8/QYPL2Zc/s
yWX9WbmIeAmA21WsGOgWqw/N5Ygt/J7T7H2Mk+6oz0T5VIVWE8oPsxl/kmhD6Fx68hpGVm1pEYCi
68DCaQiaNq2LGzs3I+yvdlJUu7JmmgxZ7b02PRQFvQq3UQzDN2UVKglBOEXZUJO41ZGxkO4XWUXP
Vls8GsoPSMGh5PveyLU+hTAVhhyYmbIdXoBuP6FyWxDT3uVJyfTHoGM3uGhrY5t+Z+mzzUaZQU5F
lZ/AHi/8xpFIIAQmLEFtcM4CKmX4xRwBonhdzctWDDROk5Kg66qqFKIN5NBGksc/rVG+dQzan8qM
rDy3ZCFpjOWLzHZW04bA+wRd+J7ZMfZpT5YPVjYaDO1De+cyLj7KXpCxm2cPmZUfo7aajr6Zqx1J
vxTAVXxfLJR+8LI2gKmiA75V2Pzdc+ULpvzglbNwOS7ObN9UFB9UXYkHTOw0fVnZwdQx5Ywah9ok
tO1Xz43OdbMkdzbBJYyM5TkOje5XHsIa0ocpYmUAA1HfZIxxAmh2WTXeywpleOaX2U+YVnCsFkVL
bqjsTQJAYz1EjISioprvHcZpO57h4ZLnQ37wumSBS07Vk2YBXU8/zB6jLGJ1qpC3dLJG4Ezq7SNz
zuVOmS15NB52siUrjbsktK69r5rHQjQFb6rxvACkXUYcNnNIR2PJTf86ScZ/bVRX+za/kWDd3ZKR
rI5GOu5BuGmN/ja574YyIlmLoKJQiUePptxmGhfkPOnX4pfmQ7LU1qMpOQw0eOGNOGTUWbX3qp7B
3/VYzsY6ju8aP3m0kLdtbTMZN14jcMrpgyJzS3A46kHmizwVmspe+n55D06/WUsbNWIjGwzf0caY
vaOsarmZpN+R9oHWAZ6qy8QJwmvWPuTAJGO/OTWAyRnaHclZQq1c2GwASQtqCl9XmaFjSKwMPYbK
tpY3IOahY9RUgBf5ESNX5wU84mopPXZFBCLrtGvzXecTc10N5y42bP4LlnpTklrXE1Pui/CpmYsD
mfYg34BrKfgFK+/qwut2I8wlbnaIezrXWpaKZBOWpH8RftJtU/wZ+7l8N3XahsvMpI6RymilacrC
jhiKaS2C36D16Hs5N2dKjzXtE2bANJKtYVrNI1pw3NMfzJ3PKUaRyBIfjJ8zhvxfRUFklTcQuZ7V
5Z2YbAZVTrcrTE3EoM2MpBaGSdx/dXKkm6vHNNidUKcYSKWzLIZ4oZm0nHNoDsKo7awLKrKXHngt
1OEnoWm2DVhbpmnEjmnSbaCZtz3w2yiJtj3TTgEUt9F03AFMLiqt3/R1kJJrgq4LSpdn9BmHN0dH
dLMg9Z47oLsS6dkEhLfUNF5k3eTO4RM1QF2BEVOrLECYYALxjbrgsZPJk6pSImKnJFpX4Aqj0b6z
Yv9oaBKwrZHAoIEzzQgmGQCBepFeZuH9qtwK2YMmCvuaLVy3PxdQw0t6PxV/qLB/aPoKeYfn/VCA
iX0ajshyqCAIlOk1u3gCYuzVDLgG4T0jFH7rNed4AnjcAz7ONQFZgUKeQCIL0MjNXL/OmpUcA00W
wJNxaWuSMoBRUmy68FcBZHkyu2PdvFhV+ploBnMGjJnq7L4t53ve2g5GQwqy2Wn7W6oZzgw/oTlr
rrObsEBEh0DzngNNfp4mGNBDBZYZJnRc2hERhelDld4PZv2yaHi0pkgXmieNCVogVFgOAqLoKmkU
yDnNny4BUUuA1BS1HL00ozoDVl1panUBvppYD84Hw2xxSJwfXek8MKJi7h/satDXjmZgcyK/s2V7
xwkPpY5AOL6EfBIAuvZdFQSInLLfYdjKNQSys/QDa62O3kh31lqItdUc7gLAXKLJ3CyAAk73pB8n
qdndiRd/4iqk0ay53oLeuOZ8J5r4rTT7u9EUcBMcOCdHtjZNCCfzw/Tq/IGJt7kTmiLeap54N7BF
h5ox3mnaeKu54xIA+ULonPCqch0UQX1GpdE/iDK/xCZ3LazkWx6VLq1LZ9n0bW+/ZcayV6p4TfKl
uozF0N0qhznc2cvK8DXPRHShoUj3Rv8rqmGxtShMiFUjnh6yOmwuIOsK3PrswV1XANgbTWIPNZM9
0HR2N4PTHmhie6/Z7cCmCTx14bkTahk8RD6Md9bVilYF3PcRALyrSfAOSPjIs/qLASR+Zs32NTW+
Gf7INUU+0Dx5ZgOj5sujSCyeg8cJ7Dz9uuxKDInxA53Es6XZ9FXmv36jmBiSMJxR6R8kPoSHUXPu
I4vD+aI5944m3n//twGyoA8Mf9JU/ETz8W1Nyg9A5gcp7HxJH4EALnD6YPUH8Ppu6YCMCBd18UHv
e0v7MMjgs1Xk0dSKKMjCZIvESxYxvKMkWsx38EPg0aK0v1oceZt5xPgcM9NxiCzpURudK7dlqjeJ
nA7xQEJAu1NG80ZEmHsZm1gRMWa81rQVtyiXKDZs1E8AANERNEU37cTgVZvKSAXJ2ZyOhGtp50Um
Txl43CJ0GGsRM4GQCGBA2D4aPEZkZvKKZ51nP3HidVHh7yWtT55RVLRyOLYxypC0iJ/TCmZDluy6
SF09qE+3OYS3mPcou+o5HTfff5QIa3zx/W+rBqCk6scS9uTeJL5Uz0EuqJP63fdpjaHigNRg74XW
J+8dGUzA6XZtHxPelxUXH2DhnBXFbbYYiAn6kqydREgsGbnhuYRK6C1q2qSwB5/t5CWLGH4VqbqE
heDwCMxrHZZ++1VXhcfonhiVhtb7KRtooPD0FMp84GLg/WtpZdjxlJEJPDMrGiyFK4Tu/DD6GAoj
YV8bad6bwroPdMeom2AoznNzr3j6LqLPUQsT/2HtW3rSDL/J7+xDmKMkS3hbJHfRZkhpy/gWP1Ew
6gSEGez9GsbpOKsPuINfZe3g4+dV1PWq8kC6t0OwXDuu4lQl5Kck0T3Ab/EslOK3pLvehhM467ZP
OGMnDG6DhY4lBGS6W2rubNdga+fWj3MBatip5o1fN1/Fgp+E+JpgP2VCbZIOsqUgqG2fsAIscnax
BuF8IRLVPv55H20OA4p8yVNKFO2my/s1ccSceTgJR70xEqQ+JLuo8W7f/9l3ZbvOFuNBBJM2FvJ8
+UE2bIQW6RLGNW2S3IGhMMM7Fg3R8soCROqlO9cufs9IpNbF4rbraDKmVaimq7XkwVkV9WebIBAx
jefGeXY4ga+jOqAsyU1XJw7Gfz5zLY21Y6dlDbYMmcR0pNAaPtCoHuatW0F1GXMIRBwV6D1hvHka
G7TYy0xfSsXDi2FXHBHq/E0qi9Ng7mySVJKxh7juRJg5cCzcnpehnvHKLfW+t3GzOMuA/FeXBpMq
PumeirOJWxHoEXxKXOsB8SYrh3aAvl9HbygZcemZWR3YL1UJsmQUOXyolC8UkrGdRf4b6W0HxIHi
eQ6QGwlN5xxRlIa4QbDDmfbV+341vTIjicEMGeOl8vi9JKjYgo0Z1uuo6/InV/0GWOMTFcVNQO1w
bmyVnVMaYzhD2lstg1d4lwfbqPon1EvlqkFbt24mAFIkFA0XAJr4PMGeIvDpKlYH4R6Bz/zx/fm1
xuvBSNDiqrdyouZJvKRfCdk/eXGAjV6/O2phLYsLlqVyCuR6CmM+J5pBo8QYahiTcarCSo8IIL0m
wfJsDKNx15SQ2izbvKQ2iAKjS8+T+xTVyMFtm5E6Iuu4WVAY6L6EMoOPvJ3usgmXmuU0wT1LOGPc
tJen0njKIieCoNIOd3XYbwdPtoeRAKkyrh7sMO5PJvbErpPmGXwRhQdx3yhWruDRq30nZm9ttdFj
V5vJ3lncJ7jBCuguCy9cTIVXGKtw9fl97XnOXtvZsh/ypdbVWQhQ0yXbqx4pPhGyQ4Dd5NNEu1bN
VyTRv2Ppl7vv0anslX0wDVITmfZ6xxqrlh/U5SU38r3JIfrBXpZtUVg7n412a4GA2Tv50l2ZryPN
F+jek5mQk6pKt0mt9nDsGP1GXbRfBDpEp7HQ3+UwTdMuuFFAU4mUB69PaDfodVvG5YmceMo1pN06
dFeiDOk1SRuBwRIhKbFac5WHS3iyLeSfqQqPmc9ZtNOxYJU8+vbVhiB9DsxGYGVMmRTnrPA2OSy8
1TTJ6vzDVxOhRshN5zxCmjeN86muSC7P9YSzKNElfa8SHLCq92yQJ2cmAYwdEFjR8hu1lnnOnOit
zrvxQO2F0Yj8w403l+XaLNEixvlATMaIX3PsMmg4k/3LDvP2PproxjQQcO3ZPHT0Kx8g0vgVTKbv
dT3vvG1j5guAj6LaFH4y7BObjMzvG/r9xhicq2EwPaLpC/bzkOZ720x/2Cb9yagpTpEJpVawD20q
/ZI5fXCOApmR98KBlL6rPC6I0Z2s5TkY+oeizdBQAHhzAhydZug6G2RWBS2wzNuPodmt7MEgeLpA
624kdrPxVYzxMIcQQRR5ex57PLedCZ+7Bfe6XhLT39ZIpTffb6PSw4ACkNmGiIQDPUIkvSkwApb4
D+hy2VbA/Nkm2Vi9WlCSTFSbElH80/hhS2KE+8KLn0P7l+gcHwa/IKrOle/eWLV3HRvpCjPIIaTf
xcLOA55MNutX7zX7ARN7tgzi4uvjsUY20JTUahRGKosHuJ7a/88ravQjc4FuhOCtjxRG2gNVmn20
yj68WcLC2rvvL0ImM0b4ML5HVNVi4APikQVWs2VngpGflwL2ZULjhaHBqcbTSE8OekzN88/jhwxu
GqPiaHAlV6bXlNfOyOtdGrJTGLZxnNLF12goxODgd911ik5xFTrWb6dQ04V0rvECLSLfLcQnrwdX
9gcAy7D2M3ufN15GlJk0H42quWS0GoeG4MQm0hU+5T0iQyiTPEY6eKV9DbN2eg4AZLFmRVLcakw4
+A+uMeY/h4bMPZp774481UeiuHbfh5dJuu8U6v2Jnj8QPBJbtkSZNQ8sCShALKhv43NU2eYLLTOX
F503yMnJgc7bdP7Mxj+WBodFUlfmjZgEaH+B8ZLhrFgRNW6Wj/GskadOH4JsqwCoZpvEGKablRK5
N7g0mFu1LHffGz5Q2D08o/iSfNhBX8CiJg33WxxiyBqEqEl3JuhJcg+lQdIqrfi7wOZk4ENSCVnr
flYo7EKnavbElBNRKWZgKwnJqUs9FlfVbDNRi7PjFF954MGn8jJaSDG49K7ls+h9w/aqZE8q6A47
IneqtbnpmJHdYSk3solfGkDkmXEpE1E9dIQgK4+USFw25tGciSuu0ClvM3SqCladXdJrp7mclPGp
IHLgAB/w/vvgOadBe2KAwklg4ZznGijyi2tJT3nz/ZiTDB+cA314RC7RHI2I/qpvVC+pvzB0iQgJ
S7KU7N25/kxztnXPgudFw+ZHWakrC5x6NEqKN9vwYNFl4RvNdzr6mEnsoUGe1I4PBT0pRXv/tCzT
Z4yl9pgQA8YVK4N7VlXOGxF2hrgWzol9lwjtRcWH1gEjMPjuckxk5+F6yWgmMoAf7FewF91DWGZf
0ch4phUAF76PGELDx52aX0YD4PbdQ+2MAjFZAGFoJLDdyYSHWaraIAahb2yC6/fC4lEF49lwHLVT
/XQvENM4qPxev5fmrsYtkdmROkc0/laV00bcyW1tee0FaLRDDwmt/zAl97Bepts0KXTARjHDR0LR
b+fywjxhoC+eYsGdBSaFKr37/mQVYpEXhNJP0Rjd/gd7Z7LlNo6l4SdiHRKct5JCAyXFaIeHDY+d
meY8z3z6/oBwZdhRWXb3vr3AIUBIYUkkcXHvP0QkNZHFtNn5Zag8THjAy1Ap870DCsPRtd9b8lqx
PlN7u8zd6p/zuqbKFC9nVNkgLrh1fV+MWZA7ZnE/ZdS9ekgfZWPl2Nku0I2SmkDbpvJSNI19KISO
OyqpRNLK12Lt/0R/zAWByVZoqpwbF+3/W1BjSMEkbF278sxOz9yD291ZUJgPqNQCPQzPAxwstC3I
7tsTMvAR2HL0lxDlXvO4PnrTs6PXgJldX9zg4FftUbmxjx2mm5sMO5DlkMPPuajg3aUuj3rSTQpO
/WDby7oTYXFuO6nNvnbfzGoVx8FyHxFQbE4NoBS84+3xMOMPXYZteHbBbk4J6qUGScFtb3bvO410
Bo8PyqDyXtMgM+6oUoakG5zooGJ4injwwqp6WC+L0w8nLCzGra3lCAAa9rPJfnk3F2hPDPZnsjkS
RUttAsuHcSNGtzmNbIYOuRHl6HK12wG0LrID2XC19Aa+ubwJumx8YrdvnoxmerCq5UHL/frTZLON
H1HLmxpXYE6PDTBrfXwc0rYG6PdRhbhxT0J2xOKxRtFWVb7VQ6ua8G0Em9k9mbDPX1BG/w8d+V9A
R3yQTf8dOnJo/yJT8qUE7vAXQKR+kbAs+ZLvyBHD+BdbcHi8nu7brm4aQM6+I0dcgaOUrgPqBLMh
gJCAMPjuQ+WZ/7Jd09VxqNJtx7F0Tv0bO+L/y/UMuMrgITxLEpP/DxxjaZD1I/hJGC4MaNAWlmmx
c8cJ5GcQQ+X0C9nYVNqufoI/0ICXMFEeAuZ/M2jkQkpYTTAq5aBqdNz0vK06ZFtTn19fo8amvye+
vqR2nD2hM9WzEbuWSkfouJrLpdmYvadDO5CHrL1IRJTopWCXjcm56mo1SoEY3X4//cPhy4uQWNG2
E09kFv2G7XPuS2Q9KF7V2HbM7agOi2YYuDPhuxWgqFE4rnSy6Z3nXrQEy5p6aaedmtj02EcHaL2J
k4id49v36cvJ5o/NzieH0s8hayWcmf/vFuko3EYkg9ZL/ED1VCPg1fSs6PJsXVPSXyZkXsGVv0zU
Za/GNef7HAzkyD0M85lUxXK7ClTu9PGqswQikJLWn0NE0pYMC4A58pyzC+t113c4bTjD/Nmt0vQR
3DoyZCAxKeiNBV5NqRfk0AXhCsnqYYHtOJLxP1zu/wDc4WL+j2sI3I5L/tbQwTuZ6vwPEETXttPO
t1wDPXEx7wssSoJMNt3AMgezXPRB3ZdDoM6orjrCa3nBVDyCi2p7daAaQWwWYOrBOqD6Pxyqvl/V
DphMCi9FNOu38DuTMsrvVDOQR7irUAGbKEidJmF7gQfCxd6myaWYItAhtialU2ErRou+s4rh5M26
/Rm79I2RGPpHMpDZsctZbobQKd+DrN2n0/Bl6TPrEKd+uo0KL9yJrGCv443eBX6ld3ntqjFyfjYK
W+KD6r2efJ2r2YLkPJ4Ku4mYqnSLZW/rwxIIL19wEgi56V77xjDJ7JA8/3JKzQqx5g3GGkjRy1RT
nn99kTr6YU5PwZ7ig4UZpWPddd1YXHPSV9z11l1fZoQjg5P1B7YGWOBM3nyitMTmdBbx3bJOfzmy
yNfXFqr6a4jG4ew459eGyNP9oeu6tbdNlm7eqinTalI5imuwN9a42oiF9p9LzLm5WccQ0xAktEfZ
CM2iCuZS+HBSrwa84WYP8ZJLUe5hwVwUYo2XZNpvsLMWz96fn36eaQmHh7MFUxZfP+/np9846y6g
HDO/GoL7Fv5yh/4lVvKjdeO4GcBMXMRwWFqeshpQUz1FBLMRFCQBE2CaQHnnorq1xxIXtk4erqR4
EYwf/nwZg2LkJq3xZBgP0ZK0T7pZ2rsFtvw2dAxoMSs5pmDtMw7xxDFgV1EQnFv7sWnz/mpScn+O
gRt3eYF7Chzo2UjJaxQogF+TwsxOED2vqscF+uubWmEGf4AVU8wxuWNd1gVdLlFv1wVzaWSdPcen
emnZ+Gpo3MOvMCkYQsOTbYbby2VsNfySVV8dRoTg6DKgGYp39Q3u7nAFNQvlzSUZbpt0+JolTbSd
F/3PuXJ4jGndedJcMhWrqZIz29xftKDQapJgTkHhVx0iqeLacJgY7UIdQwY16+XwhwlmCbwFt9gN
0kYIKnl9e1staXs7iqlnAy9SEjq4kQ1dQ9TtuXIPVKJk4EEnL6PRP8b+X1kzhx3bf6u8xChnfj9E
fq68GLXe7RHAB0nVRtVvwNT+G/CjsHTh+B4wTjRrbb7xNxcingapsLzJD/RpQmYX38jgtamxXXjp
zlUFNOS1r+agb8Hgm+kvM9WgaTv7ZDbK4+sUdfTmbZahMl/+Ssd/9se/UrdUrPXeNEnja/2l6zPK
0FmTsh0ZdVgjJHBQS0K2DLJhMQZdi+WcBslpp86keE91G9tL8u+TZq0sT66THF/G1KtlY5ET+/6a
1zN9lCXwMZ27WL2Nq95GztZSDVtuH4yb5VcYBHSiwws2j7DvlX1HNqrLLSn2PN5hNPRr/17kVRDa
/dlpFk2A7IOh7uJlcPKktvRgROKDOlJjQ70+ewL045gsd4Nj3jR9iiJDNVlHfUrvVE+Ti4A6wm52
/Q3KVEKEf3pAcV14LK4GAGNhAjGVD7AfltbZtyM8BExy5C3qBeUKrDQaJ2MT5aA90WlH906OGSte
dKY5UDEtV5D0eMAh4uIjF1DYTQ2ARFKbNIIr2UNwmWyzOlFZVXzpiGlK8li3UyZqqQP8DWyfFuA1
HyFXxVFuk/lC/9Pk1vz5zGiN3KSpjQBLDD3MKKIJc+GqgAss3Gnje5NnbVvUMIMWzFngDMQjizYz
aaw+kNTyA7wrfATPav/cdUa4wdlM36nua9PO3vcpr2PEDv65TZBBPemklC92PdVB45AVxTHwkldm
yX9JHvZLpllgtrq7ea2QEpjMKA5seabUuww3ZOtzO4fpweqaD0gFhGe22+G5CCOpS/t3nwzH9zOv
Y2k8G1vXJnWQkw7XF6Ootl49b3wAYg82QNKnESnafa1DHm0tcapHsqD7ppnq3a+f1epZ/MOz2vQA
qgryiybAdN/hdv75IulzE8Aa7L59u84DJSORXlUTJxE63BEsQafKnL0am7MhOvuUjLShLp8wbWt3
TTyEeyAexZM5xgMgp+QIPbl44seaLgsCKyevQTA1nB1/lyS+e3Wsyr32/uJeoVTTLdJvoOPDg4Ev
krEZUHG/5uOfa7J4t+RovVt1hJ6/hnUD+geqq5oSz8utuyBquKqXxunq4G69OjsNyMHt9AdFPk0j
OlnuV+Cc51xEKOz5Q7VHnzzbNGOBJAGsUMA8FTiOsTgNZlVcqnBxsp06VM3oW+lWJMgpvo4hUw4L
zCxRa/z1r+G6P9+y/Bo8wx0ftxkDPo7lvvk1QkHGfDIRFl6Rwbtz88d0oeZUgPx6aZC0aG+q1Sq3
ddThj9F7/sWt56CQHw5tC6oTK/hVR7Mckohdh66vB9QDfGYZu+EzCDvv7PUJOZvGmVkQEzxv6/Cs
gx066gWsxMUjR2TakGlTxA9Q8PDmvDik9owGU0pqJe4RCvC9xjhG8MBgxJr+bQWg5xgb/dc+0kzz
ZUydsMHMjP4wUCBiGqmSECiSQwUoyrqbKO1QY8yEoFiDYLyrIxMMVIDEDcZX86pBpC1AaVHmSbat
YSFDUCB6WmTT42waaCxCdN4NwKkuE/WBRzRAcMeJwaTqGVFUQTm6LZEt6I2w2o8LAipV0gFzYgeB
lzCoj0O2UAzDSJZrMl+0T7/+If/htmKfh8kWMFb237Yvf+gfnr3Ggrw/Uh3tPvJIB8sHjhE5QCc7
+TxS/b5oEbm3xLsGDa3jlKVnv58Qk+hi5PHc10Nqkm2gBvGGpO6QQbTVUkTdK5BwgTpSTaf5LvIY
YMBihx3Qy4k+tg8+++bFwjHWqcUxaqsZEBqeWKvnzXdtWIwsQMvNUGD6rJrZACg+VcICeWGdc1yJ
E+F8nZceW4qqascLGInxErs0quvg8i4WJ/ANrzi/NoB90H+gIhY6Gki60Bz7kw+cwp1CM2iEAQio
DzeTyw8OMLtCHdBYjyCT7eOvfwn3TXQkbylBmo6VlOecB03k51/CouigNWvUEMaIJBiitdivKOmD
c0e+0Na86CE0vZEEmU3SzHfIvy7xIbKd7NZC4ZREM6CbLoobxNcJdjdqsI1xW6okEDidsHUZTKhX
tq2NRz3zAEv6HVVZnrnvc93ACoNtXRIg/GSBVCqdPdKe0V0vG7cw6lu9OSH8UV0H6PPkTLEZKuHT
IIiA7YwTTu8EpOp3Jj61S4QEazw45U0vV9dKLqmDWkNXnVIYABKWWzXa5FxMJrCwuEz9OzRGDl5X
Gpc6sUmMyyE/xik0NeYPLQV3Fyo2Y3NPRgATbp4Isvs6+e/XuwM3lIeHxGHBE+MeBe/rr3+rt5Gs
/K1snaQVv5dtwQp8E7HEvjWkwnfqvWZLrxDfDffGYk3vMNWMTjjVYK4hu3BDriBEj2oF4VEhbrQl
6jcOcOohtjG08GI7EFRRA42VKZj9T7Co/K8tmG3dyLQnJ080FGH/vX8s4lgLZuSj94kTRsh7Nf6j
aUOWycfua6wjDwMn4GRixYpuLhQbmV8Ckb+HT9M+g7GqdqLod7mmrUdnJNzyYEehCD+Mge/mPzZl
1rNbex1Uc8I+OXnCWw8JFTMKcHJXJxvVfR3LQMrkm9f+6+m8z76BRx9OKGbiPTmzpjl9hXamj6hR
RxHiRlgGKrm9MVZ70MhGxmXgJhnaXn283KAFpJ/6nHrYKKu8bWXh4pJgHNM4wP4NqujSNjnEcXz9
mOOhu82WHjI2uOlHB8pGWJWff30VQKf9z1UQ1rcF980CXijeBq5Du+SL23vDvkgB/AOMMI/o9Lnx
DV4I58JGlzeC+rRZMJnGfnuNSfkNAM9HKklpPwWVl0CkRCO0Q14sIEE/89hDZ6XolseKkp6FREFA
oT4O0Mto5VNUNYmohr3bZJ9it58BDvEVZrMxXEt/vQJmw9vYlT/npCcBdumD1UOrEuQjR2deL1kB
mk01qkuN435ExQhL9amjClB0FxbVe6C1ycGB71tspjx/hLBlbTJdGtdIN8UcSSeE3MTX3tfnG0j+
DSjBC+CQXV9PPoVQYR1pbtbOPfJDkGLkCZY3uROgwu0E/WREQbQaeMi0HuYr4xhAyB+vCHkcBLuR
IELKHI0FAx63g/X0PCYt1kfVOy8Gx6ARJIFw0bPLy/hqDAcU3iLAkSko+EQGZ/L6MBKNFCn2X33W
z8WuWdvu4sO+3ZSm3h2cCsXsHjGK/Qgg6dz3HRuHsp6vRhmJyziifV0N6X4J2xiMyIgAgh8GZeTi
vxGTNvIk2Yb/IFr/qeTe+ItzXIlIEla9s5VFwGhat2+xPaM/woU9tT3STLbbvYsb7bMWVvVV9doV
YHKtIegWhdRmNKKfg8avfJ5aiD1TZ3X1Nu3aJ2T/+isZjPZp7TQYO3nqgcyfJC54etIznXRA1DxF
ToIMQdwhU2+OC2ID4c5otSYwZZOYoglU15+Kh6QE+bOY+Ze5FcZtmbn9uz5+Zoe0UEKK0W1p8eEC
/riAMtdcGJHnNY7B0qIDKQgRaKo01H4TVprwSH/cCcrnqmfbLv9oiCvfZAjIMmtt7dkdRImlA3iy
PoIzHAIc34egldlV1Y3mO3cccA+D29nNzY2+YHm2RuOyIddTHiJw4ptKSvbGs4tZnzv6CGPQNdY+
PmuoQo6UPs/lLBAWgCpWuS2BXF+iAZja7PexunqXuPNTPACUT1YbSylCbfCKGKzVOtLR3m82wKbx
Tx/bsymOoHFMjoTCyo9BGIrkUYEnIupoHfrVyDVPT6GxJpfUbf+yrBG1noZ0iZsdUoB7W/JURqAa
Vx6tmiU1Jz60EtcAmny+xjmSOWBU98ivLEEZjghuz8J7v8aSmz5z0bIsBr2MpAxpIIm6xxeQAOlB
yF2m2mpGbCZ/8yktuSf4eQfnea7Lsgmb3oaVIX/8H0JNtxRYO/F/2DezoR2oDSe3tmyaZQQa07Du
hdlwWbK43EfgMpH1oGughVZU4I9wD9QR5PYjEDk41w4oM05iGm7TyNSOhYuBiW2t+slfJ3icgLzu
VEOO4GxbWPCpXj0s4cmt4bMneVN8mHrqHG3v36J0gVBmyw4/Xpv0/cRW5HbV77pkT9j9pS/F8hx3
HuKVoxRNSSKH0jN/ui3IhsYoK3qIq/x6bfmnS8JnueOCMF1Dp67285dVIcEIpHHq9xPI8TvgQvC5
ZCNCxG7xZqr3cDrGoJ5iybNonQPDokJsuy4jB4FrC5us3PG3XpGGu9kcvXtryDx0nR1ym92FrCuW
TuAc71dQTvcpeGlysvwqll2hCDN89NKP6u4fsg7ny5HlFEDlrz/j28S0vNt9m4KhJbM+XPlvynJG
M5OIh2y5D33fPQhzqO1tbDXTlpqKvcXwub2oJo1AqrL7rfevY1PWoP5r5wImRZGfzdk3brj8WGyH
trvaOIWVDRyRMQkPDTqpeWojUuMA09ZXP7nWM9o9gJb2YTJjllVm/mYSs3GTg6i6FdHSoB8FxROQ
VnZpnQporotvTOb49c5v+uEoRke8j6P8WGXNbWSBQNZA0v3m6/mH+8V3+JIt2zSgPipJhx/ulyrL
BlS6/G4/w565jP0iLlZlZDddg/bM5OJoojUT+Ie52uauE93acy9AwBUfMteNdURuhnlnmwV5r2a9
s2wLYUujRjC0z3G3TLxs12me9VDUIKrt+Y8qrd2nmdThFC/EIoBf1zHr90NivO9AW5/xq+yPnqGd
wri7aZY83K2lV5MSG437cpo/pei1whXK/7CQr5oqz/przKrbRqTO59rFNaT/FFHQA5Fl/SYzZP5D
LsJ3bZ6aArENB632n2+VtAOIU8ZTt/dmohxD/v/Rm5gDXX4IdaTG1gnugpVM/g16abggpE9QZC/E
9v4OrSUZnGXreixnE6ykk+OoxHJTh2t0xc4xijwtMPVGnNexl+hiK6hlSaheYHRaVfnOXtlZGnZ1
j8M71aPWxRVIq4/C89e7tvK4xJ2egCNkz/+bq+Q/1w72qogJOLpjYUlhv9mKgB9bWS/CZk+K9Ej6
Kj7rKw7UMfXopQJl5HfGfHAdkFPGXP+BpCQ0ZXQwa8T2/YyLpVzzZodmD1v+Gr6RWZlyZdiU+oiT
lCQbhV7h7SccL327oYoZLjeRpi9QaO6RIcQ4oEebajHSE6YVxcYZ9CGgAAR2A3KKrc3mFpiGi24E
epCIL5l5MZ7I+uxQyiqP4xz/8euvQ/znxUCl39eFMFAnd4nKf74YVhgYdWuTmBoj1KLypXD3brfY
W1tkd5UbYUMRNg9xlhERWgKD06KKA83UgeWDrx1w1CH9PcPe6TwN66L5EFZjfAuJP76tu+5Wj4Zv
EzWWS9kN4zHmgkZ6DvA2mEa00+ZCu/Xstd3/+jOphfHnhdPXDZMfmWUTMRrxJipKViMB4Ft3KAhA
Q+qlaKFmFCT+bfPSVZUXVLD/ZlKPl74bcfohlf3S+PnsbU07xrwCpcuhABS7to2EhiXiqlEwRsIo
SRb/8tp44E9Xpx22YkRdw79MZgZUMY7mS9I2mGGqw0Wv58skm3VqD3DakKb12RMOmJRoKDJcAOWh
XpHm1G+HBs3V4YqOgn3EGmU4d3nnonhT2VuntarHDhMz4OkXZKeaG5/E36YqzfFsdO42DvtJflSE
VmVxSAvdYgcqVjvFhRnfYgSLSnvTQg00gJAJwAMvDZLJfxj6nP1muVJaP29/BkGiixoVIvXi7c8w
AGGoNZ5++4yva0Y1hKJ122rhXQ16+TT+IdbxY+y2ON70QrulGhsG2uBdSOeZZ/TlrnC9vNNK7HNy
7eXrSuYK7BfN/PfRQK5t0+gNElfCTIM1IsGrDekF9YP0krbLO6wk0YctluGauCimoY934OdF0rBq
Hn5z0cmY882nBedg6MTiUvxI7X1/WH2sInYHf+FinszV2LaRXW8G3wUoqHvZPjovJY6qqV98W6IY
85qDXZjNJW2mHbbuQ4A6hnlK2+EYt/F8bREaQvLydnWccd8LDP8og+C8VyEeX2DbYZLxB4I9f3DT
3DnHTVGDF2/b7TqO/sE3i3SXuA6V1lHPSHXQ4BmC8GeTL4BeNcpGshkgYu3dyn3n44J4VU0VLfXV
q5vrgmHdxjAxIQf6vdyZy7IvxhZ+MiBC+AXjfYaWJVptVOYquYVy/AmjnHJ9NkSJ0ukK4JjiBg+u
GLaK4VSJTCVj3t6Qt8/CtP7Nleb8w3fPbe6ixgKSiv3Am2e66LNRUs7bveUYPEW7j2VbDF8yqxlv
NIGrJ3ToSxRG6Z0R5gZiZx6al76XPsEkGy5t5+8ivTw2VpWBaGjio1uoOo/jXDqf/fSKHh+IIhy+
aqd6jyN2vMHgGF6APu6ickFTC4izCgNSvuPA1Q9LspiBa1YPPrgRh30y5GEU6KyTmeX3yzQY7CSr
+AkcT3doOmy/OhyPNDQzX6LLaTE/Iz0AMVLmu0bZNHNWHKxZuyb1bAar7aCDYiwIFzea2GnCWA7V
RKa8aG0gWu6ChKwTeo/ox3fk29gwiPMIKwtocF7/JuyS+kdvL3xpRmHo6B9xo78Nu/w6XUisac1e
xPXJtufi0Y3aP4vZzs/JgL89ZB6BCrjXXrF1109mqJ/bHAx559ookwxrcm+34zuEGC5J4R9qqMn7
HFkziqnoZifZmm4RI/ho93iQ8gBfQVp9oixuPpVclWNpfS0qTKBRsr5HBj/BYzQfDjx0P7RD7gZj
jtGPgMgjeVHx3q+tI5vkiPShhyN11LDYFV+tGWsrle9wM6O7eEvkn9cSB80oNi4+SRI3tcQB7m92
Vo3QMvjyrol8giA98+vniCuv1R+eI8ImIrNMR3imTxgLAO/nBTk3lwTZCNOF6tHl1bLL0Xq5QczT
P1TdhGkQYT+6hR6w3jqLtl0FFc50/WfSOtJEB+C76qZuPxx6z1luXs6WTbnTY5mS9kcCe39tdxUG
549rEwcgIcB3y542jGAa/PpZ9eas6h4XGxKQqGMQuXKGasAkEp1Uy63bWOjRe8hPt4V/XwDl+2+9
rrSA7MuG2ZM+EwxR5hmX1X8u8KgnB4g+ZxndoMRZnikjGQ8Q6eFHmV381dOnPxFK1x4LUb6LywSV
m76+Fml28Fd7vldNaGXLvVesn9yw7nFb+ve4Uwr7xkXwBndPI/1d+uWtyJYAu+kZXFeO55owSd+C
3HpTW1t08BC3zxa8UX1BnZGgvduoQy2uOQSdU17sKglv6gooYyy7auztdC8VRHyNV5cX4aN4CVU7
Zqv383uqV6r3GK0GnUmtA8AiEYNs5mE3rwQGCl6oxlRT4JTQgypijmLMxBbVw6RGDkEOvY6br69T
817OyHedeVfVK2VSECHaNMBw5SalDnlbsNnHzLL1CQZHauSqq86Qi8T4Pf+mOo1UyFEyOaoLrhkL
JXu6N/W4v1VDryezgfJAgdoIETavevN6kvTGrgd6DbuLs+qNX99gEbDMbBcsmTpRjQ6VnSgdg2oU
5q51W++41tP4YcFFrRpr/67FAgFh7G9q1BUD8k1JPZG8YhLPo/hQrwOFJdltLcyJfXyQd8toeUGB
fOK9mJEqIUZEywJQGqsbrgo3iQ0JtpKn1Zy6Yytpl3GgSuQeSZF1IzJjOGmTQDlLdt8Uz9cep7gk
SrZOCI85LH39ohro4PrFnQy83OxBQuoLz9mnJJTLMJvOhQiba6lX7XUFkTTu0BBG0BaIKAqonFEN
mj3dvFGH82I4B7tyP7+MLabbHg2BlQnOmvGDWNz9asTi3bpUxjuE7XcewBkMBOjVDvLLfObhorq5
1hS7EDrzUXWh4XQHo+/0neqK4VPYTPmdBRcDQAAbcOr9UJvQITlY64BwlySMjbomB3vrZU5hdAhM
yRM/zBsSdJN8ku2FFl7aephggHnaMzjH/KgneFSqrj9SyB7Z+B1V1zD5KgvbspDVYTIZ052BfcfJ
n6gIKQafahqFw+iKKjlr8bvBIKRHTGR6NJc2WZ+TnAceNRLErSTpxJzgse2SwXY30+gZO5LNX9N4
7Y4jguF3wzR9bwwcWPHBvnsz7BYnfW7E7fzz7BkOWkOCTL0+nybItH0fLCJ1rwK29DWF42VxS+UW
phEsagypkxGFux3sUOJ/t6fmrU6jnMRlxUss0v8v874PyTlLqj3EbATA/MxXgonppYlQBb1adjsd
XO5bkZjHhusBA2xYcieEC+1zypIU7yCKofxQr/ftgFprlxk6uxIaHaYJP+y0nlQ3nKzmbgDe0jU9
GrPIifU3Q7N05PX9pdjOBDgIQc0ny4VCU2Xvkt4K/yqH/i/bAuNoaFN7g3Jmcg1TozynrbfshV2t
TygYfUQsYavYjKoZe9CCxIYD2TAK4GqMHw8EoWxeT6ixFxKkPGFVwLxfX4F1SxT4vlZlX4Tfwbzp
nAjZ8Dy292AS4NO7SQq9RjeCqYy/gGEBPbXE1a0i1PnAYDp9ds5oTCD9U0vcpxxbm8o5Q8hqzZ2a
LMcGOU/1Frf9/vo4m/zfRMWGBSzh52DCQorLBcpKdGYQaLLT/zmYIKKczckv0gMgkU221qTzV+Nr
1Cb2w0tjYC4RWS1FE8vM0JQPDW2HDyAy8v6QS9F5GyWmCIbvy3m2Ws/d1Irz61u0ibeZKt+9U0NW
Cp0dAXPzaNTVXYqgXGDGoruzZdM1bXdXII9WzJ0VVHbUvwz9PZ6UoRzPZxs9/+9z1dhijkeonMYp
MeLwTjGaBx1vBstqzBvVfT2xoHWpQ3Wk6CX8O5FV9imqRxg0Jht02YzQx87dVEISVYcW4OsGva7h
Xuso16qxTGcrnt5rYxh9WmK0MrMQswrVrQp/q5ld/synbvBj7dh4lU78yRdo+BFpkyy25gTzhHQn
ICR9EthRHOs5RjBIvtvcoLns/KkjRPCEUE2PPoyLgYaY72N480+eo803oEER55EzRFT0ONDUN+qk
GipHAX9tHsqTGnPzuT6DHZG2p7zgpSnih34q3Kv6A/aiYRDqd0SAckboWM0TpiDhqLNvzIp8Z4sE
73L515M4Na/LZAM5Yib686gDtNa9Z2ufVyIp8JW6jU9zOu0jgHm7qYucJ2e22rvcmGGos7HHtyL5
8k9z1UvhSH1dPcOlOjlSbkFP4NmKh0d9HdI/SSG8t/wleY7sZNrbYHgDyKXpPSAeKM1yBp9xNCbr
D73YoRVJqq4ovPs1n1ccYqz1qLqJWYEZL5EWdwT2qJPX/xUa6dfZWbPnCqbkDU5z0Ctkw39kvVEn
UCP6muop/IAk0nctugan0shnFJMA/1Mvb0aoj6MkwA7ZYzgm2SPqXx/KsArPqgfGbbyH3LZB2HM7
ZQW+n976oA928SRVPuDHmh/IiJLxKVGtU109IyXiGGlDqTS+hSnRnLGPWMN7b9T0IDW7Jv028580
VjE+5c5QbdnZINwluz0muec6SWGE2ejdYYBc386R297isMK2hWzJvnZLa6e6ImtQwiuoTKtbSt2I
ABmQ8JutgauemB2owM/9GHTsYSBE2bzetygs4rBte3j4Fva5Dxv7HuqjeC97Dkj9e7vUzfdUoV/O
ibY01bmatfjlXL8gy/O/fp16T12+y69eJ/+6+gt//z31F1jc6zvdGb6s9qM3lLCxxwaiLavkNYG4
AY67MBF6TKzPPU4mVFuMP6KEZPuYet59v2hJECYGAiK6Yz7bWXuvZnRz9adrNu27udGsw9LYC+C4
OHkSQ4qrmHyPyh8Dl2L4R8ta7Ruzbt+vyQRMzBqpB7SptscDYnywkbqCXtRYH621f0Z4B7+lj6FX
ITul29p7Zx6dj5R1sNyN5/kh1Wx/r/nYC6u3cQYP1175No0VG69vA6KUt7m+vk3VyqqH3vrnIi/0
bYXu/X9/L78FBaH+S55WPct7iPfqNC3cIbxH4Jqb5jX3nSc8puwndScTDVBPwbVFd0v7SaQQ2kPX
xmK16jNEhX0/vjRJar5vvXLakO393lVnVbdzZ08GkeOp9LvotKymvRH2osPhL0aQgXExHuum6h9V
Y61bc2Kr7lNvRvb4yeb5FDgLgVBUa9ZTCz8CqSO+QOwNHyc/TJ7apPiUjmL9MnbLgCVRpt/7bSxI
92TxTp3IpuSI7KH2vI5JcaycOUNkKvQ/Dj7LoXylhY7HrpnwJ8M36PoSPUiFDrfREWQjgniNNEzG
LdZfHp4Tq5c6Qcp+Y0/4RPRSfABUOk9yLSVqhYnwRdO1b/VYVo+ajydAvE7AqrlYnjL0VH19yt5r
skknHP48s3xywpSe3VzR0wrv1IShHHH9xBzjqk5WC6pwYeG1gepKYvRuEoesgq7SiXvWL3YnkY5v
Q97guGIaX8pyrkEcdgIocuNYu7y2289pP+NrnTl/2FGpU0kezQfkLNtTaPUAo72yei/SEh9PZjjx
/GgWPYgtZ3y/rgkMviERn+e/jyJb+6aG/j5Qs2J7Ep//Hno5uMuszrlbCy9+P1swod2o/lDW9XTt
S/bE2PnVHwBkmYdqVTi2of7QDy4cqCbyTxggtCvec0OJTpvfeJg4jI0M1dAcK7OR6mUpmlOWp7Vz
i9ggaUrCuYKNXd9eCyP93tRpZZwAu55fx3OTL1zNeB3rnPXi6PV4GgtP7qT+fn0yFRp6Wvo3Hish
ST4aSmPGzaQjNqnZ/fcxVAq0Y+kOAHHlFHXCZ5W/4p1zeh1SR3X2dSpq444stv8ys3TC5yZvcIIr
3Q/jlPqBHwpUrWMnsHBLv6/zKrxPUmoIpa4lh5nqBJZE5Ahu+hQ4mzqtJubChSnUjPVG1JalbQps
l69JmB2pEfkvb0OxlLAvR9U4RPzFH4f7UiV46AnZy3/qibSYuP68W9/OhnvdSLsHilzdA5RkbyXI
zDThjgDLPP+uMcfyPisHezNMznxIBWLCquls3zn/D1/nsRxHzmzhJ6qI8mbbvtmG3mlTITflva+n
vx/QFFujX3MXg0AmEiDV0yyTmecc3/KOKkzjdWkszcbRnoLYbh4sBGZsYZVOp3EBznZOOOp30kId
qacYX3FPFIu5U9ir1EvTrTR1h+ZpFYzOCn3Ddz8whlVlZQn8JlBRlLryjw1zxY8iqXej3jfvUALY
lCpm5eg16H0nCio0WZAn7zoEGjK09vKfnZJZT27vKJs0Suy9G1XtnaeIoj8CJj+QcHPreGVqhr7R
PTSsnUbfhhSlaF4UZqUb2zEn0R8V9XiSs3CcENr8DK7ouYJRMKNjQeFeI0Mo/2/ManIOta7751IM
fp/l6wLM/DJLmg+fnOVV54KcjbZ/+KVpmeHLmKjjHmi+xRuO2Ho9aSpC5Sx9lwWV1rzPk6DVMjdV
aOkbCmdfM0iSf07otiJlaH2f+ei4+mfxIzUbhyJV6N6UqEyeRpMuoX6s5pfPTS2CYPQBWt99RI4u
m1yQtxs0+9I1V6QfBrQhLzH81UZQT28RMqM3yJaUqJaa05tX8gQcpY0Flf3/hOkiDNLr38OGMYQ8
HM5h6XfgAL/JuuDV0tqaS6/ZvMwGdX50I4fvVeyvC/KRlH8RKPGTvPgx+sCE4mQMXrloR6uuNKy7
cnbjraNa84H+pPQw5oA3rTmChXfKXIgcqxRZSrv5Ry2bFQpQ9rdZ9y3oKdL4cdSVCY2brD+YatYd
9bLy1nFt1E+U4GioScLmRwhFg6dXzT920LyqYaG/DkXarfosCpEUN5WNnY+72EqmTV7p0xfX+q5S
4nizWq3YTTFEZ0NQTF8QfpVuP/T+cI8j8rLzOLcPlec1a8UeGsjO1PytTtWzrwT1Q0Nr430wRs+l
bmVvXhPzmqj3wUaawGpKuiMVRK2yvnqmnXQld/eBvPtoEONWef7mZeq89Pq4OPSJkT9AVMaNRxtp
441LOBTNYTs7jfpIu2523yrDgxUl5mvEy/U+KjtjFTv5s0Z/DeUq6hhZbihL07EQHdI1Dc3VIjV2
uan/lFZT9x0ktX3an4xGu0TIBTmQwoakJrTAl03dQboc4ZL+PqX3o1c2KN04U9XeRF00vZXhj4AL
9YuB3vsRiiUQDMLdBUiQ6sXcUlgYprdk+v6fUbPvfJwVTd8NKI1ecj1UlkbdBDs9VZz7wHHDLYyc
3MTSjh9QBintciFErhebZslsEVS0tqNV6dxDeOvcw3q58fRBO3vC1Ruddju03VKu5TOJKGeej4oz
l1uN1+dDa/ftIR+MYssNdLprw44qPn+lL74G62pYFR7SpBFNPD5fd94g1+VQO98hAuI9q9lRiMie
63hE3kotCrriA3XfO00JkXYT3NlzByt7NqRvqaa+kL80/4lhgOKVe5H7sbqEPiWg4V1r90qh/s9s
+lz9zzilN9/AbDaPUdXBrTJXD30W66ew8KGUgzjkPY8BcLZZap6ruUzujcn9mUyJ8j7pU7hSUnU6
+F0cPE+at5fx9FPBide4Nn85Jsq/6SZwgoBmGyp+Qc4rJ6VS97ErhrOh2+vRmpKXaY6UGzOK6hXK
pc57obZQ2kT1PW3XQtXGmxcGnLTvQzfk4B/gxk99AFM8C99XIp47XrbmV533aFbnb3r13QwV8z1b
jEUEP3Pa8r8DbrFVZxgOKGHhE4NvROYh8CtQd1hy0baaj1lTetEiaqx0J32XclAaze02axt0ksWW
6z65WUerWweHBiO8vjPLqTlcB6457X+bGom1wywGuaOIUwuWaVSrERh3h0E98V/67FpAxMHoJQe0
QNLnOjdhs9drdydX4RvL19EMl6dctcD3berazNfS1M3Y3bmKULO28/SZTz6mhgD3ulyVPwP4wveL
VQ2wPVGFk6GTRddngHSFXEshr0UbKoZTprQ2yG6UK3Ps6P7Nem2pcDnfSbNqivDUWcWLtHQRkVo0
BvSdpx6kzwsb9MPNlGcZ2S5swS9aT3Vwd9kB5/WGSmK6BsGtLywvUW8j1X4w/ch7ywbPhq0wVu+c
LHe3sdIJWEqnn5qphVKatqtnJ8lKnkmL+Qc0ZCLrb/5DI8tv23kYm+/IrH9sVzy+8jTol2tLiyj8
1/x5KVFoHamdgmWka+NF7+thH0SJsrSESa+DCUGoFmzkqlFbkIBawbyTq72pOOBhNf0gV8umfSvy
sL7Vx3x8GSmslGZDL21leE88lC4GlTdAUETVbqap70yzPdqeohSiVaa2zXyFJh6eBV/jyoF0xqmq
g1ydIfMJINZ4TIBCIW6lXdxRhCov0g1U4MWmIMhzIH4KqC5xZAFOFBwNZOnpmD4kcYj2r5ARlW+b
cpjn1y6vxgdpwCqJUi0CNjv5AhqgjHyJj5CJrsGTvY408T9YsMsPoV7B9xk64d7z4O2GVp8nFVDf
5nmgR+KY0yP8m0/hNgREUUeWVkSbfKBnXQxyoaap7NgYKJUJl9ZX6qGhoDxUYf40tta561r3XBtt
DilZFq1yf/K2crFS5xjhNLKFcnVKMgtyLRc25m6ID0CxkENUise5s+KDdCld/jGTvqsJrV4L47XY
Jp1/2wLOS90NdclXu37So0F7rxPUp12tSDb09GnvgdajYG+XT+GYQ/QIdyL8z5H23gVgoapJnais
+f59Wiivcju0pemyTOyGd6g6WxUlhNFlG6eHZNaNVzWx10Opp09j3Rp3UzI/y5u5M0X6ToMNnPQZ
UXIT+nHJQa7+7yYZldFIGgngMBg386ZD1OemEy0QV1POarEqZ3oYJDtb02DqItaqCr6l1+D/f+8f
R8kT/vA53FXWZdagYtLTGWDlvVpfpu7ozvQfUSCfs1Lf29wNo5UvnZel3zZkBvS5edW3K+mUAzXV
uThdDqSVbtjmhftQlspKjdGMn9YWGP5FE4ERXkzeoJ6z0J3P0GBuuVSOpL2yD5f0N/BF7eyg+H71
X7aGHX/zg8N1zGgzULRlVw5n4DPSkFsdIxRYSpDWIIX4YfXnyVQGvnbI/u7koZfzDB1akCnQH5Bp
5kre8n2BUzo5U4eY0aKkfXbyjdPFkgtyqNtqD1YEIVURe/U7ALfOWW/+CNMMjnh5xjXE5sNdVlHl
klH9/BFy2nR+vzJN6pLX6Mtu3mloOTNafXGx5U/ogdOcm9x+GOwSFQ8k3de9mrYP9Py2D0nj3ca+
A62FcBlOFZxMM7iXa9JFq025lpvaMEUUp+6cWxLQ2R8bWrFdbrAHRAToHW3W10M+fwrKpdVDzGV1
KvaxppqbuPTaU5X6b+hgRLuLVeTdydAjExyzWI0cvj5FwqmNWJE+OWTgrWCwVrN0HagIXRr5+Puy
jK7EFvg13G0UK18up0qfPEGGRKFbHVBJpbP18wfLqVxtzAk11AFIdgvo2DScDil6fitf8VXoiMmO
0DbGYE3TP+XE18ODteFkQDDVr+QqLVSwrNHHQzs4K9JnOxlN9NKGEwRu3Y6Gj4tTrn8cHlFwm3n1
lYFDkLwAMqR8RqvaY1T4R0CCsL66afnY5miRaIrAN+cZbU59+TTPNK1dFkeHRnBfDTZgLYrH1soH
wY+AMAI75WH+gPhCYA8Qmwifm4SCTyV5kYtyk68A8oNqvA3bYierWqiBkOwDovI+NXa//6Oi1TfW
xS9jr9n3z/jfzmh/xV7D5OzTf03ES3/mOpezpXX5PXTATV12C99tDNc5rTYyCzPYzf1fXLPrRpRz
+uZehgLDu5cuacnMDa+vf9soz5Inf27MerA3fzlLHvMZdT1ehlpWdTn+32fRmxcd/+2SG+VZn/+g
fja+uJV4phQ5pk+3jJTW57/gL+f916fxl7P+8o/6rw+oH1Vg0nb41e6LrdU6JrSosPv4Xp5t7MAM
1vIBUukt7z7Jf8o16bEKxVzaQqdMmn1SI0s8TU/SmqlTPdb5FAO+h5hZ+irSfuusDUNkg5qlT3bv
VJJMR2Fbbcd+pec0OSd8G+WKRHdcFtqWojuPrdzMZHjaar92Qrc1bygbVQvpzMWKOxanBNVeGo1t
9ZRq9k2kt969E0YM9PbulKzS6ZH45RtTnunRLMvWMkQu0LOOqm1Ir+hlm9gLEcuh9MrpJF2hS7YQ
fsaF3uruvdyEdC9tq6r27eoa6RjYQBJkL6VP7uyajPanpHQ3V99sPviBf4JaMb+V5Shznp6kJUtV
n5Zcg2n0siZLR8Kqcj0XfJ7UIf+1z+3Th1ZdjBnI07SfvkSuEa0qBdJcDRwA7xjRE3ppv/uTOKEF
bE5OhqvH5yZTc1BoNGcHWhOf5aAmYXKZBW2Btk+LBt6fCyK4rCOevi3z628bhF+apQfpALLeq7+e
K8K8BmXxnj8p+YtcwoK0PyiUNAsKFhBlz556MzcZV9ncnew1yLpfU+mN40xBFVBERa0y27BUML14
ZUBg1L6OjFi341/obkdxFETN+JzAJanSxOaqtx33IIcmTb3DpKtdB5L0lzPPFPItoHT9vlUHBKi5
cCPdFvE4Fcxesc4tdViQuMd7WZOnXKapD3FQCAl2y9vCuS6BcQygLSujjlGErOcOsTynWnRt49hb
1BB+gEQbdpflsZ3aGyVUT32hu/Z2DArBYRF44JHF7rZK/NNcH0o4cPTF5XzY9demMcKmK7BOhT5E
8LvC8NwJ+iHpAyb4MVNMfUJxS03ekniwdnWNzLquFqR1giwzyYUNiFfBb3uyAftcXXQNhrdVPT51
+WTtZdSYOWzoVVAl5iDgAAH0Hna7hsCuhZW87s5Bw33QMoLuMphp7i4aWscp1P9rQQa7mnJK7CgF
Sz+Y2kL6PL0woUjYyzOk53oaRLBgIlzzZXCqaJ+E6rPSqEAXxBAUij8h/TN90yPF3/7mk9N6oisw
GZOltLzPbdJUCjdb2U2hLLuGB2iHnLREEAFWC06JILKV5nWQYXpMv6UAGl0Hp82sNVfZbmm3bk3J
cKtJ6p0M9r+1yuPa2hbcO3JxGD8W+QRQKQ+ar2kzLS/1Cx0yt1thXkod0rSU+XcTxPjv5h97fVY1
qB0XLX/fN9T25keKxfqyQkJlpxrh/KjryLA63KMXclX6hhTpDUgzb6UrmG1zrbY2hA0++8PQ6G77
odpf4zP05BZdrCK7J44cTK/d+TGvSG3/bpHA1xY2CZ9zVjnF2fahmA7MkvRxMGJeF8RMrqZB363s
mXrZSi73QZytYukUMX/u+/eBCD9Vy1Af526VRIqx0czUgyx9avuVNnYwrEs7sKrpdi6RALWyu4uL
NvWPEFn8sXI3WBtQwKDsEPKGWSkN3M+uu6nisDnGk1FfhsCAUzrmpQw4wRCSq7NQyLQr83XOc2eT
6O6wqZzeeEUHbYARIJhObgQDtuvGaFu4ZINiPTAp36bWuSD5INDi0bdANNkWSDxFs5vsokBptug+
J0+e/713k+kgBzPqPmb/6buGdAaaZOCUv6o2XEV0KcEEbdz8+YSoz7BUlsalR0o+ysmB4vNvfqoK
6L5BfHeTF94ptt3yaxBTnPV0LXnWaL9d0YRi892pxq0+1dCvpjAwk+ybtm2jG7eaEOTMfEqrfS/Q
/rWRfaUajZS5/qQC+7/vag2AR97CqCwy87YPk3bY9f5Jc8bh1bm7vK3TPn5CiBUJMfEuL/e0/Nlt
ImFe9xSlMry6ZzJi80LrS/8cp9l8tCKghi2gbSg/+uZRJeMvjMtgVI9KFDSimsB6FejLSa8BAJAW
v6mDGVJzr0QLyWjve31sKZEXO/mLxqS6ARGGgn+f3wF5Q3XV9EJ/TJgWpAZyUzSl7WNplKi94obl
42OTxjv3sYsTJDxSHZEZY3wNWzd4mOBEf6isft5UMLeupE8OSNPGNNQayL6JODkAcr8xvNE9yV2x
6wRU51UkCX4d5IfgrfUg1On8/rVJd0NtVZfcaK4++NX/mXuPEmEAhbjTB9m6ygDsk7cDsgxiEGlC
YZN4h6crpoA2dXlEv7hwOmYGicE1yChh8Ldh/Fj/FqSGQcEfh4iXkWHGrbjg4cJbZeOXxii7w2D2
Q7j2ouQgTRg3eb8xu2eoRFN4/CqUHcSA9kF+lxnZmmTOcJKuubbam2Ac7ksrqqyTjYDFJqTPzTUS
5BYabRdZkNNlYa1vClGzctxnKG1SFKDSZEeS8sOdx8+d03H1g8s9clQyo8gSAodGYXFW/b0tzL5T
3LMyJTsZ0fa3bQ3TaatrpbPsxp7f/Y8h9t2dlfTrIQ+2Xb9Btd34aQ8vLdd+cpxzfuvndf4FYeAM
Qir9qCpjvh61n+po1Cc5KDzDXmahF0QrS8sEQVraHoaUTji6xH+/4NYe+XLoYzcxamUAH/3l5MCo
AG0aD6oojVko5mzzHIWgKkGZTC6WplGpKzXSkAVz5r30KYHtcYuLdKSIQfIdgZeteA4yv3RubSz9
3uM31evggWrMjyJQzC9oySAURoLiZGc5DQMRvDJyQ6x2Hsy5abDMOpNuraBV4b71TulQAtj4NCdE
4MIlugmX1ViuStMqldPF/AyOKE3eB0McQG4R/CzUyIPUbgjWIxRiT51vhocpzueF3xrakwuF+52n
Onu5iHQERf0GHcSxtR+kC9GsH5WRJydpuS3t8mw55KkarRyupBTHEFzchF2K8lrf5OlKTkFPzWpq
HC6rdPlDRhup3BgSbtljHdtHK01yOmyqr/L5XKfZb9kLf40kwF1qFM9pbgx8Dn4MgleOYUtqCD2m
aCmXckezBh5f5yMioGCUO7vbt0FU3w1+1qC8kHnfKPkvNK2zf3gN3KBAewpKVkjcXGPRu2uW3Npc
GVsZnflcqiQp86Y95qKGTiPTngRK/4XiAa1a/tTfqWUC+il3/Z0d+/ZtY1KgThGgu/cBrZ0MurIW
sr/KsPX+pOcR4EZUNZ6lKVdbtJoupg9LymJsjOoU9XRKVHpSb5TIBpneDdr9TDoQft0o/174zY1l
+Mbr3yKy0IIQbkYXXKbB0+GVD0CAYkmWy0Hmwy09C4C5IAz9x4JMoI/ai9zEQ1JoXM7Rw/BjgxVR
72ztWIGhTpSHa+6+luXfNchvPvb5vIFAh2t84PvA+eDUjIWpjJOzguzOoez9+ybDyLzHBvHo66YR
2k4lrW9LIR5iNWVz79l0DiVe1q9CK+YPoQrq/7WVtOlXcs8gWHJIkhpoieKTpDnSdz0HsEUAPo0Q
CBVTur8aExi06t+EVT7eenAQ2YsqQL9iKIaTUuK7LCilcU7H42WTP7jD7WA44XFERC8KaztaT2OD
rpIXooRSO9Ha0JRxWydCCkwEX/bZoLHWRgcVmzyZLjV+mkulbUX7eYjAxDSiS024HIJOexkzyAFT
NQMxycch/5GqGjlsol9NmvIfaQhdX810sotPBss46ZMfgQyGavEj7vJ5StsQ+66f1XWf3CLPyr8B
w0QdPomOJhoKx7DT7GMwTSRqr7ac6YVdLCJ3qjbSHIOs+oiJlmM2tmce6/o9vR+PqlFROzJtqz/b
YkiVUEFlmtLCJFekUw4NTTcwvnrGts6T4Vwjg3q+7Dac9xLGtyUc28B7VD16q7u7BhZMGiRr9TS3
fP7SPVOEXjdl5V6iyOI/d0mqUAaclQc1SA8yqo/LfD/r6LPWtVuuwj5F98K2jTs7zMy7vvEQFUdQ
XLpM4ZL+2su2A/I3J+mXQwm1BHqgY7ulKqzDr9LNG8g3Oy7ddQLR+8hXG7jz/dWXjFlzn4lB+ppm
AjsnQuSA+kePXKoP+YkbVPZZkKg/VULXMdUa9VQMo35AAtBae3ExvCAu+FIVhv2jTJsbmhKy9/8M
LQf7RYFO+QevoORw24/QwNB/PzULnP5FhBbi1Pp/Ty3bwYN1v1hadD0gzWPqK6fu83VVFjybCl8x
Re0Oha2JYswvH5jk5jRB8G6ICBkmh6gaV4qplOfK9p07IwuDw1gkD+NsOAgOIWuQglA9ZVahnZqq
mifAQ0y9aUDsXs3bVd35v5wZNCQnGT7FdD+SCxi3Mlr6ftvdCdRx7GkANKms0Ygtzk0FeLTX9A1V
He1gk1L66B11rGMB2+d+DPob1bXzh6SN8wdjqHzKGpq3lKZc0HRUVDqjLPfSxzNO/iBEzQf+nB1h
ALse4ANEZ1yuySgkEbWV3qXKWobIhUxVHjTV4xIkfpRXQAuX2cPm+tNRspi22pggbiMi5CbfnH3A
Ie20u/rUBuVYrY5vVC98Cgd9PsmhNumXWVQ091ajAL+IBZ0Pgf8VjiDRhaD0Yk5joF62xI1i77w5
fEQaQj01Nhz7Xh5ASWbA1AwhyxzO41kOdueN56igToCoAOmwf/ntCg27KHEgYCcXKZN7eWz2hwlI
zkJm/iK/Qx4y495tBHF6ROTaPuriOtQVpvWb6ee9t3IiGP9lyN/irr6acoM+C44HcZwcejFzO2cD
47R9BlI1LCzSTCDl7fAxHKLi2Fbjl0ueQiQrZhER8KBwI32fETVohUcv8NBZCjOIu2AcvjNzI1t4
YTZ/qVragHVNT89p2yi7qldadLF9MuMLOjSRQjCg+HK8n9JoxjS9lTPXttNbGGY30BMXx6tLzuYi
/qdHk3P3h98dqm6JcPo9Wqb0biMzSF2y5Ho5DJuSTqBbndaw3VRANGt7dbWsga1vUiux7uxgsO48
SIA2ZuZVS8ghofF3EZE++pV3lCFyoJEwBtI4bPU0AIyDahhs1LzDSor9SKCvjDgCedEb+y7VK2Ol
SUQVwdInw0I6JVddgp69TKX1bW3vI795+jPjFlVfZpVveQz93APNGlDSNbP+gvyGvxwQY7n3BM9i
XJj5KYzhZKj9JtiqKkrl/cwLemZaPyaup+KRo0Wi79eQpUF3pNPP0zdxc+v6hnqQizyfouOoQx8A
o+hNL4bAb/jfKKf2NH84syzV6XTH5JdmeQJmv3HS7MUZDJ4qSf8fmrqCQLamcP4x9ep3qr72DXQ6
FmIsLvpF1QDcj89L65vkxe0Ce+tGhrc1yCA/u1p669RB/80reU3NmmS8q9C+OPhuwjfeLetvyEWK
9QDirJUzt9ahoOBAtUnoZoMGOvaqBWts+573U3/wUOxCu0S4erv5WLyG+crYrsIwaZYy5LoQm6dy
hg4nVVAzdP06PtBVGB+upvTZYkHO5JD5M80QtBCTHo2MdlVI+4+gYa7v0YLOD6RSggc/jX6qE/yE
0prF2z5ICi3v53vpGfpeRVzLe5NLl6CYF714atLVdU9k5OFyqAOSWuJUOQiJQGrm0Vlaqu3ZZ18r
NteDwMg4O7DIr5nTbFsqmbe1GOTMEg901LPMy4I7+pWzmJM3et90EnW1fRuZoXML8L3dA1aCm+hf
2ydgxisnn1DVELGX7a5h3IUwFt98nOZAVR/F9IAYAToWVQSKf1U0VbqR+GJlmj+QxoqbacerSUHp
aYRWLcrB0bqBOa9y9YcZq9oxo5h0mslxzqvCLbSVxY1sLVtyvMbyz/k8fYDGBEzE9d3XOfTTU8Ir
+JbrnsB5TOSiu4KHxKb4Ji05pA6MfAs5RUWZ7jA9hHbcVU7XEDmLdZRHEY6GDFVDywHxrzdTaa3H
dHIXU+0a97awUM9ylgNAm51crFvFQlBiOKHP3ixhDqk2GY8QSPe5CElw5/P2tWVhN5lCI7PdnyOh
KTcGkXNbcX29BHu8hB2Qmf+eyMUkEqpzRgqmunrs/eglkYqKatLRXQAlr+TmnYQleXglc2/OtwA8
RZ5RdoHPla9ysLpskzHI2P51m2DudXKfN19L31e+7vGi29I279c6tH5iqpsKXfq5tfvdJ5dluKNx
OfZyT1/JaDn4AY3wFxtSKPIxHUK612UHqAydE9QvwKLfRE6XnFzgJjtnogVOWIaSoMsuZoEYJioY
3L9Gqj8heM+ldF4De9Krl2i5L4ZeBoWC2KEpk83XODnL4ZHhTsfVr3J8RP8KAYCe0UYBogSwyNwo
oTke0XMaj7oW8o37NPMwV3KaXu14QXtkfwn0xLKMgW0162gX/rXH8k1rnU4Q5rcq9JkLeWRKc7Bf
FbftPHu3ra4+2Ygb30g1QjlMTQwnnp7s6UiEdFn6ejMDdt9xX/jN2Xj6U0hW6AYKMu/2b3vpvV0p
xoCc0zlu1HI1g814dsL82cjAUvtWrTyDqT31nTXflWXOc8sUIbA9ZdD0AZC0h8yGUixt7qverPfV
OBTbzom1p7rUf8gIkIioKtbZW5h5/RrmduNgZ2FDpsF2zB2Krs1ObVXvph+QYdANn555aV+m0ltT
U8wXDp3jl6i/xttOQ7o99Lh//DtwjqGtqry4pToVz9u4tb4pgMpPcnDL/mN29fVNB1oBBZ2r649Y
z6/mLXo+3+T2iBw7tXBx5vU4XR9o+YRMTvpzfzg3Y4fMTFNqdy2Y4FVT+MlamkDQtLsMjVdAmNXX
q0vOasRzfRDJ5xA0O8IUxcznTfPKtsx89U6GBJm4BPB2t5SmXFAzbgmuYqzk4caUbTPkVGjzy5G2
jOM7Syh7eeIxtnJzOu/EwIUtWaGcoq3Uqi31hVyWgcZU3uQjNGahE3yZwqTaSgqDzHGrnepNZKoQ
q5iEOEUlWQ2yzO9BJonWvTG0xmNXhm8NVaWTRXfsk1+GwcqYh2xXxXP/FI2TvS0yJ1/J1RwK9JOe
+l/lYsXl8agp0VetRulEV+z41hTDwEsZl3+7hD7314KcjfWU7+KJv21pejNsCHIWjop9nLmfykOQ
EKJ9Xx7VzeEWXvnwSHeBderitzKfgoObOsHBFoOc/c33t5Ax7UAWxvPq/986dgNYAl1fS6b1Kwn7
1ZSzCye7XJY2+esPXvbsc3ZdyNS6R5tF02BXJe56VqxOcDS5UMuGo2EVC5AbxT7skco04axdjuqc
8cxmxcqum6vsAF1QdpCzWaz0Ki/7Dj3cnmY3UFl0/apyYKJY5Xmqn0GaiYRcVifOER58qBDK/GHS
pickxKv3xNGM9ZAI3OqASTJ+0aVeBdCuDw5mFiWrsRm9h3y2tm3izodaDHGWT+Ve2tag9lTS9WET
DXq0d6Qpg7TQ9mEbFfGXKRqgL4adTHtNqygHpqVPHX5IHNoNVF5F5iTP76omgxfH8g+jsKTrGidN
q7PSpWL35aHM3H1TWt0LDYv9TokEwKgx+3ckBHlviNWvA12g61atlZuo8Y0HPvfvHsoDX7O24F4R
jukdtaaFmjfh3ez4QN1VPUcXM1DnVRDEx0vVtBUVUlnujAse/9E0O0pL+gNe0RZgloplYzja0rCh
M0WHdXos1GY+gNeFK1j13uJoTG5p6bAOEypAiz6o2xeSCxHl2yCjBouZzJ6xqUGB0AOfIv3pTmil
ShSWqgKizLN2l02hf5Y+Ocsy7TUwPXhpQpqKHSGEa4kBrXr31vLHlzQb8purH3IQmOd8dysDoHAc
9r3uxguzVrz7wKepMIZpm0RhMCzcZoAmRIBq2yhMICJX3gGU35qxYjqruYzsowbDDFUGf95cVFFF
h0xZGPVCDQEwWXOrP08+vRnSlFSvcrXv3fYoTbkqTbUFbdMVdhL/A4aiAjWR+ztL0edViHDkq+tm
w4pGohhSECCfRWR8GyO3vtXyLnntd+MwF6+2Ziprlcdkbq3fZ4f+Ick8QXMqeCRz3lypKVqKAbBb
0Vc+TAHsFqU3lVsqp5TXvNa6MGCkwaCv8iCGzkgyYIR1bfHYOcxQy8OSYaVc/4LQvBtjLwSOC1o8
sMromX4tWCyFLwiCEa7fX6tyJn2Fr4CAcIA+Jnrh8zHrw3Ia53Hj9iVkgOQFUZAN52ihWAq2+6M3
kakJzbk+UvnU922HCLRvIhUpfRnYpXaRlV59iZFOzUKUsifwD/9QO7DKZfzRI7QHP8/WELwBZTPf
Q3gKTZyfqcjCOOGJ5qFkHSCYtVSCNDrZjULVHL3S6KZNIhKMed1v8kxNH+e8sBcq9YlvnhKt/TYc
//Ec49SOXkyfgWlyC+EnVC6gc2qT7S6miHiK9SJd9m2Yr1DegqSmTEprO1HZMXlQvpnSiA4yW9z7
XL4RdHn7cJm503lws3yHpGgyDwswPANvWaZyG7etcjs64VuUx4hcCEv6wzyxb2LeXGGLKaBe8az4
gWaGBPY7ZLy0kR6aGXW3ZBm5T0bqKHd13p8D1dJ2oSDzSayal2c5/W0Ii9fc47356kLm0IKZLHcE
tOEAH9l824RcW9xYGbaWGnXxOnSn+wYuiJtYrMoQ3q1I8KkhPQkdfc6t6+xhuz+TAp1UimOhCnRj
fjI7UrNBu+FiqdybgeLfIzFDS4iufZGW9GdVZEJR6/hLCOv9S5jVjz0CxXm/lXF91fi3PdhmLubu
o2kF2T4OM21jTn75Fk/dpqDC/i1U4Cq3I3M+Kx562KCHlaV8vU96d5HwbXxvBDG2gaLKTZdm3QHs
yVugIHOSmaPxtYjVfSNLp+kMu+qgxT/aKKU6hQj2ixab2mqirYeihNXt5r4095MRQUY6Gs+NaYYL
kvuCJS6M45uWTo/FpVbgTWTC/rR7sY7IOPFJQh5M7qd92V6Xs58hLEYpOtLSs8tbySHXEm4sdufr
27qmvNQ5kbZACie4uZSbEHF7tEEi79uqs50VWjekhisbiYZqoHVPG7JVl1nKqeOBjCxjW9CwqRtv
ZmxAxpnFP3qDJFcbZMlTrQTTNqAhc5/Fc7AqUcleSGZ5kwQzT+IIWdxIW85y6qkfTmnLAbaseE0/
z20F4HwqTLe+NE6ZpVqslP+j7LyW4za2NfxEqEIOtxM5MwySLVmyb1Desjdyznj682GBIuix7Nrn
pqt7hcaIIjHdK/y/FseHfAygpprcF5WL8EW1+5aqiDGZr8MyyEwGzwCbyoaIelfAIGvtKo2gZQel
humnDd2BDjhHy6xteJHnTnCMdYALRkEpeJNtZpvtsgelAi6lgt2pXI4wQvOmCiWNrGVY16HduEcl
ab8JrnMFLkS+g/Pavq44zxxHrjo/wFchP3r76lc9P7upcfdUuwBzCMz8wZzC4aWvmwFuG2bA+XPz
NzrlKLKgUkGSz9VpAsg1Gs6boVh7YfEtb5L8cicn0vRUmb15Drz5Q2GXvzVa3nI5DozPTpn/VoxJ
BD+FsJ15EJDEwXhOp1R/ITtmHSAFNz5RT0AVRBYP56HX1FPQxTBakF/4TWY5jeTrbJOVm8xoHFII
SsybrNQ+esn4HNh188XzyfX3DjxKsgSMpTiGSRw/1JnVfKGIIgG3LuvBzGdp+BRFJe4vXpuVLwTw
/hCf2rB5h9WufRAjS4WtPfB53cmy0bqfMwruQ71UnluILj/Ek5pRJtF8lZUMeZP7VAIa8I8ovXfN
XdO7psvgkVPki6U/06RAAp8w18mLy6XwRNM+mQtRjGukyV60eahaz3mgfpTV6vCcuk3/KfSy4gg1
0nA0IUz60FGSc8rodp788IUioydFjb1zTWX/S7kM+hyFDxrNmbvRhqJ3R9CzfDHUeLw0vfpV4PxF
VOWed0k14ze7SuFaNqMEON2qorxPHZ5TTXtsSOD/LKLen4Akc93w6rVpRDnJI30jiX501aq5ygCG
tH3mLg1MSh5f3br8MtRqf6JKqFkRoEEWAAF6yj7npebRjwQotAx8cXXHAIhp3hvfZWWdGY9lol/E
aV48RVniPmT+39xJl9QHYpFck2PY9NrYqG4yQDJdl7sKULldxn848A1oqHprAODtAlSrgYgdopu9
Tv2k9BN0FuwmPogXXEK/Y27dKfqAXmkXXOghayBMkhvG3ERV/yiXD7lnzEbl8iay+93UElcrs2QX
Wfn0oXJqmv5ynYC3TePwLrfT8Mkq84d2ciKg3fz+Sz1zIlpTidA7qRcrVYwvNoeX0Cytzzlt4C+T
rvwpYnUmEEi5hHGczXE6ankYH9Qlhp+D9vVAs+iv4L5RXhO+Ia2JAl6cX8VM5IK2JjNRggD7q6ze
wast7qIEBmUfTO0DpH/Dldbo4doGwetM68b3S68fiNDH0U9uPTseYNyUFkGJ8DWsp+qS+v30oew/
kcPqYVdZTnR2RHnYXM18/U4u32Z286kpcyBvCTzWl7gKSEUWxnDqKMrhm8mMr7SpXqg/CG6DFpW7
dvCHD0Xnf3VptPxKpeR0pimFP7zWiwDK1qHXTbKQ1sSk/aWipIO8afTVLbzpNoZhS+EyXh44BYfe
pZB2isJPBvj5h0kf+9s8FuS8lpm6DJtsW6Z17pW7bY2/a+b6buaw3+TtS6KUJV/3VfatGWFONKfx
N4JZMWh+LsU2asLBjj/5tINZ04cGCBiHoP+UtFTWdZlKtZpoGyBlM9vbiVJE2hA9J6mVPfsUMcHf
aMV1dabJPa8/wtbb7nQjqI7uQIpUBoe6wr0KTw2EwdV/YypVv1G49qlR2+FzUVB2MwJ9e3Z0o776
C+xWGf8xu3byS+x4AV9781InUxlfjLkbzpmRe8dWi6OjB4DdoZ+d4ENdHBrox17sxktImdmTdkqU
Nt93UxZ+cLocodrHX6pRKQjj4SCDlprKFbTuj8t/ZH7MY77L6jq/envq6ZTwp7ydivOQtb8HFBnd
tNo8N+7yay0pLBneFLP89pf+9yxXzAHrNuMhqa05VeuH3rX+WL/ty6b8xnOSy6BRo0Zjx1+XVX5t
K7MpwcGhq9lRauvJWgaZJW5okdeGlhX4GWufDnM670S4GfZu9lCHVFmK/J0JZKHOmdrJP9RYt55E
+86k1yAxqG0odjdNYJJBGWdesW06dzuCz+qjNZYPY2FDv7SsjH5yi8OqMIAG5SRVPDRUdF144ceP
k3puVyo96qkh2OtA54BudSdCkKeYgvQ0Po7R47oSRWROXwDJoHQL+C6O+Un3Z5HcHLuq/wB7nqBT
7Iw/Aak6nH0/si6T6RYvPi8viv/T8DfDaS7ik8bVxwRs6q/uMBxTP/mz6qaeRLnf/5QY7h85sZSb
iCyiq8+u7V5kNYHw/pNvAwPUAKF6rMYm/qjb/6EOV/2o171/1MjPHmRpc6rcKQYE3lGn+x+jJw7o
1sdkmY9Drty01jwro3/MjDr6MsSzc7Wagb/6su/2XqBZV3LGMB4AnQmmncJJtavgI0iqW6/V5F8T
98UHUuLqFX1+Ldv6ZFmaefEz0NtVzS8vGvB/+6IfZ6KCEZj5CQ2h3kNjR79MplMfsyWfSf1sC72V
6xxqF6wTKmt8sKSXS5QM83JD2pabLGhepjIJV522WP2j6Z175ZHTLMMlnhLePMV5djzF5Q1OACw5
TjGM3PEcFo8yywuDHL6sqS8rHrlbzzcnhwILM7/1qBrclKsvbC8XzVJ+H+ig74PkmwYnOMX9U/IS
VG50q0OV90Nm518otnyRWwAwe18dftU+R3FOgWsQ+xeACNrHGk6cg5ZOIAsHvN1Bmque/Enpv+RW
sOv6wf7cA9X30vXTr2JlmI33EDug0MnS4lJ9cGnnuciyTygecrTy4+S0dDFO3mpFurU+2W0IKxGA
ZTFRx4vdmvFzXgXRUZkL6zOHMmo+yzH/c6w+8Z1n/deNp88VyN1f6wjcM6XM0tVbHVXjQvgmfuaY
+epd61HKezooFu8sBZwgsnfmXH5J8iz+RLNyeLGy2DrVFl9I2QyqKL3L/yk7mv+dqreeNTAnnxLN
DSmoQ9HwF6nmQfHbbKkmKJ1lfXXc2nsYx4TuqFTXD9Vk9i9p1yvnInBGAgBJ+WgnhXryKBD5mHm+
Afum7n9xkvobVVjVnyFl7ys6z6iS2+qM6GoE0wKrUnBGtutpuPWjM9wUblAkgueLrCxqtyqabsq4
gkvyu826XnWZkYw3UTWaBvRMCECALFcj2cUvwUdoBihi/B4eYhn4awqf7fFFcaP8SRabOKQ04Tmc
QZdoMlc/3ynEGJ4p/TB64Hi7y5aOVWUq2agovNRJ3EOjqreRsefb5An+OuuXoIibxyigY2ciDvlL
alTVg230zkG0HpBexzKevbNoo7Z2dwHviZtoG8eF7cPVPzQeOMpRWCQPicMvTQmZZtLo4VMfnloL
UB5Kg0Ln6LV0k+ZJ3j8GZf3kAXAV7Duj1F98j1KQKvrYaVpEsIMhgVQvBt3yebXKrfIj4T/nFuUN
zduzAiym0hjxRYzFl0vQtAft1zxtuxgksY5Dr9sHGzqBgFdRmJ97fv33ZADbJ3Kt1B8tIaZ5SN0j
lND10QfI4GcHXswPU9AfSd+D2zdZZMDSwdUvYqxw1bsaKih6JfCFj35JAzV4GX+0ThVetn4LOSkv
ctPmZy/y7fD8Js+Grr55sftgJqZ2k2FuQtI4P1gGZqxz6XGz3WpntQbgR4vhvE3fOW7C2C31I9V2
2U42VwvQWyoofCACgAZWsg9cq+x9PMbZfktB3FPF/ngt9pKtWJMZslYz80L3vXspooC0r2s1u2Fh
prG6xqvP0+i0O22gWEUjl/vkJxrtXjIVo2Q3BrlOZXGd3mwuerSBvwLqBb/o1Bf9DT+vKoDN020L
liMg2E4bgN7mKTIa9udTMfKHK4parWFc8wrtUnDafeki57NUb9VJw9eDZa4r0b2tRLdYStkXqKmr
pXR/vlnWUWYfqbDwjtKTC5vKw9RE44v02hrpUJ08I/QOorSzLPsJUCzRrcNCLGnowKVKq67t9/By
2tHPohSfxIETKvfM/GYZ7m+8XH/uEkOhsL95HTjaESRvnkScK76tEo/W1F3st83CUa886YUB1JDo
QRseTi0kvxydbvcBmfv1uwCNqGSdL6GcXuiF3+llSruHv5uCzOYc0QIxRiiqAq+yqTjs7WOL60yk
2YDL9NkN4hiiKTL1oowElTotpbmkv53WbkFbIeMOBWStL0QybwBCAiW0Lc0Fi2hDIFI0iqnSJHT2
YiLGVLP51Az600Haug2IjD4Y5rdcsAdlpZbfti5tye8ExR8rNqH1ai0t23/xv5Owx9r/JzuSVug0
FxgMtXdPkdM6lDYYDjUJzLokcp+gHYfbNM2um3yoLPDWB70bToaajLvNeNtAW3ZZfImfZFRQfN84
9zp3Z6pEOTMn859hui/3ZLNo8l6WeTtSjLnMMm9SH2o7+ZNOt5GenUWW5u2eWuEQ1sogGpJd6YfB
c9CZ6k8pRGU7LvH6tawS7ad6UYRq9VgvK7FwzUk/pLkPENbiIAMpjV3Zkcvux9Td12k/rkEQu9E/
JwEcyEUJrzxNR3p/VCujOrgqHMI7anXASvTqC0kKQryFPp56v6IwS7Bp1ik/m3hFthHomnsUGxHe
Id0IvI1NM9O+6GhUa/dBST8WuJAtL5bCWDASv69md7aHgxPQRBCScVzfK2ljHrlaWld5hfwIztOL
p3bfUpB5kJfO3TtIZDMppgcfoiRZYVo+vFKzOCE8i+9wQMV7nj4YVCw9ivWPNgXpVtslU++t78pG
XohimCxgonQFQP5OgXSt0pPnJM9bgf0iKhbRGkNflqEyJM9qBqCkH8Ut7fFJ+zi1zR9rfk/L54dO
060XSe+ZfJccQCXkLg5zOZ3UsfcyL/VI2USdWq59Fskmts3OW9glQtCRMJUha6ffZ1Vxz1KAnyz/
92pAj60spXBfZjKs5flpUBH9h+v4nQxmtM+1YmqcB4PyGeQwDgJLVkCWYZGe1qD/23LNETi0w54D
dQSMseV/bTKV+CcZLChNQBfR9HO6sFSJzKZRBxrv5FlWoQFvKr3HFxop/GevGGP+Vmgo5wgswJt8
7as3w6AlS36p3pZO2vmHHjCoPSzC4YsMxhREL0lASLhwdOt0p8jTMDuFBnmvO8UA+gkhDLIYbzsp
dC/tvBFyIQlXSUDLbtorCff5KqtM4gASx3JRxCRgLsXwLV34PGQgslKvM1kGavetUCiHuZPLMjPV
6gnmZxrhBiq3f+RfT0W8nxIiOpQNBfvlGPLN8ZXDMKbTr5mVDkdNB/OJ5usU5sb8f7Zwff9gF/C9
lIELS6JJfUpWklrsG2i9fV3dlXlLr1c8pqTYazBGzQU3QQartoxb3VoHle6GVSRywGJ7/OgsrzWl
fFyXm5tdWl/9zqDB5a9u2oK7AG58QsGnBbrX23M2u8IMyuNANmMvWlE0mvvBpXDyskG2FoNNljqL
ryuy67K0Kj+6rm8igWwNFnxXrq2rIpMGM5GJ1vdMYH/LvTfkF6oYKwj7Qv2ptlvtqc5aY9rNFehi
YODuVddAtih0sFennay1XgvP2Qjxb9UTPD6IXrYwVdXY125MR+HiKMNYpNG0wN18Deei5muEzUSx
7riuy73GAeZoVKN30dox+Ml2/U9uOaS/FiaMlPo4FlRQRemvExSvGskW4pBR/AhNFTlaiAJOmVqm
56oImn3Rjspt1HL7ywwA+gKeCTKuAlyx8Utn5h9Hh8JUPYrhFkir+eLmVbQTmQx+qLYfTKBpWyAF
Vrlm+9+8gSShGGhTe3At16IBhcCR0OJYRUij1kLDvMlkRuCfWJIUtMpaDH3XejW8q3S9c9521QkW
XuBBO0u4Lt8CdFP2+9CPMc3ShK1FKSE8WX7XrdG+zSLVfh8rStvFfBOLIzrZb9P9fb9BzcklGDlM
7u5rYFSio7JMVCcKDjL1W+fkN354GeFsqU5bGPVHfpvWUt33btaYcHsRdVsbtLjJ1Dej8eiS/4Dy
xSW6T2tq/TgtA/gH9WNUlghlbSbEFajDLE5iI+rNUJbrYCu/TH1onEZipgS1GfQARh6ZAS3+N9n/
ahcGsGBzMD3LdkHr/jE7lnuioiV76hoODjuZymBSSFho2XQubS972uQyE9kM0fbVyoIHEd37i0kb
2cD3k74kIcczNl+ZDfJIjlO7NDbVm8Wdg1QY2HXuNB8qI+WqQGkgECbMKFzxip1MZSCrAMYK4MHF
ot3kPzSWbbylgEzU267/KNMhAN+pEbVwm7H4ikdhaNnV6r9xCFWVPZA38y1s6S2Ns/6qSwkYnNnz
LS21ubzIVGx0vuUPVkUFTj1ArkALbqreVjVEPjsaaIvj0pR9dQbfuFa69n4o/roU7Z1sc5NdxORO
lnYw0ltxBjrR8gzVp5McRp+/P3PbWnHr4gh2wbBzFhQMSzEeggzE9ap182eqPBYohaVerJr1VfFe
tth0jfXQNKMLCOhitohkJ5ktSi0cQdKpd3afEAIaeo/AdGK30YJEm9yqWIdQXaZpMM5AYZdLrtEI
6SFtoCduVeDFoXYHvj8sFI2yndzhuj2O09k20v+AMo3GqDkpW8vwatmECk1FUAquPqJ3zBxk5wUx
Tz6fEs02bT2tDczM3z+4aAFftAEG5V8kgzktmCMmhRXU86NZ19u/eNvxXpMqcbaLqQc+gVjd3urG
AY52gEJXZnGp6OVO1utUpLMdm+Vus1es7o/WitOTaEW+msi6HiCj2K/TZXf6Fdrb6MaXaRqjKxSt
wSFw/eowLiGPfvRoIlQkxlFrOszMJPJE09U9oIZLBESWoDVOFzflKL7Ii4huEpAzj5U2WLdtsHyL
avU++UIxTHC+k//jkhJ36yauYuLhH1LAtvpvcsVzwI/Q6ZId5gRY7Mjs+R1wrPpc1z3ltHpYxy/0
vXuHiJ/g4Z1QI/XwkJqAjIsN5FHxi7EMOrnFp2CsuH7iK3JbcdVbkOTn9X3uVhb5IjJO++21DRxX
s77zRbZ+G8jUo5XyMMVKvL/7cpgLLnNa0VcHoUY2eAB4AJW988gKX8GFGjlUzCM5HziTLc6L+UHW
VBW4u6JL4mO8qEX2Ti3moxqU5zQefxMtxNOnsgRNVLCZhKBeZtR1jg3FRQtC0ww16h6sRR4CtV7C
qYlWn52YySCITvSS5XvX1KE/UzQqQekIgbJDU4KbzGZdD27ktxbw0kXzblq4eUyZr3iJgxKYza5R
adeOHZodzKVxYoGbWWcim7PIv460md/Jw8Vh8ypHI6OJDJ7pO4WYbL4TuRHyAn153B42WGX8QBPy
b1Lz06hLGs4evkp9EI0uAxxci0wt5q9iMUvN0JvdP8pkg3CpMiKm+25PcZhS0D0mLYbjCjg0jn3z
p1adBkAL1f9KlzQMKf6pT4b5pIZl9NUHwWFXakSXCTzkFA9A+5gn8VclCMxr2DU2sYBY+dwXX7x0
YSLg8rCMIccjfxnoQ/hTbVLjKKvVxiGvaO1FsA22OMqaRP+r96YW2br5ZqMkvrs+ZpPF4DGcFZr5
RWRBL+kf18d6I5Rlu3UuyhS61YcJ3nmldCAgC7xOuxlLiFhmMsD28xsMPPNJ5INdfLd75/K36ZvT
ai+u1l/33R7zzkae2HrWb6SqKKNdPs67vX/osnqPXRDQoviz7lB8pSjjp7zWg6eQHN3ezfTyV3Bz
SKDbmvVojrn9iSbrB5HnvkK/uju6Bwh7qAX6bYDWhK5hCqth140WZJXyVz92P1QuwLjAOUAoX2lQ
/ixyu+mcvV8Ow81qfk4dIzkoeaxeZXCDBrQ6KESz3f1aVJvlpk4A+Xj12WzWPba1mDtGNL5uvLlv
Wwbbc9+ZV0ng7kM6GPaBPjqwtcQu/Z5GfgjsxgK1HJkM5WQ718GtunwVylo09aKRWajBaXXvs21h
ttD43qt/uKX4wMxCNZFKuGTz2566bfvuqfJR7mxW9Wx7/YXE2y4LOv2a2rp+NblqGXuZtqpuZ7AF
Fk62GohVvliJflvKrFJhsZeZDKufWPvaeDC7xngQNxE1AG5wFX5zEaHTWDVVdvAaqhRhekpIyGkZ
ZCaVmDIrrEq7bsvVupTCzc3Hlz1W3b3ttp9stS03d2c2zlVfB9RdUx+6mQU63OyuY/b7iXKaAkZR
ikNP7dBENz9WSoC+ey262csgQi0aq2IH6i0o+yLQiSafcrP/7Z3n5kOdjvFquO7/bueSLsUbpSkG
JS7j1zYgtdU41Qf+nIsneoqLp6zma3K3rXP+SIkbRsppk72zkR1g61l3EBNPSjRkKsPsUyzLW8WH
AYUHpE33Z9ZN1dltm/SJrB6NQksToCx7bZ7bA0nH9Mmo+bYfs4sstEUyOS7HW7FT0yCjF9FQQEAu
J47JqFXKqkDb1N1dW6jF0xgRqh6s0dpvH1xm66eXz7KEL9zUeNw+7LsP7+eUUsZRa+3fCaemqrpD
np2nYdIfdUh+mnwcqvJE46x/IPs53bK6K6qdTGWgIHq6FZtQ1qLZlbEx3jajOx9Zro5gYk+roQgN
Iyir3Tv3d9K7TVb/QOsIyaj9Vx3oxrOx9PQkMzUaMphL0aAFDNCqKIWMswbA6J1QDNtFdqfYZGKy
7R+m2rGd6SooHTenWILBrufXgV7koCXdzppQ/0zTktrt/CorVpsp6ynd2MwBqhwPra0le13OaT88
rdHPF/A2n2i4Wc55cozrur9AdG5LmuGsC8F723wYcigualI4jxNVPvwu2HjLNBhajoZ9CcxpXqer
DTHMBJrR79YyW11M4L2b3WLdpPGr9f2OUVaV08mm5VJs3CSr6PhbtgRoeqQJr/3s2R2NYblGSWxU
AyQc9M4MvWjphc9z1817PaXDNIQBGXy0rJgf+ymwrBORlpZArUlzRWAboPrBOPeYdSFWat2Sqhz6
X9ZNRNPmVnfNjXFBiWRjeYYoyuxXE7QdAMOWXaKFpW9Kq0tsjwAcLEPvGQmVcVRuN5AstDsRvptq
Tach9emc0VSi84tPURSv3gk3MYABews6gUVojM8c97SbmIny1X9x2x5qwpv20AbJTZxWf7G+275v
wYiG3eBEoSDZ9Gwu9SsUuHyj/HUgmaBfayt4VVSZ+936311ESwWUybeO+Kxz2U5076VjYt5sp9fO
xvIiL9KWF3uzvONlLbNt2GSOfAOIZvXZVNay0eSVLjVA2W6T/2gbkf0PJu8e96Nt3BSU1aFL/ivK
d8Y/nv5oi3tPVb7NRFoPqb/zhi7ll+n7D+aff1DvHjnUdMrmbuns8hTEFTqfu6sFoUYKciFwEvbb
QB8Kwm0tlhPs3PAdLU7iLupIB95/3U7WopbZ9ohtn3f73j1RbO5kd4/SutI5WTUID8vn3D7CPz5S
TNYPKC7vnr49bv333z2qIVMPxoDamEG0MxSzeoCk2L7ZS7xhVsf+YlsD4BGstsGINNqjZC3G7ZuH
2kdo/uq3WqszYfjTql8lYuUY/bp7oOdFveOSQA2Ir0XH9Vc50Dj9yFSGYjmcVMugy++IrGc5Im16
6uzCo54O9eo4bXsULYzwJ7GstcKy95uTzNadZNN3+/cUwNiwYO2NyqGWMCY7JUNla6+zf5dpVQjw
ptgYo/8/ufyvW9/Z3S3/X5/yzvduuW2lwuG3jyJVPdhxcCLQTbuz2gOOlVl8WwBOXQDTlu+oAAZB
24vpjZep2CRgUz3Mg/dpTgC92vVTSkp7cZbBtiATbhpgnzbZuiu56B6mKt09yF5K4OgQGMkTmvy/
hKTyQx5B9rCcHmVolvPdWgnMMaymDkf/U2TdoqhizjwHy/oPx2bo642Ihlximlujr73Eduu598ki
gRGxKMVClQBvA4bJo41CzEQhM0FWFq+/brm2Eb8phi6fz8aQfQMfhYDuMmiJ2pyaxv4K7D88OEpO
YFcUZT700UmaDFapoYTp6iN6v7r5FSRHXWWEPxNvVS6j0k8LtDDoUaHlnBNQLc4AJmWPHQGrx0Cp
iEmm2Y5iO36XRSZauupeTUS2qgfHS47+YOs7sfEmBdrVbTPx2ZbiOM/lf5okdU8iT1SCUJ1BkfcQ
O1QoGl7aPVuky7pyLm8qoOvPLpVkzyIPmqF/VEDrvpOLUrVcCNki6Kc2h9rpLW2BatUPDQ0nh9Vw
2dSxrKsahCAC/zVntKWLRLHlkWTpmqDcUvMFMC/5pc32zmxztbL8BS7C9hz2ZXWDqrmCe+n7bLQD
0KIgQ/pkV5l/Eq3YbSbvZC3HYBe6YGPUTPpZG+Wk672/LtU2sF5EYRdNBpJ4Pp1kuSmMyrwMqR48
biLViedHF0pH0qK7pNDcqwTAZCaDBKq8JVols01xZxeY7gzA52IoNncu2zbbrhxQQhKAYUmTgbST
G65SnoSPeQA666m0NQCMBojhdR9ACsruXrpKT4k45MNJ6TzzmlQU6OgF7Vc7mcoARwd1qW+DGFKN
9Crb/IoaYpm6HsO9yHKFrNhuU2970Vv9XSP7UH9QXMvoUvMVcJPBX8oSbDd9XYpMN/T6VAzTf7XJ
sGpg1DARxWb3I9mb27/brk8k7M0X7PJcqOu6g9dE7klg3YOsbB/LPPgmK0F/pyvlxQbPD4RKcN8z
bo/cxNVwBYpPaEL4QLf76i32gUb1qKpY41UcqiqOLlXcgk2S2PPP6QyvnZOWZyjsko8+/bQvka8T
D6dD6Vfwao19EzR8LPh0Prs10ABDrv2aJO506k1QqsSMm8GuKMb6i9m0HXVWB83qodt+69eRRHMR
TQQuRTiExvdc8ru0MvXCwUHN1GovRu80f5tyz7n4jR1cLIhWHmUw3ma61kTtjoJpOFwDyi4WhTbo
bQou1dvUyVoIB0pX3bdgmbS7oOaq+U4v05B+iCuk7vtQt8J2J7IqmDmdirla8eUnwpkO9Z3eaSXA
A+yz2qhdOl+soa6oc4eZ8MmrPCpRIp3f1QXvKu/t6ESVj70CXIlsBbxKrNR/pG1ARDLcgV7RJRLD
t0v76zuErP/Ppi4JZPXQauHvvZdRvmUOw+e8TYtb5Xsh5ITLVIba5q/63Trpu+JGzqzdw3lMVfqb
oShkWfpANKX0K6z9InY6ePQJLl0jFBzFtL9VvytWZXmXcgHFa6vRoL9r9mELLeNoNcwXzWTpDu3Y
NHY9ircMLp2nFdX551nw9sRQ9onBmjxpxhTtViqSWchMlmFlOJnThuCf8JqUDt1joI3ntAOhF66S
VS3rlftEzF9dZZc3hhSxB1LjO23Kv9jbDjh/qQU2j1aPVxlMq/doL2motaYwM8n4US06u1FfDTZT
kUGQgOVms64XkkltANlr3Y76vFdvz9IN87ga/eOed4/YlusHAsBwBGewU2FKGS65XJmX67HMZBjk
Mr2tkzd1s1yha7kJb2qZpcs+MgOViMv1lP4OxJax7i9uoty2uvOS5WYSz1ArKEUH06jXElxbSg5U
vZxvUmwgMyeKiGrZpuadbbV7ujNJJrt/LV8wMn1Q9utG7VLPMHeTuWtikNFiI7T4o9b6DgyNRfXe
Vp4y/OqOS6paPoaYyBbbx5imzAYWZ3EW4RQDIRqZEcXdsrkI7z6cYWX6sa5APqitPDSOZRQDCm/C
pfGSNXZ79b04Gv4QKW1C1JYbFl2Spp2OByjEWz14ER11Wd1VM3vvMilN2GeUUYF6c/XLyniKKIF4
akugckoao1cCF4XqSEC4GAAtA3tW15+ErCUSepfVpguNEFpVXltDYMFBHcVX8JF3FiHkcmc4enOD
o6G5actsW96rxSbS0hFGJyMCFkQls3f/nonj/ksSOBBcL6+Z7Q3z7s2UyftIt4Jyt+k9o/wMbn12
Bis9eATtOniU2d0ySvnOjdtuPqaRD73CZiMzfyDHeNh8PApczWkC9YNNV4+OMw9+m/fAUe5WTg9t
O6hXMn0qIA2tcm488ywrkfdvyk0msx8tidMC7Lapf2RzJ5P9t0+w+f67bP1YWgeng6FSYEoZCkyT
Es2VQK6EeSk3AhFEfRaJDBIrjvMbnbLzKt4CwGziQgrz3Bc19QJafZVbgpNGtEJCs71T5Iax3UW2
y8XdXaMlE7hLcw6V7y4y724u28WmdkPj5qonkcigJyl4ZeC5OREXsbtgeBhn9SWvErp1/yHwLg4S
oeftsiCvAh8k//DUKj77I+Bt8u81q4FkeRXWq2z7+Yj2zVbk28/0Tb6JYBOtz3oHQRRg+upNT6Hr
3a/TSg2qi0yHNn0MgbN5GJ16pKdosRydylL2YOxTqlH536V+uUyByrD3xlQM606hDQDtuBRgiScc
xVF1ITK5MNzP/gO3/fgn+IoVsJHT7mFcaqxF1hntMSnq9EVWSWNFT6niP8sK6u3yKezpnfcm54nu
aedJZqZiTFfomdnVc55gO36Vu2lPs4SWFjAoq3vno2eopHYWCuKso7p1UKb2UVuWvHF/MnUn/aDD
hvSLZqm7tLa7T5o++j8HoQqnAkZpm8Jxo4yfxSUdnOBRS2aDCxVK6nvAWx3G+iBa058f3I5+/wJk
x36nNa7zCJKC82jH3EijmHYGFiK2bLt9byGajiowkGX8/ri5imLzk5luKcVDllg/ycpeNt3M7my1
xIHUR3cf7rY0I+2amJB0VXJkdHLlaY5AgrEqOrNCwFHzRSTDoEF6b1AccBJboEzpF5IpUMOkp9oG
5JXxZBhx++JGDnARXlh9hMU29Ltw3yrwZltq9XsSzBrUEh8z2MOssxu67SlLQTiks2B6liEFSQkm
tISYd6c32lmZuuk2FNoV3HXrF7uoL4HqFz+BNcMfQwcVe2T/4qah9dLN2i9io1AGeFOmEML0XrN+
GV2vPLemTunUsgP8pxT2tor/oFrqyxjMySVfEiIygFeVgCemPap8jz6IaJD8zJ0JNfyvHqIIrfmx
dJwOzrc3uR71YDrbBCAtta/pYyxy68m1+ROrAaDoU7M5rAAA0t3f6u2D7evDo4AANAsSQFrl7sNE
7xK4jAsmgAgzF5Bz06UzfkMGMPLZeSo0A56pQj1TDghheVRQ003/Q3KToVxmflpXOhQuULDamRLs
25FCqOrb5FggvJIDct1Z50Dp6Te6prrgINN4WctM1I0TulA4ilHBVTJJNWX3TihGm49V9RDj3a9z
M/jUGHlx3va9e1ZXx96lyoz91CbFdDLjYTpOicchJB3pgua9SD5oTYQOinYx4APLqCUil889kenc
Fcb1fr2qRPrO4d1UVOJqaVN9BAMh3L3b751/AyD86wON9GhBFUDRuD+/G5rl63l09D6juBzN6/pH
Nt9l/25iwtKz7v/vdp5vUZOyPhP4gYOnw5Hzo48gGxYayLNG6v9sNE56SqPMeLCJdx3dyLL2Khdh
CvPc5zKyXiGFw6VNp09zjWYmsLDaPnxIUzPDio49adOTGeTS9ADJNEkMWtnis7UAzkdu+7GiPeRJ
VlrVRxe+kagbW5RvFkZh/jmaw3ygi/v/GLuSJblxJflFNCMJrtfc96ytJbUuMEndDZLgCu78+nEE
pWK9fOqZucCAQACZtWQSiPBwj84LEyf1yGYDzQMKn/fprmpfk9LBvbFrxnNQQE9tahx33fKDqBG5
QnFS066oazXxFaLB7gGUzCI+QZWmQW13XmyUVq0a47oFKW24otHSOFoc61+HNIH/QVBkph0QhrGu
iQIPBUgOByi11gxV9L1/9vJsuNpdI06oeIbgWy/uZpmJe1oN9t7pTVwC3m3UM6BYA9Hry4M5t4No
a6UgR6KayrnSsmh6b50NqNidx1SOCaUzIAh1VS95DqLeRSHO6CCmbo/cBSYcOemrDWAi+Gx1dx7j
Za/u1w9mqaWYY92QQ4qDvZ/Z7nExkQdNks0ujXLVtoUF5NmvbWmiqZroolLxyUu+Id6FyrBAhHc2
WXxjcNy8w3b0wWPbm2vZp83WT5uWoa4+9G9miSqvoQwvNCK/uIuTA0i0wg1o6cJ9M3TTqXJSvMAh
MxokC+qpMvHkw9kptdxga2mdh1RLatBEbzV87Tocii1RZJ2TsrLO1PNQWoJvWSfeLjaaiNMCfyVJ
LRkyf9g3pXNynMGD/lQNKvS9IULvSUzQRlgFRfqJR4E4kw2KCh6AZqhgRQBr43umte2IVMX3EKCw
uWehbKqHHJqHfBF4AX0XHyLUOOKTOIJ64aqCPZLN0OiepvEztNz+NVH0IUdEPh/GcoDa9fphJTg7
5SYtmIDKHWgtAEHOL4Ytix3KlCWQG79sNKHABdEAkA8fatxYFRdmCSBthvTQ95xXK8ZBAj1S19Jd
p2RgXx9AaqgxW3U94YpO3aWRGqKFCCpwWtqHhmwEWUAbAiAUdL2z6oMoxXeCSNY4M7J1kQr8ud8b
Buoq5Mnfx9RjYTGdwA2AQ2Jt/5ouobgTl8w9RBarT4aJRgLTDmIKo61PI368E/VmI82TJxmjIEbV
69x9WE5OMe20+NN2+JRj++XlRLQzCwTpuZL9iZJj1KM/C/Wi97zgMvGvNnIpgi76mRd8WLIMf+u4
vPxvp0UdhOvKqQKAe0PrYPhAqAjoeK7pz+Q4VeFvqVsR8m75g37woj8mzSiC0P12jOQf/itoKiO4
nv43QDSnYutl7EUAl+DcdJy9aWL2eViYy13NE//ce1kNtQ/oLggmDsAoD+zz+9CQIm5eDMv5anOF
Yh3XTBB0DIAI81mI+AKazkS1xDwWecRn4xjboKYdJEI4vMZjcHHPwW+h5rGhEjjRotnf7hJnF/TV
t1zxdTO2kLtGhXu3YppNf+5WDcQTPHASpeAzPNLIQLLqMgbS6qC+jS4Zk66Uaz/s+WbgRrUDTWPa
IofZc2NNRZ1Uzkm9HH++nTtAC2+ZWEpBl9mF4AzyLOWh8/0S/MOQTx2GttpGZjA8ZVbIEcdHSWDO
bbCNeeNnYg7ua+6ikE7TCVsg9bFQwnJRRfnLhm9m1La2qAchsmEWOT+CRpU7IHr706Dp0TrdUI9s
D8PFxbCxNypisM7WPGrLDotN1OmlU9MnCCG3F7DNQE5SK47U/RB/j7Pmbeyc4c0Du9+u7RJ/Dcb2
Anw3xp89nrVnEDMCEJAUQD8mWiGExktDPuO7owOZXVCrJMO6qoroeW/i8fJMXd+comdUHBxR+Y4E
sZ4NtSlW9V948meNKvY4xLPwpfECSL8hjlYXzAbYKVH+Dmz2cltFiFrjUQOqzfm+nXCxieoM5cR0
vaabOQ5JEFT/eT/XV/V5LjyjAF/NZJp0AqCH/3IMcGpzz+y0OjzYZ6LNxe/h9EC0Dg9LyNbG+7xh
oKPzWW6vWVGNJ/COlDhFimkEjUReIRqtrTT2tHGeJ+PSZDHYaWbPeZ5cfVrvj85wkMrdkI02GlGZ
AglSvR2NaaMP74FmTFc569GEfDGC9009AW2gs5eeBkc3qv7ZW2zcydpNYBkmUsO4z4P6Cz5g8jSc
Na35YKXxPEVelpNgAc9w6MTxwtiywPrqBWGyt6tAXYA9WNsGCoOR+AYGpxLHHLADGinfN8DYUBn5
irqNke8MSwznADI2EoCBC249Adj7cTSiJmGWVncbzA0NeR53bJUoJzzHErB6fVqaD05IVQGjWoz+
WgJ7k3mAuCJjUj1RkwZhvBty0IMvtrwAOjcfACM27TuZ7fJzF4XtZahBIOJNItjG0PcALLavr4iC
1leaoB7ZkMkYgCEP8KmCx4Ob3QzDAGGHbt8b6Q0Kit5e6DKOmGo5NInsWGcvOPgpbPF7e04ctEz7
gtEeHyD8p9OIGtpI70F26NZ166xunU1tcHEBB701ocA2RO7BHV/IBiCYUV+pywsPmucyP9UtFI+c
DHFmamioclCl4BD2fc4U5D6wfDovUXkNMOHNjOjTBkoxfBhDMto+zePZl5bRLn0+4jkKvsZp0xn8
R+p4X7JWWp/A4F6eK9OJ11HJzE+dOQT7ya+SrQzarw54rC95C8a/wfqD9Sgap0EJcjfk6/kfNKpB
pPUik3La+U2PMLN2J5sYDANUMUl9EGbx5gH1Aun5EaKT0spWHAKBRxqSmiLYubJVHls/bUQSAW2q
n7aFM2Is3JdC+h2YDSyAXzKhzq3mEu00P5xHVKLLmKZp5ne2sGirct5CGr2Funu7W4dEVLqsmbf8
9zHNlNB69m1xdOweKgS1IcFWbIptVyX1Zh5Xvh9D4Jp5kAzW84GBqrZe3m03QNQ14fcIRSAoJYgk
OyXUdXUxJ42pmYdKMzB9GGt3Gn5Ybhm2d0AJ6mbxg5AtqnIUf+GGY26tFrmkOVf/n+iA39kcSufn
iWFu66yuVoQAeHT0imkzKdCAhK4D9Ulk3nOcNqGHsqZuqDn6UD4DhRIaxwHLT4ERsGn7wXUMemcT
gi1m3SQWtFuk2W+qMnc+eQhDbUdc33YKxFhPAmG/Z0hciFUaAhTNVJ08U5P1k7GquOfsF5tRReWG
QWZqm4+RvwG+NISwh8vvbmxUKHGPto0njTuZqAFHVLMFRQD41noRQN9BO4+O9VQEoOwjZzfMu4Pj
hf5q6CpzBfKa7lLqaF+dGhcr89pnq/SLTxOirzok2Ew9+HYj89mjkZ+npzDnf2TC2zrMHS9NoQ9M
H7pCcAX8c8tXKgj4CYqE08ViFWw45U2XUDfkTkPVG38OfgvC7Xf7hx3nvZIWFDxu7QMSTXs/7DP7
++Cf2CZ9jJDf8rZmfzLQ606GgT9NitK+xWd5Lx9e2L6Bmww5cfrhlreWejLbS/BsIt7YX9Xoj5vW
HGwUjEjQ3ZBxmYHKj712KY7R4+DbNzbbgWmyeUI0ojnWnhWtwJFuhcDAwej1/SnPWHOJw6J5wuW7
eaozPJGAKS82ZKOGZfF0KyN/XlRaOGiuhh5k8ALo7/3i14wmRIxFH61iEKY+LRPL67zb/Sz/j9fR
E0YOTJMCMQYKrntE9XP+dw5F49fEsMaDF8lhP7Go+2NsnDdw8GQ/stb/rUMC3mY3AKulma/TofP+
EjHS9WCtFG+eM8b7aBIgPq566+5zyL7VAzNXUQruCDfWsewA0alWRc0uzurvNFrsNKQm4iVqLqiL
4HqxKT0OoiTN68VHv9+oKDPWhqkQpF94vkLI258Cx0VhPPwWO/XINtnj3baL8egUebHGGSPZUSCZ
gsuozgFEx4Xo0gTWWTIVUVyd7MT7RKYlOI1q5HxtBQypMB2rpllRcPNe9+s5XD34YDzQcbj/pOyk
YTWpP3UpN9Kzv5g9iYZzGVLvYeli0+tVCqKwxTTEPt9HBlKzWkM5sydX6+xuZtKfIePure/bx+FM
+sOh+UvO9Ohzkqk5WzF7oWyE0qK+pcQB6jFDESfstU9Zf4wdlAPNCYwmTZGgNXCoGcEZ4oEBZo4A
5nkkt+kQFIAB4DMmwQi1ybt0hK4CMD62bjgDlwqO8KA91sMF/ENDggG5dbLvvCq5AAFo3iMXxIV1
BZpVGo7+ZN2pl3eQsHER2vRFad1D3eRlHQKDpMY6XMdRDDJioF9LYBBQl8yKc10DDolS6Tczt8Sb
kQ/yFlnVC752o9nUq+IoCyjTIcCl1nFXeFsIzfeXwYP2IqkrRjKFhFYKLKbWaiQ7NRIoBKif4TwL
lvQTy/p2xWKnPw9d8el/TxhTYnnUhWxV2URrsyjqzQeelUU4cPQhCBpk2bQhkhZiV6FGgnl4j9Pp
F1FUOQoiEKaesggp5v8cfrAZoCcWRs42ZKNG9r3chUEPUnR9cO6TVJ+eVb91UeOLohIcl2kCmbjw
HprrzotA5B/WEjRSUKJamiZW2zDywHb5bncNCFtVTItDD5CwfphQtdauagHnoAk/jZp9bvj9KlR9
dXdAB731fECluC0rENnHfnVPytTaxV1uzD7kGPh1tUU18ohH32i+THnarKtWTVulH2KqFObFihXq
dpYx9doBmOS6g/zmRNOeacP9fY1dRj/6keU7ui4GhWNBQiGLWxT1IseGI4O7ljru7NgOMgl0TRxV
Gx4ic9y4iJaeRNQPJ/beoyFNkK2PG4CXljFNL0uWHRYb9RoJHSLT/PvBvPg/vKLZR+P8VmjFsmxZ
AUbkX2/lwYeGv3uPZLOD1jua6s5kiB9UN2bXqhWUmD2OS+hgri3LbNZQt0TCGNoGr1Fe4Kt3sNSq
jMzplWzKsUFUZUjUO9bmaz+Bern2x3JHk6bI05XqAnBqG2b6Kq36q9Uk47cAB65VDdKjO7j5TMBw
Lk5mmwB0lt8npzUOzOojsDH8anput6g6QyXbYqNexDrvYDv8x2IXpR/dnTIIb4geQFzsoIUWQMET
8yfDbfhT03cGWEJMCxlhm6Gr/HKLZ6y1KUXjGCgJyfqDV2RgwNDutBBSouNF5fElJxeyacW5DB+1
Pgn+yJMsPVCoeYlEx+8xaTfAV3Bng39IR6TJTm5JKcHVTOOs0LTNrghcHO/AFTs0KUetIODEwozy
J2oakPaeWFp/Ckc7m01kd/SFxEGs/sDxkAOJImgLoDSTf0qtOn9KvWQ49Tl+w6jwQYGhP6gTvlEB
l0e1+Tkdw+/JWGbF2ukAAl1mixGSZK0fbH1e4dgK8WbwOpF08NKEDo+R0kQsbrFF+rff66+EIjeS
zcNEneNpVDv8E9n7gUU7p5IAQLyfOpbTBWRkJDiN69TbpBVw7+RT2v4wH09Gz5p2E4//bMcoO48V
5LKgqqGS1RDZ41aQqBxNDSTv0GgVuU43+DhdQFEJ1Huiv7BBDX/zNfAg9x0B3uY4ukINrhV7PVG5
HAluK2nEfpkOUujZ1um9tEE7MYE7w9swrxzOU1TuXaFC6Ma1OEmFjlttPKREwaro2dOtmMpDPuK+
ObZs8DYm0gUHvwcIkIZ5EZk3qwf1KIRl813TTx1EiPU6apxj67vd7YM5QXATcO9+zawiPeKvMN7x
2Y02oOYEXYDpXker4H+Lvsb7H7yvPCiGddK5eHBAXWz1gQ6cusQVnjYgXuYulAZ+O01GIg/vOgT5
uJA7lmcbf/waOOX0SVY8QCotK49uYZgvrl2CgmICH9wYpcXar2Ndz9qOLWBVIANvHPMyoCbs0sSx
hbCHDe79MMXfu6sCEGZFAKI0niNWAzgxdmGbdZcqCICJ1ROzj6+NNNN6TXEKQoZQE0yLnVb8zgat
ONDJVeAi+H8400vi62AzDlF1engry0tQz2iBdQ1s9bdVdxAejDzjLTaHFQNj4TkZiuyNgcttG9a5
ubWBn32bQhFfhtzCKccuPdA3jisP8bVX7+6Yqzj27YNhCPklqQwAiiHQ5CF/tIPE7gc71Ih7gKTC
HMhxJy0/T1kD0do6Ao0ghDb2CLirA+7In+ahFTT5uZ6gmp5M2Q+ozKyElpBxAMvSse/w7McdGI9K
NkEzDfyQu6H223M7yO4M0EY39xabCs2CIx8BpgXbhvrwMjP5o39IWF0l/6QD2N9NAxJarHH5q5t4
T9A0G7/2tlVtyO5qO8Kdsx2KuT/tnKUGFGzsA1fVXhl1e/V0Fr5tjPhY2yDFI9V4siV8eCYPMtk6
bY+7j7GiSWpE2D07eI487jFCf9nxoBM66vBh4YseDHp+Wq+8iHc7M2nA0Fm1Sb6dQlRbI1hVX0Pd
sDlQqLtdDIqX1uPniHGs9npV77u0+idjgClRI3Uvj+Nyh1KpboW6LfA/L9PUC6c8uhbhoznVfKh1
q5mfITNWrEIzsHZkLN2uun7YKtX7p3p/2o98qDevFu0QXRv3cf9BRhFgFdDYmQsUHkjx3EGiVCEZ
oj0YBwTYsXURw2M9w+z0UO9AQ+gS7asSMkq0JM8koLtRcAwq8HWBkOuCC5p1FUZkX1tie6ynVh0R
7bqnKnJAsa2nf3a5EIiQgSci1u4f1pBTrOFd3FViT0MUqEEZIwN8+x06OxJK1iunems1YFxb8LKL
D/WoIWDtg8uD37zh4vO7rWmbh3U0FF35FXLD5S7MpAXB08FJz3M3idoM0awyxF26NP11p6fmbq2f
dR+sXsU4AuTawem79FwWU7fPzeK2mP5re5qqaee5q/ccoIINtIreaH45CKwmk2VBpuDX3lnsu2sh
arUeudGcU5TulasoKduzFfhpviMrkgmCr8OuPJUoUjwUw+CWK5qh5sN49iRrojdJaD+IU05rHOan
9Txe5h/Xf9jKb0H/5RggACnNxAB7J8QLJK/rmwGszM3GA99a8Ui2K9cW0X6ZibUPDWXP7mpy/SOt
UCX7uZYmLfPPskUVJc0tq8PJ8M6I728X0/xSRp1ZB9xHvy4T9ErcRbFVhDx/bANFrQmNzqnzJSsB
mpoCH2EI3QzvvQp6eNVqdgP0uFrRPI2pFw8gE4iG+L4sWbb54KZfbEg7RGGX6eUdsEbJjQzKbE2z
syNN05j2md/JsqZ1+3QNCBYecBOqhEMLCHJSa56FmaHgaSPsFm08ruoL2WbxZhMlFYcmS74nzC33
XFbW1ekdsRt97h89FeSvTLAf4DbKvxuq15h+D7hb5lqnjicgzEKA7BtLwAAHB6g+41woLetclDkY
7UNg8jPzx+SO7lsKROJL78abujbcNzKVdr0xI3C50khOJkKJLL3SyJ+GYc2CTh6VoTw8k5WxNYw6
3LZ6OQ5O+VFUxrrB0f9ED3Ep83RrRi2Ye6sof+uS2EP1pQc8jn6mu2DWfHHdLzQg/zjrf9hO7l3o
mT+oKN1OFtTVyAMRZQgEdvawos3wPIWWrR+ukAEvP7MgR0TIgN4dEo/uIUad5rErC35zCoZggtl7
n2rX/KsYh/6f8KmQvfNP23nfPDAdz2sh11LeE0N4H9ZawTBtfD+c1+Kfkq+ACEHEUqOeYySftz3P
xHZBPTseUA+4XGcoA7chIVrVWyfMxmda0AyoO0+U+83qkgnoueIriMqi71DGARlqOMTPuJDb+H6J
GBg8MKHEl6RWxhuoFdnamkz1CsqP8CxK5++s1yoaQ1J/ycfCuQRAzb+aDNrZEQKfP321zW6CVdb2
1XNaB9WrISZED8CDtaUFFk4PT4lUW5c3cl2YnG/dcmovvm56XUxV6IMk9cjGvdxaj7r0iiaSIIQq
gyMGr1nNffJC3vs4ZkN5XPah3rK3GbnjMUbeEO+4BPErkqMdvn1ijlBZGuPqRd0u7WQD9fShvNDY
1c7MzsUqaWuAk/WQbP+1hqZQTYpTlosQy4fVek07dFBpa+wD8e4RDx+qV8SZemRbWPospy0h7ed/
ebCT7++WPtic9E99Sj03IPLuEUx3EDYC+n3Vywo3KCcU0GoIY6iNgCF7Hi8+ZLOiFFd+4K3+L2Y1
ol9r2/AT8qV8B035GNBBE4TvjgmkZjbKk0h8iPPp+yw1RmF8BT4yu6QsEIBrevIEhtCfHr6R7k2v
qOQ3E3o5qwK4UQgnlglOV8o7LLcRO2UI/NL4fZauKdCuhgRExAL8/+OTDrnWnY0k6BN9coXRIHg6
WAUY1zGZ9MzZC5mmAP7hS8LmvXUDiubeAYVdr9+Xkm+O//e1bJriOH8H4HO8N2SVbgrLg+ih0ZyK
2M7cK84M20R1/r4Ipn3oB+ETNSZTIO5q+J/mOPw0MSDe7qnTrcgBsmAIbBhdsw8dA1zceiX5DpCG
gSZzWBwLyBjOu41cpqDRtgMkv0BNkAVxu6ViJipZooqm0HUrnATNzWKiHrn5VAhFYxNfo3M1lJng
K6zzBLhnRA0FOp5sEUNOcPsGfxLZqLpmep+Yy0motsZznGSrPChXR32+rrwqv4dS5HcwWOT3vofM
QSPAQ8/8JHRWhZ5mJTjK8zz5Tn6I0GLCyJR9NhpxXNZSL9P1OTLYL+Z5I2gTbzJ3ci+04/KqhpG9
xhC/gzgo3sNiH6e8XjHLBT70fSLquNwbGVQNLWYa50yW4VbIJkNZiTLAtA8bTdBwachGs2SjYWuU
49oRbbgmG0qwDDVvQ2MFnaSf42VhhZJt1VT17ndbg12p3ZaZBb52CRC5U3rNFzsw4zWf0vGticMW
sX4RPzMcAHeeCoMrpLJzaL1P4CJBEcuBW+peWNxflazLnyLLzZ7Ax5I/ebV3Zri6X8ju4st2CzUk
CHKRml2oqcoFM1FwDMXP7WyUjVtvlQnAGIEjWhTK3OQv5Cme9sENBVMjyFSBKdaj0t8C3+nPGitQ
b93G/fSNdFQWzZQPwwf9FZqpJ8Rj8FNDewUV5gWQM1OwieN8BF2URCSyK4d6zVwkmztbmTeyUePo
WbydzvfkbCaHHEzIN1ADgIgUDCGrxTbvpveoIgQKJVQzyRegxXjtI+uBSBDY0KiZqlCWu/qUjHTV
dpJy1xW4AQRemYJOuHVuqG5CVErwb1YC6mQjls5tsU8c6EfJ4h9koknyp14zie9ML1pM5FaUbOf7
HmQVdOgr00EwFXVi7pENf5x9IUEBTJPULL40DEv7s110f+FBlB+nNisgzcc2hZnIV1BtnUAf4F0E
8lwXRGq7Q21ZT2Ra7NQzhhHnePKbMih7Jh44gWimF1kFEKLeZlnjC9YdfJP9X3vVlUQVKRhuN4aR
n2c85eSieMkbky/KQYpLDBxh0y4JsqcBfM82B0vLKPP8qQXF5ZP0/WJHfuVkIqFMfkXrzn6gRXA3
3Bh1LO4XE8bCjoFvPHBiPLBgVH1ZbTnnEGLUNBrLOqLHAK3vi+So3fokJMCTwq7vthgqtonMwoWc
qNUePXylHAMIT6CcyXLu1EyaM0MxpF0rpAI3DxMGC77ZphiPZPetyrkXGWppW3x6R/atl4axrxyc
YK0+qF+ABmxeTEcqIM9dvicbNcL4Y5RCPoNfUIIIbU+/CvpNRaID2asfHclEvzeyVz2PAcOd/ssX
/IKzb4+CNuDqZQgZDD/bqlbUB0/F7LNvmV+gsl48Kdu33qCKiqhMxz7nKjf2KKaH9Mn41PYQvXCJ
2BvR7evM5g2ChvQKyIDYTw1kUmbjTPxNrtRkEUfGe4D62zxvTH17Unl9tl0WXTIJRcgI9YBfCh66
m0hIeSyKOP5STRo0Xvovpt3Hz00n/yAvIIH4PrEgqUxDVhUTqOra/trJAc8kI+VH38odAFtKuZ/P
2fqwDejQNcJB9kpn7cBhwS1rqp20eQtV6bIpDpXIb3nY38AeDepzrwKtxXKWVKqazB0dBCWEXXeW
Gear5QTZSCMuX1buaEIGklwBtVvlwnOP/8rwQlwvxASzuIzQTDD6ypzJZRb773zJ1kGbjpegOwfz
emk5Z79BiJcNoBh3a6AAEejxbx1j/s2FEM0KMqXtfizi4EYT1FSNlAeEmpLZeVnR6GXg3kQRhqcl
dbETNbSei/CG69NU22sTkEs0drxFzQAKGEsJCTWHFBB9rX0YV4MFOXEytwO0Esk6jyEHufPbMT6S
rcrKn7PzGvImowlF3S3CcojT6+he6MXJUansDja6yTyRrcuTo29P0elDlG7u2pqGs0c2Z0OOfhEj
6moGrzYucRvpG+oIth/2OWzD+1B01nPXWfLVT8rZXPlmfeqdAUwa2isdy4+LssG/hyqzn3lTzouE
UcQrCBBkabgHj9LaQlj9TxSutSuvdgKQHfblS5JEb/Vkln9CWMvdeog3Hybt5o7tCvK55rNAknHE
6XZgzU36064HavMrBwPxtvddC1LkTf8pt8afdh/kVSjiNTd15DqnVjddBnWHuRdE7sehnugebA/D
d5eHrf4f25MLsrU1XnLvJr1zp8Y0POfeNDidSVyrDg8Tgv1VtlV3W8wQSqpOg/LfyNQiGnr3qsOD
hIdMZblXuftl4YOfOeMXP6W0UEgObNCeJfwLccR/oIunsd10XbOiLjn2lj87NvpTVRtdu5+MJnrG
b9+9OZO1jvH0fh60iXoxuNUFgh73xRSw+BnPKUhSvrtK00FORgaILGgbNWPshGtcZYodDelVqrEP
tkXLMiQVulSsUd2qDq2HclunPtWdd+6SttgHfSCuS+NXWYRIeYsr4hQ7f4nMKvZkKzwPl0NyVIX8
TOlLSlVSXjOpASo1lYyATkDmkyYGA0gOv0lRVwtTaxp4DNclzqpJpSJoiuqspzcChAzClCM+DJjm
EzyXvZCbUtdG2BtLZsEl1FUKTtAFlyguW4gA9y9tURxyz8vuCKPmd+qNQ5re/1qMIu2zecacwv1U
A8u8mMgNKJAfvsuBm9Y7UUMeQ4OUM+iEQOSgJ5ZVsYiGDXQtxs1iozcg07HfqaYT62WrVK81PZsf
eO3+6DMXKXRyBrDIO0Ns5PCwyfwDOG2LSrZhPNa6cm/S1XyB7Ru3rpIody/C6sBkFxxKp37rIiBD
qRFxOOGQTZjSjvCjjkaWLg6jfRy8qEhNBIYs1AI4hXzuoT53gFoDbp2JKZ/J5tmpVp2pvoRW2pyk
dH4U2hUlKMNVcnlw6zB5rqMxee6E3z416gDR1VYAdwh75nOgwhO5zuoOMTMg1jpnBKV6VNyWYhAq
GpHs5xxnz1msPnlV4D2Xbuw/VdOTk7ZNAigD/veBZ/ljHva88vaK5fmafBXP/WelBNvwsmNbGtIE
KmcHpEuD9MhAtgzwdVpsira17swDPXDT1g2kGDA0Cte6RyWaoG+nTW2lbOPmENWxahB7KF07kXHB
kMb0AiBZ9BhnqOwQsf4F2N3gGAdTBYkmmWb2qopFfQa2aThYgzoYaVmfwW8ChI+tLyw0pob8mmAY
ynnJ76YXW2Y+lxlKEVJIgbQccX2OjNlVaHR53lg/eyJOB0y0ayMDxQwKUjELXB665KMgzIfbtn+0
a0AMoZH1J0pDo9cylp/FFPqnUB+53EmiOgB1ctPA1NX1WTusqGvpcV9ZYh0wWW9RlIQZMiIniSyX
bsDqZOygASZRGvnLVjv6r0DjyESWLI/WNADQEsj4dzcaJk6EJHo8prgVInBQQvh+NVlRd8kK1V2o
tzSLDbR6+S6WGQoiAQnM7fQf4A9wMBG1e+51Qz3Da7WSbwlMYM5iF1WD0tm6CPDgXGWmoPPUxrmh
8by8iTBFXZpq8LsBv0Nbbqk+UBjJPs813V/Vo7iEbJbLUThCVYGhLg2knmO24ynB59TOUHe/IF4C
GU87iB4CQKfRFzShcfNbSG4nG6ua0nVSxvYBJ/zoFZc7fgUW+Ua1zLUFfU1kTsDdxccDeLcSwE5j
7xzm4D8tB7fZTh6DEq62OZkBXHp+ped+aKOEuws768n2bVyEI1AogDF9/EoTPpRJobYU75s6AM2d
1JQ9EYLrKJnV3SJ2O/9VARe9mlgrcJmPDLDPImBwWpoxbgPQY+pSKjLi2hivcsvqkHApi3MZiI9N
48Tg6VqMDz6ZXjJ1fgB8O3AuqEabTqnrj6eoaiZw1GC42KDdgd8IjQtZ3JsIpSK/81tsUlXsWATf
ytxvr02Rt1dzGHGdorFKEGD3FKiP8wHZZ93gyZxfQT8LTH0yokRdAKGjIjTRcM1JIC8FUubKme/u
B694ruNuF4QjJB5io37tcFqA4GTSH8kGlDgkkR2khrOx3KYQOr3KxoBAEouhmx22AOGH0jXjLZc4
fQ9Qa1TZoG5AYAH813bpqmF+ejAtjrDi+LKEOyhMgco5dfImdn2IgNCw0gCgYTAPY4BYTgU6FGSX
s764o9am39RVZG760ccfOBwSd4vnfr9WhYc6P8PJj2lmuC9uHogNL+IUEQblvbiJsJ+n7o0G5JAA
2L2VgF5sVVfhAR+C9U/DdZPMzfCZ0t1II3QDnBH2DmueFlPmKlDzptDhPeIutiP+UGoiCV7ceVyX
wVseCnlK7CwBgAA1T1AQrzVtyM/HkswDABcC9UYPKbJbeTQe4hCaTabocYmpOHSEEPWWI76aqNek
9jeX1c4RoINwy0LwtdqdIZ8haYrnYpHZa1v0XxG3LQFDkcOz5Tn9s+/mDOSP6a2xQnZAXWC/zk0v
2wW1mQGNIHprD5Z3fgwNfsrUaK49J3wL/azTIPbvgeObX/IKFAmdbVh7iHumLzyWZ+gJW5scfDgb
Lcpyj3QzRnV3h7ADKuEsZQGmAltisPIsDdQPdIl1zAyefRknQIz8yJNXM87S51r4chXZODOD0ARV
K7lzKSqTfWgaaHlcOH7pruOr8zJJvpaweLvKer+C7oPY0ndqGEz/mClH8lh/w9KXI323jvSNuXzN
Pk5rbyW9m9PJDbRKrb0tguQ2FZm8UY8a3HRRSiI7sTX1LOsVUKyem++RjBquRZ/1OOcCndXQh1Dq
DxzJUiqFUjhmtfxe5plO7078TE0wADh0pC40msE3b872WHvwZRJVyPxcCZxP2yH50pjl/xB2ZUuO
6sr2i4iQQEyvxmPZrrJdc70QXT0wiUmI8evvIt27XbvPOXFfCDIl2L1dNkiZa3giWmmD5TbM7jJ4
r45luMnaju+JkkoHyteh5QceOKEryhXzXBoAN9XaCUc9UX5orN5f9rhJPt+EZtzudLtJ7XXLmvn6
YpccJM8eBoTwhzWeYyCsD0lRjot8DsFC9u8KA/KhjZ1OaGtAYgfQjGE+0JkAchtCYWm+uuUSVshD
CRYGlDL/TKRkPjjyUIvxjDWOu6HBW57OBMPj0lCgMqMu1wZgzndLiHDYhywF4ZVBILGofAW9GxyI
HU1n+O3/8jyDr//K49vc6wVWAjjSUJ62715mFpvbtbdLEsdaDRzMZmKMRGOHHUxRboFkG46U+nKA
ZNKRZlRevr3mgalaomOvlrdXLb5YaBhHYwVjZrx+DUPmYsEEiD8tM/c9HKoFGgP97xez4aarfgZZ
31J9PnzYQ6J29gCfp5D37fbGFCSSIex+fw9QgZxGaYCuwNnvK67MQ0r6Yfkft6EBz80loACdDxem
WW3Huqkv09NxIGEer0aNERh9iHg4Lp69Voa9Am+bHXzQrX08+daezrDXctS6QmUValxqSzkHehJq
beMre53TFQk+NBQ2AiJiAlLOVih/uIsr1/IvdmZVVPAFz6BPElZJeD/U/gr1QPsOrkH4mhBbk3ib
eSKmhWwAIcWq6RKZZrW1uhEdPcD44YYaN8AbJq61VmDW7qjtEHo5P1xHyQ2VYhr597wvnQoaXXbz
wqZ2hx34Mwy/njy/K147cG/XrVeU+UoDtFKhQ3/ks5E0uUmnniV38C8D1JGmhFbUBSwDtJPmSBcm
a4tRoPiM1+Z/va5WfrbsFdQsiS8iXaGPUvPdlRFCIR5Fuyt9hEIs0HdXz2iAVf9j8nwt3QnY2wV0
cRfTXOJ25FicGJpr9eSW95SiQ17W3opp2w0oBDgvP9FZX8kvcymflhaMraDU5M7NHfrIrp/3/Ieg
DzlV6IZXxnf68G8fO4XXqfOfxmmg0OPa6HP54WcMX8XjOJb8aawBz48Md9pS6MKjCh41U7KikIcq
BNhoQDUXaJAn22DZqe813MMR0YypLuAVGT5wW6F+rpJPKaugxBvqfeqqfh1JKXf4405PIZdPNAEC
KNiDmbX/IIp7u4NG7q3JQs0UOkTAaAqJ1datozIUOZBIWWisPDHEh7QpY1BhBMCEtzgOIUnetD9o
0DBqvNvp9O+4pOvSUhbBwOwFcJzQaban/gQ2YhXEqZTfJ/Od41H2w8UDbVGGNQQnbSMCpNqPHycu
gBTAAmVFG7RURvzg+0aZ4dkqQQuZgdQd8bywpIqlYW8ookNExK5bLGZ4NoUx66F5D65QQI0f3mF1
rn2BTcR/9o0od5vW48F76xsNiR9tIKANsk1nNIc2nB7HP1bmYB500HzKoXLf6z4LQB80UTBTsF6Z
55C/OeoRMCLMzpyV8tDPLXZvknXAmizftXNomaW74ZGfQicd/fiktO37OG8eKDL5u52Y3ibNsvHB
ikS8rCxevQ/aO7pGZPwsPLWdvML9KFUyBCiSGmsf7tS4H/QuK8gbbwdQ9fAITZJh66E8uqhHG/xB
SroTyEcMy4kxDzEHDk7OMuHSW9ptq09Akban2sQeoQC1LefNqjHQLZhbp18ObbYZWGgcKrNDNct7
rXj6CsPJ9C3VSYfGi0rXeLskb8mEPvAECM29nev8JUZTEzj05G3Wht/ngHMFNE3KsV1yD+RpGk39
YdtFxt6WnljyKTljX84PUEHkBwCAUYVwCK5NiUgm9XaeA20LPFKv4zQ/hDC0xGYJjjc+XLim7OBn
EhaosjeTe4gmGeKHsPhDI8zo5JQAOXtMF0f4ZlrPVYXaPoV2wb6GNHqbzObJtzAOrWyDleO0rAal
LxUbenAWJrZjltFc/B6k3lB80Bi0AZtL1kchROOi2rl3ctShkrhcQaG0e7JDq91HHUCvFMat4Z/7
3AkoSpTdPSU1pAomMNPQ6OqeBiuRQYuHzvZ319nmDr5sfzq3dMZrSOklEJNYgbM07uHoBHokiJso
JwDzZcD4zhtXhR/qRQxH1yMdKqeujygFdEEMucYl5Rj+wcdxPtxCu+DurrCMHeVpBg3+FYKa8w4H
3RC+zbgvzbjdg+ZqaKmtpwYf3F8DFIZ5BRFPmLMNwJHqKg2iwi7uo6Q1lwZPp9c8jtGXtMOfrgMj
P+zWPv0kQrWuKNuHMUs+elE/jfNLkFTY2HxWZlUBS/KxXFHuNgBl6x2eUsXhmmdslcme76CrwfeT
rYE6ptNr3MTm3mIOINCTnKU5MGVORfVsGvn3JX9f3degZIe1vKNrBI/kaqZ4B2UD6QmAHD4aYHLW
GZAZWwojNPG78D1qzHprMKNcS7NNPjInWqd9XL5A6mK8g/Av9lVzvrSnp2g06vtkGjfKTvmpDgE+
rF00F5nR8pMhHX6yoRuwGws7w+73nxydYafcwsDqRFcyR2BvWDKQObJqqVUEi+NU87tZcOUb1k0o
nEED7tGC7N2aA654gHBjtK9gDbuxsqw655HLgoIX3ZKBBhjQB4Pl4SlTOTq8LhzHarPFemX08Mqb
I9jNyKU/24xN5DCWR12+giYcODlkSEazaFzjzwQ+cJwvvVToZZtb0X0rmdqrMIzW6KBEL3Ur4Ehp
Oj+cesKK2rPeB+X/nioTpeDXJrFcm6faIX9XWdUsvVo3Kz2LwMmZjMdZDI2RvLHgsjIfWtGFX+OJ
xmmqadr5BgDkB5p4u4QGr/PsAW7reRo/+4b/UxpdcRmmhO+HFhsjz8+ab0Oj14PvVq+QBCm3kT/M
tqtCvE/qg8Y7CzxK3As6WEmnnyIVnt12ar5N8A8IMjVt0sLWIN5M3x1oXN7JIW/OJKaZZOb3MXRQ
g1OKbYTdeyieJ/CVSP3Cu6M4rtibaabdEpKeu6xR8cPkdm249Mft1ACBfI1GDWjmWOQaX008PvB2
UsdynF5MloUXPRTFoYQfd2CYFr9vvOk7VUPoYGc5vqYmKlm3gkkiLb2s0EDFBw/Af9Rnh5Dcf+lU
z95wdIYnfbkfq0cKqqqTu962nnXJxfMoDWjMd2byq3/VdtL8Slv2q4aTxQsatjGeb6N37Fpb3mk9
TRsFJ71z3OLT4llifvQdAHnzRWCAbCfYUXzD51EGdRc5ZyuMwdsrTLRvKwNmtcJrQFnywEKf9KBO
dPC6xNoXcNwu/bD1F5QD0ShB1bSud03v/Z4H6XcF7TRIJNxyNDkNc9j9Tu7hli+qnkFrnEN5oc7V
iQb6kn1OqgIsDPoBO7sDbjmF4Oqj34C4YNv5LNTHdL1El/S5Vba5qADoxc4jzh/SOpvJZJOxBUwj
fshVhu4Oc8OXTovvlijZrykovNJ4iVsOdXaoQqMi1DTnSUuAwcd8b9hRc6a86RRfUuCcVWi0QJua
2gzNyJd+J2H6mGbmQzgfstgYDxwFPt8uhbOgaZA5RGHPQTeR5lHuepBoGsfSdvB7xrXXydKO8X/a
d5uyB5POFxn2xFl/X7cdCsYOGGhQYeC7skguqKT8Tt0GFYMntQspkWCyagNivH/m8A4lcoYy4aa1
cwgsh9lPekvbLf5bdQ6mKb3B6ZDB+xPoMCe5o7CDbOSJmdaCIrqqhqHHBjyOr1dVOWRcDRQQoLWc
eBvQwN1NxbNiN6ChtHAdu7nQYUJnJihrYCtaJvU116tt6krzTBPQVc935oQnoAOKoQzy0ZaBNuXv
C+SY/kwrmM6bIp7F4GYJuC+n1SwPeI0dxcB9td6h3ztdci2w33WZ/B73SQCiALh5TL/FWEfg1SRP
ZgznIujBVSYK5RrW43OYoA0X4HUuguuPkpwe8/lHW3v5ShYQYIM5PTAU9MPlNFylkAcdCiuohjAE
lav4wVqsNfHH5vejI/k9vu78HhWEdh06E/agc+46t0jYs+vVJ6/h8DjEgwIUTDTQqtI9VXE1ovtq
QiL5T87OKrlRfnQ2vUlvehSVX4WGKGTrxp8W+H2BiJk4QkHauo+qBqKQVhN/Vp6xryGlG8Ra+3dG
zbCdYE3yEJoGfmPTLu1kssIDR2QB3FDgfuQMUMHCjvuSl6idhtVZzQFlYJ+loJidgalbsyqAowC7
WL8mU4w/UwviAVns9E9Qzk7WPn5cQSjGvL/nbgF14NJq19ro811jjD32BuJpShjA6ZXJUZXoevA3
krdrNSWxoRgS2aDXXpUwUQGNFzwc/zPG/8gltAGUcVJXHJy5QDo1FehYhR7EwYQ6Wu6H1l01Ry62
vdWS5tDs1MOy0J2+2fjpojxjVvXdaHbFTkvwxFwD29BalStmDlCLmsO6BcuHzujA5ID1Vam7wMrq
8p6HFrS+JwUCruONW1SUiiX3I+sZDpNfQx1DVuQ2GoP+vUrb8VvbqW7Ru5Z14kkqTnk2RA8DlAdu
KWvO17X9iELXsNXSc47cseLnOl/XzDOfkz5Lnst83cwB7FOny9A9N02xd4zMO9mTNp8no7xGZueY
z4Utv0R/xozMyp5GsCBKoKeUZbxUY+U+OD3qLyyLXrsubu883qHQOw/2ZVpC7CURa7CKP83Wc5aA
WRpncLq/MzcaP2xhzFWoPjpS3qmz71nnf81PPlh//eD3eJCheTZ/aEVUGBeAzZdmzMznMXJDikDe
xM5lHvszk8bmyMT69ZmhBHaYRm/TDS4PtIcFUAQc2hvbKqX129QW476CGjCGhvFN6IxD9sBugKtH
iIZHlnVvk5kM+6zIpiCS2fhmGtiyeDyKNlZjYIMH1w3wq4AQ2lM84fuxr2BCDSeKefxLrM34SeLt
B+ce9W4lWXm8HRjwHl9CECLedRTjIfrvPHZUCV4W8CqkFxYKcB3YxJOF+tw/L7Fb7vYWmwYIG7vF
EAjogbwrf/acMNW3HvqNqzZp1R0s6o3H2C6faMkV130ZMMeR9xCwVgB4R86CBszY+ISjLLs4+Fz3
LARjP5zXcPBLX6WhddITMIUapcpj39q/DxyU+2OqsKMFHWRcS1UZ8OejI00q9+UYsesFdKmysAQy
mu76SKXHbmdO6WFPp7cF0pfn7pfTOvMxVY7572XUbb4NPRiXCXi0RN57nvTdsUzR6MpjkYKYxKJt
PYf+0ERgu6BmQaNO4rVot8YfNJjytDiKkWFxFBRTCi8xF+5Xc4uADh1pXE4KVd9iwu6zR+d2QSOh
htWTSNJ4RWHZaRcYQwOMKsGGoBdduo3MTj6WXhHfi4Ldg0YnH310BR/DTLuLBK/LHeXsKdaHKco+
0AxY2k3sXXof8MWig2GBUfvWq5OHau3i/2JDIaj4IKxGI/AaIn2DZnECFxOvPiTM3zq89B+Y7zAX
j5WuXgHHCIPjOXk7gNH6HBmmWCYp1Pktw3KPiatdABIS73omi4lB+CZzl31tw0+Bhmmi7NO3HBrH
QZpP8tBAaG/fRqZYg1nfXGzIgAbSttNvtmPtXFGKX2HerZVZl5/jbCVb1AMDBdrqoLpMgBM6ZBbj
u87uTjf10hsapU1Le9sb3S8nKos0WwwMbtld4ynnHmCQFDRNlNtAWe7O4TSDeKaqtu8mZzq3HEui
MvLltp4m6APMbJYQD7KMS/FARBbD95vNOEKU9UZ14SVsz/Cvf4hnMgzNKKw8DK5yDn+uv95NmM3m
r1E3dUDgQ5MsuMF4DY6mWJlbak0Q3uvAZHfHaKhWN2gvndWQmLnOpdCIW70F9qIL4A8G+gxWi4uk
T9ijgzL+qefdzmvTfS/K6qV1p2YbRjLe9F4o3jzfDerBsb85kW6XWHdEhwkSsufIVWoBCaJo7aBC
t2zm6hRVpOjg5ekuruNudytd6VlUgAYpdwvnuRIljd0tRdPolr3iv1SO7R9a2TOvo0pgPQcvF3cR
uqA42CCC2YvYj+pNY2cM65859jOlHmDlKjbw4dTX0Jun00Bp5MVWw8NoQTmXLklGbmJj50Rfb+Fl
LN/hcfZJE+k/SHfQjWPuUHZ9vd2U8oUlijt7ih6v96RcN6bQsugfUBTJP+IKxQuAhn60AuuIzg7t
R1u3wwbrALkburE8o//jL3idqB9M3/HWrr+jUteCdlfYDxb0Su8MKOiAS8a6ZzdXH9F8M2zsDn0+
1W/hg7Em7RJSLZk8r95q1MhvqidfpLdpCp6/BZA3KM8tYqCqF70FkcprTEOA8tXBOPn2tpbjo8b/
w8XVcXgsB6yXXWNi71BUkoFRuPnR9sbhMYbCKOVHE/CQuMnFFgpg/B1LgJIXWIIq50E1KJrT872d
3wTXpz7FEKb5SGL80m6viOvboMx8vu+4d73smnNKZ13ZLDxUal4TGEYXkGYcqbrx0oWu0tIeHVGj
muTrIDZKfG4kLTdNyr4D5uSZBOVofljI5GDEYG3O+KLb4WYHQLm/wltuUGkMvKh89sINRBCD3NYN
OzlVKe+xlIQfnAuBFvydsPj7c9aPUeCAo3f4K19Ls7wvJdQR5kGaL6sw4gs6tV2IM/l2dx1QYjBW
uXB4ACx7dp+E9qGzpFkEWa1NYOdqczPYtX9RLscuRrLldbSCrNyytIsGzyiMSujmXkYX1EUE10w1
iFXpqXhlfCNpl35uRtDhGg4Qy72Ky/01THNcy25Af/DLVWfAjhvv/308i8pCYcS9NwwPKHEOdSjD
BcaQcvmsT0tnSSRb2CD5+EbOV9BkGqCwKI3AhbjMIastwGVooDXSYpl6iQUKCe4sWvkwasc7VHXO
gCqqvou855eoFeySMaiMeqnrbiiMYuWcY3CM5jE6WEBnr+EgI5cA6vAL86Hl3cXQ2Y3FpA46hkYq
GqX53PqmDB3CUGADH7vjc4QWG4cOJoOuVZhW3d4Isc6jM3g7zotBEyaSPhSJA0p685yrltotdrj5
yc0KsDNq25jw/QE/rtz2sKzewScNUBbggeGqg6bO7UC5P9PiFPgGMfB6BSW+KWAtmhzklXbzUKMz
yikYUrEUKANKkfMaebBR6GnX2U6d93jLs0oDTw4IjsHyCFqZ03jfw6byZQBkgbM+fPIgsXMZUC8c
53RugvGJNRI0xuawAq174w1etzIqQKOS0Oh3auYXw3PmAIaoeBzNxlsLabFlPSj7sS9648GJ3Q1F
YH3Zj/+eH7tw+KX5NBgpJ8Qqxb/Op4vm+dl8f4pu890pS9Z5V8LqZq7IF35bDQsABr9jLttQLhcM
Mh7zqBDgGCxaE2AqiAfxRcdMxDR0Ozg9iFS/l4GlfaeLQqABlI6/y3m0Tv0SX6sC4DNDtHSeSuPX
JesEyE+Gxjz0UDV0ZQCqKXeOgDh8ZKddjB3Vv2Pdx9UOT2m10NzB+G1+2CVYYFuGs7Xm6kDDo+QY
CQgBzdEg8XdazMUa6YMjR+WE2gndk0zB8Z9yiHJSjib7Oh+WbBj0inKDx48lYHonrfF6K71nfEDF
eQDKAos946VlNbCqA76IFLIRMt/SGUNwSzEay8GBrFsf3425AIB21NVvhXkFMUQs+w83vfmcHn9d
BHycDxG5v9DFtMabB+28ZocuNOUGyFVU5ocUYux9A1n2+YwOIWDR19xQsGGT9PHxNvg/5/63KZ5f
Duu4zXIAZHys3dsKZJeENdsq4ahyQQDy0LNCrbOqii+tAFYr9wv1FivYlgza/ClmNlCdwxEZCOTd
1Hh8I+LGvPN7DyIybHyvOw8u3FByhnKi1Twlqn5mUZZ8phoeY1bh16cy7OqDTA21pIEQK4eS5eO7
BaOHdWM5Jdgtqb5d6QnOYLGIqplqWH1n2LN9M4vyj6LSD9qNmgjGIc9gysI9pyh+NCbTr43vpMs4
LJuTEppvhsFgd9gPQEkuNu6i3EdDMS1M6AjHbJ/2YEOKBgbgUaL7XRXBaqqa2WpJxnCwrRpvKXDZ
KEcH2TzpAs8R8H3Qhmv1GaLS0Uolo4IaVoIFeAFxmhWKvP/Et/HJdoAIc7LhyHqgZVyOp0pt9gPc
MJ1iI9DSekvN6jKWQ3iuoJGML7T3TunbLA3pxzdTqIsxyfDsJON9nNbsu4JW3oNjMf9kB49hqKIX
CCXVR9PHXpd2/xy1gSWaM/aO9Va/lKyf9rpnP2PwPx9FOKLk0vjDJjWYfnYMH3zdLP/+XybkjpiN
Uhlq6KjzHUbpgX3bo5RRdCFUD+aQBqx+ZAeZ+68GS2GKFw7jimEFD7Yysx/zLneP0Je/NJMrHie3
sB+dujtZDN/HipSiGIy6tjDFjeF842XNAlpyMfBjOAiexgdThR4EcQex/GuAQppCkzu7BVSCYuh7
lHeRBcBo7UAtGaSawc3itd8XxZNGH30fmajjZZmbP9VOLh5THtAYZfLUhMq3n8oD5QwWjyszVzFa
fJh/u/x6t9GxHifYXVht/sTTtntM0hXWjdmhi5s1pMXGXT5v6PFlyw6UpxCQBDxy8wEMYfBvukU9
V/WGxuyWeE62Aex5xIEbwJ1fR9y5JHiNG886AyRWbylH141UJnTniiHF0i+TOxuobroNpeJhFsKD
bcOymgqAwWojhIRfBYS6GZboCMTyPGqgN1tsE39YBeTruv67y1odFCOALJEAaGlKQr6OYq6eJyv7
ZgAj9aNqmj3Kn92bM9T5CpJZ6oB+o4bUQHoKHWw4J8EBRq0z/Q6tNwkNlneb+el2rNA5ozBp4nWK
qt5L12gBYCr4a+k8DeqYb33iSoAPR/vo2ToKaD5opubstzbdG6CTnYH0/0F5VcFtNDULtuY8xWa/
GACTaaZuB6+L32f2nIM8YreDKuD/N2rP8+guzBZHWZsQaZnrWU0BT4w0HaCc96cKBpZ8DJm2W9x/
anAwD5RpUwB9CqeKDrkurYVfSX0qXS322NU4yzRz2s931w2bT81yb4mdjomlaAlUrgSZnIZF4wOc
qoxniFx6G2lqwLQnjUJl6u2LUT+MqJGf6GDHuTh5Wb3krq5Qr/8nj1+ZheVqH29vOZSQa+i+diLo
lHms5PhOtD4po9e0dOyziZ7ig29wqOjOtD6/byuQyDvzLu8m+1Wa75QWeeNupen0Kwrnq3NXOmfs
wtRDDeb+l6td/Pvv/LpXh8yc3u2KN8/S7dZAa9fvQ5XCMiHrzLUh/eq9L/Qe4ggRZKoF8O4qgv7E
nE8brgPXQueaLge1GaVaXF6nXvvlcuDo9xBeiJ4m3mBVjMJBabjQLGHZJhut6N1T/l5Imz02uVnd
F0kNRvKc71qrXDZWONwZbi/emk/K5u6Y3/koACwpTEIXFAC/tu4nfK+hpAJNMapowlHTO6bVCEle
fNQB1izeMR+nza2WSTOUyzb2NILxwMWiLr0KOpHmyYFS0B7Ynle3FjMZIu2qvSfUa1MIdS7sRp0p
FSJVz6nJrcIFGD+AMbUgJ7j9WO59OwaLgU7lFOKhzZv3Lzma+CW+nlLWzjPlBd7olnu7mRalAKHC
nxzze9wuWT8m31Or9oIEHff7CPJIhzAHIYA1uf3ecAjqt8r8XobuuPDR9Ds7udYACjXxBuQr40k7
AWy+FMDCdnoGWi7CDhBwIim1/S2HiOKYRPZbxlDPSdHIA0Aj3rQ+z59NllygiFd9+h4U78PYH09F
WTv7zIEMJQ3g2xIDePvNHaQC22zmD2GNek41PgWaIDPz3RWu94h/iNol+FGu06Yz3jRvr3fIw8YJ
wi4fj3CAhoBsWCtwYtW9iyfvBjB8EOdtWJxtxgpNRSevJHxl5tiO0C68xiO6qBtrjq+rQPibAZA+
gJnX1h74W+E0PfQslw/gTnGsINFGuA0AKiEf0rDlCyW73wMiq6YHOQ/8dQUNRKGLgUpxCNCh80C3
8hLNlwqaEztp8ufRMJx3Dgz9Eqo3KEihafMqgLKxktZ9b/tKbdK+TDZJ7rnv3YiaIKzbXhQEku+U
9tmS8qIe3iodRpemLuQ9yAfOQlUjeGmG0W+ZJYwtCG9j0Hs1fzJc3zyKMHunKNT28MgAh5qH6FBZ
/gEfP3swtMWfCojuL8rUhysYXpK71vTG+ek4HHnn+nvHA8R9jq56k6AMwJAKvIZr+O95wjb6IyxO
X5tx0vdDn4htMvNUGMg8bxxf4UWuuv5gziHaYKH2ITMBr1aQ+0MgrOc0IBbNCqWqekvh0Hvn2HHV
Gi5t3SYnJg1h+qG4GmDr3u+7nPflJilBP3SgOQr0GbYaYbUvGPBADOW5Sw/uFeT/3fKIrTnfYSst
tm0dNvd4BlcroDflk+3AD9axpvCjSY2j6wOavFDjRlZVc5IjSqCgAIIY2YXqlPtedeirrFlO1ph8
ho6L9U0yvRse/732jprUOs2fwhiBL1XGHOgQfC63Q5TW46Gygb8rB3y+wwBCvSPx7Z1PHcvDV6+X
Ck3nQi+42RpnbQ5iF/pgkPoAFryaDlDonrI+U6j85kDTQDVdPLVQ51+Z8Fg4KCPKD605+as0zt0n
X5bFYpjFY38NkFH+6au4XJiGA2P0GACsoTJeZBQaL+D+dXelxJeIQjjXQMuwT601hZnVQvs9aes1
6iYyMJnsV4bvJe+p4X3L6zQ8pZ0/ndy0+GGZIn1Pta5XLmpsW7w1EKJL5HZ5+mriiwxf+0kEdLXf
V94CKmH9sXWL9mlwf8/XytKbocrYmi7nTD7UeOk8Fr0yIZqCpplzGVFwvMRdJy4djGWMrnEOFNVR
CZrMBJFoCo0WMwZPeHhhdfGOrhp6F3rmwsNj4Z97YL3uLw0NifOxccX15gPcGlRer804hlScmN7S
qR8/WFLYgeOU3QEKguwi/8mPc977k5/nh144fgxAuweDHn/Pb/FLlvBGusNiXS2HTsOXTHjQ3LZ6
4yXFWySIbRHvi/lvAne+C9r+06lV9fhSYcU1Z0uIJD2MoXf9uw1jd88L/IZtqMe8th7LQEAzgQFg
fHwpUmiwmtaryVV4SNsEhKQ5TKoQ2C9o5sD5G6HyQQf4Hxe1VjjrOePWdJHdOiXeItV/uwgtD+cx
5O628EZj09kx9K/S3Hjo6sgKerwAPyrXXCdD2v6E8ulz1Q75a5smEF3IMnnMy2Tap1Kk6yYzk2d/
qJOFhUb/z8ySi7YyjJVdxGiRGK4N9WocbN05B4C7QEoDxSQYTekc/EjV9ZKG2RwbzAWUH4C7RJjO
2kd96zKpHnxSADw/xTisGGAnULTN7hWQiO/KgDVVm/fDqbILubUsewDGvuH3fdmbCz9Mz54s1EPu
WtEOivZ8W6KS+gBl7HgZV475lnFYSbGx+dVzNHjdvPw+prgwNM32ES0uPCFQRF7wFlpEYxN5ceDK
IZjwbIIJ1RxmLjTw6hbmFn13tk1VnqH7x+z2nGSyO1swYT0VYYSt1xzN+ZTBTseqNRZpzlYwTz2B
qaeeGqG3EI+pT9fUBHy3AUjXjgZjD/58AFm5SxoVboGNJIt+0aAD3svTDxqAWavCDfJ9qMMdVET1
S8yLftsYqTtru8DkqG/AhtDTtwK+tlAI4eEdNhbiIrAjprw/5XA3GCIJvKLIdgBZQLlHD0/XehNj
gu1zNv0OK91dw2u1KvbQqZsn2x7UbYa+X1p2GN5JNvJDamp/lZmD8agdrEREzcHTz82lY0EwsfLx
QxNKffgenCN4XP6E/XS5aDzsnGNhQeKC81ejM6zLTHU5UL5sq/FjbJ1XvxD22m36fDlKH5uf1Plo
4d0Au7Iww56/89c9XEz2WP4qCL/jR2Qxb3z0dSQWwmDmZUgZ7N4LHwrepu72HFpfIJXMp3qWWx5z
0Mu1NNpFV4bv1LO6tbC+YLRpJGNML0FYbQMKb7P/6pBRmM+TLTP9OvlLh81sauhOpk1AbDcitFUd
VJXnDjqK4kZjLAfwHq/8NxqOyr6FJ/tMfSvmOd48p+c5DIedIQtQlbGmRRw7/pEOtYY3sJG5wwp7
6/CYMoVhOm252+wgmH36krueatFfUJXPdn/fDAtaAZpDEQV0b1mN/bFLV8as329BaAfOqvVPEu2n
w6Th5K68GEQGy78K/FO+9pJVmaTF/W1qH8PKpypSZ0c3owtyC9VcV9rVmnJmI1BEzSElD36/A+7j
/BHgRxViHYSdpmvV/m/SII0IaUzJ8jb+5SIoMdtB6TUC3MDWwvq6CfcVi/OT8IW9ALWk+3R4dbSg
evFiOGi8jJDJ2grVWs92lZ1oggatc+HhwX0KixzCNV5oLJvuV8Qbc2VambcelIk2X8pg8OxMdwwg
tTsK7Vh4AffTX1U9ZosqSa3ngRXZkcIQP5knPpxR9gFVFtZaS578H3Pn1dw4mqXpv1KR14tueODb
mOqIBUErOomyeYNIKZXw3uPX7wOqKqszeyd7JmIv5oYiDCkQ+Nw55zVZ8DL5Xu2gCGUeLa1HgTFU
jh6csZe+KsxVo8rp+roZdz1VElY+soc96cfNxQvFj/P641Zfb6ueQZYiO+ZtwykyZr0MW19MYjYh
um5z7YaCVt8wKvCWMz/BtsKzFmasgOmf911fFKtMTn4Uj6tgEJ7z14HrJ1jaxjsi0Lvrfq/JDKet
snHVEfEcTcPYQRxRdsO8dd11fTelOBWluXvdCNOhOYYkTo/XzT6NpG1BPei6/+OM7we5M+oKH0Wk
3L/vu767nsxYF7siQ1j+r33Xd0mNnavEhbhYA2SOiTjr+oqklD2kjR3ScsAwrcwRpggPV/DlxwEY
q+qW8uPtTKo03OsRviZeGnoEpFagefLpt7//4z/ehv/tv+fnnMp6nv2Wtek5x2G8/v0TSlyffqOg
OO/ffv39k4E+A4qGuiZYKhsyRH+d429f7sLMn0//X5IRAdGhbLMakmB0NFsunnIfGnHQ5HdtDcff
C6dllJr5U4wiw96qPM2ph6x4yhrTXyNhFq+CLsBIA+setL0xTARn+QSjQN8imjViU/PnPlHl+jaY
DRevu2Cd1AisJE+hSKQVs9/Hsevu75+5fk/fWH985vt+6qP69q9Tv++fp4PtdUvT6nGTSAhuSJQN
yMQ1iSPLaX5nx2DIBWq97pgO8eq6eT1gWMO5UwiUNNvM7gqVVoLK8Oa6dT0LV7F4RovjlP39i6Zg
jgJTP91eT/Gy+F5WbHMti7i8ub5cjQIbH9eIFiLzIu2N1L0eIGgob+zaC9C5n89OA3PaSj0gwBkN
otshBLYaVaYr/EOnCVNaHB8/sCHDiMSIEgxwCeeTUQ6VVirUctwVGwbuEMBcbZTerdHGwi2UaVxe
90WtCvo9ame+RWlsr5vXA9h9uJQpqtP1Uymqasdc1zcWXXHVd2nhdrPhVVu15Z6i7+ljNv++eT3Y
zGcktvZxxseMHv25icZedXs97brLntSTXhf17YAhC2XneCf31NSpOwhAj7mwF+C1kVW4Uno/DtVU
tT4OXXdWRO35+rqz7qf7Tp4+J9FoFliXMnazTPInkyIrfhr1+tddRrN/7jG6bViglU3dUlRFV9Qf
e0xhaOHY5mq3ahEXXRn8FsboP1+CSTq0Igx2qa8JhM16stKWf6oB0i/SJDHvEO3NVj4+cOicapRW
muFd6+LwkW7u4O/RI8nSpITMLfxSV53VV0URgz+1NX0vELV1pdRe9R5idRT4lScE0r7Gg3VCijnc
2GY33F5ffP8LleDiTKK5dTJa6+bXN0H8y7ChC2HJsqGqiqqplBR/vAkGV2CxLKpWGoQQya3sKVuM
fdDtAlNvQX2HATVfPEujXJ92Zp9qmyCXl9Ygt4euwPuqMoe1lcDhVgPN3A2WfaisVPsgMAomfAeU
Ubdu02BrGJO9lDoTMfHB69Gvbnokg1Hio6zkLcw8fogHMW4n1X/3Ta8nhMzFnhH7BcPjZOkHVncX
2XXh5CM+2lZt3ymKGw5dQI6u0PYgq/VNHRAfqIBH/Eo7oV9/p2eSejJUyd4ii//MjKad1EwhQKmH
HaFiflawPoXlnuzxy2rceijUUxHk6RYSxOeyG6aD1VvTwZhfvLJoCOKa2FFzat9Z7UlPCLjwcCmM
7UoqR896Pay7lrFWGwPYDzF1vXl3X+kKFsqweK8fqjR6iFyrAwlNKXtC2SY1e4lwCtMWjQx/Vxj+
pSknR2pzJ9Ek9SVJLPwvdTDEv376qvlTF7BNlKkUXLVUTdM1RAl/fPqWndR57Y3NaozkdNXPgvfj
9xczq+3FFIl2kah+4kRqHS3ysK+W5tXRcbAylBuc0pQs0st/vqiBxaMbxFtR6gVuoUXsZJr32MSY
2GEyFRwnT/KPtqb4x0qPEufXP0j71x8kLN2UNXq2bVv07R9/EI+uLenNJTwVU2zCHmH8Frhi25YT
S9wyfQpL6X2wy5e8V6K1pkdU4TurWZXJnDIfq4Pai3siZsxk81J1s/zRTyKa79QxlTNFKnyeol+F
z5K+rA1k2Lyq8p5TzVKcfCoXkwTGXFOGYDdg8eGEzWCeyrg+NBpIjspXkpsQjEpYRTe//uHGz4OZ
TScWimZoghWoJVs//XDgcnkxdLi7m5OxUjA3ukF8XSPSRd67DMNVQ4iziHvRLeqxR7u1MM19BBaE
zh7GQC8A5QMJ1i7xeD+RcVmD4k83jQ+UN+5lpycxi0xcggaD2iMsJuJ4hbTAarDQZSsJMo6jNKwi
AxUh3Q+NFd5KTIYmK8/C10tCdtQnhBjf+Ifq0zCp6BljDMrdeasr6xZJEwnW0MgUFYfdMpD67JIa
jjprLGW2ke50Qpc+EiuEnWFulMHSG3IKQUOlIUMUIfVoi86FPndfkX/ZMVjru6a0qn8zVtrGz70F
nVPTMpgqFNOg5vrTWDnnriKytwmudUjBQO3GNFMWB7O1EJFlob24bgpdVyZHjyRxIM+oH1Qq0pyF
e406u2/y9vriGXUCTi3rlx/7IAQvC1JFi9CIsttMpbruSUa70pIuu73uo5JHviQvu6UtJu/QKoyq
rqQjMRvlFAnMNpvOsQAOlkae/Kb7O3iOslOVnX4Wida5lAYCAI9IcsmNLHZdX4nd9V07TKfYNqP1
X/tVUkewhObzRrP+pnZ6fxotGjkaC+mFWNxYNakkdqS1m0NgYKOQGVP3mPnta97U2Df0sMXOMnaC
lPLIxxbK2C4lLbIex66D/gzMcFOlnvWI+gW1406tD10w5Hvqk492JWtr38iiRSJZwy6jdMJyKMkP
tm7sCmErW6vo8gO40Dhe85Qw8pmJvGbQUDj0rFTZ/bpvKZr1Lw9eJaGgWIZMzlzV7Lnz/dPaGiZc
IWlmGq7GUQ+A05BEacrkiSp1Bfmcatgoh96LWT5oFBO+CDOdEESovG1BgvFewu2u1rTqi04FFXML
VT6oKQ62Q2FsvChAkyivAeKVFhapWCm8sIK+HysfZ66k5EnPCW07nhAGVYzPZhBSvZdV/95vKNNY
kihuFKOhlmgWlwB8vZ6GJTLUbBFM5GuhNFBK+7w6tYLQqgVCDbpMD5foosuL2UrliBEE9BkJM/MI
eTAFs4R7sA/aw7ylq0Z8wD/raSyl8B7Z01d7AGv3sdUr7bKO8by5bkpDJ25QUYqd62ZvZ/1tmWLH
nY3aWWi+5zme/cXAje3kpxpbJOMrR6tESKlHoh484x+uIAgj6Xu8LyM4a1ckhCiguncTBmatyio/
tW+R3CkXCSZsnyV88xra9bdW8lx8oO1XLHkVcBuFdYnqWlrGrYVBs6cFAClAJFkwyn76eBrPTh18
PIha8arXhAF26iWbtDYl8oAhmZM4889VGJorKpPe3hSZv1VbnN/7SQw3jOnWGhJ/eyytzlwaUOxv
6euJq9Vt8ZAY8J3TdsxfmA7fAtbCb2TBtjQHVLVbLl4iwuSHJq6C6Na7Z5Z3kAmrPTZZr2kdJCkg
qHDYhUo17K7v4u/vBh8c179p6ea/tHRbIYokgAQ5oAihz8vFf2rpmRmgzKbL3pIyS+8agUH9IYS+
d2UrfPAY6pCI3rQwmQD2NAg3YRWD1Nbd9ZTeHINtWdr3V/WZv17KWapGCK3esdpw/tp/Va8BdP2H
PM11U4V+UH6cc93+6+y+iIIF1ZrG/emAXGDmDaVgdJsZutp9f/lLLuOnfYnkq7uive+u2NYUqUVX
MdQviadGmwoJxVUXjawSiuZsq6p3J1lJdTT1WkaSi/0GxoMLLQXHpPX+cCxGJjk/U1BDyavxa99p
u0HJVDIytKm3QPPzdVZUMSpKvPStCU3w+pa4FWG6Wq2RiuMI8m3FLqxZDM8LLHyx8PvUE8+NVQsM
c4zMApAqVBSma4w16i18Yj8161UGTdDx/PExV0W272YypdfkElrWzU3aDg1VFnY1CtKxKA0zXxSK
uu5GXQBA0jbYS6qfvRDyUyyXyhkyV72p0z7aalWpnLoo9l1JZqApo/YLJeJ6U4byo9xZ5q73ZZwF
gRey8jeZn5MGhY7AD2FYzSCotLq321z/Qj1Jxo298TddEFHa0vKHwDf7jaUbAKr6uImWA07pztWo
4i+3ity3BshTllrfKPPL9Yh1tbS4bncJMn3ISGyuB5RqAnGTZmRbuOkYVGg4GA6mVhwDOwTL43Zx
kolVg4slFSC7JC+aJsCrZUvBNaeYF7AfbxWsLYiordWURhwx48K+uR7+p3Oub5M49AJXG0AcDTpO
jdedxkCC59e98l+nH1vRCFCFbGuWabKw/bFTMleGau3LWDQY8rRUQBWeFJgzumMi5C1nqr2AaDq4
P6sDeUtN9dRVUmrtBtI70fT8EksjwA1JYsEQYoJFsY2l8fUtIgNB4pAvyXfIIOa7687ru0HOGYEN
y030ZC0Sud5fX8CUY96s+Rc5muXoPEN9lKsqdcmKDWcFZt9HxP73H7Jc9TXr9ZYXY4XkbvPT5j+O
X7rmvfyP+TPfz/nxE/9Yv+fHL+l7/cuT3Mv/uf/tW179dris7n8+84dv5wr+uEL3S/Plh41l1tAt
btv3arx7r9uk+TNjN5/5Xz342/v1W+7H4v33T295m2Eee/fuh3n26Y9Dc4JPCAVeCPHZ96zg/D/+
OGH+ub9/usnrvMv/nx96/1I3v39Slb9ZghShUE1Fn8Mkvq5/vx6R/yYDHpOFBgfYJoWtffqNoL8J
fv+ka39TTVu2LNsAi6BYgimjztvroY/v4xgLOZ1Miv7pzxvwR8ry4+n9JylMuvcP6yxLxZ3OVDWF
9Cdfqds/R29NV9h6quspQ6v9rpmW2KdVfWzh2T206i2mVuXXKe3xtBYHPSyqnYbo5i0oR3ndJyRi
dMDrNejwoZGjlSx1liuX9aGyC2kB5qFYzVoL67qaXqn8JY+AAJGATN3WmzWnjr1aE6rmByOJzc9p
qh46MtwOxZd8zvK0zsrUMb5CnsgpqbYBfX+CPZ/so174W2san7lB8JixFkZGcjYx77WlhFviJiMT
51Akjo7Xl7hCrFVR4nWNQMBqAH0VLZopfaiXUiN1+1GcZTGai0aSfEcR6q08oRkpyiiA8Qo/HU2O
dq3b/dKMNlMCt1BSvIuuBMEJRSF/Scbg1GBtRETwgj3YAwqfLTgiM3QmIfMhGfktUgnYfzcI3naA
iiqEC5soukF5/EbNO3FSoYdNTaVj4GdNWzs0KmcWzlSModj6feRztZ51AELA6tuBnh1u/QbnGaWH
eTCWHZXXCURxgbGjMJW13cnUqOzWXAJzfK7zylxy+5x+EavY1VmNQpnPDx97KTcXCRiRBVIp2xRz
tmVoXjMNkoNqKcYcySrvise6NQ8xKyfftLpNGFaE6SV4PpU1qVRaW5CEzpDQfIys2YwKa8vEN4Yl
0D0JhmZDiT9hgiKL1jo9YGPSv5jfjBWrrEhq2yUMH9QSeoq00O6ol0TAmcrK1TubUEjPw8WEambR
5xetvqhWHzok9FJXUZrPeoltTQP7VouYVizwn7l3q7X6cxbnwSKCVeEMpe4k6Z3X9juvxiNJsvQH
vcd9NqegAywcsbwKnJMSGL07o4lQLOrXGpwnvDMZoeVxMVr9bRPelVKKZKm3EajF0ESRQAyWspaw
DhtWsVauMyl0jU7a13qyxTVqGxaTU8bl58wfKGRjHBdm2zrPz1JyoHZ6qkqQiUZxE3i2KyEGX4/y
GueGTW4luzLvjnZlr6FH7xRJW+aGjjiFQjnsXpbLdXo7GaRmQwQZbQjx/uTq0ogOR722GrjfyR41
XBc1AXJl9173Wo2l6+vNWu39ZWs+B3J5kwPt0HJ8nUttqaEqh5LuXgMmVzWKA/X00FfBHXIVB7sp
T/IUrZGfWo8ifjIQdjIo8yF59ZVIY+WF0X4wxC6M6Mj9uPJysIQpsla9WPue7gKVuMEzYRl13q5L
+m0MfSIhlJK94UHWUiJlcfTj2RsPm1kDjaR62EyVvc3xOEyGcA0vd48n2MpUEXeT+X8lmfTg85D2
y3wwVhmPwRTyepRZxKTjZq4CiLFbhiHktm4z70qB5LStfO4AMyolrL+62KjcLSqGC7N6HD1jRbJu
xT/dFC1JAC04It++t8M5EWysUtU4KVJ4y5ptC8B9ZasvcFNIDgAcatFIj3Vn/pvWuM4yq0d1uFZN
vj0IvygCYH7jrTHQIVU9umDZVJAqHb7gaqQ6xKNumeH0GVbrINQd0CiW6JZDspJOReiUyrDwDEE9
w1v74bjFH2929HDzAaEh1l6r+XZE3oRwkrURWrGMY+Ns7oqk2IgwO8QI7QMdODbel1qh7Vndcv5n
uX9IZHOho5TQ1tE2ij8bRciTVW7iyXier9K0uwuAzHWg6yt7xPccbrsOIC1rtjD83sGmIa4WrsWQ
gjbc4gXjiFLsgsHaaq8dmkjRFKOBmD7FgkgwqF1IJksovaSjgWIJbDfU7jHsTbeSkEeyBrdLKANE
e5sKZtukWyx5lkOqLy3Y1HoKGGXolo1UrfWocq2pxKBxclm8EDPQvQdxvU0q3lX1dMjMbonaJEOf
2PrJtECyaBFj215O24RD5PchHzQvc1Oe77k2GG5fnMEtDaNwjD5ATGQVZUg3UPEPLoonQEkCM4y0
U6wUp0y3NlVtH4s8PZB9RrgHMJS3m6Tg1t+NIrgZc1pRjdxFl57HML41LPUkacF6qhBVCiByjq+I
Yjv9hFCktMaq4ehDY5TLZKt30tKH65BCiMPDbNll1QIPpnm3BSDdSxA6x4ZaAzDSDKjHqFRIVAn5
xmW3m4hFuNRDyWBBX55FstNCXZqY4+Ftvyz86WkcNFAe0mLebsN6YTBbS5W2pCFscx+DPfqjP+mr
LE8OTKirUd2LaVhYRrqwovh6WEF+xSx6uj45lFhaE2+cK6+/+AM3BsvhLt6oeHuCSN+jcu0KAaFX
w1epXqgdIMAE8XZZrONyeLPteKHU4dHokdtR/EctSg8iJlltBdVd7S8Gj96A+H0dR87cqAKYTK3A
M1ZtH5Jc7LwYwFJtbW3ul2GGyy4f0J+pF9S8153GOB3bO31KCmyQXxVUVp0BtIUkk3g1GTe52diD
lxUI3REPcj89w7nZ1/VwL+fjwUxbMqYEsauSq7bjVwTSAEIVL2TDztPRbtWnPtd3sR0hiHyXxfoL
3IbbPIjPTVq8YFm/7gGnw3G9q6cwdMZax1Oay3ELUyyleDpMdrmWh+5Rzu27QB7nnKKb+TQZpXJB
PuKIeFcN4I/1A+8sweOUUdGcpKWu8OiCr1LDIIvNxwB5KS1Qtvya6LgBIguiMdzq8Uoel7U+ImvF
GgijOA8Xtt5YDSoq+x2PJJE3aKVBTQjXKIptfanY9ZGK62+/7U2sK8G6KBEDtS1RZU0cPy9Q/Z7c
GMZuwsKjOdVqQlW+dotI8xyjA+5BciZWtCUyYAtE22yxrUYb+wrlYJUMRIm3G41oXbX2tla0Vbgx
RLAY/X41j8y+NC4yvXFafhKq6xQ7HrgpznwH1MYG65EtWguNxjRegOzSisGtIlKWLBrgcTuDr2N9
Qla6ypaI8GEkKxZD2Vz3B2i5dtgcph6iYKCiNZiQgzO3AqV+bzPg/Km9ziWPbBzI870nsLkBZ8FT
IAk9d82FUWfkX8X7fDGJXdxEvuXaL2N7kvULWhubchgPtRSuQT3fZaOUurGIn6tX8kbnWItux3Ki
9izqeyPhOwvUHfLm0qTNA/odt3oW7K3uzTAlR2UwCOBQhujKyH2N9GLr+O9z+06z+Jx2xWlqgyfP
OGNhu+7BWZIEQXwtvItFTVHOeA2qtdnFR68Ydxp5wGKKnDBKd0i27DsTgL61tbxgXcQwDKj1jVHo
VKG8ox60S7Ev9EUJAwuBJC9dSMZ7GqUuMl6KxhwvC0xN/Adv0BxUaRxB08t99IuUaJ+Nj/ClGMhj
zAIRR1axVWFR0k79svW7i+EzB5v+vlFGTDD0RRWuolOEW63xpITdXRmF6GR+lQLDiVgEoh9esBZR
jHbpR8Ye+Z59iyNIuVe1RXJklsVneFer2kkbm/XIJY/VXiqnQ54Ye8RhgC8l5yhr9vRG4IHDrtQH
10GMbDEPENhZLBCW3gJR3esRzp8xspTttIEXi+mCq4piQ1XBITfLwBwh7DTZ/Q4+5RaNgI1dJs+S
aW0siq3mSClG8e+8fIGMuFNqNlKDNgyQeiHp3b2Cysh8n0dJ3GXJqem7U6ZZ72Y1PI569jqGxb2p
si6TyCpGytche0Z76wyIEIR/kR4ko1r4qn5SpRAtTtN/LEJrHYId9qL6rRbphurTkrzQbTnFW7Ap
eIuPKxlZXS/LbvSs3+LFQ7abm8AKX2Is1SR/3UwStKhmaaXMjFQN2m44SIJVqsFS2nKasl+gnLci
W3PXwYXTU6pXnv9Ifbd3+to/q6nvtkX9plfZqxmR0SjvVN18Mfzgwc4flFFczGylm5LbWiTKRdU+
1Caab8FqZAhNOFwZyKfVAG3niTCt6wfPHVTuHyy+tvUeqoZPDOZLWZtQKeWnWI+fR9+/L/r6gsQ0
Smu7apYja7JnLU/PnfE51Lt9WPp3Ac7Vfn+PYv/OFKDhhPeITuMjhiCvlOiWjaIsQ0EWHwDZZT4w
9O0D0UeRAZoLdn493HnJ+JCJU9TbGBAnZzlKn7VgvOBohiXveNsTMNTpIersI3frIepTytUtFlPB
XWYPl9EaTpn6bcxxAlxbE9J1T5oWf+7L+LUt6GwRyOUqPXQyXSb27+eZa77O+VcIeVoYkrGbL6vP
USb03zsiC6np7suov2XFe2fEhFI6oo58LJPbh/lj8eg9NCDSDHxoxohn2UObTvSXRMRnn0bkdeZL
YExPWt/csWJ+LpLqgkvCTdZPDsj2RV72W69sj1XdPFhD8xDiC9XqEytWIA+ldGv2zYUs3TnXlFd5
bC7CQ4ttuMmU4Bhkaytv74dwelLt8jgUyXlK7JcaGqABA07tn1LPu1Cmdiu4Orb51hABxl3+eWTF
GSCcYxjPiUkJKlXW2WBfKB7sIMS9Cr2mOLYsfem2rIwXQudLVksPeG6rGtLANAoSsA+Rbb/Mj1FK
W6qjA6XgkijmPOrh2VAtLm64nS/BsKSHTk2gWH2JdW+jiPbSteaR3vyg2u2d6Q234ZDtAhkcMcdE
EjOr1k6ddHd2mp6tyr/TRhoWIATso+7KKjo39Vuhmoe+ybYIVV4C03xJperzFHjtQh39R89MnvuO
BX4YwgQaniS9fxhq5YYne2fla89DeRa+RNhKLATtS4KWpdqCobUoY0kHCWMaoarufOFtKl1A/B2U
EEVQflQSlLtKmUVM9r2NyFZ0rlL/MWpScq7tBQJ2geF7kQqYj3x/JY5D4liq+lDzIOeHPGEYVdk9
qmXJeZjqY2+9SZF2mP+VNxnHwlfOU+g/FQNUvKw9KgIwBf2+b44WXKVY9u+qGjhc49+BtDrgRelU
2UezKW0P8HB91Afp1q76O4lfMNSr6Jgc/axezNcjW1i7lr5DWPUyn+oH01kypAdZok7YDHDsg7si
pUCp1vSxfj9Szh4Z6c1hWtZ2tUN431WVDIeYB1GfCR1suzmM4jT/MKVimDzPS1NtPMlvcVE9MEn0
VIWLZIelzWPvneLmOVcpUiwMqihkei7zAxgC/wEh2MJq7hSItHFqrPEbu7UVrrGDv6tIt1YiLmpb
r4KA69LAcjJuDcH4FNMjpQiSRMJSO/PdyZfPmtkepggnGfkppYP2Mq2BEbTSj4MEyLfxbv1seuhZ
GZRKfQEtsadtbhtwSXPjm1uUXALCMJpHlHTv5h7V6t5ZHJQsf0HbmdXgDnPR3vQuJKYvFPrPatc/
zVc/jtHKkytSOsppPh5M9sVPladBz48GPnEFz6nwl3JtzB4BT5k9PQlVdiw/OcaBeACHch6b5mLr
06aRrWWqDRddq+6xWz1X0vhEOn8pBmNZhtwFJZY+jxhkO6CgLWTU9TJdzL10UsenUQYS5AHFQ/pD
0ilwfKsScTsVwXOz9BXvDEjZLQKw1Xn8KsL6c9/I63l20IZXRfEOGV+BxmCtYFAd4QBUE6/6iQ14
TbqZbPkslc3DfE2BZb3oMaEomRnbKh+wfbvMv3Fu2S3mpJoYd3NfNXCBbWJ1l9VYJgf9Qz0yZVKw
ynPpktnmEZHyvV0vyqS8qWnaEU0cxcRzPaTnskkPeqW5DUkpJZzbgPI0313ANGdDpM9F3j40ovqs
9z1Jo/i6TdJmclgJx5T4n1D0PSjJtAni54nEDpNezhTu4X20VqWvdVRi78z6LiPAtoDfxPk5xNzK
EWPxVrH8SRSwbw01tDIvTiRON8VgbTSSikG1RNR/MS9Qh0bHn0V35xEVCaDFtQfgDajrpDxjqKcI
E8nqYx7TrFkPzo1m8gOwTbhEldoiNsS9brOuVscbw3uqyEI07dFqpM8UvbeeL2Og0m9bGxHKJHZj
GFEZmi9dwPBtAQDVkUKm4uqZTqyPVIqs7ZDny0bNt6HRb6D0u/PQmfvBUorOBTIGIrqxu29tmh6K
bII6g7eTZOyburoJ9dMImxh0Q7aTGuYtkxAnDcUOkj9mpgD9WALnoEYxzHMkH1eaAtE84R/rOFiO
mb7SCmxvk2wTUu/roBSIiGWvTcao27ayesrIns1fR/dzYRe4eh8elXYmbRrrIpTWQyCfUYvYhcWz
lpGBMN1uqFzbK9bgxzZm8RLo94NMWB8s5vtclre6H6AvGK6Vyl8CjHVnS1xUDZfz3WpkHksyIf2f
bVKr2nuKWDFLxXBm0dT0+n6bx94Cv1EGugZKu7q0LXE/f5Jxyi+HDf+/qLmlAVnQEnIWxs/NSHRG
ODVqINblcN2rpVv4/ipO0AnS+g00dhaex/me9KZYA+zcmCgEmbD1aivbxRTek66H4u9RtC4WaryX
EwZTaTcY0jcvK89+nrwnqBAsYd2sJR2cqFx3MDsGZZ+n4efEModDYMF07HZRA8EwbmX4Kmn5qkY5
Wh96i0K1DhDCxvGPTDyw7GWrFodQNLJDWySRH9+kRQH6JQK5VuHMBCxBIb6Li2Wk52jOi3dlCsql
VtemS8ZvFqC7NYqo3CCNc2kL/1J7q1nScOGB8nJZ8UBTjdull+duJGdYOxuxvyg1496r+1Mdt9/a
0AvdbIlkRLSIU5hDhU6YO+bYnLWJvJiK/muutryR1dewiwARhp9HSFdwDje5spQCcUhyUkRwsm1h
QiRHRFpGZqTpo2wBNBP4p2Rv4olYWso87EggNoPD+ZrU0TefEMEftjo0hRvjHERStkDsxnRqfq4O
MsuBYvxkTe0znIGnUMbh3WhebLNMD73wWFwYF7jF4EGUVFpVkeX4lhRvUtsmr6rJy6kiaZiJ5tQL
LgJExQIFW89BPclgOF4CqZBWpQC+ghDTTY6+Hg4hJBJAXboBoo+oOcj2TWRg/hDhVzKYCgYanBTn
8bMxZZewRjlEUqGNexoZjWB407HFcIzZhw5O0nr0Kt3B3MJfFFECSDGqSuLAcqFVZOBTaew4iOtq
aneg3WqIqubwDaXKTSXUAnIHjoNBMS0inac3xbham82XXm8fYrtf615NfEkY6igPZp8Xi9S7TrzD
ItbMyREGFMyitxaSCm7OrISLzSbMbR71Ih8vqikCJy/Lo1KPXxurzRZ6WaxxXmNpBkHVoXb/lVZp
OsnorUrmLxVVPehI07dKGR+kobad8iVTUBgI9FoDso/Eetc2bpo2Av27elH38sHo4kNoGGCAvNL8
QEv+/66n/rJU+kMd9j+rvP5PrKdapm4Yv6ynQtD6mv/299/uv8TvNU5CX34orf75+Y/SqqIpf7Mt
bYbMmKSXsH79s7R6PQLIVp0LmpqwZ4T1H6VVzfqbqmuWIRSDFTUAXAr7f5RW50MU+3VbVsDi4INi
/rdKqzOU/S9yiAWm3KC6qBvUcVXNkO2fYD2qLKZcMpL81k+/RTpsosqp4EFblrUYkmyZVwRnkK4B
uaBsAeLbq/4NMFehgPzLK1B+xDAEXhNrouIKSqQWkon1HMvY3I5crFm2RhUj+H4btp9T9B8aRggh
fb2Wwv9bbf0QvlXUyL81P9f7f2jE/wWEwS97xP/Axv5/qTuP5saRNV3/InQg4bGltyIpym8QkqoE
JFzCu18/D6rvnDN9I2Zx4q7uhtVVXSVRYCKR32sNlw/8fxcOnFXe/M5/h9U/xAN//tH/EQ7of+Fd
14mzYyGjskQC8LduQHh/WbaBGFZ3deHTmfevtY1swLZQy6Lp4h9xP8D1/1s24CFRtnyXe8OElP/P
1jYr+J9rC9kA6nUfaYLFO3HZdv+5tgJY6JRSn2TJaf2u1QprS3LUKd4o9NduQEjsOmehuTsncF5y
q915UXHzU3upZRuKh/JF5xRnGlI5+xj6pbBhhwiGUktpzYqo/FkvSmSm2L/CGArFizSOI89eQtYh
z/F8QQfDq8cxtbUYLkMVPzft6C77htwMc8wfJo19u5yseys6jGKl4Ongo2gUWn9UWfFcpuY+c8qF
ilyDXE5KCrPCW7YdUl87uVJReuvq7Df7DpHfc5pXr/unZFLBIpOEJzjqMyWNepESJ+d52cEdOBbY
fgGH7an3vH6nre4xTsFjjRoCOpfBgaMgqv3Eew+C9tOqamKAqzeny+91uotl9h5G4xM6smY59F15
TIM4XBHa2r1HIVKAsaRBoezkKcawsajtNDqmMnsNmzx40cugWw55OzA2QIqWWYPuPXCLXVDk91EU
wbqonyKZfGhV/lz6OsNS9R6SswURpbcck7mYjsXRunyyRjm7Dn2H4JSO0LRY3KyRvO+hEIuhCeJF
V9fxJQ17HFjmPmj9cjGJgAzdbCD9TuviZaswsRodYHnjw7z6waMo2HUm88V0vlxKuJkmqYUu7WI5
oPLjgyHmnpwVDzvlo8bfEh1K28GuNy023oWcyEZOTXwfVboRnHjoIggeAbY/ZZNwgKzPkYfefyY/
cg+zo58Nw0bCJAejwwAR0DUwvToy0ymZu8qkoLmlF8WySYZfZh8c62ai1C+1GU+RfBsSHrarhb83
1SWmqhfd1e+JQGB4xeB1qJszrZn40bGHUE6wtszpzXfIYbMQ8Y/paxaTn9STRKUQEeMr+7FF4h+Y
+fLdZGCkZgQI0QNuWtf/dJ3sTO0A9E/wMtRJRdp386sQ5sVvavqHyaSmAO4XBkySwoswZdBrnsth
FoUqzl1pEa5KM3+bakK+ooGu2GTpOv5DMpSvVZ3vPJ1S7XE60+XyaabmA3zEM3rtsx+L8mDGKuYo
r+/m43ybg1nUo7EfGxMkvqL1IbwgfR+XgSO+u4lpVuTv4OAUBhRTuy562uJqLBWNfSxAyD1j7rul
w8RyziUhMtSUQwKHtUs4CZVe85vp0uleRPHB4gNajEU5G5vcYTk6H3pkXKuEqymtwtw1hffVs/7X
DURbDANEhO268HsChTb9GPwaGLCkRbU2neEEYqrht0fBghs9TyUcTlmSfha5x0i1R0suUSXeKCai
BaRaDJnxaiYEsCfBe2VoP+H8RSQj1xCl267un2NQK6UHKzvum5VMSkqNHOcqHEX1s8HCrhPnVzJ+
11ZeLmVTA0cizxg7PBv8GMb0KTouFbm8FuDnAgnXAewyWcpXLl6TocmcCUdUP3sxuF++HkM0559Z
7kwbrTI+6wjw1C86sewBuIzefSqigLw6VnXis8YjdPWcIPjp6ks3uK+Owhapzll78gX1W4Z2sPVh
43XhpmEEdBkFXUZCEl52UJ9bxEkPFl5EBseCATJlkKRnaEPOKpBKvCUvCncA9d1weXx8C80DFp2y
RRMyuvur0Bh3cOSzoqGOQwoNzDVdDicAFqz7wdLQoEogEjs3WhovBHdscAafuK1pdNcPw2Rz8h5X
orfWmEmWbmevbLJujTHe9pM8OuIWY3qzOggh7SKSZ8d8tywauPNq67Y1lBrTD+FixRsm7MPI8F4y
xOf21phnepvhvmXIjxj2c4b+WTpDVuhF7/YWkEAANNADEcRABczAO2uGDoAQGqCE+Zq0QAth5Kxc
oIYCyKEFegiAICqgiPnLzexrOFOFArBimlGL2Lq0gBgtYAb6rwVqikUHyOF3P0GMDyvGy30tgEEs
4BBu81UMPNICk4zAJeTI71PgE8Vm5mLxs3PWABUIcf9HQeIRWD1FGNq4WoE37LNSbOdfOy36bFX/
oEH8129dqR9DpHF6GD7TosngRZxMLrfATXd0X4TtOlsvfu3zmNzefjNf11mOQorKcr7OI3UOA55o
MaODVr30gZd0YCYjuihAp2AGnwChnBmNSoClSuApD5gqmvEqF+AqBsDCkU2nm7+FiV0L7dc0bMEh
z+WMeo3AX2Hyps9gGKBYyU40Y2TejJYpYDRlpm8mMJqZNh/z76tEwQyMV003L4FjvhagdXwqSxs4
rgKWa4DnLGC6GZFugO0q4DsffAgwTwHqhW30NDnU9QK/6MX4TO/mQ2GYBywPbDLpter0Q+ZkpCHk
12Honil+e6Ld7Dk1hxWuna1fBu8z+VNN3bPmGldQiVPoeovaUecphChNYkoUbfhS8Uov+NkYviog
zA4o0wPSbEY4jKCB0hpWoQhvw6Yz4rc8125od1wsk60jjoQuElY/PJp8Da0L7iSRLutEe7C/Z1XM
rLIRw7gUQkc3BKmeo8kSFueZW+5T0wm139YW/WXjHisGufhIQEL/5KSc3LFmefHWqNvHzpQlsp5w
g6JDRyXseTqad3mLC/8wxd3jFFpsouGLH+Zrp8HgEYIhC31tJQpoq1/PuoMu2ig+en3Kf+vvXpE8
kuJJR467d8rx0yJxIsXvXzSfWhK9ziRgBb6xINf+mulvERVtCTl3Wg7l3yxDe6XOIXQ0j+rHzB1e
Ry++zfeMI+qVo6zfM6qZheoY6eJamrPaazomS0ea96bhwOGIM/bCr7QESxjaVRATRFtML24VoShK
D5nVfqSWuCKpIozz1Jv5WSoi1WeGNJDIo9GfCRZ31EPN4V+nhBCoBHttVz/Ek/6m+qP0P40GevQc
GOyw4KszmpC1RCz265KL0oza41iM50qfDlZJVGEI8mVrwzLM1BGzEKlLLGtX0gZjtS9uAuCXdsNP
kgYfZfrlmTQoCLwSR+gDBFvIQKz2Tv4LoavTWzEF+94gnWJm5rE27NCLVOm4bEmmsgbKQGPjifhr
fibuuaDzORnHBMbwcCRB8FFGBgdkj3zeUCMqxzKXVsVpwMyiBlVj8lUWzyQGLYTKD47TX9jGJ4rm
DZtjh2us6Zt6CyN/F9bFhZiXNe7xUx08Wtmn2ddiNfONopKPsk2uY+XsYqC7MOLqRf5eh9iaEvOY
+NWDJryHcaJfVpEH0tx5jJ0yOTxHpffgWXzcs+jQvs/kXQqfR+nW80wXFbCChfqZGZke+/CYarsK
nNGP3eeZyJjpmM4d9gRMLmeUP4bYICoPyjG+tka6saJpHxgc2eLsOtO5FbqCZAwfUjQrxBvnFXVJ
3wwr+l6WxmdPhMQCU6WznMqUI0eyFfWTEbjxIiNphNw2tazC6JSCNI2Jd6ssLDV5656yODnX7a1v
d4hHf0VjyYA+uvhNnMIj49LaqIDHcF1iwSO+c4iH8diYwV7U7rnqB67UhMTGOcPQ7PLQvqFxNNj5
kEqUwbSZvILQ9wqLfkRbI3fggO4ARUYBQirBAMngiJa+nHa0BxgIyjjraIM8OG7FIgX5G8uWsw5y
/7BuicaoPALqmwH9bHkaujRe+k6FpyKq3E010l9vlycO1v0p75NoERToJE3aXVc6S6nKkyUW8lNA
jL1QslupnvzMyb4UYfne2sTlZSMxz+C/iGuehxFvAiOov5ChuXZDP1jaerqDFIXwz89ZwS3S5NlD
rshiiieHhJIIYJXujyKr1sAC40rXguqEQps4Q/kwTFmBhxNA0RIVFDPwJYPXunN5IDdU8y4iCehG
muwnnqyNNDmj63PNKPWIvA21aCKvXRaJs1aGvtZzBBK2vTUpoSBZKH9oEm7WqGvfq8khEtygndDn
Y451b9x5CtnQpJeffk+MbOynZzoQkaLay4jixPXAQ538nGinuwp/bTfjjWW3nLjb0i/DlMZ6GnWB
l6/gZlwSBPRC4P4PpW6/9UCPV+4s5/F8esd4LEeZ7V4nl6oMBUOy0XwjOyVNmOP8rcS699il4mma
xZyUnjbNj7RK4qKjkpBFH6k4P8mw6DtXbItiiDYILBSfLxyc29dorR24g4H8W4YSdK5lFmwMQcdM
WiDF9wLm3Ky0nE1tt0vTZA+tBnhta0x3RWVnazcgA9d00aRPOVmoKM/Xf4K3S9N4SjuHyjF+1hUm
7LVOeu5JikeHkP5nVcecn52h29mIHNcqFrSbZ9C3o2a2K7eUMZxvSzFXPuroVqicyfwvrWApmib2
uhriwKvrg1cTaaBlpsdSjyGALNYiVlzsexwHFqkLaxeH4w0NdLAKyeRBRy4JQ6cBGXnang8h2KCT
6teS20a4SXqiHr3HyJmgCPGTlY1cyxNTs09GWjnahIZPI5kWtrj5GS1rtoflOvR95iXBoJeEz9Pc
nGB2gNd9ZoIP+AyPhq8tvCbgbtSbrT5Dx0yE5jWOwP1NTe4a26r3QbUn/5Wpig0o8y+Ug2VsuNAL
RJ/UW8vd5hmUI8pWg/bF/LPt1AFmoF+4PE757GmfLjtijGTy4xNOjV1/0Xmye61a98UpzN9dF0ef
NDKnXuDvo6AaEOsQlx0HDKgl1Vcbd1D2Cdc2iYu+/M2eOl74NJADSX9TtniSY+9QjY57qBCt/v1f
1NS3eyFoQaP3i49fTzdNkHd0Ts/leb2xzGMVnDp6HhZ+rI3HbMyvphmZLJIBsnXGVYIw6l5s8tb9
qMBLrkKxieqku8fp1ck8Y886HpcY+76o17bvrv9Ac8iy9Kn3dpzkW1Metv56WIRGdYlYmwcS0tjQ
Rt1+JI0Su3oW6pfEn0K0c1TfEtcTP4JoIdganYUcTZLHIhUTCaR/h1NGkkfM4UMZ2S5TOSwfHrfj
SDsTql9rM6nIPDsi6R+ZuA4jnuc9XMe0ITD4jXzXbBeH5bOGyurmGb8nqipvfGmSedgzdg0WfkAf
JhuHNHUu62MUvfYwCtvUjb5JKvPfbVu8mM0w/C6NaVl304tjxvtxkljcopC+whTHdx8c8jIhadQ4
0rficRLIFsQ+fDg8HJTUOKXj9k9RemS/OevAn2UfdZa+FJakvDDZqHraKqNBjeyLW29Z26ZCwFKn
56TrzuRckA9d2cjTUAkX2L2tg0e/88Kv/adaG/1lmYWbDMM2ZyPElVpfl1Bf9k5VfAE93trNIWRi
WDjBmG/tuZfepSbCKR79uIaiw2aJ84Lv3VLSAUHMLkgue1A18WLRYQpfmBNcaM2Rs12TPHuy6VVf
TGwpyzYiXgWXOTkevbdJlfzRfPXhDeYrGm3U22Xa/fJT+asqqjceHGsrt/c4u/dlld5T5J5j8DEG
ZbwQgElEp1FoOYZ8VazXwTRctICuZLqswpgkZ1v1ZFgi9cZ4lML2YBIV4zkbsq/MNraGPa2l8udd
ZetsTEmsTLAO8uCg2/prWW9TLf6pPPPBcqul2YuDlrc0BsUEBuR7VxMVuurwkd1kp8XpR0isL2Z4
j8ULJkIe6E+PpmfBQ/Um3eBp/nUOfWyRzaTpzVLyyzE5vnHuOVcB8TNNKQjQ5h5fJtJ5CNz0VNs1
p6XtZC/MYdxkzJ42hSaL4qso+FsuLQYZTXPklENZn5rWfQKIuft43nthbavGJ078kvXcNX5sE8Je
hT/YfWpSvb9Vb1EBQTS8NU0vZDdxZ0tWj0o/UtXsjAwhSmQDpsYjco0q+jImey8RNCzCIPkIhx56
wHgQE+9C5S5ZCcG4rqJsn+kYP3wdKQ3AzpR7hGVzTfIsLZZV3j1pOulJuoG905VRROmXQYzhmKzN
qYqWsiy3FaRHQMAmCyvFYuDvO13eI+k+j120KquWQw0fRi9RIsfpl5kG6/knJeH7msjqXmXVGxGv
O3J+f4kRNRYf/jLJoe7cuYAKoNPwnoZKI7HIfWqRhSw8qotcBbSnui8RaceOmqRYdLcu30wGa843
dk6prZ0eRKrOshMQwbev+JHGIvrqe3udGuOPy9/oeq5Nbjukf0Z7JSC5+W8PHVLmxUv3MuLIKAnM
oOVG9zI2HlxfUYNZCvpwZ2UU81neJ5rsHv33opE6YpWCk2IbP/ZRtrb9ZF2jKMpb8xbYzkOTV4ek
9VYV8YhSl+Vi4L3mRvgQay6ukOSWeOZONM7az55M7mfPmxb0XC3R8ZFUg3jb5DvTEHBtbN417A/Z
fUW309LwCWV+o3qsArhvVUZ6lcTmSw7kLsqpunTBg/3M2dc5KzVllzR7fHzJa9Nk98BKgbuHy1SV
byHxmatcy+5KmbcEExXfZMb6Pej7kIsTCLr5kBc9VTHDyZDOKW2lgytsrXm0EQ0D768YnH3iMIMp
qra84cuVnB8aTfBW+TeyoJ62s74xm22KicuOGb4cvY1GjZYp+kUTVOWSBK0HkiyxTiXNgmW6GyMD
VGiwH6qieRvr5MfROlQbZv4y6OkFPA2xNqabQy+SH8NtV73WnUsuPGb/H7Mhntl0/JUexNQn8pbH
ln1Go5FLrywaMH+bLQm+fZlfXS/6qr8oYoXZ0BgY8b5o8ote6gdppmurmV5oFVqEJCdUxjv+XOxz
00vjU+NBakfZ5h8yNG5QzusQpK60Waejk3zVNbsrEQrno2rYBHppHlLaDQt0/3E+f6D2+AjcgNo4
PXWd89AG+b0yrBvPw7sfevu2bTfpnOY4safp6tPDTFexpocJmiVuKC3TSWHQ2+Trh24ns5kYCiya
gxLjlrGYU53CcQrsO6YL4+ZZzrAQRYseun13vZfyVeT+PlOMHH3WqxXHlRQOQf5KW2KXbG05ePY+
DcJjNRZz3O+LVbmoErVFHTCnD57LmGKqq8kk6cge/ycSS4l1h4vRAIQO6A2qDBZ0oHKMs5y9rprp
PtX53WrNnVRURSlu8TxYI+j67hpW70hwlImCuaUKtnTluUHzLjv0FraUX6C8GY7bBXmML1307bRV
snFrNmOzd54CAiEDUe/xisw6rYiMTioObZPnmi26k/ZE0siDwmrYRcROzHoa6Ww/Q8yiUWrtSqAI
MkFelErXZuDs5yWrjPBrnChoIWh6OdgEX4/9ssDYWpjOvgg9mmEstPvWVgYN7lnqEXOSaTiMLUaP
HVPr9pnfruyQTKwM4FbnS8kwv46RuR0RPzp9Fi2IZmUjCMdXjsPck0696Nv6bSjNX7keQqdRjECg
7arL3UdpTNdOG+m9y7wUVgiTXNNCoa2CgRWQl/bO1nijtjdv1JYkkQQccWGB74BkMWCJNUv/ooV6
suq65ESa65MTh/2ixX3K4Ykuj7lYjj5nf2ENKPXrmCwYFdTXDmNoWKtlUhT9UptynTw8c0XOdrjo
uDfXcdpHq96gxoZT2e//nGT+f6WP/8FF/38kqDAsKP3/nWN+TqpPmXM9f/9xu8+W9j//4m+C2dL/
Qh8BvWo6RB149KL/N8NsGH8JwrMcz/Msw0Uk8W/5hG38hXjCJPjKgH79wyP/i2K2IKzJtHP5iuyX
JDb9J/KJf4aKuYTj4XzXfcYux/KJ2ZxDU/5HKErZVQGzw5ivwgBJtWZ8l6q6xibHEdP4/h8X5fq3
JOMfOZ4m/Pj/RWejzxCuy8l9dkg7RCn/89tZQtDKbQOIOPjVbyl2OaMxvJsbSf/mRWG9y/0YTFwf
w5ZItcnderb24k8WQnt3bDeUrTVopa3qVpm/CNNJAOUAp2mYia7Im6JrypaBE6/d90XQLQrM3md8
pBdD9volLzg65OQL79pcZC+MLEHXYKbvCYHvlWGdxn+9+IjvDMftd2aB7LNAeR16erzPe3fCfi68
Q0CnzDZKYn9V28FnE2vvFY6oq6iaH3fCTD/1VbJ1HBHuAH8FZ1/92SJ3e9cHCKdFqxd0y7omzxzs
EnEbD9g80qNdduKJvBjnGPgF1eVjP+1Kd8LAqYlmN4wUxHeqFI908eqPbrMlUgCBrNXVe13E9S1J
YQdcNWGPVKgDk7jflZZKbrplXUUicQCTjLOqyf9e51NvXOn+ROlqj7h0En84TB4eQjG/RN3QH5pV
kmrFzdT2lLjXF0vP0z35aGBU09Bv7apoD+QhQcKd3Ek3tq6h3f/UjOei9XeVnT8PbSf3SQwrlVpq
n1VjuhW98ZQPiX7PKsteaXdfGNozxnlxb6E6GnpNsufOVVRPg0CenCAY9xy83d1IkkE/IkgVg30n
M8vmJEUXvKbrTwTIl3t9XbbYseD+9FOt6+YS1REh5knY0sckd51CIl/QDrW0LaPfeQNYZaxOoJfd
XQsIP25hMMlDQeVZ6u0L9eEUA5jdkTNiexS6xgnOd3Z91/ePdZ8Ujz2M106zDlGdFwfChMYlkhB7
j47kTdmJdaqlnm/JxnVpoSPrV5+K3TjgX1Lx1D1BzsJ7WsnWyI+9X2aXmj6SSxOP7qVIkhahaR9t
+iqFiHJM/eirQNsRU04VkdVf/7y0dXloZT7iBf3vP5IoKld2h1CiT1LmOiMfn4s41Ba2W8g3vgPw
kal2QZp8U0B7MumUevDCaueRrZbZiWDMt/FtR969lurbSjjm4ODoeIzQk2w3It6lXcutl8TNqjVN
BP02XH43eR94HkjjLsa3gPDBuJToLAjUXblz7adWZurUJcTWcItJUgct+9SlyTmeAn/n4Uw6Nu0T
jzl56nEOnziKUMo0xM8RJggO0/2LBNoJ6OJe0UPYrHSpZgJvHE3UqwRs5coWQP1CIS8kK0PW43jL
ommt3B7/GNV056rE/g2MwczY6wfOXslao4R2EXkdwEgXXBlMhkOQy4kjTjXPGyDFgAz2kN7zqB+W
YM3vo7QkqIy1tT2DWshJ9jQhcCAbk26nW8lP1bQ7KxUg323SXENfJ2w40x+zmmCgkL7NgQN73djg
33OqlALqioNglbXGsYrqr1LLSANP+jv6JGypRkhDgUchVzIC7MvhXWgoE7qupOe5tKerWdZPxPzT
/YAWbjll2nCfSm0nnTp+S7wVvKG2msqwIVWLPKp/v/z5s7iySSmIGkgQzdL3dJKMa31OCR784aaZ
DeVGsk1PuRvEJ9XK3/y8t5TIpGPX2XIVQ3g6ZQK6kKh00/l+vCnmxNwi5VSam3I/JOIea1EEvZJt
2XlqdNR1txpId75WVCYb1NnVgK2LiM1xmVM3c3ITUZ96wqRO1qTcY4GHoefXPNOcv1/MGOhnqof1
FOTx2ugc4zlj0xta67UjcGk3+PZbiNTuiKjeWeud537S8jCsyzSoqEdBG6R5Rbkv+hKUa4gf3FY4
lKYF4SaCFHq0bciKgtTBCCboGLp9eRdWfKnbQCJucsN1WrWnfnR9aN7h05pQuVNCTiwuEp+1W2Jp
HHurotGueWk91a/jMMbnbpbk6ruStCbHbZayZraKYiN6Vl2zN6Paf0/CggcffnAvcdVO1fmrZ4t2
11vENfRY00/BH8za7U9qzmnV9OQWCCfa+00+ncmgfBojojY0G07Vd3HpEwFRb9W8p9NKY1ynsU+2
MYbETBpLso2+U90GU2z77NjNLZbCZYDImkHtjBGFfZpG0OdJSk6zrn2mhpE+ybBqdhY3DYVF+G8M
WwFc0+7kZUw1zCfqrmyIzSn3D20QDKfSoPkgsOLsCW8yR11pWd9Dg1orGIYfOQDCgfvFiT58w+J8
8Fyzn1IqybdWOoldJnJ510PgZgWp5OPFf/FiC9UmyvD7CBG2djtfg1u0eJrSE3ugTE4c8xrml6Kw
98yVySsedeZe7rkHdPbxazmAdNtTtQT5orbWo5hSa9J406Sj+uzbVdJm4qNrTJQTQXmKDP6XIlHy
mfZebSN7WRIHwm915XjbPsbqHI/eutXSBJ6Vlx40fN3r8FYuA4CTGJStJi29BNn8MlkJqVM9Vmdp
hvALTYaD7mzYwxLkJiS4rFIrVfnF2WF7y0SbfAjiyNkWQAccMX67duyehbOzDRI28fnb5z//Jbsh
PRtEj7LBJGYXHIlftx5KE81poowCe7mjlmlWi0NWsvYm32lXuKO0KxHMK93N7buZAScOeB/knMc9
9a04x3F+rRWjZOnLRyfVk73tV69uFiW/imA6BCJxXrIIo2etvfWDZqz/hFVa2IGXNKTou3CQNUGE
3nK0a3NPJluKaauTm3SeijziIg7gpqBU7JxkdFDkowij84VJs6ldVKt0gClVpKBOvokUpsalO3K1
DQRm2JRXUktIEMzqvS1JRoUvq6HLnWhnDRG47ezopl5H3PVurDdFLfSjWZXNyegtd032BTE3Xmqs
Sg3iBrDC/q32Jmp5vYJHaCN9uP55IX/hpTMN7lMhMPtMoX/uWsNDG1HV52Q4wunSmSVIZHKcrnxN
s2CRW5n5nmb9h3LzN5mbCevQTjYsSEVPsoyv/vwiWzhTqIicR1bibFoSzbnzyvRmNqolgtr5/vO7
zEpuUzwE4AilsSDJyv0w5HCtoULGvLdf2tysVmrMyofYBwmxS6EA/qpDWvgt0/tAw0eXw+br+TrI
CvHTWv0psNx0GzWtvVUleguS38snTeThWvlRfom8hEphz/UOvgcm0TaOhJ8M01tpGKjrisn8qov+
IY5jj2NbSTSQZuH0DPNPs+qmrd51/bKclHUOat08u2mn1qjHH+gO1SFizAgoRo4Hx0ZcUY2QA8JL
9o7QIUFt17xYZq5xcsuaAy4O/YR/Qm20uhgfnCh7a2vnPHKifcyJrnykbBh6eNCaVVWYS8EafXJq
0z1QH81ugl/hXldflASkF2oXqf8BTFyYczHDfGEvQwlS7lE9zOGwHehEt4bTVI0f3MAFNeae2luT
e0rDiQCVfOjX/fyc6mP97EJW74HQhvOfF9QlyF3wTKwjmIasbw74WXoSa5zpRpTpuhlpBKKfJXmx
RhYpAVqHUIl2Qy0enJcI2dJGuzoXPK+AxvPurPtRNHdlq7Vwww9he/7SmHPvSLt/8HyKGkblWxfb
tNde3hYHPky5z9otuQAc6D1SpsbQrPaWaL46D5vmAJIhJxtjXfOYk/x0qGq4saFKjq1djD/8Faik
Sn6JjqXrdYb7SDiWTiGCHI+RjQ8tElm90p284vaou4MvxXgIUGLsU4JV11noD0sIYEpPUjKmC6M2
N2EWVBsMK/JsRs2P1Yn8wkAELMnjySN+9VI4ZU5vAi+ZPVyMwRsP//6jyE8pHZ9FPXZlHXL4tsNU
Vdk+1xiUjIockfmlMPRZN0evCOBOTyEPW46iFPAtd+aO5/hXGLXZI8q9Kwi1fINStZdNxKfThlst
Mswz9qiBEQ3XaKPCTZ0bxWZUOFYUMsJ1Q5ryYwZ9M86+6pxY4zsNJNj2x7L//Sbr6auKmvSWlwEp
+WZcrjwAcqyJ+GiidqKiM8U15RTZuKwtnT/T6+Qx5CPbyKJEGhBAmFhDWb9UGsVNyLLe1TiBhpmN
scuRLhRyvHh4mi88a3wQP5pOe0US1jCG05ZI9e4xGurusSqeONDSEFZBmka1qz8kdDguTYv4rLYu
6DYxnhzZettB751z0UdAjnoVoCssy3jtdLS7lDlHAX1InkYPkAtVobOURiH2ueW0S4ggAi2S9qtz
x6duHp0DNjLymw4Ono/fGQ2Lwkr7L0ul6Gm6YlonrI5NbkfQJkGjPUZ5KlYF/Nytp6hmrUmrvYRJ
gPC19XS5ocJaXlxDuQTbzym3Xj7tRFy1D/EoAkZ34iyqWkTbNBjWHNtu3FPWJUM6a8WFezLhuHem
tN6KPpmbtLmT7U7II4pp4nHIpffbPD62Bn1M7njH6txt9QkozOkL8+CiPLJj3brCZatHYAFrqyVm
tIhpe0F/G221qYQq7sY11sEcE3mb3FRl84ggOp+QNMQFrbQPbePh73KMiLNp8G7HQfY5OXMKpPWL
hxVf02sPyL8GQnPzjYFXi3NVnuL/ksWWqih4DFEiGgvlnkBZjjqFbLfhUKUPVeh3B/iA8tnynB3T
bYwoBlleQcEqOTRofHyaNJ7LPrGXIs2nvXCzGfuWM6Nf9js1GCtn+uwdUmFy3X5BDXyHHhlWzOja
IkrbYzwJf0EWjbfE2EeEKh16yzbU3jqb0vv/IunMliNFsiD6RZhBQBDwmgm5K1Mq7XrBVIsI9n39
+jnZ8zBlPW09VdPKJIh73f14bmLrXTzB4GdrvKGARKofGpvePTrTt3N2b3C3h206IKWUVfwXhNwT
I4yTxS2HQXXFbQZvAvAOKNe+2KDaVNvJx3I8FkkUTFODUyMddrK1HpIaAdrB3R7Wwnm34FzbrIDo
CGewaYGOBYqT+sAq5bWOZnXOgXS45grR6E30wIUMeK53d4+9ifkLt1evGNlmGLNduzd76ynypou1
RsumyArEmGzaV651iziriE++rBahm2q6SMt3sNqP3NP08jlc7Wh6qRra3ZQMC8+/+dnyT5Ag2Pl5
DDHEMoLY7L3jMmDDbxvMQa3zTWYi2zYm0VXiwi6WdiqNbI3eKTJaeur8SMEfKQJa4he7wJpDEAkR
V1XjGOi2qNEPiepNYE3TCb8M63Be9FlgJ1C6lvZ3JyEm+aviD4clt7hFyhBjYmfLn5O1ENsu1mQy
Z3YjCl9A1137PPfPYhA3d64ApK7DxY6pj2h1TbJc2LC9SjrZAQ8S4+B2t6VW1UP8cceNef8sfNxD
Xd3i1hVUFRi1Cy/1/ovjJ/Wpgp9OcilUq5w3Iqsr/gFREICt6Z72XxeT1Gc+qu+pdn95vvg0Bj7M
Go9jAXc3W+N5m5vtqajjJexl9JjM4k2M/pHAewZ2h9A0WskpYr4Fw03bVw3bPym9KljqFOgW9sz+
b9sn3+bijPiU2tc0mW7eTGIxI91Pf9DG8ZtnGtxZwUMMFt+uhKpWqgQPV8WBj9hKv3uydVJwS2zu
j2lspge7t+LNNB8W5iP4NZgkVOZ9KNYpmzj/6RsPaoAJomV+zqdmx4rsWM/Tr6lpvtbEu8Hif9JL
/exzubu00G6mOOV4MM7URAax11/oVMig5BvPchj3c6e+JbFYsYo3B6Ph2Op/cx//K/nGbIZ0umIn
are+0IchoheeAWWLfxsHtE1gM0qijbJWJ2zb6sWtOLG0J7OtwAN1RiCed1jMXvVIr5Y/qTa0TD5A
N0dLFk5333AIRrqh3phzeo5tQUVsovDMYF3DooEzCIeD5w4jMZ4Ke/1vVaLDt/mA4JHwqkdIaPaz
w4+2sNfnSd5xnDWm7TkqyQu3YKowA26c5nfqYTyh4gC1Sz/4TX5Snv/CjoKUsoGuBQ982E51i427
SR04QcxQ9rdvYcuxcv2HXuPxNJTxzzQTCC7xV8JV3qzpFAfdPWegMzY0bf6Za4RXXmzvnpnTCjRa
4IwAAkYzTbax/zRq/zuL/GHXdXeLgeHslyX7Mdcs31Yr5Rhp4n2sq/u8JsODNjC2lIvzNQ3QxzRl
QjVyVpZa33WZVNepdBDYHXERsxKUoSTsr9QS6Dvj1KCpb1xwgACuIJ3rtI8Zq3u+mgnkvsx5VoKA
9JQQdBEJVSh39u+29fskFCBkRkd8OKC2gjVN+KAUsKbSoJPZNbA+190hr8XwwIlQrX6+s1uk7WyE
VjAkh7ysD/QcdFvV2mzo2+EXutpDUy7UzhtAiqT7CuunBX0oqaOs/7X2Y57xAM6zf7Djs1zE31oR
s+97wwOOJw/DUlzsAgClGJrhyewWbLeLi1NZLRwaKNTU9HDqjyu6v8MyLiHvS4Xs3mQbuClzo98X
djftDKhxZWE2HAhAxrDEgNUhypTroQzSHPeTl1c3UCbBQkvoUZiNOBdj04WigSCGFwl31vgCsF+c
VuSJTVWmBr7cPTddJiBxqvzxoerU+pyUg9j0E4lho6m/iIkFrhVRUQd4jVc6PyiSex3qIP4u6Uze
0Z24kKpyTyORc+dCDltSdSwS5vZrsB/YSDHESbJTVQOgMQLX6RUUofijVBtjwiExsWjDMIhkWERm
HCRmztjUE9EfNR7FRSSwG97GuPF3Ues9wdeSm3FYMELpqdstFuw3QxYbGY9/sOiLC2xHCVz/3UbH
OfIQHRJ/wv5Ee+iZ9qWAfhp4TRLsA42r0alyJtgkJiM6/9aYvOuZeuHUI9oir/Yg7e2su/HWmiMi
pMwtqt0rtTf8dWfRJxHiASjCPs6uJip+TTfFlgKE29juijSHuz5xa6AMijAh7LH2pxfjS9Yb15h6
yi23/H86n/55WU9nek2MCs3imeLeU92CCzRVS/aPCM2Gy/DOyvviYMlpR87MwfdYZJAdjAUf6Dd0
oujSTL8W3/zn986P6zlP9bz8iKTWG+JNEqhXT5NWbV2kUbIvWpcoSGdjDb0ZUIO/iLPbFhUXsuEJ
8NuxkTksR0NF14LF19YzZ4u3ifNNCVy5U1xWJ1HMm3kt170eGMFKFsqza1g71B6IY9jJvbYmtO6m
XmB7XbGBbSC2UVbsB6u+sGenDQHhA0hvrMJ4pWTBx5TrJv7eWbMO76JNKE3gesNiSO+VSOtdTaCY
Xp3vKDXbQFf6O+I+vMmT7uB0A40hPlmymuUwfQvcqiAv7XsK4DbxOOG9JmgwtQLs3yoPbs8qe2Dc
q7dpJjjN59TbldqtGKLUC19F1+Kjr2LKYUxSlls7gxpH6e+BLzX0Jd1D4sjIb6mhSh/tqWYEcVJz
9/+/GRcxbcSgwVo2JCv1MVqU9M+UogsIHs3ndbC7vYgM/9Y41K6UmT4zyqPnRCLGx95daPYBbNwC
uUt9DEWTzUsABhSggnugYPw0vWxvNtJ5r4s0JZ7F2jK2hvbdYJC5rWt00G438PDj+HLWfgG1aB7n
Ia4euMPGZ6GbapN27S33BFgC0f1GqYkCUfbwaV24UZH+nebRkzunC7bi5K1fyjNEw5NHtvsTE+mf
Ki/U0b9/6Ky/NiT0/F2ZPeNm10cAdSw8ulo/uVEaJqb1JkEYXhxuRaGcfgBq0OILKEH1AR7B0BuX
GESJ+11ky37t2Yr3BBrDShPaxOzdD40AAIUZa4Crl8jaD1aro6OxkzF6CxtOtlAmDlb+rA5DOeTG
S2ZH/Qn++D2iRigrcQMGN1ZgufDCPOPl66riGHNrIRtSnHUjKcSrIhVWJJk2ZZ8GzK243AQdNdTr
3ewiftDURvxrgF5woVoOPXHgg82OFwBnAghOjbxs7BnvzDp1L91kQWzCRFP000NCceJZlvNBLs60
N0oz3/eMXlt3wJ3MlZgMq1bQSnV5WbFabyio5UrmzG+pZmjLo7o6OwVNWdr0RpIxNCUyGTGwZlF5
8tJ00xT6YbWaGZnNb8Khur8TQRu6Su3454aglKO6dWy5b4BmgT3PfCQd5TGz9TrU68gOnCZ1I3In
8jE2so6lnjvkj29lsaZO6aU80Vr8RshJ76KCUMlIhHZSICo1Zr99a6u/FM/0u9Hho5SlNG8WZUxC
Fh3G2KV7thekwiWhgfC//1pZBJfSdPpU3JrqXsn71Z77G70pzHA7tRjfCWLmU2c6HxnLoDliZavK
/AF7fla74uq5SEMRfWej/eDdi+EsczK3rJHagPFPmnQ6xVRAb7yO+G3n8RY1aCQ/yqIPalwfaybK
54qqpYdJIY+xOkagaK8FxJP+zo+DwtFuG11nQVfZ4vJn1YrmlUQEvcfm1cRBEzrxrN9KrPjEf40L
8eSH2KuLk8vnCMbHsx4ki1qd455H/503vV2XT4B4yFcg0FRtin1T6oKprwdoXS77zG/Us7bnOhC2
lZ5Ie3L49SiTK1GIjCGiKKMcfnJydZyR+XpsHA7AsmKwXLyz2RCxSNOaLR3i+l7608cg3YEua5M7
w4RgGGfJ3phdgqwiWW9jNtVXj1s4ot5TWZf5OR0mpkef0KFnVikmR/K3xWQgIXAnJlQ260cr7j78
sVKhqMlRIYeFlj2Pn0ovjwmDMcdwq06WIbYGD8LOVI8ahA2/71s/EDY3DEFpav41Kg4d2ibVVTaZ
gdHSDJeJ10faX3sDQdrkOXD/QOBxw2FqlxfdtVB5gMpvIdySGVAZ6rf51lGIyDCJ/7ivx+7Qa9aa
80nOFG8sRrKZupvPZw/jN2Ish6W0M9vyvE6NT+GdwbBHlJLAgcRQpufgHo1XxN0PZpYj1HhfAlEc
ssDpDogs+KO2psmuq46NDNdtu+6SOXppnKU+D5aYjjzJnKo4oRonESeam29tIsewtfAzzHF27CUQ
59IzapDhr5lNfVGXoNXM6L2/TB/HYwMRwy2qhwTgOev5cgnnngojfxChXuWya3DeX7vIJhxUkv/H
THaEtXFdqVvKLPV7jA0bjW0Gm2Xs5hXZ2puGn7gpC6wc4JsrG/BnP/vF1fYWPlvbSTB3g/xfWhTi
nD3DtC79mW9rsJgt4iITPIF1zZpWEZDUXfdVLbzZ2LyprZlWCxHblppqK6S7hxytWUNMvktwSZo9
NUYbX8e0Zx+00jkPIHeOGCrH30ukTu5CnRIlvIVpeHiR/eo2OGZou7AMWGCBhDKmnfZwhvWbyC+9
2906tlc243KRfUPJKTYNro9w6AS0yrvFUTIM0ckCkNcDSwdW6VyUQ4SbGbQ2lKg+xE6I3HkFS+GH
a+7w3XIpzqHfdYT5T+E6DuV33nz3sD8vJa9d9mBgWR5nxl+Z6nabjb4M3CQ7q8UFOFcHthqhb3GI
U3ER7/Xi9NtGzIdmwqeg7pvE0dfzrWfVjRK1TdZ4pBlZMrE5uN6r7H3NbxWL72ByERay1Dh1Jvax
Ar/gyOvmB6furpjQFokppRZg81G0gT879qOT4pzOQnPl99zIGk5nhlvCLBh0SZ5xDzNcTJtcsVpp
0VMUTRQJlgVgauHWAXDOx6nguxPB4HtZcqt7sld0HRWxO7lb3Ndk8WhEjsxtWtOuok3WyAZWkb8V
i6Y156haEO4umBqqwJOL95AONomUCd79WKZWmGrk/LUW+4J15JFD8U9Uxx8aKAwhMNMLMuFWAQVt
DoobIp3byG/L60NrEs4WRhfXWLl0tHGXOigsyPHpWJ58n/xSzXyYi+SvNzk4dyJ9xBzxylZpPWZI
xsssnUdHudz7RHmfT10LYjy/VAXUvQWv73lJJkyUedpt9DCKHQrfg1061k41+p/Lo8PiB8ixIos/
mwVo/Wz+zIflLLx62VbsR0PDt5bHFKS7ZByIpnl4mIYyFBMv4XTgq+d19y1ZQh+kjIbfasz6neHO
CYHW1uXaidko1hXezU5jECWNkNR+/ySnfCLwwxWt50P0OXg3LvaqR6MwvprY7k92jf3BLedT90fP
Qp1jLndkrXCv2FFCcwIdTCXUKnRAO+MyMFqn/36BsVBCyRu+GkU7bsWAu0EYHyjx/q+FaD02/A9X
J++ZjvAfLX6vHnmF/HfdzY60Kw8G48UoAmdA82nn3mWHaUx7lBTjFinGbG9QcosuimUFu80geRPX
DjjV8odc24tTFPIjLTnTZfvk9vSjV1VkshO0mnAW+RCaaQybq3azC4MVdzB3FRvFz8AmmYeWMn8C
IYeYVpU72xge09gz8AnFNHWYgVwBmU5TN2x1nBUXKWd394fMd/yTqOzcQAMH+mfD4ej1CzSBhs/f
ac4t38pn6yuRxnKoKvOV6NbyZpfWnrfS9Eus/ZfZqvziN3reDArEd6WpNsE1Dy8Yrluz1l+wK7cr
BR9gEvgF0abdYqDNwI+lpE24coXtsrrXrGMXVuTV3hgoaStWsslNwULa/GpZIAUlHSjbEWvoDjwX
oQJCYFiz1DbLkXad+6dojPpEu6j5lJs2RMl4fY35BDZz6VoXt2oBRCuHxFzhx2RjDYtou+ldSB0W
sKpNxUVnLDC2Wc9yREYdedKDaVbTGWF0Pv/3VwP66a7wjd+Oqt3TMOA4XjssHSMw+JGDNcodf9v1
824duCnfTbViMX5Lu90tutf3LVvQ0zyyY/ZJ3rwlIsvo2zkJsphGklLKX35P+K9oNU739Z+tIEFP
KtpnhYgvZoNq7BjJ69A2ememFgEhL/RctqSRkPYfx4VIY3S/bH7SGAn9m+aZ2qf9uz8PIkiosiZL
zTyZWmxYB7wDjG4pBoIs2TXmlN4MXgAJNXHX3rzj2s7jVNkfi0yg3SEELGlt7xGW3ZcyjheMPP7Z
ZeTYlTHuhVQBuyhnw9lBgMZugQNa0WaGTIR4pzKSo+MuznsI3hI7xGRRXlIRRWjyuX2JI1IUQ+MT
peRbYhLOCbBjXZQY5rNDpVXRpSavLY9GOjRwVEvM6wMZM7Mzqp03VEdXY8cuiHJiXV6O1qg/l8ot
Dm1Wmw9+bL2NXKN3tQI6ZExyowGc8oCWydasiuzqiPfCEuK5LUG9RnBfE/1d2Rl/0dChNk/qX17U
Ntc2l0WVt8vUZBzKanpb3D4/jQl/9IQR+9gWsPJ6ReDylmNqf5Kj2fI5ElTQFLkk+VnlHe8xp1bk
a6MiQNQ0ji1P3WZyqz8uHh++09zF+GHCvTD7im8fAWU1Og/jH5/BGjHqhGWpDCmbgbjh8a87LMsQ
+CzCsIiV6DY2aG2c1vUdg8QBkNYnLOsnCTZnrGhojbPD6kYU0fgFI4OLheskMzz5ebfJ+qa8spgl
ldne0mQgd1wv6UHMKY0c1JwO9GqbjqpCL6WbQuiZVYNNvHZIR3KzFFVckwa49JITNTQTPlcaFx1R
53twDneHI/RXFhg7tOlvXlenokQE175BbRt8yHUZ0/1c6B9Z826SXPh1Z7ZX21H/1LRmN/PV5ZiH
acRLtiQqs+3R1/HfY4eE9AQeJB6Te3sR26LZhRK8eiw7krk/WMUhShLv4rTNQ0kRrZrik2fzIHf1
Ns7a9tw5XTCv+BNXczYunNBMI2XWfy6OZb7wI9qXK0caufb1Ms5EfkpsX65VfFdu751Zf08hQu9Z
mJzRrTnFiGrTz9xF47FP1pYITrVZx3Z+MHVXsXhzWApEg4V3gBs+iJYhpM0hYwNpG4f8nginEmzX
E8AY8zwc8ExThZxi0pVjUA6UKlix/lWv9IY0q/tY9k56adD9RMWB01pOzQtj5FOxsq1veTpsophX
UhGNOxfdPh9H+zLo1wExdYwRHdMZfcbVM3m9XP3yooq5z5ve8o49E+JM94toDTlbGyHK8z2affJP
4EpOKDwvrJcyex96frLdkFJQFT+a4j3TtndMjJYbP+a5AoR50eM2TCsVB4ttBsw/6jjDBdjncM74
2O576L67UeXSgiE16hAH4vg+W/N3UgFBifAdhx4fkMHzBCCUPxDvXDuDZp78eU9omQUtoWXqaL1D
nJqPkTJnaEVFGjijTSXK1D0PafrmmgVPm92P+9oh70hyIiAXO3HJHN/iaPyQXGQDht+OBStFtfzH
2JaDvxuXq4ULlVthg0vFWG/odqzo1M/UwQbyrYkyDncmvdy4xdUb3TdC7O/GNKmnu4hW83oIopou
QMeucOUSuUtW74yZ6z21X+Mm9g8pBSfMFBi3UpKihRNfs0Ldd3Ix65wmnGoHTUwC3SycFoejjz8x
N+wdw3oSTg3spaXnck0txo47VoXwGS8bZPyURSo+q/9+4UGVD7qipA2y0C6XU3tq1ZH0Vddm154y
ykql8sqVyMLn47ypDoRRmUvY41m8j+LmhmHMPuEmISItENuQ/09V2r9Gbppe6749DWl9rbV38MyR
oEapH3L6bxxmwrqUHGrdp1+6Yd019NoIfD4+EUKKGsGpEH/Zcofl5OAllAh2o9UpMeRP0hSUf9BX
ehVV93fw2kfZiJGFGipunGYcdxDNtp0wE1y9Q4EpbmY6f5ILZBSgZ5A2HK4IeZPd5i6l+xqNObMq
GKFxrreTYJes05UbbAywvxjfxwgZaU40yzSdnPEXEuPn2tFVT65vHDPVdhxM4mv1nTFUC2G4e1AP
GY2zxEvGB4W4lQwWpYs+mmjDpc3gZNiNcUyvxdAAaV0NDFXTvp1n4uajiE6JZxGd+rByGhw8u/oF
XuIaoRyTUP0729Z24NloZR7Rd1ZxsTGj36vFp4Ir9WvhJQtjJ/onu/ZQeYV9Y9qgyQRaauo35X3i
2KsyeTTtTj5AMUJ/piCEc9zgCBu4+i5gV/O23DLidwfVrYHZG/7ByEjgZCXfVcU7PUxsU2KfnjZW
IeyzBtQ3v88JFJjSMAJyW4U+8DQkIWlAelMLb3nsFnUaOiivWhVdiKIEH25JDObchkRwD31poGiM
3696nmUsuLggs9fmE3vhZN/1LmH2+O6XWR07bPShtFn/08w0BcQg0kOdif1SM4+hxM1c8AxqIlRO
YrSsBKt6RTOojE+jTZxuhL19p/9tWjeneCTlpZVnXsR5ONUb4u3sMHFT+zGRishEeKMO7oQC9wuK
OPQvh5fCOiPF9ZrjHENBOOTYJ9hTvuJZuckUnz9tzeYmsYtP+ous7Qg7BvV1lwlriw+AbhNQtmbB
NlNql9SFsRRsCSD3maMZ8gI5k4r2jyI1uRRExi8Hp/iJ8bwLJ0k8dLCTm3YQZrzZ6IjQRvle1Nhg
zLu8CLDw3bL6JnAUYkB//39H/RUAifGUO5rCmiIKenC2nFTxt78OhCksEw02GiNcPtVfOnCbbac6
LmMeNL6GASTJjGkblb558fBz0WczWPz4Y5/DhTmwVb68FqAV06nj3PZSEn1skMrZotYHGct3G7RX
876v9UeLzB2BDbYuWhlfHcYsdLOec1TrDxWBR/Ss55GMdCCiL5NsP9vR0QpI0tovUL+33Iym3Xqf
8YskMcCc+X9gIVn7fkL/FW29EfaFH139mHArx5+WWg9ZwvyM28T05/YU55X9rMiQHWy+h5y0Q7Dm
MbQl6kk2xbJ+uPe2wIENVdpxDJbcnzr2LlssrZQq2SrgLb1X4O/L1gFxDa8LDvSjmM8jhnn2lP0c
pkJ8ug1FUY7RFnC0JuLk90gxKtR37/YjP4Xyj8Et2Yz0sB8TOiAzIViJcC1WPE0BEZbHRON9A1b9
MS9ccuI+bl9dnx99396xHZGFB1+loZ5rZjzw/s+pj/7SLn0gCI4G/ariR5XA87dkse/Aalg82ttC
3budWDPOlkcHjEifElLrTDzlV4aYt1ko/oGY56SHWJSvLUyQh9VHKCBMcMI0jyGyP64G1Edhpr9c
7zc9x1bgJCii+Ve70Gwj3ImLI38XE4r2mNp57fTQd9JJvfGV8Fj562jfNHgPBuxUB8MHkEO6MeFg
FT+rqAAcRCxVBPfbXdVAjS0bbIgWTXug3dfdMnsfJURb8FqUKUUsYVmtp7lLPeFEVnzOrszRj9a2
ku4zmQN71w062RUNxi1DlkWQOh+rC1mc/DDvZ5jsfQIWaJEXwUlCQAOFfy2PokkxeM/mcGhIdmwM
BGoqzmg0ceMVVlmHV9Dk4tPiVu/ojGowi++HsXizYvXKdTQ++Lh8oAg5P3HJjjwX4z0NE6z2Eu9T
6BEbMxXfK0L4bvVXVJ062486f1hEKR/stZY74m9gJpP2lQ010MyxbgjCZvZBeenz7GcySCKz23E1
AlYNCPSqdXu2TftJyq68Dcb0uK7VV1Vn7Jhz1jHFfJp6+HFrXgm86QrvIwvUfX8G2PasSS6dCPuI
fVTdwYANEo+vKdZ0ViS8SqZZaPXcqJc0vuiy3o0wxm/siWgkTP0nOkJPlt9hNx7uyFIOdN7ReDnX
FPcwd69Tx3LyglnpONiDdxB6Ms7EAtOtlDZVe2skz6xI3HMupg/HMSh4k1kIwEaeZCV/r31TBKr0
Xle8Ky81KeE4XmPu5MPZ9ZVJnst5j+YW+LAjaSdZuWNa/m2Q/8qB4WeB5ipjdpRq2cTzaN+8zWS6
z2miHPZ67bRvWuvFYo26G3tGqxLJ02vtp5nY+BYPEWCchF7OyS5hUVjlk9ODsq9LayvHKQ26dsGw
4ybVo9S7knKSp/LOM8Hfsq1TAh1WdeLaxwUHFk8B6naXDPQbRkUurm0PK0ewa2pyaV+aD2lhFEhy
pc7Er/5MmSl27pB0G5zUeucYxu/W4jdpK3YEmYjWsHeLhIcGXQsR1hC1szflhN1rebO8idOYFQmU
MHgGGK6fauJDjEN6J+OItTSgi60xSt7fblTxEyIk1HruBS4T72ANpJxC3Rd71MMmd+LXpY3ZpHnx
36I/dukfYaKAeGn5XQ45MfaJ6W7h1uNE3kem5Sc19ESlPG2GenijsITt3sKIkjnUSvkaQEFRUeKt
UDOmCimi7/a95vErsH1cemoQUq+JA91wXA4N9Y1EpdOtqx99wc5DW+lv4fAPRsXIJVgbV1pXf8+k
tXm7qNDs4z9uItXewvC6WXtfB5Wbys16VbOikE0aD0XM/RCfdVXH7Cv8SJ7yu0UCCrtLB6USTUXN
hP+ItjRtuIOPW2H353SRXMHa5kTPeH/wlPj20zlUNukd7kaFYb9MC4DCkSXYpihWLkrzi22ukJfK
yOfr7Z0Hp/yFi/AdHIve2K5pbSM998H3Mrfsq03/BbM/Pu+225ZMOOFj39TzGaF3gw0AA05N+2s1
YMFuLhIcUzjqftrl7eOI8nk3Az7inryZM2lDMfQ/5pyHUL08AvXbrmAgwXYw/UTjmxAgrajHqprh
y9BYdQdIMNNMTkgSMEUgUj/U8x3Gunp32VlInsvNiq+YfKBZUn9GJAW93P2XVczxKy8v+KB2upwQ
vOqQvNFpyuwckepOkTGZixsVctG51HznKSfL3tSy7OZ8ukNrYOx0QEsmaGEjTQJiwmvTUb8Y2xag
LB+S+FxTQ8NNJ6X7AXBIOLr3a3P5m2TCYy3TVzdt/3a6biAk4uObknDGsFlHe2dO9uht4tB2sDEd
5IT6KVPjXzHQElWgRYn4C2vsrVkWHFwNQNWx6BscuNhvila+aU4B20/Rc6zuXY1sOHJEF9cDG4Lx
AdmGmCJZG7Bwgo7CGEsID5ZX4LsDv7vO6lnSwUtGP1JBUeEZmlaGxQH6S/G7t9uep834zXTLoryn
x7bADY/xgCXXXUGxvXGr/F8Zym3QRT0sCOP5/omselXn1R6fe3pP2n7HoM76YsGT60KuYRo65ynX
R9kl1j6T2XlGWNuaCZcuGrr+gLR5UiaEabIhMUUTCG/RjIc/83gOJASaeA4/3XXE2t6AJ4xB2tXj
Hxbs7BwWWR2KZR/rNtqRObhOXi2QDZMzVJ9tLzMBXxTVBbvbSfsk9It6BFcJHcBemV9Qo35stzv2
w5qAzqgvLLRxoiikE7TDB38tecjlwzjFb9XKhd9niTFP74VcAfvAlVSO7nbRiJ/BQjNoZtRw26Hk
Bs+h7Pd9ZxzLjhcyXTxz2HQjG7hM/zD4sRHBQ0OZTK/Q29Jvsyyeh95yXtFTgEwdbcOQL+QmHzOU
iV3uN9Aw1+Sq7b7+XNIzxAyMeu0sIL+y4Kz6RN28BmuZRjS2ZQsF2pd/bdVyN5vpEWV75/C3ElRo
zNyBRQ5+W1oJABN1IwU+80LgO8qI+bu22UgNvmFvGvFMYHRXtKSHB45qp/ZgzeqVsF3qWHxRNXBJ
FwuwPUzp2anGYZ+Oms44C+Cx7HeFCwk3UQSf4ucyWr2DizC700bNZoYv8DLiOGgwiQ3mWG2LZf7L
+Dcd/JQdbEaj3+py5WpsBo8cttW2sKc326DtKmmt5dAYPPIeT2QyxPaN3pbPcqDgR5g6P/I9sRgO
aZCtinsDNi29PQXTiRq8TWz2zHWLFTQUv9xM2p96yf9dXLdf5GCPquICMHpDiCgG79S8s8xjjmEB
NHGbuhhI5gHEkWLDv8E51BDsTPaop69sWT9tG7xJxUxvFpjhYkwTooNX04uuufR83xoWzoQStRMo
W7x1EY3jIzATNuTDzyjd5NT2gC0h9MLHwH2QnCvTAN1TTn+TJhLYF8CgFT3mHrMPVebwVW1fFg7l
0ZEDZmCc9VnmU6hWSO42yjuy7723ojrxKVqeZiS5S5nEnx7lvJt1qpNHIpXMVxUMnBIV0DdSbDN9
vgH3NtEKuvP/Y8fRNM0ybuvnDtsH+Jd2LsxNQ+lMOBm4oZrYpIfW5d/bgCPCauK5NXkDlOT7cGP/
YsmDsy3rV3rsjVfuoRutWY7SaIwT0zQ+XYlH2vOiczonlMU16UVU7otwcTG4rGh5OrozHZyE8wr7
bv/ZrrhPHvJ1/WvT06mse/KodB/y/F208zfID/tLx55ibaGQgkswm+5gVFtjwCxAKJDobPcwWay1
XNXtTab/e66mA10EUiojRx6xhQhbNGPQlhm8XGPAVaOuvqms62jGp8XG/m7UznPVmW/a78XemIrm
BFiG5up7TovJiIDq/OnlXxCvm48mkgw/qiXB3WqctrXzCokni13w/8C3Nlwuk41FSuzmtGEyNWKr
ZlqXp8LVgZeAPsr7odsS9Kd9WllH2ZcqsC1uL31FvZW0LuX6P47OYtl1LAuiX6QIMUwtsMy+DBPF
pSfWEdPX11INevA6urr8bMHZuTNX4nCQ4FGhtMvAkGdIr/aAVKinMYz+jEMVp6WjGvGLzXF/6Lkz
H7EzkN2xU67mwfYzA5XBNADN91iTtJhw34gi0JhTG+TzEsYjM4HiEDBUu2+t1q8yRdlBXjNxJGsb
85oyXfiFRZDZ2SsOju3LW/rQkNV430g9DV4JFE5cqI8lwbBTnyk0auPR1BLnod+ifBxurB2zn3wo
deVbr0cRIOdnrrzFifVUuQhWfhJm8x0NWfBtYOmJbN/XuXFJc/V5GhDf0ny6d6XSXAfEgTWnPJSz
xk+04W2oYKp9vkKIleSxd+ocG0DAMeepSQzZovnlNUQctbBYyyaQhFM4Ie60FQBMJfZ1u6aTvWJ5
MAPm1my+UJV4ROssHJUVzfIthf/eiSQua9z2c7FOp9Z4X2wToSnnto9kJ4PgoNo0IqLXbfs0Agtv
CkxI3TZjjhs1LjNS5oOVgaTFA4tiyVFjvca1oTIPs9lRqy5U1sXx6kEBcr42/7S4/dQmQUZIWb9S
OYOavV09DrSvQB3jD0QW6WhKlJMKHc+qTbLd023k5dbm2SVZ9ZVqo5E268ofaku/UH9CH+URvZkM
dFxDT2cHuSdSBl5aZx5OW6D+M+Ep32QlXsUWQzj/wB6B46EAfOobs360hPPmEP1M4eKVU9KcltIa
WXJNbIqWm8NiBfVfyi8AcRyUNAbh0v4YUzs66/a+kvMl2IScVtKYTB9xiQHAZPm5uQ4rWFFmfk0J
QGQgJBd7RtrOcxIJxL29OgPgVTjsUmPTCcrZcnshA3Jq5PE4WwYpXEcZduANKG2DyD6AmnaxQDMy
Gb0v1Y2BjiKujkKgFowGXjFD9mtjOXKy5poYSg4Xs3RqgYJKIMP9HNe9pyEmYCdhDz5Dqxon9j5y
bOr3NVbDqPnM50J/sKTlscAC7eFBp54CkH1uPBVR8in3iL6dWR/0mDaruFaOtqz/NMr66+iKu86Q
Eo1vnAE2KqK27u0+B73c1YeoWmBV2tvz/bAsJduPRjsVJd60GQVtykbM4YgA4aph0BHOoPmrUXOs
QTkkCeWpc86+bbXuQ92Y6NXCPlbFv/+dn/qsVhcU9V+uAMvVmqLn/y4BJdriSXSGgbYGcaJbCN0D
9zKg1pQtgS4I0HHV6cy4xPSZlrPosgIWAN6NbIHD7aLl8h7764su4LWp8MF2pjz/Ss7ECkpSUjcu
5Je55V4aFe4gkcOQj9kK50e0OPqq8TVwnmsPpbpavllI74Wh60dOugSoG95Esmakbq1OBkv3RiKJ
Jf1GNjjISNUGPNcWnjJnTbF9jOOOjkJ+CAXB06xYtII4HuHPFxS3a/rwC/fG9OfUel2xuBhjMruN
pD1izEVTZWPnFTiRGygrL6pihF3cNzvBUsjvIPhxxRr4gGWyOBP9tUSncIMiNjH6PZPvk3nSZaav
CGl6M63k5vxv/U1Yp1NhsiNslAVanr9S9/6MMQ97jgABa7NPd8uMyMlcwLcqEgV8S2yfImH/cJrG
ULvWDHhlx43UklZobUqgpZTiwfS7QuLzKlyZXhNX6gUHPxvaDHp085Phm7khfgwIngztFpaBQcln
2lNLceUi5qyV0gONksN30bQbJdHDFJyCU4nat1asgZFOhrvQYYnPBI+c2gDpK/ROBDK2DWuIv9j/
0TSn0zvNDI/4MyDcJfSsAweSv9hiWV6z+YnKQV7COtYvrSDgUfd+XeAATOxi3FszJ2e7JJVcvaA/
6Oe4nqmkkYqBdjvI3cBjAhanLwTWtb0pNbFv0NvC40XfDQygXmV92Cor1YRhIVT0G36p6Iq1ZxVU
B9QgAUuH7KoOFw7c7Qxyg0vJ1eaNmJIeKEGjhYe1+4Q9V6N5O22LQ22LmboCafUiFu1IwNM+16mo
aDrtpBAr3BFpaoJJ6HQjVD4L0SjsAIUMi+Nz6KNQzhCLh50Gs7YWvVZskcMJ6nM6Yu1OZWvlXshz
2l7q8ySYAwjiZ8Sg9+TekT3Y1CMgQQXIC+GbkkRYKOLA5RC1xPlyjFsSB3Fa/s0TuP5qcUK6gavL
ahTURWOmh1M7HVUWSItcz+dCiX4GirED+V5Hi3WRLQszpmqHehRbXm8Q+UpX6T4qkLxpsfhgZbQg
7/6bE9zIpVFgASE3PjOduGMn9kuatgcFKxgUjZM8PCgNyBuHZIFrxGnrWllUebR7HaN0pB6wwjFI
D16wmmjAIkbZbppDF62I7krau0k6gP63MVAV+gwaiHrlE0MCknjNhP5qTqtywulaymqCgMZamx1T
Cl8U93+Tx/axFdp4ayawp1UyHBZYi27BUeg+tNNhiWbjtIAL2UFDzG3FPHGg8JKiMsOyX1TASt3i
p3DydlkSz+cKMAobO8ErfnyAGiHRrKpJR7g2LJhhoHvAEHM8RFu56Yq2E7WLq+LfPayC54QqGU4w
jzBxEiTRE0rofSHFEgISH9xVXbuwq20ki8SZw25BQdvGM39kdeT2g1xiy9MwVAuKHXN7PRFHlU+k
TL5zJcuDdsVKtCsI8bk2QpQnt610Yt/EBtsBNQER59Psa+uEsfMnjRaDwYyeoaVf7b1mCsVjcq3w
8qyAtTIyhooeGbcutY5fhNnzw0ioui+YujWlbvajQs5CRg324d+aeIR1ar9TDMd5EsU/jTWxUWHf
ZhfPc1lqj6nehplKsfJSxeo5Fxt1fPtj1Cr23nFqwcaBPxqMmpyocgqBeexgs5bEJalHA9C/Pp5S
zTzSAyeOQ2JfJCnB8SCYC0oRxRScaN5IqPiyVtKXlGj/4F+kQW8cNAW8fB2J9xnjGBTc7iuV9NRD
GOTlO5rLcluU+NojoBzVlrFFXYc+UOp90/fyi8Wm0y1X7Rh1PEgxypHrdx1NF6ciNjqvV3BkLcsy
ujUHKIJvGxvUSh2/pK7AH1J6mZKBHtUxlh+qkXC9PCSeNivSaW6K51ywAul1ElADAEZ3HhjXculC
yMtiQjqtY9G/2hbLfFZtJisQMWE8Kp2o3KqEwMUnRPWGpVWPHTP2MlcwHUmw2vWWN6P096pC2o+z
z75pu5sspAhnofmSN2+p/bEk0I/t5xhdYkUbsSpOCIIAHoOibj7EbXkeLfvStWmoK2lQi49ZlKE8
UqsglyfOI/sYS25jP0OBxvKQkrdzFrchSdVxHrT4NdMcnMydzdm+nCe3LKFbYY6Y6LUkGPVSYwJY
Z9szEzwh6rHn2SsrzrPCiq8boAbMzWFuSWyBEB7nlvQ3O4L5TemW3dDRQ2pTKd2fjBHLVHyQVgun
dnpUiqvSTzTbqvg0iUWWbCxmWpu6kUQBVgEEqHNFhk2ssVfyN1IzEyrsm4MC1gDgwGh+bDBxz7OH
uqRl+J3q65R+2z2VQKoUNluRPOtPCaSVsnxIlDVBr2St1IWzsRDnEwH6cTjJK0JhS988d+KS1L4o
n0tTZUHMXmJghMI8J8NRGeBdVG13rh3nxOhBLOOLQrZHfnvP6C1/1N/keT3KVIYU00B+armzsAdi
R70zUM1ej/k736TXOFPByr4YRrWHi+VDj4+k7xrqXkj0oErf1OU9Bu9jQag0GsYIaesuZdfPTKXR
jNCwJhS1H/X/SqKauJzBILhLO+Gqmr08r3EHC8ya31tFewOsgWBO5HUj/C5HerEU3Fv5BdBBkRHF
zz5tdhs61Sdxj7dhtV3G+xhPFd5jpxl2kqiDFTmksBkvhiO/sdvDeJ+U+ZS19PqmucsG4g1w4G7E
vi3J7b7XcBJUd7Y5JLav2GuDnGw8J6BZ/tiKWfTNDsZJz3GeauITdXmi4Y1P8ss+Cek9wfcx7Sqa
ARrtTOhrMDB96wIVhIVsD/z6VurlZV4/hynAhehKBib3WaFrbKsGCaSyPmSWcZzRwqyIozLBVASw
CwbL/QqQYcWCToOGm3U/EVKLw2uYtjrqV3Y9tsASt58e7a28/cTB4ZMqC5I5eqnVcT+C8oLYL0UM
nDQRAC1blS+d1XONHpqvf6kwTyoM2di4sNGXFgOTROmpI+HSNuG+57Ms09PABmirT9brTbJzczum
IVz1tSo6J7DQMg3qBxpybupBnRzr9ETKLDQ1zl/zO67zMOb0DzyDs452EFg2RvM7bp5y5as31n1f
PsqIvLnzrPZ/VMf+alyzVfZjEGSS6yOwN4MRjcramorzqcBP1IYDX5X5xPDrgcJwi8uMo0QAmIHY
tVMIjrBhZLdwaLng5OhaNWARzinXUm5aLO8pvSLYFme+RMZUdR6GbvgoKiYjRALW2eEyLRQcvPbF
D47vHQlfmYVwSisPRdo9eGbiBYnKVj+95hsQYeRGNz676rnEsyIZPaSuW9G+gg8LcX1cZeMoY1GN
qrst6r1SLKxaLg20bODMeX4mAuGOKgTrZ71mt760/pgKNyqoNzEPdnGr4rDahNE5x7H/vq3B4/ws
saHEvSkbly7as0nG8nrM5/xo4YQvHd53HTIYny0hLN0QsUxHLKZf2FDTtL9QxsVYHIystMdVdhXp
jPsPqm+3UwfMs2h9zZtaSG6xL7E5VOQqaWHLQpj2YcZjUSJoPKjE1rswax2/WX62dWA/fjT98NqT
QHKmxaM1nVO4R+4xlPAIY970CHQGLDe9PllDI3sji9zo/U5DM5+HZj+pI51YTFKAqfX2L2Ub4SDK
xs51gJtsCyCE09YyeJKIV9cw9WZg07p+mVoL4K6xA9yNuYJAHAXNlFgUE2FOjM/5FXjJ0RpubcRN
VyQXqzlI+bknTasuN7g8ZBUoouQEOWZ+Cw3JaI99gZioglwH1y6cNBhKNsIx4zhFiEA0SVXygA+6
ka42jKJV7ld/nIBoNYajkVDpaFusePi9u6CQra3XEPLW5rCBuhVBlAA4gmWxmfrHKhEPKdg/3tTu
lOIk0LBf5bdh5kkSdUeOua5DIibWWqRKhhIWq0uRHB7mJXsgzbyXGW6wIGDUbyGe3WqMrZhJPAO/
Uuyg1BGEjsyPZdZcwq/Q8mFpk8kXyUPZMs+Oka9jM82wZqucrwhMsG/o3Tb9U+bnDT2R4ctmucYG
hEJHUkEtpz/L50qbWTLVWEoL5UeO+PdUb42SBVtjtd6RGukJ/DbsQMmtZ9HMOPEA1GdnahBNeW5V
yQMMA4YSb42joOgiFxOIJ1ebBwb9YkGzFzu4KLtOV+CmSGCxfrdsAsHwi9C6g43buc+Vg419ZFLe
ZFIyq3oa4yfJylyprUnimxfHfipTqpi4zx+3cDjlZm3Fu0GTXiBJsJXiJbJVfJGAJBi6+bKOFMWA
h08u7bbV2mxWwxTOeH2w7E1A90SKC6QsQyAkOyT6fQuwK8/1Eur+U1wMR2ZkN1MvJbEDRmJ+4pt2
N8RF3lb3GZiGgE0GI7jxMPIYn7mpl+7I0nYoOzJRhSepApfKyLmVAU3Fb0btGVvoN1l6x6xlEYUe
qn2zHIqK/RjgWPb/KGDPMXV5zU/U/WjTW9qi371Ys/yEWS1I4q2Bk/syibxBEIZPlm99cfhz2Dr/
jBEzObepGFuiVNNza35PMhZHgfYhP9K9A1qHqaFDTz+pq3hSjHs1HacOxdkoT512wzO30aj8Mrq3
dfZgV+lORKeUNhOIX16V1Oc8svYc7Y9VGtaG/J6av6mpu70b2Q92dzUxJFWWg3tthvU5ubbaHDOF
u4YVS740fFwO+0MTaj0CdU4XOYQ48aL2J1yVYWwXmOqRzGBs2j96dVGq4WBBXzELmkm3EnIOQA7F
FaAMWv3a1URQ0wwiLCUL3G65Fd1VHvdJaUGo1z4SFTpH7hBf+R4KdOiNarpgurmUCM5E0SU7CfJ8
eeh09Sgh4BjzsZ0PEcpwreGtiq6dTgOQ+Cetmstu6VS072r3p4P2idE3x0TCvPFeqFUwa9PDvSRP
BRTWUnOE8C3vS0JYXI0Mezkh0YXXePdoOaanjNZBM2LfshFEsADwVLenZL8Ye1nNGX/em5ZzE/YD
BLb+1unoGjOGufktznlO4QfbtpPQQy4Mm75i8xAuu9JvMsKIbSD6VuE9Rj9qpvtcTz9OC44h1g7M
P4G8/GMUP1WDeFCblBnE6YNq2kIlFBTp+inn5jSif7b8kqI8NZl2bNf3yXwu9N8pwqQoAduBewfu
jdbYxFofqsp+mBwaUzfWfiT96nFzKmmHj6QXPOrPW6cDi5VfScLYZZRoP5iAJwQ1wAkvJsFGhziw
zjaCCBZzDu/I5VJKVo/QqQdmqpybRLpAhCrs+ZRY+ufKNMaJCT4Rz3VTPguhkjScdlBhOA9zxOfc
RegvT9qbncWnecnfcVNxOoXYqXPm161n/XHBsrgsnHdA+2EfkbJX7gpPtZuzwA+lme3DmsSInwW2
bpSESPEci/m76Z6ilSqmRjyBwsUWquEuwKynSvS+JGdbX4+N2e5JZBrGuTUosZgXCk9feo0IxCpx
758ZVPaLUEIJYmF2a5MiKMIGuupSG2c4pn5cciCM7Pg7zeSbhVLAiuoAfHTf6u+9c3USOoR4L1lM
+4IjhlNLvANZ4Yy2ERS92A/8L408dHpMfE4T9iwom87xknjbTlPoNEk/62aUytCMBxZzJ2qLvUJL
9sYSrkbn1yqq8HawkDr27eLVtIWbCTQgJYjwYXCxaGVYjBokzm+JFHStU2dVVU+gTmkJ46Cjk7Dk
cpehGpkj6DL1OOsHWTj4PfksWZ6GFhVhBkwkafAdEFea9ZyN43MEFGibN2Xor7RPyiZyOZQTHdMa
avIGAh0OOh2aCPkcAidvqm6jpQUGtdE9xuq+eM+2j9rfwZmxVk6g9zXA3ii6M4YXTSZe0VJMN5i3
dXjcHCEUn5mWdjK23WL8uWhMn8Ps1daDsZLVXsiq4XN+r8qMZ/ni2ih4qYkJhHGpu9REbaPMPGop
B9L1sPbXAsxjbt7HBVItq31HeqthZRCvCXj8rOLkSGKv2u1bxyJKJ8nXAWsialDV5QHJ3Y9kI1Sh
B2c8hxfpskrj0zRXj2lO9yvHKHutAh1cbtJ0obCmYKD2wkbFTqPPlhiJVdI+qOKet/itgW/8tlCA
IeR4E1jvrqHlqAMdNe3XtA0U4j92+gGw8hyj73XrYZhYK+r3rnts24cN/wJhWNLvlnZdGZBwLRRQ
2CnylRPTz2bIcTFJIBb9jSzdTAFj3fariAkYIFO+AVtVFlG4sOVsfXV0/DcDlqwCrLGMS5eqI5BE
GOgyyw55QvszpwmOcRUn6ZrajWUjxbHLS/m7qcqhXJRdwj1Q82xADApUNfam7FUoxj7WMOMnL5HB
oVyBMPLApO62+8x8G5W9HVOSSVe0SWrfPuccVZz6gQjrNHzxHs22bAGJR7KdMT7Uhqcc32ePWyce
/tra4KDEWjAxCXj+ytJMsAsEKLO6ghA9zH5MA3b7U+J3Hodkp+S139UP2G8PtrbtUHG10T5e7oAW
7wqoCRizpuzIxOg7CLKDuKV9DawNB/xCjVqJKY+Wh7a9KzSPOgFU+iOxllPDm6xLy4AjDlA6ly3M
Owd+/MqKhtcsgFB6MKNzuuVe5emKxQBohH3k5JUaEXQKItk0cHf6h4k4LEtXhcTCHAuOhM6dze7W
wSGwZp00ST6NdFZWtNzJ62OsHDWIUzKbnBRhBZkw6JM7izd913Z+B9ZYTSTP4m+Ge41FcxW0UThB
A44BVy79I2OC2piAvQ6LSpGYvLhtnT+r8R1IRN6ybbkKMBGR+Ul2A5sgpIuifhtmHCCPg4hPJhso
Vj1u1Zw6m+ghqfoiD5qULMRbpNHXztJIp7C83A4yOiBfylixv5Z9+QUi9nPWTyYTXVFFoUryx2r0
cIoheyN91sL6Whn1xqoKHfawloAihs4ijoLkVI2WBnunN+8OVDWut8RJCNZwo1Bvb8CLlv/VUhxK
JaDQAx6YqlSCzuGYxDPXNh/j7ikvSWLXiMtWwA4yK/9MemiUnzz5FM5hasUNmIoXIfi3KwLVhMoz
3EaFh75f21+xIh+AC+1KoJ5FR9bCE7GXSwPd2tu6zXYRp0AuHXLKHfvQSs8Kx8kRrKAQM45XYHDs
M6GsJGaYsCRgNRUYY+utnQJiftw3gw3G1fkq0uV5VftgIHNX59FwyavxrEucwUyjPQsgnu6kj0CU
BvlJa3+NccwCyADHSIUbpU1z4zuyMgZjDXnDmYzuCmphx9a+D/JNZjGOKVAJChOcl9zQB/CzrIuh
6SHORLS0G/UUjj0/sLloOoNMAlaxIy8xaJns1Vskq7SS/AzPCnX/SiMrPsVEy/dzrD/ldZMeGiLR
KQYMf8nKapfmth52ifo0t910w3dZ+fi5YjRI2FaZHvNExcOJkYeiVjIslZD9rix/4SrQGzOXX2kj
UIY0JBaNDVrG9jbCrnCLm+xqa9k1Hmd9rwwodOVIqRuAGaBxXg0DNBwwrB5W1k16qdmeQ3lqwV/w
gmz32m1+grL1ylxKjzmLGJb42yxIorpxmp9BYONJSV3r8ZJcIGC9VhPhxd5uhpOUIRrDdj3oZhdY
K2OfVaT2S4ZKuR/0DBQQnWCmyczg9JpPrPw2p+YcgpMhsz6OVZhy5RidQ7jBeWPf8DhWQH1kRX5B
zn+lcAIrFG0QkLUGgUm0L58Vk3Gcn1usNmGGGe9bZfXfdTOhvkU1nHzrhSlh8IFUBzUSqJ+mVKfX
VA3tKQJKdHncq3063LY0Q13IpDAgq8NFMB95kD/m8wjsWQAPHmSeieWk/1MwpV+BxmtmBBufZ38E
LKK31uXKIl/JaAUl3/6H/3s44l9M3CrShv08E9BSCkV7QOL+jpL2oTet+qcA4Qxh62AMSnkYC842
9DiyTzISf+EdLn4FQN1wchhsyyW728C8JkWjIpJiegNg0X5p+FTthMottnWNGcWhCTJ+13lLmvwp
lsRiaiVOqyZrTXOP60zSHzV1SCX8TUHlYgdQy6OD/CogJOq3zICavEoV02sGwacdMkRatXLNNM68
r0Tj8DLpjOfWCOCVhpPVFPcyx3O7grX4EXnnhMoo/WH1Zj5lW7Ozoui9njLeSXBnAK6b7zINc3Qk
wi2XhgfTiHnoaClyDGaySZWpQlrZbnR595ckznbwGXmtzItfy6pEQ5DN/mdJg9yW+A21kUtIAiW5
Ptl42bbrohkdnb5VAHWl4tAhZ0YvkwSLy4iLo52YpzSWQFUjSyhG+oon3DrqZHop60K+bNIfS31X
Zo78bsVLSGovNMfNe20t1N2CjWrEzwmWGihmmx90gQQdbSfiGTCXZpjPujOV10WxLkXdHVUn5+lH
HlfUCrohFPLdmOLKAYWIUbfPhyCrlZU8Pu/NOTEVJId83JkVwT+cCFOffIED54E1T+Ks9u8jBPFI
m74LrQntlDdfo8a82aUT3tOdlreHFVHR6axgWLULFVV7DZiIZhTHZVjxCENYM7HAajctaRBNH8q8
84jeHUX60mf2UVEHP8f0Go9F0Foa/Irv1tQgTSqYmjJfwbYFO8BSJf61fwbA2Vatj3ZFrJTRLbtW
8GXcRIAo5AUdEjvyOa8HOoJvFj8h3ZCSXoKa91pDd7VDItoQLwRHAgzkoHApmGEtLsnVo5E+itT5
Zj4uwZSYsiCP9T3rP7Q/oKJ+Vpt6wYXlZBO5mn2OT3utiS98WfZNabGuOkcaHlhK0ERdDW9mku8h
SZHraTxrfIvXJVQ7kMnRD2racx6JsEmtU6tQHOIvNMQRJKKxL+KrZbMFEzTPyV+ZGl2c8t7p8mCk
JMB07mbf71X1pVn/5erXjN9zAktVM0RG6McRgrXSLC6B56vyUdacHq6SY/ua8qoTmpnBvW9fU4XO
UtuvncyhbLi0e4MQpLaXh68c3QUaIzI4+9acWoZ8dGGD3FdEBi1hsgA5mLV+wsNvJfwva/9AQ2BH
5+00Y+VivkgZ/NIW33HeHRX9OU8A4WCnohRyi92R8HMex62tnq6tEZP4QHMwtM2jlu1U+9Mq91V2
MKkydNw0etDa19k+06o3JBt2+7ey10MNSYwuG4aV7FygVkkMbmnpx5waKuiNdjrfC+W8DjeQLG5c
V249UYmqAakfHlTduE/ai+14qf38v+prhbAy0GJYMbccNjc/hT3QKxg9juRUjJzuch4u2TJf8nL1
0jhyLfPJFle1bDBFULjeQ73Jq0sF7n5R4L9wRc3a0xBWSIx5Qt0fONFEwzhdqYcGcwejWRFNxNDY
wXEbyNmFQZuRBzA89yUiCh4y+oaSFJHDcutEOqwO7htsYLpmcbVjP5cOwDxui1hD4jFsnkov1xlN
OOKXP5n+RrUIsyCYsx7+SWBODhYJn5tpMDp3zD8zfEqF9kZafq8xYnSYlHctfd49fm1nBTKKvjj2
e8H2Yl3IdRrIrBwDSoYb5TwPYsch24/187CgaNjK45rbgTMNfzVDfIWZqSAZcBxg9o7oSVA43Zld
c45Bcj515QeMhXXCkWQfsVwQqtscetjgXbQpQiKuEBjqoH86A+J3oBckOusvYDWbdDQ8KsNN4Pac
euAk1LtMOLwo1LVZ3JXFBdeTbZAvSLhHYiqAwzW6JyltDxkXcksV6sSuaE/nChRfRJ6rsB9Sk44I
UlhUCuz4ttJ4zxnamilKRHVZn67sBx5F82bVjyo2SyCUrqR90E7ttRrxJwxmdoSJ+iBl3RnwPZvf
14xNHaAqn1U1xODfjAfo3EGQTrmjMLvKXxInvGLoeVF+Svid+oIXJ/bNeSSZzzLDwckulKupfDXF
Z8ktIkd7bEauqgqqTxS3AfJBA4s08dkvQ/HRKEbgcH6ZBUgRRKFMxdXVAJ0pOHHZP3JM1gVNQs4T
n/XtLipaaMTcTgZBGGgRbbaVWChPuS3z4wimkPbUJN1tXXTGAefSZ9a1Z15a5fisl09w/wLeM+jO
IIxS8nK1jL/1ZVTHX6Vp7sCCKVc+ptb83BbKPoPtxHSxa/vofcwq18jnq1knv6OavFnZ1jaDvsOX
ODkcqRINP9FiDf9mcMRpSWMRWJLoZM2AeCOLKnWhKTtz7jy6gx4iArYyrYGUoA+V/gnZ/KHfqJic
6JKrFduBRSkgxbb2QIIuctyqUzGpkLbLdib6/NjM58WhHnycqv9XRWMrkUfiNWjXnE3JERT9y4C5
EdDLW44xR1G/RkV8j3CRi7640pR9tHmnlvGwMebZL6XHRPtUlTezju/ml9I/tITPou63kE6Rlnzr
nXzs1JTIsf0xSXOgrtujMv/IZsp++GZ4gH90A2ITZ1qLq3mL+bIOGYHKR2WL+S2/V6S42d8i+rcM
NGNiExMSxzhNvSHGsOMgpte1wyVs0hOr7wdgn45cH5qWjYy+LUo+ZKXAYby8TUX+PHTiUZqsUOau
q7SvDhqFoQ5MLPZpnb+UAVSPBjVKTIcU7nYFnsC0V04sO/rhf6dzZ8LpdQtfHd0hKjHe1jvFstkt
p4c1AWVdP7bE89QWB/+Q3Eon4Z/oD3UCKqo50YcLv1bx1Gx+xpN3dOrBbc7PE+XhLUOOPEp3U1nJ
y2luLft8BZJFbditZGHITovAxUnUxnO0sCNavjkY0j4pez3IIRtRHb4cK3B95WjOhtVur600UpWU
cmDtd1xDcOeSjcxY4xziPzrPcxM/vMLbXibdEut/uAgqovQ48JT1ljiuFvlxc9Gyo9x9FI79IKd7
Z3nEAs55NlVOa2vC01XCDBi/oOgZfYXH7Cp+7txvwZK89BYp8iI5Daa1l8p/faWE200xpm9J/WSQ
2KmAWsWlxuP+hlEVvoWx+ICNDCiKl7K8tQ3V6ajUZHhDK4f87BEeNxuyTnAiB96dNOn1MlEbGjkp
v4YG4LJ249EIEpV1FmlWegs0ADQP2SsPbxLrEpB1ojAG2iUOSN5iriXvObnSV2rSVfDEYtg8cwm0
xk56VX+dJgBu4FMEIQ+uyjkvf3Iwge7SM4YTNtLqATtE+y/T1JdCNQBtIfqrcEccgvA2WJJBYa9c
3zOzCk3edlYLKK8tWVJ21kNf6u5PwSYwseWDqvDLELr1ya3LzcFOapf2gEMhCFMNEyIo7/qhOJQ5
dkpIr4YSewpSicPihzcKQsFUh9T7FX3qpeTRQ74P5cKogCd0fslxz3u4SYvWjaJdedf+VV8Lfvyb
wI0JYIQq8cNy6J7nFwKna+7ZHIVrr/lAFXCwM4/uR/wunrndNsfx3Tk0d9C7OyItCyHFR+zEZLL1
4jnGtzDxJud3vBVwBsYSC9G40PpWoJ2QWWKbyFlyYXE2K99pJJDOrfGfNHra58TytvFW1zliFBie
9bPCW0gl8kzRmev8MXA4ENqxmKJ8sBwBQvJb3rHUEZ5j8KukN9jnrHaVxdebi/lENy7HLn62Pj/O
NW/WXevXRERJluMOWC8zduAFaPuu+re8QyXAp0zugmPoShy+8h3to9ySKyG6L97heEcat7JtzG9c
uxyCdpwVuO75aONKMQ8fkI9C5nxYg4YVYXGko64v+Ey4DgneBVHtSeKJTA32ADKcU3wuZN9RQkZS
fxqPenyS7FOZnHj71cuBQ3HcoxuHUn3CJYQPZoBvdBTQ6vgBIcPz2nwXQX8hJKFGu876JeRr/dEH
h2NWQBmbQjYnyCjs9yDhNSv14FwQl8b6bm2U0/lkDvCIvAYezgG3q2JcF+2FrXJcPMvdk1YHRvNC
1THG6DV+qj+FHhr2eTBuuTjE+a1r/uPoPJYcxbYo+kVE4M1UBiHvUilVToi0eM/FfX0velD96nVU
dcrA5Zi91+YlDGjWYeaIs9/w9Dg+jIA74SnHbmZ4LaoAwBhUbT5v1LwLfleoN2k4ZtDqTWTAyref
utJf2bqqDIxv3QSL8MZJhECaMRsGPorBaIliHRUb25bkW0GpCATIXj9QFjT6g2agZTJtHSn8UJw0
BgfWxoCqvGF7YGdHHT0+HmRoTdMS/43OGAypprLxEwIR6VDdJHVxb1fqwWDLGT0Ufx0nHppOvd1U
qas2W6g2ffXGQcHl7WOI4DojKYjFBROz4AtMth+i4OGyJ03FzbU3WyzbeGspm/HeZ8tx2vdPlZF8
iDLlZEjrXiexqUOIvXI+COMN8BrgQdPeuETycs+327T85aPfbeoCjiXLLk5azyyPE7dL4B8NFNSb
rN5yEaNCYxx+TZ8h6oR4W9fzW9JIQHxORN3ZS2NTGZyq4achH81hbxX7pvFkaWcTiZruONUVexmv
qH3GWds4zyVy0ljGO29IDmnjThO5WRmQfX1TBd+TtVQKHhbldbJWdok7a2WOmF42KvFAyTYv/lJt
p6k7MDs+FNPpXLVrHWTJHx8F3yHPyWptJ8vBWGnmCW4LX0+7HU5of0sUSeFGd6jMwMGGG2aIuXru
1ctwWspgDeoV7RdrXCnfKNO6rH+YZFsQ5NptHQCGXMegMDiFiLFv1x1Gb5RyR0pOFrI+tv58qfF9
sTlongR+xJShIFAQ6xVsI5dld28oZ5wfykG9Ye3GSnsFLNch0ZlqKMEZtajOGA+Dcwofuzti32Lh
zRXgf3cfE/kfCRSsJYlZhDWXqPRUSGksLhDo4opbzowjHZYnc5Vdh1CdMDXFBfVW0w4hZjByIryw
YZ+TO74qtdnz93zElhT0i9pknrJCfWM+pb+IJ8q0BRVBAb9uO4Asm5QnYnHnruGtk0vTbZjr53BD
U77B91Jz448Z4/fSIMkRYN5SUSxFu0Rvl/Eb6JfxgjhYvmbAg3y65NzUeGHZWKFUeGt7MrIZ4XHY
kfJlVKib7sNAXyjTdjMVAqCvXmdBSSfdLAIh0A/hY4EtsLE6T62PFaIjzEcyCuZHrm5YuUViZ3MG
c4OkcAqI3SS5clUrx5FRWiSfWg4ZfbzrLDON9cBIXsd048XFpm44PlaAD5JLv/qn0RUukmAf8GG9
ssHlIFb9bRasUiSGwwXMGduUSgYHcJ3YyrC1qnfME51qyXyA+FJH3ZgmfG0oByF394GgWe7DERnu
sLKmdZXhEGMwsegPs2drWisAd4lzKmTorJzYLt65NLyGtBAAcZDYrFQUU90m+jc4y9E59hEVnoeU
0yelU1+hVGnlpVbi/lwFlgeSpwQ/QoBF4qpiEbwxX6u+FaLrHtxjFHB8siAUK5uTdKXVBy08N1w4
DLazm/OZj0tRIpHBLXcmUyqZz4OlWTPiJ93OQ60mxV6ILN45tSCXMQSSyz57KT6JcjQJOlN3pezx
1opwnejrAhYBu/zfXlnx+kYYcKxqPgJkknepPukXA/sYOBQWlcRMGjzbV/VnErGa2NJCIWbFxaO/
iJ6hXuKZCS6o1V958S1Xq66+ETXT8Ufqdf/TkHlDfbLmduK24Gtrtlw8RJGkn+FpQn7GJoKsv2Y+
beGayP0+4aueLtAiRp0hFCmEC3GQkrvJ2xRLFius44p6m/g7FhkmPQSXvm+fdWcHVJ65bbvOLI+D
2iC4QHoysB8ylLduzAa/XLT4ZRfs6oYTp8HA0EVg674BF2QJirXroCIZaHcGZCnJf46WhxBPH91G
+51IK4iwdJ+7P3x50AO+i3plt5vR+bStbQOaXYfwUHtNRTBSf9fyfdgeGGPFMpNLEEpIy7wEQUFt
3Zm8aQ+Oi/7MkznD9xF5xVl7L4zvzPoaa6/HEdyUjLj5jwrQX8g/gLhARLW3BYouC+29W8PGqT3T
31X2pmPBTa2OUmM6Ysdk6dnzWMjSpY58HPvGQmWcseYe4hGLvayBxoCdCV34tKAXKLhXUMAYc5Wo
Tnv8WBxp6FMr4CsckVhfqY/VZfKipBbn8mRdZwzk1nxpu5ZYpbhfphPCSBgNN8nigl9DAqODoi6x
AHhdApv6A/3fKpXPFKiiY/6DJXzBrDgvfylKIusbawVPHe58KVuRdZY426Q8Tw3oWxoG1zLJnAKr
su7ZIfqfWG+XgkyOM1EXbM95fCUM2skYd3luU9EjbmydexI/YECFS/UFCc7smQruwXvUPO+UI3aF
gIFJt6rTlZHvasQLeX/QydJAyEGcWt8ey/CsDDcpRvdbcq4TI4Jr1KJGUg8xmpS3CRn8BLM3sFwu
M+qqghYSCHMx7LH2EGPLfcFxx01Xnrj8rJ7O0gMdBqAGnRjcq01QH0OZjMqZJ8FFZz24snbFkLMK
gCY1l69cVmG+oaClAoguJtP/l+4sul1yIDmSg4N/Mm6hlOEmVzVWaY++35GlwUJma2IWxLltrbV5
fch8eanh4QmgMJG3y+lzgCkK1EdJ1gULgejbESvwAqQiBT/DiadDdZmy+9jDnJUvUklcArIaOLQ0
t6yYZWkRkclU+8M2dORtUEY7MQkvgE47lIQq05yiDURii26kWpusVc1Wvs1pHqPxy0O7j3ukCoTC
iBcp4VRlFnHhb5GNBqs/Sz0yvHSrM3ZhSqIp3nKeaIPppJWMjtBWZlAagy2JkSgZeIzDkBMO5O5y
zRVytZh0CVn1W1MSj2HgCHbylWwR2i2h0aZDEN0FxuequozVeRwEfcYxL74IpOF4R2cXXmtO9iL/
0OppnY+fKfZttJ75R8PJO5I/FZPyICk26hcEMsqH0bTgrEvXLvicO2UtIy/otwZDsRJUQiJivvqU
OgP2GvajxOJY4WapThOnv969WquFTKRvG+KjjIpdVq8ch3TEzoJww7gGxALGE5MmDddjbVzsFGoQ
F4I1MHNOrUUvCDCcDikTH1a8dcckWwKIHrhCRwG30qtzJNhl/fAhtwln+fSI1O+8JnUiINy6+tQh
uDRlssy6ntkXND7qOL67htlncGnkp6Zixfp65OlFN4AVsGD8bvQjE3u/++hKY9E6jPYuA7CptHrJ
2gfZWOjdb1P4jujDJRDxlqI6hjhpekP3TPWKcWdgAAOZY8J12p2QClW0hI+NZCkYxWRsRUWClGET
oaD3N6EM5oaFW63g+LF1h3ofL30XCjfQaQzUmNNZsXMvcNi4SEOTsfvqc/LNBupAmzOxFUhZBtzs
srOSkoFjBlsfoiuS6tm1rKuKzV3NgJbd41+TsxtqO9WzMk4lcwJzRe2Byi2R2E7B+dAqSAEVK8pq
GSg1ZZxvMxZD/U4g9yTFPK58iWZ8ZDlKgPYyMTahmSY7CSIqq//yMJhcesEhssV7BNUlcAwfFYhx
9Uf8CoZ/J+EiQAgssZ034axVqLtNx0ZfpVrP5n8Gz21EkiT9+rp2LMzE822+g0DuMTnSQkTNs0BK
UYiMlaytwNJSLnreYjTU1v7AeKs1u3UWlQ+DU4n4JHzMW1Ho/3C9dXRDnWtozjYd61Mp9O9aCq4k
wa4d098oLQODaKL7mQ1W06iFa0AoWD3eixY3ul+0e9kO3jIliZf6jUJbr6DgThI5vI3FYGyUnYtw
sj+zsb46Mk3jXHO7Md1jxt4qVfvb+gZmctqIktVXnlvLfgyxJ6i0muquSeN/pRxorF7mUMHi4Hca
KpvSJsh3OKgKJIH6Z+DMNMpiQimUQJ1UnZ8qk77iksF9QYoX+g38PU5bgOsKULvYJmF/Rbvzya5l
vzDHtN0GazwYOHZX6TEfkpvs9zEL8HgPZgPPZ0PR0JIwoJYM/ECm625nSa6QgIcphm4yb2VgQxA0
2vi5Fho4nVNN1ECk8IdX4azx3tRJvU8gp+XUrnjtWUPi110hcZTRn4/EmemkXHXdACSIz1FR32Q9
vKaF9UwGKIICHwHIh73Ispsmi/2sDqZIrmyFBPU4wOJe7x2ZdUSleEMQ/qBJh1UOIJARIYS1msgb
nDUHNoAnskkwW3O4gBUlHdnWum3YHw2GbBUxVIbPp19YJld/tpdy86Q64tesuf8t6TX4t2qc69z2
osZgxQNG/XDOJyPekVK/S22k24Pg/aVrgzFoHpt/Q23sWzi/ktVfGyjOC3vgVMm7vULiRoKcOOHL
E6xuc0a703QuWQ7FirZpausLoCAWFgJrIHWhcCoS7DSM9RM//RKW/0w4dRchAi5eogvF9Q1w/lGZ
JO4bM99CBGB/WOy0JnANJdqWDiktIUhaBoPBzRDIWMUfI8+jrw9HMdp3fKRa214Bp5N1IYF48+kt
VXp8LiNvrdHQUXp4NttNGfitxphZS1e0H5NzhmZ7txXG17W+qVsesfN0LCLfoGTO2N5EuasKtppW
dqxDY5N0+3rsvCRrzpqGk9JwHpHiH6v4pc0oyHntr6E2xvyVtZEXaW+1hg27ZUKR0a51DMriQ4Js
0oYWN1KMmQSSzyG3MfozQeIjWVEF5cy1yzJmjikKodcQfyX9xxR38MYPufYNdxNO1LRoWPlCefL6
lqCkibkWG0J8WihSc9bp2WCsSwqQqEE0SiXeYZdSy4FwIht/ib+MMaRVsyyBR4pefZZoxxo+FyWS
VuUQ4lliu5OyZgSERkwmOq2Y+fjUmEshx0tfypfyuFNIc4t+rOBf3WB7olPmMHMlpGZQB9nKNIBM
kFcrxVJwzAZJsR76V21/aPYH6DOixtd2eC+Tf4QeMOrp6bNQZHbZoWkihIb6qhHBoY44YNp0m4LX
DtqzOsda6sCJ/GYTZ4abgyArBLNKmSSz2oQYCxmAZAelc1gFk9JGcCuhaK4KxVoH2sMN0JZwUMZv
mFwL49GI9lRogRsZH3mOGrlxGP3+gcEkcyfcwDVcE3WChlNbq37JrYaQHTTWACCoGQ/l8JJt56ik
LJfTJc7hQzz5u0SbdurQEYsiSHvL6erYyak7vfc/FeDSrCAORTuxO82JCxvRbcgg5qSBPSUg89An
Tlk5sE7ZxMTIBngJe8Eivu8ZI4E1FJrx0qnFMBKQyKIP9V3mBGY3vOqDEQcF2IHcWtNEMmgBgbIM
nGapUu8W+AOXccp01ZBXFX+byK8yG0+dr4PJsS4qi/a2xZrdMwbpG3oNgQzdF1tOzQsiJC9Iwk2Z
52wk6GRBTV10hpuRzX+d2fKYD5eoOhkA5hZOJG8Cgf3Dl081Ydqc0Rd1IofSkPYV6w8js38rJEHS
ZN8oQHyM+7JqAfkCu3bEEU1QX+EhOE5L/08y+ydhRHtlUu9mOO2woB4slJbEnUB1J6VFAgBvKZcc
BqlaQBa2By+Qv5rw6FeB2/vSKd84HU/hwoNYelWH7ORk2iaZ6vNkMtJmZ+Mozm2Mavin8L478xBi
9h8GID2QPB85xpUAaU6ETFkj6Qaw2taCpp3T9A4OZv/ioE0J6Jf8JPoaDfLdmaBKtP0XVj+mGAqf
LdYGHIVJG2613mau/COY6pq9y374pIbtVsr1leEXf3KLbDgK3sY2dalKz/R4LZ1IK6HTZ05nWvJD
MxXwLrrHz2QgJf/JjX0ao3HZVhoQNdkzAJQYoNbiRn3WffkSojkZfbUnD5OQ4NeQoGFW1QO0SwLV
ex6R4s00LOKsQGaFKKuRf9VT92JRRGm+Ma1bE2peNEikTyTHiQ00ZB8wdNY9YzlZdf6tZi5rZKiW
LNzHTvkqu39tNx6npLrn3fSS1egoSGPCfw9rM/kWw6Ul4TQY3iXauLhiioSXHxxzdlQnrqD4HvPh
DgFVehatrLC8wTNjjRN07I+aA9wrILrkybfJOgVC1ihX7lcXNdRR4HZIuQ2NUPu2B5+RYwkvJvqS
22ZRRY0bBNG1VR1yaUl6NMz+nCJeZ41MM9RjeyNP+KESxYBS8DRI6b2dnPdcDu4GY3CFQR20n22m
WH+ywENqJVRVORBhRkjQuUssyjLEIOeeCe1NBa0ESxiKRntqChb9MVmI7OWL1ASSHx07ZMWZL76t
iEsejuuKFY9FP8FPnYdCgAaM4TbMQubpDm351tfWu1NHz9qu3DLQfuoGZU5cFK8QyQDh5O5Q10cI
l+QTm87JcOrLaKjLiB28XKKtsqZ9NS8RLJ7hfv0PEYQsW55hKP/C1j7ThHGi24e6KA6WPuss6gAT
Xnu2dbfFkpylprMwBP4axCTbkPUFYV4J7oK2aN6hy77z8NqkGDb04QED6lkSS1eI9CEdhr4+2VXy
aErFy4qeqxQ1Wa18l+kyDAcvKXTEIG1zL/2b74sfCiQUjd1an79uUtQxTw9o24o7yqavUT8iSrz0
RbUzlOSl8iGBaUVIuKnmjg06ledP/j4ZudhG+Qd8rCcFEfr+U0/qSAXYKenYocXRXp1TIgyUsmWn
0BaE9ypVToVQlkkvNn09nMKm/R1FftZTyc3N6n8pJdIx5qNBy+w5HTTSlFamT/tfW58QXC7aPFtw
CKM2hn+K1ZxzJT/qI+JNOH7jiHK9+EfU3FkF6eBOCd4pOztQVwSq9jSnktgrm5ml1G3sYq46/H0R
iAN8JDgQ6bJ1DqQrugWTzV7iAILIEKSKV6N8qdmnllEy24i482Z7U/KRxXCB1L8Cux8UHnhYP6Jz
G2nfU0U05RPcPNDI9yRlUoMrLkCK0SAY4JZV0i/CFwjrhgCxaXkKzqzlDAw5DeCiLxu3xl4jM07N
UDE0ERsq+71iMiVhpxu1DqsNDBOYJWa6CmZ8SwulsfkjGJZS4dMemMFShI1+Bx4M5kGLEsIAbVlC
0MTuyFxCAuKSjAP5YsjI5NDrQSyFhPcNGMzx1nglzEhVQY9QINF9RgmSBV6cHfyDKki+7LjJ4pIk
o8AT3U9Zj6ueaXkJiKxFn9U5xM5XbAPZNmmOvZzGFII+yZD6JTn7MVVjX+/Bemz7JqAn82G7VVhM
WDdbOfo2fT0hjqlQ0CkIHizy4JLC2krFVWDFSrrHUJwlqDx1DNBW+rCY6tXoY43GQBmFl3QOCRmw
bI/tJubxMuL8bXXE4KyVkZj5GhhiGALYJrtBRp5KKPycWwrhyo7wmtEgyvm73lhLieVYpbYrsirY
Bg4oOe21GQTnOO48qWKE1rc7yt61fxJoPROOlfkO8GEhN3BSZYyUPEZWk5n9aMGDORXSvDXV+TCy
/2auG5dXq7uX5bAjH8Rta48zjr6KD6FjyjhLFAkWqLH4x+Talg3jYbVdmxWiMrgREXsNC5an8jvi
zp0IueJI1I0rcgnNMdmXGJuSHQ4Gspoyl//pxbtWbSPVPAR6t0PXrf7D2ebqxc/8Y/p5XIqtpEbA
n50HmEAqGESfAS4B3IuQOVSOLAfeYf3NI3HRNwf0jYsMW3P9NSJ4kgOGx8a3yCn0upQNyNXPuECe
iXNHrTGVR9AHEB6H7Yx2VZNdZ3430qUVG/6kFj8g/zvdU889tfvFLlIpX/hjk+ifwAaXxGfyctUG
0NcNOBNnoluU5NTxhMua6EhY2THEVIGds946AavISpwSe3gAcELGUh4ZHjNdDCxlT14yqh0kCjdZ
ajyw5tSwn03x0yBOynYWczFDPG1xnuzp/7I7TT+5x3WRvUYktIp+q6IO4LqD5MvClbC2xNKczia3
pIPO00R+wASSYrpHQJFH40pGsl+Pz4b9E7UCy6JHMdO80z/Q6SyFHiWQKIS1pMoyG6dXRbIMQQGS
KcWNwizUqDyAKYxfFUTZ2gn+XQInTZ0VUcJZCaRkuDsRVXpdilK2fHcw2EXGS0K1j+2Z9TvEGh4l
NZqkZDqEOEwmnPwCgluD5boJFdAYXDR4AuC68EeNVRDa7nygELO61tB5VHK/sRGXMF8VkAY0+Rz6
DtNRtn4caGGNp7y3PNpwsohq+tGDj0ix6/1dB5pdMMEusPhN0BQEcB8DRagUjpRbKM3VA52PLpvb
pmKAwLi7AYRnD8NSZtIk0OBNBVufAKplhfsKmeeoeilMGBN1js7PywnQKth39FWys2Gh2QLgBXbY
gMkoqKxlEWLGwZTsS+8VstCBJfXVhPkajTSQuGg5HxmDAWpL3ElmKYooV0FA4fCsDhkTIrdFzumG
ITCFiLEgpgiivQp4BiOYrA5Xihmjy00Ay5WsB4KHnuD/9aGgNxGTNseLGqYGidc0REb1RJxEKAh6
5d9op0eeGGuaxk2OscTXc1fdM0BjTUYz4pYsY6ZgWgF6J0a4hI+rnyRya2FWaPhuxhFaH6CaPky2
aaJtSt5CYrAbQ7zEQ+tKCuiRlK6KLYQfQidL+9WsKY3KeA+tyTWc+d/NBE84WqW26bFNOb2+nx27
pF/vWgUzYkCURZGRG9JDQZHJzkIei6QYJiYxteza4EliallPIKcVL0fjKpRuRc75SkfbgD7CIzwF
r3W14A8Zo7xuwwrGqLSindyAD71BBnHDFn0RT/qwj7awsudVb2y9N+I3TdgZdFdrlgJzhurmR8OM
mTu/SN8aLF11NuOfl8z/EPWPKz3D/x79CTCZfSVcSf6tErov621kbAQY0M2/axg53GQtaQZG/q+r
rqAM/3ceoY4xAV3KOn04tSgx5MjzscnAd8b/IuXsYl8xwzp00m3zIdFjhdNbIF3lCbEvT2AES/sR
w1CQXHP7PWkvhvQT+EBMkcAYFvlk7yLjzwEfkdiVt+z2Jtym6jVr3qPo2ocvtf4lMjyt/1ntq9Te
Jwa2GmvXWiJKKXqCgrTlfwU9eYemamClkiH/7sXFEEcl2gzUU070NaLRBt6oW3g4NvJwDvwL2HEM
5IsIPbSJ2lBdAHrv7wirtPQii/ukvtL419Shhmew82CUXgWd3/AWhqTLuiQVj8pDIUy2h01iIT0t
IT8obGw7+5emTc+8ICuwwrVLJ+YKQhgbdb9tsOOU83QS8Yhj4yn8ipXsx6Daz3AAtyyNbHgfVvcW
dVBkxsrVRhUBAAC8NNv45HKM7BtGhAXZxCMPa1gICsZKMI9o5dG5DOS6GBJAHweiNJdSUJiIiBNK
sH75kP16iYXQlR1WtgmbRCYddNKCr8FhxKgmV336mhXCAMPBOHBfqcaijt678dU1AO1gsmR0cxYW
zrxj0p2+ZTaN7HliFqY8MMzZ0t4pXLNaV/1fZH4wUO4aFrVzfWcxvbER9iKaAZmNFBN1OaLDSZTo
TsUyK6g+OgPpq7GazdZxcppAF/XqGkCkPbmJzLyd4iQjhIhHhk+kan8EqsmLOeTB21B+8ciVzCcJ
blzqH2kABOKmRD+TdpdRxOvdr6FBhtfvfJ3a9JY11674K0eI4mfb3qb2qmH84j+GLnATAzMxj97G
442k41XUh2COTw0dMDOA+plVSK+CFVojv8Xhe7EO4rvdfmaIYwAU9Zg32z4BCUV1sbMsnS/qWJpe
qbwbLO7b4ppTk6SUoI54FtQDobYspBHtypfNEttEik2A0cI0rtyOfXMh6hMdBUic+J4AI5nk96Kg
1EbBhPsn6FFzO5ei/+gV9tjZ3qnPRnGdULTZAfwPZuFNRsmpssXFoQA2JChmKSN3ySUxWVVXCG3M
fwbi8MLpyKVFJml8EUm/BBbRcu+mKfPI8M1uPnlBGMNN/5VLGyf7rFCh1dpzcH4iUBQFK5Ew+mYi
tWrji96e6rl7LA5CXIR1DfSto53C+MI/k9ANil2in9HmDxICHAlQOLJCnS4dwzUXD5p4a7ZF6SWL
ParGGKlnPGwxAjHjm9aNPG514Z9tQSva9l6M1tTqcU0W0mk2+U3NdrCyx/x/JZHsp7Bix416kk6U
Xt3rw5pTdzwCYQCSTvZEeOtLbtIJyyukJSUeD2pk79QYbYZu7obkEAzEzo0fpqpsKpAQBGO5oqfV
UjRiRhWSE5UDiGfgfzLhBAoYMDAtANUNBYRiom9sX7ApptspbOSZ8QVq/glQ+HeABtQPmXRb7S2K
lCu7nk89rTfDbMnCDyta0+UJW6ZiGzHblBk42QLYm1Pso1NT65CXorPVk8IRNihGh39qrdyQ6uOC
GJ5yoJJZMrrwf70ueUSaypoSolARM+DMN1of34jq3I29tNPmcNFg2CeUVbndrZMZ0F4XhzGdmzWO
mzkvZrD/FTzUzAjTnRgPlqjIVcKu0cevRg/eSDe9duRX99jMGhOdmOpvyPj0MsZXqfotIWTrSeOF
izDP15TJ8Cy/x21l7nKAWX6cbabE2PqUOCbMSQAZ6NGtHeB7KbS3cd1uNaaWlhp6gU+KC9jBkJJP
JWqkYKgNIkdrcVhKOqunfvJi278bJk48LXuo6iAtVKOzsD5vg5YFad73j6liMxmw9SdF7Npp/Eg1
Vx/mzIMNSwZ3PlcAwiP2nexwZzEXh+Ow7pdjL5CK1MhsiWyiLlN+SpI4DXXuUapX00PJUq+F1nb7
Odc185mqpEF11yT9YIp2o0QVWzgJMop24kVuY5QyBSvDZSfDYJ+Ko56Vn43ceRPY9Nlxmc0Lo5mv
1Ru0w6PzJSDqjURJLYKGqGLNvCTUuhYZDzwEpnOtUVj48BppwYHqr0CmH7A3Xnulh0311yXdKdFY
Mw6h/NdBqaPkLcFmylL2MeVcpLr9KVG6ST8mOI+J/KgK0MegkkQ8W4kwOPbDl13tk/fMlt4MxHk+
6rW6Ls94mT4zbCNFRno3+VesAlkL4JQwGuV7cCB1mR0vuopYLDCL8IdTrSgnndcO1+fUW/2lMeVL
yJ6wi6GLlHdVTF+VCC8YPj7LlxWN1KKs+/NZJQHS0/TbN6j7h4FzTMugi9JZs+/Z6/Z4a6DsW8aj
tyPPb38TaGGlLT0b2b7oVXoz6ANRCqxNM90bDhZLc2NMzOmL7jqZ2hmu5MHU4sPI8q+BA9sIskLl
XcWUP4+mg19Pm6LLblB5TMJwMwLOZSlgWKMM9ygOX77N2lQITPYqM+McXHtGK2fl6ho3yroc6rVG
7IVjbTQY0ykimjS2jy1a3kgKNgNpupYyARn3iZ6ASN0XrEVxGXCwg9i4yC1RoOTSCx48ZGoBC28X
pfynJK7DfBOH9qR95z7gp5zJlGBhUCitFwcUwtabADdSJ19RN24nVDqxDpYzMtda0bpzbxgCfbGn
h8mU1WCbyw8yRuUgh+VFy5WnnUzLKX6YnbSL2a7bkK3GADG+tlgl8lWzPmMgYWDAyQ2IcDmxDwXT
CYLCMzPnjIjJupeOjrOZATiB3xiPVkYEVURnugBgyMyOvTbv4xYC5oPdcIH3H7457oDtooNU1mEr
vKlBRagrTA8/9ek8oB8llAh5dgjjtHH6q+FHVzihJ7AqHhGXMmKkbvLRsCKAbiPiIEMsGZlwbYky
ikJi6F5x6iANIfMvTjHQAPXUqLRi0OwInvOMIRM8FBPSYu3x1Fa9HDJoyE1f2uol5pdmmhffsC9p
i3of9JaaSAjYWSC/TCu4BpS4sCd3QOs+YnLu2jLaZmwYhNA9VSoPIzQBdUa/Svk21WjPrHHa+pF1
KKqfFilvUxrYNdJd4zh4EbCSy+bRHrSD8QovZlCeVH6BZLuSlgC9XbvaIU6JUv2sUDUX4P6G1Hif
RuUZydJHMKSXoJnWIOSsVzEmJ6NJNqlAAUkql2EyoMNYninBLjfqJ42kHsIs2kbIvWj6O4hg1pta
rOmG+Lf8BpAKgDKyZnAJIVjKL5O1nexPnwMpDzZ6eyMBuFCPeE++ChIGq0PTe0q9iyKAaVyOB71/
m3IObQ+EaZTMVZHPkQKawL8F1TOOv0NAaga/2myexkfIx1C4jIdwV9AiOPpFzbY1Ulfa12xdNDdQ
UROxfvq3wP5Yvina31hGi6i+xPFnPdwZvQ4vJT9P2T9WIAPFvX5rLY/ZGz1f2b0sZ5MpW6FsJXsn
tdsCVE/lLC3/KI8fPf5N1qtW/q9h3GC375r6FDWYQwo8fCKt9AOmiePsB8MVstefhMiDfn65I5E7
+m9afbcl4rN/KqCnQv2x9ZvCZYsCfbaWucjWK+Qa2XWKgVm91eIfVbYevZHWjbuM4gp3oSX/IkFg
Xdo16XqaRxYoBxO8iH1KWVm+8+a76ACJjqcZmqSdLu2t/GZa+C+PLYl5+SWpsNZiuqnplgrHx+b0
h1diPdVbGPInAuWWGpTwpOHO5RdqbMpeKHjty4AWKeVnVTrA2GimL9Hs6+6f1e8CCr+GI4LBn8QK
u9+n/m4YT6AzKoRcbCKTY4sVFk+q+jcIPqrprqZPUNMTUsLoYLXHoj0pToA1Nlpo9m9k27sUNxP1
rw+Cx9cNNqszy3VJhiHredJ7kKVXMFGH8AbpZf56ubwLdRsG6ElBRyZoscoM+v2B+k7GuKp/Gzb7
7qdSb3llvbMX9b4EPG2BJnkP8p/W/pwgE3f9U2aW1+ZEjr106VALdgMXJNHxL70FLM12OFq9lzmu
RA49mdliG2q3wD5R0KdYuA0L2MO3VXwotH3gLPTmK4EwrFz86qRPa2ybZUiyCSf4W1Ey8m5/DftP
E29ldiPTKSweDOwV/ydV7y1VNOtF7gGbyavl31KJpZL6mRnHgLa59sH5jV+FfhzaM7Ph1IDZsoRB
WhuYMh/cNFOMe+NNEcdGhXKPqXdm3936EYn7zp8+QuOQ2XuEV3nLVJXcnLPJ2NZ+0r0EymeMpbnm
jhsYsOcpAp2zA/qKORdjnrMuPkd289mQrG1MBS1IItYmC2VIlnr2O/fb8znBiweyyZBivDjFceSs
h+oedeDxv7LmK4IUMz/cThLHn//uoCImOQi1TLTusmM6uKH5MwxPR/2N1T/Tugsur4GRu2qTX4M9
uyRzM6JF/up6wF3lyqwReZVP1T9I0GbMVYQOG8e7NCuisTKGF1sH3eK1/rlrt6I+pdPeaq6tcrLN
k1k/svRiNc8YQZZjaAsL64nivDXJBeC7ZJz9ZMNvUg5GBWdG/ucHYAfslw11JII+rDBKh+EE+OcY
mr9VuiOjXUZCKl8S6TKqb0CeaRH+4+o8liNV2i36RERA4pKpylfJlLy6J4RaR8L7TCB5+n+hyY24
kzptTkvdVUB+Zu+12VbPOONe+ehtDCfwDxw+EtG+deLFS+56bNZOuce0ZQZ0QXfBhPDoLU1+IveZ
AUqAcVCTY1T/E0ybPAyVHjM3mx0lUyW4ud/DcJ0T7AfNW8WglENARs8mum/zv8Ny58Ktcd7L7u96
g+ExtVfvmwM81flhojhhsDDBS8GwO6lvdPmcuGdP3HXdfhnv2bTNmMzFc4ZpQMZPUXOuimtkEPZs
e/1OFAh4cIRxF4dFpycuIUW7c3LiBxYfMfNajctgvh9XcAEmSqURf89LCw4FWk8ZN8G2sJKAGGf/
jUT7j0SiUkbIcDULtjoTf6Q0BInI0FwSbbTmLtOmEjo9hE+VFbzWdfrPKrovUxY7TbHjmOE7pNLc
RuNHgfvvphXMMCTLxYHc34UAOZb09nUOKI9nPbyN1YTuPrEhjiRgxmUot4SIkKNdEXoVBWRpt3m4
qwjp7FR154gWFJUDqN1JEMEC1OYT6ayCBUKbbyHfe6h1V/SaNX0XXYuICF536Kb+rvEGBOkxNgq2
LD9QPtiGpeWKOiA3HgdSgDZ/do9OyMhHew1jXA8PRu7ltHK5b225+apDoJoThX58KZkgo1c/WLq7
Bq7e5pO7/V14EreBCrDvWH2m+6VCgBuqNGXCEXChLfDxcLNCFl/0vh/tc0mMCqPd4GrLlnVUC3Rm
MfRW7XxQvjT3cFw9G2K/nzMwVgZ1fmmhX0c7zpvhb2Odij0Rzdu5ydReaR6IIqOBapfou3KU2BdQ
zRrBEje3TtI4GTiWYauzCgqEHWCZ9FLDPfw0j+6lslMCGsuBebVl3XoUUSxLK6pBunTyMjkY2GSE
9GHkq3UPcRodZC3JKRlIspQMdceuW8k+yR+NxVsZ89lY+Fn6lY3r1/VMtdFcZIFWskl4hKyfN5T+
kyScG+ES58XUkTQe/RcyLLdrAHI+aLkOAC7ve3aacqBL1sDfdmJ/vQlp2WYFeTmcDecD9AoSTawb
42CCYWt/yTrPHFXv/fRS1kQ+/edV5UrpaK2NHu30tBB9vi+nFtV3z4idxDbAtVkv9kw6a/vNc8B2
LugQtC8uqdM8dVPfPjlc4KyVwcXi7pr89suHbUOUz3BhSzKcx4Yj3qPpHJsCtoEFuhcl6yZVuCK6
oHypUQUN/ceCISh1fedANiJPTcfdpuhLN2ZougOxRjtTh4R6TfmeZaREcLJO/dZznYxo5vBhbe+H
wPlpBRMGHXb4ERkL8J3lgC/YYFQWo/XsW9EDGJYawyK5a3VU38uq60jIHA9x+64WRJWhBDmaVV59
0uRxmVFadxlMgdgW0znPKH1SHMCQ/W8HF69YGeYIyVOO2lJfnN7cFav2wR5j9KZtf/AsOvioJeW9
YuSN94XdDER6oqC6VOziIYeHM2PKnjPuWI/pTtOhmXB7IHd8YeqDNLg1lcwftF7+yKGs94vMDrbl
uVsFoBBfvFueojoKDqkmmKqSCekuaDlvTMP/EgwzNdHigloGBucZanZRVddjRnTkro1tfNFh8jFX
+KCAGYWoanL7cRwWpPTL08zU7lC2LJN9bf3xiviBwiu+zM0EhEXhHqkyizWGcpjwgTmbwgcTAiBY
GtBaIgpD6qrwHJKJRQ2SXOGwIcwfmgtXtb2xsgI6f7F6qwPvkXwZvAFFeTdWAbuMHBtBOj45db4t
PVZMfpCLfdZjQi+QkgsP00obexhmbWJdGtonFd+086S2kwMPAz3uto8Yd03eojfuHCA2Fs1n707l
Td0QKuFZPe4ZVP6Q85MNiS2IjUayOGpGYZKIXOSmDHhtds5VaR3zjjbJHyMoLmyNihxFfaB7sGpd
vBeM65BK8zF4Zc06gY2ybgN2ZOk4bwbCOIhBzHb96OOiiB5mjUR+kAZMPtIqQNrjaTQ1Otp8+chS
MrosMOl7JivPeRW8cqUdKNl+mDwDXF08xqPj9AZ838WC0DwAvPrw84H1sdRUAs5/MYQZv8GXQQbP
CW3VYxHzGee5GbiB0lMprIkpUfLTCQxcg2ErOSNBAD2lNx6dr63VY1lhIc6rCXpc9BhVMN2sGAsW
cwse7ggUSzKld7oL33KV3saudWHuZoU8paOm/Rgn7wWk0JPGRDcU8XYSjgCc35ErypsbaPB5gx19
lbB9D57Oz43L4stiNoFaKHkYKk4RR1wzMZ4Nq0/AFq85z+xNgAkoCdxdo9gISJPciillmGTQthAi
z1vWY29klVaq4gWKP2kkwfIlXfuTlIrPyvmaGCPlJiC6HrIDKcP9TvTzz3qfTqPp+EkHhVneDUHm
njIXooAmxKUli24jQ/8aJpzqYTkSHl3Chw+A2/aQIHF8sI7gcXLjeoiDh9y1D/1Sv63QeQjLaL1t
e94VFtEcySi2Ubaup9CbLSmTcX9hU4pE49mHNh3NPuWuL/7L4D4j8IGSvrLz8sr7KJe+vCqkmLN3
Py3lOSrMV9poQVwL870xXrepZUTuQpX4e6ipPHoxCxUmJInoTPVOJcelyLMq5pB+dYk6a701k4o7
ft9HHf46esW2+65G5rRJ2gb7abiwwUXFPUg28kgfgy5+NCKsjgjZQ05Isi2rnRlCxcOQtfdYdvD7
6mvQ2WwhSS6NMphSeTA8ZKh6YXPdKc8HPG+rl1jBRkqhfSG31bcRKxjlYgVZOZygn+OJ7ePwMWI9
YdHOrPMOAdODouMKw4U+l/vL5ZCZKAuj/hiPdO4k0bnbugJvuiB3NfkPDRln5yVe2H7GLu+mJdzn
LLTTW2faKXztIsSVFCoyxVoPbxpLSUiSA3657urNvI9CKffGn+M3a3E2o8vDVKcEAeoAkXXT4Pnz
DeeUwUMdch/HrvdH2stjY3mC3ljdGtF8dOR/5POIZiTFjWs9ykgne2DzvGVsdQ17cKnDr8SJ9g34
2VOb2yV60JcxLs++wso0pZXk5uFMQLXLpxP3cMPQu1hVQFmKeSvJ8adCvGHtLzEOEE2Hfoq7q7ae
qxp4gTf0/3XDCtkZ+2tlgmnrUDbmVoDMCKpZQ9ZXUfmHUvYTwxvoszOG/TL8yEIB6gg7DHLZl2jJ
cesyZoiZs26HKH/JKknOVtZ+DOjGt8MvWqTHTexs7ab6Mti4kikHnZ6yhZmk862t6MWOioNoqDlF
SHHgBYec5y5Al/Rz0PmTZ3NZRhH6bu1vldA55qnn2Jrkpgtfoxw4KDkv3ybskpNRYORYj6985hhf
VMFo1GcLwptk5Q9BEa0peIDm55BwAPYgue/jwRhLglkjEZHD4t7W4/A5Kn1f5q/Mdr/TZDxm1ngi
/e3oo6qR9rPTYZiZ1cTy2O/wHetvP/+JCpfBl2al1ODRLtapQUQqqA7LjyoIXpFQcGXwWeQuTsey
abhVc/ziBfBZUZGfNQLbGvHwgGWwz9piWVvYLmxvs8eUAKCZVdGYmnNC+TtoGvJO8Gm4sr+bfdQq
eaJefeLgiSBgdIOx7qgo8iDKTA6+E9YB7CBP45pCXEJTMS2UwtBymSZHX+H6x+qJJmApaO0nb9uY
wMdFgyVWojDbVmXx4MdMLvPKdvlNZW0qX9wt3ohmxybkzytQGbUc5HlOk8+6l9QbcnU98w12CotE
4maE29BxIiOJva4nxSVxDlT74JVcl+T5iN2oC2GrG3By2OQoCg9LvTRvntc9le2BY39n99N3WMLV
Tu7VAohlDNBhqlEfRe1f/IWk8K5Q29//o1m/zNLk1zg3b+HU0DWpjsPbxTtfITmYY3D7IMbZ2tgf
0xJ9JoJztmMqfsOcdolqjooOY66ZhhPyFy5Yf7wrARc7pNfIFp1DHmOjtizxPNTYaFxTU39dtYX2
Lhn0sHHs9jVtKe2yVpBYWrYv3QAmyMGd02rCBwMrJ51H4ICyCugZIbGfVYWprFH5S0Dbig7nX2Vo
t9OfyA+nfe8CPEzpJgeynVYDFqyaOjgHYTdDiarlnhzw02Dp+ey1Kdb1EVV3HzDLjJBhZNMthG4s
Bu30Yi9cCosKwMEuE9J0DwhJgHuvMSPQXXvZ03wuNBXTV8x4PklRLXU8ClILuR/M4Rrnl06e4mCU
TFDz/SCrHC17wWY6GxHBAtQIg1dV2G/RjOOmJqNpCKuHaQ22iUv9PvCM4p+N5kULPkjPvCOapsJh
LwoA4DrZ9peXrAr2Ibgt7PQ1T5kNzkmHcLrBzA/phx3vZO1dus8bMyLGiZNnr7DerRiHeJZ4COIc
tsSdF375CdUUIgykSAqw5hzDPmFIsRnKJD9IDJiW8i8J9EcGEKgrexlFN6ZYHTmiPtrDAjutfSFl
eWO7y2cz0IySWcNMJzjLWh/kPAEtLLSz1VCiUaijNJUob9A31pAACgtbHPTvF6chhpNdhOIs+nBW
RBrxYgiUBckJcfhoWzkfZRFhj0/SfQ4JGLVXGO3GxlzaQdfnqu14CPOsmIdbEJXwFUSGH9uk1QUf
CgGw/cnjIjY5E4i+AM9KOpXGROGnx3Ep/5tdKuIkwH5g6nNWTt81sZWbqBOkSRcPRVs+O6J3t4X7
htbqj8raF/VaPVCVrLQa2PsmRdYUkjjFsHI/hUir3YgAQTq8J8RYP8WcJvj7+1fVMbgtva0YQmDT
ebEyoDkFmCnDt/tX+/WN6MO9yf3XFv3Wklv/hT3yaV83h1qgtFhsTvyWyIEq4wndTn+chmkr4e9g
I3prOg4qIKZEI8iyDZWFR/K6tMi8qKimR/i0jLot1mtu1O0ScR/U0GAnx7v1hlltznmfvtCugz9N
svSSuN4+bHMBNxgbQeKyFcn2GAUhZpEexiSj6a6j5+CkmXy5g79meHtIh3Grt0gzLZeQJayOIEst
E8Qu4xYC64cdNHofr0GJPQ7DpaTmcPWrdtNbDnk7Qaowhiwbvd5TCGlBE5VmFar5jGZ0LYl1gCs8
28MxG5G5RZDr+yoWR6dM4VgpEp9iMMOrOA4vKcYedRoCBK4WFBNF1zI1GU4dXz0t1vDQIuuzXEIP
qNwYblX/5XJk5tvdjjr5npT9ryJryVEBlgD4J3m5vDjSeQEeS8tQp1iKHDRffn/fjaDOggxjfImj
aphhC1r+QnSsWB51SVVNRCnLqDQ6ulwnlMrWySIo255hCRfUc3WX/dNJ+k43x78hU3QYnKPKbk6d
hzrGcghITgvOvmmluTT7xCHlxCR8rwlFGwsILnpGfpacn0vV3efWcl2FeEMy83egGch1kZ4y66Fr
ycyra/+cJ/qlj7jfO6mrW5KyN4102WKHIYKZebZv6hbZbVlkVBoRkEi/RtTQOTP/TDKmuiI8cjK+
R2TdKct7XNZ4VynSZxyGWAc41ju3D3gk1HjYBKkIoVADlT03FmUtyWQlgo9nUaUZmv70mq1aA6xG
hXGmTbh+pwhvWz6S5hdL6/RNWhlMpEqNuyl66hTPCNV5hDjY72HCEeS7n6QS4XruLl6SX6pZ/+MR
g2OtwJTB7OCIG/KIoO4rjsfbJgmTTTiMVz6LVFvvEUHgPsZhlqSQGLFPArqp1sEhJXySz3RJSYky
Y3hIWrE3a6xG1b6asX5UAwaTzHaxrjofcWrTekn+Mqpo9103v4SEGTHX5uliuFjaZviL4bPbkoH5
hfLypVewe02NxSETRJstgionl0y2yyncWWObbNV32zRX15InP7QQ7zTEvkDre5RobVZ3wLCxYw/1
HJkYUxnSbU79u5eJ5awENuF6AskA1hUqhJ0xhp4eVVge/bbDWNhRketq9cTOWLIJdfBRXG8tN/4X
eQyIojl5styjycQLSoofgi/kzkzw6sOBnEAPHXZKtsmNz+DESmhx42iGztS+ajz7L8v8FcqEnZ3N
aLhYg0NmNrOjSj9yL8PY1FYLA2ZG3cqZyW8mTgzoScFUZkyunFVgL6oQOoeNfKtrhdnUOvqTGkUl
lsG8LW25T3YuScGIByklWmJUXAMMdQKFxUSY1I0cuoCXf41u4N0I5fybxrxHTrYaBRm9d4H/5iTJ
I1OtO0KDL1XmcV7zjGHIvFVglGaXY8nX3U8/ig3T57+DXxEQwRPeYeNd9rC61h4StTZKj0+aEIbd
3nmqCevDgJPdBHI8mRaZ0DCwHnECnsFUqOsMcQPgAdKkBDsZo/jZ2FYMeZAkKILb8BbQzZRl/pBa
3nTuy5V9M24W3/yz8vrDZ04kPf8kJXLBBe/riBqdoanzJjL9r7DDtyBLN/ADZzRP3ICyA+qToakm
32Fc32IBOAN+9KdNbC7e4vkWudGWmepnicxhQPCksDgKryB2tosopalcFp3U21jyGLbb4Hmylgef
EAEaaJDUwXrWuQcKuRGmSebtazQ5g08cQk/sACj8c6zyv4LGHymrQ8DUxHYqCoTcScLCxgqJaxUX
FSln2fcsitdwCH5kzD1I1z7UGPrr5lVridWc6luMgGe0ggvRlRFZGusLaSbwK+p1J4r3j+0+pFEn
wMDhi4PTltUuat0X/LB4EtCF1QvMA7xbuSDIKZvcc84nvZ8DcJIpFkWZr6xCkhVNhvlN+fA0V40M
aW4/84LTDPFDtMBmt2NkbW1kN3tyTdfBsxQ7Yf/MlX4L4uqpJllejOIRFHF+707EnlghfNfGgEQt
+uXJTWPmPck6fYc/m54XwxEFWDbadlX87s3Ve5wjJDUxI8AVtFclBZTMtP/oCHQqQ+AfuJ15/FrR
gK+CCjPPkXwsc/4J8N2N9d9lKXt0/uxjSIZdKWSgalzCnh9GbkoyRt7z9XOLZEymC2RE91wNtXp1
2c/4DVTwUTWIWFuSfzrmSDuvL8w2atmf1B41T+vDdO91069/wX/GBO8DoR64vhI2PzgtiLnuD0UI
UttdFjbExR+/YygYyvA6Ni0aCysR29Q5jhpyZxU1yX03yOGGKlwcGxe9VpHjpq+RJaOfRHhNLll2
HAkY46Pk+ozdzj0NNSNKg8Ia9ib7ycBIQJceFnrkr3CQSCQ2lKpWfWMXMKrK2bhIW88jgl+GlmiX
c6yKDE55a/vtKEGFN6OIbuJW9WzMCk70bN81bJejMYJgJ9gJuxV/3PWgVJBGMtswPToictHG284e
g+Sclhp6lPmvRfBZN+afWLO5Jgu03xI8c6/8N5rARslbim3JmrQiPPCYt+alEbgv9YxCLSphztVe
yASkZQJ57CRfwWvqdIdGaOm/J2mffYCrTsLyxAmBeudAa6xamnMISSkUhdrHlfqIg6rclR4LhNoi
QH7hAu3T5g+Mgo+mGcFUaeYEvCutlVLA6mT10l0lEQVM2LBGVT0ol17gfl7YN2wqQn0TXx6j0QVI
KQEWav/JHcpg74UsRy2g7yVn6MYp8dfZ91PvOvtWEsETUGEGff+GiJ8gGvViFTgZuuXICPlPGQbg
wvCbhXMLD85hJerU/8XxdHb92qKoZCM+Lvp+oEWYClpHZc3k+oUgoEqYKpAyMINkW0Lmuk1uaQyU
Sqyb5ZFk7kdPB+9dwgzMsQDbxSYgA9jpzv04n3QAChi+a72df6okCzeI+mMKOgfTFitG69VqF3U3
kImNVXQ+DK51ZDB3tYwaNj0zRGz35AMSWbbxLKDdLqZz7kRnJ8LpKYxcKF0xeuDQOHs3W9TZrZBO
Nqy29nIVbdQat8jiMbfw856dniTJHORwiPBrBWC65QCvCRPUMJI02kcN+ZZBZzPhnq1tz/r44ihG
Ow2qhK47D4bEzHIe1/aWu7NC95HlE/WDXxFWPUHCiIiaqrqGKQTULNdhiTKH96XtYpL3yABPUvul
qrlNW4rIMpQjFtnisW9i7zFQ842fkD8aFCilmYUSlhOi+CW4i0RSuhn2ezW8pCAMdm1V1Fu3j4vd
VOJZmAC5WK4Yrz6Oc5NdJ+OLoy9IWfQZMjJLCuyjQ0wxtW6EalP51mPutEcJBW3Cqn5OTf3mqGo8
lUFzG8SAZ1zLJ6nHcYmqmO0dARqEjRjWWklnfTLJ+xkqqIUyaP9ZaQRGqotfJdAZJgK82UVPFq7i
UshmA7NUhJDas/+0B94ltYOvMbQJv0bX2U4YaZAYmDAGWK8zs/Pz5TjRCBPWJKZNjQEhi2wU1PBG
3dXoU4K5RfSN5YNH9RZJs0VAXumJDzryv22+zGA60acvHVueaiJa9nOYOSfEh4cIjrgtZmw0iHJe
PgofaF3qf8757Ww4Jt10eoDjy3ogedCDB8M1snGQjQlgq5G95vLhmy4kFqp7I4A52KDKe2q88nGy
yJKxU+fvELSP5FYxpeAN48hmHsuONmbiAHkIWHBUrEvueH17lvZf5pundEC6rrz6yczes2+WkfEX
LJopcF61X54o4NlbjzgqO5TFfNs8vqMzh7CPboSAFFxdy2Ono+d+fLfItAyC5ZZkEnHD6A6mBYAz
LZnuqnAZjxXL1tQnwrMPsJ+0ECOFY85MmhK29OQGM12kGyWLRwckiSRMxVZD3SyAUCwzkuH2MC7w
9MSNYtvmxiMnJpHbZOXq2RwaAGk58m1yn/lAAML0GCTK6TRwUy4gGZ3qT8ryKC6/k6g/1Tq/73gU
Dz9FxPkdamYdI7up3jqLUSsGbyVcqb7ZFizLD1RtA2USio3G2tmF/5hl1d+4St7ZAsL9GNntRmid
4n1CQz/KhX0ZUzLkYQnfIriLidBromtkCZ6fWOpcsQvQafbUqXN9uzSvc4sX0oY53TevwxR4qJTh
qEZEk7hER8eS2BLW5Mpt/pZ4dxpqIF9N6BXnuxzmfoVcyUF5lDCHKQC01oL/SnDEeXfjV599di31
yIAOMysGGE3NTk7rNsPyQ6Yec9svR7lHIutTbnBkQIuGCJ2lzkasD6ZOMrtEAcTXXxqzZdhyY4Pi
X2eBLuTzgaZuojXt6ayTzNtgYnV3GaPiKopADbAQbrNjTawtTF5G5YGmrWRsxQ6K3TdMVJSE3gQp
krrQ+0dCzGZkFWjTQGN22naNs/HQulTFxu/YErVL+qV8xsB1dJiXRd+YklEeOQ3jhprmOuXYvgoS
y6kAYU2mhMgiViitzie/yQdAZq2e+0MfRRzawbGzPlpMssMYYvHI9i2hZCVgu0LToLfF/ZrIHiGU
nW2aJ1meNT45nm23NCyKzzi5S5AfjPWnHb74TEfLNTNVVgQTZZxz6KRtHCPOd1Lb8I5l9y6Vdilf
mmgfuA12UXie8ejQX8eoZKKk2K25qmu4X4Dr1wbcYixEuvCAcwaYQAMqOvtyNLhm6ltmzziru1vp
/0WAVvkyIBUWbWTCoy0niMQd8MNHBdHUuHnXRzY+B6APyCTN8OG06o+IeSwWfvgglPvR5BHUfIfO
CLhJK4S9SV1Gq2Wbseu2ylftufvAqreqVs/KpodxDVhAL16V8wdfgJrERtiRjxtt27zxXwVhaKIf
0j9eg0k00CARWOZaT0OFbGcux+V28VEKj0GgUS156lyRIQruBR4Pad+0kBHH8Ohan0muxxd3BDQz
TPQ48zuHja3Na7DkyePvC8pwcxmp5OLQei3LOb23wwkbDdL+h0SCsxyr+ZYtSXdZHGhMYR3Xt83E
rsvIsbiyPY5uhjCxD9LqfWIHoHAsIe5lmb95bT89WUq629E14SkZR5I8Z/8+81uJGqltCXjgU2AY
U57bFu0PN8oZ94/5G4VC8tG60zlMdPO6/jphFZOLGDeIV79wWvwXm8W+Zds/nkJiPt1cNh/ekD5Z
g+s9NqrC4sb//fvLSxEEJJ10cpeNmu2Xajsazzw9Vj6C8oHxweuKShnqinxIV4fnxOYOcYOl+Ai8
hrylLrz3esvs2Xc37+lSP7lOKK9su7rXCZ7n7y8zsWHO3+L6qYew27gilX9+5/r5HNfHqcGgO4cU
6MOMQB5TeARfda3HTO3v6KvhWY2W2Leom56bBr744IaKK3+Xzqn3n5hbhrVSyacsQmRSz0zY1JAl
D6ECqD5pt7+xo6m/VQtyn56wuNdsKvyNxInxHCoUB8Hg/J0GL79n3EZIgWeCb8GMTl3tyLcfZdFH
D/nQX30BIo3v/N5nwK7tWKpbhV+rLycataQ3H1m7fLV+2l2Z/o1PXWUeIk5cL2Q9vSSHAS4I5C7j
3i6WhDXm6KeS/KuttPyPtkPwW9VY45a2Lw7SRa/jol6gEbKGC3SZmwwExdEgKn+2yEoM4ZGlTtuc
BqFmrh24R02h2kMeJM/rguMYeml0Z1L9J3TVcOmwtsJjms9A2lI/4XeUsO41T/KC4eKdKUpFvOV8
NkMpUEVlOIQq62+5TPws4MyADYZ6Jikf+gi+XK+JYtHAEx6KClD5QP1LsgLA79+XKkQitBSVPND7
3gU2l7wdi+kS5OOyTxYJGp8r6Dp74isB1vY5I/kDEujduznBhUxRWdKFsXuf4bGauVuZRw3jLojb
kutEeLdN2yIDCey9tAkqLPvuzxyTGSBmqOgLDFDDWZU2gHn7bCYMwBbwS6ZlDwgDnrEz/Qucg1dT
Hd4sWbhfWHHvbC9Qh2nk45zDCHxafkjNhBkqU59eprn9ZWEuaQADGT5Kvlmgutk3QdsPJxfOW7gu
21NGWEvS3EcOOnVKbWA4FpSAnl353vHWxG5BqcrM6NhGKSIhPWYhSjZ0rpPtIJBZRL+jLn9SU53c
zQFYbFlSAle9OXNqBOewAMCWhsr8QeWHX67NIH8PIgIxtnzaSvQvdYsJaVAAfwNZMnK0xWZiVn1r
DOd4M6nu4sKNlFW8UBbatCrCQiDWgK3gPDt1s6DhMs4lhLOGN+oh4sejFAjsggLeEslNqgnlGYhE
/c5wjCqgUH80GHoEusyjgXpaffpkNOynQYfNLmVvyUrYVpvcdiCXI/Nt58p5Fi7CwYTr4csW9UPp
51vLIJf2fGu6y6GtsIZFrD0Ya2ac1SGiocnZ82Xzc+ft3TYIbmnvMeFaItx1fByn0stOSk7Dh3Bh
b9iYLHyeEDCE/PJOroCaYLW2wy6oQ/rpZFTUJ37WHRmqIDNx7fwQmFweu9ljWzvafXtvUvBJDpAz
cB89m93fF9wUEKGWGuXdX/Y1CPvZTT9ggeJILQ2EMVUi2VpfBsVG3VpQlqN8kWfXALQmxO+uKZF0
Znq8sDOjj2zznmDH0b7z7OxRt5N3zENd3MH6VDdp1zf73596VlHc3SweRCiXm+RmATi56jQZWCim
g3UoiC20hhcshN1V+tj+HFniH+NqvYaecyWqG/9SqPqLWl/sroQEZYtj1lX+WUonPiFByf+DFICV
qy/Nk0BzcJgG9z9l+19FX3WXKAoURpLIJmWnLqhJhlNKJbsFRqReCHmfDqJViiUflG6vCZK7AKXC
zRBYzkMkXHhTJWEoOsrNfTULMBdyP8y+/K5jRKOFMNauj6CgJiomuWpxl714Q82UMQT/ErSRkzUE
l0BUzf2k6Wej2aXWnnBxAdzwbxVszKyn2dEOOrlirplPRQMhxIH9Gk2rNDCAIt3QaJ/7INO7LG0w
71jIEWsLMaAFnE/30aXxE++tJc9prLkC69hAh8nxaSwx061UAK/SE87YpkfWlAz2o45XzQhht7a1
b4KKCZOfO2jjSIdKneKicEJdii7a6zqe1sfaTW2HARtrr7gk1lhc7LHk61a0PQK5z9vsE7OzVE5z
5HL6p2DB3M+C6WowVCD2Cw4+6TWEz0f6VDRSP0et017jQNIIptTxRXKmCUgvQcmiqTkk7WDft7Rl
z1Vb80cJr0K1aG7kFIqLEvF8kRZJcgqi1+8LKwRSVZjWSsbxtwmz2BZIxhkaJ4BrUr6cDzGr+FFp
5+J7+fi8Qo906moUXm58VPlF85C9a5mVsB8c62fZkWZSZ9OVB+5lwTx553idwG3HJIdcrjIKgssS
W+Ck1hf+PehU0tpsiZd2OYRyWjkeMmKbuSzfms52b6v1RWX5q8GXdNB2Gmv40vza7+/mUwWwK48f
6fLq1eH6wsANaD80gPvfl99f//2REstfo6m+/9+v//7UtdcQIqEJ2I76mMVv1+UkPVLaV4WR9wME
Wtyt+bERzm4epxHWME+ApqahIXlXYEERKChibh8p2+sSJFj6lzi9n2sLOfpSOOVOlmuCwmCn9w7c
wfvfH/EGRBdnGMD/8PDIKcEuvRvZZ/bCPvP0DFVfzz5qP3oWFLt0vLdsRmb+sN49v3Cn9YW18rKX
CR6JbKz1Xck8tksoe3rdQ1Ct8+hhKXT0UPsopvMo5BkpuhcPF9sxGd/7wJnOVl9MZ+bmNsin0v8z
2pIqUEcxTI88vAvL+CNweJ+n1lbgJtJHVGOUwusn+Psjtf7090e9YJTDtgZUIf/OdrVDNjo52aJd
QFXzUhYFvuEFv16G/iLxi46vo+yH3xeQoXhsB+9ibPvkJnF7xDjqA/lP1BnSYFv67m2/vuRd3x9s
wWrL9+ufKPfm0+C3Ocgc8ePlrbr830uLy/Uoc4cU516O9so4RWoHfYDgEx5rtDGskfUQfUX2QI4F
Bwo20Z85S8RbyICMQ2DdL0ak1UaYXdMW/0Y6SI0kJ8Ij5HTWa7Zgu8xSQMfV1D+vChtNIztbsb6M
xvbvfl9Yr2Q7b+mgqixJ9Q9ecUBYwv+YO7Pmuo01y/4Vh54bLiCRmDrKN6LOPHMWKb4gSIrGPM/4
9b0gu26RR2yqb3U/dDnCcV0SiTETmd+399oNXWwB4TAlSJfv0gJVyYCZbKDagUwiG836z5g9V1lh
CDJtN11ZqCZ2qGDsA83bnZ2w/xVldpGX7SnETMCYZjaNenxPQzdQpDEuUBnDY1NQV8jYd28GVJxz
UVMd0GPW46pixNPwsW8jJ6UVRAoi5I6ngvrqtWeCIkpkBZKo4ZMGbEPJCAkZcbWeqJcQ6qUaEE8V
/WFsB3tfxrGDAp6dGg5L8GeuSeqa5eX3oarnjBvWOSUEwwQJwoq2/a624dv3WMIVNlkLLYX2a4Hw
WhARxFZRt7WtelKdjLxeGam3XYTCo6XQ5A6PBWqYOb6O4GSCyNgHpXrND96HrT1sxQBJ36WRgyJl
GVsJ5KeKslQJqXXpwsxcptWB3iih3T5FjxxmZRKYgBQtFceFr11TKVloufU9dAr2NK2jX/YRuU1u
VMWEbngGYXw61RZfd67CjKiHpC/ZVqn6kdonGUDTSwHZJ6UD6mEibXlkriZeZEhBqaOHG7a9u9H7
QhzT2L4Jg5vg1R2lsnTSul+BaQq+qpzGMh1V0rnJS1vmdegwcxjomNxdZnxXHXtKzZtMb6l/60Xi
oTVSutuxuM1s6FM+0ai7fooNNkW2qxvMRYlQL6yAXZtMyRFhVeevw4gtQzJiwB1oqQkkLMu2KgB6
2GREho4sj7aDILsKbBVyVsNmOGlvVYGLXi3JSwQgmWIBoxziS1M7uUksToVAlDe67iqcpiRB0c5B
EY6oFWMQHiLYSyJ9jH3dxynm2IvWbPojWpSMNSl60tHf4A5Ql52v5NseBJAS6FNgQj08xIq6UpRC
u/HcdqJDZWxUcCSfEBZegcRMNpnWQIZpvOC2ay2UGEWw6Vybcncb16tOs4I7Xfummq24ScssvAMD
vC+gDs/ympRrBJ3DrT9IpOhe9+eoQ+1HtSZ2dOKQ2Djg+3nyrPIat1k7jT8s9Bi2meNk1C4CX78d
2U0DbKItlHequE18VKJpQanayOivK392+VH6orqoYwXvXDxNJqzO1kGghtd2l1G49NUYmwiUGBTu
/c4Pmn6NDCukGuB4X4UL+wHIs7eqOuuip71xDe3im6sp7YtQp00t+3VjKheMrrh3qoZyKOvAZa3E
xqpFgwM2nphUJ1cyXPst6S5t/0qAaPvXt/XHJzRXsNN1Hd7b2DaziyqNKhISXGX54z+TIc4vknsN
JODSIxqPlZ9G1VK5JFsiBeVgeA8paUP26OIFbcx1JZNqm9vYuPFeEVDACoQNBgxD4dnhSZ3+hSZk
WGklWz0sjEB3JXSOku7jdZgoxnVmXdnI3Kh99zgyZEGnRBRi4yQkFEKIRISCGhJBWZVdqeX4Ne6U
7pZ561XtwYC0hu9tUlX3bixlNhI2zciX6auT31k6vq5O1vou6hUWftOis584lM5sVOB3QZRWLt3M
QyXZ4560fO0+yVw6uml9aRWwo7JUVTZKhjKl1FX0wAkaTq3OtXXrDlfh0FgH237wPaTLYiD7x6oi
Mk7NnggVNsTUBcnx0YfnIuye0CFaN2ObrBxYryvNku4qrvzonil9T5ah8dyXhIlYBmCKgW4JOpYC
4RfSwPvMtBJc1AQUe106XHtKtUU6ni4CtpDrkpzBW79EyeV1XbXC0czsPFZYrbqe/Vkwe7JV4I8S
BvOJEi+91sAihNMPcCRprbqpTQNjXUD0K1RQdAjY82zIp0rVYS8G2TC3GnV4AFMUDHp5SEO/AjGH
4LIIQzQsAUxboLgCgIlwXtSqllu77KulFdvFUvHAkUzA+qOT4P9JgkeyxtaOBIaADYg9OmzxQIZH
hLPkUveiXxjZ1wzJHtwQIhyKqoIgZOvd0lJaZ+OZ7DrGAb9Wb0Yl4xzakuR/UIyTD9+rrkheEIDm
lIkCSv1OdqnyDmwde7IVlua1miNXQJ9ZbXzFF8c+gbpver68QDMiFoYhEarU4R1bXwVYnCyOSsZo
F6VB4FGV+YfOCV/ShIZ+n4PDpfILRqhiQ2rZ8Q03ODtZsiqWX377t3/8+7+99P/Te80u2STiQqj+
8e/89wv3vgw8vz77z3+c0De/Fj9+5p9/5/1P/GNx8x+3v/2Zlb8db1a3n/7N9Wt2ekpeq/O/NJ3R
P387Z/D3GS6e6qd3/7FMKYAMV81rOVy/Vk1c/zgTrmX6m/+nf/jb64/fcjvkr398eSGloJ5+mxdk
6Ze//2j7/Y8v4set+utOTb/97z+aTv+PL//Bb/Cap9+e0u+/zZ7K5+b709nPvj5V9R9fFFP73TRM
S5i2bmmGLVT9y2/d619/JH7XpSWAJ+i6rqqWrX35Lc1ISPnji2b9bklVs7ALarZNU9P+8luVNT/+
yPzd0dkkO7ZtCGIEVPPLf96Dd8/zv57vb2mTXGIIrKs/vjjyy2/5X499ukb07FAZDZMhxpmpUtM5
vfzl6Zq6Gn9b+x8EoduJ6RbDYlgPa0xqh2EXHyjFX+QH50K5iE7+ZXJKThn/FCd3Nx68PSNxb234
AO6ynbFvjsU8XlTH+KI4Fkf/IjvitD9ii98Hx3Jf7uU237gr/tkA1icOMTmMOyItT7ASDuGpOTSH
9AQ8as6i/0DY4pbiyqZf5ztzk+7kPt7VR7GPLvJjfgwu0qN3wcpqHx79o7GluLTN9sP6zXP8+w69
vSMf3BBNxc1iCN3RqWlb729I3CuN72VMBSNMyUjgGIQZ8n93CB7u23uu6f3AnMwhEN3P0JXOfTub
fX4Izfj5uWo/LsIyTFtTxdkxXF2kgR4kzGgBpuj0e1QnO6FJY+4TYWB2x8IInhCEIlIoVmRSX9bo
yuog2Rr1i++kvOxMI+9mkU/vqa1JaRuWIRgCvNHq+wvOBldUKWSVhdeZxzqOtsTD7z8/xE/XyyFM
zbEMgzU644LR+/aeKo1rdqXLMhx6zHys0eyjzZMkVX9+GD4a5zeWoafbeDtUWzq2M43MtwdyC5wz
ccSAIWrne2pWwNCKG0NPLyWAyVE9eR2daFqGpygyvpvOFGqFvC2DfTvK5BLj5deYpaE7YDBNdXbb
LAyAZvYo4ti/0uod+Feaojnzveeiq9jnm8k+TsKVXilYjlK7n+yyI6F6/iLCfClCsRjciohWz/lq
DiY60dBOZpbDpl/rHzmdWaYSWhDwezW8Xjh7trz+J4S3e4JnS0lfOeyzoylgA5YuHF3Uskg4LLp2
WEGUUv/TtS38FMr4yEL0uZ50SZbP+bL9JWcT74nabaN6J03vmxJXN75V3gSTXLxwCb4MQXEW7YyW
6Q3Yz+9exI1IM3hdaK8TfNhCmdjINcLA8ttIFO/cG0jbwSpDxz6eG6P+XTBxohuASSJBtHVR3+Cp
HJDeWc1JQziNxLdChoKPhg/yKqSYMetcjoKaDBGZNV5jNidzoMuJ/OVnFUhZC3vuKAB4crtGkDvF
2KCRzgAIqy+1SlMjnjB9mEsLQojsOkd5S2hpy7sNsM4AYd3m2GzTddXJm9SnNJYEd1mb8atKuZfJ
hMyYdrtj84up6ed3XGgaw0fSSdeZsM9ePdH7VlZQx2WTX3wjG4fYlngVWfm3z99xMY2Vd98E+/1x
piHw5ptQelFKwXU6TgqFMwmfktrBrWteZk0AvTncVna5rxp/0/jjgcoz+e/jwolZniOW6Y1vRrbW
2vw6c43LIcHdPkRPjhnvdCPYfn6m5kcnajGpWILxqJ/fkCwmlaNWERaF5CePXrV0RxWbFvoESz18
fijtp+8CN0XqfMn5YtObkdPDeXNTRM0WKXH0bpGF6cpWiou0bu/xVzEEIlYrBCzSn2onoSFFbqvz
Tmbo3pSVeqdH6S8e0EenYtiWo7FocIStT7flzalAebZzNj8d7WhnXtFkiTvxi8uV2kf3FkmhxZJF
mPiKzhYG2eihwVaoQUwfEBbIeCrL68BAjoMoplfrfauhMUaUxO6QFgE3v+tC5KfFhBe+9kqy5rz0
deT5s5i5611AAjm22Kp9NKxmVcfuzXT2LrFqZk+cha9cj8kj4qgno9cmxXaEcnHIpvBO2+nyRWMg
XJboA9FxTrolMTdlfCvSAjkYLYZxPCRaTiRrRVBDtKrLDCGxdkdtMhXdfY9xzHPI1aHc4qOUyY0C
UqyPSi96cuN8p9K9KMtyaQCZzFGsukm1z5gw+ooaIvhPRPbYcQnZI4CrQexY0okAIbCHiG9TYREp
HNnp7+pJ9JQDbU8BI8+s+xGDb6bZa3ov36YkeW8AdmsFL24wYikFNI+7OaoJ0DRRSON7vc68YzwE
28AM19MdV/ViGRKFMNbBVvWmTIHC2yBHXXuodYIG/qF615rUuzSlZnsoBxR18hLbJxiQBm+Othmd
eu/h/qlN55hAtaK4e41zfhcM5YULSnGWJuTN1tVF4XmrAkVDHyUPQUbdZpW3SJnt4tuoNGSJ4i4G
xUavyuXrNKDTDYzkEWjlIlGKZatMr6GKlFjcJU7xGA+nXEl33WTjIe3r2zhgxcR/i0glrYqLngWV
qSF/1YKX6e2tiPigUoPU8WDqPEs2sMx+l1mWr8Kiu6+IyfMqiIVeuksFtmyoLwFmOR/WdxB+BT6I
cli5EVmizFqjuXf7Yt/ZNlo6+wgJZR/3+XVMRzTv/Gud9ouqHuxUOTqat40Q2vsxzz2PV2ieeQbe
LcP1aZpfqd9edoV/rK5yvhbUsaum3uP6pd8WfrPL6sKeVC0h28Q7rQu26VjuuZErByhUMQyH1lAP
voH1VQerlqBrIDUJMQqQY3/dhvEq9LPbOkI5pPBsW+8WkCapFMQIp7kHuJBHhYC0FfoOUTN+TWwz
dIXvizLfdk8YvraCz8tMKxVUb7QzsfPslTpYe651aWYQiOV4SHmSSv441OPkf7kLKR82oQXFKwVD
7/Tqgq6Tq/p8BTWjnI+cg9KSbecTXDjgPMvijAca7aRP4boJDPxH5mJUIcZN6p246+41ZaQsi/xq
2mq3A5Bf72aa74lgfxR2+2q35RKAyo8vRcTqo0yyG7QhVyo77VlCY9C0A0o2zs3YDes26lAQlXtl
yo/G1EwCGhIoK3oNoMlxtgcII3eh1u66Ylt07eXYHiifweVC7GE28U6Sj+rjQi+1kBJv8uL12Xer
epAyforcmmKvU86nsTQUN05TzoMay3OfLqmyXpoVXzLew5xz9dTyvqxB1SLLgle/mUa1gZ+OJbO/
7VAc43jb2foGqM4iHzVCZeXl2COWaLpDeB032NuzfGqXE/2K726mDYSmVOnadp8KeVfn17CCjqmv
gxWOe7i/rMqdoL43p/oxHOOmxUzjxuhSAGBjRUpgZ6Sr6W9YpXpwScBjgYbbiD5AHa6nnzA7aHGa
eal4yY5ONv2xau9AbwyYsga72BvcU+GBFTDTjRKla0s3nzUofmHMl0kpL1Dpvjhtve/K55yipjCM
H1/5Pkh2oFsuJHA4LJP3CooxExhVhcquNdeuL77WioaYFZp6E6MB5BSl5d1CyF4VDuHTSHmoYVxY
Inxts2ofIWZSgUDRU18PHb/XdVGx4VhpmNaRRs6nEVqznDAYDzl5kg4vT+z9/eX8f13P+N9VKd4W
KT4vevx/WM8w2cn+c9P2U0Fj6Q15/baEMf31v2oYuvm7zTLDtKkPQH+kIPGfJQwhfzcdW3Xg6ZhM
yVQj/lnB0Kl70OungmFZsFSlzg/9XcEQ2u8O/0cFg58zLMn682wv+VcJ6uMKxvtFMYUVSxeGZpqO
ZK2iCudsb1nZtpkUFRx6Nw7Ti1qqpOx1gHSz3ic8980t+WVt4K9jmWw3qLxIW2cr+37hNWZ551lI
deZqkt5AJgr4ZqnG8l8/CKWi6b6alGb0afX3ZnXXGHkziDEjV53JdFmRiwOGomwX/42jCMGVOKot
dOvsKL6LpTKNG8DnHYktWewlB1W0OEA+P4yghvVmL/HXLbPeHOdsz0KjT/W7uI3muhcPS5QQIQ+q
o0Wos0mNC0HWUP+oqArRNZbmXQ1GdC1reWf74590fOMDzf29H0DVkXwYl6rWkA1pKOo6S+JDkJdf
EfrdfX7K0xn91+7n7zOWqqoLy+Ll1M5eqKby80jiOMRaFj+rpYdLRLu3A8JxiFk6VUyUfuI9fn7M
6W6/PSaafFMzqVqY0hGSgfP+mRe0n1T8zWDuywFkekEGYymT9BfbJW1as787DIVGdjHCMKUFFtY4
exg1tncia2x35ihhf8wwWEzIkGLjarRVo1h7SbKYqlRTBCtzwLJvDeBixlB0gNgyvtEd9fnPL/z8
ZiMZZPgyvVB6nAqQZyPKVtqit1VedlB1h8jw1bUaoc8tDCC7Kd/GQu1XutVvPj/q+ZwxHdWYxhgP
mGq/fvaIk0L3PbZoyoxN7INf5oS8+lP2Y6LXq8+P9H4XxWaRIzmMMQYZx6Ey9f7BDrK3/Bgmwcxt
6M6qlaI8QvUDqyNBPOPVa34xeXxwPIPYual4TJ3gpydskJabYztEBlbUm9FA9pZ7ZNLgr88gUlvi
F5ennQ9vrs+22YFSOOaI4OveX990EhZosYkIRWBdp1bbVpQso7rmAToFOU+QnEQV9K9RQ50pC2D9
a3jbf/EW/RiTZy+27dh8BKZPgaAu9/40YIspgaBZNPN0n5AN/H9Tn9TTnpOyB90baCOkavxk8G3Y
qmSltnMd4kg/f9YfvMt87Rxp6kzdfPHOBrHWDCj1zRK0Ij5q4gkSkNMwTuiVEuRKiHhqmBsRjL84
6gdPnJeLFgLlVctAMPD+0q1KZdkeqhH8gME7lX0gVsQ0Dk8eErpdnnokIXx+mXzTzyYRxo0wqYIY
Dsc7H7JFmpklnXWGrOYSNY/ZI2h1+orZV1BIDzYJfHMhqgLbGKaRzw891d7fP+apl8I7R11eNbQf
H5s3n0ap+SladNbWYxJeauDUcbAEBCBbylodYm3t54j3/huHZI7QWMU4pmNOA+DNIf3YbAoJXWIe
EoW2hNoYHc1BdgerJcHUgcO48zVURZ8f9Kx6z7QhHdWgYTT9m5XA+feAlrntFSO5GqPf49Ybj4Ue
N9eDUr2IHvwGsJ9XF6FY4YOed3N8hEpf4ocngE4kFFiC6hKppvmLmtBPs6Z0NIrrFPIpB0nO8f2t
cOUI+4d3bd4Sz7vKI4tcFImXBpW7+YuFFv2n80fNxKzRlbIYSswu1vQqvLnvJs7GoFDg/sWFU6mg
R5nrpoYMj4GsXCTzyBJUgZ5IWpbvrIQRduPSMCxvkhT6YQwrs+7TeVnVugH1xa40ZzH6fMZnjesk
43Um7GeeLH7rplgOoWq/eE5AZJES6kjfNOtourq1yHOpLdyyx13qgHippRntdbtR4f/p3xNlAAyv
9o8Yjb82fX+jU5GoI/kNZcO6gKVL8IohlsPQLQeZUtmBYKq1bIOoROfiyjAOpNGWzrNJ2zbGaq5V
3r5yESvCqZxNikQYkEBBFwqOV5E1sExcIFX8v+4yyAFGEq1bA6uGhfq3rTZ5096YhAVqLeoSkJRY
5+eGRs/VWop4K4h8i6Jkl+raVVqWNC2oZZvqMVKsRQWVyDRR/xCBHGY2qIwGo7rvd3tZmGgl/Y1r
fSU39DAY2aEDCph3SKCgR05x03T9jbSAfmQQzpXkxBmHt9z+TUCqIitZGBN0uTFCJibhq5i6hqo9
eeqmJYzKcG9r8yVQfFps4Z2ioFbNqv4l8NFwaL13ldn9WuW7ZUfKBiM2+oCyJPi95rjsNnXTALBZ
ziUdD9F+0wWlviAA24xDWdcWiUfqU1/Qqoe00Xsb2v1zK4wotbm7SSLWlNG+CTCKKArcvHwt7DRe
SSe56vR6OZgSxAv+Cgv0UWl0s4RCYj4tWJXnVj9myHZo9jf6hkUt+gpKlZIvYFFu7FTbK80Ga7kI
I1Tg/kKiaokde69H4bqrLzXIvTCCbm0PamUcbG3SS1niLpWovbcVog1JhDKEubLjdUy+JjpXU11Y
sBJkeNX3d24jrlEkz8fRvO+KcW6Weze7UWxQf4zEdV981UsqjwTLdpY/D6tgqfrepe8hIBrUAYgr
dmw/CvE99asogd/mkgabgIAhG0EnYSwRSP87SRoviBCcAapacH2343Bb5kD4cInrLBI9cSvcZpeW
/SPOMhCmBikYulwHcLrZ9KO27ReaMIEGYWwi7hdmz0nr7/GnA/ZgjJHm6brg76fyp7HNvAfpQqwL
yplVUGuF297gpijt6yK3cqKR0MaY5hAREQcdDGYMSOE4wzkQ1GA14L/Y0E4GNgXLsspJe5FwoaIU
9VGJzMQ2g02sayDYu3Vc4zAVFb6H6HtrE4buQzFCa2CRAetyMesRWiV5U5u45X0f5Vx6LgiFmCJm
a0+ar4sqptxcYTBETHiFe2KliOxK7/CzwhabeNXuy+gRjN0lexbNOxo5h5T8AiW9I1QDaynynB7v
DprtJds/jIfGSmWZzdZ7lbblk8z7KXJqT0ghMBsiwrxnPA5LCF7bVgUK6588Q14EYqP2cteQ6ADy
t0SWzPgNgeH0twTQLt3hbpIxjfIQ5huJ/CZwwIXpS8fbjMVt363Vbk8GayuoLC5aVS6CYG1mG3W4
CpQbyfsc2i+ZBYkIUZB1VNqlr33XY5fat80QYGluM3aAmhEc4COvqwjow+5OCpAG++nUpfui/Frz
RqXAFrCnYXaBrjPys9xHIryFCp6J1D1zfDY7QkSH5CYSNTp77g9F86LQcepMcVTF1TjQpq6jLQ68
AyuKnDBkb2Z0woHlYqLlZBJkQn9gNkehb17LKYLYetGwpwcATzprlob3Tn0QJA52bCFcSpOkbFvO
Q4oG3tWuKgmK/LWCz0VGWPu9HdaFc0nmUgeE3rcvZXhXOHjbehqPMaHrbFz1B905DOVMib/nTOzE
2DpkmBYqT47wLqrivfY4EMiWWahUqZQpwTfVezCsLeUwPlTpArkFqPm5TQBr3q1kSVEa5kJbr9L8
uRo4P/KZkpXUT3oskYwSYLCG580STute6UMqDvyDVBwlotW8h1mMwztxdRwZ1cLL428+pDS7EEu4
RSQEVbgM66yeV37n0DLU8SFG8FFF3VwHpnunNPKbn106TNB16hyREW0DSfxx8S0OyF3tg2VtYges
iZPOm3UrYW4BDvKR+lnEkGrGrcEqN6DjVzfEm/gltURVv9aRieri0q9PDq2byDU3CREKvrgrbBxS
YByjqL6oe6yHpXVftNEpFM6+NZwb3bF6wkz7jC61d9PKGmCcvkXtdt0KQgChcDrjRePemFl3qVXj
WjfCXU6lNCDtKYq/q3jCGsNb+nG+0EWzquJ2M0zUOiNagbEh2+3kKa9a6R5A6KwwYKNBlocozE4J
n9Wc6FIEcGls4v0gOlMBxG7sHf+b4TyLtj9oRr7uK8YO+IxYhcVcVSstaC8UZcqtZsqApbWN4+LK
HKYsF0rZ5EJlGPx0LyKAtd601ni0tGEfucWO9Ke7zHAxrgZkiw3LXExr6AoPs1oPHcDe9NmIx2zR
48bmlvWvZji85P4ea2rt7mStomLNl72KO0TJUXeCOIeTDqhrjPai65ZjoW5iAQ+d78aBgu61L7/a
xQ1sUtIr45VLbBVp8geAq9exDpytYipyHZrbQyCOClFVDZQor3kx05ZG5h5bGjYskrGd4mlkCuqs
e33072M13TdDiVgZJK1OYK/xkJHI2MR07WPQvwkUtBmglGMDF3cuVPUp7V5HAxfuFA7fsirQV0NZ
vbDdjyuKOtS56NczoavKAnqqoS9iPYDR2CBZBzKiKmXyNVR6v0IJ4caDr4L8s1w12YSROeAD/8UK
fNo2vdtqsImk184/ID9saU7brjfrT9upqsLXiXyqfSJTlKp8BeZ6IMDq2BosK/IiWOZjKJddFBAz
5NJS+PwEPlj/0uHVqTIizrLxrr4/vgzHsHZ8AZkiijEO5ZpzEREZiSykG3efH+qnHSSXOgl0DA1N
i62fVzWHQpGqG/scKtCy5RDzauqhEh5GFO50f9to/d85nmWzrbEp3xpn+4hCFoS8+9QMyolm7CjD
wvVpZAQ04FysaZ8f7Kct43RxQlq0sikwsa16fx8TVt9BGnBxYa0v+gKzuYb4PsBn6uz7lC7P54f7
8F5S6UHqNG1T1fPDCaUQZsjmOK2ddEuPnoiZjPBHls0XRoXf6fPD/VzRmy5P8vg0rlGo56+pxswZ
AO3CtuW5h8ppblIv2QZlHC6rwuvnFl8JHJlluBkFUZHCb29G6PN9EFGaiSf3++fn89Fby/ZQ0xyN
lQl75vd322UrUWgQ++Zxe0+JnG4R3STlF/vQ6f04H5pvDyLeHySwe8Tvkuod7gMjh6jWWgcKLOEv
hsVP5Rx2oDYdBRNhmUGB9nwHqmdwe+qAYoMF4Xg0e8CoiBBmmp/v9RrVeNY9p9Ny7vNb+MEL++6w
ZwNfCSyiAQbDBVfScpBWya5HL+jv9QjDN1jSFBE6AQ2/KA1/cLFMAeCq2EZL6fyQib6Z7tokk0Ac
8ArYRRlly5ptFqicvteztSxVgsIT7jrcz6wBNzdosayXn1/2hwPnzZtzNt9WktIOOz9IRpZjgPcp
F1ndLVtBf70U4d3nB/voaukLmSrCFsoMP7Q+b67WDLpc85Dizi36RpGgoJDDO2pZzSrX2cDaLHr+
/IAfjgsHta9NhVC1jbNpwbJaJa0wTc5zRSE+Gad95Wwb3YmfYr499elfPhpQPRMJK1tFQYX2/QBJ
oy6ywE6Td8yzmzWFt+phABHebHz//EAfPDSH8rama+r05px/pAzXmWRIUz+sS/19YXd9unFA6L1U
A62lpW+r3c2/fkSD6cWgFWlRGzq7kUILh0yzdMZ+2c7rtH9oCgvNTsyq3U2tX7yTHzw1x3IsjWbQ
1J75qaBLYYlmIHZEPSBFzaU2c+zZt11VcIAuPr+uD0a9Y/N5oorLN9887xOoYTegjuL15z5/S8uO
ClNqqLOwA2Tb2MUVXs1fXNxHz86m80IWAWW2nzoFo5aknicICUoLZTL0SwwGLX44lB4iNn/xonww
ZTsUjWkzmg4tAfVsykb0nrc+gIVZjntoH2ugD/oQ583nN/HsknQelCTEii0k7ST07GfvfRW1TlaV
vTvLagRdqQmnEwkBGg02UHUX/2LKpGH0/kOk03VmvcQK2nZ03VTPv3atngcNw3CcVaneaiRUQaLq
yQll4T7jhUr+dFFo6BeF0lvdFeVcw3YLJEtdSyYCnjBc76xhm0RL4OoYGivaFuMe69s+bgXoGCtj
aeju+fIH2rLzctOnXVdjFbsqa6kRG2Gayde0wSvsR5PzXwate18pzgDZv3XidM2Oiv18r0h5V+SG
9wyzJRHohPrRgwRiezDbXItc2cZh67BkMeShZR1rwmUs2RQJxPCAw/g9hpZl0oPJnY8DAa5j1RaA
HMdwdFZ6nHTtFg9a/AzZsxSXZgePAMmv26di64+BoX3XisjBhdl5MZE3VcD5hl1pW1QwXK25QQQy
6C+iyxu2Il3IDot9Ylt66j2u5BHiU5K0BYJLpQpuAFAP+SYMcm2AmRzUKWmAUh3XOISSHGGanpjj
q1t3TnPMrbQDi4W5X+9PqQzLYIP/ifwpAENhvFBU9AFzEIoQlaBkFE/kYhXKpYRxHK6w1Qh3mQCT
URaxMVIMUX1T6WZACzL3xJYD8MxMN4B+ucGsWyZzi0sYl3wyE2fueP6lbfalOFVDNHjUYdNMWUy9
N0G3Arf4wsHlVq96TWlSNnQVRUI3CJsE8ZrXuktK7JjNFFFa2ZbkIWMxJFZpz2WhteM8GNygngmU
e204UzMoWY/SbmJc21RCdlSY2RNa4MKPtmuZ/QX0EGJeDKTMr72Jwg+CWn6wrb56GZspTrYVdN5n
Y9s63aotCwOkp56fQvyP92pEZR9/lg+jfoBEluhA91XADjOTNQm7Zz4JgGRNCE56R+TJ4PfOnZnb
4PnZt6fwlbN23zI4AHKQK/xnO7jhEzB9OMasEbOYooJZlOtRpXQCEyqTV0rZ19/dwExuSlfRjwGg
nBWFnGAJUURBp9DKkWoiNZ0udZOEOVmF0RVVmrXRPEGmeyXBuLcJVQR+KSJwAYjVnVc/rMFC9bRV
QFbIZdJ7RkVss2IR2yEGcGh+Qqa9D3zomZC0B2KdaIX3+DS5j+6uHYC6J7J9JAjHXrEgIlc708gj
5Xux1NUmvgqxFfbHQCODd5uUsKDmgWGQ2+R5+VfQKN2qUvNnqvn9ixEjgKr0lJ5NnqA5H5H2Ursj
MXdOs0u7MvpWHrPB7r/9SPZSshQsSkP+DHk+OXBCGMpRkXrPVZtW+y4lSoUken2m07OgBhu52CkD
LVIOxZjWFLY1YNiLqtH8jR3U3YMzataO3GCYrb1DHgDWy6a7UYIa1lzUFpTNc7uachHBkVAXUiUp
DGrtr2LIJ2vfHwxSDcl6AKqtgDlDk1kEuTXLnZRxpJMJZc3tmOJGH1nB84gn8jR4eXHl9aSZzcu6
1e50PY63Vi6qa5PtO/pNNwSNiPxSndsKigrT9fp7P/PDxRD6Zka+hOtfsgAN10laulc0uys8m3FJ
EEIA/8cax+dWCUkhHaR9oTZtpS4UE26hk1f2o1I6wZPm6s3KGtJgosk7+qOHos+jYpmh0VS6SHV2
pq5W+oTAzpZj5YGb0c10mXfD8Chqj0IfIIkcWWeZ7jM+AReaKNILRx2xXNs69P5KJxc6KKN03kCu
vFYCzz7mmaCarVJGosweZ+VrGglfQyg6MDcEE8Evb6SL8bkM61tzbPWWNnHUX1saVkLZDsNNIKV7
E45Mz+C8irnQUmeZJAPJjQP9za9NKQABDcFEyfacZZ044iHqkffRiB+cfZGb19FAds8shsUPFqGP
mN/wcqum2PdVNJabsU3dljcPBJRnBNRlnSCwJpgVwoJFQ1wfDD/MlYz6bAp8NhRWEKci8AbkhLnf
4FnugXWQXkVUAWO8kNpWxzEwRdwShhrZjSwuhfa/mDvT3raVNVv/Ih5wHr5qoiRbsi1Pcb4QsZNw
LBbn6dffh9nndseyr4XuCzQaB9gHG8kGRbKqWPW+az2rJOJdD/MxWg0qNfb7gtYAjY5I8iVO9DGx
jh7B4upuFIFV3WhmXQQ7l5MYJHwiNcUhCodxxtm4svlGEqFNM4l0CsX7rlud6kHIHr1+WIqJEy8o
D2Fj+uY71q/qxuoJCrBEnvuJGB2Kn04/hQ1RXCZc5SegY25W8P0ycstaiMkbWChjOZQbPlrFW6OP
Q7qENj7KdUVuT3WTGWq47AKrcA6Da6uYWVx1IGHBoA5AXVUJh5uqDegGJI4eeru0Mee0SmhPL0OF
CWCdls00+k1nDvUvT2+yowyVDJUq42JOCEE7LiBrUFtstfFmIIJc+p026Rhwq9Dyg7QMHyKoGCsv
Iu61tjjxr7qwH38rWuvAu0wneKnSot2XauGgLBpEmZtxgvobjbGEaKlppXManaFKqeZkg0YXxNLD
FDloBBUSKfMst1HSdZW29Ft6DUu9PyDgXWW6CfCqLvkSDJZTSDKOdGOsfifcBB0uGHENSCa+122p
lvumV8EJWUIchhKfCvOkzZZOmk03CZ/HYUF3Rporr6oILbGt+Humj2KhB3h63BhAZo9Cl3h2Ag7Y
z6eUECQkxGkBfIRPThrTJ9LY2OhhqJHTVWc0awLNL+y4e+5rndQec4RNHTnw1iVkC9EAbbQVdkxV
bHgPUZwSFzAKrWJ/hh90NQsjVilxfGsXDA+1e9wrgezyNzWVyZ0RiprkaFUe204YL1Qx75I+lxtc
ygrkNN5YpzTfTJcAn0atxvVUqPa+6sSPgfeyTFWyiyeV8HdjNNFlGxZJZUGLbJalXm5wxht88SWk
mwx6nFUH6kmtNJO2qRGH5HO4Cpk5sZ5YVbuYssBrEMOSdw1ja5zjcOnUePXY7LVKxCR1wpcSYgD/
UACwo4Jc/K7CwV3EjsCiZrPOs/69Gd1Y7EC/t29pLXI6jnhmOpHYr50HDjKq5zNvSfRmDetmqXG8
j3xqk/pzXBJ0tcJEBW+Z58/C5oSB+ypQNflNPE6vkVl5oAFIPfNNgvsOnZ0S1qLH9ZMUYBSNqWSi
II2icaRBur6OgGpWzByN4Ogy9xR3ZUgdGdrEpAUXzvFhVvp1yo/RBWnwPcu1OEXRPtG+bmVQqFem
agAPo5i3gxKREnasxXn+LfJazX4CUDYqJ6ZmDsO6N0P1qQqdrthXJfulQ5sYtbfPk3GYHRhGkKwa
cOVi2ORGPxknyzVaaxu4fCDFpqwoLs8ankbVF1OUygoujJVHkC1SvIVNP5Z0YcmN9OyfLrGYwYns
j5AWlTKWY0PNr+0697YeQief5rmj0UdtCmJj/FhaMCSJVW0BrIjY6WoglTk7zo3uSEee7FB1QA1S
0i6riVjLsIot+0ltQzzC2kbWsV6KS6bG83PTbGiiVmerHkpd+4PiMeJtEIjI4dPD1DayMzcMMuWH
RJAIZTarrw9pZ0dBnGvzxSyVcrOOa+u8ZlDbXl41fYia0oknbHZAoBIUWmXQ+F9f6Oz0/s+FOJ4j
iXJUShTzD/mryDMkChEsNad3a3SNa0JD62Vkj/ox6+1LcpWzehKXmm/JQRXlcYR37LPj7RSasGSi
Jl0Sg2K7dNFjmn922zbf4B2QBheXjMIB8IvZk4tx4YF+fHsmJ14qERSALZ7r2cWdFIyEV8wb83YE
9zjJzViwuywCbytq091+/VQ/vj6uZnHwtBFea8756+OgJ4icQbAJRL8+ud0cIRd5zYWz9Xlde36i
SMpVxKG2p5oGEvF3L89g3QGawOGERrCySmaksXDam8Aj077FS6R1HWiNiVSTUlmaPaAytvSkosvk
oYHc+uee/6dcA/8LvQA6r/X/7QVY/Mri6dffZoD57/8baOA6/6KLQpdoDrSAPqAz7/4NNHC9f1FI
cuY3pnvU//mT/8szcPmP+M9mGwHVZVU3/sMNoFn/ohOEuA6X+mxpxIj433YDAMnAWID6Uoe7SOkO
psL7cYPlN6SQp9Z+o0S7gGYo20ZAdZdEl+81kP++zLxgUi2n/PNn+P61tkDvwSgxjeSxK8pVyw7a
NaNNrol9OUOXK7y/bDbMC5Pig/X8z83NKyeXNOaV5v3NpdyaFuhT7dPtmg/EhCbV7TevHq6scUQc
EO9tu0FHEZX71kUQYPieax3DjoKES4NbkCnoJe2j3ik3utB/xKSJa178vW2Vm2BUT13xpmkpkonw
QRrlTglI7nRqoLbK01+j6fafVs3fOIA/hdP/7OD8+/HRttIo1umsIvMi89fj03oj0AdvqP3eTX7p
DqGoHjfU6AMWIL8TIKCw2NMhdvmHHOdAbuNOS4tkQcv82mzzZVE3m6m1H0KnOpXjfambEP83MjGv
JmmQY4BJKb5qi3FdDdadnqBK2MyPQYfDC2w+WVW29OnnikVDs+HCzc1v4fzmMLfM3zgaDK511jeK
TEviZixrIl+dYyP7m0BeaW21MezkociMO1cmP1PXOcKYI6gkW4ukP3TslTpi4Tqz2AmXcAdS3zDv
UYltN25qrxha1yaMvanA/+fuKUweO5uzbGaVL/Fg+m46XIF6PUIfu4m85IV6/IWewgc/8Dz4KPYz
qZj9DmXN9+9MoXDtZJSOfB1Q/Qg1d2HVePtTkMyLRmuPikUOj6VjpUfK42TGQRfGLdijBBqhgVx9
SeWSFjMfwa+f9zxWPjxuW8XXQ3F5/gK//11q6xZ2GhS1n1WxT7bWzo2Ul68v8f7zzmxTqWbxbcXw
MyvdzfNLjIlHZndS+3G+FqqL7KHe6sVDXVLPzMZNqmqLry9osFK+u6k/VzR0WtbMdBfvwPubshtN
YDqMat/quSSU30l9oVJ7X4nk1ENd1Eb1JdTuWoD0kY15kyML/WxjMnaKzB5ppd8HVbMFFrqCLMVX
Wt40cXZLAYqislgFQXLyhLXz5HU6mr5VtvveDTdeCBNSGcncsnD8WukKN+23IC7fvr457Y+g4O9X
Nt+dxorDJ4GsTv73/u44mTsZEOrK7xBWL2oy6HBpA8k0zOdcg0ret8F1HCDSEm6TrXvT22Vu7wLC
cJUVzu7rXtwrwxWJtMYtbtVwocGq0yG7LqOp3I1QHlddan4Ppji+TrKkAb5RZatxhG6d20i71JwE
Iq0NFk1FBSvXqp9NiF9AYz7m4LmJxG1P7uC+2B3FU0pPsKer/Dg52jXFKsYzx0kPX7xmIDFrIpCi
DiHxNofkhNDzSXO/d6P7KwvkNhh0kBpWuYkM97GwqP908Unmk4PcsACfX/9IJsNa01lAyYmCb1TZ
t6mu/QTNe1Vo6cq0xXVvEz8V/0ZgUkUO+pqALAiyzr+nChlXVAKVlToiXUy6H6mIUEQ2p94RiBwR
qJNSBxOemoC1ySvxXSXhW6SH3IY2JWsXV/tw6/ZzBkRMQGbnAhefiPuUAcI1cuxXILUYOQuKCqsy
4U+imoA014l/Jm3yrYmv1W6Of8NrYnrAu0pI9onyHbAZidhyn+PXg5/Omob/+rGP1rrd/xwGtMBI
uCoDfZa3RNT+SHCEtU6IBeWYF0nQowVXShwUhmlRIPtJ6fBz4msS4WvoE0sKzqY6MBhSxIFDorMT
DGFtxO2VaBtrYcIdiUZOFMQ43wVZ/mRzxAykcAlrrhdhcwP7dliZYDGJzC45d6qNnyTFVRNw8O0p
uQ8FOQUpu/hNVzzm5OclFUczBphdtQdFz/Nl4iGw7kh9E2r6GoZDvSoDhYG2KDk/jqOzEVL+GDrv
LRUeZOVm5wEh03SiS3XtJrJJlELTacQImIfTRE7zQoslyBqG11gRftnr5YmE1AsyGO99r+qfNcwy
2bCYDgwR9knv55wUrQstowaQWQYRYXr5r7S390ZsoWqgjCMz8zYsTshFdmpJ49EZ41OeUT5xA0TT
DmWVEsKdzJHPtoQpUhz7pjmKiT9hQmlILmSSH3AHpMtckmmKw7x11ftpwKeskBqHnvelrk2qJW1C
NptB9jFVIzg6L0PSbiwRgqoFgr8Kge4TDxngsdcfQegTY2BGP3R83Yu65rOizviBISM/yZAEdCYv
udKgZS7fdEWbsTL9wQnTX20Ccq/Ftd8o+kuFupo8jeleg0ZPtv1vb7Juxn7YpmhnzVNrQ1DMl3Ea
3Gi4KMJ4S27lMbW7Q9UHL5aA2D5GG7slVHGo5IgknwBvL8vepjg5UXzxpzg8tRbFOg5dj5RHqN3g
/Nb9ns/0VE/usrB5nKJqHy+sou87xv9+oY7FuRb0CRvqs074GKqDNdVZ5Zdm8Sz68ZQmyrJ0ofpi
JUCBpCKVnbZK6+5BLy10FOGpJLEjJrSst/Yz3AMpL0X9Nvv19S/7c+Xz5R2LiGfgxuWwb5xtgHrN
xRfTNpXfus1D5dYLWan2cme1gH0Qd1REjQcbi71AR4b5gEMM4CWaJYjldDdWosoJJpuSfW5mhyFH
OmmIGy+1v5HMDiab9Dotd4slfgBlqXbfWtML1tDkEU+66V5NKpqftXbJeHRmyPnnaSOlMGFXAXLj
k/x++qgGnrGiwZChk5m8IuxgKxN3WLY9yXxNlvnKNG6akPwYNkmLzJH50pbpd8X7VgZBuGxdxmDU
/Zc0A39+E2dxFWwp5CtUHme/KaBp3GRqUPhT7txa7ez1y8z7kMOPOZm3pEX8/PrFnrns/lzQpq1O
uQr2kIbX7v1D0DwMOY03VX6oyjdpGjCYDGePqfGu1e09WtLHoNAO5hwDaeQXqjmfDHeujaDO0VyI
NOdnH0XWCcCEnkGljOBMOlLN1K1nJ9cm/uWFPgueL9ztJ3swmwrVvFGhVMW27/3dWr3iemVKj1J3
il81nAO1jm6rpF/THrXXHvjFhOwxNgy084bpOGV+PaeXG9avRuM/EOmFfdOnT8BAnEWtZ4YQnU0r
GyqmA7WeXVO9V/OjItgZEiFu1t4xIQ3iwt3PBZazSYyR0kT/BuOMgX92915LlSfAFeEXlvqSeu0a
B/C1wUoyucrPyRL0q7LnvhfProhemyHeFhSGl1//iD/wwQ8/gsKaPmtgnX9MYn+fEzVqoEOllH5a
9TkbGQTCXdv9TIH2ywLBs93Q9Mj0XWmb9wn5r9AlnhzaTmQEpitXL51FlyQTugxOsiPJt1pBGmWn
3adu9mxqxAdZQIHMDjd6KGcA/MGeKvKgsubWiEfHRz1BHofBQpmRDGEofFZcXvvXN/nZ0mLrHjZ8
G83ox1O93SqFm4cRs6ow7+G/Qi7LtfvSsFd1d923tBFkD0mfLPc3U21v2Rs8oDKnc0KYZzQdpVbm
F37SvBf48Ng99E66BYOSivD7kU8OCr2H3is5fSSnBueM5dW3ZaDvEkBGhHogKeFH2vhvvn4U85g6
v66BLphDD0usfT7HR1sJVTyBpZ9N3l4v5XOZdBcu8clRzjZYuZhDmIW189NiaCctnqe+xGauHF2p
hSuz6fJlScoJooB818ZM50wYuwt3Nq/FH27tP6977tINvSgf+LCVfpinP0IsxIvQlc+zEATG3XXT
jemqVlUqxbZ2gxjkrbKtYx0D13OsmJOzTlSV7Fs41fFNRxtjKc2O72o5s4vcdCMKWraiVe4qalKL
BJVRLTI0Rma2mzvrtZO8xSGuGtMkptoOblpLPOkNW79i6crxLtVIVaM+figF37VAjtB5s5evn8Bn
qykef7aeNnV/MOrvx9RYa7mady1TWWGOZsOhN8qjlUR3X1/ms6H792XOhm7aYh2w2670Kc0QbZSU
+Mruh+mp7bJ1DO8HQCKSHcIjLnwtPhtXf1/XeH97MkNvwHaXKdN1t7Ti1kMAEimYs+V3AXanyK0u
PNBP140/33+Hli+S67PPf49kOYIxVPqSzGLEEXvSIR/6kROu62uEX7ecdvObuuoOoS2/Db3hA+HZ
EitkMKjC09fP/Yzz8c/ewGYjoqLnt+bO9/sH0KN561XAPb6gh9x2YcOBm91wf6io8yFhHP1WBFeK
XSyxM5Sktzpou1RcziQtD8NyXtmalONvM+W/5pSaVBdX8/Qv6vrx65/62Srz9y89+7LJJiZ5MVRL
Ol3dknIxOfPZBYX6h0otO3IugRYRwij6WHUepn99uHK71YcJ9yK2KWubFx26PZWKAakTWZPf2Yp9
aoiDdJLgyuiNXxFYtgVUJBqbnDDcQ5mE64JAEwn6cwHXdOkRPWeY5b1VTfcjejlg7uZxKs1nAVqT
L9XbPJFKNbmqzNuvH9aHst+fO6F/xpcApSPz9/2dJGQ6wMUWvNdC+86C82wpxYZUy00UatdiKret
Er3ldbC2yLNLrfH76NHRDw0KOyUQRoMo9Ki+RCf8p0J8tp5Sg8TTYSNzVlFyv/9ZMmYoIj0glL7g
YfXCviHANuFMXzuQw52bSowI3aS+InXvVjEK1oAaI5/GYdR1+9/IAdV1hX7Rgu2vm1WxzKF6riIc
pktRAuZTOQJ3dbCITMoBmqRSPDjFU1jT9VWTMl90yI+tQH5X2vo+J0Jq1UOSX4Smuot1FZkadZOh
GYj5MMIllvAfThH/QID/luj52tCDba9T1mj2ZaV9t2YfXS75ywWGLWSrUEtNuO8hgayt3Dkp7fEO
Pk45kvtT2ZDZ1H4ZhdbO7kjWFEkBaZKSV1ptRDYdsnDUN0Jxr5JGJVxBgGZWZLqxArFytPwqj4W+
6gNP+h7xLqQMvwRt49MvRH0wWdhxe2sWkCRLRFL9lrwb6GbFQbWpznXZjgSard6V94XpMb0rNkcm
gYrYMTh5bCwLXw3ZX4bi+pXDI5UludeKoS+zov4dWtaajCzynsqfdYpBNzliUTsmuf3qaMVGjTre
VbvNlOiU94R0erOdMm6/icnGGR9xgygD80U7zirULut5WO2OdWiJ4gJRBAmpZDSQXKnCfl1MRJFX
pbezIRLia+4ooJ/6TOLIN274KKzKSn91LIUYipJsj6ywHt2WKOP6SZuIhxdO+RKiKliE6Gu7ICX8
xrlqerr7jhl56x563WQ4V0aNcMQsob3SXagD5TXs7NehJ6YsMIkkDRkUxOy8pNx8WuW/wzo86sIi
EDI9Gh3tTJeUMv0baSiAZyiQr0XavZQWfJIY8VvtIOSMfmpmUi7dKDlqinvR4vbJQuiqBtOHrhxd
63NRNirAMqhLg1QI7NbI1tZjorDdI0x3mE5andyqojsY7RN14Xsgg7c/mlTQqWEKfb3G/Gn3nE1m
KsGzFh2nFu2Fs3NlyjCtEVcUvtdbTxyAbGyl4w1H39uuolZk1tYrLb1HWMte+C3U221ddMRlGIvR
ooo7KB2Y4vZuLAYHUcFbbQNDKbNaX3VG9tQHpI8N5XTr2T0Bktsi8nREmB41EhLiykInrKqrXxyT
yWhG5FZYzmtEtWXB4UIsrCRYTra+RHH8LMBJeP3PgvCHgd560YQbI+1+aHV176TWq5c2L0Cc0DW4
4+973VG+CevGSFsSBnpAgIVI5Go1eYwiOVLB0rsctUjq7rv2MXTMHfbVgsiEyWaikyi/pDNgUdnl
B+WDt8Kb/9w1wU+4qOt4tBHvxOX9129Bm7dGZ29hJry5GkBdlU342XcxSHLDE+pY+FJDWygc54rD
+JWs7orKugraaK91LxL57tjK/Yx8VYZvF37BJ5tk1kBz5t1z8mIFf7+o404alCQqgTH01l3kJt+l
Gx6LxnzQOjgXebBJY/dkxMXPHg3O19c2Pzldu7qLWQbvHriXcyOdWUXZmFK49iVhSWBQKWJQ6qsW
bafequ3wEhrFb1mAidXr33Gsz/73q8zmRdY/RjVFeQCg80Wvm9SHP+utswgbemf21UKa4Wns7N+J
mqXAkauTtEiRpqCEEVd7JL7rWhuxtFtZ+9tVint1yoyrwDZOgdpVe7O2q1We2CvdDq+rkgK3plg7
prMfk78boFJvOuy/ZWIeDGUkQwYWBZqM6cIM1T57Ovgq2L+jEeKTO4+dv/Yzo0sameeFhV8X4nos
kp9IM5adYVGqr+V3hNwM9vIe7thDOKJaComdR/27iMTaK67iwYiXkJ9esxka8PV7++yHWSoHCsxA
bFH+/PC/fpjZl2SyEv3oC13gO+ZsWrTHBBX8oN70IbjXry/3ySkGhee8DcJgRR39bNth1EXRkgQk
fSV0dxPhalVpb7DxXmq2zrvl87nIxoYKjAuZGRPX++fd4LXGaNdJXzXEMmzjK6mlj2mS3Kepshd1
+DhNCNrwJ+IWNw+i2jmVfmWmF/dZn81IrNaz5MfCl/RhH5smmWcMqvSLSoM0FLs456vb2Nxbtbgd
o/x2lCNKZsI+86S70LL4rNyI3pcO+lwYQW50VvAi0d2lPaNJP6mJdUYOfKXbpFBYGFM07QbGKojj
7HeuiHsz6C9c/JNzJLkbtLRRHPIWzott7Uj/bnDhwmQWbNVkTpmEJklf6KqAt6OYzr1R2vdJpF4A
AX560+hWcIAhtuYsdTbCLJgxUjG1wodktMTw9BRnwTohE9mODd+UEvADVHpr1FG2punz18N75nWe
j7u52oduhuoLhKezcWdlpl14Q8B0ctDZou99qktT2UR1VMFQIlChAK+gJGIzpYGPRlpfFZm1SwoA
NZpSvzQU7BZoZq7UAvkxofPEScC91lTrtZpyf1IaedDp5IYNK5natpwNeu8mtqqt7ZDx4ZDLSxY6
GHnixl1aPLH5Go6SZATcLkIsx2yENZ+zLdAaB/Vl5VxYTT477XjUu3B1UfEEdXW2E2mQw0egiqVP
dMZrG+v7lPDJRVk90nlKV4hrjkMZH1Vz/F64AJoG2z4VanAdQTJnEdAre1zWeGQu/KxPOioaWhIE
M8RU2h6nsffLAQnglk56HDNBOOx4a+MIbgrPB9vzsaYQGmomWRFhvtRATSOZq+7zXnYQ4aZ6Lcbg
N57vgyXkU0eexILcMf460OJ7Yis3NvjUlWx5lGrq+nrdv+CeyfZd17xoNqWC4QmoDJrcDAH614Pt
kwLGvM/AOUeFFxj5+VBHwxOWTmvmVHcbn9xvfCUST+5sJUkroobTPnnGQVEuOp65lnGKjjpGE2KT
Z/x9T7Ep0P+J4MLD/mQGYghm/wOeFrMicpf3D1u2dtl4bp/7pDMuM+AgWsynjAwCUBBk7CawMSRC
gXHJZv1SGenjJsxQVeKwUDFTCWbdn+tMf33P0HJFltXF0nf3hFDQYBnHtabue8xaWsS5o7F3dWld
C8t4bObCgNtfaCp9KGSd/YCzuy8pOmKIyqSPG2CPXYVU3xa0EMsOgXl2ZO1SM/ivflTfX/K8k+l2
Orp9ci186XWHBDVTmrPUy/rCFk/7sLjN19EA13HSYHmzzza4oYpHxEh4tiS57VyTJWuAfaOp7d5S
hrUw7ZUbDM9ubz0kzfgk4uQHno2t6TroT31PAaySyUcri4nxPXWmeLkwHT598nANMTajX2T9f//q
9cltSfJJ+OZnyp603Osa/T8SFVyDAlDXjPxX1p3n3UJRi7Vky1KwqnDajVl4hUJ9Y9bXIgdAX79e
+GEfNj3zc+PrrzsOID4syu9/WJEBa0v7UPploezz1rgrGjLMY3tFVvbONAqa4gTHWkutjh/Kptx5
dfIi6ztC0h4rKqIXfs2HU+vZrzl7TPDawATQr/HDGOmAxxbMHg4U0NcRQZWjvUJW/Eil4BbZ4p7E
s00Uyy1WNb+8EDj06WhC9o0kjNYUve73TyUk2RtAo5cjYnqNRtj6NVR4bS3DY6aReaHQ1Ubw8PXN
z/f2bls43/tf15y3jX+tDo2WE2PXOTmgqg4Ko76wu3bVWzrcgvb/81JnkyVQCZo1QpeQGwBUsmcX
GjRobU76xQbYrP395K4s2OKcLCDtnK15htkWpY0Ixp+GOUfDbVZJNewrsiij8gcW5BtTToeAb5Ag
byG6VkT5FpeglJSZ5WhT9RIvJCj8HBxrY0wvbOsA/YWEGYykopeXjkJ/sB8f3sFc72YZwdHinn2L
RcVhH9Eh7urJ2g564Q8EECppvSlq9WpeRHoMzp2tXkWK73TOroiCmamz0ARJC03+Z9qSiHub5N1z
2C4N5tRooSSbmPWwuIGlKclGCYK10VJoa9sLX91PV5m/fv7ZsHV67MU6nlPftugdUm4mUyrVrjqo
kbmarsNm+u/ME1Zc07DYy39ooycjbbgsCXJfjsp+1iMXrnmsgnpfGMY1CuGVoD8gYRJ+PVXOyMTc
4TxXZnTS7InA1nI2qmq0Wmi6uNF45KSAVX5NaJYWttdToC6lIVfZXHKxvlHgXsZttPv68p+smfQY
TRVXN8c3TjDvZ6qpRrhl58W8t+ydC/UzTFHvKpfExp+8zVmdipaOmo0Bgvn9ZaIkVvNaMnW6ut2j
lVvjIyI0YxFzEB6HeoOt+MK68HHXNleeUPXwoZrPps68Lv61BpnS7hOsO9wZhE1vwBUfuHTlJfFl
pQ+AbllMNnRBcetGiNm6/hRLlwCSYV11r5Mxrr9+zp9tmP7+OeciGCnmyLKGB83h4KooKfCVFPvT
/NgExa7VsbV68zFadVadR7w6Ncai3n79Gz5/Cf/xRM5XhFoZYJORDYLmq7wxgpuIfJiJw9tQbUqd
MvfQXCATzYWAj2sm7SWXUwEHFY2/8P4tdNQ6cyXhoDbUAkKqjvo0lzezGXXRWAD3ajQtKGs13xDm
AtaHuegcfVvzfSxKaxua5YNi3BMbH0PA7J61gjzcqqbzUGjGFQ4Dc3YPTCtFszNwfLve1m+a0r3R
p2ClpgHCiQnbWpnRaxQjLfTW2HVO9KgQ7NwN1sH0SrlNVWsjPa9ezhq1ZrzPU2dNVnW+kYa+13D8
IiR6jCIQrxnh20ZyLFrddxrzCmvenRQPFN1YCwttX5NLtA7bDKZB6i7y1NxTi6CDULH0V/GDKZCJ
RkV0FKb6Q+j604CH3Nc1k6JwaOzsQX0tkquBJoM/ygrFUuvu1KI+ylZ/CjAB79rRvR/RZ64LNb/u
+xFEBGgvPxwOBEqMh7SODlMPyzKCpdG2WbTnif+s+gS9dHQvDIlHdTSgjLa2esgmaH2+piffDcWK
7rryLrNSgEnlL8duvA3rjFyOceVHSvbmWpgqNVABdOXZxYCrQD3WAGWA/BiIH07arxtiDRfOIJNN
VRm3RWRil8yq13KAqj7T6ZZt6e6tqtlZtabcCEU+x8EwLecoIYDH4coeNIxg1Wogim0zps9lb74S
OnFvwAHYlkbyMgz9Eq2MBiYBgY031r8JDG7qfKloq0TzxkWXmcMy4A+X6I29BbvQJjHLNUjOX01r
/S7bk6O46zadK+dD0+FBG+RqGsx1J230xzIG/xAM23YathAkXxvtKSj53U2a+cHA8al1vWMc0KaP
p24ELFwuarB/QB2D17xf4j76HSjDcKgN9dUT9mPCljgfgZ8q8leRBsemS35AHXhVtiQB3laNssLx
/N2J45eof4jo0CysnMuFMXPfcUaegbN3Am3XOiljhcuaNf9Ihvohsa2HWPIvKpFmSt7cx0pwtGJh
roqie9EKWiRtTErw2CJyHVNrr5IPLiQdaqOgFl7wjrwAJZphVGsyFlLa3Zhqx5S2r5gCOngm27Sp
pykUmtFpLE2ikK4bG2e5G2oAFj1tN/RqvRCyMfcqhRE0kwtLNrdplb5xaIFKojFeSoEaR+006qnx
S2Bp12odo5us6pWXZshha/qUDbMlgtAZIQRV3eitmGXdXWYtldK8sQWygHAZ59ht+Xcs3TQCMVgb
922A6ZrUHcND3YOeAUmIkj/bSlLhx+6fmry9HeGuqGP6kMeqvXamfDkODP/eq5uFJbJ+V8bBtWzc
+94YTpCm70fTfvHwUGPIrhhQlgeTWGIa6R3rpi/yt9zhUK84waunNnBR07c8l3u7jFK64WpIxFr9
KG3Db6y3NoOmT8lbK0F/DG1/+CMGMwL6omHO8bytZ1F9+kYOdcvBHBGmBvMCRSYazVJoS7u668Jv
BbrnRVgOWyt09xThHuOatJEUXb8DjyIH4RtmDIFBpPeK1/l2g+CMM/CRbSat3CyDZJGScKu5e8dx
tkWn5gcjzq+0sMpX+kj2Xx60t211rGwRLmmSzxZhdcUqvi3EyLBE5eMKw91MGWj3LnEX3OV4KBXq
LJ4a0GZCAwBpa1Nr8KT76lZPTDIFH4yt3ZbGUhBmFhIw76TXrYAcNvThanBFSQ3YnwDmIJsX2sbJ
xF1oLQZkuKRMuNpCwuFx02vZM4k1r7tVEx34h1SOvcUQKn8NnXZg9uUArPkAYG0DSDwvHiACfkgW
0CAcV+pUPPP/zwrL58ym6RDjGa/0C7YYuSEhVC/dKre1V9qhN/aorG2z8HaEyD8ZzZAeem/tlOqD
JChiU3BmdDz7rfLck6DWwAbUYIUZeTFYaZwY60Jqe5yozLWDkIfwCFesCjR6i7rubou49jbpGG/x
w0/rxtEXhHbNq5W3aKP0JXUiChVW1W26moTU1mZv7XrXXRrTS55XmWEwy4UtySpnLKJZoO8ZxX7j
uI91CebU1XS+bZ2zoj4J8iFcwAqKlqHk75Vkyk9OO26LfjjGGPQhIeDcNtK3MAwtErqrNeqC3u+F
BvjcM9sVfF0doTq5ZLos8ZLXHGFko2mckz11r8Rmv8B9BvJUmBF1niY9jCJV1mnmeKwboXvTeiVE
pIkJHtC4XgRppM8Gp3KDizlbZkk8rEuj1+l5JgeNr8reDYxlUo6/J63q/VrQyhejNW1dnVZ6Yzg/
KyXj8+Mwsyh/0lftnpLA/C6V7BkACcYtaBcLQaqkrdfrhuEX8vyiMAf43T4WNn8jYy3SBZPPKH45
3sodZleKOtzI3l4a3nAocg2GXlg9FoGK5DKPs5U7xt4GGzLTbYXl/ZAm9W2tjYdEJtd6ijZTy+88
axRrWHId3TUQEOCLMKu7a/ANaxe3HywtZxUiz0e4HiNzq3HB1D+kZ4KspxJPHfz0f3g709240TRL
30qh/7PA7eMymG5gIshg7FJIsmz5D+G0Le77zqufh8rsshVWWVPVwCCBQEqygiKD/Jb3Pec5UqI/
ktoTb2MtdJO+/C7bzEi9woCsdG6pdIThquouZXLqffUSddzkAXMlqabRsymhfAi18iWvg4kuo2nX
Jl/wS4SQqzVlo2jxyeh1lpJWAtkeQ/dQSvF2sJXPozZah6htuKe/IpwOMYDYkts0KZonKA0esoY/
enPs10NKhFM5+9puiOYDZojpaEwWk6NMwdWSN7S4ELfW9SUOQbHHeEjTzM/XVmIeB36JRf2HCcj5
Wqmt72FGliBUM6rnUBWUZYZ1AzCquXgsLAkEVwNhuppWgJf6daIaPFFUsWtNfspyf8aeIBHyYyQ3
RsUj0aXlRW7ixJk0eV7PQ/OxbuvHVs+2Eey03s8epYhRpCmygzI0DwGkEjUZyUyYfJheYptlEU/T
3EcbsE3R2jbjB7MrngcelrUspvoIpKfzMpk8gGiO3HxmYEVbcvSl9GiKTCan86Dk4bSvLX2X0/xY
i9z+bqTh2uKDwF8CmKNFKwGR4SEMiKsUZBtkGhO1nhkbOR1XCkvhRccIsD0v0elqEuDTsHi2s/E+
Bc3LUwDqfmQ+10tQaz4EibBQjDWRNJtmLhUPzDD0E7M8zsoyjRhTQJBs/T1j07getNZyxmezbNsz
vioUQX6SbPWI586soNbuYSHzWXfRTgKXtDKVmSDLplsbc/pUl1/TJpHWC+xjparjQUl7FDvUt4s+
vQXcxTtXxid1SAGSkKexpKgehFU1rh2ytA7VnlWGcTGiTHOSOf1mV31JySN8FiLvN518aJnbHAJ+
bkXc8HSaRJMmGJLpw0bkIozd3hfx89jow9qXnwUAuXOaZ6dWNtcZOiIZ5+lu7iIUB2wX47RUVkNr
dAikbKePX8QIukPDFzNuD4176s70ezojbdcz6r3VnKeKA/TL5JlDzdLvi3gsz1GGCGduag6Zlrcw
O1rwU2wA5sRm8MoPEZKklZ3kJyP06VSYz5rt3wMHRJoZf5OHBlJfQL0zCEmkyo29XSf7Iev3qhjs
VRBIH+h0xziBUNix6fweRLf1VtZvy/5ZMi9+fMgSZ54dEeD/AsKxGovbqnzI/Y8TY6r2TeOxhKey
0orHyb7JhvvA+GNOQH1lE4AmslUW4pPAY5cgxggcBSdcECMFGT770RGDm6GNDkGflJlMVwmykwXB
bcrbXWSGu8AwvVTexU1zwq/naHTM8sY6MMufRyDv6NX3hW0eGlU9SmN+M6ofkrm8SdV2b/jSDkCN
R9TMDr/yTZAy1LW0zmlpj5cROn0Ah4sUa+rU6knRwpOSKtsmLo6SInkaNxudYdo36k6Rbrs+dKcu
8kx2XRR7nEg295B2drlCkJe8LxX70BTTvtAlTJLPTKcrhgxI9KYjMaNa7cCqcHT1KNmUeeFIYnbr
AsudHxwyLd6yoEPQYNxHPX5bMDoZ6xy232BT4Opo+gaiIcPeRlUEGRjh0Q+ah9a+N7vqWep9vDra
TSCC+7afT0phs/ODNG32B2smv7MK7xMzPptytmx73Mkf1hM9vyQTJ3ua7qhPH1uV0Wvhp86SCk6s
P4DC+ma37VNOujhLmxPGzbJvTlro77IwRddEFhM5ubpRHZAXbUJdPUeiWJfBruUhE0lw6UWzhcG9
hbpzl2jVKVbFp7zNdqZV7gPdf5rr7FPKw6pkwQfJ0j7KuFDVD1lzSjSq8JhBimnc+6EEcJ30aVV+
xBazl+XhAU2CycCju3a8S2fz2YZ0VQvNq5L54hfStm2IMWfeMSaiVgprDTVrrVGq9iP1aykTLhpr
bqda58menSkKTlMXHuYovFBKZCojJoL8m4Lt9iCDOZI2GkEs8Wx5Saitfb10+wznhjavYE+uRwOd
a2oeqoz+QduuLNNEV0A2Dq411exd2U7XtWDMhOoo69+Fui/IR6Yjv0NlRDsu3qaz5CkEDGHmcvVW
39i69EHu1rpVukj10aIsFicGa0tzB0VFl1IdkpK5FwjlfWjpt31pnufMrdAqdKG0G4YSrZm5SdN5
D0vCGafpQbfpIYyeb5du1gHjN5He4P/zSVKwjD+CKvcIAQKvYHpZp7qNlOxCbJWAoFdJoaNMwDNm
Sk5OvY9uoyMk/sghWOu9wTDarXMmjbQI9rVpbnyr2bVMCDW1YcJtWTg6dpRvlNo8K4THGuAFVC3f
xYV6qJMdPra9HSpELdRbmjCeb+Z3mmY+zOysa2HvhkbaWpCTBKuxNgiY7ZA/67E74GDV8nSbRxMY
xgV3X+GotckzUmSqdOj/GcV85kh4bZQE2p2RdFujjtelkm9FAxsfp2s5UflQQqfrgWWSYNauLRw4
Ph05S/oiz9+7jBIAmwqU5ut6EBu0nCQlFCvbJPJjVB3kfc4ARM2q1a0RVxs5iV3Sj5c0mE5yCC5x
aOx4GTKHtQjnfV2zsdHLPXV6vKiSg5kRJOnXkMUBgSrLhSYqB1UaioBWYl9bPjUDdTUrcOcWomg0
u/RKbnmXjap13uirjhHHjjRkx1h/anjYfT70CKIS+P8tMV9ri0JF4s9uwV9E+LQUnsJ0WLNjX6nB
02RBXjS3ZmN4NWEZJctnX/NXFhDCTEnXhXqXEjbAulraWZHpTmr26Pe+1/npum9pcPfTPiMfQuaq
dfoCEstXekL0gCWtJWtcpTFWVhaoc6VtEkJN4sCgdw9/K4ocDOlh/CCKYAM1OZ73Pd46yZDdingV
7BstYLnEdpSZKx8lTl6qbGLJ7c1UV/KpHE3qF0rCLuRDt84qrpnpoeV5yrL6Vt4QFOMGMrEXgppP
69TZjLqP8CRwqbwxpIjEwWfHcgcIRtGwUWOJRvYk042Hl0AjwEqykNv4CHtlxcEU5nR2frDwN9gc
q2TSkyqgXzDs6qJladiw5VaWOKaNJZG/y00xVw7mmlU9q2sClLXM6fyvgFCX+4Hpjroetl9/ulPy
L9ZIZARu+gDPpi/hsz/0ms2fajvyC5vgDpNvylaVYEgn+ZZ14SaCE1kDz+wKqi4aQRNRtgkJHUky
bS0D8VI4NYR2K2IMUCDrToUPPU1Kl7vAk0uYmGnrmqiMZ7hTgRZt1Ao6JGk3ZSO5hdyBYK3v0iZn
qdwT0ZQQ557h5EaLl1TRMQnmS1SpngrYpNN7TyTRg5LNWzIxd63BrqEcn2bLuBnQ0EVtsSqh83Mb
bCR01I3O0nbJP5e9SpE3slzSXMRL2jHh0Yny28irFROOv0WbOneUiTUS5wea7JjO6dbQlFUFO8Cs
3G4mkwPdNbGPLKzwzxNotAygrDKPSg+tSGG0tGHxFT6CcfTTKHv95DgTXZdPE6huDQrKpp+Gvex/
H63ujruTlYW1mXzF0cfSZanokIvC+gcQoCncgHHdLa3IlXrjIqSnBXOmZPG2VM1dU8/HJokOGQV7
OKVrVV8s+9O667EHSZGTb4yYSsZcbdSwQo+c7Pu6uB9Gdl0J6QwlU8I8Wc+pScE4Hs8UkQ9VIYON
YadI7JymR2ioP5ehdU66wQnxAQS+v4vlfJvmFrw8xIqD7qbqhVhG0NZb2CiuPaSnSg4P5awe2OPc
xo2ys6yMTLDnDDVI2Wc3UiIuLHR3EeXovidqI+Gp6HIY3E6blhufNUZiVoc0mXZlLJ+NrwTFnxda
acBcOJS06im+k8tywyZbtkcWS9MmvIGRsfJ7Nw5OiL7+aKrhYW6hLOKrysl26Uj50Yhi063Zq1Md
UWW/9pmpoGwiRrqTCBof2NF3XeMBRnbVtti0BB3FOPe0YjjHE/v2eOjumrqsN8TElvsfLyRdlHtL
Tu57pag2+MCafWSH9MCW//vxZRhmI4X8f/bjlx9c/crL20z5/NcbTqo8IPH5x9cvP/7xe+/8+OUf
mnjdC30ydhTI+oMdJMPh5f9+vFx9r/QjbDwvP0YJSKczrmfnx7/R54Eq3Y+v/+n7XP0T8px2Fr6m
7dX3fzrc1Vv9eaSXb778TpRW4EXRjP341sv//fnvqIO3RdCiakiZ7YzwWOniURlE54lUIjaqqy+N
hv23KkmiL/32+yT1D+pAhf737aM3mvp0sGgkI/i0sHNfyRzHWZDKlCNokHKo1q3v+jR/qSiucQ+8
I+5581BEhQjszAuG/aorGahse+eYTlXVQHD2BaJGbRs2iUsM4DsWqLf7hAipX0gvqnxt5tRRCMut
T5+c3QhllpCGTZuu8Rg52Pd3WoUMB8R4J9GugLgs6dmxCquIAuxE/dy8T/v6HVHtWy1ZvGn/+IOu
FA2dXuqDPCLYqCKD9bCBsqfZAJa5+/3H+XZH8iUgHCk9joYrBWcKosSIaM95fdLEoHUzKloiZiOW
nCOTiQftysrCeGOpxac5O4MUpl7kv9cXXTq/VzKFBdGmgUMzLUFcAj//qU2rmJKR+RNKRpjixzqC
VGRNbPWeapaDY9XuEwBVE8imQB+2uR2/d/g3+pMW6KsFEIeWDvXQ68PLEDPUMm0Lz68zd0n9hZsL
tir9GIthAxTzMeq4/eYaPR/MVm3VWMwohvmeif8NkQ5HR9JPHK/Nn7P8mT9dhZxFd57DY/FkNbKp
blBeqCr7i1ynx7jL7zsBo9WaP6UyOde/vw1+NURqMvn2izAIOiOy+as++VQ2fTTW3ObpmLqdaD1V
shc2m0JSr6EEzE5OUmAz01KxbZJFW0zog5JYNOyWcgzA1vt5blnCUzvK9Pi2y3VcVjCN5ywhiq4N
39FpvKGr+unvVeSr27aUciQGJpfKbKzdInb2Lf0d7dYbw8+iA+GuIGAG69HVTRHMRpXCTSk8MREu
aLDxPmuS7ghaPL+/+MuQeX3z24stUEHNTADs1aOeGTZk6YElD/B3mj4wpBL9UtCorIhYZUPxjtjj
zcMBAzTQDkPjuBYAzGwnaiLjuXQFFZv0NBVA/qcPbNkC1Iy/P7U3rqGt4mCHQqLryMSvhvA6SudJ
DRnCi5l14kxiKIAA0X2vhX75/ZHeuCFsFbUkekQQXog+Xj87Y5rPcsmD4Y0RYISMPpPaWg//s2Ms
Z/vT8xmQZgw9lLkvxhmX0n7AYvbOULT8mVf3AqfB3CrwbKCTuRoCsBqxHiR+x2tt+dEqom99qW9D
eXovg/zNDwZNxuKPMQA5XF2unk7cKJOo5eXm/Nhn8R/oXs4L3w+QyL91Sj8OdXXVTD3oKwF53ytT
i/iGpHcGy3qosuBfHxK4ZD+Os9z3P3060jBpo1lxSrIuLrKpXSBfvydpfPMuEzDgNBg2tlCvLls3
GbVh+8vqx/RdKOpbvJnvDMVvfjL4yWwEMwBrr1cipUWkAn0FJv5hpnpJ3FwuNsr0lS3kO0qgN6Yb
RNs4VQBbCk7pagyVeztPGSDQus3pczj1zoyBWw8PUDoz07ivmuw42+8Z9948PRM5s6ZbmvKLrJlI
y9TgfshhEJX31Ux3ebEFaakb9/07rpi3DoUZSINXwvU0FyrszzfElKpAeBKDG2+2z7ZEaSJQUDhC
d4oL453l2huqKhDjGM8tqI4ybOXXxzKGNhV2IQMrTx+zTjmsrODOnIPbJHhnpfrWAEHCE7OEWLyw
vyjIlLowAtEvAsXsSKDb14LdeGZG7zh73joMDlfgt/gr+ayu7g2aM5kV0AnyNBO6IkE0VR2sDe29
3Mi3VO7QIDAPyYLFF3bO19etykcGu5zjNM1iwaGgybEM/75IhzPOEBBh6SGQo41P0dZo4ConxncK
Bb2ueWqXba0Kw7piHgYB/5+819+P9y/+hevR2NYJ7lrkoEB/r4aUuWnh9qfcrB217BnWYlC6EmRN
sxQbiWIhik0QjwJBk0GHBYxa85SgSpBigRwA3VK6TlprpVcZ6Sm2lxQl8dX1vov11agF+5zqgmQm
2xqVwlJjtfRy8/sT+NUdggnu5xO4WsM0YSOsZsFbBWSPZyxsaZWqnq5+GzWMQpq60ARcXa3fmfaX
6/LLdRM4D2UNdye61tefqqRmnVFUPHlaaK2smSIfeA2JHvdYPJuos39/lm/dq6yf/nG0ZRz4aeAn
NAO7TczR9E7l0cbI2Zkrrv/vj/L2OWlUk1kkY729ulPzMGkba+RSjmIi/Nlaj3LoBYTyAuQrDPOd
W++tsQsgxz+OdjWe9IiQYiIsck+I54nusqlNnpAeQ/Wds3r72uHgURfTIpiZ19fO72mjZCV1LEua
XCm/yDYpRSAxfn/t3j6bH0e5eo7SfpYb01BzhI5PuOBX+tQD2hSuov8PT+fqfi+x+/eTxoF6JNNW
9jVVn0SlvnO/vXknYHAjUkLI+Puv9kpM2lbPGL8saBpPGp41A6qNREtSGRGt2e8M+G9eux9Hu2Yx
YR6JumbgaIHeuGNgozODvWoRaNNZ73xMb58Y6wFcPVQDrm8Go5JLTTYmhjvtqQthbHwMH5dnKbPe
sy6+edstK4+/jnR1Q0DHtOSexjIB9qoTkT1fdA4K0XfO581LB0CU9TSTMgCW1zd3k2uRn3fcDW1x
WeYXWCiuVj2GTfZvHYhcEOZKGOvXRbFAn8zcMJn902BwysKifkg/OGQ1lb2zBfn1I4LtrFAjWGyf
KCOuRtYmZkMHVyD3fMncLEzuBrZ4i1WSDHQz/5cXiBwM+pjMcPcCyHx9/Xq1DJVOZWBdDoZE57FP
Sy9UwjNZPF6mHdXmkAMs/v1Y8eutwUExIxiyLFQgClcjUjLbKYYo/LdFMruy+RFa7zlrhnee4Tfq
XhxGMDsZpGXimb5aHNoKolMz4yMzSTxp3axA0wWAOvosH5GY+PZuZImR0NYy0+YdQfybZ0iZAESB
LHNvqq8vawVTTAQVj1krLXhQXNu49bJhdP+NC2lwEMyZFk6Wq7Fw0InDCtB8eIGPoItO20zzSYKu
/PvDvHklBRAMAmNxdeBeeX06CYm0tt8T4KipLeIhuovE1MJkKepTrnlyHzozdTPzWf5YVP/6KSqY
OxiqcJXgzr06dKwWaRLGU8ZiGLR4IR35pAEb5+8MwS9F0NfrGUwLdOJ1QLF4Cq+3ffKsk+eYWJlX
BRmBdJCE076kVzwWN5KM9AHz00mf53KLtaIHS0RFTI/IzSlK9OhqrCIxxkfeRvPXSIPTklg3mt1+
TBuuS6O/Z2H6ddTjj2XlSeIsQziYidefR0BiX9TaeuZ1sXqnX3RROvQJblU/emfPs1zd66uCo0NF
QKAvnqWr4ZWGcqqlppaBpMY1YAlOOJLEOzP6r5tURShoWmgAgNthOfn6bForxj3Szpmn2hNP6cep
EshFPmcyQtmpclXUI7me//H7e3p506sze3XQqzOj3IKKEW0Pe3CA+WBTNDEgTEUrwjbEriKnLpqn
3x/yjYEdTyHPKvcz/P5rVgdSQlntjZ5DlvWauBDPF7MX5vR0I7r9c/Pe+LfcBdenqOrMIwZkEKom
V3fJZDfhUJOQ6Q1ztmoUc4OsZSWD+xZz5WJaXZvkM0zTtptMQNPv7fveOtufj341BHZGmRDOmkNJ
14Z1GSH/70c3QikS4OJIMuPPceL/VyTO1/F/fS1w30ZB2P6Xc/9/Hv72XNR/O91vHv73q7Sc/3r9
ZfPn18H3wvnSfnn1BU2hqJ0uFDqnu+9Nl7b/HSKz/Mv/1x/+7fvLuzxM5ff//I+vRZe3y7sFUZH/
HIajLBWkf56ec0uacRd8SX/5lb8CdIy/QzA2XlAOJlVwACP/CNDRlL9Tb2ViWVKM2SXzIf8VoKOr
f2chRC/FxgvGimR5aglbb8P//A9N/juTBABZ1i4vuTvWvxKgc436QaiwAJZ59Ja0D+OXPsBQ5Oms
y7G5Duw42nUlG1sMG8Ws3zQq3ONUtx+sEDWG2TVnOytK1Gyd2HVZggcRqWVgIz4wip1hNSOJdeSE
/nQtb/98nn7OjnlBcPz0mIFCU4AzUGxfeqYqjczXw9dQgmYLAfSsJQzmmwBMzqYheHlVoYZV9RVj
NeEAtrXtkd6sBMaZSw0ewxVSdCnLVt2bc7gzkEN8qJC/1UqCVLfqDFe1u4fEUsHP46i4EfluDkYU
d012U1n5dKaj8KUqYPL6cRCS86q3bh9M7UYucAjJOQkaQRV9kSeFsGEtDR6rNL4EmhE4NdZ8p9CU
LwE5mTsCKoPbftC0c01aee8P4KyG7L1LtFyC15cIzAENXj4+CDJgil5fogpNoSnUYlrHfNibqU+s
w8sLSGfrUA1FtxMDTmujqWG86H76UTYCwxXEhHoGMaProoysA5pSj7DF8RBOigS6EsrAiB+DqFDp
Uo7Sp0ZguEw61b+YUnczd0P6UBjKOSgl3VuC79DIl/4pzHMCBq0YuZEdTkclauEyh56Z1dbHgb9i
3Rmg9OJ0MD/OvbyauzDaT7CBEf9o5LliNLibhPReXtvLkvfqCqmQPSiWsvRgKb6Mpj8VOKppQuoV
MlI20yocx26XpA2R6+Ew3MWp5p/7VnPmTqB38hcJD1AaZFFya2DqyOOD3g3xwdZasAPYmUc92ZDv
g0YoGYNTWhs3k6onJ6Nt0lOYqZ/TeFS9l2+10SJj6UfyF8QoX9RFBYR8qtwQJyVfUDHJl0wIc6UM
MiGtdjmTWNonF5u8MxV5GmWL5hbldwnmVz4SaVoeSvJx/3wRSvnXl4bPBF4q+sGPEpzWs9DOMskk
26Gtt0lYFqfEtIqT5BOTlgSavWlBVMYWtHqRCnODyT5A/yiIHpbL8ThF4a63ombXL1+9fCuCxHQs
ASXvySNxtSHpDigX2kNbVujQfLCYMYnOSaCfS9Ovj37BJuD3Y8A1XpVegWqSDIdmQhUsyq5hbVJi
NymPLzVUS5IdtVDTcxiat1wWNKed9gKob51CtuIP6PcF3eUqfcgaeVOFMjJdMQYLx0rcp0O7z1tC
OCvQHuSnT+jjtfhYamVyhsXKjXtO+756LCcgCElhFKdcpf6mBayeqtwaTkgKYu/3J/eyxH51b7LD
eGmPEuywnOLVANfPcWIobTwAMx3+0O1wcMc8HE8EnEa7IOCRIq66V0ZxH5JQoU/5Y6Mo0UUy/K9h
ZBGHLPnh5eVbc28S6QjzxHv53stLZpiDY/Qoh0n8YpukRY9+04XbPk508CdJ/Cg1hbEhS8xN9A5H
RS/Gu5cXs0drJfX9mQCV6a4remNfEYawevlhWKdItM0Qmw0zgKchdzXs5jYLZvnWwBfiQBE3nJcv
X17MGiVoYVrBoQdrevaHJloDvTO+GLa4Tcj+/MAytPdyrXFqooZdybaiJ2tKnpDkVxdZ6YpbRSu3
I2aoQMei6I613TjcMjYHQUE858WHtEhjtwk0Fe27bOyUNEUCL8/ZYdasYV0zW21ks7szclW/ISQ2
eAwMdd+JoLh0MTHLZVhgHMrF3aC/F6Qgrtb5nAj/6SRtqkt2nHlNorHsyIDfN3cwPERPzK95CTI9
eSimYsQ78Qm2iHgKZnwk4CAYr839ny8a4m2QyedEFel+1OvyQBz6vJHGmcXlHF6E1VvHlxc1yayj
lurFNiOfNWrhLDt9qpJMZLeeHZv6MevrfD+RXBTVY+MqEYUPo9GUT+F8U3a2euwMI3VYNYuDrLf+
NjC7R3wJ/adwIv61EPq3pNi1NciTsshPgYgJiq9KNwTVtkfhLcVKvU9SWwdPI8/+nkrUf7+YlfHO
cMBm7HrCW4K/2E4iabJoF1lXW5pRUtSpLtRizZY/NPRuH2cDFtBhCPt9JnxM7NLUt7tQM1Yxoc93
6fJiKQ/0CORL3JvBubMgGfPOhx8v1YArZ/T7TQUQd22wqPlQoZYuYkP5KKo8XlmkruzyGl+THIr9
lBa9x+C577OQCX9yA1HEt5ZdzHeZElLLxKxKHN1snhS9PBboFi4gliqk6eSIpJr+0VZ4RCSbAGGc
ivKx0r5NhmlsWUJhpM511GjLi1D7AfubXTqVQM/QWjmq9SnYWXNNqTmpDl2HtU9WfJKbDVw6pUTm
QTHCew/Hg6Q0xi10xPbGMKE7VYo4vLzMsy8OoHc/i9G2vdJvpBNhLdKpmTXMnepWalP/dpr06FJP
szcprXwSSGesZlK2tlSpt+byUjWjsp6IeTvjCm43Y5+LmywcEVzaZXeR5V4mm13Kznot9Ts/iI11
29Xpl1ZJb0QYxRg32/RYAM3EaJkjb07z4vMQjZ+Q7dZ3Y1Dmp9CWq/Xs6/lntEUPmVoMx4a0p8vL
S0HItoz8d5/BmhvR1osDDWxxGmLpqyUX+dffj9PXIYasSwD00QclisMij+Oal2rOqYonikiuEIO9
6Mu7rKdeUWN9BC0bmidBnfSQ2jEKU1VOYGF2PYvKZNeDbDtoY9psszZ/rgWygVVY2O02icyPfm4z
tdfhtySyJTAB+iWfLkVCkTrJm2TTlIp0p0/DgH9E9aJoso8vL1kVDqht1WathGSjgFbBDxDNH39/
ytz9y8Lo58mJzh1lNpnRSwhCWK5LYJWNWtbSEXDLy1w/FQ8vLykOsBhjzN1AngrWbNKeUrHEbYXG
ujasbKdErDcFPtxHMcj5USLHdVX0Y/Ro5ZGxH8haXr/81PCNfpfqQO6aQQvh7Ibg1zp20NGSaquk
H6w4JF2wQSlQBXfkB7V3kgYcMmiLcf/yJbQIHLFhaDNJyuKZmqN+Ggvmu6nFmlCil2jyRndZ03u5
j/o3b+B79+OwQwP9GPf1A/B1oGBR9Y0YBczlYfW5SM67Joy+WcmA0z8h7juxP/sC6CsOkka0T5Nm
f2pY0a67761kPec9Tv8yKShrGc0qTKbPo8aEphXFOi2YMbMZHUIeTF+qgaoAJFjPNIJkPeJOAzas
e3YRYAUH/wZho2bdOVg3Fjbs+bPd5sMS531GRY/1BeV03T/FNV4rcAZWRdxnZWGRFz3uiCoBFB7P
jOEapnDQ2OfaylpP+NKXOa8u0TAb5IyE0UnK7BjneLAKpVYBA53cK6LEyGWzihL+YxzFn2rpwTCq
+34y9R1o8miFceFzW+O1643ho5Szd5DIeo+rNl8po3QTW4q/7hDZUa0fcexJ3ZoUuwiNtdrP90D3
VrH0AdkP2r/cPqFSvCRmW9KK6T1ZKUljR4jPZFy4RYQtvBqLDNJHJcEQ8L1azT9WWqM5qhxhzsB2
tZJFNW1THRW+bDfJumN+X780YwmErBRtoyQElM1hF7sS7BM7Rqbf463eaGXwFdKCJJnWt8qA3D51
8UaNQn2jtJm/C+58W282i1v2LBYLRCo6mXT5G/Y8jE4ZUXix9SFXQcfZstvpoJ+pDYsdRl8++ajz
cEwNTi0sPCedLG3VXsO1EHmil4746cJ9DjBd7YpyNYRyzH56rRDa53VjR7YLUHCBBfEolcmBMzPd
Fn3ZAvyNqMaqNMBryUsn+UYuleeQKKRDrwbRJgReuZbm/K7u5IdY8rq+r7FzlltDLR14SFzLft6p
pdiHdlrCvTBurZIqFdcT0F+Fcjy2a/KyVeWMN/txJo/ObXSIX0nH95kQzY3BqLcVKlFcY5y6Opvd
LciX0e37tRTlj3ZrfckKe3CirV9oJwyTeJxbQvbGsa4fMtl8TmsfcYEe3oyUDaaaBcag83FWhnEK
wlRblWoo3SrzPYqWP5rA8PBDRxTad9Dl6CIEtr6d5njTdRSEVeVUjvZtp8aF20CPgc+46mYsC2Oc
PEqy/EXSB+ai4GNaLDFu8pZy4Cp5iEKif0AFwwwozBuyi25GxZr27cfOLnkMSxvXn+HZ2fSntopG
OAksn+Ox+xqaT2BOO/prU7kOKmXfj9+TLsXawx8+jIG/korevGT7QKvlm2yi0DjIPukcFQ/zJIo7
NbG/GMmsbOuhsh3qGIsCAv9aIFkBRhC9h4BA9l8vj88kAhQrecynDyKKt01QBGuiNOo7rWtIhhhk
FUpIEK4VLflWJqG+H/Jad+esGleDb5juMFUXG9yFYzQ9HNX4j2agoRDH40Ej0M6ii+fOU88uL0jn
VWrnn0k8qrZxmT7OpXGb7X0iQXkC62HcZhVPWg4f0FWoWEDjtO1tFWyMKPluSe6QatWmn9vc9fNM
9oRxN1k+0QAixdc2GdN2doo+IguyGtR9mSNEuWSYmdeBPlsYrvzPnV7sllCeNRQBdcPi75Glh3Sy
B0U6wXTbGr1prZj3IxsJbyP7+t63qk++WVtHSjBnPvDnOOXvaspIWlWqhF+yArQAEX4YCRU2RLWS
FzfklPcn05gY09WSD8HutqKLiNw1va4S9d5Ivd6Et94lvE1m+p8C2Wh38VRtshJLWRnKpZPLhUyY
e/uh8WNjm6iARwLs9TI4hC462codbPbnOBTBJopyDRF/Rx22UphP/OxUk2y50f3pY1sSRTGrg+KU
PhyQxhgq16x5chVJjdZ91JKOOfjfFC37bpHX9ylLfDedAgze0Zzd5totwbsfJKm6q1X65EFyrpvu
ErWbatAe8kKNHL+M7iEpHdHwbEoCsHa9Smi0SNLvbQPxKYP640jGGNz45phgoNO/IyHDU9jk+GWt
+84aJmrzYL2yMo3ugLQw9CFgJtPkULWRubLjxIfW0TZY9Wbuyo0K2Ru7pnKHErZ3i5EF0Tit5Uqx
biro7XqVO3EvZfgf00s8ycouih1dSpJT2VTdOk2U3KXVilDbdCkAyUiliXuIvqkWea5hyoA4zFG2
I4rjWIBiWWdjIbt2HRcbHoXy/zJ3JsuRK2l2fhWZ9igDHPNCmwjEPAdnbmDMgQ7AMc/A0+uL7JZ0
60qqtjbTQhveYmWSSUYA8H845ztV/9Mv+B/YdN1NOeo/otKrLy3xWFDnumcO29eqx03u9655qmPt
ZA8Y3MD23nrhDmeLSIxVl6jfZRT1a+T6D1RDs2RzNQVJTANGvOqLR8u1hvX0k3Bjb9Em+QvgjVto
PiUhA36naF5ts8L0CSu0tJv51AltxVsdriINHg0GveVQhXVQAcgC2k3mE8aLZUTUQuIWDvmZpXZo
tPJ9GEafisT/oVfdtk5wpYcq53womp993B17Jh0L7JXTIht7dyXjP6N+gDheFGLX5k2Zk8QMBgD0
wRCN9rZY6ppYzX02nUjgUUuRovaHYqywxw3Rzh6Nk26H93nMn5U+bQyusRA95qoaIrJAZH0pRs3D
nZr8SGaH7DvN3fqQsVeZg83Hzq2D31Tzwc++UsBbS/Q1yaIYxaFV3vxvH4wJSkHP4Vdmbnp03Hq+
RqaiA+2we5RPTCHzg1R9dshTC75Eq2OIHr1vsioaolMCB23A2q1HmFSRq8MqdsE/aaALOLSaoAwm
nnkL9undJvwS/SOSumdok/dY/Duzf0/S6Z0k6nrtZYjCwH28dC1WfousEKvPdiCqKI8aTRK1bWOH
TlS1jlNs3e20SCMKRd8AOzF6703JmDAzcQ+nzoEhIfXDr5hBBEusdt72OU5e30oEVUWp77HL2wu/
ukGZScC1ejn9PQcfQbjCjdsVjCoMzhB4+nJwF00y/2Da5wQWqfHrenLDoFJhTLAfoWRKhWHQeLFB
PaDezHdrVqTLN0YaCBeXomORbq8RyOo87FVhOVzLxCZiuMYs2WWLziYGwy6iDzk154rBYx3NA6G2
2UlPMe3V8jNCnJoM4SV5ZI0I6qGBvzAN1DGT7R58PdpFbrtQTfcrls5Wayymw8XzMKtn1Y4QRHzz
xZ/gPMAhWqadtxoc7Vu0swwiK1wBRkyDARXJwi37lYqrxwT+mM9tiYIPGEEs98JP5q0xtj/D0TtG
1F3LUHTvo+7Vu2net5Chebo2yxQjxSKa5p2d9nDvg9JP2d+11bK0zHadVt3E275g7MGPxIpkNc9Y
c0sNK27C/IrAxo0BujSx0nlZxeSTNzMOdlXS6ruCW5LAqZXz7WVcDxryEuuQjEl8iB4fZFZth852
d1MjltlQFOtKh8ROyKUi02aBRb9bMQHHNf8wDD+LsR62Ku+11QwfDd6KhscyF2sg0+GCrJ54qReA
Ofx0BndWy0Vl8KVN2CfrybMvtK9UqTnF0dRe55FrsJcWkUW9u9ZUYuDrrqC7kQiY+tskDq9wVwRg
eHMK7MaPN5pvDpRJ80Vp4o2FY9F09RZA9aXIed+IeUaPltQLqTMq6JJ+D8pZrhrd2XBr2EsQWR1P
5Opz8ACPjHBKubYxQ1eW1S3HYpfgz8KcwtWuhVbNTCf6GZXmPS2w7MIMaZZWWXzRm/LAiQmuEhkF
rZCGA5MyX8+m1qxnkn44xepfZvSIcOWnW6gDOZ6AYBLzPCNIWCYqDgMxVuI0O1QDee3CJcNmX6WP
3Ee9on0Lcn5IyvgChgf38cIycMAPEVxuNY+3xM5neCzNZfTksCv0eBUmkb+sJ4e60I4P1TR/ZQYu
ZzCgJyBhq8bHEOTVUbtyGpdnfkVvE83z3tFLb4NO4mOauiDr/SPsuVvfzQ8Hu+ewH6mtIOtibenb
fXvEOLqb+ualjNKVNsXzWkloXSQmcIjEXYBL+dPQhnSPlAFJalx9NrmIyVAdSFkRPsg337qE04db
qEtSadVCmyNCrOgLHGP+glIqVzUpNbOcj7EY40OacBSJkvutjc41shdYM/MACczxljJz51UmoZLV
v+IJUhpWmLVuRuSJjSDOHjQrli7xKzl/1PUXZZvyKtvxxeKhUo55hiWdryKfOnLC2zhqgdIjMF1L
O5nMex+XJIM7kbXJHIVirqYDdpU/3O1c2/U+o3bVHHEffgnZ7wybnXOk9SujzRMQLXng8nzZ1kbc
08u2ePJZ+htjtexDlyBfz77VWvRBBR7Ah/0MWfos0di/KGFtVd/YD1bdpYfOPdHez+9hh4ia20Jj
xdiR4m095gkTUORIHInIMDZF6Lx0WXmVtph/PTRkuQMiudXENWr5MfJInsqy7vdT6Gwn/aQLvOuZ
0KadS8Qnv9yYQvia4zpokKHtiN7ZOJlPhzPjmEvK16a0vrjD4qBDi71I9Xpa2jroMnKqvlJZUJoD
KQHZFc8pdakCddGFezuFTlD5HFAGXPVIEpHQRe+qTGGK8Q20jv671dqIQpj7wISzI+35VyLLd2kW
WMuH7tiRVb4g8pdj2jCCZraeSD1f1Jo+7JBVPyt2ZlESkQTigM0QjQoiBFtBKOe3qTCfx2dmVkUg
OJD3mqN2MfsuWCpDhQM+5g0CspZr+odR2We2u+HSC3lczV32W1KS1iR8yTDbtENP9u+Y74qm3slB
X8cqb8/i6nV6CV3TaNYQS2fWMGRmpKxMd5rGFqLtzY1WRNinE8LOdXDDzEev1ayvPE9KfuBx6Rc8
8+oE8FcXAwboabEKCVVEmURxCfgBcV8727Z3jxQ1T2HBDmYS/QoERb/qGPUYguciCxu7UuthCJ/C
+RxNABH1Ka4O5QAqAhluwEY0uah6+NVDVmOHrPb+6EVL1XOm+LVxoLZuOc2+AWK+VGPVH2ovXrd9
/U2AZ7bJEWL1ILtg7h7IQo6ZefAokq2eMJzwgHr4OttCkIqr0Vn1Q3TgemUioKVaIOJTElLzp7H5
ZU75l1bmLBp6QB0u95lvLvuZXTTLjnAN8ICnknV1RgtcgM2b5HRQawbSaAuoIJk3IzMv5F3vjCTo
6/TFNVvia6NyXCkivSheeuhWKhsWMRXD9FCDxDOXo6Y3nFpX6mB2WBb4+Cpkr9US5meJiOx6GigW
Pupea2rVdsZ6ENlHbcE6zMBroJ4JQi1cxZ6kNpOju3KcF1uLtEM3MaHWC9Plzyx+1K5YY056yrB+
8lmfBTHfh6R7sICDQUVK/VoPJvl5Mdm8fqcd49DAbV4zVcQfaB3J+/W10qLBVmKRgsQqWbgtq34e
FznFwGpgy+yiuovi8SrzeG91HYFY0JzhPTxg9Om0rOPse6SW7p13zUkPCi5eqOJ9qwD0eun7oHJF
PSKvLYCstV0bv1PhX5O55mqbuieCnitq6gpYVJZ+wvdd+9nApcOojvdafUbRpR3KPiAxg+6pgmQx
Acwd9FdlyXE1SyhdfWoeRzCgADAoRo05BsRm+LR44D3sOfzB9qZegD3DdR6FgW/YTx3WyCv4Ij3f
l115h3R4AmGtDqNsT+mPPCICYIQgq+xdnz6YQQ7QTXgx3tpBQJfLZwLKn7WUyDzi/x65gMw0+CT/
iv1ql3fttrQEJmSMkAujADxQEcLXZ9llVta4zg3yJW262T+fqZENcuNq4JScjQCium16TqTB8Mt9
bojXvJZm8FgdiUwxo5Pxa1mbks4teZau2SxLBCY0Jz3qp6huV9GDt1Ux8m6ntdOL32Mba/sB3seg
wuVkhdVGs5GY9F6pBxTJD8SWXatt4eGGV6kFv4fS2mlHskhqvqj4igfGQvxc1TIdjYG0Xp+OtAIv
6nwBxQNpDk9lIVJJkqMUNwkND5lPtWUn1i+bnO1gQmUzDuLFcuq3YmRaAOlWEnCZ3GVmU8nl+u8m
QzY1WnIGdSxcJsT5epj1KmD8/ZJPIQPe3rko095Al16TCTFvpVy3za3W9QlsUOWv2ggwswbjU++d
j03cFO9Klz8cD8qhqaXXzh1dLvdoWmYACfWo/U4FzMQpke9h66+SNLsabTXs/UFhvBz6cJtJ59g1
zS9lfFeuzKigeYiY4tVzDag4KRQ6recRkaC8UJAELJ1WqKziVd212a2No83ox+HWWiSd3Ovj5OGx
QbrSm+5CjQCl+rn+TMcpCo5IbJnhW8WC+78OMgPJ3NiQhRJZL3lWgRbt4ByWEBrP1lh0C8xIdEIT
cFa1r9guesXVYhFiarxJtvZkxCMlZJyeyoHeq06YD3TaCqwVEx3PeQrbgjQTtu+h579ykPKUitSr
OyREF5slg0CdGjtkxO+O1UWD1wxnmGkSwwPS/FJYyXoxHjJyEhe6smDdPEocY5iXTtl8JYOuH4ZH
M5i09sYZDajWDIqIXVq6XXQa5zZdzyRwrcDR2+u8LgHGDSYqAaYTSDQDfmKmAQYBkJC2yaRJY/qs
CnRRXP0s0oYRcVP1S2piaTyZxJ/GTm3s6jRZN1XqAypJa8pZtTU4vBaFgG8sq/m37uXdAl3KlkEA
3JvBqnckETrgVErCP8fxK476XcKgfAnICc2zhBEnEA22PCct9ZaKCHhLKp90a9wN45zsYsuGSqhX
H4MWjrv2yayt6hQFI/OypWNp/cYbSCno/OkcGcbVN9AtcyX+rgLH581QeseOJqHIQbH1myXGgvvk
2HF7cVykPfeR12x8n3M/I/ZLr794lvEPs5ifXbGfMu8yGfE+CeOnmIpk9LiA7JAnJ/Y9usIa6VAN
gdPL/WI75/24IOUSaWJ8ELVn7qrR/tAe7/nMXnRrA8nxmvoHx4G2cNARLQtDWzaNd6yLzt+wLPxu
tfl3yQwwoPX6MgxqZGJadBbl1wm9zB4f/Tb1qZVyW7aABdiXj5gmWQt6J1iV8zpt+3e3nReySE6z
P4hNNO/mhMbrwYQR/iuja0YchX0QCTO6oXa/RpduOcYFExhpIZYj64+9z/iynXDh975sNhIVq/Ci
Yi0TVgxVZJBcFBLVGuruRZC3LQz8mKm2KllYPIV+dy1neppwzO6pcUvkkF7deAdQUV9Bv40Xbi1z
VFQLxmu/VWPz2qWMsnghCRppbi2Qt4XyW0HjrL1kGuLwBt7bAr30NxsIkGJRGkh7FNfBQ4baW+53
Blyg9oyLrbxu0dWlXDQO5TKrTXQ/VRQtB0ZacqxBSzbhGwU/BBLqFfgM6YnY2p+emqxNp0LmN49m
RWsm+DtUnUONBq81jefBq4znR9aBoGJe5PrIesmjR5eaVaBd0acr3Nw98Ed55/hod2zruQYeUaph
M0LuFDqkbQqXs6fP80rm87DEqUUbM/kHBCTt2cQb5layOMaGW5/BX0UbNdBhaa/5UH7LhBPIKOz2
yIO7WxR1OG0mKre1a/m/7Sg5iMqrjwmAvLpD1zMaZXSFa5Qzpywp2xmqr6TZ/9CGAibBlO9EFDOu
U0Z9zjMD4Crkz5/JuMAGZ0LLynVsQ7a9Rg9unGoSbRkZ5XVQe/pwGqouuxM5EVRUhXfYG1lbNXcW
hat+LgZmYLnDWhryLfythtfi4tRtvGul05OBpoaL1zr1tvWoWbvkq8ta+5okdXKPzdk+zHb07jVa
fP/zIem9FJwhTTsAkF3kxOk5pGC+0x8ge7DCft8XIRvp2G6YAeX5Oo8h7YdGOd0GrzSvXUorYXz0
qBr2URHGN1iUyU2jkCW2OOy2jz8c0szaa1rDNqbvy6AnZHLllZZ2ZdY1rOxOOdBLoxa+W9OQgaia
u//4UDcW92AEjknZ9d0vpvDAL/+etRksMaWbexKIvafQ/SlBNb6wJC8XLcfZ0YDZR56RVR0dY6U5
QJnqIcxPwh1P+iz6pyx9mbyyutNTD0+RbtbBVM5wLh+f6mSjYbyENTb57q+i48Zf6tBpvfw5ta36
2VLFN1E9oO+qpn72cuGiY8z89Z8/lG3FU1vOz0QL3/Uq8t8GYUAhy6ts68+9+WwP7FP7WIccSAmK
O2HcNCZ0exDO+ZOQvIX0IjyVZZM/uaLTluakWcQRcLmocum8EyRYfItYASX1nOwU2YRD67PmQMeT
49mPYrkiYO86y6Rhge5+mb3lfNZsuLAIe1vIEt4tt1hyjL3zK6Sjfhw6FjfN15hGn/BJ+5ealBy0
Ae4t8QD3G0VboZ+Cx9XVDXYc5qfHyK6SvfXQ6mWVOJZJRhJ8LbrvuhbPLmi7uwc2NmZ+0cvhoyRJ
1GRLfLRMJuWWNuznxAO+S9gUbhe0Qx239Vif3YS1csvSdclPPG2GdsUEqH6pyXV7UnRKhnHq4ql/
K4ywQEl51l075TjIhv0kH3j5SsgDzMS1k+vyCMebFZj97CXmUnMLGmSzSbaO5t59TRVnW4P9BTUO
vLOmxElL+51Meel5UcJFPmTta2Yby8qdba4tGa96h7UUhp2VEZbhm025tddtOJux/V0mFnT2pNDu
Kqmfp0ETe7P2FEO3HIajWUZHxiu3IYlh5emjWHrxKE7IbY2gTpDEsSaHn1alBRKsfFPbCYQ4u642
Q6XZt8lJ8wsD6DWMHf8p7/J7rkr30IO3xGKerj2GSAv/IfIQnTx2Jsi+bGrv9fRnkSJYe3hFdTTn
zN5XHY/9yE4RkMLD1S3vkOGHX+Wi79dmrEWoNK0cpfL8yfOXMHnlarsuBvTstM5Gan52N6a22NYP
PkThvJvN4OzsEol02Y4Wd0J8RiT6nlAunIsa7IyfZ94Gd7aDc7y6qhaBiqyj76ExvPOfD/nobF0g
otsJieAq9H43nFYtSSes4NwfijGCnZKFYOceq9hRWMeYs8jX4OEr34PP6Mv95MRgD31n63PgrVQz
dBvP4UItNdcFt+vsTInPj24a+YtzVVo+7jjrcGjSJZYRKphJatk2bJmDzmNCFKUVl8SBl9PBxfe9
NJyYXqB6SHlD0m8g2sDmzdwNWbTmzyw3AWr2i8xo9LfUmKYj+0FEEMmonuzCCaB8e4c/H4oYnbQm
3+o+y29uJq17LqQWeN27RMiy1lmj7GNhRFtRNJ964YqlyJJflqCO8OTk3DwUlYvCfwx2Zga1jdse
c5EFRNAjdeyBBiqhn32fUUxVamEwqzy/wkcacIi0UaCnLPhptuov4be//IsxD+VdcSpbQ0rFVcAJ
J5enY7nqpmhYai+IpsxdJ7JDwpfXT1n2O5f5dsIPchHKKV/CQfulVWjVtWQ6xyNNhafUroxFdCSd
ZCmFnZx0jZQHAn1fpza3j5XXeOcENJdRTeVpjuIXs2XDNyhp3FTrsIqbDUW0uweIeZTGJs9K/5T3
CagrBXtY60wGIEh3UUaUN6Qw802iRb733nioC03sxKNBUUYcnXJgJie41Z9e2q0c0dsrZcrwWOZ4
TItQDAs7IkFD8YTa+OY03ebR2kUzOFk5NsO6aNL2mCQ2dWc6rJPH/4+fnMw3QlUaZV3TgkWi35gz
s3lSLsqYbAwjefBjJ4ieBk3liywfs/XEGo5TbrmHsRaAFcueBUVjPciu4fyaWvpGi0T8tWxtYzgZ
pMYEEO/IgNbdhFWRxk0JhXU3FGl++PMhDROGDblgpToggPU7lP9e8sMLXzqD7C3gvazLeZ5DRqzM
8J7HoU/FwaDJ8NW6z6T/3DiN/1xUH4It28Wavfts8IjP5y5d92NpoXlGyzh5ur1PTDKyq4besKri
W7Od2efL1DRuzMW0k6EP664zzL1WhCYr/fp1Zsu9iTzec0BN2SqLYeOnVZ4dPT3bRsh7ltOcPWfS
yA85I7IgBIG5dSyruISqKy92l5QXaWRb0TxDK6wPjQrRz+rybWjt6cxNeusxg3x7NKLQloI8b0Z6
S8LM/1edUwxg0NDVP84E3yvFp951+5yVeuCEmR04FFj70iNEmnXLhu9mL2pHo4urvfLFHfR+NWt+
F4wEJywrgZeM3cK4sPRSv3IOtTzf8vHZHylSajcp147m7F2SXa/cVypoq2qEQduFmyx1pxU4GJLb
OHoOcdS4y6Rt3WcHiiyihgy5jZ28ynmtOw2c98L5nfrTJoMlczeilgxvLy+DYXQzehSNPLFOn4La
dTKWbGl/gsnv9N6Tz7IxLxz7iXwEVhEy/kojuOmpzOtjFSJ66fSLVRpyO9X6U2YQ8z1QIC3r99qN
7XXpdsZzmBs8EEONGewcPzDJ9bJFnbiISQJcWzqz7KUK/ZWUjI5QVdRHUCPM6kKg4PMjGJJZPpsG
A0WcX0F8L7ywciGSluLij0Bx5zYyt1Ym+21IOAfp85q6Intj11+35z+fibAyFmgvvU2T58m+iMMv
y+475Gejw2wi6rYDmP4N4kBzyXy1vFd+Wd6t/hfa0PziUzec0oj2ppntoxQlH1gzLWejlChKZH8V
CI2unvLaA7bFq7S6u+7WxtkP0+F5SJ5FpIuXP5/k5lPpa+KSSvFsUx+fSjvHrZDM/sfkljuaGFCq
WZxuGrsKbw2xErd/rYD8I77/J/2jpyP3hO2DNhLYzt+toFbuN0Mc61wbk/WVavHn6Fg7aE9+UAFW
XChD25PMPKf1ig0G9Hhr/LJS0gv6tvuPYsfYN/1djIl11hIm8wrvQXS0/maqrFTUN32ImClGhIOS
p9FvTkJKk2sCo7aSsj34D2NGbOQSDLLMgpxMuICUop3jZ0RJhXq35ngrFqrKbSa888BID/1MZL5m
iUwZkBjucqoFKseitJkCFSGjzto8MBx/iEfWeABcD+W/q9oTvVJxLcfkgn+qP/35oI0s5vIRac+f
T/XkRxkjGsgEzPdQekHTN8226D3ngEAo2tVxFB981zJh6icVMeefds/R2YE9geLa5dHaStr3DF9Z
m3jZFbJ+doU4y8TVhBMRswBDVhOpdG2aTFlNAZXXdfIXwgvsgxfZKHeKHpFt6LySW2KQtDTDYZjV
dqb8WcwOWloa+B5VJL0F38f6wLi81dzysQ7UD5XJ1xReAou3L9o3MDsZsYVpfi6HmSjZHsqOpsLi
3jGtDrx0dNd/7gIzvnpuq50qOb6LcExeWQ/hJRlTuW/NtxGRz/3PB8+iMMTlI9bFoYjS9ExyQnVU
URS0rlY8lW31HwFR/jcBM/Q4x4WO5wBfsR3h/M2wWuWxW+j9Y1Yzumw267hgQW4Wqx+9mrWPziFt
pEcSFHQ6fydJ2mGf+TxohWBiBi5w4g1L1iT7lXg0EvsUeWW94AEXXycXeqkZ9QyarDq8aKb1o+jS
kTYJEUcUIsYrjXcfe2OQt5ylTdbceyDQ69AgtJpBAANzw7xGeBh2//r2/UO9/Kfb1yG8wsOei+/C
5y7+26+sV97QllVLwEtX9Ex0Hdgs/hSYfSFWoWFb63xEcNkIWn0Dmv/RzcGdN2F8aakTLrGOCK/Q
63Yfo80rfad5G+NC2xeVrgJJrfPRycf6pT9nnUKcP+WMOAu+TkbOOaq/ej38nPOyPRuiZidaNUha
i/ECRLl8i6xO34dV9uYpfW9krFXww4QHI0NNygYtOTCfeKM7y57+9UvyeEb80yvCAw0oBEgjXhUs
g39zG8lSiAhQGBnrZk/slkp+O5n2Tb5wtiSXimWBgVKhh66w4C6L/wMyxf/pH2dAIeBU+R5X4t9M
yzx6tKSQbJxDkf8am5rKPt6pPrJZtHUHJyL12rXmbltU/86E+3/tX/6X1uR/MjFvfhfnr+x388+G
5f8v/cvCwB/zf/cvP7X/5dj9jL/+6l/+8yX/w7+s/wP0GwRK3jSTd+3hvht+N+1/+6+aY/xDd/FV
YoB/WHEAZfxPA7Nh/cPgBOPuI+iOA+uRG/rvBmbD/IdLxJGBFdMBnwhm4T9lYH7cw3+5om3wmPij
xcOEbwEVfPwMf/V2DriUWR80kP0Hbl7lLFTyXvR37Z3yy2XdadvYfuWqnf+zBMi//8OP4/ovptJw
tEUe4fpE5nixkrekdZYE1lAELv/ydlz/7Vf5qwXaEY/74m+/IgjVxx0LZ4BB7d/sq8lox4bz+BW7
idm/7d2JZHs0Aq+lJ/atmDf4+pZjoz2VJZ1lF91psnejgaQozXfUTMeSxpinCtJCZH8cRt8hUUc1
A3y+7UKVqNNc/zku/XuFp6brzz6WCZtz3Ej1TR73a4ckxEx1F7uV3KrpUYzJvgnthYT83Q8agsvo
PaduN8d44/SfPSm/bCPySm48Id/KnD2eSD4ocfdOCYarp7fs2J43/Zlw4qOWiNPQZkdK/8B/KA3D
5lC42iua3cMotKMS5l4U9jZBDK6zrRhCCu8sYtNFItjg352hOU6KNtBvD4lJWmSR3vAAH6fUWeQx
kRuPYMis6s5INRmWh8fEnWkMKEkH+dT4jONqP6glqes5EWrCXsyT+vF75cp5n1ba2vC2iYe7xUkI
zsqOXPN3hVgUiU8QGhYhHv2qLNzbu4TX6zDk0AMyI7cD272o6deJkwX2mCwtJbeIDIkK0VJaEBLo
W4rxqsQXAMyzk91y1qNV4vQMXXHlMkN2WCMwRK3Gm4xOrWGt3ZmQLodgBEecMrJGFKkZg662G0t1
K6sf1iPy4tB9YuoCxS1aVTjbfRKj+qI4EioVWIOPnA8ZNQkedqg27vRUtWmggTjPkazNoXNIKgKZ
1Fcj1Lcyow8tR9dZ7hqL4URH+A1vvXTVrWK7mETaMfdNXA0sqqS9V7x2f8wsHS9csmy05GY5yfLx
ShWV5ABGsl6y1sfEUaWMvWxO1u4w6SmhH0QwCTzZenENLf8oCBeKLLlKYwSP+PFsq9ltosS5DQge
ajmsBhltfHEYEeHnOJ8IFym42rB1H9IUCVpvkU45nvVioIB0tymCz7mKl23IhjNlRxJlN/5Ljkm7
Q+hJxkG61uedVk5B46utLOm00gDb31LLpvPjKy3Q1Y/rdkIeUphpMNJu2YW5J13tOLvcWVO/Sg0z
iEaf4kkdTUrsiDvDaJvL45JLqvprYAjWZFmgSEYWstlVxH6OqbYdx0cQ58ow+pXpYOkk/qdreHsQ
c5QDGQmKqLokD4YBrXJobb32uZ3Hd5cO0Znij97Mj6ZeX7Iu+3z81ZZVa8dbOuW8pP6xmPVl2ETP
fT8Tf83Nh+JRNnJjux0/cHzXOns7kG0qdJKCYntLVNlTbWlHtxlW4TBtZtJhVXZ2SuNKiI3XHx53
nl1FaHm4ENJi5Xu3xz+VJ9xHhk8gB0tRCuPRYippDCsTjw6rvKMbpdv28cuzmDQfMh9KsHxYi0QR
3MZFT95R1Zg//7y3nr9istOtRTlu6khnPCbXXdEty1HuU3YNVVLvCqmQj6VbzQBaWZoElgxkm8vN
6Njbx+80Gd1Oi5sLRpQdUAZyXNKtTdJHopAPhM3OHJqdYnnmJiQA1+Mmr+Og8F4GEQPpunopI9WA
evbSorbEwoWSKTyGvG7Elu9jBuZu9lQyx64slMqGafJ4sMnyvGkhK5Iw+cgEd3Ydui/MCd7aAu45
KRQOOtvH47Nsi6/GzS+xcE95bRKe7P4ionFflfKOavpFZe3Oyoqr1MI3DtZFLriYSJ2hhz4jnVrq
B9nziKySo9mlm0oQpOrogaw+bLa7HioTTSGAQQqx6IxwNfLfWj7ryr/bPPKBKBHk4bMTDImV8yKg
FSL6jvQjQ+4lXfmP2nkEUjCYfSyDaDhXDU91PS8/rOYc8Qhh+bVo4oF7ksu/rL/asLowZUMei48I
JzZTnG0V+kc9bC6lRLvT0wvj0cy5VZTRHaJ2QiGX+M9gF9bK+MXE/o0M4XMmNXYW3E5EEdUdr46X
kl3Gb4P75KlNmh0F6jFNuQIj4gPj+azH6qir4UfrNoGFkL+qLNK326cZ5TeewyM2jlHbSlLkygy5
RK3dGDPtDXoxRgUrg/CV1BUnImm2rpuSMzqc6XA2j6syvlRRfJM08ammtiLszt2QX938t2v6WyuK
PvLiMfcZFk6qI+gsn3ofWfnM68BKbRLaDfP6U2NHx9lL7xT+t4TnWkfDZLfTDxpPvCl92fzQtOms
Bu+lqPVoUf82/O7Jybl0eU+69LOqLVrIswdrlLzBXeS7z71fXozJPs0jC3zyWsIRvLy/gSi3Iw3o
CRVOYNjtDzAun7rS0KHQRVflyGlWWXvVjOcUlS+H+GFs0i2x0ZADJRfMf6fuPHpcV8Lt+l88p8Ec
Bp6QFJWl7lbnCdHpMKciWQy/3kvPz4YNeG54dHGBk1oiq76w99rMNqd44z3Qn31lpXl2suJhnvtT
EbuR4JtG6LGhZ3+xnHSDWY7IuPUo4j9CD36pAH5JNN2nc7fV6opKQvuggapHsV+F5Svll0pj7jTL
VsGN3RkML3tjd69NOlw9jXCekMRXDKsYaPsDesWa3OREhKxEsU5Y/pgkW1Mxd2OTHkaqHK9EeWBy
uhGAy5RhW670dBmqm7QMcIx8plMTir7bx037NeZ4MVt2SrDC6NPkBUdNZF7ZubEScp9kJTdZRvbs
z/17SJXkqi88rF9xxyOXehTLFNT/77qPtwxp299v9vX/QftBIun/Vu/e8Uz/iV2690//7b9QAH/V
v/978/Efv+F/NB86XYRpwQMlP0tVGXvRRfyP3uPeX8AsgnlDxoepqXfozX+ykyzzv7oG4AgPvigT
D/BB/6v1ML3/qqq0CvQcJghIi9/1P7lR/1mIg5yiz4M49X8pzB0w3/9HZe7Q4Jg6oE/YueDbTPgI
/2cP4GiKmcB+8oIsHq7KPBwLQUSQqx6FdpNtVwWmYrC4I6t1IolO7w+lmyGsTzeOkeK/YZcmfoec
tb5R7As9DxSr8sF6ofedd/ZoRrL8yG3UWY9lts9cbA29FhiAD1QBzYVo7wJl3vrpaF8mqyZbRiRF
BqAPIuCQJL1SBt5dxcNXm47owDxfI6qsetdQxCwMIwrCuCbzp+NNyat4IzHRyuU1Xal1UXYXct/z
NxjZvUAM5IjirvqcGfniQYhcFIvdWz3mT59V8gz5y3fns+7dMiCGA5bDAr1JGaDfCFq22f2FcoYL
0Nf7rdJPAfMQ30ae6Imz0j5azc7xkhD+q2NZRM5/1uXZ00EEF22YDjkhfySZOO8tf6g+XqX95JG0
ZYRZ+9WQJ23mxODthpgb3OoPnQh09FaxR4wY0lxUXxhnO/e+8A26ct+rHwX4oSINNfEE1DyYGNdL
o0JMcJDaP6ffDffYjXb+k9jcDMV4GimPTHLqBBPesSHi8zTej1Qydi2skXhJapZiuTnCiERLYQZA
sCPJZhp40IBjNaf4KyB9vt3dDUL/oPSDRAwNIVoQfRMNPmT9kUpAIpEpzLes+vEM1e/lgUhzZEiF
vzbrrlKma6fsMyR0TIjvAkmfkCt/mL39GjsBXvVAJ98g8WiHMpx6dxW3yoBLlGddf6wgKLaU1FyU
QjX4t+J8JmkxIUeiTDvqHjTFu8W4TR6IqNLdixjnKSwjIqGCesRggeVCjc9o97ArkVJMx2fJMzre
e4o8msGJWuLJQ1U2alC4WaOkxak2wwFzZr7XvMxHS+B5rG9eDNN6kOn4uBpXjzIwhfuspnxU43UW
JzCFSCKEn7ZDwEqEkv3KZBUiEnB28uwxQDONXfetaH5lGpHruLgnxyTR+jFFsAXgR+yVYWu4n0gD
Kzc7SEaXuBtIm8Mhl2cYa7wnLWdPqdbRorPayNdNC2Cg4KEpUCDN8+YO7xtnRqPEsjeeclSZo9eI
0bOmpAgXm9pgpNAllJZgH9IHQ2DhTtfNaM+hWgHhwHFXJF+OsbVxgWyXWBK9S2Lfa854kShiMsHn
dGcJhH6vK5bd7lTTeesfYOIvQKkCnd22jv2vQ2Q5e9WxzLRtqX+J9Z+hv3SQkpflYRJU5oAhuk7b
VpI5t6i2FiJsFHTgMqFOGFhvRBe466b2dpnhHvu22w0Ti5Xh18D9ktTzTmZv5EWH5lxunbTYNo54
u/t9KoBcEpxLix5nvmb1l+nVJ7V7JgDNJSYQyZK/Egoq++kzLw5D+5Ou347aBNjjadl59Lzv0nhc
l/JJIvFb7inEPFItnzcolRjgx12p3c3mccpgQpJTWyQ3y139kQ1uq5Wb1NJJkSNDKTclUn2Ehmc3
R3Jd1+JQNtkWjbfkJHJUniWBpLXY1JWOq9/aF+13T7xkKhFc4Dyh/dhYmndI5MtkkiWMaEnVKcM6
PIbXyk4jFh2bdVw3Jlwdk+MiQc4hV+Mc906kYis0C4FlFTyZchR6wkQpwwM4Z/0uFut3Xo3h6Lyv
qd2cRD+5KKjSL2mQZ4y4I5fofZFC6oTV4wKtNfT7cihoZ1YTEq6tmXgmgJZOsUnGNsnihlckJGv2
B3YvZ8ubwKVY9vM0ty02Nna+VrOQsFnsIXzRiEoX/en6CyEADeJiz1vPUsS5QbYV6HjH9He1y7CO
gqm3FDdKvNk56Fb2Cs7E2+aJ8uOl9tGxEmhCin7s7filsgpBgonANy4IJqot1pxYJRflxmg4w4vn
0VSw4Kh1UAkSpVoJUiPEwL9s7IyDfL6njLrjn8auz28qCxYl8WZ7BCDZxvayW8HV1WVI5ysDtG2P
Pr+hASDpuPXrIf1wOmbMhuoW/JwZyj7V23G0V5A1ipakYatDWrxTUsSxiScZh8Sg2zDTZWUeYjug
swAzMreIweQ6ykhp2QiZj3qpCEY6IbTCAy4OKtDhrvurtJDAsX/IyEcP5qmnIk6ay0bdd3b+12+W
gU+wa7Nds4x33D7W7A4niT8MbBffhviDtQ0L/gEDNRJO4jELskWKeIdH/3fBz014/ZrmD+syk7i4
eNV+kNM+Rayaul33o2fD47SY38w1zEdiUZpAFMq4HUWWBZMzj4exVf9msEbkVXEwxsslJrNhGHpn
46RUwQKtjdNexg59J5Yyumvh7t1svTtXp6cy65wn2DoXT+Owz7wWGe8wXrUYvoTRn0u1XLaZvmqc
3i567CWOzGxFcDd7L8Vcdwc245+5nL71pZo37QouS8NR0qKKcIfquZ8ge9yfDIHlNeaNHqrXPtZf
VrXQmAa4T6l4H2YgvuhFOcSMGpQcZ/LgpMtu4SSxSIS0czN96yoSpPWGgNF1HbYSUeOLIgmaTRLe
D09MewfhQpoyFsozZmQACV4Tx0nPeebEO3yTHIDDD7E34wG4it/z4SDuYUGNoEhNiNLVCvGKQhMM
X6e9TZbrgldiyYYGY1/2Am8nKxomgbA4VoxjcggndA5bdy4vXIaX2EzSa7zm1iXXLmJwmbxVFEje
XH1ZHZHKrtv8Wh1IEFIhObR4RmeD3FaL+SHs2ZNhyCS0yTTaDER7XdXKvC1JAc6gxjOZGVwv2F+C
nmdqD5/7ZpIrv80FO3a1My9TSzozaeh+nN9dET2+6IkV5sFaDDMYh6HAcDmBP+uT/ThzH/PLllAV
mcRNmbzaDs684eQKwAmitodoxdnVuvlwEfxiblSXMeRgdKTc59SAXXPgp8sRbPx6q34jJc8OzLwa
Ahtzo6Vgsu296eTljTzLptur+hBV2fJc5N6XGN2LTtKqIoyHEq2zMWDKJwE61zEqH9yYZCJKwRas
2cRlpOsNtdDRKne5ONXGnlnwds7dQIc5WQKJobRkK4yDCS1lVMrUT6p1rw1fmO4m7WiPV9zmhCqr
cAk40CYnTJruapYHZJCp9mM3R0P7M7yrlxIYTLfOT5D2N7e6KRmwddu6il7nh7xWyT6pT56qbJXi
n51fiqG9VBixyMrc4IqJ23vK/YPUDsOShG2b7pH6tUkdoeaIJ2aGdb1Tk8xnAvu1WMKfk/mAcmqn
GwiV6hg74X2kckSc+EmSOBYNJiEVD28Rcc4gih4ijZVAPDHC0t5E9rGURVTx7bEuFSsYAKK3+X5B
9JFp+0QJ7Uy4VKhdBw/Um/3ZEs8e25dO6w9E3IsH7IXP9sAgladfrQ5GZ29G+dFL8ZTmV8hw6MN3
dllF1DlwOFffSKHx8bVLSippYp9PH8YRb705h/2UnpzJwDt80KCN14U/OfrGVNSjqR5trXk2tSH3
IWU/LEmzSeGMFdrFWjwUqR9eW4Wqhs/Kws5kbVHoYBZg4SAXhGSjn2mnHuXgfY5H7dNsWx0TsfUu
MQnOlBNVHQkUZaungbQ77Km1Z3dntsMDi9ZA4x2qmYMK2IfYx/E4xzryVaLpEwe19nc6Ozyvqy9Y
YtJXzIhYVB4qme9d9REJ7ma8m7alHgr7Jy0iY5w3M99VOQ90MGeX/e86/yK19/uChmvFcTT+3c2M
CzEruSg3M7cYKyVoBCjvN7k4JsmXFNEcP6it5WeUneVZ4hd1zebsuNvCfuu3QiNpZ35c06dxImJ8
fFFYI9SaxSn3GttKkFDxe+uwKbnqyI3mhdH2JVQMsBvBysQpht4Ea7EXxQVvGRrGDdTOHYoW+iqs
56qTXFPwEGSZbWPTwUqWr68wm5gO0mEgb+1L1ccDC83G3TjNvlvShwzjc57cB4iI2lN7A/jGp3TJ
tL20iQg3LkikNCQcJAQryoOaPLkmqFrErY7KvAkEoXbysg99rvB4C0zFEHLIdLbzwzSb2O8KjM5u
iLHSzk6xA6RDPLoVDQDT9zz+LNIi1Pk8W4eBWtdT9YIaWWu8ooO/KDH61vZJFsvNbi/SnA8G82w9
dXZ1325ywthVN90od9iHCdzLPTP/fXMVopSg2ShHJ80BeybUXe/cXv64rEGOeLSmQxsuKWGGWYIR
yz6UiM9V/czLmOMvLyTm/2oNKpKSs+p9uXP01j39DqubDENhh43ESz7thIJgso5tzAjpbih8wvhl
iJh/n5pEmvPSAeEZJOQIuq9OT00/46l1G76Bd0vIl7sXdiTSuUGMqU3hsigA9dJr3Y4QxxBuQZWo
zWhUzwkCD4FXTVm3Iyui2N1lUj7rzvNM5WNAAfXuYZX2zhjznaLcmwbcGJNJQP1haevnvsrDkhF2
adKN1nPQOxlQzPY2KOZzHGvbbP2e8fXqdPDYGVl7LCt6wvkICxbNFhBQrGF30tLQ8xDdZZLwbRhJ
zK0Szhis1DFM5NMypL5UflbWAeVAXZP1cZjSwU5et5sFcg5GEHGGN6yFNOREwi5BMJfpNTEqAELV
A4Y6DCow0ZprXX1Mrrsl/2mv8A7g1LtWU/7dZBztWoLfNHFOXV0d573B4YVnN9FvnbvuYIySUHmC
WBhaqU038dLOy14RyX6xrJO+F7bYeuaKaVU5rnAbvYrAcXr4SgI86pobx0KkdP2txpmtEqhd9VVE
i/KqpskeP+Bjy8VsuN2pglmTFK8LE4W5OS4aWt2kDawny3m2egAkJNcvmZ74y1K8gxQ7lqm4jkXk
GGrQ2+0WreQGEwRXn/7oqCesk1t1iQNVKzI/c8zPCimsg24yVRiwaictQXqiQNtQl+UssyZEyrbJ
TW/bEc0KGiGzrBeWvjysA9UkM6EEwLJdGb8zajNn5CvuX3XQJeg0jmms/C6AmYi69Zvafcyc9ZE0
GL+qmo3ifuTqY+KJjdX8zvZzv76L3DjkbkH9+2LH/0octAUQDHb/nBt4OXPE5h2GGAQzj6i0jtry
r5NWpCcMLegSsBr9oKffuEuzbwcUUmMqIhukEuem7s6DX4lxA5zznJK9LTURpkUf9db8Riafr87R
lPTXMiPPXQgmEvIdv/R1xVWJxWfGKb/WeSDrqw6rQpVY1Dw7NMynrNqpkxpgn/DLleiUJByoOSSR
d4yRy1oNXzVzeSzwNWv1R+4pQUqpbGXsmvq/2XtbSnYmKntC8x8OXb9ur40xRVXMknLe2/MhmWjZ
TP1AujgfVRoJclkWGncVVN22cClXS3eTVd9qDZdJpCfFtD601LvESNcLJ3lM7zcZUNXMwE4CbK43
L6u1syAWWOyHLL0KnJLGNHHuo6m9VZ/Vf4ISO9NHNpl1lFTljplZ17ygiT7kZREINdIssWvAOKgF
C50GdZXNW6x3ByeeAunMp8bxuInMwOvxRz2Sx2ebAZR7cMbvoJ+13DsUjbdt0vakNmaY04218bEH
21i36WO8PBip4IDlcDWurVUdm1q/NRO94oOxIj5TjgOyT/gGvBW8ck9ZTN4aTlspvr10fDb1jk3S
Eg4t5CrvHzhhfJZ+ky7fsmFqj8E5rgr8qjGk1CpSdP2WdS/coyJ/i73v0flOhwt6g0ont33BEFtr
h2rce0QpMF6zu1BT3tcufcuY2oi14a5ZQ6Obd1ARogXCoayQ+kOQ02CgJTAAsNTfXDtKMNFrxNv7
UHQDLz7hp++hrNwbzQHDNOPRKsCVeRDLrSwYd/TA0tzJZqsLxZCtETsgfoZpV1kXjebOGaedKWo6
HjpSmZ+zytrYDdaRiDwQX4ekDhiKZa6hd+wZslfJsOqOaRl1/xGF4ZYIEQaJz0PpnvO2C7FlYLy7
qTrSxBHr4LuXmZt51ff9OEWt0e+dbDzzNvjG8pt4lGymtm15OYlM9lfOQd0lLRgIQ86XAqpBTeJo
Gu+VV7T2j5gvGChTE+LMBSBexDPrU25+1fspRgNgDIyJlph4q4hW9U0DOFROy0+X/isLZYO4grZy
M4hjLu50MBmVOOMmeZwhuevzc5/9qSroYqNk5STo1u2QoEZ/lnChdB1kz8Pcc/Kw8lRrwAM9jhn7
w2HtnwKVtjlWFyaMQ9nSTl9ZEO8Wy+UnqTlSPRq6/PFpLdN9VvebZGkYk9EDLXB0rBJk83ioSuac
cFIM6JoZUfNjGuS8bk3aPC6DeLLhEpq0pFUVXxKZBz8DEbk+2EEQ5X3ksackBNgRKhlEHosgOHF/
DUcf11K/WBvViJgNUbOCO+eXj7hPEca1XhYl9MoeE4CxZFgKLK4vt1jpN5bc2i01TkIRhxUHlNfq
HA0w3RXOBrIECHCflhhb6sX0+MVeaCaR9JjmoWcDq7wRjH/wcjDUPC/F4HeFhMDX8yQesX2HXiN2
kv3shKyeZPQ0ZQrp/rrAcKBq+bKemEB3W7NatuJeRbX/yvmtT9ddno6hIvVoZMKbl1RzXrZzx7BV
hR/zlo4gwcQwUi5+rDzLYvkphLex234n9a9EA+qG6x0ZO16fHXA7h7safG21NUolGLo3xdqyaKaE
Yp3GxzC35wlVgaNCMp6iCWxVng1nZMDZ8uVAPega6HcMfb27+sjlvOFUl3FF9V3QtR9qc43ccqeB
6QWknCyHaTitShm4zrs1F35uT2GT7LzyOth7hV0G672gnrvNVMtwfM2BJWeSp384VZQYHSx8+6yX
Cx8dV7B7VaH3adbBpZJugVi35mvdX2Nr2OkzZMD6ubU+W+kFmIF8NbsgDOFnh3OJVUSrzvZ6VfGj
JNBlaZ3G8sfMXleIz3BsdssQBynGCdmPH4b3mKAlMxIo5Kwz3GJbEl6YQ97UnRMRGoV66Zp2w0Jn
VZcdwl9/ZKRI+AgmeGVfnZeF+g4B0mLfJL4HxrPJXHLbHDvlk2zSwOT0bw+DTSWe/9yhqygVfo0B
M8JzTxuF5bRFmlFqX2l3W8X35I2QFSiENGNjMlZzpbFT53fbW4NhyHYdGKT0oCZ3Hmuzx2wTaFkN
j1U5QTXY9CQOoe8NSDjq7ztYh0mNextAnXHR6Zx7Gc9dFSarFTAXTy1scTBDG/tYrn8aIAXDBP2v
fTliD/48SpSZ4Zg/WV3Y6XKbzfHLgOwWoOBGasNnQy16H/cqZlQx/VzXm8W5NbolG54fqHyBMbiB
ojMGUJGeFPXZLsr7l+9rVnHLHLbHWreXrM1sdgzUXYmdbeOhChA+eekXvK6zvTDA2dhVEekaDlYL
ITpkUnZA7rwZkxlFDUfFmoe4tyAcoV5B3qSc2+55ppIxYD/NScbn86lY4DfGo4ESi8HQQokql4fe
mLaxKrbr4N1HKtwZ3ZvETyWbPoTPf+xle16IHqo8tjfVdXGXF2foorgbfVJAfERROwaMoxeYONet
Aoabi+lR+0jTmTrtlhZnV0uCFVoT+BnfgQVX1o+t9lC3z+b8Lbtm37stM5Ml7HAaaGxnRHKszQaD
4r+23SzdlLBE707sPhGxPcZTxZeYb+wEiFPvbbTlfZVvixNazk4DqPTjVCASMa0QziqTl6Yxb+X7
Kq49Z9asArww5UtBT12o6kPbonjvBsa962Ey3+zB2cAyx6XnPiXr11TxcjXusRE9yELSh5S765NE
OFCCUuUTB4TbVs9r2m6ACTS+u4iPWcVnlTIds7nTrSWY6n7XMQxKPI/BNvSYMYwFhxxXbavjy5os
7NvfK+2imb8u09XTw0Wzw0WvDp3WYGAfMLu8GYi2Rrv8mBjMOZDAVEOecOj5g+xvpaUdqdIPmCeZ
UNlqpA9TSJAEVN9DojpRXWDNthDCHD03eZXU/Bbnohm/CVqCcRbbokOnXud8+oJLO9nMTs2cW3m2
aL1z5bAgv6kRgNFVhmghXkw2cQ2AxNEhpGaegIJPW3x/efHsYnbvPUZ1Ux8l8RIUWebPMaRfgekW
FR0BV9tUBY/I2BuD2G6w3xEaUUCmu8lxzwAqTpb9uKLamxvGlzR/qoijFMdi7T4Trr3J3Y+ye0MB
8UK6y89YQd25gHwJgAbAAjgaiN8ZsIZSHrCMrJXDmLoOSv3FyQBUDC/ecWjT65i2kd496OocLBg2
ugnmBOtteK76NdNS4keNl3iF7Ad0jreSgo5hsPxXOP21L2pAC0gEpXyL+dsJ932cRBU5d0f9OOwX
tHIyhezX/fZ9vhFufxT0PqvIIcSFqZuhw8+Pqck6+X78X3Puk86aQVPJwFtOg4z38En9CfSHbjLL
RuPEoJvhJty6w7pE0hA0I/JgMs1PtA8uwp384SSw+6dkPKnrNpPXGb2reUsRd1L9yV9uYiW9wit3
QL0JMrW7t7x8dHMo+FUwPFSNfkQZOT21wy5J94MX9S+aiXT9rMe7QtliC+y9IugqIPnMP+wvwEY/
BSDuWaGygzBN8kCAHLBHWk9PZANkHJmFE9+ltDDolj+IJgc763aweiKw1G95N/sNtRObO0a6Di7+
h4EBR2Xf1mrEG1Btky6aON/x457ru46gXZ4yBARdn395i47KqYkGdjJmpYcIizdS0Zk/Xlbd3twX
H81aoBbFlMgmvpPtvqDYYG94UFk4dNywOjrjai75bm41DwaCRt1MDpnJUpcLvkYzV3aQKOd+18/l
3og/lPWfXaf0ZzM3Yxv0evpeyWKz9s5d/vnl4L+htipi+3RHIabM5KaGleM8MtR7mF3lK3Fuilc/
mfqjOZzMycWoMeNDYvIJJdi139yeyUF5J+lGtqE/OSOwugUtsfOta7uRaT2UybCP/9TlnWoe6I/z
BoYoSDQcu5nfj19Adc6cBaQMku9D51Zchvxa0wjonFEOD96KQNSpofhBzcpQSOrt9NkWXzZ0srQE
7w0sGtJoiA1963wPOlIo3MVG8iFNh2nHXY+h863AwnhpNFDHyAPgQChstgBGLry7+jH7dOLmmqEf
Q5+Ql8Olqb4b6wMNsz9U6Z8CxKKu4gcvkcgJvy3l4I1WmOqvqaOeB8xYEJX4Hv8m75Ku2hvVN/KS
PoAS8euM5caVAJ1Z0io5I82Z7XfKrW4OoZZSTihblQudfWqQp/Zr7bwk1b/aTAP8OhXjsMJYrrmm
+Qu3pFmg20M6nVY9vflTYy/44keCSvaQBQKtQjkO3kSFr7maP27bX9zJ29px+txYy8E1PVKvnJ06
nlz5At6I0QGzFGq7yXuzq39WzWdwcDP8osyA+zKK6zWwuF07xmpmyUIzhqSJuoNaG7XKxkyVZ5QY
nAAckXwttHMTnnN7PDcjTa2jhWNp76by4rQNKCg736VlGurjvHfM6ZCUcjcq6a1vAhzDD3JQfnRo
Sx1pGETDMM0ctkNbHta28TWVaR+L1qESm8TdmLDPlbp8liL/c9KVwQWyAjgJ1vpXym3afeTOTF8t
r2pvgPz700Xvu/QGOKkZJsxXJROUUq+Wy5Ybz3UZg6li0tZ1Z8OL3xb9UXHMKNMawDgAz4qSlQw/
xdu4ovMDauKIj8HmsyuWnaN7I8+XZOjV0vjQ1f+jjNqhPHypPCPKOz9+GkdGeXBh9pb3q61D4OHK
FkOPEunQz8ZuavsXEGiRg/ggH99KpLBFo/w5CvQu17sRsgm+H5y9Zl6zWL3CLmkoN8w4HygddL/q
Owz+cqMuqN/z9Qi64ynXl30vmj0MdxzllI7MBJpW24pxq/aocZ1xP6VX47dh6Dup5ZfDyoOPxW4u
qqAC17WbkYxHFAGnDs7PXEdlgvBitbeti+O7X6PWmraJmx5x6g8siZO0PacSv6IeJgpKe43U2Zm9
pAXlwBhj5CzHZsG+JPQoblwgf1qIqRT9iCfDbHR8rWcbW60KnFEGjmK4ufDdjXgIj4Ut9qDJwLs+
oYAF11ozyeseHa61xWAkP33H5EaTYnCcGBCyW3jyML0HC3h9aIUewo+xGp/Qi4DtrLYqpYRhQEmx
7EBnSK3o2vuwToecS0tT1mcHX2VToNZR1C8WAmEVOyHV575FO8R2Eurb4wSXf8zah0HD2uugy1K1
/Sh7OooPuK4M8YmZc0Uj+bNnEKvNrl2opu0YBhsNN6psq7jTS/F66vODgnIjfugU6YOjQhQ2y1uR
eh/CBYjJnd5NLxrMtRWtKFyGTZb8piPVCQ9/o6mbjNaxM48Ve8VaMU+aPnzOlYIA5UVQbGa5sYdq
yxEw7hSLLXO8sdnOrcvfvP6OirKnYgrBR0d44Ni3wpEtZP1npve5Nzlcer/vKcmU9EhZMon+tb6/
eSlFXT/uV+efi3wJKP6WCJqwQXlUF7Vvi9VvEAeVjgMGQn9F5Iet1Q1RjvJ6es4dXYPrlRp0O9Ga
xA25FUWDzV0LycLbqvm27addPgDNqT/cgbsJEAjDVQWqsxIAMoSZtqmoBFiUTDwc9YSOqdsu/eMw
pOdimcOYz9002fvSXPdMW5BagN9HgFRtWpdQK63bwXNlRKC8cmiGTfFwF8J3yxQV4mIRVWuhOkN5
ceQDuUDACIcFT4AC6328JvGu12QUTw5sFjwAerLTPPRdvfQTRvTMQ/wkQ/E2YBDRuDz1MRCNfWj1
+hpXSSi+XR7IEWXgfVXEpB1ZUPNeN6/KhIV6uF/ujBXQqbeAXyb0W57jPtX05qASg4rOsLZF2Dx2
ImEfKn3g3XvFUvjc21s+LkHf1AwQPkzzA/rdxBdgZGqIPZ+kYqw++pElw6tD8Sukw2yO1DnLL0f5
jNn+IKz4Rzd5i0EwEU6AOaswPvSeUsmowY8wg6lUdSOW4WAMxbYblcu8UBXVmDWKdadmKjxQ/mdK
cCHkemjCppCQ/lbmF50eOe3KWKObLhmkSWOGQJowzHHTqKCLzKN6ICSlKZghxFC8xwhIU1QWyYtS
end+DOqXNnzoPMLoUyNA3XzI198CAdvcE9XVGO9xvpfstxbzzVT+WgYpkCgCr353tWWbAIqaut/F
2BoI8TU4kdyf8QKrHN4NqB1l1sBsgjK1SKNM0JqPcF2DIbOhn8b7DtMPQVoQ2Azu/7MmjcBO871Z
VKFAG2cmN8PCQLqvVPTtI/8FaCj679a76TmIdYxtMSZp1vyr+pS0T/r8NdUMhUwCmOg7zDxc+GQn
DcGX0T+Oq/vnVAxSuBkoZYeZl6T+alKDLp9suWo6porlUz6em4yUB6PdLu7KPGwIDCs/wTv+ztTp
Q8OQpE2abyoNCxgo4SxKNCpBx9uS4TA3ADwkQhEOs3YdHueR2sXm1HcgPEyDButA+t4Eq61xvb/J
ST8Eo/XGApWUGeNZcPiNCyCvbv5cY46F/rupEkqpujizoC4MceFAtaybqlRj0GuQgecBjYqM30tT
I74a2MsFcShPQwL9o1wexrW7dU16tmaD6EcSrnsVINJ/8LunYWCy/COZ14r2sK7lVw9dz29jcwgK
QmlmVXDTRCaVWqPhTSv0aqOslvnGcPfBtsbsWOBX3a5g/iZ7Vl8nz/yFd3UacAhI4jveXNigOKBf
aw9kc6tY3U5NU6a3YIDNHHxSLBZmo3Xv34VUyZOleITy6BS+vMTUCH4jlPamTmxG23RjOFNQIweV
xmB9jpOpEilQybPGl12tvQjJc4B3y66YqUL5UUMLc0gj8+SYRYvIWNNzzK0tCTz1yvRuZi21RahR
YrF6jIsB14oBndIaft0RQE1/t7jFGdIkD5iimdc8fhWe7kJND/k4xpBxtD50M+cf17C9szSMCAix
XNPUjlhZmK3Wc898RyTbosTqzPtb9MwBrUXd6EgRvNzwbcpJTPcbVQP9Hr8qJy1l/Gf+evpl8BYW
1u9J+TjDeqTy2dzlFzo+NDuGEdozSWZ3Wt0rdDQ8/IEoIU0gQlewbwiJd7ojWXxDCcRr1+g62rN8
D+lumOfITtu9Sj3b2vta5Ylh8scmn228cdSS5RbLKT5WIPqeTRdRig7itcpoFqvXxeSyEXl+6eah
DQGipdvB+ZEDRxjU3umttPsawxoYdYAM4fTfuTqzpcaBbdt+kSJSvfTqvsHY9BQvCqAK9VJKqVT3
9WeIfePuE+fFAVRRBbalXM2cYxow4aLkNliS3lAfezAMEt7xKcWIBM3P3vc9pi43GfXOSLIc4TDL
3npgyVXn7abPlF5HOesdmCeYSie64FExfkSDalNeslP3inYX208NkuQGKpxAbWCOKB8tVEnmjXyh
9mQ241fGQOow1C3ztLEn6NXJjWdToDAHsz6nON0sMxc0e4SXuN5VmWgXZFI9jyhfpvg+ZXVrxxAJ
+u+ZmVuZCfb9qJ0hJi/WnJD5WjRP26BBjzxelsKKYeHaMU/h1K89yUCjZys4EFBCIeRzX7B7jm8H
MojLSRYzFULBYFsbsweGCkugQtHnvNhxdyCKrybqoZ8fFbOuMP5q0DkEvFqZ+2mUBUOebFXU6CPE
JnA2eRJQFfz1bVa9HrVhDNNG891wDhcxO9QGJNTjQaWn0f0oq25XE4kbud89mmzDRZcTvpgZCnvg
UC4ZDU64qiGId5I5+8HiDp95+2zYMfpcY3QpqnlnwhobUglxjjkZez6DgXngvFfuZ+awe+ruOWBb
+VzKt4ChUS/UcdGxzvWpjhzWdw91ApsFLx5sYoTGFLGoXdKeRjJaE0FgW/w6Qt2l/h33bcnSrrSz
DVT5AeBMb77VDG3tnBA5iXwlevZEy8bmvYeMYnI4Ko+pAVzGceRAd4pVybOm2J6n1dmSP7QQuBpX
6cTdfUB0YILaufocF7afH9uEjf6MnwzbrDoRoLOdUjIl4FEXT0ycJnrg7k6kZ0YYbnT1mNWLfNol
wNJHZz/Q6fvuR28+Sl9B2cK3CP+X1XY9bxPbhoDZ034eQ5DSFPHkzsh9CWTW4HR0GD0nfxmLrssO
Vxt7WZA3zGbz9G+SwS9npwGQMMk/SObBeHmNmvtlgWSw4EB+3DSfdYnxgO1FycpNkFGrycUzevZe
SyJ0sxsXaIy+w7vYwNEy/PeQEa5O3yVPzejyd3hVasTPdbPTfboJENkuSkx/oop4mxlKu+a9VBne
Txj9PakWkgmifM9wcZY5vtJThtGDIZQ08eb9s6KbvEXsbXsOu8G6jII6khXSBDAESwX5VzgFOnp0
OT8aHdptqGlGe/ajZwuxyOLsrHJ0cgTYEtuQ06In8mkatk77PZMhBemzSf426WlhjqEzyofLFP6L
emarMXRUMjQQawScsPbgrthT7FxUttPBQzwJb6/8F6p22QEfCy7ils7ccLudF/54BXeXmSHn6K5d
759IaAwHPPP8FrTwTYXvSq1M50VAleQ404k6Rdk2ic5p9lJ148qlDc2tXSp/UIKuqoC26VA7CGsK
BkY704NgX4zrklu3eaoZuZHzN5P1EjvGceRWosUDOQ++gZrGvNq0LCrYTwjT2ncz9s5D8R1Tzeou
WEX16zichbcLMKqnaru8dWa27BktkGjExpOfI06QdmePyzjuFDLZJNV6hb5vqiD+v7f5DwftyiIq
KeZuaRM0OFe8GzJQpw2lnbmW5dHOn2fvH0FacfHhIvhs/tY4MOuQtMtvjwBwI3qxJUISt2nFwe/V
TBxrNe0YF6h0lLegfvQnoQ6moitpySuaSDHf1JbpHTHwFUc/SE0QfbCX/Ipmi05o50ZFgjUmA5+7
qOeMrn7IWfQxZPlnC+ePNxtImCe87IV2o6fQvQ40Sb6ZOq9GGm7kwKzdAjlD7ND0N3HL4FX1dFJR
3Ly3mjVlWtcsBLRgVMPWvA6YIPslGW3BPatt90V3H1aV+duqAFs3jIymAuOhWQCuTvEdRn3BAo1b
leF0OJU8C4J01f+UcnrzCk5P5GG8gg81UGc79Z4UiLp9or2dF6s/gLTVF2mV9aqkU3BYZ9FYSmZu
mhu+kQhzm1hDvANprgdUM5DGmuukXwiwxq0+sicDORg9mCkXA/KJkP+HdQWDW4uNdIAlSnyNuThU
C3bxDuQxck8WTMFPkO19cZvq/HnCROQRE9JaP2AE+Snq/Tz8dD6JbM+NcRcUfx2c6ilPL5poUNrN
az4gdfUwPumthlqfIqUZvH7ja/jrzqNCSBJjU0oKMOL5pRpfw94B7vdBLiVA7t/F4nI42ksWYOBs
82S4ax1+m6Q85USHo4/yhxscnoqEgHLbpeJP0Vr3AEVBVbT0zDNsONdtJNLYmts8MPNAeWuPSJPC
CMy/jFv3DjDWOwL4siiZb02KPdSg5Cl9YEbQBpJdXLvEu8JL3HPyv3UG0arNAMmN9DliY4N9rLxD
lhvhnkqZhGlxl1b5PXSxCU8N0Ym1ObCxyr0n6MlbQUjKpjYEHCApoTM2XCAdfGvmPS76hSHDXCP8
W2FkdxFrTjlxc+ZaIMOIWeOusad1MUBwwn35Gsi+vli6TbYk1A8k9xV3ga0ZXbAaf4ycexZYj2nR
+fji1IBBHMUWZlm8X6SMrozOu7Yls/KSbOR1mnroCk8maYybYUis9SI7VuMkL8WM/Bx59CFp8q/Q
QqBAQWzuqemOIUAyXqmNro3nBK1wkF+BPtRr3PDZNjM6Nkzlhzn15ORkX5MrRsav+cZQ7rxXecM6
m0A1RjiLHgdZJpctCxV+IJ4NTD7ma526A++hG79cSrVHyq/Zpbs24nxvW8QznkbAlxr1qWTtuWp4
Omm6J5gZmbmPEp/VTMVAIk0OhCl0q7RJgnUIwGQNRTIkaytmyNEv6TWMkxfnl9HJpTuhUowF7Es6
arX18wQFRlI8YcQ4oJegjkD4OTdIE+qSo7816z9VlxG/l0KO4+SLk/42jZ595xONNQxya8RZeNBV
iY4+X9Gn+uxm0UjPMZtpzj4zRe4wNsCQ+ig9/37uNMJhHJE/TWPOdnB5yAtD0a0vH/5+8feBsPnp
lFlwPhC08eHvF7vGYJVi92AqwvBE8zGQaLV8OCG3IQ7KxMLo1VlLZlxMJVOz01SiEie9PECxmv/z
8Pu1/376+6f/52u/f9p1w//+NrgkySloT7XNW3Dt8fSfpj5CzGKqLNsYhKTg1etAqMe4FVIKvpUc
7fpsNIJUlt8PRemj7Q5BRB2DhgzUOZZnlIf1+T9/YHJ7FbgVYKadDDngjXOFnk7/eeizaJUNPdpg
C5sOoUX+6fcj+f8/+s+nqSuPNoo8g/CQc7KEp/0+2DapVFYQG/SWTn52kVwxmHXPbNTmPdLoaEHB
WfCc//PgZuz67OXh/3wtagzQ+9ihpZ/5HLWdf/79iD6eMVQ+MZNgnuHQ14Aor2xrR4lQ79tM/xki
2+xWIHBgthVAE2QdVbvaktmBAegt0a5zDsY8bSlfU5fd6+CcjYykov/1eTLG8zl5++9f+P2u37+q
yWlfERRSbWcxghjR/v970LNsz/8A/BIJJbLz78MQ2nRC//3c5jlgP6oZHDj4F3CLi8/Oaq2z61bY
agK/QdBauE9zH7zJrkPPQF9iOQ8GCPD7KGH+QXjWfW/729nM1INjd+mJte0HiUH4HWsU6ghbgv3Q
0YC47Vhc4gHTqrbC09yZKJTx6GyHEUWWY2bJnZdZnwh03J1yBJh9u2PQygTz/PuAwZMYg95A+qBl
cx7TMuBDgxuorsiVMQC6QOCLZ/WV53GHOhqxDFoJFcE6BkLxEkdOwxIu788+Cy4GVtTxVTBcorY1
tgkTxlWW4vETkmgbjTCmMcQjYRbiQHTUsawGZAWKxC/QeSgSEJpKb8KJnDOOMxO1qyt773ozgjHR
tFvCQ31Wx/qaRYR4psOzlwTGa4zeu+rpKiyg5UDh6djQmkdHP0wR+maA7NkvwwIJd6ZBlKmNwpoQ
Rnozm96KiKZrnOPuE0IQaJYYycmi6yWZhOVCMHW7rhHLLoNcypCxGWFuZIaTFLNBnnirL+BXDIp2
MNEpmJhtaqJpDArGZE2rrgk4geW/dlWE+SES7rmSeBEIyn6uJmyDU8Rmyu36Z8/AzoI05fcvTg1j
dJNm8whPGAl2DV7ZLZi1Qv8ftxOmpIB+Zts3acOSryb4HP76Pm3DbC2ZNT0QT7ZU80TpiExvTV02
uwS86iojIeNQwr6+VcQQrf2GQCP8P/MthFaKy7ZnRN/Nf0Q4Dw8eTkgfTVtuqelgoU1L5uynLkAU
kSWV32opLv0s7TdeC2tbl9JfJzOrSQfE5p6SVm8sD7R7XxDdV48KKeeiNY3iH+D8ZB0gFY7KI8Mh
5v95rS4ZAHME2OOrW7Zkjhf99JHij/Fl1ZIWlhPwWgaPJhMiAoN8dgnaf+wsu99bDI5An66T0fIe
nLDxHnyUt/SGdrn779eabJlKWy5KKrKOr1oJhJCiu/UANNf43ut9xmjk9vugyqRBgpA/WraY8Zz5
ydWbrbvIWlyjNR2rqnialBmLPQji9m5M7Xxndi1jbaeLyQUx4jMj8nJf22pkGc/Exucg7CAfS1Cr
VNjCvvS5R3KuAh1Nl8pIzZog4oS+vKCckVA3qCJqKcOtLlqmKhTaO9WN5BpaZX3fdEGFA8pt994y
UlNtU1+iqEHN62sEMS72FWIhGDBpPd5R8KdHOysu3fJuzGe0z7Cra94TAVrFzibT0NPxl50zN4tD
bZ6xTWJEHS32s5Vx6TtT3RkYw0dYgXe6c3iwtGBNqBnNBBePI+UMxse/JSZb0wix30EhUQ8xFD7k
EFiXTDp8ucu/RUp6sHEd59Y10OibymkfLKPzb5WLO8kQm0E74thNPmgheic2qT6Xy4urAkSpKsLC
QwHoZdq/+Z6rHnM/eiNfy2czxbqH/0MEZGP9hkOlDeHMiQ4sJqlzfMl0aiIrZs3bZPejTkgHVY+q
LZgTlWFwH+N8PQsYLud8JL4GS220nYSA1lE3PdEN8UJtYQAaLgF8UxLd23kTbC0qwk1g9ubGQLlz
CIhIwaLoPcR2+Co7qNxRRVtn9Z71ooah3zrBUfTcm9Gik5sWtI+2xmgaCu9SL8ka4zAQcdhkBfqi
6blHig8nm+EHYYvbhIjFTxnI58HCBB5lojkbaZk9hy0GG0YmvOz5C7VSuY2oIo6WAL5u2ihRGqO8
SBaoNxj6yo+fgzBdojvGFktq6ZILh3ru9yYVuQzNySJCypBYj14D4qgLBlpgZH8aLyFeQ7+dhnNT
8mrr0R/OrpPmx0L4ECxRDrktRkJnqhM41oo3V5DkwJ48dmB9DGMqR5BgZmRbLu8vHxePYQ36xOQR
BeYwwhUz7pQb13xLig5wjBr5Z5gzcbVdZJtV/ySgcxoCeNPaa3zIOBMxUcsbKswZh4k6GzduGqcH
yvPj0If5meNLbRvpe+8pWvpFOCUPihvXtTWJNKmCGuXwYBZXSKfx1XuKa9O4xtysdibZ74RvNHy6
fC2gtjhYFtaHkMDIlelxfPa27d93ywOYfASy6Qyoe7mip965BLU1HzuNiH6s738vuHnJL89K/tmg
7zCCGOpOGhR2cR8mSAhCRj1OYqmrOZQEdPPmJH03xQ8k+tcoy60rDYx1BVBANVCVjCwab+8VTnrf
Qa1EX5pm//lIdS6TXNIbbMb+23iM2Ja6PIDCJ8V1UiZKMcveBCBZjzmogDhpyZXpBC7AHpP6OPbv
o47ry0Bs2ilgipbbIEFwz6TLhiW/H7u+Icgo2NuZBd6Ne8ytm4IflfjZ3iMs5gzKohdZtJvk9C9M
zHhjKnsXEUez9uwF2TSTQkzqJ9FJRroj4846sAK72aw5UREK3O0RyVVOHLEAHbDYjzVmKbiO5wae
Mg4k/Q5UG/R08iMsKOqFTO2Xvgw4UJjoTvjg3C7KDvi1s1PhIlZWuYtZi6MfiKA8Rshz9z5B51M5
XEfL2YSVOiLepdCZXKJx4sdGzweVROvBtMydJej6ZBc+zmn8XMB0GPcDUulTGn04bhk+uaaHFAn+
7LputmGKTlPbLZrGMolOXqQXkpBeVU4quKvM17ltd31u5wzLZA6n1X0oa3mYg4rOD+3W4Bwqt2oo
Yad6V7LCKu3FFzAab+XYXeg/Ndm5iEmaAKOOQc3vkZ5b8Uz79iIW6e+mMbA2aUZ0VhYEV0fSk4sg
7U5DP2Ggu052zgnXiGM5EunNYcowGLBJhw8duICHzm8t/eKqCYqg0/8GPxOf5Vyn61zDJUvLV6AX
DOGKraQz9oJKoA1WIPXa+NOCnwVfER2BR4Rs2BMZRc4ex8781cfZUQgmksKYGyInhjczRn0mzfli
NsNH4NNtdYTJkSOEfj3Q6G4FMQ5Z5zTHRrAadJDc5iPmt8x1YdV7ISumwQBi718EV83WTL0ll8Dx
l40Sw4b8LoR4ZVjxJhznf1bK6J1ZA2KvRJM4ZNTpzijeJg9SCWKFdi2Ecs7xZJ+hVG0V98gHux7u
laPUXewQ9VeF7etQ9Eg3Sn71ST6EweyvuN+515gk7vVc1UzhUY6dyFnccFoTIscujPBN4ABeau0U
VADmjMQZO63eseZY1LRestFu+CexwLbAirwL3aS5j5igI8ywtpWpGbiQ4hTE7UObFcYfodK9FXRP
RWJdZUuQZFGqk4HpDye2NW9E6PLjDtmVcq094C4ni0MMxOUJyCfkm51In3oei4GEGLyMd1Rtr9pO
Hn7Lv9+iLzK7/GQE1ldgS+Qng0cBW1d7FhAjKiF7rxejgfCjYj+ZE/nEFpp0NyVf3qk59oKMBVZZ
X0Zkg6ypunUmpq3l9Rr4+6jWc/EluubVSwAPRD55KTSo27F/iDLV32ACb1NL1gcQzROvT4iphi60
Fx68l2n6JBAKvooYv5AI4Pv3QghukjDzIWmWYTXuNAlgaODnRlerqeCx2ASOax/U9G1OLUmvbfnI
E66Z67OtcsIh2Cpe2NbJ0IVjI9w7yv/ya8c9i/HvHLhIsCbg2LABMW7/MUVsbfJauhehXezo01ln
w5+uMuKNaDIEZpNF3FPN8205GGOH9p8Bi2EzZUa6DhSix+RhdtFzpShR8Ys0EAIZWoHh6Z9GH3CY
oRktZ/qGUZi0SbN8Tybrx3R8e1VkoARLi+FWKRDeZ0jCowpl/sxuTqMuDrjjbsLOREfO2+8MBcRm
xdzZ2Zuiidh2WdNsKibvf8PpVqniu4ZIrn38XJXJi2qUAADJrGm3bcaiqyhbY42EnHSRVmxmQppW
pJ+8JvCIvLGp1r6Xf1j+VOyc7E/IUnU/aIUkQDeXsDQR5nQ1GgRN86+MZ5kPLOmy4l27+jWpCeSe
mNbC5X1Ss8l+WW2Zloq66N5Fa/0jj6e46zB7hxbHoKAwgCtCfJcri73b2Po8AU7QJmgQYr3Bq7fb
rnF3bp+lWxt1SudXD7Ou/iRuQOyli6BwiFlcB8zk8VFyA4S+sQZfdpq67NGiLG3rH+I7oz2Md2cl
iFj3wvifnZfv6QSIIkgwRzHFPyQa5KckIpwWK/5xBosYCYigKA3Mf7WXMGYexk/TN16qAXh9XbGv
mahkPFJN7HaJZhuceygLlAV1/ddR7443jEjLm68mpHiPJk5ww2w/oN5vClN5W0/XqMLQFUmbirjv
BeoMhmBRodYA1O86VsT1lFRbJN54kedoN5o9CWEgl5pV/Wx4dOhasH+p1DsND1adifPTtx9BbESb
B7fKPtsCJqGOCyb83OAjb3iPk8V0qP1/cT3a+xiWopnhPhN0kfBAzEcz/c5j77nzvb3Tz69TzlKp
UaXNZIElodmwTHGOjk+4e+f1xinPkhcj91lbdhkVTP3p6gRlfo3sbSRhfLEWQTXfuc4oYDq2D5kF
8ZyrcA/5jpsLYSWbcEFHqGpig2KKXSsx0g96+blS5+hL7DZBgfpgTOxXZ2Yw5rnjJve+27z0T+Gy
9iVGbMNGegyAGZDmuHVU85pRjW6hYexrYjYikuPbPNoMKXeG1EZJCHAmtSXdHQtgV9rFjpqKPbPH
ONefsOFZePTNHHujIoMV8ehTNvrnGOFgH5CQSPHF7K2H3Y/QzuAA3OXG9EK+G9PNhAjCbOA/DLwZ
3sOUIUuhbymi9ttZ1JzWZ2cST1s2/kduI+rxGQ2Mjc+clmGG5EeDRfg+9t3zxNEJ+MU7BIlotrH2
9zW3La+kL8KRD7yGSJ6qvOWef6mRxFY0/SK76QDiT1DzWmeENlHTx38LIkxwAEDQDUBS4gIAz1Gc
0gq1ZhP5h8h8hEsjyMTmRFOoqBwGBrJ6GloUG0a11qYvDmbyN07G75Kp08pJkbbTfa7J5eBnkZRq
wmw+Q4XkzJTFw1xOp0oAOq2q9DlFM0ruKtoamDdpRaqZHZGKV3EqgerpXzsweceE6RKXMctZUaLh
gC2WbKcJ3An4lDOzL3udE4855sWLU7UHhKofQjwOnXySVQUmgTSpdaDtNbry5YlBmdhOE2F03H8i
cLWiAc2po7pmS9A+OFnyJ8hDsXI5pFZKVeeiHZZIms+pyr2tvWCa3Wl8IDiRm1NE6pkBaI16tN37
WXGgqmIOzPndKtHsupEnqfGdvRi7rRBwlowQd5+fP1Wpg22p7BaSdU7nGhZHItexAnqPUqIeCTL1
L42mlV7chFjG0CgCRCVKj2bKXjLsFXxgEHxVizcjb76LbPJ2raOhQ0RPbFnwho2XnLn4Rms2Kc3Q
XBg5PWRYHg7t8vz1Powbc6QRTcLsJELsrKb3nATuXd6Ru0Sr8dOUbbTxzB5mSvVNGDXCEcdv1iMG
4pWwnTfL6oAbT8QAj9L6C9L3hnSuY7AI225K4vvcZrBXz9nVlqJcJ7G7M2LvjR9yZkOYvRdTQoZY
iOZmcuYLYD/mZYHJ1JALYD9Lc+O3GFhx/Z79kD0obK6hTVF/ZgmKUNfb0EWv5VLhAfFpULDAnkrN
yVxrsBGTB9nLdqgdah8dTl0LZiNIEqRRoIwZ0HrmeE+hiLxBLF3ikU3eyG3jHznUj9B627ORs7uC
ezBXxZ3k7RTY3nDIR30XcpOyEMQ5lf9uRpog6P6s4/BnIubkABIRlRv0qMlynpi0ATpMbE7u/GOe
dbuPy+6+aP233K9Bt1T7rP6KDXnhWv1ofhE9zCYrXDYYmkreZiR8BLF1KTJ9N8XDrYqsZptQ77HZ
dCkXMfPwm+M99lmiuCiocMtokD8NNDCVQw73B9BAktMVgMIHNjjGI71ZkX3hfQ9KfvZTsArYkO7s
CgF17Vx9kj9PZXms3QATTPs2sV7lBfQ+M5IumZw6ajNqsZ7I+zPJN60qaoLCvh+gycyDuc8ZTdAE
KoLsFlAFoCucTk7/PCv5gsaHqBdF+Z+YjViFc9CdFKc6hdkH2jOgHbED9ICx0TnoxnnFE/CMSj0k
xeZW2smGeCYO8UDCNLT8RwTDCElQWpB3OL2FWJ1hDa+K7jpY9qsX8/ublMaRwWJuXvjrhNLs6FMm
VMyQyRcJBuu0x0nZuCYMAzSLFH/9O3duuQMXutpkuc8FBEdnMxdOc6ZIemtHlvHwYLa1L18qekWZ
JfKQF024GgCvkMjKINfGdJar82xYXzOGsc6JFZvnHEdNQvE/OzE36qXqfSwNmLaGX7AxsRrE2JVn
rrOxKdZekBVbQCwJqruc7ggY4uTADgMbdpiH8NFMcBR4hj+vB+WSO6iY6NadgmHWoBRVCONaptY5
s9O15fHNqg8PxHkBbDFo6XRmgQIJ3kqTJK6IGhEEyUqExN/G7VuwUHysPnpVSn/oBomB1zF9Lepd
bncHs7CflD3OgH9z/E4m3z11JeJ4Z9yPqtNrd5URFH/fpvk5ikZUxh2xu+xhQCybEdHWAjFJW3yb
g83dFLj7EBRvnBm8kePQRJg58mZsvTMjymbrhN7VavTFVq9ubpuQ9fpNmA3o4oNyF/fpB1Yvyn6z
fowYOGyjzL/oRe1bp2O7g3b61EHa3oSFjdQzYio+KXGnAChGiGD2YWyhTSvNj2xmJW/71rHsuZlr
aR65CLmtZNY6Sry/khBSToEYaGLAzbqDrR2nICslE6siwLwcQdXn4DZ4hpe0gMhtJYUaZ3UwF4/s
7bABhVijjKJ+1uTGIRZhHjlLaFd2/F0yFqSmhHTC/uO5Ga1rbTOuFhiVnTk3dzNzdKZ8knACZsQi
6yYcTX275w67C40w3BkoEIXGxG847KejccgvqiovKmTz6alSXrOR2spViLCDVBJMwISqiDnZk1Zj
LgAaBaLaWE12srPzShwIkcZEzUZ1dvRnVufAqh4a3HFrahdM1jYOxtjKzmVKNHtj55sh/qxEhOiV
6JzaYvxaz2Ds6gG0QxhZm8JnIVnlTGfMkvXHWMKoiOZdW8avBWqFfNmuR5V+gFJexcVGlmjg4I2x
YD+XUZhvVY8G1UyK5yqga0OQikwJWzegRn/uzwkoamJr4TAKr7p1ufFXlNLAN+KP6zgg38+o77rB
/NCM0dZkyU6rLDRvv59BCqw3VQGPNGansPFZpSy08OIQc8uMbNGtAh/hlpowO8ZFzC3d44mOhp3l
QeaRpEkyi8h+OjWAoIVrp1DUkzXwA3oSqZsVzAv58YDepn/RljxR3FUHL0Twk7nY2yyJpilJHb0T
HspZUd10ipwpFujVpizbzdgx15YPFbA3g2O8HFcp6a5gpvFIVQ7xgj1RPWl/QhN5JBVtvKXT+NPQ
mVIX2Gvf8jkzFd6BKEKdLf3xPBEAtXK7IdzY0GkRRSIJSjmYlrcH7BYJ1mbh7NSUe3bRfaS6G3cG
dIDWGc11l/c/6Vy99ZFTbm1j29EhcJkOBABgh5MWdf1A7uLWKRB7kJUXhdGFVRHrhyBdNNo4ILgt
9t0/IeLXEuLTnZqrj0LmE3VT9xCMXn722uouChqkdhAH07wtL2zJ3hqiEdZukkAQMlaRzSiV+gWF
TmvPe8fj2chK441Sc7qrgpylxkwXGiSEF2VccrU9nYvBy24UlWPBdHgaI5NqrBr3si8PlNFno4P4
YMxCrGePgEv+MRtxH+5Q99CZyYEUiTcFI4ZrHyQT8eL7LOUfdm2SEmxY8m6lN32KzFKWTr4mTwgJ
XFcSjmoceYuUp174jGYSggM1nA534nfxACS0GuhghBur9AcHLd+ENJ7kD3Qm4ltyXSbCSLjt8nuI
qiWHvuGEq2paJAR+iZyTmyhwpsxYxGOETpzyKXdVrAPl0AYcc+NuNuLhOKVwhubxZ2LjuRq1CnYe
+4ezMI0boVgxdPYeSE72NoQpgPuU8E7h4B9vYmhB+DsaNW2G1qHGbqAFslxDOdane43dQ+GM2aQO
GvQwSUYiW3jz82ePyYDyCBZHDuuWH31ANklu7Wwj+mjlcsNArZPLku/PMBs28Y2WMD04XvPs1abN
TizZOyO3Zj3590UZ38oCQYvDug+MB61qA2ZLx1nBhKQ+ts2HBB/fEAUmafXCOQyQF1hfU+1+ORG/
h6ogugzJQkx0863tmB+jmz+qysXfWemX1sNRPldQYiUQC/RD3LmZiOQF8rkw/AyCCJWhde/l+Tf6
+1cCE3Z9nX1M9Bbr0QquQ1RDFBlxhk5VxSUnUC8oAkwnMv/WRGRou9LPhZbEm3QsChGr7yY165fR
UeCc6+mIZ4ZEBYGgX9fdNq9mb91VyHuZPK9yM+IkATe4syLYJbzv11nsrV1E84PPjD2NsdWrOgM5
SHPVY1rYFnOMYl33+4LV4NpWWUkL3C7ipOVvBHgs8/jR7AVHK0pQfxnZBu2ZddW4wjjIXT1HNml1
0J4680e2KTrXIvooU8IBGjwGADi/sSsgLIXfKvQfdhAbZArQjoU2t0PufU3F+ISgB29ks2sUklZr
eirY42984yE0TspmRFoQI7auigrNdS3rtZeaoO8KWHmq749lFLnnmDq9ilLnlHBDQZnV4RpAij2X
9Msm2W1TDPfBVbAh2cyEafWnFAxN+6kzuAX1p3kIKPYNd9ha+3SQyTpq8uDQIMgXWZXtQ5F9MC+W
kCDg2HZu/9eXYDU8TH1iUOUeCni06iFojCUctrJCbN9gKUJOzq/EJB/9e5PWP34RhTC84fr7Q/7a
IEIeypaDugKchB5nm/YJ0mqgQkMQMujtbnmNZXB22Qx6NUMWg9G1J3E2WrzwRmgeBjOA4YYkjhfM
ErwkuZdjYyVvjHV0+0k64NKD3oqEaOKpda6ist76FjFn01g8FX5IbJxKYibI87ZVpodfqiL+nenn
ZkJZSd1l1lSQ+TplLr3yIpdST2Ik7F3mQxFu4SRBNWbFiGSMYLHFJ+bfoqhfGlhilUXEm7ZAC+D0
4VUoFQqR8eyhZlw5zvinqPIl0D5/95ymPToq/hQpzkqDTlirbS1g4bSd7A+WK+6jyT/UbftsWoyk
WR0CUIgvmnYXk1H1V7bxCBAr+GOX4WdNRowxyasIsmedoILOSewEoUR+AtABZYPeGqB1sFZiK+9y
rHL9c2kIXESYK1l4Drvea3EPBTmuGJkhYGAaJJDDyCUAvAXYG/ggEUEhH50O/3I/GFR9tNghW2KM
aj33u9aGmzBeCeNzF/73A4ElISuPAn2x89p2TcCL6hfrpPgyon9F7qE28k0MBEwpgQTi/m2FD8Kx
x7GSoMmK+/rcTfZP6vXfXY/gMJGjXvu13LFRRBUd7hXETc9wPtgAfsaij3jbQToHZlz6yGJj7DFV
RCmqmi8j1SfDrsMjep6rF7fyTKQ2r5bdPxg9Nr7OYEwb/0MEcs5GKHNhnH5hYXqdrdTAh2QgZ/f/
oCaj05yaY8mdg9mqgzSXLUuLK2Tdj/9D3ZktN45kW/ZXyuq5kQ2HY3yoa9YkOIqSKIVEDS8wiQph
nmd8/V2eWV2WWdWd3WX90HbLsswyMiJEkATcj5+z99oZZKzh4r0No/nTtg32pcGluqIhkk32R0AJ
vx7Q96QLKF7cFRL9YrBL9SVaVwWjoRHZNLavaWu2PLhVM9CjcsxVFxExxar0nOeKwH7IeAiCAaP5
IsNbND1bvghrh/gAy50+s4DhePiGmgG3sJ+YMebyRxIwSMpp7TsujXVhuXhJm/cpwy8/WjpRYZBZ
bN5CK0q8jwkwN88Ec2Z9F94s/S4Qa6slgYnj426Zg6fedcVN1+8neIfH1iCXty6ig9VN17CxE4Zq
nkPjpVh7TjT8QFWPKmxMTxkr8+wlza4exX3ae1jwKtSZDdrctZ2ORw10Wdf96JuuZTkJfdO0PMYk
ayjgqwQBEUqWM72kA6EQgPRqyN+93ip/KMy6OBufvQbvYKeNl4zuDzw279609QdiKwEyB+4nqzK9
YLkgjJnZvFqtR7AUTpofVH7XctsshPPCiK1aSkcMdPcAUucPCVffT/qalaCFa0+WYbBmbt/tKTvo
Cxhm5Euv+CwqfkCUXWrmpQw0kWjFcbPutQ5kTlDvoSemoMvTYzxg8kzphcm4Rjgx1D87msTjKH6O
Gly1glWUt8DcumU/aWcUN0bDPT4t0CawmNgLhzIrtjd1Q0u+wSo5MkVXzT1RA+Mj1L0up3nrZmAy
iZNd6bDVN0zpTpXLCtvbtxrvcSUbD8tcOO2svCw3Yz5ZvkGlFQ8I54u4A7836u+5PQHrB4FhIhor
6OyM9FMAwNWun0zurlnA6ZQcMDZFol3GmUVrseFgYL+B/EDPzUVqUXYgvsYlf1kW8pnKn93oHI2Q
V8ssuZtBWfFCtF9Dk8GfYJSlLUzKuuBQaN6NiDF/ZYizvVC3D3o4PxRkc7GLcX5wAJeWevFC7aFv
JhcHEoqOHKl9NywRs3mXkaLF9L197uL6R4OcCHgFIKdupkPWyx+cr3a9FEDg61zxI4objhs0VaS1
0Tj90NbACTUhuoKxcgqW5YmVhrCZmeyAhBW9jW2dIY86GKc4EQw7284aq4DVWIeBIpxQMRd+LRyc
lWmUD9l448xgte34Xk8wcwzLaxm9TWSnmwMqOUPnlFwUPU+fKW9juqYUWCD8C+wsFtELmmQEM8VM
35nTbz1mPTw3RJKqm6PCK8MkK0dJMU23Ufmms0OuTSZO7Pv1q0F3p7LxCZbJfImzvluTllusR7OE
07+OI1D6yfTFVZyy2LlXJuCRdCAg3M91F8J2ajZp7A37pSASG+D4PjMBNi8qJKvx5hWSt7lw8GXR
rK0CpwRrq58b756MHaBBcXuJXLii3o8iGj9T6Prb6nVJqFaqDiCvU9l3Rha9UnQSGmY0YtObr6yg
Ak3keF467ayBDkXsQtu5vuMhvHEma4+EvUcIaGOy8ZjMj0XyVQnczugsQtVG0OppGwmO2otEciQ8
+kiGAT3VAeQndPnByMzXopiJaFzspWKzpp8TPVfCsEvqrBEH3BDRMS081WIa93FfS+BaOw5NULIM
293VlgXOtwNRvBjF4ttq0thpF5FVHu4ZOkFhW0YEzj1n2QSaHGqvQclEEQVlRDKUYYqz0xsYz8nC
SqI7Jj1A0d0I5ovzgHdKjmG2nuvp5IXZY5hb3/lyU+FJ8bjJYzqT6ybyXGBAkNXtkQ5tRHuHChtv
X223+yz3Tq3o+huspeqgDnCRLv6N65ov+sIjnhb1sEnsq2aC8vOs+m4UAodG2D9Fkn5BNRQXBPBY
mwLWmIVu66rJA1+36Zk4tCMZAIzMoBymNCNsavhoH2bKfAn9wSf5ZUSYuNNTRuvIj8YhgV1AR94S
dPUps8geduDa8mU39ZmhBEIC1/zKbXFyJ8/d0uPBY9HgeG6BLkSL6S+19WGHeBOx4BoYWDksMYSa
U5oSEitUXABHmuoU5L+bsfYu/HeNJXs17ol9+hnJ5iWJrB0Hm8eJ5JDKCPDGmmeebGK2YdjlkQu8
LSJXz8E+6Aa9z0BnQLjKkyeMfWjxIDk0Swqg5mGc26usCLQdcSUu7FNJTuBwlqlRn7Uen6MZNYec
Gaedt/0uC4c7UXfxpi45CI9jcHCt6joxItBmRlZJ5CAK7jE9ZsN9iTGLw/sEPqDQfOoX3qlIxUE3
6fdApjlQPfqGR8fZaY0rajqbD4n1gAiDTbswTQemqPllkVyjSXsoyuxHYg4vS4BsgJ7wtfSMctNR
mFWdtUd3cU0aLz0gZd9keO0M2XQ+ZqJ279n2xpiAeFXRB6lADryZ4mSBUcVDF7hIIXGuC2yOUPPn
Vd7hXmlrQNMeUn4GWbehvmjH3tSeEeV8RtAqN+E4vM7xxAwgetYB3677HHeG+LHMNAosRB5LmoOA
7mgJjLTblslRSesZsD/ks2mVvgQpJXqDuJb0JfFmNDMdoeKd/d1xvoqpeZYNpboWEFmStOdK649d
ygGknIr3xIW3mIs3d0pSHkkG/GkTyU1txY+DfCn1bE/uY3pClL/uSYvDAr1OMXR1Leh8bfwYJEFn
TXdvpualFRSSQyyPSK0hhZb+hAWVc/sHlukfokHt0w4GGFEr2cgSzaxgluDYPQdJod8xJhh8g57L
JuaD1XuzRFhR3DdsudpUXObOqo7OyL/QGzoKe7yPa/TffQgXf7GCc2JhHw8BKmHlg5AppvRHr7vM
UmltTt1z4NE6tR20x16WvtYl2RVJVVOIbT18fxH+72rbN7BxsLfgLJsVUwIy8JDFxIWiYMcDxALZ
TFAh4JBsrXu3GJi0K1OGURvAJs3y1TNpfMzzS2iB4jTK6AYgTMHrmfXG6M+2Q8JRzxDBwmbtJwGg
GNK6OcnPIbbcXu2gNL/GCGd7a2y82b6QmgI3N6ZplL8ieay3g84r0RVBvY5ylOfHtPltu52+izm9
83KvXhk5KZ5IwPy4SWjiik8EjfmN4WF0aWi7c3vC6pDWNkqxvQeFfa/H2YWY1ASvC1hTCMgJ4kWi
o9xyvK+m7rxkdrV1Kckl+x3l5YL1X7MOMmesWyf3Y6OKmzl8GmS664ZB3llwmmwDE7bbs8frETo5
K24Ook6+RZnu2/ZC3vm7E3URlK3+XAZcUj76ZD++VZLlpkaq6WdRpxrHFV8wSYOBIb6DkRGQUTe+
GBN6W2TqrkK04gjrtnZv/QBAf6l6OExgov3C5nBV1CrIs3+305yGyjidui4rtkXfGf7SIUh2NiIB
geG6lut7Qr5WQvN7SjUfkeFzotOlNYh/8rUKsWs/zBDgRtRbyD+x3TgF7ur8K2FK78euY2xNFEyp
kuKJfP4iCoXCo5ue+njhs6OJsELCeZMZ1qKArjiWFRrMASk265VYQZu3xXPsooOjta370qH7bMwM
LMEmqOwg7dDBQUeGsMFY9xkSJRUHzptlQlMkuDVYD+5Fp1W/q2xGjyX0rCO+56K0qzWKhgYuSnup
Si9H0QoyIuxj31F0hwyFM65Y1MmzB6FVq5+tGmoJVs7ehIHSJ8Exj9i39URjV7ItZ+VSjAQS1WoQ
M/nt2n6fSOMzHGc6WxLuYI3pFhCHA/acvsH0EMfjfkw6GmCK4jXHJkHqTvVeVw5fSFETipFaP8PR
fl9csnJKO2a8x/E5EjlbhJWebksG8uusYxMopXWdvbcE7IWBmcYHq6UMZMYTuN5kPaEQ8iUafn/S
dNQxjjJsGZDjchKPOiaCE3g0n0AHTH8Rdiw3il5607F9tssDu97sy1Ajp9F71CQ9XgwYXmPu4Exo
qzBJT5XKNWO2gZU+c5/p6aNx7BZuTaHRBR9rAkqoFdo+A4QI0JSBHeVk7fycQMKT10NWj8Bax0ic
OdXzlBWUMAnc/xZoJ53Aznro5JdV9t8WX8R2yG3XF+m1cmnok1q0zlBSxAFaRw6G/dobYHYRuGUO
dsaiVGA/K/Ute0hAXYum0hUThyXTdnG5MVBoC6KfQtQS6LDltkMHttbCQtvOkuGlNPSdXrYCyoRz
Xoba2IkQukK5yHXXT2tT5mcrfHXG9hY0yg0BxnVSP2vBN43FszTyHxxgY5gT9JbtzNokVvLcW8z4
mir+iafk1SA2CV5iT9yCEBZIFQAI3rBs54h5UBxXxl7X5DPRZKWd3zglPpYqqlhfjYrMBm7ntFO8
0/q96Fm1Z/RZg416zhHArVCkL+FHHSKhbGe7YOAWPRd9u+/VguLmN1rTf4XGDP+aD71M4NGg3VlZ
X26lfYhKOtshTr6txKh2g6EjHDNT8BgLZ262jtu86e07mpwHC1/gEeEoJuRAp/43aT7XNoZWWiS3
DM5YpD0k41kAPDt6My3tdeIEsbWH8oLc80fr6R0OsUdPtM12MfpvY8ILWqekcpgFUpSKmy1TYA70
IMh/7IPrEKDMAGXhe+LFp8cJ5U8uyBOA18jgKpTTgR7MF9KmTRF+snyBEVcYHOWe/FhU1t/oqI35
UbldomR+WUSGkOetM0eGopCy9OoQQ04yc3sXhYi6Ku8GYQTixbA6UudzOeWxx2yJrwUMKVBic02G
wNKnZ4+FpEfHmMOUlmqBx/a5BPumT/eDl7/VVAXxFN7MS/omFpYkbdqW7ltjcCwfAygYMvpMNfah
a13YN1X8QEZvFZ6FeAnlO0/ccWQXzGAAwWdkMugdkdTcURj5SdV8kgX70ZLsOL5gmCXArx+evWG6
ZUzvV64SVHCJcJP7sXitaz6FnuOA1TY3oBxSM1vnqA7YZKhO9d3UoR4WG1l4W++e2cjGskBKZOKB
wuO9GcyNG5wDWpleaD5YkEoKScGgVAn2xAiiD26CDJxxnP/AwT05/XcoGYMOnpxXIwk+oycOdpLs
eyN6sSowDhSqPZ8MJ9K3EtU1ZfxK9sYucqansE2PRYqOsz73xvBliGdB3BGrCTHt6SZJeTyhjpr2
46yHnFHmVaS5d31xN88cgf4/R7LufpYq0LT9r5DIahNjSn7tb0Gn/5LIevuRdQTc/kSF1s2Hr7/9
Vag///Oj7fhX8xfLsV3pmaajG8J0zd8HsrqSdht5qJ4hpOv8I5BV2r/oLo4tzzEMT9elRyBsW/Zd
9Le/SusXlKGG5WFNNRxpSvffCWSV0iJvtcQ8XhbqQvn5Oqmv0jbpUToWanQuorp+PMZF2HLx/00f
Q4b/qdahAg2ZmQxrgAaIZfzWHjfWUt/RNV1P7jVxjQMda1bYlyy6GvLB0hkE4vnSoV3rPZg4+LgC
3zpeGIYxWHV0RuvpzeJGh3IgfugI27okTQmasXhYOAa6/Qf+HJr+RQ/r8FvvjgE+vzNKFa88Zk+h
hZmVdjdX5mkbQcnmoFB8TEi/CO7n8mtBgT8UW2qLFaR64L8LiKSZrQBhvmvjg30GtWp7ZxM9HNEP
woNlRE7nPGirhFgeBEo7E+EHfjOXnHVCC9EbY4ilG6e6UOG6pDqw5LmCXD9BcncpduMEoQGNQPXx
RBgzMdAAlWfyNqT7IG2PRZ7uYpKBLJdRVLhvLHmLcmgbo2Cb8lc3/VzXsBBiPmdbAdYCeA52Q/eA
+sHiitAdBZVGBwQqp3NLbpBPRYvDBr0o4yC88mt9/OES5Gdx3RMagBG/saQvkmeGslqyXaU7/Izb
XB0qyJyXEMvgu4pJHDyG9XawHDgB+ENIZymMtn2U7EYa3in9nHmooSpf+/oUqhM87m1rZYPjFwsr
MxIOieeflCZa8f1MbhNYXolEbAo5Cy70trlOzbpMhK0b8cOYvCCPqsCTWkzzoY25z/18MfaJfRfG
76V+LNsPFE8rk3SBmIUc0cs6Ky+MZn2D8RmQ6dy4WHQfSnHhmuiSgiWUdKEu6ipjVsdZq9c5pLYy
pOfCCBdNU1BO2xoauOTvLdmwUTD2Libyc6JznrxzVzUWQ60yYWBcrw1uVKQ8a807NxV2N9ivdrcO
eStTfVX/hZRIGq7axqIphklpaxvXQfWiIxKFEE7U2mfOXHCcLgUKWg3q5xibfHvHvF12luqZcFkZ
X0vbJ2B4UtQ5AVLUER8pGxdhFXUCa4jErCpH7OCCO3in/G67Kw7iNeqHVUM4Z8PtNYZyt6D/zHkZ
XZ98G7ZRoRvrokTmED3a4PRLnSyDN+xR6z7RthU6NUN/69qjgNCugW5Xd+4St5ziQ4b93LUhh64R
1j0z0NC+VAiMEFzS5VHRNFwVg229uvbdXc1pE0oLkLQDBpMUgBRTyk3DPZDBL3cmpjvk5tr4LyVh
UKpqpqIN6f93xCBCKlvBy+fYyzCbWXbDcHwRzAbqCb1LiAQecju/jjt+LZEbQJxZZqaOqH415LPF
DMyd24ldmciLVT3x++Pkm+pecc6UV4wBcAjjBI+OGrAzbbiNkuvvFvHzb4vgX4o+P5foh1ntHJbm
f10bLd0wDE5TJn6ZP66N0nENL+rinnDI77Zs/OXeq9CgYSRK6ZcHWE2465kfrftCvTP3pssMHjXN
Ry1jOnScl2nLHG+leKQkEBDMTPYpB2W6IcjcEUt05EiTCwZ2iRlcSgvi3Og0+EjXadTtX68XOFke
w4VsvqqHbJp+fQba8kHXzwHHK4+IudmFLjgSQBFdMx4gV7+YDvIVCReCRzVWJKcLhMVVRt860K/Y
I/Itw9adbR/rHJ1xc23qh3YyVlpyDdwE5KQAd0U+tcV42GYI+5gjbrWm3Z9/uuJ/ufP87tMlj/z3
O09P+z4tTT7dJSNU86lOHQrUkNsfFTpwIbx3q67+luadltzNGluPOfttc4JPtfnzK2HL/Nfv2ZQ0
mi3HNBA76H+8kmLQNDixjLoNjgrTthInyd0+R7jHDnxwlrclYxRqVeneMb5QVKz23EKPJaQkwVlR
brAf2FDV+l2rk6NCz3NlVA9peY94vKmvlUVSBRnI/PMi5S7lCKvb+0oneKS///O3onbrf9rNPd3Q
uV/Vu3EN9U5/t5vLRLq67oL/ys1t430ig2acp8S3p1I06z9/LZXU/q+vJW1HGnxqwvun768RmZLd
oK8eza2Ot5n4BaTr/c4iV/eTYdz/4dWk+nl/eD1mCViMqZV027SEoZ7W37230YVqYQQR7QzWmyUx
Dk7AYxWluxSx5ATXBr0/J6mrodWvmkbTU65HzaMteBnHnhZgCK7GWDeuuBN0+eYUMSsoXUP0t2qV
R3VMZyGFzVCtJ636DGnu53svjp4TmewKHvIx7r4sTRzgdjdxd1g8Y63gCePUrEMCCtVVZBkqL1AS
Ku7NLK4MV3yi3xuXxWJ6wKqw6B81beK6v47g4x3zgJFlpcoIzYGHl0Dkwe2Btbu9YXu9neEDj/Np
yKEGz8F+oiIwBXM6kfhgoZBvhVtpn+WA7jTftdobGSEHLdL2Hc/8XF+TpT5iqGIJZYLAnRpMmFrP
4ISYSRLywXofc9lqezAc9rKBtxJwjmHnU+82HJ8MotiCC/kDK3UsYeRL9B4yNeuiqgadv6Oph4Ne
aqaC6lnom6A59p94vlI7U9R0f5hfBoa1NpEuHeS/CdgFmx/8qBWtAxTvX7use2nrc7cgpK22SeIS
rQdYhU0ipO4BQNbQP53bmtMaHWG0GN7y00zPWoVOikw0o6OEIXNcYP3ifakNJS9fFiRETn0L0q92
qSBFTKIPXyrNa7teq2uu2fMA9fE+0x1UCt+87zGX49TbmKhJOhcCOQVwyQ9DohxZRGMgfEMVzjbZ
TwD9uxC+TP5i1c1eyPG2HA/JTGIzuUZR6yp1897GmkAkN9eG5eFdMiYWJZE+KdD9ONqUIcUiCuGg
3U3l3mQ0Bl8U3ee8LccMHf6wkWHNJ7zTrX635KfFwTXKtjKwaZoGP92kqiLLpRwoVY9sl7F9++u+
vHEXWMnpR8sEpqCADeyLCDCJlT9Rt6yRCK/t6cQsba+2a4nwRZVHVZruNKwqIw+N2pGsHH/FFlvx
ZUkyCIndbgZDF5inskKDG/NVMP+zuBeT8CmFdkJg7YB8MQlD1YF8yqDMpuqG0C6KKVm0j4NAnJdG
xMuAW6FLs9CDH9rr6H4aVNcQKNatdXLc08zhOaasdT/liCdZPNGsAZwmdy41NTc+0nJmkkcv35aI
ArmXG2YSGLmpA7EzIqQdHf4y8A7WgWEkWkDlxJjGrk+6vV3Do5xfVClCdeOFM6wxeoOK1DRgEWDL
k/UP7gAaZXtNsjWvVOh4yHZYGdQaALPK0iDl8+xYPE6sFxz3N5RFpUMqH7tVbxHmwSIIJqEZ631O
I0QSva6esobbZVZV9fSUd5/qEEGsx69nDBDMDFGvKdnk6ioKDJTVcA10bQPKYCPzh769qiJqNCGr
bHHhrEyq8MijWwXAOXKiTYT7gaZHGtMC1riFbZXxoG9oP5v9kz2hLca6EVXXon2p0mpPfhwjPPgo
iLw8kmw6OhFVfG6Z6di8n0FTfc0V2TcM43i4sl0kSC2NSBZDlVvTP2dGFfdoZ++2SSzowSJS5GTR
kpugMdttaJGCE0dfsFILlZJ8/3qw4G5QRwePXdTjRjNtCliXYq7VGOU/WAzEHFtTQFItwMzx6jG0
7LqHGB4YLa8Z6yufuST2KUivTcG6T53pQalAobPK0mavTlQ9OjzH4TxXz2xGSARqi56oX2Xprp9q
WJMMolUEjeg3egBaBNJuySrWuO9B/17GhKikfHo89c17FsTkGtC9jfI9Xyv0hUufPIviOyZqZiSO
x1LoL4Us4Rp06CoZjM0chA+3b4SToiv2hB01FSkiazWZV/+fckhhnbmbcCYqF0N0zBCdyAm1dlWc
K1ggJZjPAFSSzkzcwCMqugV3eLQJ9X0rHur0GMA5y548BEPRp7lsHLkLgvfYusaobsOnjopYfdeK
Vg2HDkNjb37/z4stAcF73aPQzumIPbdL1rGDc7u0OFewlxi7mpnECEnMmuadWWd8i+jhW79Bks6o
dl1bGmA6Nl10JeJbpwGqHEo2QSg1ub7jlirDgEQP5M9wXmitNWRlM+tY6a19W0SfAx9t/Oz2T6ys
IWEovUGwgmHsQITHP2Evrtz0Rg+fRtOiC3ejsW4GZCUH3XMpn6bkQ2N5ZgcIeHw4rHanFBQvoeVo
5xa/dk4wJJVAoLunux8P+yA6pHQSl7uuvJ9ZAfGccXnqK1v6i7PpMI4KJ/NNtFlDDCbCxUO1nnU+
imXrjB9kyPolHXTQnBbN5NTEchC6q7JHLaWJI3h7j+wuAerQSL1nLazvlwky8MLMGJGXIXTEnf22
q+01Zl3QDVwmfVjV76g1a5UyRMCiuo2k95SGuS+AA+C6YPSl0e3lQWL5E1l77yX5WmTvjH0yBmBa
Gx1HVODo1JRnu3dPDKu3TpNtRUMQOd9I5af0SIOdJkEhNOoGAhTAtJpQCVbUlFXgZiL3pACSIjRE
lwReZGIfLC+W8aSoYer98xyYw5tj4I5iFkFeQ0iWL87oeNhM5oBEEo4CEJ65sNaKG+ExojUIQOgT
ppiEMVv0TpfZoDxofDdtN4tnPkiCe2FTMVFVW+mpy1+agdGB660MBrgB8NICdm2d8ViRegbUaRVR
N5o4nh1voGrgv6nsieyHeuGGo2gdWWtCVg65AbMWabQ2PvXTd08PRM9eW5nDdYQFy+2tRmJt+i2W
17zcS/mk6cOKQSOlx9NI7r1hfEsmkwWCLrloREJAMCe8sLW+1Y1CLCvCnO9pfBplx6jQ4uhBz7nd
6TX+Jvt7kYowBC+dda6ZkLDw7/Ycbfa2LRlTfNt6h8mHypt8cyAEpmeiLxnXAvZEJt6LGQp9yD3R
MJinOMqJhUxoNZjkTTW4GjLSG/Ql2DRo2hKEVCosQPYD3iEuGIHHSHqjCjYwDGSnUfTrnwfUwQkY
YTCZlchrbbIPSG8hLTD3O6xOacVtF8WbOYOPwwOYJgyvUxN/KBeaImQnJxYG1F5jdYig4Hb1+9wv
fkv1qBYJzSGYQJyU/86a0GCr5d3rtyZHwglwUs7ZXf0xr7XWsYvgq8O1DgG9LLRNT+N80CnCzGgH
3fzRJL/Gtot3AAobEVAad1ur/p6t8balKxXTPEhylHaEWAcVm8VsnLzmXiFT1WlfutOWGmXCToYn
ZINtfrVIjQjscTMulL5WdJOnElFEsxHDrRcllyGctzE+lhQmAgHIS6y/x2PAqj5uEszOqt/RWT1x
UO2xXR7t1IPLgGA3pONEfw9WLKHRW1X0qrYh0vGVTp0HaTYktS4gb3Ssgr10oq0qPNOWrRhiumr7
EI22/RWH4GhMSxbCAagzYhIyxEdj8ciD0E90iJsUlWzZ6LNjn1vZXm64HXRnb0En+LUHOXVHUroR
kNIBoUqLpdgVnZ8FkV8zaEuxN3TCH+sb/PzrebxiZzCNwwCZuIu+2kk/OMx9cX3hzFMNXf1kD5dl
adAARFtVswM+Wn0tzrUNSdukS6iKrEwLiMhKd16b3Wtjg58S7HxXMwlKLtKg0Ik0Py/ix19Pd//9
t4b5+bdjXPtrA/1aVgD0w6j7p1/+h//jfzz95bts/nL7Y/v0z0MBftA//uJ/3H1g0qn/9I/8Vxou
mJzi//fDhVM//STUivvzDxMG9Zd+mzDYv1iGi+gWZL3jOtJSLf7xp5o9WL8wILBMj/+pDpat8zts
Q2qMYOm/CJKlTMezqZ48Q/X9/z5hML1fTCQhjus5nslgwv23JgyWxU/6/bldR4RuQTOxobCDbhH/
3F2BGxiFUrW7jLbDl5OiPmXcvsagVNBurW9ig8CZpBw3YObwVAmIZqX3MoFo3idN0G7yKgYLiazS
bBgJL4FZ0Lv1rlrQvCACIP4a5fcGhjInkxbGcO4Fd8HYbCFYwuHFOqW6oODTjeyTvNeHkfCGRUOv
uYhx9C3sTjDGGEFWuxrfbVhxHG5w/oECbcZuG9WMgV0rhgPY3Nhwl9y0A0cXgdChIDoNpvspArGO
DWEcgjF4qDLTtyMwDFY4Ej0Qt8+t0hMMBMRp0ErWVsBYl9KR4I4zDpg7SNEsQwQE2uYMtSSGg+9B
/cOMLa19Xgy3U2EzXPaKe8xuVFg1GzEgjzWnure+VUfkHL1ssZkKhovmwrAkjyFkxwUdxVJ79Hp6
eF45+kg8GbSEyB6QQ/Yb5qZ07WcHr3yL7LB0vgSEQ5QkgoCaJSIHqDM/w4CugR5wokm18rMfa1qC
kq6JRwwjROfyEUcTKhUS0fttqTdP3qx/RtIcYU+OCoj5ICf0C4jGx1ogF/FsRfKnTa5FpSQbjY4l
LtavrCcIvI/og+gjFu2GdgKBvc9mO54ywiNSIsO9wnzNbG8d59Hd0NRK8dJy/Iy+HQehSwg0QNPu
qdhPaVw/oStZtoUYn9rJvmBcRy+wcISC9wxqDBVoYvBGx9YmoKxXteTy1ZBMHJvtvmF0EC/0QQ2O
EZIDfJlb0KJs9wMdbfDl9XgAW8QHvuNwtJJfWjnRc9dHEnR19yU2mw8G/Xw8TnXuw8r03YqWhKVx
z+fGMt4WDcP5pXbNR1fHLdeAJ9zmFpRjz4K037G0Zpxvw5iBUjg6z4Wegf+3CZhhpkz6i5lsmxQy
m8WRqDLIHlsqlOp1PUD+dMTGZtDi8JnrROKmr0beFNulWy7CZYOMDCn8ALVRY2LT8Jhex0eqU9iQ
VvVI+oVFy3cFKrX0qwJlaL8guvMGRjz6uFtKdvdw6Cjqzed6atFjV81FzobDTR2BSr0W1fzgGKh6
vfpZJoo2AF0+a0NIEb11sfvyCQGmS2s3ONajhy41fcyi4WJIyHujWUPyfxqrk0t5YqZXa2wFnDAS
VZfpFAuTU2gQ1+xq9i1c9Bd3kCsnry+ewS4YzXSwtHkfByFFY6AOumJ4sTS+Jl0zN6ZR/2gFnsW5
pe2gVBlR2p9Ixz2mosVaAJLE6ZFPF3JLtC0IEjf7EM1wJoQKwJdXv0Fx5Lx2quvoDlALPMbBxVWe
XmW+2Ju+5jQO8/Q9FMmRj0cdnD9S2u/MoqKpCqhl/Fnfh25+7DvqxTCcIf964rMZKDpdNMkTfDlU
Ns8W/RiFooSyR25Wn2A5QrWeTdYVDRFpFB4smswgHG92bJ67BQNG2rw2RkEYcZreWuVg3CDfPxBh
IfDO1OR2za/hSBx4OKWn0gwwYJsEo0zZR4LJGlVR9BJRqKwyGgq0MPq3lJmcUsLTtq4QQ51DIqdR
eg37gaLLHhx922sa68i8nEh1OUYoPfmAMGDGmlUxejBvcblH90Jr0n3i0Jqruf+IWr3pvN7G+I4U
AWs9z3GWcbtHfjMdxgU8O83jV+025nHA10CjBLMQKaew5sEdUrbQ5PLs+ke3TLNvqnBf+mtNFR6h
jt3mnRNjoZ1wyyfnqemJF3ORNLWjMv3nAAKWcicbumxN+dDb4mDiU1J2cJeQku+5m/ZeXShr/Fxx
DFloiLrvrW69pWH4yb5zCpz4oYQRRNdyeaKsbfkwZ7aaNqiIBpDmNl1MZyP1vAevU+01PdU4d1F5
L6YksKUlTR3SzMqqbeybaZGc1oiweS27GdxD1HcVCiH9R+GRfDPA0WG+qb/Q6wA8EN51CMFlTsWn
pR4NZqc9ICJlvqufEY3QJa4D5cwNHruIBVksH3MyPQlBRcm4U2JFoHZkhvfKvBg2E1MlHBbLlhUI
chTUXRsuO94V7ilTVlvYGiTSgHbZaSLNwSSX/R2Lsra36vhkpj26ftHQ8KZJONd0NhYkbhr01V0K
+xG4WrytIXsxx2Lo6JADbkwFjv5xvJMk4B0l8k/qWXcPDRddoctwxbVhPoBt52QzUl9mwvIXqhNf
iPnGEgH2bIabukxuG70f1xg2jr2kSDXI2PFDejgQ2dz4HHtjcoyiCvSvjR4dgVxdAESow+xgVN43
W8EdijUXz+sTabqcbQpaWLggOPqbtLkN7yMk5tyOo/Re9k1yKWFC9lp/toLga0ncBxiiG2/poT6R
sCKgw4Q1JmcjxLsNUO4Z32XD4P8wmqQJUrTQJmQndSJkuJW8xq0p/DgtNqEGUXi0+sdFt5m4dQvJ
TNTOYrr3JmdXs2phkiyAFKfMALKGdLnYA3bdxNbOcIJr4miWT+B9uXbmj5L+1kp0U0h2/bcVhq8V
CejJYF9CTTJukcNt4OUI57oTVK1pNXnkmpde++YFPagGneSnxB4fs944/ft1+/9DNf6Hqv5P6391
kvjHAYCTw99PFkqK84dfbH7V4Dz0P5v58Sdiyu73op3/29/8u5Lnaa5+/u2v/0ndmWzHbXRb+ong
FQAi0ExqwOxbMpOkSGqCpYZC3/d4+vsh6Vu/JN+SVw1qUJNclG2ZSSYi4sQ5e3/7G0Hzzfx/88M8
+7UEp5z+Q90evn8Lmvesbt7Df/69j9Ld/YuqWKfQVsKyUQBZ1M4fpTs1uG2jC5LSsJlIGibTrr9L
d2n/hfBHSQF4xDEs3Tb+U7rbfwmlGPxZOkMyobgk/PfP/8sdzH/P//7zz/PvWWX0a+VuYfqBJ+I6
fB+qeERNP0/cqG1cS1SlRcGRVkQcjvUBYNta0irBKHvpKEpoRzQtWxtZClL4y1Sx5ANVsS9KunJw
0gEJAhinXxmkpMHgjo1mVJQoIGmZlFLQXOCB6iVUJMhkU16zt0yIkBr/a5hkW7ftVk7KfdyQIbJL
0kBSS927GBuXsTcjOCE9QPLSwCkig51wkIQWOpz0ZVB4hqN5YlRNwz4u2FQnugyYd8UhFQggMcxl
SV2TKOvS55/LVYik9JzIx6VR66zBZjtYhfIfjifXRJQjNu7qB5klJc3cBF3uxLnReLInaVT7Wibi
Sdkw1wEC7YqIPZFrF6BYBdzJyeulGfcbx0nk/UheIIWIhfUrHx7cvaZhqnYEo5hY7wlHNiPGOhjH
79wWlbs34dfQIuKPCvZkMCJhhiNtRG2Z+AAx/p+s5T8u059X6f/6/+kOrjMp/z+v5V3zJRl/Wfvz
f/+3wM/5i9UL3tdhtC6k47BKPtaw9ZeF3s91Le7kOndt/Zc1DPDUEDaKQFMpaTFc/4/ATyIX5OjC
AYZez5X/N2t4fl+/rWFTMS4XUgqBYFDOa/ynqXmu0nJqXG5yU27iXldvowFJiGvVAMlysuYAOtrJ
5pMUNFvtnDCnOrnDILixW/nCg4l6pH+sJOyx3n+vSwj0P/0i/4dN5vc3aAjHNVBFOggR2WTYZn59
g7ifkUCCTuGy07GipRFt7cwptpHQkz1fMHkzWN8Mm50VWSP7II++1VnSPoZlOu6ImSrXNnF55AKP
cp9KZMU+/xNUy/WPP7/T23b3swBBuMImAMdSkPv57KzfxBWJmD9Bxf1zcofiLfftN67KxPhZdb0J
qhZbGSzcsdBI320cC78Y+Qn1yCxd9sRLOn5ugCYUuIRaueNjyS4qSbayn5JV3hbj58rvt0bxhkbL
uNyg8Y1ZPPmFqQ76DX8fpWDEiHr8WsJIwcXm7YgANyyicMJsaWp1e+/Ur0Ja1tNQRpjSRXyyYTod
vNaaxzcETi5TpkQGdQUNAvQSokty0q7tH+BnKH6Sjqo9c+jBaHLqH7WopUzlMt14bnVpWqIZ/vz7
nB//nx9NPvBZe2qxZBwOOJ7QXz95wGSF3vRg0YpCu+9bhv+o3hma5MjCYwd1U+i5u6j0wOxn+jGs
1BN40WhL6jqsxMji2um0r39+TzeBzK+fsdQ/DmRh4VWWHPE/L5cqA/TZpdztENQVK5ts0lNqkWXY
60xfRJO/NYOccNSTMEswML3bQsJNDEEb7G4oeMPp9IMZR/o+jRXsOkECde++yghuTtfm37xCWodm
IErT8dNkmdKautONOOAUkTSW0pFEraJODplJC/nPP5s+H9e//my6aQqTMkMK2nHqN8FOGVc6Dl0s
vGYph4e+0oYj4aafimFqzn0j4NQju8DSfe3i4sc067GqOdki5XJC/Sn+RdDzP7wdZxY9swnSaHQM
+7e3k5WVEZcDKqi6LD5JpzIwXo+oewL/az5HrppDt83Sdnx2vC/Ym+IDeldjnYG1W6Q5U6Y//3Z+
61LOMmgdiR+qa8egnTrLtH/+4F0MgzkuF76/mxJUHnT6ymCNPoxIeB8IpXlwcdTv/vw9/7H36YbN
EWDrxrwCXJ67X7/pSKJHxGaT32EKftZUzGZilggBOslSbJjB8FDJZheEIZCUOVygxX7EZc4M12Hy
qkgJOCYEXl9Kqb+CRvF2gY78Gm+Q/Jdd2pjfyc/PDu/U4KGhDkWybpu/y8TJJwszXcL+G5X54scM
/5Fkmidd797qTGdUJQqthkFRmM8yh8rgu97V6uekx7Z90wQwoqyW/aGdjBeH0ABuj0k8rWKHp65O
zX1L0tlZpNXV6dqBLb7eV40b3w/F8In+R31WNPJA/On5y0hd+S9PImL33386lrqybGJIOCbnQ/vX
zyHsjXCgEi1ogcQEhRn2pm/M6oGGnHZoAE/claPNVdLIHmst94+OhuVPZMW7GFPjMv+7oQjzRx9G
zSGfUaa+yUC3J250VVdN+SCQDLalGTzGufXegmY62t1kA5+EQZdWHZT0zrm0CmqWq+WvHrX1VrOi
z73X10+dY2PrHbCUiOHZFTqS9yNuStri9uhuZYsKyjImf+G5wBlKCL2PqWdCuEnsbe0Z+do0oIl3
Ko63gSjfbidXbCFvSuOTlno50UBAnEqJO7prM/MpVScM/uYzGXSLTpjBKU9bSGHzPlB5WAEz4j3u
ar0HO1z3wFgtLOm48iASGCQFl0OlHuvReXI0vDOJwNhLOJn5IoACd0C27mBxNld2lolApGI3EFKx
LfLIXbIT5OeiFfnZNkY6D7RiBwjT62ms7RWZ4dU2UnRm6z4AzoI7czFWPap/vvnOkLjamvC+5eTe
ab3jnwoDN1WD0kKwP4foXtY5pstlYXpy51hWsGotGZ27jp6aE4p83c0P3zC/qIkuFdPrp8awQWR6
jMxGP7XqtS61Yk/aoLGVmhwXU+NhXRiNV80yvYORBtrBzSzoTJIWhqHANdxeymlAf0jWgw2gPFgi
uSH+JxPvFGX7TBF+7X/ODcaJqSucQ2rRVcB53zfo6e1FVzrZJ6Nq7+uW+CfHYAcwlGGeAnIqWGwN
Sgj5nndm+dY6frTIpsY/klnFXDHXDn6RTHzefJWPNQ6DNr800Vvdu+lTbfTt6mODUTrYfze0q0s2
2iUG8ppBvCKfwSn1V98JEMVn1XRpZCP5yGn6xUVm7JvQNXd2B7bSblDNaWPyHWBNdXGKhVtkyaaf
H/Qkl+m9q1VbzzN3xlR2b1JStZhug9lBQLwD9FMcy3D8WuSm9T3NiBeLtdNtIXC99a+1vwVLHh9q
xDybgUe40QsHo8mcAyRtuBqab6s1yVlqm3f6c+SrdGkMPrF9lpOuFKSswPceJj5CEhvjsN/HWIgP
cU9V4TQ56xKL9S0oy8oc44j6u1lnMot3RuVUWwBCE8RSya4213C3v1rapn3RHM/c6n5g7crItg6a
VXwC5REd20JZ67z0rE0uJqDlFfGZWtNthoTHNxShv4e70K4QdSr+MyzMc6oU6SakJseQQXiBzBuv
hyqyjr6XbepGktk+f2/RWNYxNbqSZ7gJN1pS92STIr1pYXGsvXh4Z8xXvMUOXLZpZgHWTlY9c6Y0
C6GAtt/+VqZX6hCZubXvXboVxhxk7GuMiXpSQxmRCeb3DQLTOcvGNBB21JMtHzu8H6neg74jVIXc
MPjFlYFVWVpQlfQ0ZEeZ9a9dFZBF0KZPcWemj0N470tGMmaMLPD2E/ht+0jo4vqWsZZqcIsAvdgP
bYzsEUt+8AnOGlf1XB9WptGiWrWB5nVVvYk5Vk5FOR3aTFVHwCBojiQ9UaY4zs6TY70qZnqCFlxM
u+DWnKVfyfGUEHjHt9IPd7KuxocWbdtxQi9KZ5k2dO0GACSmfu8EJFt6IjlPeSbWkdcgooRtefUB
TkJRIilb66etmQ4gnmhjb71vPrSpXUEEOByudI88QYBu0j5HXdejLbWzZddHw3080pjuoRuBcXfW
tt8DmRSeiVWEdMbY13tgMHxFbFf/SY3dqx7OwUTTqZxjsiSBTYuP49HJAGU3Plk4gU0AnzWl3ZPt
044k/+u5EGF3ZfW92Woc16XRKDLMQI5EEFmQZTj5VihmM0Xe4f2cX2x91rqFQGE8RS8SmimYNZuD
yRy+hkoOG7/Q5GMweCvZSYD9E2slLLHjmoVJyurtgI/9fTOl2p6rUUY0sipX0Inx+YD0OZkQ9+7q
Ae2ZTgg4wfP9DtIwzO6p2PsRkw891EN6sqixmDNdY637JCiMdn7UG3s/TtlfaN9fEe2hYCOf5pNn
x1+9mq28qeBPqAJAtZkVtM4hsXtFFTzqmr0Sw7Cv45w0uqG21mpfTUoB5AKuGUiTRDbtnm742cvb
h6pOWeRGHRCsg08cXtVwyA0wj7c7T6ARG3a7cbmWj43XF3ih7P6hTiTuf70+GyKcxzMg/LrG2TIy
id/iVDv3FgdwBAJOUFdvMOqeleiqS8CJurRHO1+3yegepTqMYma5TRA9iQZ21phISHfswS1ZOqo6
iAzE8O5ZEO1DqLLxYaJwWjuCobiTuRsLrOWyVFmwL0LUM43j7X27Ma8F96Rl4sN4HBmeb1oA8gwW
tgHQWfzV5BXPL72phkVGmwqmDXnJk5EOW9MtgqNu4ryzoxyD3hCdEoE8U4ElWqXAGk/7LArqI0zp
+qiEHS8cG12LjrT2qnzXXufNFlEN1OhgWXud+ZxGhbNlvncfRaibOfGhb8uUNIrW9Z8ZKwAe9s8R
EbA8hu59T6TKPe/NXtdNMT3qQXhfacya0CXpueF+7SmeFs78K2KCa64se4qPQenCFkGO7pvBdEDM
GV9VC59MiuBRQYljrurmuzyarce91qwLJz31ijyYmBP9iZEJzIEqSdaRXmjLcDSrowisCLC5sRvU
yJ+AUB4rX30LmNKeGx2ZgdnKR8IKQTD3YwXC139mYlQDKUj1a9HYaGpSPd4ST4O5K2tlvR5tJqVJ
OVDlKeYbxPQdjPl/SyMQHWjbNBswUAAoFX+jSL2SHy/EIMYuuxgC0O1x5OQvLOi1lbfp1QvFk1s2
pIB5qAAJ55t3m8i/pHBTijAyn52411dJcR2g1l4mYT+2foDCfL4NIABCAuj7FOt90T/0Nd+CKgZM
bgEZDjns9CnVDRiyXFzvda+bvncO1VRu76ltKHj9cYZOFhkDM350k1DrcW54dHB1T5PjUf6U1tmJ
ECV4U/ekB124CqLA3yrXrR8MkziyZE3sZ362rJrzjlCsVUEC2HJCBaHTMTkylUXnKBhNtjhqr1Pt
aay/PtxEcnp1ovK7Y2vALSrcF3cdWKgNCEXJlXhadmVSr6qYpat3lvE8JYgHmjR8Hob21Rzcq9Nn
2VM9n0Z1gEoaR3/tjtdKBP4hDIE8G4LWLDEtxq71+bj+fJ0zZp/QL5ckixuSQFPDtVYRME1j/pc7
JJTWwiRime0u3IvJMTZpOzTXObcRGdjw2ayHEsKBs2emHC07BxEbBWN9f3uZk0IbJf1L3VZfb7/w
IDTMfVlYamf01SZKpn9pdvzjTmdhdzIxajCEYNf+vZ9l9KVIPAdfRjkkBEVILCfGFHoArm1gDqF3
Bh/RnWMH118Or//hz78t/R/f3lX0OB1eyYhAuTRfyn7qTDqFHbgMuvAHMj8EWBQG63BGgIQ6uolC
CITiAQEudu74h4jR2Nlu1yVB6XAqDTd3j52tT9vWwZzL7QQ41hhwhbSZ/XlR6Gz+/GbNf3y06KTo
4OqucmxdGL+/Wd9LZddEeXUX6inFeWyBnKJ+GfLuYNpWd8DveC0Bj2No9LvnASVhMhnmy1zlHOMM
qp89573eiki2zGA59RIXRRoPO7eRLg4HIJVoXsZ9X3Tf+7BOH9O65j5DavQ6mEfTle1ySDIlDJg8
EALkyn9rx/3zR8QtaDFsknSmmUr91inutSEa0phQ11tFOQ2clKQr0Ody3D5ftTmscHN+WjW7BooP
TXChhBcd/vyL/kdTUHeBYPJgOIpvY+v23MT66akAicFlQhJKH1RIAloynFFdVgEIUAazlUMKFD5T
DocI/9WdRmd7SZZQuVeEeAX4e76jQWaKjOPzX56Af7Sr5jdmWbSpJABtB7/+r29sQoxK2DF8JyLQ
iYNK9WNO4PDZ75Fa+X74mOvJt1Y3uPCBZsACGMld2wA6SW3pn4RNDPaff1M08fmOP283+Pwk4z+I
bpAChDR/W0B+kGdW7ensahGu3zwnI3PuMbgLEvOAh2MR35d6W298WeMIdopv8Aa6x7pN292M4lsj
j09znwacKKJ9YyQJdI+awDQESdsJhCcakuyCZlw/uXABkkS1GNTwqtCdcz8FWbKPW0QOvlZPD5aX
v4e1Fe9RKz3WJeGtyPtmqz5XGOszCaH5Ocpd+J+3CkFpcktEIEJjqIPnKIij7W1l3C5aQGExWSuW
x+QHXz+aSx81cejoITN5rbrYjfvG7/aaNLQuc93ruWsenAyVksAO8RRb7v2t01BNTXIxnFex+uhu
T2RvM0or9Ce/J/8taXoK1fk9IoL6Wg0Yb03VmM9hNicGT/XOy1wBDh6MbkjumF7LszG/5Aa36r/v
ol1g7ijaSI7gprGChUUDuxp69OpIN5CAY/wu0L9/k9mPmlvZe9/haBOZS1Ckm4YHrEvNfeewnViu
2GEKyXdjpNIXfumS+1cYi+Z6+1FgN207xzPI72K/IL7WRLKt1DI0VUFKiVtczc77kXg1okXl5dA+
IVL1riivIhG0+TtlcdigVU6k7q3xfb2VXIveG1NfiNhGsjWmciEjyHaD06enyq2uVlKOX+QYcXEJ
W/fFG4A0+VU6PPVuVS/1IWsuCMzNgTsxhi1obX6F8miM0CjiZ8NBBsyunZ+hccCh7c81ue5kT2NK
68Ocym0QC7pFrG+Dwp+Koa1WyVwEtXZPeobdH83RJYCidg5mEpQH27+2qTY82PBPj0YgmplMUwHs
auWSJTcsSIVANkQBEMd2+sQg6OOxsTWyUqvMfJ7b8qjYYfwInD5OFLifydGmItO/uYVesFwJDB7y
HkUdaN19FSJ2L/jwdgy8kd4Tziussd/JKjpnkGMuIc2eygVuYY7Apko751EJzDXiNJ1FQkN7Icvq
Wwnp47kD5XP+339qoBqiw4LIA5DLfahHZG19N9ifHGhZJa5e/Nd6RNQm30RohiD1Pm94UMdLXAvE
7kn+TgC3vYi90D+owbx+pNBy6Z155ZSctImRPbbauhIJAWYy/+IaU4bnM9I2nglxPg5EvwvKySGS
Rk33VUoI6sfmOuVw7GxhvsTwIEm2C3bYrPxjSuUDORB7YsgJOK9PHdvnpFZd5iG6K/ozerbqwQNv
vugj43vK3O8xSLg5k1Dir7g3YPUkPx63A6eXq38vI/XExV+eYWdJrobhi+UriDxQd8lvFFcPH9Cu
IwycYKhqlpoV4XGKk1M3PwIY/9w1uHEKAN0KnhyzqQ921oxQmLnlHULPImcjnva3HGikWm9/Pwml
3Z4npbuLPKCSCEMkeUbsHG7By7OtAijyMXf7dkfWzekWKcupkzID6IHwRi2Lx5/8TWSAHWhF0lwD
v+4WmoXwYZL9ZZhDaW8v9Zxy7XNdZlQIEgD9T/gIgCpNLTIVx8jmghrhbpuLFQ0xPdS8Qm3wp/1I
W5v5PgECO91ZKy6fi9vN3JmYBt2OZathm+ih6RFnh0lTi+r17d2nk3gij4A4ifk5zZxz7BFHOp+Z
XreLKojYCE2GT47h7YtJznmRXPGnHnk1UyGcEfTp9p3dJ+vJovfqgLaCHkKtKvR1pRDS3a7HKRyS
pnXqxcduTQ4kwVNm+UDYhIX42tjcvnntONrG5dNGIm1OR1RyqEijQzjXZ2XgXISK5N6SeN0qt5l5
piUZQgwgRSwBlGge1lWzOjkC1HPTpOVmYAC1hHQ4bjgcV0QzxWdZdyx3X31RU2M8R42XnsfJ/jLZ
dnCAajsnXpHCY7BGTqauWWv0svyzsfQOiTd5B/QpOp6bFrKWV+Rz6mm2baCILEx6JEuj9otjEKsa
J187bkHOqmUltIAgknCEUOFE1yy3uYbcipFbpT53c8LE1B6ihkQQxkvFW2Gzp4EuRDc5DNkBnPIm
VgMroWxwIGOUnecD5qPQzb1HnbspbZXtJfETY5uPnzNJr2Yc2q0WDQK9HlY0rYu/CPrbq6HOtA2p
JZ9UTxAr8XDmEmBwjPwN71LGVPVAy/3+ViQFPTGHIejJ7RwQI41pOiLXJP2aM3btF4VzMdsiukPe
9g0wnnvJfb1ZVRYXbTlTLjzHExeDFuAaGGV5dBP8wLcbpplCrXAZECbkZn7TRuIrFHyR7a2zUZtB
i/ONk9Mt2lfD6snjRjRM3qbZvXQCMd1wHurZ6dWlX504GN+T4WnsuqeMEOEvWjQBsPqeFYwARZlV
K4KR2SRMrFeRRNf+1owjxYheZw8VliyVWTGSZMEgbEI+bhqm+2q15nXcRuXgXY0C63Lhh8a0HUvr
/vauWn5ugvow0Ppg7itfq44Ut/kB0Bs/ci++2TJxCIro3UPNxS2vDboxbdceulD4B7srFlzX7VVt
Vf7j2Cg49fDq3jLc0P5MDM/SCzGu3YaZQ7dwXM9Z2g7OcojPrQrDr+nYbwVr5TJyEHNMFHW5BnNc
HY2kazZp2ROa1715sQpfBNabUTCIzHpdP6CxtbezIGsRK1IQUpC0ez2XcGHK/svEVkhjleQSI1Mi
IQYFseo40uLW68ttoCNhySdOuCcTo9uCHYhHAJME2DZVTjnhlgyEevkDOeOpMaAW+owb12SaYdc2
BvK9kj4/Wkaan2srSnehIfx2x3JI97crQRVI+gdUwoAJK4tcEKIUblcxX+SEzrUMNylW0WcPwT10
xOo+ayTBzWLT91P+gn83OJK76N1hRMJRYI3xtfWwgCRx9wYkBA4HTeEnw+6JDM+HZyXoj8nSDR7z
wisvpYVu9gfWBWJ5MgpShqX2UhZmu5+I7dnqTQgBbm6ZRDBMrUy764B8vyUFaJk007N9U+OqWaWg
UEo1BgTbgSB3K4IiNfa7XZe2wTbTAbWTrzrNo7E0Rzxtk8i2jufNpJ3fWus2NOqSF22Qyb5VPdjw
0D9VtpY/GareE4VQvqU0oG/zN90kD8wizeFk62Q3+G7X77IgYnOJbd/cxCXNDynit4miYU2VBgel
smNY71Q1BdEquYDT9OfLBDer369/3Ca4SUimZFy+kB7+1rwgERoFs45ktQtzyldlSAy/vaTAimu5
0249rq5qyQPWx/Fg6dhAndGcLf/j4VQPqiV8oig/TS3U0h4E76JKU3nug0Ece/tVRFLDFJn6XxqR
rQIJelefjkNXIVjPsEvbvmWt0Vg3BycV4Y7WOBZqx2qWtz8mRvf3v+COrFOJN59aQBpcQHSC4QLP
OMq21NaNm5IbCJR0BW8/ZupAulleJ0/FYDvbvgyypx5q8lZgqRWmfWfO54M+v9DWHVeDbccr12JC
xZ2nPI+52z0YKfEGPUE+j1YafA7t9t1T8SyHoEKViVlezDEgZLx3yDpq8tN/XsIUcx5WfOhIc4vL
dCds0q2rNTsXWUm2k+1of3N7HSzp2JJ51sQ7j+v5oobT9ly28Z0dEwPvd6jUb7c6pTnuVgBOvIvR
+Q93+nAwwyre3bo2GT9R6LN/T+6EA9pC+lzYrf6U4+3aaN74oM+Wm9tD6PYIrKuOLhpWjy9pXHvn
24tmBvUp1AhWEBipRELv6j+/HqZYX5yyr7a3HUCVwbGkPN+lgJnizh0/K4d07XRuPVr+uDCDfKWa
on5yAxLBJDlk31QliBQ3vPySd2o4wB9wYd8UII2Rz2xvrTymUjNp+gQ5ITwUjfk+Es3+MAJ1inuO
qFYaGPwxxH+MheiHn5n0zRfv4VMO8AxDUvnRI5gGYZ2DqL3kqTOsehcrOausQtNfVXu7GrbKPHaJ
1D7XHXlFpE17JN8R4AcX9cmObPdTpsJXNThk9eQMhxlp0kd1sdkYEFQWVlTClxzsU0DEH8Woi8ud
1tZOS8NpG7kkTt8+ruS771rZR3cvjVuYBMEolvg4AT3Rkz3V8yw9b0es4LmQj24E8F5AET87rdjc
JmXcqJeW1IgOakem+IEwnjOVG4sJHDHsmeLrMEATDoy+vp+wC0OJmja51OpV1LXxhe77NNLf1Tpj
fCFUY+NGebnSy27gHl4uMj1V3zq2SNhGf9fGI771jwtV0EtziWaRlNI8scP7aP4eYUJ8MhviyXSt
d9dK+hcBOg/GyO5jlhz3U/9YONYr6WSIuQL9R1KZGE79Cj0FIB1NuC6RSsIWm2Zw+0PsC21bzV8x
5NK2Ux16C/q6PuFzqXPoRjIy2bPBVVfOttXLeGVoU30QqhuxpjTqkWoWpEs8smnmlbpARTdfVFM9
J004crzpaqM075GIHe1FDN6rHWuPbpBOnytlHgbCtp+9HkxAGHKDrmKxLRm1POVQy7mWyfDeq8nC
00a1dOvqeULJ9S4Yb3fZaHHCM9HQmtB51y0yqArvZMAkfiAWw33SKugA4BAnMpFWfeO3616LmNvQ
smNoGwXXNsINoaJMLscJ/bMr6FOj2FtpylcrcOzunQsLcm+5Sb6NsSIvesfTeehgops0EJem54br
OO4sOv+ps67Jwl6hF6Rll5T2XdJ2JgKi7U2FkXYmNWOm+Vspa2ufA7nfKBl2LENO8aRaJ9nXJFXw
JbTxNU5rpH9W/ymKZ3Vo1eMPoaR8aB0SC27t9NYu9e2UMkiC/c9ii8cHd1LDA22JZuO63kELoy/F
UDVXS2T1ccrUtZrTGaBqkV4qNLTVQBIgI9wO27qsGw41Lkk1a+x0+yo0jFMppf5RUZhDaZxzcwfD
hVC82HdXzZgGDy0onAeCWxgrkES5uP0xNDEYFeSb7/Q4b9FFjDSJ++aJTD+G6FDh7/xUekv0ox13
XDfYUrSWDyO2QBD14y6o7OYJcvTXsQTNYTm1dxF1s4J5Ua5EY2bcAopqV2VIZXNSFASs8oPHvFm5
w5Y+TnQO2xbVZhW/5lbjnxjpkwyiWhiLdap/anoy38LixQjKtRG3zqqKPOccpKG9HBi8PnnMw4si
er4d7rcXZ2TEXQKArJvg1Nl19xT4+Iy0MGVkZLgvXGiS3Xgr4CxTNgsPcrUh/RDvGGrDuB/wpjFV
H/SgXOGS8uhBhfpR0VZb2rIX2Kh0E5qGxm5odJBd3JkcrUg5HrShJlB1yhcc5Nn6psYhTNyoCQWm
VF30ZjBes9HHekOKYOMODlGolLyjBLeruT65buNL5RkS7UPvLw0HUY4V+UcEVOMqg0q2wvvX00sa
PGy0U3KvYyXX687cc+OQIDpylrpDUJA1KYaDEJNJa8rjq63pNsgkyM85gz9YmaN27uYoeFsiK4uK
wDjTN2uO0sNdEON+AXc+faF+B5OABabCwcmt1vkx5ATw+UoUhwipi4fkwPquG6bi2MMfI8wmf0Lk
Ju7ikwiK8JVDOAMDIYN9DVLiVSr47RFteVF5h1uDaSBUgIJuJHBEOHCeZJA+lH3XLiIuoNrQ2hfP
Sss3MDqssvJKhlC6DETksCYate/ijEQb2ultOpqrMCJnIfLS1ajpznNcJBEBihgMADp/rfUJvYdh
aeXapFWE48IlGTwWP4wkLPfN0O9dFfdnTqXm3kF0Urq+ddKA/kUZvxoiY/LF1OvGfaoAOIiBvWUh
BlAqfaLC1SBGhu8Il9cf9/OEsR2XagIEemxZnerd/WgEj91tBffUMwShw4bn3K02eRpPp9tXKGxY
glUDvztoDhY3tpchrddlG4xru/aiNfMT9xRMltfsGqXK9WCb5gM6nk1h+N3JAC53dieSuJVvnEcX
A+tcaFOUTTsIIC9mhrM6MrA/VjFsh1BGl3Auhm2NOEjfVc9dj3WwdFV0vb3UIOxNKfSH25+AsUj2
/Pq1FORFwsELoKpFDRdzBkVgE5S+/vhzFuXTfW3AA+qrhsqhfuEw8GyGho3LiBiBPPdmknEt7f72
VVl60CgI4mGwWgWQULk4YKJRj+TtxXd96k4HoiDU45hMMKJ77TXvQFqmTUjw2yTj8WQNEGbCELAY
P63hZ1iq3eDjrGcdMWQARH1nO6SLF73D8/3fo8LbiWwBkddzTigGnLfyoPSQNQ3DeIUgkz4YY4Ko
KH/oTc88xq3hXWzPsx/08rHNSLv0CWJajPPuQoy0S/M6SPcJx9ZW+FGzaHhI9obXpne332DWWylk
WWtEsLkaMei/Nwm3kojVPIzaeLXBUZ3heK0/xHINzpcpGaPH2mqRPEwd2cL15Gx14qiIhMRP6leh
utguUPvBoB1rD67kBqS7u7iDX4tY4y7NvWAzhGW5nRConGVarEk+dFe9AE8kiTE9mY0ywMFFr4yI
6ksz2OCLLCpSYhfUI9nBe+E57GJTV3A3Hz9H89T/9gJ14xA1hALGkxnQT/KtTQ0ts3Pt8tJL4qVo
RMpT96LreYGBmsDPJuvv/TrZWGYbPPbzhVCNIekrE2bcEvfUfQnhvQKosDBq4FE3LY+aj9mY1itl
XhOufbfVD7cXo8irrWmMeyuZxn07nPPaL6mHZqBx6ZEw+NFXIq63WobPaFmbvXKAnFkFVPm7uMnk
quLfwQFQZ2njf/5oW8tWHLvGbo7Bj6G22wMhdd3BKjVnjlv42qI8PVS6koe0dWY7l7h0OinD2tUI
R5fASZdRUa8Ot5c6Mr4ouOnslkY67vMSJt1cA94eQDNFVmGMWrQLLPKiRc7DhLw7WOm1ktuo5Qwt
NFVeUyc0tnZXqpVJSEZIZPR50sPxfPvKKcQ6pG6iGwa9/7YZ3F50i8YccxPcUXb3JXKC8tS3XX/u
6vbNJUzhseSworxprjbBbP/F03ktR6q0S/SJiACKwtx2Q/uW1JJmZG4IucF7KMzT/wvtE+dmR2i2
m+mGMvllrmwaJ7vP6WxzKJE8zVHy/Z/PMpu45Ifr6QS/SxFkUwHLpq+Yn3YOhEiTDnAgNiTaSzMN
JuUBg+ki9czsPj4PZk8wpvwgaGC9rkcrgPGQ4wWTKn9M0X9MN033cxuygpfTq+h1F95Zvdw7WjHu
Y1GMWBb5m8kMvFrFXMzC1uHCu9TqJdQMfVu5yxqh5kcsT+eoaxGVa5RIEi3TI18lg03mxgtIblQW
+p1Eg9U9UtZwbmAlEmSdn1UcTocxFvXekYX4S1Dj0utguFKIuddq2xhYW+lZZdXNovjHHtM/FHs4
755iVN4nIj2T3YY0wD567mU60SWKOPJ/P+KR+P2RgK9zEA2qouC8C6XVefNa8IWFkxh3tFOo2zKq
z7C3k6DgrrdLzQyOWQtYxhssAWWBH10hnhJL1tcG5Jo/D1yGDc7DzyqNeKqUQSlfVuInFFCMitU4
Y6bJGXl3uZOruFM3VrnPmGKpdCAinczW45QX1iMD+FdtnuhpXn+JvibpK7ybRHMhNf3+5kE9N+e8
pHLj98fKlQ2+bI2eRHBSViKbN8/q8SctGk7sBQdTrEMQKzxU25bS8hCfWIVYAg18Kp7DvrdvbK7b
35+SYsmeEcA92NqDY/X72Ft4M1CT7qMy+QK0UmGn4AHt6nA4jYt5t8zLmZop+zst7MDukx/NKNWj
TVnOtmi68FwV7WkG4/3U6Omh85ZDMc0/c9amqC+rSpcYI72kHDtYF3tjb+qsC78Ld7Sw/ZQsNiDy
2Nl/t8ykkfLCoYb+unWQmS9KXqYUj866XA/J/NrQvxJUYwz8KR/n1wlcxyxrMD9R9CynIrraK7qQ
6zo4UboKN/Mw06fVzi0X+QyPX8qVtWIgdEiauIA9xY7R62byGkXTfT5r2QGqSr/lQOddjNjkN+5l
3Yct1aUpyvnP0A0wpGKXyY7ZghvlIIPQ1944eZf3BeC3hsq4Te3O/el3rSXIwK1V5n0w9AAfC8SK
//+LYKixrY0POdDoPq6SHu/vfjH04k+bD+Nl8hxgvjLRbjYttBsjtXa/XuOI4xg7246uU+NtQZ/y
Y9sZT3rf2c8WEUwSoEHLoxVvaFaC87XU/0TcPuup3T2ZWfdgDzE2SlXHt6Sx1KEuGkFWLREPTTI9
AimLgy5dsv/egHx9DbpoaK4WA5xBRPu+Iau9AAp7sOPCesC1GePPpjFnjoujxR77Wk08XUtz/G8v
pQCFMd9cgQ3kKkR5ZQi9XHRf/eTSITPEOp2NBuKEZsTTMYxektUpZ/dNdpli14VN3IC6taF3FTNj
nkaErxPX5E2blPmDTEbas8L+vl/n83aSX3NqQW5FbTc+ibVbXNT93tGa9iwbjevlahDKZxX5M4sy
3Db0zD61w3NpYGjhCCWOv8MBB9OGL0yCKAtskKPjLTsyYMDb5OT9XPtuBo2iWlq1Use56Pq9M5rp
o9Yq2oQM9czZW3+M2+oQRa55/V2YZyfUQKnmxUFg8CNOpV9+D6t1VzqHcHRviI/jWt5WXK31rsXn
xeS1At1p9N4Dj+Lg28Wcnf9TKvTOzW7juvpM7EfHal6PkfKJhGd7aEf05zktzhFtA5Y1N1eu7uGN
RuLyQYwjcFqtRLUAwvc7kxcOOcWw7m9FBSyUj7P9yNPkWA3MvJMBkHBpqT9zVg83seDY1gbc0jbl
A6iB1kOeTYeCCtRrSjPIg6BnU6plusPM+1oO7njWpoVgT1g6t5JyAqpJqDMoySd5668rG+GBAdLx
95/6/aV0BpSQRczc2bYGLMkTt9/JsB577z4KPSbtFop1lNP7yFx9jzOZErTVuP97fkps8hfG2tpW
2wPWO8blo855q5pp2v7v0r7K77/DGAuu6926LIJ881imnKX2l2LWXxxTvi1pxUDGyNo7GQ0xuYSW
rhz8i8GC2Tz4VVuHlKxBiPrNa7Y1YITsQqJE3RrygwfFDLjkiYPrCrmA3W+t6lT+qKifowv69GuZ
j1UfH9IxfaelrD3OMxz6PhbhsUHv2oY0xOxkT++dZSdf0HjTx7DU3AvZt4cek+Zpgrt6bUfskqjA
Oz7ZjzLHa5R2+eL/CvR9Xd//eh81vaVU27AqvI0chkmQzXc61md2oyI6cewhCGEPN25H/+KMOQpl
De7eNOuvJTOMe4rdPlsNYcapDZid5cx8jb2R2fvfkrMnHcoOOZCM1F2Z834YsmU7odNxg3JHr1cT
z9oVVTu0EV4gQCh1V2KY2xYqOgEOQjOXn8qe5S7NjEdrTFD2YuY7vc3sb44vKES7cA7VwfNi5B/q
akoI2vtB4REvo7UYoIpfMUNmHkXerkWvMP7KRegpSYOs3aHgP3iCrxIN3mbVrrs2MCuC8wW3+62S
tQxIwCeBBxQ5sdgpwtGbn9QMKKPWiApIsy5hF9dJkECH9CBU03ufE3ZIUKTiHLiHbgJq0nIuaclH
XDMAx3V+a20IqmZGI+OsmHmYOvP/KjbfOJJinFlY0OP2HKoZI7z76B77os+CvtdemWfgc3DNQ0I0
8xiFGdObIcGKDrBd5+puw51mwExBhKbx0XKmnEbFDFdQO2JCzBqT9NTllJ1OZf5t1JyvluxPqyMO
CwRgkEnmxPjqC7QX9lfTPMhJrg9lEwZZ3UFcdIdgGF2/0evpAblpay79H0atry3diYBsCw0iZy7K
jtingXyovijmKL3pFibDVyTGYr1kNFwmE0ieRnGKwJPoYbUL6VpCAfZK8D5rziDUvB0X6J9YGwOb
77CZ40OL/Q2dpLwrEip689d+nMJdDz0BmFTqYMvPJCIrKeNFm/9lmlWfvdAxaRGB0ZwCyxxanR51
7XFJHTKqBpmesikz1lm32bTaSr3xYEn2SQZlKRoeXdMZrk7MTRDfEDTPliHLNBcgIbDenzvpVXtm
FSOA5OTPqrNf7CKr/YEpQYQM5Ar7XGpwloWL06P20HlB28zQEVtE/nEp9pBkETbCwG48NELFKqOP
prcnjGyIjHqF9nFyC88XIr4poFv7Sf+qLPer1KAPY9uxOXVTz5xxDlsW5fgJ439Hb4tN6JAkFlNQ
FprN+Be8lfvYdimIm1b7SPUiwBfH7Tx0Piq7sHz0NrgVtKjoAweusZu/vc6WAakreFj4GcinoVfF
XdrT6ogH3KELJUr01YfqOid7OizSO7e9h6tkcbJj5EyU15Y9FHdOsRVbA16K2iNEUpqhh9Ut2UfF
eNEWw9iDSfoJM8BVOXojGYptZErETTiSaJYWaXA2Y1taIMWOkTbl9ONQYcxjU20sqYaHUA5HN15d
4wV5PkVczYkj8Bda4vl6yug4giy0Q/16ItGSX7y03PfaQHkoMyXTJGQ0LKDDE68EM8dRxu/xwNvg
pOysvmbm6M89lT+c/LJjQ+VWiSmAqbf2NNf1ZfSSY9J0py5ieaob6FCk2x97/sAYelkZzGYFEyfJ
QbOGe73yhhPMVvwoiOjEVlNy9F1vk1+QFCJ+V0ZUoM1RXSr1ogmWhk9shJO3oyEAFLH8ltT0UbOL
s2FGzmSlEkiMtgLUbtPUpmnNIQudJ06ADcCk+quyIQTnI2YW024fDEoxdCPexhmGk17L7zANvrv6
uEZpkocBABO+/rVzl9qw2cgfFnyGHv31YI6YJ8GxWopvr3GXneU+ljVtJ9ay8qJH6U8rVpRBSTc0
56EGQ207UHNj2u0nQTSt4EauqO2oRErHTh89aSS+MEamf+cOS6SKrPzY2k2yaxlxBEPrvOCMd+4l
3/mCgWWkPe/CN17u7Tr9V08qp30iwTxMSTOnMu/ouURl00Y1Aa4SIqTp3kqh0NYTDlQxOBc7E09x
CCTNMsq71TnhM9GH5yspD+wHulaxbwgS7Z+IPtclr6qdE9t4TKMhOuscMdgYIF65uOcpsSWrHHf7
cuZ1XbzHOEaw08fTnOjtlYAvRaN9fs+ape8tviDTXIyNvozfFIzO3Nm6zLcm8ydnKO2n2drno5VX
U2LsQ5SuaQsw+l1U0Q1nhxP1gM1n6NTVevdBxRuIoVbMXWkRmil9mr18O8YMbLiaFsxFygKb7rjX
c1SuimmQXxDUpFYJGqSpGPyHkVIbz3CibWO1QwB+jZ5TlwY3U0eNjUpIMk7d3+U9LwHASZbSauf6
w8L0wNYKWP8Zl/p57IxdDoWrjtJD65aOr0LJPDoL5qRSfkgzzB4HDey7BEA/Ibcm+qd1eAPCmWN7
xILkN6PZ7iDNW3hK3F2RL4HVeACl0lc9YTduTWPPDjhsZnxqT0nbr/G8e0fYr1JGf7FR1/ceRYYd
NhQIczRCxpAv7AnTYPymM/jdMAv8FJoEbRxxfLVkdowjW95S9aFYrPy2aj8Kg3aGIoaeR0YxqBP1
VY4m5iMxsccO69jDWJ6TCDkj9ZJAuuVjMa+8NZK/KNbJZuxwC639RlPSmge77f46DvEZAcFjCu+X
nNYWO2embNlAsu0SfzESfOKnfU+9vPUtFAcMzsihHy80douEKReMMljMXr4RA46WIdJ+ZOuS6AyN
O9yJ5S7S6C6v2wNhpXxTRn/5Y58tU6e5Ze3mXhBFUe2GhSvcWAJCzJvE9JHtwKkZbzavKH4wgx0a
C4DZMDLhzEHQE5BzxOyUr5YxAqFhiNgiLrZNw/42dygh0dQfC4AY2z5NP7Fk4fbVkssUeh/YeXDt
2SOfkNeemqy7FIoFtaPnyFo+KKzB8mg7LZf1L9dpX3jyn5ju54GBpwRjaUwaZdSthzbvfRO+fFkQ
z8MhSJp07t9HTlh7l5skuiTbKLYo6Owh/sbkwXaVApRcU04TFWXAKF5sSko7N3FYGHc45LEENc/1
Ql8nnpJgEvLByMYz9Mb8uSy7CjAyn8PsfmBxCqiu8IXef1O5y1PNLUZrgT1K74lYrAPpiOjfVNvA
pMvkYti5yUk8o7QC/xZ+psHexl1OqVtXAK5LOe5Lt0bPr+hmLMAQwj5F7UkZYrcOw8q6Prqz8w2o
7U0fJxXAez9oLTRxU8czObqDeRhRFkke9hci3uGMyBd69ks/sJFbME991xuuCpy5yBvtRYKTtKAs
eUK/YVqnDonXHk/1rnY4FMQVZwjSjn8BKtikIMGbKxj4PCSCe2qsxt2Uxa8GG26SVidaQ489VS0l
p3cY7+ljrfJ+k0t9pbZz7ws1nkitRVXV8/pOm49JBzXZqnKi5SHrIme/OGnIS5gVW2bvXhYYLAdo
6nJ9ESx28yKxeMY772ZFa9I3N/dMid9XTSgPx6/acWlpAmSlTEo/uChy9aNftwMhDdaSqFsTUhHp
js21LSKPy06eBVOefuU6HsyKrlnyie5uHHXbZ94FZ9qOb5aYostg3jGSSHZLieTXhwIhv+hO3Jg8
zl2K1HftfIRlJxEzWEwloCpf0/nNlu2tNelNL+3maGpftG5rym9UbgR6V7KzTr1PZuLQK/UCPDfd
I4Nz9IL0OHeEqrEcgDNs2qcZAO8uIQiTtGzflheXkATXh8W1T/a4nqhzrztzBtboROe9ZVdPI671
fFPztoC8fnDCms6R/nkGgLs3HONALELbYTGmXoHHAQfEoV2maY91gTegFTuGbdnR7vdySb57OTuH
xnD2VqMMPzZpm8ENyQkno4qp6fsjiVOInSlLQbXY4FCMoEo8TkjpWZWnNHRCXnsoQ+zBdx12dtQL
SXuzKXZUlVV+b5lUGIAwTzOauCVCFADD7VBm+WFai2nC/luPvUe9suddXtHPnbXjkSreV0ACCGGC
qIBj0hfhzXuxEACnUuTkwl33DQ/oKGJEhs8Ki37bP/WSxVSUgrIE0b/T+6s9TszQYKefbOezLDrv
TXcwMfUJ8PhBQoKH0LYNi1burTxytqZs4R5Q0BM6aGoJ45coDG2GBGHLLcgw/ZBY82Yqp3HTlTrt
StrZ7ql5zkTibUsNu5ZEFe97uBP2EojQBoo4GTBN9RAYPR48cy5RmLEoWYXaj3zFAkZWULZuvLOH
MKaIujsNVZJv3LaiIsfWHihLT+6b0T4lnrVwRKMqpyKGpqaXKAb55hXAnwtW1hjcCDjo6cPrTNi3
qdfuE++Hg1a8LybnAcl/0+eKsUk1j5s0KWBluMZDx6K8d5mkowZrQS3ViY/7GmfOuJVDeHMnHIh5
q/uQVqQf98GC+2TjhmMMfQpuXd745E7ABgziu3bRLmYX7zsjL2qiuJTMPAhBGHNQh9K0kVHb7ZRJ
3Hdppc2pw1V8K8cs0/+2eXIgUlBu0hJIfW/DH1A1PsdN3mFCwQRIfYWR0R+M15yuK56prH0XMQEn
BqL3FoGtPebSBo8w7g3ke9PlfcRBGzXdS0nQc8dFBYdNiuBHED/ocBlrc58cLMoaVM9FdQCktyV6
GZD7mz5i6fcGCk6LkTUHeNtXR4uCZDrQjTu+weWg5gafgvdHcvI7tqLwRyf8dLrhWMPiCZgYy+2I
F3r1bDLyodKEtViTuKH40UVPOPdrSU1dfSshLB8FPNqZw94cS3Pf2qYPMZuSzYXOx4zwDDn+Gen3
2nXRuSnmPoDgWz4086XRyJl1Vsxts88iljQABJFeikvflWUg2vqn6stbRRiI9YHhiVO+4e1b60iX
t4q1hc+MFruUAstw/drMjj0jinhk20dNmguMf2PDVsgaaOkz0me8B9bIfd8RVkA8bycc6zBgD772
aqLCGgTXlrJlGoxHlvQz/kP3YA/aTFzFXfzWgDPaTS06Nixgo2b9R5plgehRTey7ZOnHbV+X4zla
1C7Vx6fQdL1LnMx/xSLnoNVuhha/z464OaVaECHjbEenN61NC59RAhWWnAH1QxhNMJnj+Wqsr8yU
463W7D/Y+8RZW9ST3r4mFoFrB8MVA08sHq1ihK4BgOUc5jdJzBY7eBtMWhQ56LSeYs6ULAkWA/v5
bhq04k6WOoroDH7VSJ0tJp048CyBRpa+tJh9A06+8T6fuLU12EIAS3MQJIx9AMJ2l0/xSCiX269D
r8A4/eIFErk3TL7KIWcMCuxbK/TuAU8chq+CLhdojRTcKCfwaNBkpj29t2X15PE7p3EHp5PCCt1K
KTfxa54UcxAdqm3XJSZzgf5Zhy5wR674wLQywd4X/0lqLBjS6sWuNHTAK3hGG0sEQy12DYyeuW6m
Lb6rxwo1OmjGzwVLbBAXJDSLsjx3zXAYh2G5N1PeaI9CdxxGj4x/SL9RGiUxHW9US9sP4dk/SVvb
gaNNfTAZZOrAzfi6UbCxOJAt5wzXA7FQ+iNWr3ghzhQJp3XmXAzYvWVI43c4HTsc/UDOvSZAC7hb
Yt3waxmdbAqit4Bqfd2GepxYAJo5027GtHmrh+6vRf/LnJu8HUU67NyuvXeiinKycD6yptb7Lhle
QxUbh0rLPhnkRic0ZrERETZLNVrY5kwtWOSQPA2OfcJmC/LM02No4qAf3gagqKfBUl8yT3+GnOqL
xBu4MEzUh+fk1pPumXIbGeQYngMKm37y0XxE5i19bnMTdykHj3f6aWOf3hVN1G/3uYWetGD+p0Cj
43YWL9tmRMlYrFSd5JD9qVIUoSqvGort0fnTVgv9ZBl4BbBV6Um+r+2kPzvNfJgNqkk5OMlDX3oP
Kd0qwypb2Y6adiY1RGQ7erklDIKUkOJcsEZnH0uR+SZnQssalivk5oNwpdgMtLPvQ4XUxAWUcY9O
YWtbO9U+nKjAVClCT1MP+1Yt1dHszVdsdQP6T6MHBqhflWgHkTzNTsa0KJ3+Yu/7ri1AwI3Es2Sh
kyT9ygI1HwElXWsHw3+zFMZ2Bmq9qWZvvptbYjt3ouOLHXCybOOc70gmJiq1IEguxs9p6e56Jmub
bCSN0Gsc/0pMtcTNIDQRq9/Y+XzoGe5uWqO/hdgjOD67vkzzmsrCu5o8wFl3yg+zzS8O/QSYeI3r
oOQ/er0yXA/ZvT00HqLmpoxR48owDzfgaZDrmMRBZ3ifikvT4ULkTqla7rdxh/DlcOmIs6ZEDQp3
SG/9PlqYaMqkvEgnv47quS4TIqSjVh9UyHxNFjSLsSW82W0aX2WB4cMYcg4UvJ+wBMgqBrWbChYO
DGRDq/3MwvyrYs3ccf8m5UVC0a0Z8BrEETaC/zv2mit3yBAjMc8Ij/V7HLaHKOfNL3CaV8fURNxr
KKk/pfUqzG6YC6ENuX1+0Y35Y9Br/TS45QdiDIT1BrW4NGbwHeUdlro/0tPFoWrTd0D1sGGG6VPJ
stii//IWdMPfodTsi5vuBa9hCj8mKKfBRT1ezl7Xm/hO4heURmC4K8Q9TGAdtMjze4B3/+K5eVgY
wzbGlJ1DHTfCkMGntXPt7OiNetHy9qDXVrgdNVUGtpXwupC/Y5F8xGelbbUh+hj10aLHLSKhyP66
LUFoMN3TEbSBa0OjvWVShbsug5fvzfl7AmXDhAqhZm4uShD5Cdc2KYdnsSmNh3Qo86BryiGYRXfV
+vh+0KovC1M+9zhOka7EI1jM32OoEyyk6yyaGWm9xE6f3lNFzzAmMqkRCyWx1npKxy3gW5BnUu3a
btqIVqljIfCOEbB8yh0afrRRvEDunEGWjBQ3c1TOuOVy0UEkGcaXVuveKJTLaGcSiuAWEuCYF08R
/RaZMqZraZzqDs7OIgmCKBMvny2+uwUMGnnTmxviGmpF4k+tBzJCmDTsrn3EyuN0itnCJlFYDEFb
llBX9ORFieRMDZI6SDPhwEfPF2vcqnZnKnlwE4umPRxJPdPxc9hKAO2Dzqc2KO7zLQWEYbPG+emt
cMEHbpcq/IjTUG2BURGPC7XkNC3241hRzlxQCgxtjBBNaiyPZpU8tIXu88Cnt8wdn3oHHW6Yqfgd
6idyp7tqHt5IMlQXPKV/bRJUkxHSCBJei3Z6iiq8RXYTPjHe4OJnfiQT+vvavCjUR9PF6FOhUV6G
V2XoXOZJkeZxwm2gj/Sgc+dp4yQd/QCqwcupaBIBAcP2ym2X9Xr+aULD181UXAbc2XJq3w1vRjtf
K0eKFJCbMsLvsk2685jySQFLtwgSMjVI9DK/GHmY/fcXPuJNz8gnoMB02Q9F9FW56Xrmi78FGfS9
ldCoPZjeTrNcB6sDZ+SSJnIc61znGGWOsj0sdcc3nxX7THDnxwoIFPazBZRMpTebPG1wTqg/2KZe
UottvqfDz4QIQHW2bly7YWYzdajDxGz8OQn1L4GMHokZ02n5Pa/VC8aI8Jlb9mtKhXqUgaIeBdcH
lYv3MhYufLrwaDSMmWQZoSqiw9Yzp8AshdPcGXtyiiZvE9w8LBtBMlrxwcRsQWIpDbC1DrCv7edW
0ZcxuFzHo1KnxhMJOFLpTtB9gg480vmcc5RaCOHquAI2y4iEyEs6Wuxz+Gk0n0i86XIvxpTtHjLs
QvXSW0HXip+eaYNniM+Jq+Vm0buAA3xOYZ7jM66grMpYoqOqdaQuzEBcuUS8RalCpZ/YMFpBF/gk
MaGXf4WI/lr0PFzS5gVcKfEnU5GnV8UfGhLY8DXBbW8w8du7Bpf7ejg5evrTx2F+Kqryg5vdX3dx
kiOWWaAHqnvsPLfZtwjZiU61mZhc9EkLYUh9zJYiNsGKLvPpzzjjUTJ/Ytl/85kbtGkih6dJ1LzX
eJnNKQy5bHWtT1Ju702pvOVW6WvxsksGYCFLvWekBLWzc9dGueVdOgwvhPRePJarNlmv21i0TO1f
OuHB6esTyZ2BdWAdKdjdWm5gvrk1IrM0uRcPtCOoiQdP5xKmowbGcrB2js0ZiaUyh/KVNdZVSI4F
Vr52CiIO7bjjvocUBmVV/56U0RTgDkQCkUDHwon7Ncc7wHpR6u6Y/7LTAAGC9BHAN638TlZsHSpk
mKhZlywd+WgbM/GTLvYtF5FEzdysvNh6WjyVn1xjehnWrpQoq07oabQ5Fpg4GoV67ti7LpxpgmW4
dUbq8RVmrcAwDJxydNfpY32FxMV0jLKSGDe1k+Mga7ql3SqDtUbG+Z9EoZyASzphttjYes7sbSpB
BEkCWfRPLlzitzrnXXMauK2mMBo85eIZWGCzEcs4ai1PfVexIWkJIoEnbIQwBrlbZ6zuDIFUwJlo
2vZmfM3I+QRCfZrCs1YHXUHiiTrRqEKEt6mUQcmKHxvb3DPZDXe09FKKzpEx0QuDW323t6pCbjMz
Y/IvX+p4BKaHz1sIjM1EJiljImBtL2sS1X4qW6uiAzk/wrUiErmF7NdsQQb+DHjivfEt5Hbh6U5x
NAr7yYwrDyuGgajK4aNba4YZFtSfDVf8OXnt9Zbie3emDLnnQYxYTnTF4VS52Dm0cd6CuQyKmN7I
CUrCJjTw94dE6kOJPu+4nEuHCmV9XCh0wH8zc/ni8AkkhP8dqwGTNLXJmMttwRohC/SUMWUuN7Zu
FjeUEZx2Ni3A1fBSYJ+sZJg9tlV+GGU/BFpLM95cu8cJAYCLvMdRDRgWSxolqLRJLjyVaWi+RVIU
J2/VBlcZxW5nkh1jU2HucgUTUuJXtakj6FVXoDhEIuDB+q6TbbjsNr4DB8znc6eVRKM5uVaUnlJR
rDppbpmEb4YWcmjPVYr6JJQ2dMB4yvKtC9clmCv+S47DZ0CARLLeyUeNrK/Xsse6011pR1iDdITy
HmdLki4kSfvpqwhz+lqKoaYanml+Z71gvMCz6QzZFfEG0oaoeMmKptr2DOaKHp18tNvS92T5lZJA
1xtXh2Iwg5fC0zokfPnuOjXCIVBe8ZH7jZgb/umsRLUjy89FmpqTQt4GL3kZV3+y5d4WU6sIwe1x
R928yApvdi6YZOfL1c7cSzdp20qX1dmW2goEa/7l3rhsSSfzQjlLcS4g2lB4hiTsaR8RoNN9A1xp
4xELJhWJ9KyS5Syj8FE3QfMZAMumudE4/zsJalDI5iANDhAUC80tBchKd07MNasNzvHN4mXDcYTm
ImM0tDZyMTMvpUVT0ucELyAIob1zEdI76LrJptBCdE0iJwVW9/3MGVhyToY3QW9nAa+mV6Z7GcKa
2YXDUyTbZww4Z8OObH9ZwIQBPHQOFYgwnhv3NA/dCmqZN15a3eqGzm+t5Kgd9ea7bRIhTx/dQdN2
HHHkjlVu0yoIuIPQ/Wmql91qgXNn9w/7cXUkJgWBoaHeCrLDeWFFED2HYCOS0zFJaOqe5x+ucvlm
sXlquZ1oWjddvHI+E+O1g0bNgdVyB1FKdkHBHtyTijrNyrjzurrZZap8Fo19FcJd7toRilPkjdkW
DfJYpDFIdG0uthxM1pLH5hT14nGIqbBgEJTtcAbQcOqcGyueNzgMA7sU1onsIq/ClIWBO04HS42f
+lBgxKyrCg+TfY/kyHkTzcAvJsMPmGcvl4VB25IVYscxGO8ERJXeTsVh+ZOX+vtIIugpXCMiU/YZ
e3lxD/jsrs2+pnx8QKpQl9pGQgJyT0iKAhgTEPEO883aeA0bSzoWmnn8moK9YWL4NoLExGLbEQMn
Yhtgx/zHQE0ieMT3lpzCvd2LCFqN8UdLvWuWFldD0GZkjLrm42u+RQR/kjRpz1aBVprrxl816lt3
BrVS9upnSLpihzVEY5PgD9W9wZ3BkSLwU6v2vcyY9HSs0YvNI5zkXNI98M0R79KhWV2N9iIwLCBW
D10VmM383Lm6zV2Cc0lWcg8I63wbE2IwC4kbhzqyuiLAFVE8B2tweaZCFTgvSEX4s3Gvg7utUSRd
IjtWhDyDY283EoRnB0q4PkckCPIfq/ScLU6ud62qej9cjJ0EY8WFOHomOYuzPKe+D2G0TnQVkPJq
geSP0pa7CHuqGzNoMJxO38uEwEDonhi87Sg6a84zg44+Hm9GpZEP1AXGkchzTqJ6bEHEOP0+czCh
4b149zKKRN2loY8r0/1S4UzXhbE6gdNLyonKtcVOTP/yDP3XHJ70qGUgzOM8NS2XKl1Et4zu8Wi5
z7V03iPFXXSMLxvD02o/wRC7K7rH2i1n1L8k2RihfSLKHO4ITdDva5SHypA7Min2wVqigAGN5YtC
RwAQcyDXvdseCnVxdW77k60FVQqe24HPj59whCZD8QglQ5qT+fHkbCouvUzOsHioTxiHa0CWbkRv
JtfCgXNPCm6MwOPPlM3lPZgaJsiuWvKdc4LI050bqf81kBkhW0ZYfDgNKrJjF5Jsfz2bkxFLyM7z
yPO3Bnpzq6rb1Kvr2JrY2Tk+1IhQWIDjaxHGnh9xa4ffgIwx3fclwFRtDZEg6NMdNznaQVPGu1q2
RvI0Ir5H/Mso32j6VWEAm+Wy0nHKyidN3UVojqdJrx9FVOwVSVIWvNY7T1X/YBh0WjeC7kdNOXSF
EekrokuTkdmwKXG62CCKrw3W1k07qzutHuQponktiez+WpN92znpg6k9GDKG9qijs4nOPQjOTpul
1iIujK5OxA0YsJzqmf+G6+1+OReVTj2M2cbRAyFfqnirCpefB4FiDfZBCuLrwBWHNQm+zsQDJ6YF
VG8MiqyS9GL/4rjKTLF35cw+UfC85n/cncmS3EiWZX+lJdeFbEwKBRZZC5tHd/ORTm4gJIPEPM/4
+jpQi66IYElHSm97Y+IDnW5uBqg+fe/ec/HsQ0F2zlKzNBox5Mks4l6rks7BtUjSy4Xs9xyeUFlK
pJwZw36aLq9KF2rkLF2QhOw9+HN0KaF3DlHSrwMU4gzwaempf0Z1mJxRAbsr5e9eeleVToBFPHAZ
zg2OugjpM1q1N+RJAGjBuzaYp2gKwpDnVaQyi+ItpqqY9dkLXovaXSqX/tsIYsjW3L1OnfvEvtU8
ocE2abKF7JeZUa/VC2GJgZbrjBQQ6SucSATrCbJmpxuvSeRuZwRSxxrF61uTY7ObS3s1CqgVhY/N
MgihG4RIed8AqHAemPXnvs+fvQ6kman1a/WbDVHgsqib/uIXscvOkWDL7MP8tfe+omam8ByLZq+o
A9TN0QbgidiG/IiB/4eqmfFM5Vmf6iIgTKw3sVzHpJyod8yJivEEkf8mxmG6KEkqrBJ7rVByhNhF
hHhYwQ6vYwYsiTQ7eFuAD4zKfsTOXm98qCxYhSbS/ioDPWVvksFkVuL7Hb+W2a396lAyL61cKh2q
eZzFmMtolhIMvfj4JU0NMjh2yuOrHvKZJk/YWnujq28zs5SX0ds3I0PnIc61A9Tto04IyXOxJKiS
m8EMU8MW7OTyqn6+S5EIeJZ8FyOexQAdkqWle0mN09Ni3ypyjJxgGg3FCKsdYJH6a3sx+zBNCn6N
OWI+nPr4DTMnpLAwQWSq+L16jxETFAd+XDZqatJUbGLaXwfqqR85CYgobdGuocmZ9oFGzEbgivgy
9Onr0JQDJlavwWGHESeRmPy4eSw2sAbTXF29skZ+thtdP4oRERUyEO+1yY/1YrMj+XyjslEyol22
SRf4FEig2GnSkKmayQnxdHI1dLKXbcwPZ3tJY8+mkWzIlvVxQA+n9YX4bUzJmUQdlHSgrKaMXSnF
KLwxjPzHQgA5l4uvEQMO3IiZ0GoMh+MVsPg+bEryYjMT9WkIj9+Z0+R5ILlqig04R7N8MZSJssmq
x5zPmhpVbuHnEH3MeS11UX/rfHrEqBXCp9xYYtp93rrYYdwyRu38McZUfNlwy8O+fJugU/EijcE1
yT9oCw/XYQHmp2buI4PtbuMgP+uWzQmmG8ts3d0ZIo2RXUp/mm5xRZldzwGmm2w6Y3dvnmqbYlHR
k4zQ6ZDqFShrSb3e2TliK5Ye55zNv2l8fTvhlsSgy9WFhONFQgLYhKFXvJtFQa5pX9xMIoThymds
SG0vIcvEi8UdnyoaO8bYdukeiFZEMrtMus3FGdMPw3SDxc84A1+9wsNEPXIqJ4yvRhr3xjpTRBZ2
3+iMXK2+mEwWCIrMtE3d6l/pNmWnKbRGsmDKNwVYl1ME8jG17Ifar2b2LnnTRM46YBnpeWpIDM9p
3kxTiPyxiW2MYYNBy7TX6YZ/rruR82PcwaWBBTSgTFxFYMdIEwfEjA/ulEhiHQrPS3e2ARA6sMN6
bQdefBI5JXHLAnyzmBcvHmj1oiJN2JZlPPMHSiSf+BqULbEOYRxY9JvXBTfgwZ2G/oASN+OYvCgF
7Wy6NPSqwgXWFUDKMiz5OCxmXdDk4c63cDsPUjO3OvGrlC68JX7YYFhP6Mrz7/CGMLh90LTQ2+UL
HhMriDE65TXHKb7rap9J8jScCluQGb+g+ijsvFU+DPmzFtdylzfo8v746UDXv4E7kI91x9iDw3N6
SK3wK1LzY4LtPRqLem/ThdyOhQEOHhj4A1/YJV51VrjqaombyCMaNll+jHTxXoTtTuG5ahuFvSLS
jVmGMqKdl3UjfBlzs155UHDUgoihEvRFTmZ9kyIdKDn+EEvBIblw6Vlh8BzG4I5SK7JtlfX6RW22
RWR/F13YQ/KIh0u7PHQ6Hiho3MYhbh4ZjVzYpJf1/f88ZO5naRb6YzkUzwO9BOolvmU7/vdyACmk
PputOKd4H7pdd+BEMH1Yvlvjtm6RI5RcBGKyrWctb7ZVW/df8pYaFzGhdQ2KLLqgYeAbPQ0NgWiN
uue9NZAguOP0Icyz04feMZedv56DLP5IO8mo1tE4WdQEtRrVEtGS9t8J8rU+R7K69PrHWPnRD4g2
6DgMWtR3alBTCHhq/o9ADzFbODgASLd51zQY4khRPtPj7WWFq6Yag52RoAKwkRoqhkyLQGBl0Fm3
nKpb8I7mm5iM9yTLrGsdvauF1ve9FJJa8yHrWF+zpniPRO3yJPLgBk1RPJtgLAZydSHssukPVX5F
VPYEk17b2FbAH7fQOzXD/zJgATlhgPQPOUi/rUIn9MFwGxeTWxwT7jlpMnzLJ+95AsL+MFVG9NZF
Bl02GQN0X75pLX44wY7ejhWl+szC3QotPruoza/FmJT03nD1zw3wZq0HN1r6BopaSWxKm9bjfoiH
5KkpWYwbm47uxE53jCfxfGejxQMEgCBY8CrpHokING6fFkFU9Y9RjVVeM9AbLPadmUTD+4Zfub2H
sp1hFUY/reWpjJaOK9rY3d8c/FIFh2Le63UCZCLNJa5t0JBN3r3FNB1RuY3aeQxxrKD9bS7kANeX
KLmq9YSo4hEanbRxrIAg1KhCVhk3ykEB2ufJm4/0KTg4dIwYZVJF38AZPElWrEuFaXClt7V71PWk
2g6DhI6C7XwbFPV4rdKfqsLJ2Nc4vsJ9ModW7pLUSM73/b1I5HQr3PK9t4VH/5bVKLQxBiL4qLZW
bDyT5Vw8uGZsP8fMXmenJIpEtyfK0sCkWdMdHa9mWtNaxDZ6k6T3OPlHLsp63Xl+uo4wmGwYHp90
FFUErRfMxRfgObMk9+n+FBAVauh9+vJgyaD8NCEOXMR2YF2asjxp8ZKpgsr15IT2u6/56d6ImDui
DYCJB1eoRGl/8Jo6PrDF0ngCZsRrufwQUSs3kmOWkIXiydEwomWJj7CE5R8fMVqqOvtuQyNom654
DWr9igTQoQfk8BkF/FrDGf+aD5yttJjo+axsLrGTV4+43jgzcDuwlkwfeLzhsC1/k8RV1fUahzXs
7ju6BcalLJzNYOr1RXFjOlH+jvS5I8ksMyYreAiydTqgYmbCz/hGVHT2SqJpQvt7w0iA22qrIL8J
EyGrteynPijBFmTiiMznIU7Dcq0wMkYf27egD1G9ovRD6/4ToAh3Bx8MItzjmgZTUYtH9VTIQLbL
fY9vjWXV17ZhhzGXdhLqs0afPnchs9usaR5x4YgXb3iDdLCf0zj8GqRFv05sg/5k5Hi7RGeeAr9m
rzCpXR+RRp9Yt6IjdE8usQMG/sgKAzYw1Hixy/9+ZME+02MALZiby1EeFcBYrfoipFauAnk0UCLh
pYxA8VQwj8EFAnhsKCfVua3sTXONWALh+HJSQ0wVbJs0KvZLcATmh+inDtKvQP+/GzNKWjR+1gEX
Msr2Bbzf+4N9jIceP5QkR7qt2nHbOwyje8UdMOL0OCRQFNGcRdvG9mLOJZTIzuI1hjTAQKMavzU6
opY8MdeEJhGFk/tQTu4fajhD6L/UBJFW4t1yCYXx4kgcUDiI994Nmbua+Ze8kcklB2HFatQVqy53
rI2xIDAFhqUz2ezfRxvvk6JNTsQZr/Wphf9buPJlalpvU9c/yWXEkmqmPJQmY0IQtWtajwNDnB4t
LUa/nZvZ8VHz/VcBceixZu2pcne4Ikfln/b0XYpB9+4pVLw+lOiIQSJM67EU9m6iQkSuRaUz+CiJ
1JGgdKV+JHJEmwnx1obReM59m05qUn0rq0ljDA+XQ4DTXNVsOWqtVKsmq2eZdyYj4TMYtWLNQZD0
twHKlFvQOFDPKjXCM6LegChxQNlCwkoaNMuDdWUedCP42dM23qVTxnBVJfsMF4QoGVG2pBZMnnOJ
yjZ6zdoLFX350doZ9U/tRK8AQeR93bG5AJafbBerRzQHzc4tPHvNbSt3tdvkp1LLuZ0c64UkeDZ7
crFkWH/HlXkxdGblEUbux8F3f2I6M2nEOT9zSIW3xuk/zZHd7aAw0hrwbf+1IOazD539jJBljTK6
eyxa7UB6tA0AnEkosyOcnmkE9zrgQJaFPlLtDpTcUsBrLXEkalEJdJfdQrQbbt35ITBnBomsZIPk
6u7DaZ9XFFWTg+lZhHR889w59ghkLrY3fgkIvDtLMbtn1sgEAgwzr5Q19qVkPSO9e3htTA6pbmq/
s2zFv0Vp92RnmYs2JDgxWZs2JV39w1Qa9YPLZbtKakZnY9HJjdrtlyE3bbbpop7z1L7k7ljejLqi
N21QF6iUEwv2/XFu9aPazMRin65tnduY1DKTmJYlg0R9daqCz6TF9OAdvYEXRLrbKKifC2MweZdd
7yTS4clOzUO1xFpVpfnUDBomAKc/ReaCRJgvIEu6LerT7HXypxlQBBVUyvFPLHARCEcWk8Ueyj3E
xWcDOuuJGwZd1NxRo1vkrgi9r5/++EaS+uJAohptySq8+UtLYUr9n8jFxA7D9Xfaq9auHgqRkmsC
k1Lg1F3LzHVPHCm/9shtGI2zdhHrTlRV6aP2W6qKMHdPTgR2YTDkk5XHL/jhiE8vAncxi7GcNA45
8x2sAOr9iQZyX69zPT2GY0OmXJf6185DXlS5SXlrA0ayJptGux7Lxtrg/vxAWwliGsv2WljVzxkB
wjFFG8i+Fbic5MKNikPJPI3pL1lVxznGGsn+GOwF8QDXMu8pc5hmYEmAlF76IXK5cacX43TQKiLe
FlbbY1hnj3cksbC9XRcmhKwBgl0O0ElNaxDOD0omR3CIMdNwcStwsAZ1xVQlJkOpqt6cZIppwtER
0Yz4xAsDjaLDy6q+NPndm4BOsxaZQT6X5ITceNGXqs/3aZZ+6hhxPmiN+JI49AXLmHU/N17QBg5v
ogcQV3QLUVQtJLSsH7KWrrBeCOc1ifVrFML1b3MBBTwbsuN/lPz3Eb1LYxV6VUW9n1nw1iFS/4du
hrmk/yPY7u3HQmA919KTQdIDzdfgfQwEzYh5U1EGjZgLIyIGUFRXP0H/RHN0RO1yoAP9RfcWFWsN
mL+ZIGBW7iq06D0MJB9VVvNOACTDyRBHH4rxW9PaL4gpt1im2A5i82UYvW+l6WzzAtjPXJTaOgnE
rSnbiwndg8Y6z8KODykGzqDo4dVJka0YJ35HNvRGYCAv+RJS5ObiaMkYr7xpI6JNhuewa1eezj4c
+/ULJz2ARIxysSy3XsHEAEt6iQanjlo6IdNWwz+NBnnwE6zmIeFB4EsNl3FjZTFWmgkrsDNjGxgo
zZFTapZO9JfLa0q05yGv/03eqvlr3qqpC8vQDSaWtuEYxq95q3ldlV47xhWt5mIz0IN6mJaHxL0l
DTV4ZU8lEyUepFHy4MjfP1VfC1riKHUPbUqNOP1KS/VkBRXkAS1PiVmwdPxAQlhP94eSkrMYOIv8
Y0m5/t/EdP8RAd+oiPjvRTnVER28Xz79zwcWgR+V+pn//jd//Yn//P8zElySp/F/jwR/KOrh6/SX
TPDlB+6Z4JbxT91BdwLI3pDooh3SZIcfTfuvf9j/BIJAxoruWaZl4DMDs5sTwhf+6x/S+KfBDxBE
q5um7egeP7QkSvMtIf/pMdSW0paYW0modf+fMsF/STl2PKE7/CKdyNPlmUjvl+hd2aGT8IvS3GRe
/4XGYW1tzL2JKdUqm/5RHSvHuo4fZxZjmbRoM2SQEToTNURxuflxdOZHfWFEOJNjrdyq6s6qya8+
pdkOXbaEDa2is+iZJrtkYlw52+KmoodBoz4AI2d0jW9wEwGS2s1F8QFdxT4RvUD3cCmXDZIhOPrM
N7chPmLIq+6ofhrFFUaULI3frS5b9zaT7sSHJ2lHHD6SVo+Pbl/a+yirXx2XsnEym0XNYDMRpoJJ
t6p7z1H1FOMTwSNvjcxQCRLTO8wx3sKaXWJUIpd9kthUn4EiWRthPGffa61DK1x2n1LrazlzyscF
G5O6OY54aL9FS88sj41uaxJEAwCB/lDnzc9jHVjwuu3LUAr9xc40ejHzndqvNietQ5odDzy9id6n
070N3hJ36c6waPKiBZ5SyCu53/I6Y206Lz3/5SRnh6yQS2ogUmr0dWF5YDDSr83eMd/s5bziwhla
g2l8rNnnCDv0urNezD8hxLORywKu2bLRx2zmVl8nFHZ1+BLQMnHTSK5L0mCRWRbzPu2eTS5NZHi0
JOqGdPM29kBOmoyyqiJkBR0q89KNEhcjoaFIDdvg36QPG7+E7ywXLMBqXSdTyyarinX5r+E7+qx7
I7YcRrNaLq5dFUJFaMPmDFOp+JRSd2F8ZT+xy8/3Nzp0Un3nm/N4FaSZbmwOg2f1MDeheabzZG5r
fZoO3lS/dww+L2lGUJPt5PYbjfCp/TFGdO1QleFwo/GL6mYJo4SHDzA9TFH1za4nz16vuat+TPHT
lYnrnw0/he64VFP99zJtjEuvOWSlhtRr4ezdGnMgNLENQH3UfXVUnxZpOwI5RTgTBAizgEH5xC8O
iyIkiL2TukB8ncxuf2FJymzWLmVaFYfOc2uyHmoLc09RbxJOCY8FTK2NYc0c5LxGbIhRcbcq+IRp
Z+iWuFoScHiQwRDWqvceOQ2+u66uV5lZhBbKBSveSZ7RbaKG7lDrXtjpdagEFc3/PtX3ZD4/JMlI
WVFrck/cmdwXUR2+F47xEPTMK1viZrm4YHVSYfaFdaFJgsC57HLSZaaGSe1E08KLxUO46Catzjp4
YZC85iaUmqSJtgyMx1uj7tayzYOzUU/+qy/YLjO0JLjOEQ+QN+cbFcTLwkN+n237aRQkguovf1rQ
b/ckpf9FjXojDapt/vUPw1xCv+9fP/72r39w2dGhE5YuufwgzwIK/etlB7ReunnfgScjS/SkwtzS
kaTB0DFvXVf+gFCWPTeLezWzBIECFYf1mezuc2PoKKRkX+MKjOTeLfF/W5wkQgHvdDUWkUvwKA9n
vCvy/iHWUH1bMXUOmQSK9zGMGHwJf9xWsrc+hXTfEJZ81uEdPDA/q24+h+9VUZnTFzKogYyhE4uN
ApLx3L+ag2XvIfXB3YhNbW+Jhis2yfMbUn+89jNKF46jlHnzWO0Uyoi4FOs4S+q7yim+F7Vlk3Pj
Go8joijPL807/cnXyvSAh80+irgUT5HofiZOWG7GpMLGORGwvB+AkNSOaG+Eg45Pw3B2G+HDW0yf
52VU25hz9pAwwZZ0vhgZV8NDvPC9VV5WP3U+I8fG3nikab2pr5VTSLu41FYECOe0UEk3iXSa9QbT
6/u1BbtvWqnWjuU+AHaCiyUwJVQKzLg8uAZx2chqngMnMXdDKnEE6DXOTDzoqzSuiS5YWkEdIDQO
3mW60rswegkapMi8umEPOHkwDTozTgqngZiOIPWKXThXj3XpjR9o9McIdlxhRvm7lrfBsw86pt82
WnP2G5nem1lNyYjq769PsSSy/fXyNKkj2Mk5LDsg+3+JJLO1FHdiA9U2jlCZ089EvU6Q9gm4sFoL
m9rLz7GefJt1JgoT29BVNOFHntjegwkbRcbV/XykXtbBggnRZ+7FLb1g744dPmpjkQotDyEi6sep
Yn1gw51X/VxlZ2Z0GbO20qEvtHxY+Gayn2bNxLIPD3vlWCb2dLMloVSaJ10G0xeEmt4mlKDxPN6o
bc1wdocEsABCc86jgZyuZbNTTdrORIoSIlDUndmGAx5F2LEnuZ4jhh5//0KqfPdfXkjUp4Y0PU/Q
GZK/1EMkFKFGIbZyi5vlGdNFCrLQS67e8lHUdD9SIyChZfmS+qbwcBfHA8dyiY7z/MdD41XOMRH+
Ohha1sDcZ97VtPT/Qh/5K8My9SCYU1LEgK+Gu3RysIlcrTqy9o0BNNoQxVWDf9L4fuqteqSrK5F7
0ykZNHF0OwiqU2to752PmqBq4PhbtnPM3VB/SqfR3WDV9Z7I6bY3BpiW55xuKcbNtn8eQqffGDPe
hr9/7ZDH/XoVMqQxHGlA1IViINwl5/FPiX2NMfGLWxyaYdbs7/1RI6s3QqdVqTr8mt3zLEO2UxDc
q9run1QfjdWS8JIcr5zAIrDtG799KpIMdo/8mMlKQeQKAJL+67wb6FVyVTwoYUnPcnAro/zBxNe5
ZwTKzr/Ex3P7/agqLN9J1dH97PrfawH1DugT3BYbYwwSeDIjpGmDA0wmit1aPEeU8Jt74YDLz9yJ
0GweTX9mpTX8fTfhwTXtKmNY6wO3loe+luWB+xkN2Vh+bxvHPt13LIetyVYBP+TU9gfSZy8W2Doq
yPpo4JAnFxaVPrqocklAISjmiVv1vuYP6Lg/SuJqVlNBj8RuIDijfcyctRlYXJSB87MZquw7QQLw
ucONRIqNzNx6K2Mj3Vk2CL4sRZ+kaG4JsoBDPppbAjccSIguMjHXv2hlfo3rOHqR+ZiQtbZRY95J
TN4WoQvm6WWzV8V3rjO7qUCQGBO1BjnyaiBS5uhDMiQGqj+tJ2276b0MC5YxiSsBmcG2X8aSIcbC
TuNmCRrAbEGLXCvwdEpKzt5F5enbhcSzLsg63tFgFFuZtcM15fcympjojLs47kdJukNFlsNGz0zz
ph4smgg0rtyHP74UmjGD5N5KDi0AuPs/w2DSEw+zTAgdR2zSpv/Bwj9e3comGXrMx1Wi9/ODTRA0
yTzhzi7L6aOjm10XFh1oMTcHDZEg/8UEBWqOXsAE4n/o0u5oy62qvUOBsig0ACe3nEFe27ZgM7yq
ykklpWLrBU+Ach9WlDkkgBSCh6GiI6PGmC7rIo1xZCYjWTgHbzRtejezva4c3d7iKfJOfsy7rxnD
3tSSANaAVWxca0D/OTGvIv3MeCWh+jaWKfACPSc+cairg19EP2Q2jld9Qnk3k+ZtMPM6+UsUE/GZ
zH4lFqZmlD/zQLgP1kj+rMrD8gunOfR2fIlSJ6K3/QVubX7zJ5Pos3b6SuSvuxnCEBvkfyeKW1Od
HDgDoGYbntCnjaTnYTTX4lbuc/R++iobESZimC723E7BN4Ks3mZrir55QHs4lU4Mg4crAQVUARAX
AGDy29TvVQ+mzh87FwAz1UFo6HPt2Bfx0VrYg6SwZw9z4iy9afJZVLCJk4Y4ZYOqR62vweYzA5ph
Tkg/+K1qnQZN4gIUlMTgnS1KonaS44c0ux+Cn16btmcdu9E/FVqK03pRha6TLmdk2yAFNsfy0nh+
cAy1pTRxMKpFZkrPc3zD2ti/+F7wVQeB/q2O+6sWIinilf02EEe6K5c+voYDb1E5eftsia3SZ3IQ
qpRbSeBLLuwxJvQEmXqeMobkpg1Pk1MAY2jJZzrlS3qolbkczdURMRdtQ1TirF8kxfep7QzeODv8
lDg5fdMlSX0qs9fRycRAwEC4m0QKmlmnem3a2j8UEaI1H3XaMfOY5aL1XdJo5ChWDZqkTThY83oy
8npt2Lq/ZmZesv/25XQuxbeIG4aKH9BAYFZYbIvstc7c4QKwYkda9PAeeyQL6vMzYqdq/UcCm/pI
9t4xtu2YxqT+YdAT2Nqx5V6Auj+P4G5e+pykNC2rmwOH7/zf7O+WarX9ZYM3hSksIjTpuTgmbIG/
7lFFGxbF2BvZ1gIP2BN1HXzpM58GRFJbK5zQ1Q5dJxJHm3Y3838Py2w/XIijB1eWBHCqBsa5nZPj
oky6tU62XRe26dYPnBQfsV5+Io0FV/08EjqldTBBFo3W8mAU2BU1Q9T7FJmoG3kVDuwp+46740Rb
2PkUQx4EyBvvjdCYt/2SKshLaz3dt6NA06JPYp6tneMVgLbdqvg8ts+Z7gefrdlLeJoAWhjqa4tk
/fciXydIrK8gCyRV8kacn78XJVI8DAX+ma2u2FpVerRAU7ckK1vMEC3aF6euz8lqXVo8yOELfKmE
GIRyECtLZ8zeJbOzpm0kH9TDbI3GdiiLDt2j5rgbbY4RsbXoKgE8XaX+VV23TdgHV4Y5b1rnP2pp
1pyLoQvpbze3xap1fy9mWmhvwZhtCzbVtNWwFQv/h+Vab+iw9Ae3hAXp64CbmeX1bw5pGnuZYIjI
hxb5Phxm3oau/X7fMKE4Af1d0KdTXM6XfrTOxBFmX0Y3xp9Zed7O8FvjYk9Gv6YVrG8EFy6z8MB6
A5MM1nt4EANQKqQhWEgrFMga48mRjNhVh8fjWzEC9YgWQMIkxk3ndF9BA7ikMczzoyPxeFjMIw6d
0lgYBYM8qODpXifzcizk2zBYzvv9Pgb9NL1k1HqxDIJ4FXbGUTMRRaHFMI/tYMCjZhYKmnh87GMV
QcnpjSUE65Hhrxgs5weVfViberfRRuSrQRo9GjYKbNtEMSIz8xYh4KCWbPxtidrtlAp7NlAENWSh
1LNx4fDymxlDuE6DAk0kFxjEwHZ+4El+pBWaNQfT7Vn9Aj/q8wNDIwynI57lMqX1VemIScpmfE3t
4NI6Zfg1SXA5R25jnd0ofq+ywHpILe+TenXVZ7wJH0g17LM3m4DktDk5dqygayKEFxFF1h017AbY
273oM5ZXhvPdygpd7d0ZMDpMJgSOSnTaO71Aez0F1XuTTUARZeoiHWxIiPcD6kVA+K1SRud82akr
3BSEmR8rXbgb6kr9M8vHR+NG8gmfAQoes70Y3dBc7VtWL7i4GcGMJzTKmsoefyvkxFYMDeJznvUI
3YdV50TRt8al2mmBCZ1nJx63futity5rZ7qMiz6FlAlqoJIhsfrUtbEp9ROh1HWUnYplNpiM4ScC
zLt3S2Kom3R45COGGx8jlLxMkmRQPXGZtDZ5s7uXaWD0OY+sw76EZr7YDsDP/P6R+pqM8ez0xpKY
amU9bMGoDLem42P/C43u+f4dgXj7oCqCbA5NCGpTitGwNeitYJCBIGVukIUx3ZTXP45iTQvo9X63
xpF2TtxurWpRs/af2sjYQ8N3TxpDPkZ8YGfIy0kuGYjQi/qoxiu90hI4eA0RdFuzm5u9UtH4vL6r
2LI0kMuLh13tvTJPrvcXAs7pczkKzrRs/MA/dTwIDsdK60sAo+DchfXJEqX0ScxkDDQv93ASae4G
G5a+VwKymAptMw6hvndNrb2ZXcrry0mLiQy9oIOfjfeKxi6XaAXQdt8JWj2KrM+2cuneqvYqxWW+
v9+0EOVYNHGHQWHMn+msoF7KOoDxIAs8/LkPMiGUg1Mqfo4E0NeA8xqWDvJM1R4UExdkBQMLNlNA
d2xZ662h/aJqa8ctXVSdAj32MlwvhvFDlZJ/f1qz/5ryR0eLbdCWrsVSIWhr2UvH60+HtYS0uSLq
p5zCzynI+vOqJxFYA5YABseQso9jPBnYTcJoo6TrjKdpoA/xGZBzc7FR/Qafhl5wA8ykaom42lFg
tMflM9cg9C8M+nE16ymnk6pNqe1SB4sx60JRdwW91I5DYdmVPvVDl50IVsZu5Y8veGvCb/OUPoNa
56K3uw+td9vTUMA/I+HBvwReQHqbWzz9/ethGMvp9M+VAR5UGFreEj+G5Ol/DOkqu/T0pIsRZY/T
cJ6HZWJoSlIcsGZlMZozzcc2bFuYVuJsk3gTHdR40OVa6Z3UcdcBTLK2yABZwZ+FYFzCgMFQJXub
7qyIvljqIICARF5inIpAsJ5LusaHjOFqi14n3vuNWWIfKbzHPLVxVwWAf2g8Ngdc3WgfmgidMhDS
CG2brx/MCaeDngoMjQs6XD0MzCMoR4ADtbj51ODFqqlis5T1L8Uv5Ywye1Q5MRAoXyOZMM+xao5A
+jDsCXkY7zIA1UjWA5/QUQYcO5kgzJEObt+mI8gx8YZijwrBZ37qv9771FrS42/HikiUT3JAutc8
2n1K2LFaWnIUsovA07qN5CkjPZtgiy6f2gymL/fFtXba33IPbseMx+WqBhjp8mliWMRqIBYJU6d5
YyPaqKq9MYL2KCjB7keDxRXm5DqoDdG706lM0psb2PqRli8Q4mW4j6Cp2KgGoSE7zm3on7CUGzQR
jJQ+Xi9IJsrf1Zm28wtrJ6RWfr6vQWzk1rG3i5OHq71d4QYGPeeH3yLJfH8mpkAJXWPr099flvb/
uCoFw2OmHcQg20Lq3i/1KtFzUlo42tbQ+jzoPPVcXSVixYNPCl6YfBXEwDyoh4gBDmMQ9AfcIf2K
scRpjmqCwCnwoUFrI+3PgRXHEAgGjB6r8OxRADQ1mTQ1MIJO2OYlbbP0QXNRW/EK81eij3DQKXOu
za6hhdgap+V29B39DddUuIoNgDo9GJht5Grj2mc4hlZ/fpez1T2g44ck74bf8qaC/95On/Ftzxur
ER63ehBvw0V0KIJPDce7W0ecyr+5p3+ZuzusbBT4NKR006OBRgf/r2ucTsNk0joKwaTiRlElbd3g
B+6SaeJlchleDYHcTaNc6I0JB7gMr2Kld8ZeTGG6RyRy1I1eHIYRMXXkkhiYTFzyEyGWWGSzpw5G
VYWb9dFbXlro9ubD37//pvnrBSAQaLimFI7u8FfYFqPlP6/TeYG9Wha5xpO2v6uBrOPCrMTRDv60
1HluhuBvm7r4xi73qBpjk8Ha+fsBBxPcfYxqyco98FsufzR3EkqwfbbcYWC+rDdCjHLX0F/VBBfO
MxgkiXpfVuKpb8kupbSJ9vc71UJ0tvYiWT9ZaQRmyROf1AHH8sCdVuQm5LBWD5FNsr2aKjhtZGN+
dcMLZywos1PM4SBwVu0S4t7Q8F0TxTehzNEZOWkzoxTPQ0HoPfWNSXoJzELUwMtUTyIuYdyEjVFl
ZbVJGF3pzXKIhyKl2e1lZsl69iE3xkCdgpBUahDpL/NYDqDZlgquEDgoh8ne3stg1cYZm6pcB+PP
IA6993kkUfLexsMqApes7+oT6WDhCT/CDtzMWhXijUNvU3pBiVwz+72YB9RtH1RvpFwaJJImyK4R
pXmwMdLTnI8fDSPSn4IuvyndUw05VDKitY+ziIKjWnOnNO3PVjw/RyM5IlYdHjBRhVf1AOPhcF9s
l/9L/RdaBNA1o7o9gF156N3yN8cVWL2tWT5ovaU7+3gcgQcTX0KKrNSvej51q9ahcZRIMNmsKBtX
FbmwobC+6cACE7mhZEEIsIyQu1BzNuSEntpkZtwOqUOsWGLOlQmwZyJBdmP4ZvioTX1xNqJ3Jahk
8mltB1XFQoJ2F6aZfkHkpl9SVwC2Zwqg5qiMhkxKAdInVfKjYxOdsprBKW+LccDbArMLLDfpfDOW
6sGkkug7uoqEewl9Mm8lS+Iuifxyf9+OExG83vdSrqGesa/LIXtp4cro4ieL25tWI11XezqoIZjt
9N5/EXZey3EjQRb9IkTAm9f23tCIkl4QsvBAwZuv34Nq7Y6GsyG9dJDNMSQaqMrKvPfcdeqVH6ge
r48A3YoGFum398dz1AO2iOK+grsTh2t/cJwNAR7+0o5Y9yxhTIfH6VzeRMEQg0yXzQS17L+nuYEF
S0HeVM1zOyMgmX3CCkZk0jISAjmTYzO5B7TS70ytrDZ6PvU7nB2ERPG0rfn3e0xjFm3ihEgzw0np
VeGRXdVj9dYJB1HmXOkaeCNaZ3Qv0s0knRKaAGQ9zBjPnN4/yI3/HU2opgt0rxqL7Z9XKXNehH6v
nVikKCXp+jNF86B4vtulTJ2xT2UOPrpzrVm1xswKHzkvy5VEyaNf38qL6ugMbNNkVwRtdFKwi23S
ofwCJ06AwJnfG7g6NQw6IzqFUxKdahgShxYCvvCEAFpFis6xqUi6nZRUAKXnW3siqDptSmUV2F8R
cEdnDfBSVzhrOWxqB7YlGjzMrcKDmEOZ3C597UTSnAzHcMB49SS2VamaE5RB1o/CoXkzznS/yGUb
AERRXPyJRLI/XzbkPv+9blTfrOsGcwbbtOef/1aEu5zqc8tjABdH7KsyZzkqFXXtDA1Aetsqz+Qx
kgGDAsG29E92niDLnqOa7cpd4fqlNapDCuzcNuWJhWJcVi43lj+DjvsaPgc4QgvqTwkKZW4P6Z7/
41GNxtAZnjXThSRkY+GEru5sxcgQnqj0q6oX3i0zsxPNRP3Wk4yk9Khxy8r5PHBU2xf4Fq9jGED8
0uoa8FUCXmBoqfcaB6uzIazHJ0+m0VFVJv8mP/j5OxMG602f9kPYJTdLEfWRmvnpn+pVE873OO+K
DT1JWtfaqH6Sz5YR9jeUDu55KJjCtrOaYmCNXMk/X14R+RK63TWLUMG4bRktGXhOn1v7Y251Am5F
SQ8BgsUj6Fuhnj6g+jz2RvmxRHB0t0U6J1mm1s4L6uZ5Sj4nRYhAz1ef5EtmTVQ4MR6xrijZYtgH
1LaKrqk33uHa6scBZxNnpLpkWhe71hYUqs/eZn5tsd9tuphWOAd+b2FmKlO83ELMYIG2dFPxbJhd
vqi8FK7Y/J6GOeDAoj8t5E9xG+MCIV9hqRTxh7wtq8ujGlRFrECTSilIo1LzmBMonwKKOZY4bANy
LPOYKdFSxCsGMBefF6kaSVVeHyqACQxS3F+knKoro/ZqFN5FJanxxYE3mXh5ve9bH6P8VCo3eQx9
lBWEYE1XrJwcDg2LlITOyHfeVFx7QZxX2033ar4dcKN219zzhluEcXwtRhBHrgMXJQyN8OZF4a+X
BA1WWU7RyQJsvLBiApESYkPvc1LqwjDYImaJWegDZrYst9jJZWVywy+Vopz7OIOnrMUxfIXiVIGd
fa1bgl4A6SJ4bY32qGCon0cqBEoWdNAU7YNUfjVIOsgEYAOXDnibS3+kwWAf5VfyvcbplE0YaW+P
H9YGkUGwflQd92ig9/V1jBt6VSPMgmjSzKfU+iYPy6pfpYeiA8YdUqpPFOBlxlMr7K8u2HCYoVFw
De15vAdzDOhlwAkLe1i8ssjH2aCOafgs227TZAR70gBLVgIl67Yy7fB5NN4QPS/68kMxdQ5WfXO4
xW7wHMchds15t1SXKuJloA/Wd7ILnL1q2F/7uQfNauZCNMpaYoPQGD1UQ14afhECopmM6mvzKlhz
FPzRTnqx1BGTtVGbv9SpuiZKxLhHaQEkEFsZxvBuk7kO5rM5kAjkW3/xg/GAfZRRtm3x1vy+aabW
hnNWfGzsHkznlGurkd5Nb9X6rRkGJrCBAkrQgh4jw3T7kqgwtbLiZaH0+f7Rb6lFOFJ61NUdJF6w
oX8/rLHCWS/CS1epTw3ZNpW3kg0TcActbKEO24xHeerg6tXmtOw4UZHQa4CKpVtVfsW4XD/oOY8y
RxQKywZOL2DImN7VNMsXqgo9HKnqw5oV0YGlkKXBqxsod1F8M2Yp2e9pnvp0aBvIprO6Rf6uCMk0
feznNaC6+2EZnVSn3iR2ch1MkX2fvygQ2+3CDMLYIkYbihLPb/GwNtlqaNqGmPMCvGIP6c4coq2W
z0TowvXvyDmUeyPIyePfqQibIQKxn45uWpZkIsDM4BEiuSGLRlbNSj/Rmt/Hk6OeaLByq9oosN0Y
5tJckU0YPxaJWwPIULPp0Hs9ygV+NT8jrCUhlvL6z0toob+CKVtt5Htdom3DrMDCatQ7m3CONeKx
8WMa2FDUgjq+VloJR8se9l3piMtoY3mnVQ628VNvqNOyw+5AXKdVHrwKV5aeaP7Ncr/Gc9MXQHxR
0hV9fIX3FBd09mLijVyPZdxsvKqp902OAVJWzfKldaat0IuFnmLNl1IW2zDq5aNiFqmCBG/WtFlT
anBsMuybZc35FkQueuFUYVEdOad28CeaCYPq6PGpkNmS3BwbpbqOY+WCB+xgTlGw6fVUvyYsuOj4
OAhD5r3HiBOesKqpo5bx6CgceIiRknNVex67yK+K0VfxtswN+L7v2bXpa5DXhPiN9YkRBZCx2rHG
S9GGHC0Hk/5ElzzDjHQ2juXQoY0Yyi0IdtNYSSvgcoKeKnN757U02uDEMIpBe28jOmqFtymqSiA8
ofscRla/yUlVe3i16U9BmexNIq6VwDg0ubZtpsq8w5ptFy4+Mqhb4E/Mon+R8ik951DyuI5eq7Tr
OBy1bS46c02MrEb/pEi3zHPD3aiKu7SLWqV1xrDxYs63r3zJuGcBLXYnfX6r69Ds6kYAGRROUBj3
/dOjjWO1A/8ZPXbO+rxb9yUq0ikCPOMwAnFKkyw5D8PVJtO0S94WX1GOMZuyodFh2Jub2EmKqOCh
Y6wcx149WvKZqXoHOQ7QAlcQtUpTSDwOM/SfgAJsWUndo5yliLb8GX6hKFd+ze7bALmNUpgNxhgN
cgx9ILsx8B/MFhzU+IeINJIVpXtxLkboQ0VChiCB1d0qm138cL3iI4zXhRdgwgMPpUxGcJYvjmq8
PORtsx9fNptNjYxARIzWqU0+R0S0gv7sHbbFjCMD3YJd7CX53Yiqj4rWNE92JgEJ+DKLniSXP5eo
mvu+tHdoo3ic+m2HEt+13w9MXaNrGOPaeO3kcY4ohpI8hW+GgFzmlRyjtda+e6mBPWFe5oKBWZmj
DQCaXAGQBQqduTcqop6FARRVqxDcynmoW6LUTqaSNn2UJxspNildxGSP/0+p9Ig7ndY9mnPMAfYf
Li2KJqnIkWe6EflLAeqTPF9xUTGfngWWNZ/YkIqEPhXo/6IconIjhatSwionQvIrQYZi7TgeLyyg
6UTSIf23YSVk+SxSYs448NkbGXSsukV1yfUv7uhnG6UXAyo2PDNJC5KjY2rPdk6yZZaSmPCo4J3G
ORcY7I6E3sFvfHqUTAHA5nPuOu0NTUixGC16NF42pfyWHEgGZ8g3aoqAvB0Uqkg5+EdCWezkOVAn
IYjx81laltqp2klZX4Ga5fbYxS0SjrmcAUVXirIqouc1Q9FqGmNbR1WZYek5QLm2V+FEAyBbykdB
XozIgvfFmptVrXP3FeViRYn5VmrZ1iYL5dxogJfj2aYi1maBANTva2ULyx63TN/TDBC19uOxTduf
6FTaZ7enCxn2AOofc5oqTiqkp/OEpqnwXs6lSDVre2bbvfzzKrx4e7QSP9OxKs/C/4nrlEPeCH0Q
iWJwRp5jLGU3NhzJBhPppO1gjI1Q0Y1HP0tRhL6GIziweo2QCD1urIfbVt5Zsuc1GJV26h3RrbUJ
1MWKgBKE1Tz5qhttmtljSTf0UlCPj7NEVvPg0Ze9x3Asg7YSxM5Fbus0i9UlCgB3E+3LHas414CM
N1BTXfGF42MDbXvIllWMXetRJJbKF0AHlHgecn32kmFlpEgOvAyD+cAitAwYMJEVRbQQVoSTpZn6
VpvqOV77L8/z7Df510ndcXRcuS7WE8NCXmS8Ezi6WUV3iLPCuhOGhcerRc08Jy535it6fWellLl9
qGPfRVbfiteeOIcly7Xzlqv51RuLZSpK7RjPL23c4AxF5aFP+GhnFy6ZkfYyJg14bl3EaDSPVq2h
5HVsKAPBabbUHVV39jR2IdMhVkVj287DL9miDyqgsY/hZBvoNYK+Vjsqgn7BIg3cZDmoGhFnaC9X
Ih31nex31IN9NeAQQKTx6gU0Y/sC7Aj5Y+zTCG9U/0j3mwdN/sTPGNUGXoGeJZo+gLVMt/jMTI+0
GAMFmlL/yGaRjexMya+MomHfTx2Ygm779S8r63+kKPNHYRg8gAzf6E6rs6j3t8O/EfVuoeomwZH9
bHvDIHvxOyvEvMoLBJUr9lhiDuf3QyDHlxRXzNIJOBawuySIpdJiP07AEQzgnztpOkEm+DMsMgBN
wdCvQlUmSc5P2+jBYrITIgoxjQWseLCfx0S7+wP0bzJx3c+yPKrNz4/hKycM6tAMHCw3QHWoBNRG
Net/do2aHTHKtRcjYCDnJelKTfCGhF3lfiCloB5y8QaDP1sFFoyUgMwYeUCZOHq61uhcbACLtU9u
U6IY7r6csGA/+rqKjvra/dhVZC9SB5IChkHxYLY4+ZhVeE3babvcBkRkQJ7tvncWQCwP04vRpt1F
7iOP8iFrPuWT8EhcGemECMv+IX8o+pmhAxvqUYbFQ57tHxQAAoFPnQUv2bMb+6RFyZykhQMmTzIm
T8pwwQcKgQh8+/rRg7Uze+NGM43Ip5bLmTuQzUFAe41kH7uTj8vB6TmtNXXirbXGrw+BhtM9hL9E
ha6zqxhEskulGbGo9HEE2OIpab1r1qTJuQZfiefEu4ZjExBQisy0iIt+rRX9pq5VAJ5To79q2CA3
j1XXc7udJ7R4G5aj/5x31BHM6LZd1TMAs2lzsOqITymrEwgmVPOKRy5g3o/IRWaRhRIo2sdHG7Oe
QBRMA3xvSFbldXTA9cclKXmyiwYdDHHUbEuoR+cJTWK6N5XBvNthoi2MqFa+pURWVxUpcuPcYwxL
zWJEVfUbBsvfH20Kld7CX7pouhyB/N59BIbomrjrGJW5DsvXuzWt7VIfp0kzkgvXraTmJzOIsfWL
KdxD7v5IHWnv/XTC2AKdb6FE8TIXyq+ulD+RI2kBLYPSHC/RNwznzuBBgyhof9F/+lmy8tAI/5wK
7VypRfR54hZd4FM+WoUX72maW8+BRklMaImJ2IFo8jgDaEmqkAW5jG8VhguLwu5VJrm0wc0m6A+P
e9UdwmFHFhnnYVFY3PeVBXHYzCCKR6QWy5NJy1a1f5wQ69AdthOD503Rtvoiq5EQ+0GgPVkC6O8E
QxHqnmMejTBeA4kIj0ym+U+7iU1LB7c1Hz3W831bR/VNI5nNadRuy9QZ58d8bDP7/quWJs1N9SoU
ABNNuNmprhLXu7Mt9YWgy+5FHQD8ad5k7JvEbl/KFrkxqZLtJSwijsoJjUoaR0pMVIZ0HCkdjfOk
1MyNfNq6hO7YP6UHEcqP3pOS2Kwys2EKkWFwMOemhqgYQGWC0Idsbgbp0+jeHB47kRHDLGVlyezF
kl/R+hWQN52RjQhZ6ePBaFpUafMIA+MsV1hXaTaQYaE4WvJMfwnq42T+9AKtxNYBIbQt22I9sdXp
wlVQmFf6Dd3ROtZxLIZA6M9+9KUGF/gCIOSpdYjFShO8nmk3fvZF3BDtCTlHasy7AEH0bEri8Z2I
ZZ47RbKUjPABLx+fvd0NdO36lEgbAurJBwC7p3p4Th6/u2XHAvhue9OUcbzgI+XsG+c3unKnOAKx
2eai+FV7kO0ASdXMuXR1SNnRwOqf4mkD+yjdyquj9SAUsGuWi1o1OUSkBbu9HIbBdwdB7Tf5vp/s
/u4ajblAixR/j1k8Tctep223oLfiJ2s2iRhoU2Du4m6EaSr1kym8khPDwPhHYIqvugAraZ+DzEPv
nAWCeXIVm5hEOc+4mQail/tf18xq1ZVj95gKFVrT7SHK7BXH30ZBe1bnT4wtXTm31b62azKL50ZO
Go3mCUHFOW46tF2zQMqKKsb/RIpCUhvOsdHdENM1aCHa4shS+usFRU9I6K0b0GBlKLfhLq6XbUwj
sAS+dopRmvpy/lUTJAxYtTvCb9tnTHOOYJSVVWkPT49lzxz061QA4ZIItiwszNOfa4L/zAMw4OJC
ZxrAYct2DFm9/VYSME2PC1+LOSxZvbOXTcdH436YyHioRaVBrpvblOChVrHpY36Uy9qonDyCb0h9
Mv2jroTKkRpLzWhKy3fqYlKPQbJXqQefVZP0OiRsm9aEpDK7SaWlNFFa/plhLIj9njvMYTOCJJfF
mquW8X40h109uD36475PLoUAVYQ4XWzVltwzD5D6guhK462vjOrE6KI9P7r0IVDajDwD0gDarz62
i1zjWDuQc7XGU9n/ZRL1XyeUjm9nVko4LlJtbNT/LqpQ8tZ6XgbdGoU2rZjW9h4y20Bo69Yhzwia
vLom6EU5mDbIfi9OujX2L0ShpFVtNKdM4bwF6ZVxeXpFyIioNCNlU/5AvqeJoF3Laqnk4q7kA+YK
/AklafWZQbB2NaHUCZMzMNZxFQ+RtsLD10EbKJsFJx1wNo2FI0NaG/uoa9l19BQDhRdvqmIgdkO2
MbI649E06OJkPLVQqeGm0+mwIFoHuxZ4KFDkIlhKmkgpwM7JQclfbsj3xwVL58SPjELlo0Mu/V4l
lqZW4nIY6NePqRGbYsfCz5VtWw9OnGt/xYlqHV3SNfZNiyag6kmT8Ap6XJgLUdjQolJJqMZfG0XM
WsYfFgBqzYlczMiWtbRdp1t7SQzxiyZ9u+uF/dyPNLdSO25e7B7WseMsPP7q1Ol5MgmFlbeVlgYm
bog8gGrY+NjDHGwCZYkmytQi6yDaiTZWPLhbW51MZAaD0K/ZmG1zVtcTeVHO4s8Xyp2lJL/XIJhD
uUC2MbdK0Gqo84X87cl13IoevoKv5SE/rqOSLJrZk+xrNEHM+EOUGNaepjqyl0ip7o07n/I9jCOE
O/RbeTSVh9Qpg/iscPGW8j07Qb7ih2mGvK4Hc49XCkk+tENL4MwVVZkci9jwvupqRTKeo3Ub1jtl
xRih3ZE1T3uzz9jyEn92nGorhGjhc99kpMoP6janUXhCncyJvx2PvZv8/qJMpLNxBnT2Cjf6nqMd
CSpd+JHJQX19bFI5eEM7y37IjbuZd2+FuSRei+QKCXstV/K4IhtW3uquPhlbAFL9M5byRVA1R/78
6KhhVtqOMVGUUaTMLnT/7rDY7LGkNqS11u0ZkcVRjquYDotFS27WrqqafUMtSm/aqG41NRwJttGq
MwGeVwVp9PD4m7ua51BqqMP/ZkO3/p/nArU7TTHO4rA93Hd+YNvSClsxVdlmpZUbK9xkWQtvjIAH
TbHNq3xRndS6Gp7+Ueup4iP1U9hpRbjSEujKqh89uynM+amedZZu1txjSGALXR2WRh7mn4AAjxSD
Tsgm6KyLWrR3crCfJVGP6F1zMfP1HtMf37Q3US5oKeRN/pSbENatbtpJAzrNMOC7SnHHIiiWvuFQ
SaWei66CuI1AnbRzSRT8RVeme28TFpOVRCZrtJYvJnj31h7VJw6U0Fzz6mCy79wANVqrLmPKI1/q
0DIPSqh/9q1y3Ge1IB+sVJtFzgB/a2DolM0ACkbaRWOfr9AifuuJzrjofSVuHCzLRWB/f9xP0cAU
3+japwpHSlGW7SbAGHUoUM6XMQCUNt0PbuWdaisgAFGAf+XOpTPwT3cvSNTZjUpkx5hXe1IveeTn
+WOP79KfVHgH/2e+TMgfefxvCxp2p6ENiLmQK1FU929Nk4iVp9IYjF0neXWhChCfmi2IcfLOtNKy
I6y+5Oh6cbAmKDLDlQUv71HaVWmSPC5h0BSLqCFKR4sguqkk+i0GhUYdAYDlc9mpFNYkvO9E6Ca7
nJi3Vej2hPfoirX1dT8gnRGRNlkPHCk9xNY0E4uIWTxwG0P8JsvOa5+oJE2/8LcSM9/qFH9zzaRm
xJW38RM7C01BZC+oFymQlICeXs5qoiAQ/hgyK2X1sjmfm8VRqqfltwhiv/95kZRyhn8tkiyQFhBn
1iHP5Nl5d1Aby3Hsxo52v6O2iKCctjnZTo7C0lY3EsqQVmxyXZgRRzlP10JHqCyDKXGfwp1dOcK2
T/XY42ScSQiTg2FCC1rlkldgfQLHiK9uEiDx0pqtaYnixs5J9qaH374Yc3U3zKOeHqM6xsEQ3ZEI
ISJFeyMjtKbCQNB0frqdounVS2hjynFkXWHPQqNAFt5gkYkxu8WMphx2ir/OVf7D8vbulAKKnauT
R+mY9Q1yH3gtTum9Y4O3H9tj5+kVU83sg09v9dKTchd0qvEKl8JejIrmnpJBcd+0Q9ThgZnTJhu/
HI9FBSu7nlTxiTAYddEogsymbro1Ohn2f/5sCB94v4PhefYQk876HdX7z5LWjEWZUsagUAL0goWb
ToGURCX0nM9qTSAaQkOyw2RfxSOyGEqgTtIWnsiShgcaoyCj6xFx457AKwfb0K5p7FcRUogkMuF8
tyjcIHECw7VihOI5OLUWk0dkvqRZpoKYGqu74lnTltETIXfVGK0SbKurdCYeJ1FYojwtxSe3gBFH
PrhgUF+/JS6a3Ng6SYlACtatDPwLrh7iE5hZLcOyNW/SetH2XnuafGtmzC1kEVFrWF059UGankVi
xminW/jFFQyVWTuIw41OM0NDPvMO+SVDOrkRkyA+7QV/9VKOa2rILrIbrzon3oivaF5T1tLyLjXH
8qUaYByk/ltpG8kWT4/1DPS6OCj1yc1Az7RTaL+yMyA2d3QQM0GGwFtHoed4JKWMnLlP9GYVHhbV
W0GYMnSQp5TerV0+KT6uk5bG0UtkNZA7kIJ9IYRgn6nNYUianepM5ktUzLDROB6eetxLlBd8lbv6
5s/30H+1qlBk+R3AFlkG5ff744sX2D5pZDajSRpAsOwWiQkZkYwU87kb0+oIDS45P6gRGu0udKw/
CaExOINZ3UvuYYb1BbjJEg0L4VfxBdR8gbGtjZAi66I5N2pO074iZhX435MhvmRaqHwMtfGs6RAc
ZUd4hAm2hqj2+S9/27w2/WvtMjQTktNsEsASokuS0u8FHhPYMCkd68ElgVxrgdmhtToCn4H6gxzi
xxQ92WZh/qSD82FAKxHGYmvVTMGw7fYnyx1uhrHXcJQ9UVNYYDGNnQ3a7BrbDih8e/o6pq56YvcA
r8M8fMGGnv/lMf9/xnkci1Qgnq5nodVz3/FzTBhxlSb0kP5jW2wZD9ENnwHsPAfTCAeiXrmumhyj
MSOwycms7sy1J1Vs6wkSSTxYowfZ4tBbbIAqrq4Xz1CWfZmIJ5ij3gsB6R9tofpn+bM8HC9+Mm6J
jNl7pB5/rjGVLMeyYMzntIRCN0DrpZykJZsjQLS6LqaKUkrDHtsPkBH8zgGGNDdHYqWGQkg2DFkj
M2SkKE37GTbEySVs4ZCYRB89hgeh7YeXZBQ8DDXtY6m+GFWdaWMQ311I78dHPfpoIphdhxh1AhRA
XKt+djA67D1NAUcorCOhXR1ZYXG/JfAS8YF96CfxXetN72i4pDHO7mgruhg+aENo7nC7GVdO6sZC
YfEJypLFaIj8Ef01e5bTYwTE3W206A7FeI8ebFuNhARhFqit1ODnn29a5z0XhMXFUdFmOrOC3DXf
n0oSaxBN0SsxE4PZruIQJ3PF6Ees3sCWW3dBAa/gf1/8Bgw3oZVC6/2T1ZnOi4ZjtKpWOlGPpD9/
NJm7Q+YmVNtBzS8Wufo6dAa0ZPKXjr2JtE1+PF2M85F2fr6TATS67cIudNJwYQtaWT3X9DBWFUVp
SNbQpA27iXabfE7kDlBq9A9zbhg9NEt3KfTBAf/J4x1EibOnN7cMlWRnQum4dknXo9OsJ4CKKfwF
vZo2CqF9RzVq9UOVrrz5m7h1PQJfhLnCYHwO0sQ7SQVQ7wPYBa5hrxz6Lqcmc06PNnjh0q5UVQJE
HF3/po9MZkdsgstK90109XWW/EXlb74/PbLdGqyZM7yFxVt7v3BiYwDO2qGImaDQrri6zkG+WP/3
lfzWxOoKILrI/I0/mDcfMPCsWhhuGB0gUMPf2IDHgpKkpi+PmqVwPQKZbEBFsZLS3onEfmKQV2ui
P0pTm3yppnPU84A8yuEQb8tTl6Xp0mQBWf+qkXWD/N4SstNQm9BnmR6wzOGV8h13UWvmax4cstnj
OfPawxQ61FQ6b7Dzs9Wf72n3/dFLspgc1dTh4Om6Yer/PmknuW02piaa5aMDSRMHf1apJCfcJwCH
Z6VgabL9hBb8YQtGyM2sR3+Rk/rQTGl+yBhZRDbOumTaUg969CfnqoKTVr8rKg1fgJtC1MCgsoxK
IMScWtuzRXdyMSHLCilRPzAkyEg6mKGa81exTvUcEolKYCqjVDO31oPKwa6P/FvvOnPMkOptdZSy
TSqirdUhUeoAh+7QQzIob/1oU8eCZFRUOEmjE8OU3bvIUZ/qsN353C6XPgNfoeiIDv0nGgniXGOr
qQOv3DaDbm1CDiFN7wGSJeQZpw0wvLn857Yal8Lu6GHOboQ68k9TiijYLcpzp7TVyfeVrzmKKEAp
1MPyoKT0WXsE8o0SiLNLEudM6OceboXVFq6aXVxrohIB50dl4F6Yqrl/+XylKef3jdabp9IGpwPP
QZ1lSePi7xut15QWwxN3OWvWaA8RakrAbJgqy7IjQLJU62CNvrAGp0frbsjMmbqk7B6PLmKRld9F
wc2whx/yuNrpljiYbu2tmU6z9/jtc6bl+Um18uLa9OPeA6iz7FTT2gZCMaGuN9eeQmUfzkx6vRPr
X1qMlu5F1Yrgl1dNEP8sz53yRW8SD1OJo/F0xp9khQdBrzhppvnWoRleGphfEYoMdFvnl7oq3O2Y
D9/BBFbrUG+OWjvzm+F0EHWEMGuJT2C6pNMwXSLD2Eq10RSVT5XbuMuHfIFzXktqIbWxRQzhxm7B
t/35WfsP0cfjCfcMk34qEwab2dG/n7U2Mwmgas1mGcSGySXzqMvCn+rMjhZiRh4ncXAsEJMtqynx
SerFCmUMI8fkMVGwm1QN8mSw81ivsrXiERcuv9VZQULc/mur6f2j4ejn0IyIgYDdI/VwzGuQcaj0
FUVvHYMiLF6mOI02lpGeppxgE0T7HaPFcaNXZXMLYxtcnF03T2mgJiuDZ/4vF+K/5lAWZhCZNEDx
ynKAfdfv8bIYE3IE005KOCynl7zw4oIPA1pjmvsfmjlq2GcucZ3UgWBQ8nt3wVCPJ5KdHQ78EYbj
hkBGU9XLnauUNAPrUjtrXt6tXWP35w9O/8+Gwu/rOkASUbXRQ33/+1YxdLhpQIqS5UxhCM+0r5p3
7gdduchvhj6zr4S1ow7Msx9uQ9qtWrsUPBFZFnxQ0B0yY1t4foIzKfQP8sVVjfQQAmCQQzUrIvLJ
70Z7rUS5Dec8ikGM+dpfem36+xrG40/xmOxyP3C4MN97SzzfEA7Qo3qZJsbdYbVclPO00uj0L1YS
XN1IHIj+wZAvSFtKNLV/DTQmPHEQZ99adw/kLfs6gYNZtS3SiTjxtH3cePZFSkIUWzvTqv1rgxDH
0nuDNWdp1UZqY+Hpc/7bItSz0e7JgmqXj9qro6zG7kLeWuv3C61u0wXxS9FbaMe7DNbpRS9DVFnB
wE2Veq+xsXStJmI5KlFeuBHjijKIFuR6Kjt5LI+9lPxcaSfHdPtJc4Md414eoAYAs5XHd9Mkvq2e
avEytIzM/CJJ9rUV/1AHvyE5uiA1vS2+5VBqr+QRfTMKuoAgKbk3w/huVd1litSQ9r5J+HabHMCd
vDisuCtiFaNn0lc5Am4oKsO7XrREYoS6eKMHG9AgYJpoVTMgEwRVs+iVLFxmdeAcQY8fcc15NxMw
94J2P2Kr7gvEcusVr0R/6xz1pXWCu9YV4lWYRLnFYd4cUt9BI+OIRR9l1oNJa7mMvtjw8jUEpVe5
54MeI1umwhAJCEgCGtEcm1fsYLgKWTPtIhGnfmzcJzMN3pIxE89gHm9B2TJwiYqMpYTKoehp4Lqk
X6UVzufKaPKXzNKUYynmIEo8CsuWYDgG68X4WTFp0nsON5XtV/VGK0P3kBNAxUbaumTVp+a0anFy
qzDoYYw0GN9kMJ+jhLTGscyQ+giDmgt3o+GmrYUSlls3oe4yOkdftV5gvdDosRZR5BWffdt9nnS7
/mkUV8BU2lg5XzX+siWBJGhcu6jccaKvd0WhoDOVJJ9Rd29MYjlrpflN+vpzk0kKc3UINTqqykKE
AoYIZpVdmdCgjhttXSpkkk6Fo14HhEvQFsiLmv1rIsqGkzUxyh3MbyUcQbjgJiLZmaSm8imcCton
u6lp4XfUMCB6hOLCuciMwNRQ64M0bchvucjHVEkxVs2XXL7VN/7KaZToQBhJ+ZxH9Ys07zgMzlai
zrFS1g5JzRoZlOZATDHOfNaBWThZxW6/CFP3hzfPPuW4U75krvcFNf+x13HPS3trkvIAFQ5kplxL
zk7U8Fc7s7a0IPxdfvq2MLG7IyOg5YRw45+XRAlfmIzWK9/FkfJoyOJkdE+eikTn4bmqfGxNci6d
xy5ucpNkbzOtbWajKPlJQeXKN3385IzeMU568RYptr6G9utew8m8KiGUlHhOA3AJhB79rvc3QU3y
s26X5psijGWUO8bVLOg0orQOzlZTdVvTFDFMNUv5iogXI7wctMR69WHi0HOXbSnPHdI57s0/JelE
AGtmYbwq7Kt01g6ZcQO4fuQIxry/9MLnkASEpdEWOhOV6NkHePCmDT1CaBtlkgmb2Far4CpHC5zU
MT07xbjTylihg04OZqRZ5GTkdbxjU6CL38P+rMc6uXL2wGUxmc8KuK8PmLGukqRcZga61XEyOJw2
ww1AhH2xHCACzVQiciYGiLxSUXzIVIGwOyk/xWUbropSqbEjYRIJkYn98iSnyUhwjAgJUB0m5oUU
RtHkEhwXG88+4EFG+yFEinE/uVb7zTKU73BGnI/4Z4Ml1YxyBO+VAWaIlW060NmUOXqJIJVi9JoX
WULLO0vO19MhhZJDvsGOAW5y1z7hyqwWjyNJqHhM1mEu2DPIoZlDWuRXCaoZyyEopouqcePo3BZZ
Fw/+xkpKhmFB31100teB30MHhrX2uTJibU15NixawPUQHXrlA5HS6752vEM+eXRjtVJDZGGop9Iv
nx8IobgmvZsRxFFGYo4pQ8Cos5utXSvRsXGzT0WctIeyTYxFbzTtKye/b0bl1es08oNfiBmsd5hJ
zrBP+tPoEhQKmxctJiqXQNSbPMj7F8XknsQgTdYmfqGVWSXBd6bp5a7JXIK0vBSX2nzaaONAWxLd
g20K5vLGqbTqzi3QrhMVjlg/H1QIJdmbvSbWRpV97v+HrTNbblTZtugXEUEP+SrUd7ZsuSm/ELar
ir5P2q+/A2qfWztOnBdKIKSyZZRkrjXnmCZRDyoalAs4iPZhkCzeSic7OlPj3NUy+j2MxNuKoS03
i4I+t+N+27Gg86iZG28sivPVbHQ9+0zIEtWa16fxVgbKi/YH+0IV+7tDJHBK8orBtbSgnw+6S2uS
gCKYEnulx8RKqa/eRDWEYzc2fpkJMeV2zsAVFCoEw5lNbA9VsF/a71HQldy6lRfbdf2Vw2Lqkhpp
fFSwoeuGFd8yqgclqvHTHyYkfZBvBJqQYuf36fkTnaAfIVwXMriqwRSthe8e7Dm/xx26t4HQzoWR
MCHuu0Vo4hkSsEG0CD2OStoHx6DP3v4IATB8oNpA+LToQVMUlDgNdDNAdJVk3xP4ENUnZh714fMf
+7BSnDOgXATs9JducuW11sVTx0R7+e8jdEdKpaPvW+Q+MEGvy+CTGGMAncf0liGmD7XfORpIamio
QSCS8GdHo0saXTa8+mpr3mPx21ImmMKz/EGJEPLKvhk9F6jvOSC9j6UzgKN5aM3DTeybD32Pkwl3
+LaiTxC6BoEw5BXZ0j25buBlU3lWC33YUiP8Bs6ibMEJXzVIfXsfJYZDFfmgkXRIlrmzMVH6rkt3
1vrWwFrAqqCmgonX/G4ThN2TUv/o02pFThapq7ZKOd6V48pKpl90XlbVZMJqsvqVIlUdYWMCLLlB
7acCHEiTEKT4kJ8rQcmg0RxtM2bzLLQHqjEaYA91CiAsZbQEv55GGg0gtXXQFQCv6fxH1gVvzq5s
+3gP+QNARROCd+yDYFdpdu9pQXGKUaTLCDGvZSoH33Y8w/Rfp67qV/iCxEr5WSeozuCqhGR1ditk
J59pVjzkffZLaSES1Z+BHTzmEYLydtgLfKVKaT7A5quU6tPOlIta9r9KJ2e+nDxqTnASzg4lw6El
A0D4/aklitR0R2vTT/JrIup4lU1MtHSZ3jPycv1cS5EYlN0qr2a8XbbOGjq9jG/HVPBM9WTDsxI2
icPBWQlggfgUDlULvUepr/IWJ38xONwO+uugQShwakzFdUoGr/3Tp8HuSeGHG312ornTTG0sUmT2
DbKOdNyODouqHHiR2VjHzK+DtTP4oeeaRrTqTHqtGR7nMPOy1gw2OmirHcy7n0OjH4CV0maYrO4p
TaebBlOltMMz4J8fSl7hKgt2sU3ymqTvE3LRTImcGH3bxxDuvzKor0NXPAwY3zCDHkQn1qksWQYW
FVjOlqC88W7I5BCo2tFOnB+jUQ3cuwLKLZZXj/PSkYkbEAnxCwCBx1gV0Ivk3hQbEOHrnLeS6Yep
KvNfU0GM3CTgZfnE/EmHW+bVISKsqjL3XZ+/DfyaoyLOjlr9nDDCCkQfK8h16qbswtdKK6qtaSb7
Ca6ZZ4xNgErR4c+CCVVN296TTnlRivEGguQtNuS1igP3TjbTZ41OfD1KAHKCptMK8TIWhu4GSmhj
Ev0Zk2zUyOKgFvm6n1t0Nh272piCFSrzb8NlAV+mqPIzEr/KR8Msnx0fa1vL7WQKxd0sunp1GCzc
UK55jSlsXDLJytNI0xrcFK1E8Kw7qZvhoR/LWa+ufbqg56XZV+tQ99sVTbaAHHmS8Zxe/O5aG1MY
wUhgK25drv8k3+AtbY/CetJRldAZYhpdYoaFQITgHT0wQGUFNT08smZ23peXviMAqQOEBCQTp7iu
lslGI7dv3wTyHCrKuCsU9aNbytoCgxaoOUYzSKnlFWgSX6XylfiMW5vH37pm6V6nNeUqHk+Jgimc
QSH0KGMMq4o5y9B2L2UTpB7qq684VjHiqieEgRVQYOOIdqrPAGxO/tWIWz7QjBjdyi4fHLPl7z9S
GaNt8ggk+SkQ+g+Y+clqiq2LrwU+lwKBFQ2NHL+9Nil2SzQ90VYl5TW3qVT2/nDyHR0lhxjUrQij
caP1Ewyprn+BsaGipIh+RaGCdtdeaaV/wEdwkI6dg+9KIFTxS9rxiEXRwq8eJDYCe41uHAK3cjz3
gxquaqsiE7aJzyFIuvlaqDPPdcIrmTw5vc+yhiapV8mXU8VvXZltNRfSgUbffZMW8WOSEjTe2uXd
SCLsecOzxq+7GQmbWxWRgucTXIiiGvzCIaEflrKvq/i3FYp3sJGUq2sMy0m9FnQr1qkJfM2G+FvQ
RAMk+FtikfICeIfYCyqxE3H5zL/TLpnmxPekv0/Yu1Mr2qkoYb0pBLKLTPCcWWnldeO2oiq8Tpmx
MIugfUMg2WHSpeeP6ROL8OLoFhpaNMNHeu2KYRukzyqIrFCvw6PkXNVKRwZ0x8UfM567kAdjjCDH
GKurZbmb0ugwaRohBc6wfCmmYlNkeY+/aVSQv33rZqJvrIiACbxIylH7rmqArNJy4oOvWY7Xsown
qRasnFlRbjJq666oguk4C6h94afrXDmqRGHs8NggiUFEVvh9xgUcGZfJiN7skR4XM9B839lRu2sr
bVjTRQiP9T2x0jv8+/zFVsZ7HDKyEAwQeQMTIkNa3Y4b/8HSku9G9OMlHftfOMCrtcTy7UUaJ3bU
rk18YVwqub3pLbKecaMcsUmjRJbd5NFTblHiIHlhqeLFMQ1xN2Sx4Ni4EfjUi5WrR/SWtIi+Tu5z
zzEqTxfJyP9fYszil8lMBn865KiPST+sYUtvlBhgvVn91nyixehmUoJtaW7yp/JcVRIk6HfmESgu
Ilcivqggk0jba56gNT6v2lO6WxJHUZfWG6aa0OZ9c4+PA+w14EoiO9Qdvof0BMRvLbSk2Wc2fG8f
gJ7bJOUFZSz+TvUrVCGPpEXhUSr6bVnB9yQUbzTbe1+pZ0vJQAQNrOTClzF1PDcfnrJGv5spfEhp
EnEZxWAe9ewJ6USKHBgjHG22A6uz0Yv7VP/UUfoSd6q89DaDMMz0o+76+ZEE3ciz7Y5ogtz6iEaZ
bcKQLqCeBLdmMIM3mtnUQsqGOzNCcbuoPjJ+mK1vGV8Uczc1Pz4+EJMITOgitj5STgvPiDy/QgmY
JhmeW0IDt105lOt87PjCDe8sGwvCGgkUVOgJ46G6Mqtw1mOG17vU4HWbBKeikCdhnkBcEj3e+yl3
n7qui4+1ZsaURMKBjpMeX/V5k4BPXk8q3wpGR3ERZF8fuyrEwsLeRNWxi6P+0Iaxs1e5bAOW3wBZ
mY3Yuabv/b4DE89nKhwGINY7G1wX+UGJovQEcWbMQAu7TnPJfRtQEUM9ZBV1jbcT8EypfXVzVkwL
cUfr4ffIlpiMNrQ/iJ3+kqI/CbXE5BY6W1zJelV8T3ESQJLsk5UpZu6IMqMc8TMNibofg37fZ2TW
4T7dmyLHI2+xFtIyK9rSy2guddjcrRLyOAqJaJfnir415t1pKjfwN7zQL60Xln7axZQh6zIjtl9a
OVZYKLEwLM/WVkM9IMD2atu69ZKQwcNqzzCOgWsPaGxr69PW/WPgd9WrQsNhj4w/2gVkuLzXteJR
HbY+KQYzrEHdJ5dQDW8D855VPT+RW8HvPM3GJzNBixeZebJZjk/tI/XAgZY+4lQbvg112eGXiyX5
1PuKpEZmE4iXkjGU2vQ3DKJ2uCH6YljHduHCtWeSV9vlC5zg5tGumlcwsd2bjMr8kAgMYuFUdm+m
WxNdwt3lUMzPZk31XPeK84i9xbw3jeUtL5ow6J91h3vW8iLs9O1WIsVZj2j/YTT04a2bsvoaq8oa
IUp4Q9Ec3pbjU/yp6BMl0P8/AhX0wZVtcha6n1AZcMm7a0oyDxVaFnMW3nRbNrZMf2OxGI4YXv45
pOvVgzOF0/nPCfPxSPXX7pQ6WPh44XKqUqyGSBYnBaEVs+D2B5wDwyN2qNjrUyoPturU/PgjTDTC
NFjda1hf1fxLx+m9huIcXTrXzUGPzMkIDF5fuROcUzNrX1UJdD3tpImy159eNaU8LScoQ5t4Mis3
upEol6xSVdqKyJm6Tm0ew44cXUUPnI9CWDsQV+1uLDKVVQAUjLafrMuEBO2NpiJg9QxfcIPfrjFp
dohUfXOaod1R5BFwg9UBirIW7UFPwXmZZLllFSNZP9J1tfLMJXEhkXfR2MZjoKa71lf7C1c4fDqD
iGYh1A9GQ4N6Xw3oEETnXRd0hubjCCsYDOIhPeW9lt2FVB5464ZFegKExG8y8iSj6ccU1/emCEgJ
TcU2hlcYgGUZ+ZIHyWcwdiYpwq68q1GRbNAKACV2Cb3Pkg6LHLP8flZ9GQp1m5gxkjJGJi9IupUt
/D1xda002MZt3GMKwukE17Q+JBRcz2YOlCrOpupnE9urSTeU37p0rpWqj2epjhbJmVRaZOrX1G4Q
tKeaFM9WbbdrrcIxWZqmtnME/K+oVihLqm15qPBZHPrCcs5pOAzbQnOjm6UM+qq1a/1hCEV7DYy2
WtGzzt+HlEZc0Y3WrpBl8d5q1bOlNx912+5Lp9Xuk6opq7Qak6PZzJ+pzOFL1U62XZ6NMndr0nuk
PIEdNBRdu3a7UDxzix+8gObKq6XiCZpgfuybEQCcj7RoZ7dUzduq3I594b+xuqsc+VU3lTMPocYp
Yi75iMkRj9r8BBxkIqk064X1mrXOg+lRp+m467TOfemS+pHnta9E6buVUkX1raZIfaSgM2zy2pIf
uQabdD6DYpjjJZZmXHoU1iAjpmmbvPqBzG7jaDcQEXDmmBS6SBlg6UeWUKIHwa2AqPWoWOV4Ifx1
RxiX8tgk0oeZWLyag208yO0YZ3XImjIu95NZ3/U+E+O1tYJ0WwJyxzvkKrvMYqia8WQglRWmCq7G
b8Kur4YAWfqZVqbQAtvlyfS+PJGj9x9HA5wUaD9CZ9mY0lJOy0Zy0cFHdt15bpl1a2WU4T5n7O5n
sV/u5P9sFtkfhkXRrTotSY4GnuXllEUU+Pe85VgrsxOxNNlrDZYBLsdELI3/2UAzIPoYf6s+knUp
ItVr8oLekFCrAzJa/ac08qcuV6svdyp+Kq5VX0cCgdaJP65rs1SYSVDm4Krtzv2OBR+U7PlxVNgd
97H5YRmnQUtk+wiALAfPvBw0DIO6MnTbLnYQN/SqjSGmxBuzPKyT0DiH5odVEV4QtkgvCqd6dNK+
enTlrP7X69/VfGgSFpbBMjGeCAcNT8sZy7nkXiQ7eAqhB0NZKTeFZFkKfekKactdcSHp6wLz3LbV
TP1Ycke9DkWTr0utDj86/tI6k5VfRmG/UTXtXymr0PvIaO+nKtYds9OROYANelfE9LCciob+mpep
fJ9arnM7suoLYD5nbRhoeDuLamGGwPY9560TbkjfA3Q6lDFCPLHeAGglyUlrhji4lwFdsuUUeB3n
1ImMN0LP3A19QdiiWac+jGXdePMbYUf3Xzthn9TGMV86JCaHBAL7VsZO/lmeXcuQnwQlR1uffKBD
01PN7cL8Ys/Hhzw3PGNygWMqeCSsRoUxRP4IbRM+FRBUpP+aJIkniFM3Y1PwAc+blkJwAnX3AcKH
8RRVzrAPPn016uA3ctHkjVLcqU0Xd2nAuBHW87IzNIjKYAB+uKVWHcYU2dWUxBFKuwKIwvJw2QCT
jU7AA1bWYNObCbT0smyk6//zaNkFE7czc5Ec09LWe+BZI/c1gz5GDPt21Zt598IiQnhFULlbJU9y
jyAugzmGAkOeKfQP1gLFKhhd40GZ1zr4M250FYYVZTtYghRPjqpWsITtZfroVBsWqnxBJO1UlAtp
cwiaRntcNn3sWyxwhxiQc6ITcJNG4TmvqJt1BMWYlvicMks9Lhs6p1R85o1hDXBIloPScYetJYPn
v6csj5bzllcArfjPycv+fz297C4bKDTJptQB3XTVVDyyfIYPKKNt0fjFo98PsWAdC4ilChBZwxsr
HpdnKoH4R7Pa87K3HF9ej01/XNl6FKLr4u1iMHWPdkvRKo3ql+XQ3xekMZ6vSpKptBxTjOE5KwXh
NW7NB67Wj1NB4TkjaVclcOQAEAV8edC9ZBHF/27ofraJU72brQnJpcSZKsRLKeEdlcx8MCWP16BS
jXWLQBCCo/Gz7hoU3+6I3zaZ8w2sCi2W+dVPxC4TM6SfUtKun4eeROuin2mlRLY8p2bHLb1B0s1S
Rsiofq4qvXpm9dFSLhtoecy70eQ/EW9fwOifeSh+3j3bDWISnyYoglNtnZggCepWOQOA/NkH+kn3
i/hb0ARd5RbmZ0Bvxb7BjoYaPKr3IG7jJ9IUaaawfn5B6PgjKqlUDrX/bpIys5O+3+6iYsp+ECUJ
8yNJPyWu1Q0pNAEyMJV1W6aHL37RX1W60p+Ojvuc7BMWe3VtPSr5VPFjTp9+0WjPSaM/yXpkvirh
o8rkQ4sr+yPytQKuGNT/siglAFelu1tDmG1VA2HHEgQ4VZaPcnf+lXtVXdcpN89uRm+o6fQTk3V5
WvYSFaKhRdl9UVgthwIiqgHnVQ9VR8WAallx60c7v8Gv07ZuXxteCA/Cy0V2II813EYGHhxZhHMz
cH5InQ3LE1LOE/DQn+2YB98E3r/X9LjvKWum/ag5zg4ATfoCDudlOcGdYz6iviieR74nB/BCwW4s
Afe5mbgMgx58x7XdrCgbubdAJ+Wnq0dwyGS7vGNI3y/vYScVl7e1JYaiIjrZssmy1JHwG8gflN4v
bmQlpF6TxsmLU+GvxLJ+WjahboAEkOmPfBgIAhzmxUxNjQ9ESKoQiWBBT3GqWf+qE1TSROML97Xk
WaQN/i9Relo+AuLS77HS9vP3M+frPxJZG87DfsJtqRkq5WUMe66GOIh+trkgJGcCPukiLQg1fZeV
XfbSF0CJBCWyhOA/6lGsGw3xTWoit6kGk0Bj2idQJz5Thgxr6yR/hHZISito920kjOZHoinHCS79
XbpleinsiWt3Ps6K9FmgRoAdUj5kefDPZggim0zvUWyxDQL3It2d5Ag5Piwb1H4YkAl92HCPPTTo
xp5iCB9PVfHYMA/AipF+dJUlbr1jEPGXOb8TXYrbsqFB3m8xGcfrv8fgdR2xdNxxBNABKmza/PbQ
HnwgvXD9WODpKBWcJHe2gk6/og9kQknBFVUqdwoTu1o1SUYxzMpjVTrurbp9rxsVUkoKqhBrHPMA
I0sunWTV34Xf3DIayqljc10eafMjmPvBClW+tg4G5Slw5HAVMh6uPi2L67IbdW1NuYJgWbThq1DJ
+geLnsBDk8EZtcnqWY9dl/L3YHc5NtTKb03Y2TGipGXlYOsXU6MzNNYFreexsSr/lhm1faCzanpc
hkSoKW57KUDPgTqqxewAKQ/BBBVyhKsBu4N7vuL08VltW3pYZJJQqg7JrCtZpyp6bDDTm+JbmRfW
ujflt0iC7FqPw680jqMXimOsgXKJ/XqqvjQCwzyU0WXdatfSt56Zabu8ezH51PrJrzeqADxoSLjY
GihB7qm+aa7ToUUHmSp7/Kz5pS37f2/qavrocFRXmlanO8WsHHI9wNnAnCNTIDWs6vLn4Tj57hm2
ZNmqPEFw1zO5YNaJH/7UZAp/rc4antSkJ01SdX8rU5FneH99BDddPe3y0Cwo4wGFlBT4JHHDG3gQ
Niw+Ngq+sCNxOf3KpNm+Xp5YjkkWonzK89PLiTJQARQs+76RIsik9HBDhDPsyyDXLzrgNfqQxsB1
P+iX5ZiN4fefR/OxPm0Ein7T2ECuMRlf5oN/zylYy6m1ph7/vsGfd5lPI8BlOGoZzZi/L12eXTbJ
CF9YdBi7/uu1f9+Axm2/8oeoJQOKn+p/nacDMq59nPx/XjWfpmK1JxYVf8khL8Y/vwuarH6Fl3Dw
rKoRW7OpzIuEzr9jdvNgBUp/zGiXTNlV6Y2T4yO2Clj67jXDtzf50PZEFZryUOsU82ljIQic7OQ4
BA3Zk02BBwy33DTNnvqCscZXHDy8Sf3KosoJC+qbszWurG6ZKr5aobx1ZoSUIU7x1w1l7G/rtuuu
WMQh7wzRcfI1X4MtkMe0cbJox5dhZBFtjZvM/9Vh7HhQiUG8LRsTIJCs2upsVxbNnXA96kH3RAMu
J0BUvNau2j4JR/YXQ0iYZ/23NcQfCnSbfWnZ2mNSE4NqwuPSMsM+Oa2JMZsYHTg7Z8a66L1tS/eo
Z2a8dsek2phiiuYQiTVZhEgpBuvYNEW9YbQzPE1v0ofZFVyXEI8K2Tn8f92trqvKIwFFZxbe2tcs
b+8+WOG21czXdOr4O9VSe3Pil5hcPsSUiJMSeSyNZDqwsEdDPhIKqlEiNdVxLaeggCuMHHZAPkV2
TbNyGr6/JrFymV95mTF2T/ZIFluVUidJdFe5O6jGSfI2m7WoygCpZGEe0dXYrJV5tqwLXFdV/h7N
e3VCrE8qgs3yXBu5yPOAwVBHGIp01RjTL90wgMItu/qyTRh5j8vmX/tYUxjs52e6qK2Of3dtJ3bg
d87P+OaQrQ2oAl4nZPhE9lL4VEJfp9jSPIIYCJ9S4uTPLG//PLecFdbryYU066N3+7MJfL1d+y3g
xb/HlkfThPE/r/t/HRctPCpn2Si+pH2r17Qg/vNO0RBkzMwsROigPOnCBtUt6FCeRH2uAepUi1P+
ZpCptlmuvK6qohtAzwdsxQ9olPzPsHmbDLP7thPK55PhWGtroLkNArrYUAOhhYnhcBUY5VNEVfQw
DvEvw8HjDb7y5sN5uMVDAAjETrc+k6xV0IzjjdbeSN2yDXcQ6pJV1o+7xi1z/P18JzELzjjmzn3M
xsi9lCWJlm2dnaoif5jgVZ2dqEaRHg9IaQ29WDtFIdP1clAd1X+ettOYJB4lDK1DI32Mdrzk72Z5
G6AGMQb0uwrNmWw18hu54+2IVoh2bhlOPxAcsB51qGXYuDoJpXfReXA8jmn6Kj7sAcOMUCBilTvH
JhqtQHvJiLPcYcrkHlZAyNFTYtArur96P3YrtUxhSHU0JkReTUeHJh+RsI+tnuubUaOSXQTa+DZQ
jMOi0Rs0ofIR1f1uxq6/6g5i5tF2QuDynIU92d45pgPiat6NwMF5GjYiOOX+l5bozVb4SvOqDBQf
pbtlkTdcmq/BUId3mCXByepBKWSOZr9L2wigXJSgV0AFvMzOA4Btck/FpNwhzhV7X8TDqkD0HdLL
cpt9XzgoTJJu5iORfpNLjQbEvMmqYAPFB/p3rfxzyO01gtnys7CyUl31E5a2auqfJaqPQwtdC+mX
EDm9fyMevJS1NQINzvm7Sauk3iQz+660Ku3o+CpucLFs1SGDILQcXhacy8bSmGIC4qaRbgCdt+Du
7oyk1d8CHXxVFJELY+px/UaHazlM7DBzBvLfFlpKZCv2FtIAeqoZnoJEM3lYkCkW3VLaEM3jfx3P
MxNU379PT1CcUC6tj3mcTid0udNpeSTGEKpym6J1GrOTD9rjz/E+NoYTfq8yUr4oR5KIZAS/iKT+
wj6L2iZLXu0OD39YusYmjmOfG0e81902fmvS/j1uAGG65SQvjIOSgFo++OWRahcDdeWBksLCERok
jp0goDFnKEepRwBsWmIQ4d1kl6Bn4DeZH1Hjg2dURS6d2EBwLCxCdMv85eJQTU9apmL5WR5OsX0F
YpExXOxHph6UNgvccpNICNNhJO/K7kQSTLtmqD80yozNs+30QSezhFm8e4M7/OlHWktsRXMfegw+
qmvS3acsfsxsKCGWqx2iMBjOnVoO5+XRshnm3T/Hip7Udx92jVUPFIUKGYsza/t/NkYqxTkFzkcr
Nd1WXXVOszQniW7V2L6D2aICw4Vm/lBUw+943luO5xmuaE3xT37MrXUkVI9gmYvqTGLTtnhDiqrw
98x8SdXM6AyocOGORN/h0RxWBtEXj3nZ/g5nZNxg8iEb9SRgEI/3aszcUxzXP5gKmvAUWet/4sJP
DrGlvwPaTM+WJYEE6iOXk+gOGer6SlXUQ51Gu6TQXzRK6MdCs91jafpvAC/Kh941tE3UuPSee7uA
FdHSgBcSQkWorDSk7KuZm5abNCvrOkfnEcFsUAibO4TEE2jBc1irwyFTqPTF+rh39FVBgMM6DrXI
s1r9q+/i5z52cZOT0jI1ysFowGyZpXrmuiAfRr9mLve27IoFapb0cCl2ao0kh2j37WTjq9EI9Z0M
EPuaMtNFhquSxcDFfKF7o61rSPa+CuaBcgADjs39lEOMjjFD9hhqPO4Paz1hgpC7hzGpm/VQ3PuS
jLrJbgpmOsGvpC7kAWB8s7KatlnJACQmmLNVi/N+Fbv5p6ir9YgKf+T7FAdOtgpD+64Gg7Npg37X
QsRbpzp5xlkvDmHPXVshtNYLmBCPCbXnniaKO7ivqVU0npplj3inyXeLGtszojhaN8yOgHqSqwuU
4zzFUNGEG3NL9MUJSgQlPg0LFDWKh6pQp7WI8ksTG9ZKL17J+e23OiDPLKf4Gmdwl+0SgGFS0nqv
cd1GduARWvlUoFNes+F3tOD2Dx2GpDGwN4RNWK85SA91roGj4r5AKmtvQ9AS825uEgOrvkuW2LXQ
3t1G5m8lXUdmallCa59dORpPEm38JfwpIlc/oE0iA9Y8YGx4HoCQ9n2/iSrRvsUN9hvanl6WIYrM
HHWgX6xeLJEHhxIroWHEW3uiYDDkOlPlOpD7IHTsVdwwdcXm2hJGtBFTA2eLUAMaCyhcU0ozYw72
STj4NbMWUyrRZV7am0Tq5UhdsQU9pVF7VmOq/12drWXFst4l0aaVzYsRFJVXJQNghYReAB0vtKy0
Ik7QubyRRN8satJjFZo/nYB4W6bkmNYqKLVolXfA5fSk/UUJ/DDALw4G9ZIX/m+VJs2qoP0PPX/Y
NBpVHZAE8EhoFEfQKpDzJZqHWBpPJMJ3uDUVzoCemkWP6rsskOGr5niXg1GfKF+tTKw+NpPZFR8N
TG285EyC+9c6FArZbfF+DA3lGhtU3qzVnIRZOXisGoK4WpcbcqSAzTU7JUZeHNxqVyhbA/kg7Bnu
SK3R7Q0paYe5brNB1lA88XNE4rkYhe2VVTeuu4j1kOOiCYubvR5M9cNog04gWXugzXDQOkFcnxk+
Uyaj92tuixApDLlwp1GhCwmgI13FpvyY+VPGEF/tybZOimCkQrR3zvM5FaRHl1KiCPQtrM/EPGBq
V/w1E8E7y9+rb43A1vq2PbdqNR79SHhNkbMCj93qjHUFCkgsDu7Qfg7KnHA3zJAgRI5xxEqfiHPi
gvw236aq0+0sU/vKaa5cRM8vNJH0u02I5Lszs41UZFxi29DoWYVVo5ycSbtODMYPEW1AP12Jlmqq
VNLilsZ1/kAX0NMHa5PTiHhIC7w5Wj0pF8CHpHxKQQmltdauZIZXS30CQR9/0i6UF6samq2pzCF+
4fgibao6RkZwy/BscFnMgs3xHGXFdB7iEK7m3/3lUTclypqoFOXPE72CflkacQUJSGpz8AHZ61Nz
0Ixo19QEWaH9APbVkH2B8PbqM1ScXYKWbUpdR6W1sUgJc6dRwjlkiAXQ3a6yIQFwqNAO1QPtPqJT
Lls3WjHGE5hoUnzA5JylzsFPVNrz3Os3IzcjopcqrFE0VqHTbItIzA0aG7ESxoXG2bpdL44mzPTF
UZDX7nfV4B20yd9Y+WXi2cgb12npK4wBvu/JYkSE0c/1saSia1UDKPXJ763zOIcYXtePQk+Nte/X
5lqBkuxBB30sEDkhp2ia66RND3VUW6sARyzhqYp51l1waEpAmbcGHxUxBqq2iH4wvO/Ir8LGo/FV
J/imU/l+0KdCmN7SKUPHvTNDuYclWF7SznmISGvFqIUsq8n4JlcViC/f0eoHP24uI2ftk1nbkaWR
gauiW5eM+xN1cKTpDSQdvFlE2QiGyIDBF2VkarpnVUOubbfWe4N2EG1NW2xFh8ynpYPwp1YzTF23
qSvWCJUqqzN5MNVZV/1vTFPoJIyAtVpo3kPg/TtaSShAuZvS17MZTBhDEuTbCvOgCRGQzI7KoF2T
hPGzQ4+eKfm3ZoA+MCYbfm+ADpQ6OUJfjLSBMR4L8VHSatxSoeAjS3V0tiyXjq1S/vT9zGFNIiTd
LSGuk5X/arX+MlLYv1GtR8Q54z9bmITrzB/SDymtJ7ca473VuvxpjNp4YlCrvdzX0n0IPuRmsG4L
hP0YWeXNDGuA2r6uQEpAxlNqKfV2FZLd2JByP+/ZdV89yAEUCiDTdlUHQHo6pUEXHjqol6op8BwH
fLMMWA6l4a7Sx4e2SI3LsqnrzrgodVl6rSayDdahf56wabXRE5hPHM1y6zvMcpeT/752eWRUFFJj
A/bQ/3ppiEcc4XpeYLK0DFI0kYz/edPlvZxOv1Y2nM/lxf/6L/n262Qn2OumCn5Fed5vmDBsgrad
PjGdJysdgca7FIBUG1grs7HT9Qa9N58wOAJaC83sUe90uW0nlfpKAIcc/sEsy2pekMQPJ5U0u5Sj
+Hze+shxGe8yajqjuvJzen34JK7ogZh8aGH9EPI1kOb/EXVezY1q3Rb9RVSRNuFVQjlYklO3X6i2
24ecN/HX3wG+X/ULx7JPOwjYrL3WnGOq4bEyMxIq0zT7neWAmwUaxJNexTSw8J83KbjgcHoe1ZTu
jOzFsSrVEy4496nsVf2FIa2KULZWjsvLkngFDwdkuFteVpYC0KvG1YZ2YNirs+AzwDx6tursm/l8
/0IXXn+IbFeEjzFx0hcc9ulLaSX/OY3SnZdPNYYqNzhd060tgntF2kBmNRktvu4/0L+HFmjdOq2C
FLzKX7g0jNTK2VcQ5SS1y171lFbemqq3j/iH1wbMg7sSK6cUaM4GNn+6sqomu8UXoCi557jRsNOV
xLmHAa7tKlfm8GksUmHd7MEpfAY9NoQkLrtd0VGcdfVuTlQKKv2j1+qCfTq3TS/Na1rKbWpDaiGo
o1kFWbkDQaqR9O001h8Hu+DKsoM326emJOcDOaPPeBqtZFVmO2498Rsz8jqsnb2hh+1TGsj+VQQI
lm2GmOj7w11qT/upTaBLFr3uVSXmgbqn9Pcpet8rV72Zyhx0oCNDLy65mT2YFD1lbb0bpop9c7eP
28qLcSgVCbF+WvhuNf6HplEBaYVyKAr8/U1/TZQNKBQ0zGPSrGq8IbCet7h6bzGZKUyC71BpXiu3
uNXBY6J52oBLXE9Ed7V2VKy4up+cIL3r+rHldoaj/R+Q5wOn77OlQM5qo14VLmtJQ+CN3exzOkBp
b2BuuGHb3aqlckxrgmunh5ZPECHKg+2TgDds1WzAfTYyHE98lFJhd0c5Qj1Aq15yEif9rDxQvKLY
w3uSZJO1avr0bIxsDdRLlAHILZxyH+vWnwrCCGyy56IvoQzbmC6czgK/l28NR7sOTXer6Ei66fQR
SHgSX1lfslsQv4XxIMxub0U6IvfC4pbT2Fhpa3NAR2RLgjOsepV17pc6XZCrH6pUf0Vq/N5GxOdg
btkWGeK5Nv0dCPOmdcOR8fabyYI5b04Q+ZyjaJ7bVVsQh5sKX52jNDfoohbBUaX7ID+ZVM1zqdh3
y3Zvtq4c6KXMEDH6kwI0snvoyrGgjzwwhbPkEz4PZyjvObgstx+eiSq9URPhzfMp5Svs7MqtZ+k3
1R19abyR9oRzIT32UfnaU3P5tb8h5NT8hjdz5CY/Eg+9gTD2pMZMqUKopzifGFRH2a+Cwhlx1XNH
JOoKtwjrjsajplcPTkIroFHER2UyWjDBy6EVg2Be8XhhXDlLn0PaZXalvtk5I2M5NwPn94suULNK
ua1WhWr+xfBMZu2fPMvRveSI3iCAHhksb5ScDcIgUeRT5vaSxJs0av6MqnvItGgjqABBlHiEbBBW
PliotahsYtbExGqOJVbbjH17kGo7llIiXkkCBHAn7PEAwwcMTYL7JPCPzkc/WAeGAIo1PSY3+2zM
4Y1M5wMquHVCZMowmhcMi5uSEXjQMvoS03wyPVe0O+S722i0mEyYzH1qj+C6fTbiYO5V4l6Gu2rT
Xe9DWiYGNu72hYcISfE+ESMfTGindaOya4108lSSae908ScWwA3xPFe74at2KRCs0HjF8sRyPnlF
aG3qNn3iNv/KWhaulHFaFDKqiy+pGt1tLhfbIiq+hU8buL+6Ad5oxPY1L277Vl0Joz4MRnduK/Og
acq+0OOz7RA2aR5EL4u1naAFGuWf3MqMk6b/LZUPgVJwX2qsjXWnebpOuqP2JXXts3IS9k54K6d0
i0L0IUQDR2/EdNl1J9dKfzOtQGRpBAj3w8tgqS/U2VtLI2ujIeyOfFa6Z8rwe2rxdulojWga/0J4
REx4l38iRz+UFjdtVaO9tJmNGwii/e04Cw0xga5s8WbrKDUCgh37aHppneITZZiGRwXEPKde/h7F
eKyxhBVucRJf2IgIHO6vGg8mnF9ZGuKk4L4cFIny6FzkAyMFxTNlQWZG0v8aqwlNaAED1L3io7kJ
QhC5WmfJSbzTh+iEnGXrkDgWBNusn66Wb0ZYyRJORHjMpTirFW4EO+AhAfYgIve8G16Ey38DppW9
8xVO4Zyqep1cOq/DfzmVEvT2tazfkVW0pzwIvnXf3yZDApReC0grGq4C7DUB0PlgoY3gepO0Nrqq
xSBQXUy2r46iYeTPNtO17FCFW6gkkAefSRRd9YIGhUjI12IjeNK6/g9bFoQmmoQr5BeeDOObWSjH
3mihlBb7+WmjJv4vTZGek2GNsdW30cRxZNO5s1IiAni27CymtYGeYINT6l9dA/TffkGudVcHzSVt
4SnpxKdBcqTogCUAmVmVYYLvo/5dpP49tighEHFsjAYat4vof9LRMZlZ80Ee97VEEYevP93oeKQV
nnalO6xoHBxysNWT8cckINDqa+yUjf0oaLhoA8o7VUa/9HQg7I7HOzAhGlemuA1m/xsxAN1CWmeh
3jxGU/sl8jObYGeFpTvAfZLtjYmrqaMpEjHstovkalrihjBiU+T9CeEa9nUJQoVOr17QGCRy+zPe
wVbY1VS21FXlh+Ikv+6gBSFyKhrbLuSHdqeaXmPy4HKc9E+Cv5Ne2RV76lud5/9NfnRzSEtYscmg
EjCsV7PG5py32qpqzHplw3PIo2ukMjXs2CfWhbupSUTek2HsjW5Mjm/q7Nim+J4r9auezzwokdBr
TL7zsHlVbYjxRkinhoIKJ81VjYwIJ8W0syz1j1oGmzzVN6gN1xF2GUExHjCt8JOVpeheQP0pfwvo
qwKFotHTSEmQRkNYGLtqo2nptuu7NYYEgzwWPym3yqhumiHcNVGzbWOGrRijEjsgOjrZIh02023C
t435RpMybYw69MIm3bR6sk3q+JAI38tMWuLjuglR82sMw6GtNozdE2Ez8ah3TZOhApdIWfId3epk
Ig3d5AHblB7qv03Yax4W3p1hNtsqlfvWNjZNl3GmYOTpO7SuW63wd6H9mbN3itBAW8iih6I/6Ll6
lsa0DaNXfvY5gdLEwGerKuNmHII7K+NxLPi7C9KOemvna8YOCgsrpr5t+nE7OIhtI3tbxsUWau6m
hOCq8zhrHM8oxk1SDAeCePYpzt2ONkYWa/eWn64Z5jZEH4CTjRxI3Ou1sm8E8p3mJaeXO/L48NGm
0xQ+BEnHmJ/mjgTSxxO8MOxNn7DhHaI9s4SNWpgIRqNNUF47piB+Hx+kCu5s0g7+3GjAOxDg3mCb
t00ByiE3QG+hogHnBDJuDPgOkE41eLK51W8jPTqUAHV6q0Qi1u00W3pmPG6VyFrnsETCnEAjLvCR
RlRN18CunqDG7oaKJDFb3WBv2o5oLwR7ZfiwXtPYNIXhrpXWZqiHPfiMba0jqAAjVegmNFpnE2fr
UkwzvHBjwsmNabHY8TXKms0EKKXQLVTG9l5pp40d6/wXYzIBIjkSKdrTGJqnjamyAUtJoQoiavVo
0zU9eg/12SGedP56YSveQ4kKj9g1rDmHVMHwnI5eqaSXxLcPbOB2hWXjrZ5egtabrdyacVKlsZ9N
uLNqqvPm38cO4z1DRcL1Ri9szV1SFgcTqEkiEeYD1gxAU7NBP3Z2Cnkv2kTOOjf0vSSppOgKdgzN
KZjTiTvzVJTRPsC5EuTGV8HeSuPiDdVx1wqxs9LBo2acwb4jIVSNs0kU1YuC8NrQq52ApCqxuifQ
2quUQ0YKsyq+kmT0krLaCkUcib+l6+ccuH+9Xt03Sn2co+oS3h1noKxzVonxd5g1LWm7zak6i97y
Eoy6uijem6I5424Oqo+BeJ+c82ao2iabFIJLNRxTCqxFwTl1691s2KBHPgkIctC2FFy1iB+WAy7K
vVKkDLo6dLMzjDaWWXgo2XWBjg2DHTOujxl5Cm+iVDeQYuwLDFIoY8xQLxJJ3hJmmpEzumfYfqnF
+Oib7jdDIxw2M+Fs4Rcvh1oT2wXCIZUpPKc4RZosKX/1/b5u6fKnqP2XqBrJpOY0CXQebZnapDkR
QRXiqMIfkNNaJTWRve5Y300saqvIr7VjbcAyG/KTnv1Bt4eprCCKpxv95CjS6RNz4fhBs155ckK3
8DQVCAKIavwm9AAOWaiw0ZH9ZwEUIw6GFSPbawix+xLPhyUoEq8J1ldijn4T7lWx3rvqWQUwcDa7
4L3qS+NV0NZGqOx4mh7ERBm26nnhti1RNMtLEynjXCh+yUaB4jZznlNtfCGps2ZsNUeDW/LCKBTS
5fIu5GXNKRgI46Fg/Jsx4DgHg5VwDbkRuieWNQwN2dmMQvVI/JPL46KlI5OFO4rNYauwSnkLlgam
brhngdosJMc8B6QI0oECvIjyNasP4WUa9IKFgWrDKaG1P5P4ESzxyAECOf+xikO6Cg3+dWOnsLJn
qk8TqglaVT/ZsQV/KhX2N7gR2h1mRJOlgiG+T8v+53ulOvkwmVut2eJjPJADUcXzAccxOuyOYTxL
dQrIBhIc0YkKCX3/O+Q9yQG+nQ7Je9qziSe6djFnJ89BBkNmbPdLQLtpdOn8sGsYVgP78hS/ddap
ElKszGzXXtrNU67y1P/5hcaOUjyUR18bv8OsFNcY42W3BF3TswkPEpT5kmW1pAMuHy0HWUksOFYz
wIMA6LbqOyjRalofdLdun37emKF2voX96rSAXkdTialkOJh3dvXdRU+DPTQS/7QchrHyT7kd/Rki
YnykNtOPovmr+lWlmXcVFuKT5SBNlglmL8flVTULmMrcupp4TvcLL2Yhx5ToOnd+E/yRqV4Z3v2H
fBGO2u/KtQntneOMtElVGIYlJnsnflK9/NB/v9LPa6dVE3jOQ7BdvrL8TpA472DdIvoZjHlu3UjV
EZSNAx1SjlcMtd+dY9f7sTfmSamKWt5oBApJV1U2FnLE64IPq6r0UZPOflheWYH5FVZVj6NPDhgG
jcqrZyZWZ5qvNW/OPopG99xZ1d9MH/Pd8mo5CI04CG/5EEs5obMFseDOiDUgLo330ewgcQ/6zhFB
dzf1e18P+tUVjFqBEXVnVPpsKPSywmkZEHFFG3/5PL/7QfWxCg60rbUxHp/CrkaCir59eX+Xd5pr
k12sjhARdwM2Xkuvt6MPrBq/u4mCaD70ZsCMQsYCpRcyGFzDvvTCCvZ2POBaWA5Vj1VBR13qZTF5
oJpmsAb4Fb3wbJKxZwF4gXlF2GvA//gokuAlycMXRYZbWK/6vqMXvkN+i/+ynJk+8+JTJ4iv7I4+
HPkz3KjKQJgS3xuFTnfw3Y7BjzvsaTFEr3XGGmyiffrhuCZiqrHu0B5qeXNuTEXjrQn5i7AL/vjI
R0vvxJ/RfKYnLQK6zBp7xbC9Kwste+QTooGyCxTcDYCGDZ8oPacl8Wru5epDbF6Y3hgXUx3+zg58
+mb9SygxolqU6vu2hyNQ6zaN5XK5Kl+h4etbBkS08OHZjY3R70ql9eXB4Ekx+6jIbAjf/NB0EL7H
D03vjq02jcfIyLjsqzxDPx+7R79LniI27AcxG36N+dBXAdvsuNKnlSDI0CNUFcvpXNm4ag6roMD1
PUz8ECMJsalHkfYT/9lnJtN+xESEOJ10NzBeyXZHlhMOO80lVYPUzzWSOvv0Q8iy9JR02bplz1Hn
9NXU3n9pWnAGTD4GxMQR7Lc5GakdO2tPiMS7i0BZnXl4hs4YtjPj9M0IHaLdVrU1RRds0tUl5yK/
NNiuTolEmtIUanGh52J4Jg3VVeaW5yoEl0fWlLqbdXTnst0mkdRprSA5tUNuVdOoJT0ifQg3+A1c
7BVpxilH/ne0KsWZ9/jVV+O1BvoHe2EAOQmCf6c2/6tG8CmEo8ZPsQxAT9WT/ZS2A396xtu2U3Mz
P5VN6b62Tnm2NMDdNlukwCACTrcNdS8RQHq9CyzKFXbi1V1qoDW1nJ2qaXKdD3hVSd5SP/Fu3Hi7
YnpvKIOV5BZBOJxzZ12zuQeqaI9ItjqkRCZ6ufllziP6otMis6mA1PI29oN9mH9jkLfhWIeI0eAf
6JVJX9KIn3ncoLZrpFIwc2rsneMVemEfwO87l2h+4htzKnRGbYYi2sHrnsrgmEDlWeJroFl6Btuj
ubPFVZI6fxy7+B4bt9kt56NN02LfwcuitRmHBxCL7T5uOAU68pbGR5m8nMVQqxnCzM2pMf7Uekkd
P3+7IAaGaJRhd+FqJGjGLMqjruL2QPCQnn9OFtlG+bHyA0DLfr8d+uQYJI5/EM0chAoZvduMQCFW
1jDPrqcKuTMm39PyUeNKxoIMHHW961dqoxC3UCdZdSykcVzKleVQzmM6IgLezXa+st0ItnAnnwsk
Zjj3cxqg4NHvUeYbK5G1cp8j/PKZy8D4y8eDrTJFXMoVM3VxYzLSSCkG1wvTU+s0k5HquLNTO0Zb
RlwGCe4JhkkglaVtfce4FLG0gdMSTBDnGqG3fOdo9gGYsPHhl9r7ONTxk1qCF3dGYuACg0gSGYxA
vINuvwCvnMLWPshxXV0NQ69IHLXDbSnpJJFmdGxbHXWVTeAlll4UjI4O+yf0o4c0qSuZUaDfxl03
JXsg3Yhfs9tyWBJ7Z8nCfI26evSVahpaAsJkdlg/x2uVEqO4LMI/C6qauACWUvQiy3o6AOtT9B5Z
XV+PP9dzL9wMeLyL51vv/z+/DzjhtyJxTCmNalzc+YAAMT/bndLdejI5d8vS8MNhKy2EZahNjNuY
Rfw5BdyQSi/M2/K5LBv1QwI4unQgVM9rX4N8CZbR/KFSAt7XCAlq6uSq1cIgAR3LEkxu6+GaNpCC
SOTHGor7w/cRB7DG3UImbMD7q3SvpZl+DbBO4ad1jfdgbMH9B78qbo7nDpBERrzJNk2R+gvmPZs2
Bs6R0GX1JmR8O21MSGQp2sOS05wwl94P63x0P9GEBc9q3kfkGRTID4GPQxoLVm0mjXEVkAF0ARRo
ncYejclMabB7WpSIBwD3xop7WT7nAhm8DHFq7ItQvCzlW1hD4zCAo/WACvYxywhRheN1OW11lKJF
t2gLsq0v6mOWNP7VMgz7il1vxp2Gjv4rc1SSFOYSJgDRo/oxYZ60qJ5UysqtGdeIs82uDzdiyhss
4AwoOoKh/vfJmg6Pvou6BADIsnKJ+TO1QkqIwNhxXxKDZMyQUoRIsxgJIl1Ji8D7qbxHBEyD72gn
23pZlqDl0EaWux4qBmDRqAGMg5hwkJZuH2vy5witqmnG2TRS7KxGOoJn86UWXzh65KabZnXGnP8K
0U+9dEmyXtK5IMYmK2PqzY2YjVGH5ccsX4EunSFnPLY6tqxVBR2PB23lH7WI0dtQkjXrKuqzWnbF
SY9i82ZL7TuMGCHse3OOUWSLcUNDjEN/uCx8NkobcIyO3+yE1B/ArP2dOSKoX+Jz4TS1B7YaluP1
WawyPyzMA32h+1J8RAIrVUf41CasxDHAF/eRFErL9KvP7xkNj+00ks6ozjksyHOZSszLl+z7ehug
DcLzV7XIluDzTCNCHscNRs9K0srLKIBoPVXpWzvgHCbwzr7pAq2ZPriESjmtBewEHgvhVTBpQ5gt
4jMaw+IqGS0csIk+IQSOrsvyYJbh13LywprWrwzNYEsh6t6U5FedFAw+LYphmcoTU/k3YDbsIILq
JnTFvOn6f9EESGXOqBxpyYt0SbOef+FcT7VTBTAERCB9OKvP6XJ1bwtlz46106j3KR6uqD7lqv9i
zO82cN91yWVrRYF2s6byM2C3ebZUN90aIcpdLg6IOSCcfrLZCkmYomziiAg+slcJpLkTR9ruzMoc
bjB9tnqh3ewYJ+3P+RlqBNKZBV+xhPYktBDW64x9DyOAeLpEO5rb5F2Tr7KiKk/fiIqKXvtqmog9
7t5qy49fwCnzvxNJpvfYCPKk8HCTKPcg/ArnX5Ww8OxIzMkJB4R6NadU8bRQI/xjojQ1YMoD5xfP
g13grNKCS9E1MeMO4bwFSX9HwTI9wlh4WeBGf1g02kJ9XjbBxF07dHkylRAONIqojcYPS9VSGnNR
fmraORTKTDzb7NO3wCRsunijutV+GxioMKkwKVPqvWslgl6+U58Hq35VDbcgkmAc9zjC3o0qezci
12tnYqSCAHMVx8QY+gEz9QYNAHtpDk6l8fQ0mns0r23LAocbo95IuglrEh20S0BozX7oB5reChGO
GaUwSM9sSzzCvtG4C4hSCj005EceeaLHKNJ9TOgQ9rqmxU/gXVH6+QXGI17lbR0eDay3KQyCqxNL
WmXCvg2utHnE+Vj4C1/9zEIT90efnRspzWf50qUD2ZpZld/sMl4nElKN/rxkmTW0FS8d+Puff9hk
NlzXeVnMrBCgg86pqMJJvfoVcXmp06HRg/zgBbryW1E7qCXBr1DVOOEavpwMHM8+RP5/sEpfO4SO
lfPXEqq2HLScqVw+pkEJWoDAOsApz1kuxAP1jPVoCpLWyGJ0dvn8/ELRevQdks1h7HwVVRS9Om7i
3MqYNPr5Vaz1c1VHicZDkNleKN7Ac87DcvF7eZU7pQEN1GnIvuSLQrOidVXSa3PNHPcLoqOgwsH0
b6VVMcJjVCbmYKocz62nzxa0V2p8p2H7KFpUR0P5Zc78a+oOGDoMU87dBL2GrSvWMMzc+3IEbEyf
jj4+VXM4YiNb0g0nxkGkohwq8jOQFraxJzpJbJ0IlYfL3brUOzKoP9zRNR4NYIyNy4xts7xM9byB
e8qUD6CTu4vc7D1VnVuVVeOF+0K8DJP7GY9JfWmTMtyMkKd3Vu1w8nBSnEbUwntTxgRdd4FxFN34
gqQkY2rNzgjv64wRihiAB+m5iYZmYwU5dpmpK3Z191oPaXkGX3CCJ1PvkrkdNIovlgSePSmOpyxQ
0muEvqIblO5ak1UhRKbteXoz9BM030UUvvixyO5JavwSfemj5LWDg6rY47sTMndymDr7+livSZWz
L74p9TM9MnCrSrc3Y0NfTf6IGk6M/KN4X+tyw0wGnX646/suJZq5+eYXdu4YKLNdFSbFJhJIXpcF
PLB19ZMJrQ2X2oIOTVcYKbAKujvVs+rA4kyTccyS84RNaGfEErVyQ9hbrOnFVqf/ts90paA/3TSo
RVDNAgSOjiyGFaCILDpSCg20DJ5iEWfszrCltih2rDoy3tEb40adC8XOiUDoN+iAGbt8F2W3TxvZ
3aYkA2jcMk9hW2WvayWtDnofM9lJjWsbhidjosZergvNAku8BCMDud3UE8G+Gu1shM7hIwi/YyvW
d4Xq5zudNw//HngaCNXROtPFf00xFqdyyuv95BOUoOfjmymN9J6Didlq0HnA75inIeg6ajeqnkDn
8eCDk2z9DHWLYd6N0k7QQ0G3iwzzD4VFfc6nujkvHylWTLZGreprm8AoL04xNrqzrRzRLX5o9Yl/
O2ns+ohcL9dhOU1XU55N5R3K3saZSv2yFMKW3WHBo++sz5s2Y96OOkMSQwKmH6Ta+fTa6JRnP0uH
KXhTA+hzzE6Cd4cuAqEtOrO0TP1eGpZWU+1b/L30kyvmjVI6Tz0VjuwRuvgWp6QRyq4f4ELU/RR7
ZQQIaIiVoqMf2zhHLDxt6lbvQFuNI3yumyGBmy/g736GhGeaXqNqH5w1daK7cpAQXXtA6ptOzfx1
LhrQNEXbbzQZtuuefU2z7fU51X1u7RiEjm6nVsQoKfv4pLR5zHabySKdUZTCLLtDQlwJ98h3O7pf
CwneaICMZSqF5GQT8e2/FY4JF1+1YyLy7GsE6ntDUh8hz+MQnhCa/P+BmMyIqUrwmecJpEpob7cc
vwpehC6BHUl9EGX0sHMGRp6oUNkutTGbGPoNJSh8WPT7pMfF6BKzxQyk4wkn00cUWqCDQewvz9sh
q/8i1e/I89DQSDemv2sDCO+ibtFW17ALYvJH1plPQef1CrGmLsOotZ4b9VMKGoRBxjVNHPeMAJXn
nF7GcbNxCpQLkWM0VDAs2HVTdPugHc5SEWdGCJTdRvcIKvulRjQOH885d/gvQ4/tsUDOae3N6isx
bSCZboEnlFVTQw4/oF7J2MuqloBD0OkDSI972A/M6eruTu33vvQMLHy3e7Pvnh3EQD1n92aUTv9I
dGU3kf3xRhE/J/T07FndFgTpfMAo60AeJAbUcoydmcbai6A7dTTn8q3Oi71lusWmmjBvaHr0rFOz
HyqJCxWbkvy5B7h6WNtVw1ov39FICLZ0Rv37p12gD8WvNOqoo4d8AOw75QAVkdno0urf8iq8lQx2
j3qRwIKkzNv4scoko4zwFk7FKbXTP509Ay6rbJ5ktv4hEg3QLL1+xFJGt6DG/DRvQcuUpp+kw7BS
+ho2rYMduFIUpqgWG3FfCaIj/QbtrkmVz5X1haRy9Qhrbr0Uel3hyIMF5b8eavGMtxfFZmSshjaf
M1iaTzcnP6DGftF0ar+OAVcwQC37S2M4tIcI7N5D62TckNUbZiP+BxDLz5DKR9MYkbhB8c5m8zvl
Ubsap8k4jtFgXIPYuJkyao6JFjubymRnAOMNce5c7k5Ve6ZVbLxWvmJd4/SO4rhdkfqu3Ej+Fada
QYirlVh58nIEi9gOytVKAs+xxKvUnKnD+pE/a5meeKHdRb8Sm002wEDn6EicviMIUNJHi/VPMynM
0IILh2aVXiv+3i9ciM1pHBxcl3l22LWziwNXxtRrXwxXsxdNUYpLGwhnRwxQfyDHayOTKYU/E+Y3
oDhIRYj6naSGa9rkueqj2nO04kPPs+jx8zMR4m3UwoWDCt/3FMKaeKL+Tl5nVKJe5JelUtaSFFzk
kCdel3rRgHhBUbFyLrubIq/lRjFUwkTnXqYdKajx2JZ5y8umNZ+SNvlrZYA6HVuxLnJq5B0p5X/u
ofKUThZU2Kl80xfyN4Qi7A3mO2BpUAjzB6CgCZyYzjIxlItWGO6EPIKxkAwtyHPsGINPe96TL7dD
kFUp/IW5MWcUOTaLxLVf80z9wA5r/UX/AiVKOC/22Igtssnx+rObjOln12CwYUra/eonF70Fg/s+
5Wq4nkBWPLJ0OLQB1Znw+1/L1amFBBenuTPsljU7kU1NaTuWPy/hjtKnLMFjFyQVmyWGHd6dFyP2
N2aLST1x+ne+Z3yM6ZdsfdbLYxjFf8imkGvCLrRtOO/N1aR1nyj85Yq422IHb3NqrqYZsacmHcHN
w0vNnvSpMiI6aNbwNy51cUIaGj4nbtkTpwPDVlEeURvWX7DDHkrX118jH/RxVK+bCMDJkucM3Zex
p0VOvTXRtRimlSGk8crgFr0c2ebsO+QAuKn3tJZ9GZKspV0hJDu/Cd/92ukJZtVM+hPLR7yFpLZE
+WfFKkAHBEXIv5lxn+QlFiwIQGolBm8UGZb/moiOMFjQfiHRhUrBqAWkfJ2gxMoTHLJzC27pvsUD
qpxVY04Dtpesw0xOXIqTN9ZeAfN6GknvBHMvaD6PdM4LsrZaMLqbGjsqIlelouHVP5ZIxVJUBEch
Kt/HY4nFkjBbf5XYxsn0h2w/YheApM5s1mL7vtyaZVnns1bFxUcnujPMKHhkPIL7cwkZXLOsU0Nm
ahuo2unf1bUMSgjHe6pLJwIVWfgsTmbKZQ5rfI0PLPKismzlKoqH795i5Vl2z9SKzoq9VbVrEy3f
qlh8vNB9BqhlfEUvCJbEXwezVESKgdBja+ckwny24Huc9FLCjZ53xFCIiy0qchePG2Zu7BpIVZcZ
HDimgxaX31g/6xdV1dbMkpz78orHzQS0ATje8nJqaOsBsFI3iOA64Ns0f4ARNXesI2IvLNrSgYg7
sndMjXhwtzUAUlmEhfzv2bZ8xIwdO8CyIA4q5K+5M7XsnKgo5bnty59PLZ9PEFGtZduRx2Ap9unf
wUpKFPJN9U5ZHfIH82r5Yqv+EdPvpXBR8wA8uqvEOIVM/7jsUPFHR6caJeiyVQWJh0eWOt3ToTCf
cz+rtkmX5M9l0dGM50IwDwZ5nOtl5PXvECWNl4aA/4VKvQaFd9WqevSrrEAeNCqmdCL1zKeh0QX+
hegLrx/x8dyA15RcNV86nb9VMBiyM5nPNdDmELZHqG9CS31KwDm+q73THAAoesi1R3TTDrQrOdS3
OBzkUxfd/n1m+fTUY5UqBh6MdPY7z4iYo9UaWw4mIoiaDWHurb4l8Lp0zb2LNstLhAQRYSMIMPDx
eHB+oDwWMUS5tteyJ+3OLLXhd6HcrueParvKnqznJDftS44ksAeq4eUYj1G8oDymSWZeQgW4TWxZ
00dhUR8HovGPhkI61/JoWBQS5M0kPBLSrKJ/Y8tqr7Hz3ruRXd9xSOfbIQtij0sNEUscyN00h9O2
bUDdEPpglebLui5C07NCkmHpEornxuSaqczg031dbhWTKBJtyyIeoFPvwquSZ8XdEeW6EBDRlyem
dJjwFjZ4OWJG8GX28UXpXXnXlKJ6S2eAB32woaETYM6ZuaWgmwekB8iXpQoG8cVQMj7snLOeZA4w
RjJ5/r2MSuixxAVoa9hLhOost7gkq+awqA4q/uojDKkrKLP63MRDeUbkP/XxrohBSBbEw9A86Tnp
YZhq9FPb5mnZuNnu0P2xC5VSXrrXwWhxhs+LTTsvPq2FGrZriJ/1fQvkamXhVRWFzQhTxA88XBBE
iVZcXlmVD84zOC1LVbN8i/mQ0gLEywZncvkCWZRAEJg+fg8GyxO9BenJIo/5tsBsvRxTJKs2d3rn
+BjeRY59zJFvjt5mzE6wbdWF8YAJTCMontCD136yGRogsdbUnhNB0ye1mc5NdK0oLRhYah3b/KZp
42vB7BJ3J95g2ECUXYAmwifdz9jyhQ0UbHSf/9rgaTT9LuTvyuQdrOegD3UsP1ApDac0FvLit//H
1XksOY5kS/SLYAYtttRMkqkr1QZWEloENPD170SgZurZbGgku7o7K0kErnA/HjKGy5CSMRwgW6vR
KSTm7i2KGSVFw306VcWrbuoIIRJI5XR7cP8d4yFJ9PRZoBQJivmpT+f8RPgT6+/ERNVG23WrvDa9
MyJX7IOoNR9sc3iPxxTHSzHUt77IXlyPYOEifE7lIoc5ongoHxBHB/yVmQGg8L6smilZJlVwr6+L
99mZiLmcjsynWJ2ijiW+ezjem9h0mc6ScjqlyOMts8VpXlff5Dix8qLplfXgsJ1b4wcKEfQi6qCa
kAhNiNaJbeLajW+if6G+gtW42Od0CH9nc5isHWZImA4QO1T5ETcXpfiKiD6UhB37tnQD4LeMdYI2
+5jI2IaWLvIFv0uTo72IiB/FfvlbcLE3K1qJ6JB/jNttdygbtucgOKfbeuCXhpc9TelSn82KgUyY
V/nZlgwDNbOuMVkTH5glW/WeKf/K88LaczQc/6Am+FqBoSzWZmpoadwPOGKbztWPadOvYXSq8aTW
L7BN1do+0BHHjej9n42IoQQ4FogdHmh3YRY/8kqDkN8z7ArRiaoA02UhhFUUSbe3Zde0tLF5Uc/y
vF/YVpX6TrBduQ6MLRKrO3WGy1VgOIlxGpBGkwn8EMr9jJqx8Cd9tvApoVTQQEN25WZ2X1T1i/re
mYDZN1E09ptcRn/RWJ64EkY6LF6FcU+0Rw0EVYlAotCviLRf3nSvqe51q8XdU9U1YvIsB0eWsdAw
WFukYGA3odKzeNgx1bPawi8cWsGR5BAXd2ltn/xSp2ocnPtKeMszmgQQj/MNsnGyhZNSvzf4+w+h
XSCWDwvACV45E8iHXEM9JK5hQLdbrN2/92KcyJ4979SWIjvrHkesvsCTN0I9vcAxLnbtojHhCJuU
IDZyG9U/UC+DkCEJNZFS8AWQizkH8HAMDmH1Oewh+eCzSlqfqZeuVXyCUAiO/94PY5dc70XLj3OH
iR3HcnikurujFg/vbIBSF7jPdAGkE9yMIa+3s5N9EUDZ3asrS75yCMy7eFa/bp1mqcRy64ATXwNg
q01xBhd+iW7YoaITNMjXbnbKeBfGCJYX3CnJgC7fZVF2ZU0jLurYbomY2RqgCPHCyDNwMMdvXFI1
weMkIAKF75zjiM3+oISHreBKP4J6EXtR2s3TZNy1YUIwq8xsCjO2z1GbIUD0ogdvImKEzzOZ8/4N
U0B98Uv/pLoPz3+x06Emfs95gTpsXRwvjx7dro+vSJ7tTV3bAzShMMW/RmBZbSE8aJseRk2W/RpS
EMoAbhwYsDCe5RokibCoAO8Yzz1j9Utt4H+NYZtvZkeMJ2iZJRNIHsoqMO4GxumFPz2rYwQQzXOK
5jmB13nzRcjmL7JIrUXPGx08XS8JKPUTIoRM1Kw13UvHVK17TbIguaqiNZrBKKSBsVV5yVqAD6bm
ezGjSL3V1nCM4toH43yLzCZ4VblQdqb/6WXAV0dSyjlsBsTadtmdUtfOjo6Z+M+dN9rZbbEpZaep
rm+mrdVgLgzva6qjd6jPD+pLrHXBA5KhbDONtzDO5g+/LM1zumACHSNP/+SnekO/86tJfBzuQYRA
ke/Gv4c8dUf8FzbRajGD5D6ZP+Yk/60+SldUzFVzuz3pSeg+aI6ew/wT/h3ob2fL4GC+sIPBjbgD
QVE9lVUjOUQGXsqxJwqNuobIDvHDDJfy+zC+Mh00fmCSp3nO3IwZUbrcO0UMhJZ27J5slfCkri3d
wjrgtyRhqZeOrNwhiz3NoQlEhkSUjW2M8cNUkMC5GUiRueTcsoXWeMcYlvgGQhZ3zLz+JZ+0ICYe
OU2Sjddn4tRO5AaQLbTgwCN6r0qSc6tH2m//p2+n6F1G7bd8z0F5s3FtJ3lBy3zKuEc82YA0ZWas
jDUgpSFsuADVR9lbxDSktv2HCq8E1/I7AhO0KR/DmNn4Nk8mShLQBrvKjX9OXuF8hmXJPQ5EAOSM
4bjGh7VO8SBcA/dyx2/ar3v2R352SEQGD8bCUWXET8sy8s0EZ4whShtvZiglSNEIS5BNzR06vgSo
x8TApohR0muVc5eOXn9XBwL3EmCZwOSHFE5KUK0Qb6HZIVLAS8ouJLu1XHcPTh2GrMWt35wL/Smp
PCxecg2Ym4aHJTzmcrLTM52Uf4+ZTt85WlY+D7gYe6k3UDdXNdeoIRjtDfBDfPxac17s8Ukj86df
uxmITiJP9a/QtLSHVrMeNCML9qbfsJOjM8urefheF3NpMg/pyu9j4cjMH92pnjkfzLUK94BGXA3X
IUMu/BXV6VuEM+UutpgRUoJ1T8gQS3nxL9/JSCo3hc3qLUnCPzEm5pdwkjsKl1uykvHQVyiB9IIP
7qZrExa8luyzGbUfI2/rnaD4eT+6sOpUwjH1Mh4Q7j62U21JlnBfQ6bej2u7pHK1ffbMERKo2d7A
J3WPS8Rq1o8ta08mGIdQFSI4qmAsdgZ22ahmhaQZZvDQL9s0oLUSnGGb0R/m96GL6iOkVbzx3WRu
1W2IRNWUXf5/HtRNykNGpsftTROMaLU+Hg+GBjtsY/pRcFmPcBhDySoMhieMb24Go5+J6DaT034Y
I5Jl1LgCgJh38y2sJHJ4obZmiEG/gqx2jqvK2C2qc6ABATZisCxsALOjmyQxmgX71zD33V1Bwukm
AIxXs44hb8ROnENYUdQwtO4f4Q5hNWVRdr9+nUEYJMclQ9lUpr7z1oxo7Tw9nk+q6Sk49TdVj027
JEWjIo32DQdGto0TEo8zjZwcJLgkBJGLZciKQ3TA3FzU3jLzlo4UitOuFISbp37bn2kb3E3g6xCz
ywBLZ/S0tgn8SOTrMfF/RN8SPcbf1cmaNll9x0AFASIKk8dxicNdLslmQ7F4d8jXOPg0lALugB+t
UYouUQB3Xkqcc3rAyN5znfYZH6n/EJK4YaGZGmRMKGvQhXTbmh2BD2AEhlJqfSMF4TGm24Uf4ZFs
UowSP+WBjkPixcRJfRwYne1jRUjJKgUfxLDX9Ko7NEurP6fyr8teu2jQJ7MHzbyrKXbCx3mKPePi
dCK7EiV9BtganhzD+tktscCSN+HtZgIwXPWYHu3Zj7PHOjEawiZiTLEk5Vh15V/Tuc9vYdLp9OBZ
/ZWQmJH7JVmk8fil/prSyP9Ags4h68S8XT9b1iF2vSCzjgdGwXK+28303n5NWkWY+B9BZxcfqV6e
PJu8KBH2+m79Da3qbzvIwY/5GkZFu0fmpzGLmpQuxyybrVommXKjpJ79z8ug4ycnsPQLQCSoH99J
sVWYVrlXO7w8Jj/Js5lW/VNIazIkl6zJczSM4jbRNpLnZwrgHb7G14DPVEti58F0iXWWBb+bEUc2
BDNWlzKs9wXQjZ0jU009+VCn/XsrBPZwi3Br/ArlHUuaLWNEfAL4ONYS7X9uyFMNqGLfd3pz8Iy8
Pw5l4pzX38h6l5haagn5e6RWeOqdJr/gRb9p2pS9RnPyDOx6fh/H+mfBNjiIh5dKriTEGEp3LmEz
NhY8JQ8Cq+49hgv+ZUg1pAVLyVBkhxFG0vxTCTz+uT/YYmdHQRxbmfbNWi0u0qE1Wi7CIetRSYp1
5CfwezDhjEHeb+vFsdEaP6sGOA3EyXNgZ8CeeMjA3D/YnRNsSyIMWEOIJzNM0yv5e8QiJ3VFHA3A
htbGoqLKPsMisRbgPcAo5Y3RTAzJtd/8MDNRgUHt2czZQburlmyhGOs9vl6aj7KiOY9LXhwHBweX
54Mhzk1kxnIBZboITF2L6jWtLA3XGxAd0MSEg1X2M5Tk7n7umQ201G4lEXFpVmAU1jMgu9JHs47q
68jfO/pA/UZo33V2WjIj6u9aHRbPoa0711GyyUf2uX9nZ0nDEqivFxAoIiECl7NrqzTadhF6R84l
6zxNfGyLVzov2DqCXZFb42Gr+RMZzpNT/EzJxm5Al3ZVq99bOMpBykVMzLRGdDs1l4RdsA+5K7Gs
RvS9UYPJYbn5qAOyG1NGVFMiQKc/5rTvUvnJIm7LpHxfDtx/DVE/V8Iyb8LNP4m1qT/Zo6HocVH/
tS360SynePX87pn2V/8KlhtadynbAnyr7qNu2rfPHHJZPv6sQny7UdnX78XUclUbZXDKSiO8rCcX
gsWPJFseXY3Si3EHWClTu3Q9TGngByjTpuI4UWi6d9ZIdgh9qrLxDANmnGk2i+2QcYIfWosNu13p
JpGpeAZY3P7xtP4WON38ROIooX5z/C0eZ+MOfXt2KzXp+zAaUJtyxC4G16a/mD7tcsJ/HlSM4Qp0
y5sFojn6NAdktpu1+xFL1NaVF7XmTvNxYbqCaZqXWVtcASPjQgdPc50wzG9tdpUsltlGuqA2H/UQ
ggCR3fw3ZefRy3vqh9csxKJ6PowbQVBmvyQ/2VECEPnvW6CaLiN8TVRuTUE+SDgyvxJEppK7dV77
jxiSUDqwBc49KMtqp5AuaBDYtJU2o/V6CBDEsQBuIZCUYPYw/tVa41/bOPkTcMC/LiGZag044gq1
+2uV5XeUDNGduvrTUVJDBiIFjMZ7bdEW360XCKIelPa0XWAA75Yq917VQAQmBcFsycsYc1YaJLsQ
adcyPXd0GPhTMh6Xzk4eNU8PH9at9WSnzklZJBZqPiCGtk0Qj85estSjg6s16Toe8OWM4H8GBbQh
T+u8MrY8/4wM4cFexvBJPfDnvaMgBArM8Ig9Te3VBr73G2Xp49pJNgXgm7ug+KMWye3A7bnBHi4G
vi9j2d0BgYchP43NXsjjM0uMl1ivspOfpiXc0XYGTzqfVblh40mAs4sSM0yJySkDzoGSNjunigIv
NzbrLVmN9NUD3zRBfjRFoSo3HFLOuCjZtK2T7UkbH4cIaheWZGeURgQdlToO/WmvbHfbgdaP9Uv/
g3DoN53E58XOhms+FS35o+MRsuJmlf64JXfiAY/+XBOCCcXgjS0dXie5NsSrZgEkq9jsyH1itHjd
ptXxfOEC+yhjd7iNAtmtVpE6bLcaJQhgbYAD0zwhG0/ivS4/M/XQZtSazNIh48jve6hZySNw2phJ
GFsrAFGsnUIr3eSy8zQGrb5q4ZkjyrvDCOrdqWfqITCmvy+NQINJLv+peq+uCPT16jbYlU2cY3mH
YX23zqq8AbSvrZekZMkLCxkZ5u4STzPxnO5dWseXpbbxe4zsO9MOwY41e8axNfwUcjYKq3UH5BQ5
0nrPgLKT6j/xHq5Ngpbn4r7Mu6s623JvhxiO5BSTZNSyo/wbQuiDSYZueX3apTQVHayZ3RBrJ6cH
JPTvAToNDbqONcUqBsHtxcOfSCcyWf4XPH6Og8hIvhCY9Oe2y4n2DR1jB1dnqo6ld3bM18Ac5h+c
jmmUcidgIkfLZZASF+jZofK69OaRTLKjeJ1/WOPObafvEbfWk1JU/FtrLR7SkCRA7h92gJv1gOsa
rdbw3hKpsaBbe24pO1+auCBgNg1Oa/3pkjOEaX6IbkoTa1XtSxVxT8+kJ68AwLA2GAQd4TqQItog
8rS96OFujGb/1Jgj/jidjiaoUMSGDAs3y2ClxxqYvVrJDjafSJ+R2rVUKaNZZtb7xTSjS2Jj3lLP
JvlyZpx6igPrpN7H+x8S18nNn4xyyziilBoZgkB/qSuzvaoSviqYYbtlu1tr27RaBKE6GOP5Nzw8
eMF/LMFyvG0UZ60Y9rVfZEg5macpUXdps3BIF+x9fDrU7tBZwZCgcU4r92u9OvIAOyk5CeriUpdZ
altkOOcJqxJ+5SeKdIbbTHK2ZTZaVyrkW5G4DVvSiUkcOX7OzU0/DCQcmLfRDkfwYH0A0f96MBMU
ZB46wzmZm9+YG+aDMtlidQDsIIuHwarSrdq/14kTPCTkebDMNrOtXjsvEOYTHLVoTVVsSQdt50rO
/D0zrj4CeAN2G3GqdtJpm/fZgDzIJAcc0x49CNMicuTANamZnevnP7Bb1WebPciReCd2qGrT0noE
F1rhtJnycf7gTH4PfDaaubaQBZeTYqMPhbtbvJi/tSHVUet9AP30iyo11W0HbyhFNwWJa5G8qzaM
at8Yzs5AuEYzslaHhe42RvNUJ+YbRvLs3C7CPI8ThrUoassHNZJBKCao3uebBU7uy7JRWWmlH78M
bBEPaeMMIBCktqOYMLp67fBaBIDhA5sucGjFY+QQVcln095CPyYhJxMwlDKv2qMIareONlREmAPm
JBAWgR6WE6h6vT/NHyn5nPKT2XA8syrsfYIz25hwT2M4t/kwf0Vm/DNIg+Jqldk6Nv43GXa6gaGa
GwqiWPFs0XAvsL9fEYadxDTENxhWyP7Z4G6bqazfgXgCrsT1c5w8SL04olB16TY+EPhMfruQpp6l
3O8r/xxpon7M7Ak+doknP2i6BbUPfqu/7S+DgIOmG8NxcdDAUX2wGfSbTVmk3WtZmDsjNeo7fB7F
Y5XTnq813FwsfIisNksrEEd3tutd2GbfKwJv4QBqxaPtWnxqSUeh6GvkC7dU4x5ogWcHngQFCaMK
dSHZaSV2k1USk4YB4rUrWgLSWcyA8WCEEYnxl7DAQahZYK27HyKlC0IhsJQHdINbDXrBtTWQ8UZm
PxwcF6WHell1ho0YKt10CaW9WsoueeU9yTx61Yej88EsaRr36j6/ZHCcWZqiW6BzNwiKyKVOtouL
acepC3EM6QjhEcOhEz0kB+GQSN1G6dWWer7CbvuTsbDS2xnRTonqRuH0+AUq69rOE8IAORxPzJoo
oPJLC7TqJOSpA2PQuykhcCyPI62HgYi/87t6P7jCG2pg3KIbdLEMSNc/vUC+LX3nzipQJqlfKEli
LR7l5mQjx/lbYc/RixmBxo5z/JwinrXbnHQIkTrSQm+eN3lwmVo6B3j7+5pktavan6t1uqjmbuvR
a4DZZFXZ+kCnkTIOZ7O2MSA6uQOmywDJJX90tR5UJ2nmte966b26cdJe9aKPWW5UGM2DqTtUrjs9
V7NekysW1Z+TY/19tr432fEhNk0H0O4yX0qKKi8NcJghGGGj9MVFH+2AXnqXcUI8E+nRx1rYTVXZ
yuy3aRdzq7iShTDsk5j9QyvXEj4ZLceUw247Qf5k2ia1bVVQWFs1sfCHaKGoiSNUeOE7OVH5twFN
vmcX/geuFQAsDhjksWmtm0Pq38YQRfQi5dDQ5Orv8HziB9Yk+luEbxgtpInEcRKvfpbiUa+BwjBg
vHQBazpA2ZuwItwrkECCIW7COz6/o8aQ/qYxhACM0YFoqREt/vehTvy/LyP0OQckD+ZOZ65MiBqR
SIMHA0/dULBOTnsGhuU2wH62FxmkLPzmi3fyIrSSyjDjA+LkEPDA7TbuM37ZptBf1N4ijTDdox7Z
9QZkWJmZeGur3tN3zLhlGLmN0cvq45fFjILNaopvTTSU08xwLbUA1Bb+C8LfkalrQkFVBNgax8br
b1DLJy+1jlpO6lpeDnIVAMPvKPAIbWcpNBtFEKzcjqppXjDcE7ZWC5psyRyg98ieiwmxERKHYBnB
cjLaUg+tNA/PpotdQLpxmdcK3LhdtF9HQ9Swd2DNKYSn1MGxYiGzVS99p51Pb1aCUlPJ1ZGkbYQN
qmPtJbx4bI4+bSuf0lhdRF9+BcK9qVvwMAQ/EI875462CGtnduD3iq5wikfUBsQcqcJI1UPqmVdw
Xx8nf9hYbbfpzE+fyf5XwChrP2u9c+71gjyXBLQgiSvNgYuGWU8AhG3B54hgF+LJPL6rG676Inux
V+zJkEk2GSGS7DRN+3vt05Smy9NomRe6jeK1nhfv6njFT7fp4hs78XgvfAdmpNUNAKDzLaujiJDI
gUOpkiibkDDaBoWUwyJZXudl3f7QNJ+RlXzV+AJFfJ72hx6UJ3b+kMZFusc5y/ZV7ZyV8oF9SfJm
MazaRhrc7tZHV0kHcVlIiFknQzmvsNuasPxOKyyECaBLdgdpPn5DEoscu2au7993/W81I1QPlRPd
UhLX0BTWxbnSk/qSDksDImP4rorGwLXaSz06P0Muwu1agnL+sqTGmbIlkNm9Z/y/JxlR+kijCmwF
F5h69u/BxC5OMhLWJq2crccOetiWTED/kEhhcGuwsMeBOzHs+k9Z6Syd+c1a6IKnP2NYzk8a3JhT
4uukLrXluz4MsEPpj6+WAwBmKYzq0iXet7EZzLu8ILo9NOlukP5+Yjqiy9SNX3HMRDxpWVNYBJGd
PaLjnyOi3TQXOif2bVI4RMIIDgjDJsoWPhC5bYl0RrDKteN6INbYFujPw1xVj35gb9WrgknTNTTM
+qTOHbdkDG4LgEr4ku/5hR8XUZtnNYSarOYvLUC97O/W74aBxk3ZRQUBC7tuZgI1zVzK+yHo813k
OxhHk1iQwazVn4Q72LuAO+N5KIgkjgLMO+t9BjX8279en4ifSmwSW/wakJodGwtDWmFGv4V0tqqH
OJ30O7WAxGqPNAmCZtpo36Z8iA+9CQy2c6b9aLT+k44omKlInf8VLle6ttECN/is7YRRT1KHn6On
n42qBYfXJtcGWvy3fvq+bu90RAjV4nZ/WuDjesDYWqtr7UYkD3JlY3Yf2uRNFXKQxuOTRybTRoxu
gGM/OzU2glXB6AqGBSy3otiqyR2nJwMqGapNjx6MnM29TpJgWUSgFFLuYkWf7/URDaUkmDiyy1Ak
lWWCG7jYYA+6DK1hZGdIEtTVJvy9bQSfSTbWcHpHYz9NzXQc0Z7dorAIbkRNs6kE9+QJU2C4aaJL
jhCEphw9SmQW41m5NTg0yTixGDxYlCDBWHw0Y21980R91iLTfU887xqFlvMLO/O1bHtymUxvN0Rp
s5uKd6jTOxsf2U2XP1PsgVhxMp+lk3yZ6YPUPO3UUjLoOqR82CuvvrZ0cCfy+cz83RFu9a2x2PC1
Y/9okkiGb8z116FMl6E6SgymashWoej8Zz+tpuNqScVMeB/H+plYrhqUuAFGQAvq49pDuCbftIR0
9ZMwTQv1m7Rl0/JslMmVeAuT5BV+s0WMMP7vYoKxBf65rHwc7KDZxw5Zm+tXvqqWI8pROD5SkpY4
VnnvNuyl54CYRTn+5R7MX7fCtDQ2DxAEQekQB3ef63V38qSiuLhElgdfWQqL3UzjDppglAmlOsQh
W57UkpmJdj765h4YKSVnY6K/HQT7m8WCwBoHQO5IWBID7TB0gwlAsW027tVoujuD8dNJyZX/qZcz
oTOX8e2Em6SVRvyuQ3+3/mq0cURk7aVkysdjfwnqzjisZZA7g0lhK5WfKkcGJE1ziYsu6LQXSpl2
+/92uSRnk8bHkAVdcXQxJ8N+UA/CmVF8GzDb1csBb1fhuvV1ViQSqjzyNFLvPVxq7M4d4tFTaT/W
umkf/w0k1LMai9zGmNGUqUmv2hnodEBi4v+n5JgTvc1+rfg0V0+3//5cnsG6CL3irL4rccaP3hpE
wDRgdNoQ2bdtZdmr0Nxdl1Bjttzkod0xHNeZxL2rZ1k3NHgKCTAapSF81g2Ujp5lPaoHawDVmpdh
6HwkRh7ttNzN2R7W76iBQd3YRhpfh6SLr2Nm/8lBYhm7Ptebi46vYRtQbz2RYWm9qrWHL9DncJRc
hJ9Xh8opzUvayYgG5nGMSsx3J467b1mW0LJMifmatdNrLzWIjKGGfRaNtDGE0MdbXwPGV7WRuPgi
DvxtkfkQyH2Et0YdPUs/+D3rv+I1LZ/LFvR6aYbDx2ihFJ0hb63P1HtMaofNKN9bn+nZbjTAF8N2
TUmPva5bVEStRG0yIaOJTkPaEHMg+D4Jb83g2Btyy8gw16L+2k7+awvp59yZsQFpPKpurSzb1DOH
oFbKSoCyJulLUdwPLy3hqI9OItZXrlWKLZ3SPCNz4V6H+CMDT6omh02LbXw2keCoFkh0XDesUMKd
+p7ac0XZKf/MtTKmUsuRqWv3QSrAYXYohBCO/9Y7r3xrUVXTI/Uz29D5t1EKuFvSQt6HMDm6hcpe
DBgf4XmkjIKWeldny/sSoGdHIFc/6zHyiDglptRj2sHWFaU0W+Ho0Eyo2zwrYn8mjwivtb469fXg
rg8uboFUvEm6qMWJQNXWkEJgtSwElQQwjRAsqft4a9nlXQm6HzLvUhUnjHdYabkF2wByzpZduN6K
RcHyBRvFMj+60anZnUs6NyRK/uBMOcORdDL9ybpbfy1Rz6aACng+FAI2odEJ87BEtvA3qWM79039
Ez9QwiamTR5r+awNCJZwi40TGeZBrXBmIDEbqYO7WkZo7boUwcUf0QzIHx1BfKpsbNE7EkajpFLG
Aus69YZjXpAf2yYg+f9R5Rpt8vBb4DQkb5OtR3QeZM5wM6fZpUS2yuC456dqlx/sXZkoNfH0kRGN
EE/peT0BVjKDiYOconboiJ2G9ZX0ADDZ8n3jFjbvqrrT7ofJcI6Z5++5TUreFkpZ9VCk+EVaOO5n
u/loKzo+Ww67/MglP1i1iNQ5dCZxTQh3NX9JDl9DJOE2n/1iZ/530xBncbVdstg71sLEGCscG3K3
mNjc9N9iy/jUUm96dEf3F2fYhn88vdAWspyLCYVpiW6JtGh60aPFviOc4rlmbnEZvOFJLWOFzJNS
zzJxZDeAMwq7+eDriPxi7aJ21cnsxNuUtKJ1mkEO66lKRwceCjCmsWwpOMYFnnomoIaxM5bqLNPq
u5t6FZAtiDZaqpgwfVrbMShL2GAe5avs+MrOJ7wimg/sZR/H2as/EztyyU4iOMmxOSeV5jkyBphI
xMxlRUZ6iVq2+F4QXE3LvwKDqb5c3SabJwI9LWwT3DrzzXMk4Ziu3rybLjbqlbKYal9qctcy0wdr
pW1VoW3OTvpY9cwbxv6+7OP2V2229zoLtg/DR6Drp1u1qaz1rD4JtnrcZ5kHT6kx7UKp1k+9xN4Y
pXUTVsRoxrbTGhCt2T5YhX+afIeWL0p/rcoTMFwwB9L2bpXbB+JnT/rm/dScE02Lr/9Ya2BxxiuX
UHAMlumFOrclmo9Q9cqpWC61Bj47M4ooTiHVzIZH3jhv/Xs/M69zEogDw6Jp75hE3GqMzXc+Espf
dadnZza848lI8/cqWtznhKShvdnnSL+oH0IuN0rb1gz9T2aucHeHxP/Ex4v8q6E8ndOXNhuXo9EB
1zVZbgOZ8c/VguLASPULy3xQ8/3UPatJcAoHjP3TNmG/c1t8UAKJR/GruXwIdU5t6BkSHu9Nb2UM
+UYiUXqjHtjnwgHF4BDhPuuWl4EP+TE23D2hDctLHPJWLUVA0YL5HDBQw+22Sa4R5/npf56NEykC
Yy1JY12ss27EU9VjRr+kMWHFucugrdUH7ypL9Fa4/R+2vUdGiaTAYTU82JOHpxKU37tuIr0ReCB+
joF/sNJE+/LKdIaIw7c5mJkn9xVN1dwDZnEN174bsTJtUDqJh97Rna0YK9LX1Vp50W2MiFKp0xlM
gOIwc05qZBBP3muNem87mE1/Xhx3vHmA5MbO/2GVzPW47uwoCHcZzOxL3MChrTUceCJEYa8XbyQt
fLSjd+8P00/VP/QV+dZFOUs5IUUvIgvJ4G5YrnL53eczPPL/Hlu9y5eLtAqx9Q2SMbo0rF/aZmi3
qYZ+XUOurhZ/+COK8+j9cLDVElli2neRYArsmaUD/NO1wM2AolDLy4K7PAuXCwbyZ5+Ca5WkQMly
0Gx3w1GLYU7VQa3vonEUnzY1C0uJb7qfNxd1ZKJRSolV84d9/D3w0HGrIX4GQmVfx4hh8RmxK7G1
G2HwYbadGQ4chrQTOwsB/7NhWx269cr4Vs49UnGkx/Dj6sgkPTyd7Ae7YWhdDk62ycYc0wHzZwwa
DLGa/IWvhHPGG9w+zjsSZgLgDeCsc9z+7EuDI7DwldsYRXAVuFI/mjmzMGknWJO4rSKzG95Ga7Ee
/d6CplFl2Hf4d9aql5Q5Ugr5q6mXvS+GOyRnF81OQozw7qc6PtXYwpIpSUIcFyDfGPCgdYaCPsGy
zfrQETm4sW33nM01QRRGwAxQjv9UQet4dIc9wyS1LysM49cUVM6hD/17pSBOqvkDo4f3FCd4cyVc
YZg7+o94Xvfz7tQisim6b30Wyfl2IhGnYFmGxvhbhCYDfOOomN6rq/peAFJ/qH2v3HnYsl9NrXmO
o+F3ljoSIkktRjHUgXkofjIK7qevpRhBAv8pxvDQub3HWV7dNzEJQUx4NkGbgWPoDQEJXh6qfeC+
jGb15Kg6DMICMUqxPPVhvyRleM92NsFTYGGUSbzsmNvayX9ZvEwDzD61vyYxYmnpDHa2VWZlIKO0
b87Qvya5GZ79rgcG5qQws1WdYWf01PQa4YWODP9eatzUg9G3IVPgnPDQLFp+1fz3bnbujee4j37N
/eyQYEf7bUVz8RP0udMUxB0kbFAMHBnASCMEyH5RnhrL/I2Yqb//9756ibn3W6llwESkdEo92Nny
Nle2tr4Vup21rTvyqaKxzEm0LvODHXVMyUfNSY7AAFD9M/GMvQqIOwWHWrHF34m9vysSn1mWqvyo
6p2rnTkMSiEzRtWHRQLYUc7bRtfpQJnbkivHsxEcxJniE7M15jMCMdDINN2AqzWBTFH2P8wi42tT
GdHJnOePte9VN+3KtqpdFM3vlemJH2Q8qqLHqG3iI5YZBrps6tsYuIbbAvQiO8Q88PXrVpP+v+Yt
Tb3w0LblTSxTfXFL74JB/Tz0QCANjSERvAC2aING9OLIMY/ljhlHI/JqF9TxM+r+5qbLwbuNZsvI
GJwMfmRxzJjkA5Tury6bPrl3YJcJYOuqi053kuVmkOsChRkNnCxqiGq/ZGjy+Oil9j0A3JQFf1rW
b3Kr0z0HkE9QpMcny081GTKTvmoiedTjZsLW1iId0LX5OpDauVEVxzCgvQUVx4Sqp+rFH1acWbdV
W6bdxqE0DX3nBoyfwOWkW33WnGPqFfMVKdbOhZtwj4LkjU4TsWwkgzJpfhFOYes4QWoTW92lLO5b
59MW4yiPeSIlPJ3xuXIw6qPZ3Vc6JvbOID2cg+0FgThrsbpgSimxCj7W5w3t/QdqUYz4w8NM9hNx
ZGBkweH5ewJ0ppdqCNbFGkaFc0pA5xnvebKDaudKRUsFXQSl7GJrGK5nNiJOEN0PjA7Plmi4t46e
ccJXHp1WuS9Dq1M/k6unblHJQhdoAGU95bB0YaZm+XNfLk9Wb2L0yzH1paX5YDIdv7AqxpfikCiW
Ge6PNjETHHTcudQibgx189LZ+WVs7P2qaBprJjhD4kz3pdG4u9BFHVsTz6EKvKTxt8Kdurcwz+/M
/+PrTJbcRrYt+yvX7rhghb55Vq8GYN8GgxEhZWgCU5OJvu/x9bXcofdkVYMaJI2klJKCBNyPn7P3
2lHlHLyxmreyQOf8uRkNLOhcX79cbboVhbH8ou1b/mhD45+OwdtFTjGQdBjnarJLXyEazG/j8afX
C8aNXr3WtOtvUnAYgG1GTtFNj0QjyV0OAKYCMJGGYHJrGrBVo648Blx80vziYvw4wyaA3mHYI3ju
xNiH4lmhcg9LyXiGxnbTe453nKwsfi1sOlni0ISy+12ykhrGF4VVZBfwcpavprFJsJOVneLGrI5Z
5RD70xClujZoKDM2pWYSgFOq+V6u+3OCYhsPjwkhIFRZkBJ7q7Z4T90Y4UCYA8skvPrB3hPhz1aH
s/RjoXJEZxZDkTdd5wDHOPoxJOqC6n1sD3MwsPg7ev83a8KLU5WIxaKi2OUKJM4/iwDSU2QvyxJs
S8w8O5dkjGNsQIrHkjB/m+m9mRaeI7QZ+i7lar0VXlP51kDLm+s0OamD0fkB4rajjr2ImZLA4I6I
y2uKZ2rziFMFgCEpnyvtsL2sQtgZzXzfET5G88h8thxBOCF235aZNWGjBkjPGwj/B65WzjRKROMD
5c41EwGAEblxV7vOmGBMZHWJV0YAq8p2SLfHTPQojTb6MXeD62Ml685eudxWZ3qYfwN0gZ+WTKPf
0uwm1V/yhizCyZnPekoInCEFU8o41W9KYuio8Zr+saJ1Ze9CQ1Te4GU+GEPe09TXsjfs3K9loZG9
1OhvvdlRDAnrxAhkORE8G84rKnduyc8iX4oH+awHU7WLFTR2UaGlr0phuD4/QfIr737obR1d2DwQ
VAgc+5wF6dVp+gb7hlB0EY/zxUIvvIsNNVw/XqMIN+unW3vBdA+Dez0wnkjKagQcjlBFGybUimXy
UUQquAyIN1o4oCkR4whJnERzSPEZkkUkDPtNxPg5riZn1UIyCy7PQ9H9Jb9LTatFGDTCR9/h/j+G
7M54HjhTLe5ij9sEwTeXG05o9sXN+p6JHrFBivJiA9GQgPjsRJs12A9VFb2PmZH7c5D8TUZe/D70
Kt1nFeH+rg6jb+vxjwjfYMefdTTLVMN/xIx4CEccPfJ0pdhXrC0gNkdieZyBO32TqPWh6kjbay09
uNCGKd6BrhKtHmBBLOLkGvVkmOlYdxmm1POFGIYX9FQLUyhw2L9d1T0RrUvlGWfaFXiMTdr7bpf+
1hGnWnqQTbIQp9rWIv5rI9tla88MOhcAEMbIOh7CXglzv2uSjqBBHpQkD66I+I620JrJt5Zk+QUU
QUOalb7I7Yxpa/KQrzJIsuvYDZXPuM41qzBk8CwiMKTRoy6ZhhbZXHIbYB20erqpSRuoTzlOUu3w
byNS4mMTlPY9y0Mdwxc/aG4Pb56D2Fwfvrip4d2lNpYlwXvJhvFrVeG2xeTr+aueje6RdW2VaxBU
yyqo/t2S95b+UqKWoEe5ZD+7Sjsw+spuyhT012GwnhPpKn+bUHKCbnjnDkcmUQ+fkIuKwzJC6IrS
4qA0E5sC366vj3r6Olf2TJaWfZTbq3wY4wRFTYXrMy2/z53W+LKMQHCE6lLqqROuMilKVTPs8OTt
uuOm6dDeSbkD3yHzU0o/P4o1KGKiySkf5JeoafQAK1WryYvDTz3EGsAZyVHIejRxEqgrH/TJw46e
lJ+jmcJcFdIaBxHFPcIA5SCa3SpqjtUpieH+K3G8nwq6Q9KwC6WOnBN5FHfUpN7So4vT+bxO2mgR
ExeDzLqECLQKQaIuwzsMaJ5TlUBvCyy5fHCIt4JiTjtwqLp/QkH6SaJEIaFtnveeIP2US/czMrZW
abU4OxDvWwCNdw57Icg1N9q5NR2hvAPnATORf2jjOdfYInuuqwqO8mEa/1ja5aM+hGmbfS/79idD
iOr7ElT33vtbakvGLs4uZh4L0KCnXRMn5DyjeJiIV4FPNRdbA4/KJVRy66Z8SImCfJCSFgJPEbc6
RN+V4HW3yRy6rzTrsRqT840ljL0dVfQbUZULO8XM7V56l3LKYlKu1SvZKuaXOgt/jnb4YsRud1Vp
Y5/iZfol5ebyvBYRl+braBlOUjTSGqWNqaYftg2seqlfQrAQHBKgSn7shMmPkKBZJL0CYgNnrM6Q
Rlj9NrVJsjSU5TomqfEIB3XBiJP/RKloXcowv0lXx5I/ZQM5ZaynBl9ZXOdDK851msOuWBl5sfYx
tYCkmtSiJy77Ax6aGeQDwqU6FaCoWHtbSD9bWe0baaUeygPt/PlN1x1waLHz7PPh2Fde+NRqLTiP
fZRDQyrjneHNDRcXESD5yCkunMfviP3BzCj19ykNL8lYg1YQE/tytjTiIKnwZdFU0K31UdF3iKeI
i1p1ZXrlPuVcxjQx3kAIYjhrVb6G2vsa9kuGF1woclqcFUVqmteKTsnBTWqcKnKQEqrdRe8Gerxg
MsiIyuJjMdb2hpaRRlzZZJ2nhTwyzA7ABnKWrXpGeI+CTgQBzcnrwpANp3frnNqwry+1h7ndl09D
ETSTDyadnJx4Il/Nkx9sLPR6iC1qAlKFWBqUL6bZc3Qf6S3Kl7HLJ+wQpWiLWpyKAe34Vf6ACJ1+
ZcGc7AbUXqv1zhR0ubUjSnb1sB0tYq4cdX4JAlP8RFESEIYMdEzWFpkGnHqu0fZBIXNJLAmVFgSk
Hhl7NLzpTtajHVGpAegi36O9fpSXYznRbFn/lsVptJ1LXq7oUCdKGrxqCxJo27Z/5mRIvEbK0grr
hrclac/bDW268Lkb6P3q6mXOSqwy5nKMEX8dW08twfoReBXqKM68ARehfHDRxa7P/rzniF9NR0wZ
FSSp7Z9fAF91JKfx0k1ziVfAfo5SOxBn1AHipVyPgWIaBNHaLI5Y5+9A+0oXPzlLfeMa3wejUJ4a
3Ci/0FSGjVb+gCwFAjSnVlFsi1p1wn9cisyfIlERYsT1xyLOr4iVVIEfRagvXmocFho3aejm1jMd
ZUJ3oIduwp40BX2pflKOj/swb9MvKOVSoIgp0IFSVxhsgRSf9+PRnpv6Vyo0Lho6Gh/95h5SnPVX
ocNPlE0dp8+b/ZIhUqlmE0UtlcUx6rrlI8NN+3PoOlopgYe1FaNTEmntcxlihsqg0c86yvhNpDNW
98hAwJBlo4ikuLrV01l2CoFT69cyt7/IdmbQtr/KwHFEGhXTs2oIHqXLVjY0nCzMqXFO+ZwTYkT/
LnJDIA+LNT0gQ9bnNk4zXzGg0NOKeU1zPl7wNyet032GasOnpYLMDuZmQDkL4E6uIBSMxjVAK/Ta
w1P0m75zOUgzBpVLU1cyqsrS6PlnxlONbDmjkk770E6nmxWh+Bn0dBU0iQSVFxUKqdlNPbJlbzos
vfNRu0p/WG1/eNxvAwLel9GsLlnVBG/yAbzOE+lxdJevFFgC4CYBIXVeorzV4FZ+qzrtJOl9rXOc
1wrru5J51WeOx+b3vViCDW2J66rZpsIR7SOXjkJekth3GgaQiQuKSwOYt83w9n2bapCNHaHWee/s
pR78D26h6RBiruIxsArfEvBe7zpBwK2pzr9XpZyU1z96BvmMTkBdelfLImZFTSDXh33cvLUajL1m
RpTT1Hr9lnhYkStPeVdd033msCSFHq6uyXA0MdGsbWEEn+1+oDrdEkAmiLKddlji5Li0uvctVMAi
ctwu/EpvRoCfwtHZxPGyb2o0CcQVYq9Wawcjt6od86LoOTEFBQPtIjp4vTfdXRqUqL9j6izhFVsK
EbVFDlZmjt3ix9yLvtG02aGIENzm1MYIhITdiNbdiNYimn3Q0NULUhZqSuDGEng8OUyB+xbHF0rT
stjMP82qmZ9ZMD0JrnlbhWw9acBVPT4BOBCRNjKiJpH5adPoelU6eldrbz41O1KmA6u7qGHxRVdc
OiuWU2zyEb2bk4fmLuK8+AobOYREphDC6nY5GVr8fdfIab5bc1Mc5CvVU+ng5BkdWPl6IDhx20PL
3NCjm6/yl01s5ZaQxc9XZ3GsQ8xsM8nzYxWbx2E5EREJXlrzdHe/BE26lWVz3yrbqLD2oL3haulz
uI3Ay55Sj6in2XhxBsYenHiz+tLjeZOnYznt/vMg3xuhI4Dmbp7y/VJMCtpqUc56y7kr6xmx1O6Q
7lqTSYAf9Ta2fg/a6fo6T8afU5v+ExSkta0VEf/Kd9vp9XNU2s25qOvoSrIH55m+MnGIG/G2Nfov
LHf6m2Wn3xr8Z36Obe4qBfmGgbI++S/ioBXRxbIXALbCEqtb7q9SX0joZoixjQIDwi5F4vtanA4V
V+kS2AfVzgF+48o+G4HR3jPMIVugRBHxTGpPxmJobRdkrZe4zwjeTclCXRsfodJwYNdT22cr/9l7
w+dcZ+nOMgIPYG13D4nyenOW2D2MKhkDhACfQ02zvxLkcUrM3LiN4Fj+GFlUBa70lD9HkeWxMNLj
v+rOyBEfiqwpggQrq4thyhJGT08BRapryDGkrigkjG6KjY2ZVYR0uc5XtkxlZQr+0ecgPmab6Jcc
GYO4a5yetBUzhO9qO/UvaHCUP6ay6BsJLFp/TwfSEDNZtRtrkNgMFIyvhhPhswidfecaxktWX6E+
+DDcE4pjktU6fzCq/ro+VWFS+topdDlxrQoA3c4Dvlcx6VVxg8t5azAozpl2DIhYGoiOoXh7z6WT
I0NSPGh6xzaN7fWlLTJTYNni+Maqu3Py5DPr0EYeDEg8RwmNRNBKT13muFi18eYqs3KdoDU84T/8
aKTxQaSaY2c4OdOwWUWo5CQsxPsiwmPMgPqJQLdqn6ichxitUqV0U7SRJjPdCPEMyadJpWx7wr3u
8wB6HLw5EFMpLg6+rQ2rpiFKBObPSzANAHTMsHwibSvv9AxP8tUi3kpCrrYwKC+lNfwdsQd3Ji0/
cbKrnCrza23S+efYTCsrslDyIbKgbOHXINREPgQu1nFirKzdn/foSaekU+ANGVyr3PYIxI4tPYLd
eg6rQ6aKo4VUs9ZAT5XpN+noG+vM3rQO+O4CodCtyBccDUiKPwrEH4kdPSbtZd1F0YkcUj2d7svU
M3Wv8+yeJgDn+ZjO2ty5+2JZ8rOF2u9kkPgsfbTIIshnBDAP7USszXOixAcCspmUmp774hkIMCMv
5MIUftYigz/iWYF5NheLZVptaQIIvWsUKsvWSgmA48r4ZQZkkcirCOnPJetbe1cGEzm0wjOslSKD
28563M4pst9C9866xgHNbLyWzNZU3Qk8Kq0xDV2SeFYu5jXJK22XVVAz6E3rD8S/YAmBNfozs9nP
uMgfuTMd5H1VxrOOElmo69SAkwIyD7ZLuDCJMr4bdq6+xiG9Jy7lRUu/EUjpbKPZBkNv/JKCakRc
+77GhFcZoQEfTRAWJnN8JA6WEwnk9jyMuolyzVqcz+s9ypfR+7LSD4ihvtgzWdj1lJOcTS92sOL4
RzJ1qEDTPbkUL+GQEBMk5flNhqmsGO+T23g3BvnlHVDtHfBn+VBoeO/+PFPGDgG9CcFqlbV4OnNa
r68JAa8M9TDZZItKUVeto+NdF6gsExn0dmRd3d6Bc+kZ9nnm1PSw0KUxkbGeiVd2D1rC3SMAFHLK
WOt8h2JPKjoc4F1H9DbOrii7aS32aGiCEV68mJgXlYhey/oFPo4dZ+yDR2+U70pSWxzo8/lYqstf
gA3qfY1QiwTdIty5AUuKogGhkKawoM0RxnmQU6q82IcZjngy++7eknwNx1h5xdicH6JKne+GBm0Y
C8EPB9urj8CZixWnBn5JlrMBC/McPdQ6/cVGhVDBmq13kOvjhuZvBkNbsd5H3/hul8WHHMpbqtsd
WCuDQ1e3rJTwxY85U6T92uFBhs7sJvOO8DanTy0231q7qlJyVdGn1DGNQfTvabGQp6RNyg7K4XQB
Wg3XZ2lf8vAbzZjmICcKnv6GXww6ms65Q7Z3HRJjOnNgqtYMxq2hXiHHldvzoiMHqH8fbUIn/Kdw
8/ylxOhnjxoBhxi88EybY7yaRFxuUa8J93nvWbcONMJrZUKbhAH8ZV1O4pCEE2GjkBf1WCMaYGhV
H2uXgEIUqwb/ezReiC3JN6nIMBg5XpGlPD8rQ2FWIiaQGpPxc8dnSJgMp3GGENnBs9sUP4zXXeKx
Rt4wOLTSFxhNXADJYYT2iA6UWOVIBNpzsIoU8qD75hHGyqcrFDcFg7G9s4TVMU1yTtbjMlzkEaz+
UYEh23hiJWbdsd6UFNmK1pgeuSc1Wc6LzrzS7puNnmGYaculx+yb4Tl2u7G9MWpuoRQVtA6Mk3wh
3+Y0qO3rAcifI/oecmSvaQryW2zC8q3YqF+nBYPTRHrEqQugRNjWpShgT9oVytlRKAD/POiAynxG
b/nBNIWcB2rFSbbscrBg+7YejU1IqISPNIz8sqAKXijL+mvU5XvG4hrZpLq1tQISQ1XRAEtF/kQH
ThXhKiiBYSHklESs/ao2NjVEULP7TbXj8bju1uT2YM4NXqxIhXTIOXkr/3ZictAayLtKtogUC9Wb
xBgUOsE+dTdrsEDL97Kvx5DPl8Rm6Qv9bYxoknCj2YtJuR8CcfWIGOWMgUNrMFT7v7A0JhgIHDA6
ZnbrvShZZuXFRWtLkIURNhKbNG9YpbNXc3KfdCuUd1FbUpL6lWDYECda0U/lZ1eGqXqRz+oF4ZE5
HrpUa1ZvjzT4dJA7YGvXf63YV4ryhKK/mv/SUzRltDz2IAa1Rwjhwuf/nH9GGDHXPj1fSj1Fb9XS
K3uSMH2s4YticP8y03kLw4Fyerpifpheu1ALsFYvXPOlCM0mDkl+ZJ5L5p2EcTCTJtMRLgqczyE8
TMIL6uBpObEqUC7NQe4L3sRZpXgfsla5r9XGRHtxwmcxdAR9SjGefNDg0+/hYeGGaVX73CsaKIDZ
jj7rpkIMUHu/ReZ5GzUveabOW9Byzo5W8QnNMIy+HvgBcICMo4tC4Il4y/HinnmDGMYpkzE8ypyb
AwVufAI5BH2ENnsVkZxMH+smO++RBfxgvbxixZ4FqLjYLpNqk8IKxYBWFZgFj9b2jVRnQ2mfFPnN
2baHf9ZemKaY3j67QqtRfZCncF6DPvnbKhrd7zrXvOOCNO9GUBHbNhGLKE2Ojpn9SLUuQfc5Bhz9
xx8aZOBnQURK6GPFmZHI0j8uarIYtHiBcVMiuNd6/EhymzSU4bchmBEa/CvD+82fCga2FyBQG9m9
JRiVagxp7UEy4Wbb9mjPFSW9WFZs8MExQrOhOMhZOfUWUEt5xyjUTeufkIq4p6FmaOPiUebsorsP
TQG/KNU7kn8L4/EjEt17lRyUlZ2SN0gDJ5eQtWaY32vDEYTE1CUVTp4ThEZ3XgxUUXKqP9O2vycL
5dsIAbgs3Rc5P7EbJKexnSCEEDOV2BmeBYevi9a5+qH2TN3n7XibUK6n+4SM303uae9GbQW3zujz
d8IVAY9743OAl4bbhBm+lHEtHLNIDVoebdJRXLb5dAzUObmHqfmUy6Hu4qqgSwLuRtQ4vaKSWUre
7jbggH4jNbDnnnul9nP2UWVrlwyHzoUuAWYV+enhUTrqIkbJ49DAAqFBQa30i6vUlY9ksBHRdkz6
y/H71BIIz+3ykC3iFjAwrkwANLWySyerxGrQ1OdYG6iriWcgIGkAFei2xnMKsxHp13BzIpy+galj
qh5zDCyrytQrpxeiApRQcx56gHCiJ9T9HCcltPAhu6sO/J5GNxZm0FO5VZR/FIRfxMBZP9YVo4OS
JL71dN/1VXjlvHmcQzM8jRaDMJmiQar4sCq4UqFS4RM21/jlQPnZM9v/aBrnhuy5fw3dRf2ovS8B
faTT+v0T9R0c1rbuMGZHue5qgDovRCNH28Zx7K1ce2XA91CNF9kIsvGt+sP4WepZtPdiuz0vagiH
BFzfRqHp/4R8BAolL5ytfOlNpLMzMq/5LBMA1uK7lMdGuCTzIacoumWbCv/sJ3rh+FShwdlZgZG/
qcsCRsfTCfCw3K0cNGAEPqGgxm5cFXCbIMNvbOHMbhZzOknGmbaogHzS5r2fbKgaE0O82G2+LrVm
3GaqIKSgdwsdyAGS8uTLl/JBMYHvJYgh9GyeTw64q0NUu/MeDC8IjXrO/bLSkl82x8Fw7sZPlfQj
phgvxUyM9CQK1UE8OHYynfVq+BqLAnYpouA64N+w/tswJf1TphMzq0TUGFdF9srw4rts92lLJ8Dt
3pUmoX0s1NE5xowJ90VJ7ncz4yyJneXpGBX7DFgS6TCyK+cl1jjjLh7HYNlbV82J6E6573UpPU57
hvvZ1ewSUD788JM+q2f7dqTGIn8F1h/Kyq/5BK6shpy912ME+YSChqZt3kv6GfuWjrVQMlebuFGu
Jf3xX31fvk2RB2SsiqH/m0Tc5DocqhjPQRwU1b2LQlpahmtfPV0PnhAwnyRH5T+1pfwab9dZPqEx
ODLLTw/p/CvKPeOux/bsVyL3bVGtYQMm51sSzvVWTuldBft8Z4TPruXCy7TlO6bCajtFLkGtU6Zv
1y1Z1+JgJyeT6UBCRR+j6xJzSm82phfosX5DEs+mFo468sHzUydfhtNXI6JLPIv1KQOAjAW2Vw6h
mcC89pqTtP6m+Hz9OveWu7JUOzKQP/MSlyhpQd8WlM9xFz/VfngBWKMj86PwsBnbihCq8Ja3TBtJ
3G73MlhhMFJSycMc2JQHvJ9ZiXaJ+qQ6OmZ5GexQP5k1PlhB/aozIE+ksuhna1582zaNf9KkeZUa
WTghcC0LxzsVjg3KK9PVF4zZ5MxhI01Za48y6qVoAJ53UaHukRdrvkEgqq9J7QDJ7dWhdEIyEaua
7X5edk072PsxNrayTq5NGtQgyy3US3TKwOF+eNA2fFvJa6Y7PZVJiAQLYBVcsdCaycpLaf1bvG/R
xbQbrXkdW0g6rZVA0AGfvSXrqjsZVOpJmqINyWkGlxatdk/JXz1DIbXLcBn9qhEpjQ5Zd7rQVk/D
QOy7eDkHQUoAGMUOrYemOTVJWW6t2EYg7743cUYXUUOTJ5Jbld5FN1EFEQMTJ/phE+hRBcCA+46O
uXQLW0QJbUq8/8IJaphB+SQHFO18COBSI4Tta0YxfVQD+kcIwcKvdkQlKRidYQt3tJjJzJpsMKVw
Y5Njalr4eSBGKpuh7DX2Kc7MVdydxNVfJilTn9nQ7pnSEFYXYoxPwtHbQ1Lu9rNS/Ro18x4MJB/B
08AKFEC+9DWHbJjCwZSQDxOlVw+lrXlr2s7drrPGFbiIwypDzj0VZxA28950qqcymjH/oiWh9xx1
m3Qm78PmH7w1MYbshnpauAtRjXiEym7X7cbRiurDbYJrYTEvsrMFKoUAtmI2j3xzSZXPKC/3yWI6
78CFplMwIYLrTa4BzdWJ2U1EGzJ5a3rHOOHfOrRC3+uaASjL0oi2tcr5gAYO+VCIem4R3t1zGOZ/
SdzQVPA7GqcgC1XIQurZohswsZCxDF3VBoLIQNGx0pAzp0v3heeRkGmryPfGj8Ayxaytr1+wnOTf
UvAXckQbmcm8lyRDlYEYMDNk+bZX0YrXY9wlWtVvPJs/X3BxsLr5C1koXgGdTM6n27oZznlmigPM
1JzLoUr2Rb3Q2y9zJLzopG3kXg/a2dmVU9Z3SVxCN2r6dtxQixbGSJzk+CNK8sOyJO6tARRzGUou
oVkd+6dZwzyCBhgc25i8yiELA1/eZVYUGpvOiitfLe2v+ALtX5RyJ0VZvjOpR21BQPmpqQ13VwiA
tJKmW6tZbpWlEhbkTvopQqS8qZ3878Ec9A/EJ9hVGiaiQ0iMnN1kFI9CoJ4XLPEY8r+tSsah5yBF
dsRL2023deiJRrTfBZO3bfMgOhfx3G8QU+zl6pln+g9nie7l2FrvMNWKQweweStfJv0I1hb8kN+5
zF+8xOXzEFgSOfLEvxkCNzc5zFlxctAnBohlE5rAYKLuQkORdCASXV9DI78Uo4KURLyKq67kByal
EnSdoasiXlBgXNxgvNulg/DLs95mI1RfpS0tVTjtxsmS/1SQfg8APUh+v8lIWnC7y43ZObZybg03
69sP+aydzOURLaxdpjP3vlJ0yia2fybGEh5se65IyRIz+7kg4V0WsszUZXRVB8LnCLyN8DfU9js9
bUlTNnUaKa0z7sK0c46elixvCGSfRjRO91HP8Kjk5tlhOH6rVFejMBKzvAnH/XGNaWa+EZc+VyuK
N1LztvoEUT7gUjlE9HHGJCJMSly4yCcrWmwEwCoWRgQxZylaguHCoU8vaAlweuvW1VG9lxBjyyNM
lpoJmwGz24IuIq/ShKyLHWf5j5o8gXOWoREmh7i9Oarxzj3J2KQbf5Dwpz2rCK0/clmbuGQwAPAd
Y76DqVHVDxAH/U5qF+CXhHujK8ZtXFbuLaB+hoA0JBeHfK2kZRAu94VKCc7WAvQ1HDFROwSObYrM
eBjw0P/qnYsajXAngKmcg7j+kQtK4oja0hrOzOUGKHx31xk55xq6ztW9KFuHNu1+lSw2TcvGOCSn
tIWMLZ6EasnYZB4f1HEmFbRJgmLv3NMJ3nZXe/cSV+FWiSaK7YoR3wWnHQMGDgR+K6lFilvTslym
bZmR2SNdSNDHOsA37hUgqYg9xqskNYJ1w4xB9v8ULc/Ppq1GvqOoy4fWZoRCKje1f3HtoTzXdDnu
5Yz0HkjGJtGL8UM+Q3GGRGYCSJRqWnwdm+l11ckoiZpfizzCYKO6yYuiFIewMwbW1yJ9EXMedREk
n9mx632GCWgzKDmqymrbWMX40y0jgj8CwUJvJ244d3pNFsxLgRHaG9p06SGu5+ANOMBuHVUGKM6H
4ZbWWv/JUqocGONksH/dO6ssqu6xqI6QNxhbhuFJlrCtSqMoYK8/xLN3AfurMzFkTGUUNAYpHBXK
2gaHwEjYu/ShTsBNqV/0lRkGFftt0Duhf9YeekoBL/LgVIiZ6FS8oePYDuCv6kky7Z34jcZhujNL
TFV9V70R4238o9D74r+CCLWMAbOSmg+FlHFfd83qs4qcbOfCLj7JJj+bDyQTCwKO01GKmlb9ahMx
vM3lZIYlYOLIGz4CO/wyCToYlORm04CHHcHKnFqbDCKl1jW/QkIlEWaziBAzTLtFO6Bv27kJttVQ
IG/vnedasZSA5RRyQlKkyDfX/ewT/sihmWM4lXQllx4wAxtq7Mc5pysH5+DbTB1JSbd8pzNk4Ski
0UM0Xa+B58R+q+TzuRaWf1ETnNV2/m5VNu450i1ka2DsnPYlaznwDK0JdV5Uwm5SFncYxVuIYPSi
rVi/KM5SIchEjZ2QwMi9uLx1ttm8FIzEtgThLrt6oINWVp+WhXYp1zVzG3dd9rDad4yaYD3qdsYN
xlDC05sPhbHboSEJJ3UHJOBDcXVmNThHpKD5uuk2XBlAxqVho3Czdn2ZLM+ETJPHiq4oQm/XBwnC
olbb9QJ+L5aFaCgpYmf3M57dFlGtNm6VIQ/RezcXOhPKLSv67lk6KOnsIbziP1EPwzL/oqWiZlgG
xFRoNU2Igi/tivw8pUbwMjbN2TU2zJry1Efg2fad/r2O6y+9IGDVw3hpLc15q4MKtbJ9HOeKYbwY
02dadghwFG5aY6ivqdtUFyam7p54A3XXQeNBnjC116Afu80g7KgaXGhwXVttLpKvmq198Rg//ewn
DwkH+MAis66x6OKE4sGdSWxUCn1bRmhoK7c1X5qIv3VJw29QiezDutphtu8O9Qi5gDZEJiiMyZMC
IO9b9ZijT8BTTnPXyWPjwwzofqAYvw6CvudUNBrllecYXxeneA3crIZ8LvoYmC3pqOcVBAPhEAsb
1TrHjnJPtQ/aGM5DgiZGFYtKm1MPTUrTHugmIqeTY3I1h3o9FBsyWtJDKjQpyd8OTvH9NGAJXv8K
OyZSa1oKWqgiUXgozP6YBs1fEjA20BCGxlpMu2o0akSaA1Ayu0L6Jhh1dRypcJWMI/rA5lWBTbtT
qnZGAwR0d+VVlRky9Tq7YK3vj2EDkMQzm6/I0ZHUYbwHudnTaahHNi3TTI+t5X0J+/xvaTvTdINk
Bre0aEB5tPhDRKSR/qwDopUdBYU6k6oeqCg6ONciTSOo0uKWae5XXbF/SHVlk7v7GvVfjRjuVDMJ
odVseS9ynUAt221RqOVMVgrax2hGWEuLd8MkiTqpGU6Lw+OCOGPlKmZ2WNFvgxfVKbgv0I9IK+w4
isi5HEFR03XfYfWR/Efa/Yo7QnXCyAELa25MTCHFEVQ8aEq0sbkXvwSm42e3sNWc747CDtqnDTJA
PO2+jiPV8LOQhUvV4cHWkTH/1XTa14V/XaFgRNP2uGiW29qKdiw3fHKJ5L8Z58zLXYHJMX+oyE05
zAhDqt46m5CIw5ve1Exyjf6qxtqhxunTIU3UY8ZcrbeJqBan+S/Nmgz/3//6n//7f/2c/iP8u4Te
N4dl8a+iB+QXF137n/+2nX//q1rfPv3ipee5HqRfU9V03SC0yNX49Z/fn3ER8ru1/8F+ZfFBLAO2
S2GojqoepBGTX39uzOEpH5SJhPsGad1RvsRRvTwK/cu4nCTzlCl8/CbYDtwPHfHdJMQXLUGcrRrd
5cPoNSYeGzXfmoZSX8uJOaSbOx55JqYNvlM8WN7gQ7ctgNM0wevap0QGt6wuJe7LfNOkdb/X2s7b
tbo5gmKJMj+NcZuUdRL7NN+bb6la30DKXIrSbO9oZ6uvWnl31CX/Yi8PEijGR1+In09w5JZ6ZJvS
+vJSVESiTeKi0ukabZWGbGSpn2/DCNro0mBFF9N1pND7iNPCdU7bFqV+OkGEbY9aV57+/1+K/ND/
ny9FtwyoUYbr4V223f/7SwmhzDFNFr7sxSLwOnWGYzBo+rEjLLPt5/dpjDzou9S4+ReKUPq3lMCv
i6Mf3cpWH1EK1TaDucTHHX0x1SU8mYpLx9Qr24Pa2OOuxzy36RymbJ7jkEQZjeOzJh0kDgb3IV+x
l+SnQYUXbkRfGAIYuAJL8yaf0RxQN1PaI82P3Po6cmboiAXiKKfvpRm/1ZCuphFZ0dOI9MAmjRy2
iuxwDnGTXzyMbGkVlc+C+7esJv3RAnGy3HjcjYah3wxYQ6dQK7dDg4GESrRmfDieZIdo6tCoV4N2
kbN9Z3btzeJ1371Fb59O921gxrOdSEi4h1jH6c8UBFlMjN7xcC8nNwXsgHTx/zB2Xst1I9m2/ZWO
fkdfmEyYiHNOxAWwPT0p+4KgVBS89/j6OwCpT4tUhXQfikEWKXIbIHPlWnOOedtX6vvt10kj69yZ
ey90nPKEiq6+U0kVfP/7d1Ss79irdxTbsbRUKQXnZlUzxet3NLEBTpg2pEIWdcc8t3hdN/XXG5FY
MfMjidLPrg6jbVsYGE5P19sHAxaCa7HS7jbzz0hgge8oxa2zZq0tGAEJ5IgI5ErDfRCnHGBXoOX3
8spYuoft8IQr3s9bYV07WnyrkfF06TgZuoWDFzpaKGTXgO90MNP3aoD72q5GnMF2eq9Ncf2pi9Df
SwSYJAdi/CuFLu57E4+jyal++2o2CXH8/UtnqL++dKThqKqq29I2HLF+/6cVKhyMBXVbIzwur5KE
ul4eaWHnngnrELZ8cDcwdh4wRBygM7Vw3i0aPevO7AgC1Tunu290ZGhJN6hf0j4ICTuS5bVaZ8WV
FpQgYXNd3KRtfmPE+TnOEuPKRIzkGYNjkuK434oO2+mu7Km3T/WE7/f3T1CuS+yba0NnVik009Y0
OnXG6yeY1ogyAoG8eSJGb7e91Z2kb9SqMB6j6tau7AIAplHdjig3/SRp3o3JOkxOVuVxOTpfqwyd
tbFaUOyN2FLocjX5Ix+Mw+G81Y2VbCY/NQQ4xMFGuC5whaoMyj7GlnqUhbLskjxtDm0mEbwD2bha
1g9ahbaA8/Lga0ZVX/Ju9rZNfJmyDAk3qZiVM30scXrP9eB4ci0ev29smzJyNrPBC0m0pXGATigb
H7U04sfUYS1URvsPm5lwfnkl2cgs1TSlzV1mSPP1K2mDryXqGkfBOHZfKQWCRyFa5xRIy3LnuFYe
ORR2j7nFsqSajcdKMGHpoA2Kq9WArxPYB2GrdMLLtr1Hft/c09fEQKFbJ3zD+UNTxtreRCtNX3Uh
LN3G5rhhSUhFKd3N6Y+CyPYZ9LqVJtsPWmsetnMeXKf86DA0BUM8ZQC4Cvssq6I4liUUadLRlrOd
hCb9YuyzAw2YlhakOQH34w6fTt/J5rUzlmg1g2XHueyvFIzA3e8vxfX1eX0lCu4yoUqDu82U6ptb
TUeNrUAlYkXVOPEsARCGGRsrrf1ZMr38+vu/pv+6KPLnHNXRhSNVg/rj9dtlLqOOKoGV5Pt0mw7z
13iu1iBPQcKQIZbbcaaXrJhPDM2p7c1wxfJnhxK/4L71vwe7wa2CJJlUV2mZv8BKTI7b8BiI8NMy
AlfbvtKxAUk7Wtw5oupb8ni+a/Sw3WU1udG/f1aWfPsiCtvgVdR4+SwuQ0d//aygx9qU5JjM8kwD
mVa1nDCX4R1SJbT58HFAKGDl0af4oK56n6SBFzVYEPeRnhmrjCeyMXwoZuBai+aNipbcEp6Og6gR
dO/T7pxT1Z63z7YPAn39YeiTnBE489owWHAfrR8q0/nxWWyycqrpoj2FCQDd6JRkVnUlO7DN4eCA
LZ3y+k7L+/5kWpE4cl+QeuTENg4W+FYtq7K/lfqdGl2DBeWsigV13+lOi8Itei9Xpc6mzcFq0TvL
Qzi0a9KSDbS1mMJzDv5msRZyEZ34mYn9XB7spql/HNIQ/K3izCVhTgLpU7fwvKk0u72sTZzdrJdg
S2Hp4COZsW/08z2oH+ccB2n1h+XDWt+Z15c/t7mpCrSGhsbM5M0mvQDlX9rcCDzIkOK86VPJg5ov
22c2ujbflDCNN5+pnfk6tfVdNmDYsaeo8cH+BTecaaFuR1XnVuuXpUZSYZ6Bev67vBGHQGi3rmqF
HX3isPefYJRJ6N8QY7YXJSsajGqF8ECWY4dVNIcEAc4rmFwIvTaU0/d5t1EetLXdMCrGhWT4BQaU
+U6ijVynD2BHFCdzRYiGf5uEbh/S8Lnc1JKO84HwhsyDEp0crG0DGeuY9vpUH0PzC5PjVD3URRYT
rfo1ShkkN1Kp98gxNBBfq3rTBjHuaanaeZsbqw/RkTJ3rS/bl9tnc/uHterXkkryLoEA01VqKmm/
vc+iLiDCShBV35VJ4cXrIapYSK1wtx3UUVp5kGH4lUjb3puXVRlnK/Jk6/TjC2gWSVNWSIBsROto
y84h8bXQh3vDst6xUtTXICdw7xDW/m4CiX1JUxtmTVb55CXH17FN8Yv8agta+4xZlp47nn3CHlDA
djnpC0qlmTA1oaemlSC8d57676oWvQA+oWu2PBbWmN31WfPXZNCA0kdEtHXwpMZ9d6XPCrae9UsK
Ev3w+xXK+GWF4kWTjiWFxb6mCe1NwZEp9axFTFt8h0bZquOBqoOlXxfzcevfqtnylz6QH0JK6FkW
AdndsbIcenzQGG2mwbVEUNzEMvnyfZoUt3CrbCIO/brsIgj5gWS+4TikEG6H3Amy/JgDM8haTCub
Py63IKUM9nsnxNE1R8sKR/k3opEWVnMXAGKd/T888XX/enWD88Qt06HTqEvNsbU3SzNAZ8OwBgZ+
idm8bE9VJvpjXtrLVZ2BdGik2h2sKhgvsnkSFpqDNNubxpTvS5Mz/pCqy4U1d+VANflej6bsPg/J
q0vGcA9PhFTsODqSRNDfUl6bZwuJJU3z1Ho/xNO9CBjjVuFBR+AU+QZunz+8r78eG6Vm25pqoCjT
pMY69nrnMavc6SI2HM8Gk/hY5byGehsV5BAmyiWxtC+kfCt70jvx2Pa04pZyuYh4jo/TYH1sjK66
WLNVXvQKNoxlTPqxblfnPCFL3VK0d84adWezHm5MYRl2HA7tW7O289uqNppDmSEbKoMoPk+Mq48c
CfNrhFrDPhpjvKd1ehfNdPuYi+RfOwTyIwaLzwxA4feE4RHECNm1NjBqWnXYl4PynFnWcTG0mGHE
qD/pWPCJz8qORldW92aQPhKT0+8wX0bf0V36JE9FOYhnmC2fi3Hubq28YnSU56MJO9iUHmCq5DJU
penZJdgqLSgMd51TXUrV+QJRCgFgkpLd7HDOGesgvKnoit1sn+lzDLVNqr23+Rr1OribxdCcl8EZ
/GSYCSugLwnt4vH316z8pUjiSuWtVHXLZm9S3/YCjNax5gRwrBfri+V+7wzNIkNYNgqkzGxKulmL
D/PSQQrUBHiEqB0uUulIOirnQ8pFfzcaEfPAjJQITBGDp3ZgypIMGHcje+V9NIALRNfMRIa4p/e9
PX6yYdrebt9sw3MfKcn7RCw4NKOFY6KCViQlqonSlDm+MXlZpH7M8pdNldF3qxmi7dVVBpK4jkMg
aUOMAcYpsH+liGYcwQooxtIAhGMpwhfOZH2UuXaxS9Q8wkC3QyIMFdRNaWBeJHPX+FwMyGempH8p
reWpAjL2h1vn183EdlQODZpNPrpq0Q17fevEC0mo9Zh3jIAW5TqMsum+DsN3m4LVloTKLfsoiZZD
VWnpBzYk3NbGcG8W2UOzSc31/CIGXk+SIEHl6fElN+rMq/Xm039CFZyhsi+OQXNpbdRmsXhC5UgH
Fs7Bhg1D7xefDSY3htqkP7J6xhW7t62YOsXRda2kjxtpBlLkUHbJh64POQxUywenCa7rjCzUqiGG
KFhHcRUCyuNYkaatCCyH23X5f151Dtutk/i1rGbQWVH35sv/uXkeupf6v9Z/878/8/pf/I//+H+f
/vGtbP5x/bh/+u1PHl7Km+f8pX37Q69+O4/gxyP0n7vnV1/sSJEgBq5/wV740vZZ9+8u6PqT/7/f
/MfL9lue5urlv//5Fdtwt/62MC6Lf/741to1dVhY/7fJuv76H99bH/9///Pw0uTPxfz2H7w8tx0d
Vfkv1XBAZloOuFPCYv/5j/Fl/Yb8F+ZiU3fW608VHB74G+QrdxHf4t+YXJqs7URmSPrm//wH3PH1
W8L6l25Jy7ZWgb3Gv5f//PfTvvu+8X1/z/6+Gay/Pv9x2XPqszUheFx0p+lAvr4LFovUdaNbYg9o
zd4JMj3aD6YlXKWiA9AuNmhiI2n9rJ+razTnC2cJW3yPwgs19WTkxr5O9BbPQ2ZeG3UAnHflKWuK
VruqU+m77UuL2v3QN+Nf25liqZnSdyM8GmUxTj+98D+e4M/dbeN1Rb89Ieb3uk3jTZqmId7c1tbY
pokSkkNfVNbzJul2FlJBZeX42GE/wn4Byo1YiWai0vpEXxNOF5YjBmtEg4O1ApCAFMSdc8XAc3hS
yxK/f03zNyoA2We0kTnmx363DJZHmiVEiBCeEO12+6r+mtM3jsxyr5nhSD5UWZMVgD1mIErj90/z
zcFlfZrM8ukw6jpNJNhOb87t9BCwqDRl6Tlrv+77iWIq87+admDgHEORAyHvNWGrXOKcAY6sZ5iR
62C1D6zmthsy8osYXGM9O2qVM99sjX2GPleJXOg/QaDpcyYsoNEa/zt0JpqK/LQZqGUQOB5M0BOi
MsXfoJlEHRUCcEUQ3g65VI4pCckXUBTSrUv1ZdMxdonZ+wZT4OM4gTg3i+KmvUkstJ8DuWKmmynJ
Eb0UbEC9Gy5tRlLPyKoIDkr6ohcmo1GqV5mF4cd2ME1Ky0Tbb19OBIe5VZDJmygubNjE0MEzvCe6
AbwzNcwPfawS5qWTUH/idrxR5hiBcEcUHbPX9Eqmw48Psdb+YZt50/H4/kaZQhqMWqhD1a3X+VMv
s1vbOpVJJtqEDmLfGETJ4pLjz8dDdrQJ7OozWAR5ol83JiN5yBrLRUWCy6AjMY7RPD3n85p9pJdY
Y+Yec8FATIQa1Mb10JrXSqK0FOJcAxBuHS/MyvhU6H28m206SXbcahcLQf7eyji+/v4a1F93Mben
xnW99jFNKQxTf3OrVWOFM0hpCYdRDYKLNosnE8+bMUZMHdWavFgIbA/fSTdbmznMURprER43pe0q
pM60VglxqZ1d6WCg0rlZTFv/mM9RcKOO9CUnvc2uHPB+v3/o2t88dIsTF7kCvDUmQ5fXy96glhmw
JwJcKyf3lXoyT4NIsvdoYg23GO1L1TH6dyQGR4AY4QWnDqzOKP1D44i1+ufTyfYKWizwgn6YqhnS
erP6ttM4db2apN64Tj26DGCZmLPuoo3iXQJ8E2WDnmNM4rNZLepDy3wriit4Frb16EgO+QMcM1s4
5+2zSUYoC9b/F9I/9xkXYXFViPPTGvCCg8lQpW8hCyPLb/70VP7uFRXroEOVjBiN7QT603XeFiad
BUolr1eqeUfAznDpjIc2i7Xz9kW/3tTbZ0tZNkf6raA+1mvkPx9A0MkLnMI1Tju299tekRF2pozN
pRAVnaU2/cM6+ncXAnc8+x7yUR73Vov/9LCrvkNhmxq5Zw2GXyghWZ5SIxcomdJdOICKzIBL543m
nPJAEQdTfFOV9A97lvb6kLpdBlQH+rqQcw2Af3h9Na6eeTMzCE4islrulzr8Km3QM3qB2Jx1nil+
SMsF/iI8GXRIVoQC5Q83xOszx/oQhEoTmAaWzSrFHPL1QxjmmOZ52iAWyTJ5iTTiRZU17yLmKKhl
akCp3n4xEyhps6MQ60hG1WCM94IwI2KQqsetA2PKwNPrcID4UKazmzt9ev2Hx/nrSyVUy2CsZpmU
Pqa1XoY/vV+F0ZLPV2HPipSeK1wxrOtG05ez3q7XCFKf2gKPI7oeSmD+2JRadP79I9heif90FNZX
iuuEPy2lUCnR3i7oFsYSpKaYKZbmuA3Cpwjwi1Df47WoP5nAM722HmsXWNY7jGNEhMwK+FuJiHKl
AlnEK+zhVpffWcKdzeBcGDqJrMFU7hxWWZcJMBjFznxQ28baCcsRJ1223V7KPfCe8qOFxRJuJ3KU
bUPPEdP4nMs+6GicXXW1COoNfpoYY99uW4bhC7SX378M+q9vhEXxYas6gzrDRuT0+o1IbTUs6ceV
np2co9rCaas6o3oTtZZ6Y1jdtTPjYpV9du6Htt3Npvq0gcE1bUaI2WRna9BKV8/J4ttkmioxKWk8
WSeUVCRsxEw1f/+AqZh/agStbxsKTY1dmJO1Y4m3jxespIjwKP0omLpajQ8m4rUrmDo4yRLn49iZ
pH1wvM2a4dvv/7b1d3+bP4mRgv3SWKv5ny9a4A0CYFZfemPcOz8E+4uhgLsxcIXxkLmZIEz96Z7+
m6cMc8YwHQgZGgXxm7eoC7QJjUi4/lnF8NrnAorzPqxw8Uw4ErH4N0QGFnntixmxc4/NGWFGcoFa
7drEd3hG3ubnlLmXP7XGcTP8tpcha5o/7MZ/U0hYzPCk4DTBbizkuk3+dFN3KCK7qeL1iSxd/TLi
kg6xUtd6b75LsPHuSxk9pFPO5ETpem801NZrcMD0w5q4ozZIk/QcnnIWL18qs06h+TX5bZ+2Cn68
oMM9NS3uhO359+/qm9kjlxQrpcXAx1jXA7R669nqp4dd8hgUY2DAVyTx8OQU1mEWzvI8lz1q9Wi+
0J/G2ZaYzkXJEZLim39eZDgwYjH7+1G1HrtKKz+iY9KhQtg0iweFTvKiXkS3pkQ4DH4YvbipUqkX
jmiPEj//Q91AydPtprymia3tQL/cbs4+xclNkkwReRYhwj0oD25aGdl7mayo6Gm0r6olAjhbTLcE
FhYeFtL6OKySyMr6ASPksM2AgQFdQxWSYu3X7e8Bl4FK3NHvXzzjl3uCN9x0qO5tQxe/ntOMMnUg
GCmzh4Od5lyCLzEoe+fcAuLyq4X+OSlawHcbf67ws8vKcPaFEJ8Cs5zPTRqEO4OGedbH4T5Vopkc
7JiCv46PzUpRFuFISzQWpw28nEzEKYGp4Zruy6ry17bPvexrXPPadHByIS4GrcwjNjOgzXnoPDF4
whka2fd1P9V72+jjPyxHKK7eLgqWajOb5xi37iemeHP1DBPz5MSgTx6TpYFQ19Tu6KQSJ6REH2RF
HSrB5jzmuSy8qlvGj00WvYy4+HZLnA6+msW1DpsDvqfCXosPHsATqoH5BkNcsUs0POJGL8u7vlHO
20luWbFpvXZG0dGC5w7b+021CfsMR0vJ8QhWp7iy6vLZaIovbTN+3AYFadTq/tSM9UGRkFp6PXk3
OuCAh84mTxlljqO2/WGZS+2pUzRz3/OW7MIQRpkwtPZkwA59zJLwEbeA5psGUA44QyU8gQxlL0kV
53peCDbMcPgozYywhKhwUAg7/KnlYz8GaFCTTD31/P+hr7CjVjCGuTOLI9jKCgtUp96a0MFQAqM6
ws44ejX66/WENNAsJTV+6UP7tODw3JPw+SVGjXMrs26HGS+7DqKZ4aoZHGuNI5REULHvRPiZpuU3
fSBEcLJXBWzmtOTHJrVX6LQRtroow98O4mjAkKcoGocVTYNYEiLhG/LvIPOJTty63NfG6tQCp3AM
oNoyrrPvkPyaOxbD8iaS6KrMdARWTOt2b6qh20cGFNV51Ahs5MNUmNpV7qgPM/jXTzy4c2SSB4Rz
7V3AwdIfs6pwtz5HXQ4047tnM9VvEMnI4zC3bHKKBFinJY6bzrCFKyTt/tLudUbF1i5c19u+p+cq
agBQVEs3sKQ97H8AkQzQi2Mkz4jTUQRVi+lGJtjIaNDnu6wXX6wSGRqDiXA/r/BWJS7/MuZJY8bL
uAX2bna/NF9nrbri+sx9u8NoQgR4tXOQjvqGzRGX1ODonrSCD3EZp0TNOqoftUSANyPYFgtf2SGu
8voag4BPQJqO/8BonjZHCyij1i9zwQgzbepPKktImkw/UoDnbvRSpVYOjQlGffXqme1k7Wdb1v4S
MSCVKyo2WxmYLWP4XdVqCYarhCG0jgxoQBa7C8SofocSxgUAqN8vfr+sfWwbuhA65lLL/rWIrTU7
NIvAzNlhya0MCXrAJkXgQFdLZsp5dNysI7//m7+eNRlz04XktE6hz261PqifdqveIquWSFF08zVZ
n6n2qa/77pzq070ThX5sW5aXW4TLA4hFnRKmvkAcFdhq5Ro2nknE6XedmjzObfjFSduOgwnm+Tz4
iH1z9dQqhz6IvSYhtC8NcFKgcPrDkmlSLr1dM03o/CBwMKAI6k7rTSGVsLF3QFFAwgo6DrMt7snt
qg52THj3knBStKPAC2BsZoTEXg9K6m+kimGPD5hbeKlxUAsibsAlCwkKnsis1F0CJ9wNVWT7WD6u
okiaXqTlyz4usruqI/tWmix1oz0Uey1s7peFBqgcnD23i3NNR4Z5PEERrVBeJOPlglw3xVTQrpXp
hT3uAWWW/dAiBqeKtt3GlnhUTmWinBnTyFMLwMfFJNvtGHZ13jK8b5R8VxdLd+mljkNNbaMDRw7X
UJKbPIhbUjs+Dibb34D8bhfDCvfHajG8GmPpKACUZYg7Wmd8VzTwCCAOvLSVsSeOCMEy3RpfDa16
1yn9N3PkPGslxW1GyEnrzMzAlMtYKVdF/c4GT/l4TxOw2uG7L3bUi503ttlK1yE8HGbrydDJrbfp
6fqZ8xyqE0k7nJf8QTXlWQ1S3Laj4ZfkbbjtaH7U2eR2wCYhJ1i7XEuKU8afbdJwupC3dzfhanss
vAy8m5HcW0GCRBr8p6/o7QdDHbDdzma7SxvUuExm+zK+KxNL92KNuZQW1NJVUFYfWiLOsRROHh7/
1hyJV9FE5WZN0B+CAsXJiChwVyRUWWFV9RyecvqNxPIpzvQhyecvU8Sge8wZahOSN/LWUp9bz81s
7FZP9W5KsfLOA7KtCFcKGW/GHsP/OsOExnozZSkB6cPkUvGsvrgVMV4oX9NxAh8N/CDUsvnaLjWP
bfhLW+ixr2hbtDcrXZ+4vQksgr4gBWAKuZB5mdcVzx2KeRQgoPkr5p6THkSndopviaAzwVrR06Gb
QJueA7HbNkBMK/JEGlXsyRjmuo6iSxyTZW01HxnereZ156/erPPbqaKsNPIqPXD9o5O0gbQDE2xC
7dwHKZGejvHiZFArZzQk5DNe+gu4c1Jn0/m+bAbtOnT4BV0x3ZPjWrrhUH+JKunKKRghILyYEuQz
0ZyZB1QUeN7EJY539EMdFhL2KOI7wTRS59rDfCYxVvgI5DpAKrLdY6lZdfpybXO2R7Bc1IcDO49B
Ezgvqq9hwmsP7oyIbJxvXoEcy00YJO8xkShnwj495mPNTgBydeOsJ2h7AjIVTsXXfK6PRHkj09Fy
/YDa6Fzp3OU6J0fm4tDAFdjuB4KvEN4UbIL4/8Su6/LxGFOtN/EFSFXqOzP+tn4n22idlWM1WTRG
hFb62FO4E3Cao3Y4IS+tOJFX5qGfyB5Jp47kQ3s4xgRX+GqFIDeLDKqkkUQhlJYloMfSXbTxLwKF
Nbd3yUwgq4Ld3SUQGkwJV9qkR+8zwoVcyyzZwKXMzyz2s09gEuyGBABUMhIoxBFi15jammKo4jQD
CkFlDWtMQw2WR5l2UPLxKRJfEcnWbmP+xZRJI+tcfapZkTzgEpFLDpx5tFPKsVgLvCHjnQnK5jFl
gTlAL1NP9vJJ1SaTgK7ii8lTI1I+3ElHTJSDupc0wezZog12tCmeomKOLmnS+WasIW9ttHQXzCds
cMFVgqDIYQiAa9GAzqu2maeLpNrFogZPqQaRH2jdXw696yon9qct8IeYxV3jpOc+zp708hRH4Se0
W6MLHRIIK3p0u1BVv1EIclvZ7LHI/IRm6S5xxtqPm5lAI5G9D1Iqj6gyVv2Dy40maVQNIELtGGlm
97VbV4qS23MJu1M6YdFTyI72Oc7IHVrF57lKBjeuRozrnflZtn2O2mH5HEXfoiStPbI/Z69ucUSn
+RDf4YC/yxt0r7Va4wACdOtaE5wtpz7CsBd3ZoUIJcnYQDYwaRPpp0pfkjNt4cntEDKxL8QPrQYB
uLCdndnIj10yW7e8v6yDeDDJlkWdI9OP6lho+2RcwY7mPf40vI1RjKe+FG4D5dLtbVxII8XWos9E
1moZfSfCDEhYJZIze1DMCAR6hKd3YeKswj7jAJV9zldfks0gjHNm9EQf4yXn/HA/tfKqCxqcQshj
rYGoT3zzJNlB7POw06058hihyqJpXI3pAb0oStastHQkVCEZ2JNAu9jpi9+K7ANGhpUhnEMu9kWG
IzWyWtS3+Nz7CmuqAzQnXmNhG5k+YjA3PasmRjQBc7XLe+ReRoOQaiCKo7Q+w17GldkOzJeuOBVA
U9X15tyWMtiFya0qi1tBfcw8KftLOJVxz2SIcRRH6nmOyZTm0qjB6bCjI63vVfkJ+zkoMT0+QVK4
ginY7A0Z3rBVwhgXLsESoSfH8GOkNYmflca4K0R0K0VxnZujvEJV8kyjS/o9niK/nsZz1rTmVStV
otLD/KGFywoM8FZtMHNpenNV5cqHyA6eaNOeKqap/Ji1NxwSO1NHHNOJXIgYqV8jRq9LR8U3jIls
9JhuCSqYY1FV8YlZ07WWyXxvWkXhp0RiIIFHK9gwfVtK64Ar/GvR5Gg5qNcmAx9sHlsGSTRIC2YC
4xub/89a8ayV6q2uOdMuGtpDRMrY0hTPhZgH0g0VtJo1fCTNHZuq88k02uGQGXcAoZp9nmucwOEY
+7pq7TVrWuVmJcTsbNYPogZqg1rr69w3iztOju7lM6ofnSEjN7L+TubDcBTcSlcx/AnXWq9RddaP
ZV8+68o3cnRtL28h+mfzYOxGJcNy0mQtU0P7gQL1etEC9lX0TGJaItdZH2XWy/xe6TkRG1dVrBuf
2PGyXTEQTJnUcN1JV3YF2rOQUtDvypygwYJ/y4xoVxnjmbDLfE/fyro8jUlefGmG8rGgD+bi6gI+
0VvMJ+s63IXnsso+Fob2mKbqSFgGcO895Ui4GMdmAN6lJy+x0I8yU57D9t2kgjWOjCMGSpa32QZn
74hdnoW2J1m1XV3exTHw+ojT8JDm0q8ZMO7wPEI1I5tJ1REWJ4CzlMmTiKceMFTMLoSGeTa7Y00w
FVWIE93pdfqEKSbY1Vox7AoJxw25MlGK060TpaXXa/p81BvRUPWGXzvDXJn3+TEMSfSGX+bONoT8
cPqcjLmxM9vq2gjHT0PTa0wlshNmQggjJbVpI0NvGnhP227cq7FJ3dn5eb186BEZjpiUXG3qvvVi
+eIkkUWJqlwkKiV3fA7yND1M6ZjSh+p2bGPmrjfGu2KN+lEqAusB+zi1mnOnRSA1VCxPmWeufohc
VgQSrHxd+otPSCjdtJ+MS2WgG5+h4o14HKzsU+6s8N3C4KA8JtfI3A65avXXVht8kustkenaDYtp
cUgRPbqVDHXORd3d0Ofhrm3Mh8IJ7YfULt+JWK9PBXWHrqt3Y7LYfg+PqWns4qLSs7qAHWwotMcq
PrLIKvSwjPlB02lyzzGE5Lm8I5nbOSU6hI9FyOBsCapPQLaJZvj5jFNBAa/WxkoLGETiRBTooemZ
fErTSb0tNXzJuUqVuWRXJl0LN2UxyZlfkXKTfyPHxJuynLsjOpb1TdJmA96ZAQEwdMpHTruHsqv2
zR3jQjhwsRLugObuR/6bVPLdLWV5GoX4gvXv1kgq5MvNpe76U2DAhWnHnPqOZR433rew9kw1eWlZ
rdUWGqrkWEM9qPfikDXQoXRyObTxyKnkTtgVnuEnmSCSNQW6JjoSBcG5ZgKwMdc+M01ZK7RnBxmb
m743But+Tql9huJEe0b1MLNTwRvKwxxH14bJHFxtMn826cqU2oLfSSfBFY86cS7pKShMgJp6fF9T
V/VqoZ3boPvAoQQgRLpXOEph5ewpOMbgPBgOws5cOxdOwnkN4S8FfXkYo/Zzk9QG19Fs7VOj9Bii
PgHwyGRmEF9h5vQRE+WpLcYL3n6uqsAm1CtY6R48UqLnw5PDPU1otD/2qerZEsjAHEB6aoK9OesP
ka6Rc3BQi/gOLAaOeXQZZaf+FZXGfdlqoZ/aNjxOjX4RoXd+z6yHPfoTMh1BJApdskFG7wij0E26
XyIkmLKvLdwl4kVN5RdVhWsFdtIgogOZXqlMpMoW15x8CuCiTr2qpvBaxleJGg+YfXGOt8WHLA3e
cWfg7zFB9Vr2F9FLP9X1j4JXFtqJH+VK66VB8s4kUmpUOnLg4ruW0p/JKU7rAjgkiLEw/MDZcm7q
zz0Is7iq7rsOkwNkIro/qLFTm6wiDkbxKSVpfomX95kjPuSpfl1XRKMVegMOq5bhThhnq6m16zmw
AHkL7YRxmqNsn3q5ypm40NqW3fI2ji02v0xZU5FI41rqlAjxAvhzrvcuhQJ+cT1YCbAk4CJ6bJnh
y328NOGpH9SnoBDnUhud1VUWueTafcMXNEOXJBJSx5tq58nBhnBQGTl0aTzn2AGuck53Z/bcvdBb
umwFbU5TCU0fUbxnlsQBDI6DJCd7rlvlk7bASso78ZIoxi43uHZY54JSfEid6Kul8LqyX9/MFgwS
6hEQImBf6oCjgJKCPp/KiketMDtz4kNuPOqW3h45gj8aaXLqczwzcMtoF8J/9KzVRqFmVeUVC4VO
jo8siuOHue2e4+GardscxtITQRCeqnL6DH6YNtDa0IxKgu8gmaUNgEkl+qzAsjpGuon/2QgUDnxd
j2SgIevOfKhzUO4ZpX51dASh3Jw6efHIAyY5NYha5BxhtMdRYEE21DRCoeMHO6WhFOrW44wa6WjG
zK1nSFluTYiFJ1lk8jmN3SCdog9CwITMifLZr62YnRkU4MgzyIO9qLx6JtuWVRNnCn0bfr9LR94+
zElOs7XGFlIGw31q6kBR0tTyxiIuKPwW9iIb5TMcPxu4S8BSFKzTVmW4g7wUyUjFexwvl+AUW6I9
G0PAkH3YWVh0OQLbuqfow5rMfVYYTKI0ij/XevcSNFRLkJxu+1FwmUYfMF9QxcEfJnSSDw5KeV9m
1kuZ1jvlYWEeeIAGkbg1XY3elqrrGDFEY5tcUQfXiD1aGMmy/h6W7srzJ1EOe/E4EzhEGiulkpZd
1DpvvLTiMlKK0FzR28GRGLdvmdZM9INNP7Q5LsxtxCgnEp9EQnN1wZVfZ8H7muEtodjsNGNaJm6U
XQuNC8UMxf/j6syW21aWKPtFiCiMBbwSJDhKlKjRfkFYlox5KMzA1/cC7+24Hf3CEGX7HIkAqrIy
91673FLDHTrhWJt+yPvALTt5Cuc2kMXoHc0egjKBTxO43LROIclPOojm3nD2KmmfrBBYjSb1IOTi
bBLN+EgyQmC1OjW3/agxkfh2SQol9wHoX5uZGqeNtDs2hQbhS8YXxCif2tR4W2ElmBjt6OYqy31V
kE5DGzlG0XzN8Egw61WpH8JA3pFTSjSNZHObMMX3jZEwsjiqtYdUdiOBMgX9DLfPSDbBRNWsCdLD
JU/SAEfCrS3FVrGyn/KRpnG+Hju95tuLaPb1MvxtmgT55gZ8vNz5Lts83IzM0jZ9Gj2rNHrPJzfx
hbUuZmSkwEqEgc505LcW9ixE+nF25v0yaSwD4Xu8YIkHuOAOkjA0ukoANKEbZu91qc7kjXB1ei6h
GX+4OpoWJgCX8TdSJI6/wMX3aK13WK1imu16S5FdG/7EIiW9qty20j2mbv1Fz+AYdWBvLVlA4amI
KJk1T6f40LIddIfQN8FixuHYB4nNbDkHdd9XLIoYqNNNWDFgRS3HQa/uC6pThJh59tYCMzEzTsKY
FI+zWs8OJEFuYSAGeqFJPxmX0+SAVVpGcmoyIkoCxZmDEeme5EKIBVOt7WKLpEFgwi40z21h0v3L
ba04iNkEjU1FOsBH3SwR935mN3Tj+2kjTG1HINlL7unRKSGEDN0NBGncwehhhuV9lPE/ACwf9Ef2
mGR/e8YIbsIjMsEk9YyjmuYjq2HMkxTfeTTsXSCPvhxncC4Qcug+0g41YpS/1g9rKhPAmYuGztO4
Ck6s+Sy8jWkbHHkgnIzVc1mi9OH28DyBj2DpLQpH+2Yk/CZx2x7LcAClYUFTCH+IB8A4mpdyYxsR
sHWIzLFBBPPsUuhEVDmCvgWRhmvk4YQisZHRDsj0loedfoDVM0li+jBN/W3UFZEtunqF+VeeOOpF
52HOd00NLSoLiUearf6MizDd0sLOfD03aUEk2tUhw8ogIGbIi2KXhslu7EmXZYS47OyZAgZGvMet
xo0Jf/tYgXTejG3BkIo2j+bdpnLZqrm6aa6sScL4Baw4vkRlu3M6BYqsCFkgoHUsOkOyTPvwsg9H
vfbzymdbrGepjzRZBAHkdnUsxukjXEKwxQ0MRLJ5ts1kHhMz5ztR88mZMvWdgQF0p5o31YAjG2Oq
9bh7WELty2wJmm5GoC+dGH0xpg24obDCyyyboJyqQy6h3rfxgZ644jzevQFjJG55bE+yYuDmDUMg
SxzRyhD0T5The8OHZ3ni1GBIiKJqW0s6f2kvMDiRqiG9cJ8Lh9hICyWcG6YPjGMyv4p5pnJpPHZ1
92E28Tdj/8F3TA0rrDKdY5LDBZ/G5GKCRCOY9FEr2hes0D7D92OeLm9Aux88gwlWHprL41K1CtTH
FJOerAcQax5bqcOQIUiabh2zKVuidauc+m85z/HB3WSBhFfj107OxHCjDwqYnVDkiymrvOBt3lLU
MtrXcQvnNsOCEv9BLpZ2rw/9xTF+TRbTxBl26qbkAkHdW65gfehIetrfjlpBFUi5F8xPQFNWWu+w
Fkyq9Da5l7MXq+FTPIR5yMYbMUYhfJpSkrhZ/Ju9Ty1z1prs2i155McjCxGHcqRhntiYqSWgQPY3
LaPVYwOCZ3Xh6E00FUMkVDUrY0tQKWxgz0/Q4IY3elnjhhCKeS+ELuGAgKaL+V+psnvWQKJyiKg5
SRQ5NI7MEr525VGkTpppr3P/unCFwNClxc5qdc9PviA9fFdcARg7aBiUS6c2sRLiU+zpaJC6UY3L
q6xwx+PbO1ohE9l84K4wopDkVIPpX8O5oOvCdF+JP0ZYLvQE9ZDHCVDbQFZsWbIBM0XdajOxZb1J
v3WqhxtWtkCAnjkM2eTuiLiBtD8ASQ/jkUe2zeHv0k2UI2j+1OliX0OrhXSzfaBtUWG8HL80r432
SQze1+CemqWl/KmytB3kgG8OVqzWFui8HOBY6k3fCJyKl5lwnYgJrd/WKVuAxdLUZLbx7tD1JfBo
7HIM/GvGOt1cF1prfesVGYsNscsNMe92J/+yidBJGNCoSCP69sbmjYRA+5iQAI2mHAlEXzBV+nFc
SVuy+rBc6uI4fG+b9LvVtN/mPCI7CMMqcNrzPEliv/g1+CDRy1qdjXHGRUjJPqdYmjl6kwENt8mG
OhHqNLqimRKOnJiBIWMfkcJWiZyJmlWc9SX2J2NydkgH/5SKU4IRPUwOd9y4QlySyno155Dndy4e
ex0BKSnBbOg3h7OIX3OnDt3rkmI/izPvxKq215L4H8ChW65W9VXJMdANDZ2JR/vTaDqOz0gFGGjf
EtWdFLikuuQC5YZCPYKANowJoZ4fZVMQVwIa0V8KfVj5vrvIqT94kKgH8p9oPbBNBnGdRcTGFyNY
3+ruquYMcruGdSUZWTTeDEK6sd66qafKBHhes1V3Q0iacvmzYATyQ9iWM92IsE7XZqj5sPTZU23C
nSezdU88I0rMlKZjY9Lu6yr7Uk9TIJrIu1gDmhld8aOX08fQKQaIQIfJxEVZXPCo+GbfBmKQOwQW
37lWvxch2Q5eGr06eLVNstyOk/ctVc3vEb7S2nlBKlYF4ajfwt767ENWZgbxG7qNJ5zc0uZ6pbMp
NmlJ3OEMrVhMv4noMX1Hh6M4guwbhp2X2/zk05+SQbEOdtP0NEF3laG+TmbY3HEepndfu9Z7Z9iP
eBSdE4OMIxEii59WSOSz9EBoZ3SBH0PuzVqqNgsfstOxYBTtNYvHf67JIlVpersNx+5mw+pfs/eK
dPjoGp5vB0klgRf46wlCg8uLVEuHF7vMOk0alyOTTFufgN12WxAwgjyl8LaMShsfRH+09chsnhxa
nW589Rxl+1zVlKnEGOgWQZjCbi0isNyXGpJvbHvjjkwyAof1PN8mhD5thlgK8s3Nm5g74zKyn9Ux
+yXhxGJnF+1HuMer+bvVtXGPqZn6LxtGsMTxyvorXtQEDd2i3YWRljbElIW+Y9fvZiYLSK0QO/NK
I0lek+Mm+zIaj6KoZrHRZlROeT/B9XDmTbIGZqiUYT6aWe5Ppw9sb9J3Ib0rCpoGqlNbAvxZefJO
8UHH1dobMqI5astsp3MA90N4g/SMCUKit0PW0YoCqIOlY8iikeeQ0BJPK269Thuu0tEkyEWalwV2
GY4N+MOH0gDVOvRb2KtsuB7lCoubohkyfNoky2C60eyt0CCKL0wP7HocN21dnOkFrfIvlw2Zw/ES
MS1lLHd0OuNcF8ypctBIZASTOrB6zy2BlTPPsohZNbm2uhIws13rxEX/O7f5EQ9QRXwuR6EeY2IE
fd02u52dh+mGjFwc5SPSi7x8YhqtfLcA+g56599oGcYuzxX/yjkYlXfsgZLumpiuVbqdW46zPWfa
jXEqMKD68zDyz0YS5jk/2JYmNzW2yJ3RAt7NNJJGiCVmHrad8/SEbobBr5ldWQ62mWdLX1RLwWfH
XdkiDZA9QgyrOqSwAe3IW/33H1bb/bXpNtMk8BZGnNpnxLGkcN13KHRXtwx71LMiKKq22iGgp6Iy
PBSCE0jLvO6ZF3moHSrZXWK220SDkce58pyQBUEzcd54VPg+n+ni1OkWvO1fYlMWQnb9cf7WO1aR
xuDgME02AzeOtg0WUmbZD0ZOktkowHWpRRE43L+HqXl2m+Rf6hkfcp7pxRnVOzHF4xF+v+5rcGvH
SS+2arFfxrCpfBkj87ITUORVfBSDRtD0egv18ojl52ECoe0bjjjx0CVA1FIelypvgyhtP2hBP5uN
cZ3ojRNUA8otmrYhi7GPoZJCYKJOKEJvRxvU27stAaFT9dex0xOCAB51KS8pulAaT/MesOTLQOFZ
rrSjZchgLrbNrz/C1fyZU9/ezYpqI+oBF5hIX5MqfJ4d9SdpiDhIV1acgwMQ3Sp4Zs0ynhndORvs
YZybygnCaJxZ2zhePu254KhUuX+HksM4alB0a963gudp6+1H0xLnjk30s2YV2Rkda1IIOhJw3jbl
GB3pz3neuDBBRvhaFcfD4UBdHCX5BzlN9cmt/jWc/f1FvYpiQXSelm9iINwoce0LctZX3dM+EVif
6sHwNo3Nwly2NNiHyaH8LKbnGTiS0QjStntadUM+AWvPNoN6HXKqE2a8uK4ybG58nH5FOz2zSKgF
BRRGRbKZI8Cm7tBsQ2OOadkgQHX7n24ekTKk3s1I6ZqZUOb1fsCNXnT7JeIJH7XiJTWaHzeKxJYJ
wa6R1j4uaTq0rVBBkXG7VbR7UUofvNZp9tFkOzQkU7Zokl+9ZXmW88BdW2YOMSx/7MwoduR+nHUE
Xhsvoz4FK/uryrrnIQSP3nKtAg3AwVi5ud/O96NNtDWrcGbZsXDBw51iFIdoYG5edAS3Wf6b6JRD
15ZvIDG3nDpMluPwPOO08b2Gz89NqD0gBVH3M5Pa9Lr0jnUxvEtmArSKCuCp5chyyHEAmBTBD+5w
zMoyea2E2AuwpbGCN9kyctJ19cepaSRWJdJm226ADyMdLit93oAe/WvE3wOjjkPGmDMqLD/u65fU
GXZ1isyj4CAQcgLQ9FsTykNKr5dKw6HsmxgXuuIycMyzZ3aNXku+s9IYNnQV2BYyMhjwHT0t7XNN
Yl/uyAebwDYU1Kh6iJW1gORzBtjHvdx7sVC7vnMOi2BWMlNwlWHymdYtJ0b6Vp6V03+Tstzl5rFU
8nevcz5rSCiw0V+GzV9c2dOmXuFwbTZfkMdMW06dRBul9LNzbX6DbSqCjMEheKlLH3Y1OzVuCUsr
gALIsxlVL2nLPN+j6bDpoKfbtEsOlpOcCivhuIDoOaiY2qZmjRiq2acmP1o1DJBKMpQ9/P/qMsK6
He0z4ppQcihYDU6zizW2M+FnCxuELdPNEA3y1NbfiTVvKyosZhf2O1VhDIRezH4828epz2kw1MJF
TsfPnOnxxg7LYqOz0myTYUDJ0TZou20rqELIUtYkNnSkAw0DFx/ytYX0vXF6unbtmmRPxGiUs47l
afzWO4N2Yg/Otg22SqKlwYXQR4BV8zBrPGc2nZE6d3GEua9G8rfN9Js+ggyIq45bzqD9WU3mnunx
TxyHKUHL42dXcq0H9vaW82TglOmfW1EQPDVI81bPmu+EEHfzsv0cRP+2jCkyiHehOIR5HCIGnJpa
IJY8wepflru+5jjchxcjpGcGOUo2rnXIvZkax4QUrlq5iV1UrgmazqXofxcmMtWZ6cxGdd1XNCJH
QhbG7foNnYPyuJPWI3roTdKmFyceTxTi5P8Znb2LiXrPUvEn8rIC3J3+M2bwuuzRmPzFjf51Wr3g
mkQQh+6ZRYztNJ3nMJBT9UlSxY8AK9TIjlgOVaJRzJt/9HqcIb8pkZ6IYYGm67KPe8IJKheRwrKy
t3WmnxvRl796QLCWPgQO8WS7XjE+yHIeR9siV0N/IzF96yjkuk6dkwmGokInwwLPLxK8npO6QQQ7
3jvjR4Rz90nogTPvWrhvNE6tF5gnOQwbQqns/r1P80+VUT4wN3itARKgQcJbM2Ggph9Dx5byInZk
tLfTX6ac88Al1lVOSEoSOnr0GN6FWzP0YfHeGpJls2g0v03hzpS23vDfoK1QMYmn2MrJUTLyQ2Mm
f+3y6adCvdmnCh2zjRSuN9OPwcwRiu+wwUznsNOnjRfLdDt46gMlMLLusMy3mlOgJ0RIYBAQR9VO
tD3HqPUR+Vcn9aeeoSdf0v4pGujSy2zZZ2p4mdRIfIc5QM/IeAJKDTS83T6LqQ7mYl3AtCzfulX/
A8+Z+SOCniMgqr1IWlZIpGRbY55/efgjiB66uPwwD1NSGCiz5a/eJLyjr+eTcO29Pn27lWWfURl9
qcXq96VXqa1YzMeoIChgHGB9aC11/dAUN2NuqP7mvx5GUXrqXLiBpuTkmtTWQxdIanh/ipXlj+Sv
bivH6/wJ6DaDyOlLj8N14jH/gS0HQQ15JbpjL2DfnEGYU19hlETW3A5P8/BciaaDlyqBfMXqr96p
d5F/Jc7U+qYz9Kx4MxIGYCmzzlyqqNDYpUgGKkTzCaGmyTrBoxGXnHUZ5nu8nBh4lLmfbS5qagO1
ZoDu7DyzPkae8aXpXXZqBZFSpVOKp8GMnytdf3eFG1/mfCxfJnt5RfedMwITQMbECLKr0Uhax9UW
j+lV9+yWTjAKnShlzFMU7Uk1dGyn0Lz28fiSiXRvlov2S8Tdc5XH+8Ve6q25ZEy68MmGdqwel6wB
4Mz+PdjeLzd0YqziNbI8DjVBo1PpNSqmM24GBQlkR1wsjHE9lMW2pEfq2j2TKSAgkShLWuCFc50g
hZBa/axr9EaJ4IV0Vav2veLCYlhvL0s6P6JXzp7bKgoYWJ+JP7HOsdc2fiJS6tflQ1O0zPDmkCwy
I9EKHfqy4bT8SMryKSW9usou0GWo1126um5inoSdIuqREtLUqPlVggQjs+1bPqXeqj0n3pRu/jBH
zXGRbY1obiGtEe4Im/dAo8qarpOcf+e9/jAZWN2hnH+0o6cuLqN8f4zSY5cYX41ctnUTGgfH1c6V
osNqprnpY379YwsM1hJhGziwiEiWXdNo5LYlBXLA8gKhNfFZQOOzlf0dBhZ4JfOrxOHJGpzCszfA
Kzc0fI0nlJ/hjgbhcTEzAvOuEyXxSXeTDiohhBjGzldMamvPlcCb1KbHafMbpqykY3jVtRQduHI7
+iDxtlry/qGcugeU3uhdrGIDt35fxXMVVHapNlgf2mx4EC4o/n5RB3uUz8R2UfVlZnYSTRPo3XJt
tEack7noIZwiJ8pUeAKxLckQZa4OFvOe8Qkrl0XCLryXNPw9zViiikNB1I1IolfVeTeTLWlTdR79
VcYeTU9q7hKhFpjtp5LIjNrojjr6qzmdr65FZmPYznvc3OoI2ijbdJn9UdD8h6ZdobnT8gzD0zp2
YO8r3H5X1HDCdUOhUpFl/C8jAtDpP2lbkgaNf+M8TpRqw1j8G70k2ooUy72B7mRjFYSVl516aiZl
HHQtCUqJmjQZFboUSqttYXHiA0AT1DhxmJchTCa19y9MvFM/F/FTFU8E0cKSOPTzXvLJ/riNfnMb
C17v0pIrRuhfbxI+5FqGebq/Ndnj/alAKk5CsXY2IoHYu4q41BlcAdBQ4smSDimcIt6Pba0/9evL
f75vyqda9vO5MV0MndZgM3Qmjjqt0kO0VCWtYdIabeXFL15HHGDhGMleSWn/N/BSrjTAuuLoo8ez
F9h3OOBEEKI20P1jAdIMHjUwbS6AMNZt8/H+0sEC4heIaHszCLrU/Vt5T5GGwXydkoSQnsWsb2jQ
a2vEKzG50ZnQuOUdE/OfyijDx/u7HPHeEBbR89gJmEYYKrNwJN9DWY8JvZJXdyRXkrEqhPj1DxMr
Ko+p/WCUlkdR29jQ/RecRhYDC95EawB5oTKCmZNtCZHgZpqhfhN1fianqHoUepwfw7aa/Bio7h5u
uoNY1Z6empeiYRo6JvMm7iSV9RyXv2iDvw6jIjatDr2gJ/2RPrgVA4Pr1JF9n/b2nY+CXC0NFnsm
x0nV07ldZ5r3l2wkuJbv2WSFGERY4OUXq9nm7ri5v72/FL31IOTCyEv09AaB4wGe905eBwVjc7cd
K6Uxhpbh33qFxBu/HMfOnu9UIjh73j4dMQwbv2ZCs5aOVip6/s+ptuAwpqo/jXGWfCaCytHtBnQa
bfw0Uznu+L3bwLHH/EzWEEHmcf01llb2eM/EgQj91a/v5Lx428nxBt9awFzOMn4vmCuQ/uOGyMlJ
Jkevvf7J/UW1rXXO8/4Dde63QMX2OpN9QEntmO8qT8ptx+jvKa/Hdu+04i2McI8NLnI7fKlVYNEU
WJsW75UboTHDfu1P06DmTbMbF3I2SxoKV7oH1tW6yjUwG5s18KqSMVWjhHnGF2yenbgxz5PTf7sg
r7C90biQhnpN5vi/eY1tn/ql13vnojl2BHRsuzmOg/9xFtusOpVTTY9a5N1takNcPW6yK8LOxv2r
Wb9WIOEaV4S9XCNHSf/vtzPqO4lizNbEc6PnxlMy04zyiAXwBxTRxJDxTKHP6tagZ24YjBgAumTz
5laSZKDM7t5raLubOEMus2QwEGV0UWWRfXrhycWDfBQr6DqtIUwOGGdu2pKcsZePNLY1Bipyqo+5
Mwb3FA1NhqRJ9ubEiLCmemRIyp6AlAZNKP6quP3Q7dL7R5+2GTEwjaJgC9DlcF7Lgg3moYU2kTNe
M+X80Kywtp7VEgmpl5Dl1yeNegtCGcMt4gNeJPHhV7DgwT0DTkMOpDb3L/+XCUfVi+khzaCDhx9a
TFQJp/z4zZhcACEiJIhZL4OiG4dd7sK9GMfGJA/uGsfjt6WM6Ozi1N3JtivI9+3+CsGsJ2upDvEM
msZl7l8Lz+lXjwqlvOxUYDQYTa3RTi/G1O0LaT217KhP2eSYe/577cHqx/4FZeCGDM4gt4ghvL/8
j+9dVuN3JbAdOBjMNjJTyRfeLHSlrK23wkz100AKHsW5GT3ldBCZjv+BYSe/hUdWuU5b58VBlrh3
dDHsYSmkh/s6DDauIC0MCXQjcisowYbstCR6jJrBvtnwKJ9Q8P9MiFcexxh2fuQR6I2A7yxbVmjh
DQ7nCbmnUi322sz5LZkGFK+VCPf3xeEOj15GLiKj92ANW7cFDfZ7kLC0m8wfJq89AZpBX5o278QQ
IWLyKOirKkk+QxEnAWETI3HJQ/IpE/eXnVdFYLcGx7d6bs9RUbdnc/0qVkkQ4gl4ijjuM6uuf0kZ
d3vk9lbgSbSH7Qx/KnOZI/bdKNArmsXt/mJK60NDHXu+v8NHxOMcxRC/0/I/fwEXw7J3tb9taDJJ
Zdd+1Or9uNqd76BwJ9HcQ5hZP7UqoYNXf4s67hlbJ8lbF08rPWe4NVo0bQz+yVkD3rJ1m3SiOqAx
NNbC/BIWEwWZ6992hIC+TDJE7HAFn6ysXh6HmcmM8Krfdjw3Wy+fhp1KrX+54eXbeGCg6NsT6o6w
W6MiZIN5UUff2NQhHXaGdkHL/k4v13ysxSAeyvWFIC0mm/f3Flz3AIue+Z+3XtGXAXNNB1FG1F6H
pQYvzSHtNNir6UrWN0xpKRocRQyguSZLNS6KHUtAjVsDiQyE0BuAv4zf1lyHYYZld/8rQy/zS+Kg
Unlexsr5oHf6UblG+1W5pFTr55QhwINj9mQaWUo/mFLLfU+GzsZEaLQjODXy76scmgn0FE3g1eiY
6/hmdGV+wL3uHJLGW0E/ZraR7dMY5/OZRvnY0TYZ28t/vhynIcj0ycQTGaM/6zP9vZCzfljidtrq
FTW5HurajiQo2u25rb/nmstKy7qZmZRYJZErXitvDCZSXGDMDsuCdmnrSWZFOaNjmKY76j3nZaZN
84j678ELm3rPem35kZH1T/aUnkbBjjB04yEf7GqXVVoMse+XSJv+8anjwXh02HO2bt18pZ2hkf3S
Tr5yXTLFRzxzti0WBkT9UXrTu+mp8pDloDl0I39DEKKN2lOqkQFUEqBKKxarecGBc2eWAD48Hr+n
vtffYdvS38VrzE3XI5FpY3UqGOmPKx66Go0fC+wFmdOmOKOGF+eccUerW8XjoE3FJl2oTIjKPBoT
ejtHc/R9FfUJEXS8GFp5HuJk2qcsMQx3QoI5h/RTJybPJ3/So3tL35/6EfZvTWNdMKvUYmuXY33y
WZp+Gpw1+2VMrqmdsYHY9nUxFdNnQzvXg3A3bZ6Hu0agTjdgWT3Pbrk3xfhAvTrtTaIpUrTJD5m0
uHSscybq3LHXyevNOtKFXP1XHtmjrwmJDo8xr5zQIo5JF+6Ah9QPeATEsZpq++AudfuoBpKc7XzO
XuNxbaXluv2IaR2DvTZ9lLRGvkrL+M8X63e0iiZoEmHVwNinBwsawAPqLu81j6dbj/0MsTpayW4Z
c7BaOPPk4EabtjCMN8/hd1BZ+IJIPiAVxq7rzzop9XPLaZqgOYLQJ0scoVpaMSokYqPWhOsmlR99
RGuAU8D0QH077ZekgYupMu9Y6OtDTMbvy7TG+Vm43e1Wu2WtfLewjXGClC+mkxQ0bJhFFLqqn7Dp
/WpTep/JEL12jtFd6w4fHHfhy/0Ft8rzmGnWGdKfi74wQpD9/xWP9wry/j0kkxLBwY8a9PoZNydu
xCQr/kLtPThZAv67GbvAnDi3OnbyHq/KYk/nU2YTCS9Jp0sziA1wRc56ABhYLh4BRH8ZesVlLT0w
RuvLPZaISFjiFszxOs2NE6QWhyBvVvaTBrtt51XGmdiE+NzMkoRMJ238kr4e86WiO9zZ+rpW9g+s
fzYGhlMsusvYD+SNMkd7jKNYf/DQ6NyzaNOlPcQNl2XHzKU95G1JhhcC9N9K149OnnlvRZsuRyJi
vkq7ejBSdmExDPrVcDWG12SLJWk3P+KB9fbztDD+Kg2xy52eeCU3YQeUigzqtbKsCcy7puByeNhG
Ep56eoAO+vgn8EDdowsheRPpVIIFsqNjJ2i1Gj24g2bB5DM3NSVYIuKvjPtv0GPrUGgoZ9tKVCQ7
qerBVit9W82n+zs960+eyLOHWb3QopFPaW/Aj5fay4R420g8yQxgYZBop/pTA5t652XEUar17f17
xBOWwTispmT44mpD3Ip+7tOOLzmu/KmNmQR2BlqX+0vlONVp5CeI1+yXtrtqsaK4Q41xnvtOR/Vk
62hZ3ens1QxgFTSCrRv25hHNEPd+HU7tpu7n8oOPh3l4Nf9O0tjmKc3LYziMDEMdhsmjs7rDnIqw
zKqTr6kzXgCp8Em2hoGeYqC3kiMVAhkZPSQiI4jRXQMjJezKoh2TX2WDu0LoJWJNUew7fXQPjeG0
L7UAbY/N1djaNQIhrXKLS1JbpwnPHTNJ99ItDrgB2oNxkLQTZppyLK5Lew5xTr7DdA0wUsy/WxNz
V1Q78zG2J+vZqb235J7rEC8eZubeefwoyJMJQt1m8EgCzvhAz/hx7hLs6tArcuK85A+KxDLozcg4
Y2j7RIiEZCMf0gARG8fVATi8fU9iIpvs2PZYxRs3x8mqm4YTFPaj10fLj5XbTL+nKHnkU+kYjytx
wAL7dIfE6yosgyXUV/74yOPo5PKscJjQqvEAxK4fvtkxrScCur9mTKSuckhv1tj3f6o6fNTnrP5t
6wMbuetat8nKgVURA34pQ1oToWsbZH4jYIm7WuyBfKDdGb3+ev8Krttwjb3lFRvaeKoU7U4ywGEC
rOteuxjjpWg+7zE1ihbgwXaGf/cI0nsv4P79YRQ2iZ6w85kaK2ZyyJlExVyae4goT1Q+ZYtR7//+
kTYS0iqAbeFsl8bJQogXrivMHap//8pMzGEPieG9raP5/L+XZaj/37dtRsrw0MN9+89fSVBH1Z4i
VW/tVdx/tPtPCmRF8+MYsc39D/qEYlDX5/QML5ogtWX4rZusUxkGK4Y9GQlDzhKfw6abL73TMOLH
zYMCan5e8nB6Lha1rVQfX8NuqEmN/1OpTj1HBn8+mTYfpVb4979ox6PNHWxAAJNGdnLBl4LoeFIM
6i/V+pKUElHc/94XKAA9J79qmOH/6K7Eu6Ca9rnz6G5OQ1ujzEWBBQB5R0jnt9Ct1zjBfjuwja7h
N0cXzg46Gcz6FtoUIDbSTy2s8WYacDuzSnsk5iojSQKaB0fS817S6Rny/nNvxMNrq02/CcdmtwhR
CaogYkN7kLb3ybhd28fTrqul9eA5abQHh+f6lrHtGVf7tZVpJCdM+utsDPjeGCCrgpQUc8pJ4a6r
C+ebtRRLOZZl5XLURz5516p+j+UEcZBzxyHqOgTlTqNvpqj7It9zvJVpb/t4W47CyN2dX2gIqlHu
JPh4tP5MFjJZeC5iaJEs4cWESHnxJnIoEZPDjOUdQqoDhtv3UCI1gTxlb8eEwnUc61PWRE91i1W8
1mNta9D3i1W/nGuMdYVIgl4hqhTkOmwaGZOpWbtX5Sxw0ipt48nlw7UZB9om88G0OdFm+2cKBtpW
3k0bMsDfa8JEWPOn7dz1aCgJet6a0aQY/BPr4/GRdNYE1MWU5hb4nt/Rj/MxvhIAixanCahukKLH
eMs1BtppfsrjpKIFhpkrLsEC6cU5bulSFkbR7mpDHcoo+5J9+1TgkgbFco1M9ZHgEH4WbfHQecOD
ayvpDw49K7Yw/BBadVQ0HwAJoFXqw00z49hHlj6g2hLjW7+OUKwWGZBBHbWF61Jf0sU+MT1dNhEC
wfWw7gs1j68cHJ8imKxr94yOuhhfrIo5SqMnmHk0T3SHieojmi52iooJC6p7ThZ2LMKv0G7A8lka
C3lfn5sPWfJBbs+7Wlz6EkTe+ErYuzYRl9KJoptSDHZLpje0k870oa99iF+g+j+MnWlv60iapf9K
Ib+zm/sy6CygJVG7bFm25Xv1hbBlm/tOBpdfP0/cypmuzB50DVBZuLZlmSIZwYj3Pec5mjvs3ZzH
OS4ZuMAE8jB1y7vTWARRJ1aB3eVbdjGqX5faV21tbAsp2dh2xrHMi91cF7S0ISX6jlqd2xxJtBJ2
J2K77mUbvyvYG5d9OBRbK7JMNuChi2B5jJdtY3+MSYxZQTSNL6aBKOMo0VdpvEYBXLOxye/h7B36
KkbRjy4SNWSArSFCFpCn3I0zgC7X/bbF9MUDnpKBbn1V73Xu/hipkuGFovbeTPYpU4d4lQbIqDC/
8jQyZ8xadcKW2OYo1Z9hCD0Dp8C5p2GCdj6/AY2eUHgO/qjNLPLDZlwiKAp2CFZ8pe4/616tnmie
8oakA6D8WLJMcjED1PSJ6rndyzuoUJK9UjfOTjKhloWwDg3DH7VtaIFbGKZckPAS4d3uaZcQm3IM
Um1CM44oRDqVX91BfxpTtdgQ5PRTFIQDGxrQEbML+hUaXaIz+3Whu+4D1F16j72Np0v3QBupd6+j
pEFrmP3VkMFjTsUW632+nsPU7xsNElip+UoeJUsXqAhuC3gKvdW+p8Q7mcjY0bzMb41ebtpceh+v
orCyLTpDD5FRZfpeXzxbg9XuSO9+SEUNUUVU46o1aZE7Ka1A6qmrKjOZF8WzpgfGUhmIAw/GH2bX
HzyRb4am3Ik25/Hf5RoaENEsxgRjaoCGIPFQf6nuMMEjUJQnovy6KN/ESsKkK8b5ZFvRd4Bdao9k
qlj1LYZhMjN9EanGLlWRd7BpI4uvNdbhQEBm32HrzYyXaJwV+qP2Wi8bFDSR3vv2KDC/qmzyY2td
md5JCGVjj6RCqt0QUxgKzjW5qNL1YyF7o2PCbvVhcl+UgFXxM6QNHOtei/PPu05Dny/CAq+XO9hL
2+tvnsr2rPUOpm1227DFAFzSA2dk8xCPFdIgPJsg3XDeAyvbZQPSAk2DOzE6LD/GplABBkQolCYU
3pZHMl0wvCOaSVHvmk+VUS3DIfToNXW4EHR6drhKAmJB3cesUWLC20nR7LAF9MivplFHJmXUyTbT
iW2mGZ5IlRcCQHzLCbIBpjFmDFaXdgzsPOeGcNiTMEgm/ANT2B26zjpN4L9Pei9I3dX8UO+vwjOo
Byp8WrMCE0EYT5AO5kpzrHGtF3oB3ynG8ShL+qKkN5S1Bk7vgU6unXXskGncLZku8HiwnkBbiVeu
R6Fkh+k+ElVNJkz3A0jeYSoCZa101btLL6YumOvkM3GVUuJWcJvSx24IF6wGNs8/8zR5SiN8aP3s
KqwJPjrTpoFTueXKqfqPYEB5TS7mga75ZhraZ8ON96YS5ithmfV66vY4TVGUTlSeYYR4B6/pX9Lc
+VFOERBq8VK1dYTUxUJJlDm0ibrqyZ1nqHQK3SiRV99ZkPlJogR+qgmdiW5VKxNuwwajBSWhbU5Y
yoJmMWu6STZH2OaUsfPYDQ4pFaJW124qdRTEtQxUmrWzhTx2YWJUmeOBpmkyrh1Lx8VgJhuv1PDB
Mi2zuVd4KuH0DEM2A0XtE9ZB2m38ORkocRQcHaJQ3AtRfHTgsX2Us8pX9jln5iXTWTMOHvx7JCKY
+vFlridrQgjHgrnw2OM0iFrzjpaqiaIeeX5j+JUdvmURGtrQfY0VVqUjtTOGSTDuipCLwnKsHemW
lpFyazKWk4knIzlT4yu2qDs9VNEYnJIDS117qUYR4m+AbTz+Li2B63vo9YhdLB94GCIwKN8qBRka
AejNY7euEQRHvR9r9S4th5CxSO6Qm4HwUYa30qqbt1YvXiC0PUe9QjtbEDZVKAae0fAxyrWZJxmB
LgUKZiuhh+5O3akw8+rEetTCx+i1O5BxuIYskkIL2Sz9MIaEJQeEHcAdfcCSv/yo1Ll6qjUMel0i
YH6EMS2AgkJmVuS+kPtjomHhK9iu35EmubT08cOLtUvadQ/CkqFlxnhroOT3qWdsnUi72c86WLSz
M3qoHmxYRuxJefJoTzNy85VTW09KSmpYPlu0ZUFUULiq5pTgeO6pton9XyTOLLCkox57ZdSrZ9gs
2+q9sxvlkYcx7ksLFgCRcHT02BZUjb1BdY7y7QwMXF8hW2amCK5VNxym2jH3JAzUS2Lv7wylT5H+
SF3ybzIFNH44AFAgLeEhQ8SJVW6ZBKJnMLQ4gHWKvXkpozlTf/acbKWhbV6Zbq8yCkcL11pBc8L7
1gvlLW/x/jcmYc2jGUjsE+0gYVGixevorXq9x05D8Gzcx9BB7V5glhPfgtngkKFlqgwBQECl+z6E
6NmVFoVVb+zLTt/Mhfo8WExTdhC4Egbk+DGmePz8rNcMt8F7oy2NFFkZymxjoyDM8+wRRTKEMRRp
xbpMC/NQmcm7pvD4BNszT2xRTPVHp4O5SMzHIImuOKITUpeZ01SzBd2Xbpn6EZLZNIVMzGqKhdGL
aM7cA0RcunuKmBrGwGFpZmGzjic7RgkV7SeP52qHMWLJ5vdezS7Si4YOc+zq78gFtYUo+kd1ihwM
WFBybbIjssF3E3qRioo2eBSXIWNk2vmkLVgdubALYu/VI0nGfalYHCMKjN5FZiFlTsR1CLJtkZfj
LivFzW27ZQMHPqSls2R7VXMgaM6D3Nwh/ckXlGLJKsiCn1X/01Vx8VbYM+hXk1U0CP1QtPCJGr1C
mIa4E2zazDxcGptczMFOxPMz+hdEd7H3I3GVbxCI5TqJXfAz5CUECYKPKnF/TnbKliu/2AQpoaKN
MX+l2a4xskfhtd8Ud18jZk/MiEGwrg9NVSrH2gY9kVU/iVnYCmveesKD32H12jInz5j27UVUc7du
cyKV4nzC9BhvSCHQ1lgAcux7CEVS9EBOZL/HqAxXWRBR+BCv/QzYugplYg3rJlatkXUkoxlgWoMF
psmg40/le2Zg4Byw+w8wUCpCmavXGVl+MSFMnJS9W+yU2tU2plPq+ETKt8nRnmo8IwJtJSTb9Afs
PYK7dRqZ3jQ3C722uJQkeLuS/kiVfl7pt9lk2LQ2omQ35RpFLtFixWOt2FhZ7OqVNcw6UDo6b47L
sOXK+cX4CjlrkLy+d3QC+sWMxUeo4OBVHWSUscEEzgy5ywRJoIoJhVKVa2Ldqownp3B/um2OMrF9
jPOO8n3eBZtScehhZOrNHj9V6sqJZr8lGvZXw3M/GtLkALb/Ylu9DHUvtbLhi6sN3Q63Ic2DAUvY
bMuh0PoteVEdGOCdq07PABQWYNLPAc9asu5RHQ6dsYzt8NnCQYycC5CgliKiZqdSdUgUpyBPVoMx
WOuSRTNJjjRYQ3SujWg2fcYAnCf8DkhP8RQmOEk6jEuCiDcorc63Nrt7cvOe+0rHytJaDz3qAo2q
IhboEEwc8RCAd+yjTTKYWPd0mxYJDzkQGOwOFYs1vofSVy97rPOluRYam5g+LWs/tCofL/mz4uKw
w15G9x1FX0NtlpWbCp9AQ8KkG1BLyhgJFrVDOxHDys2R/GP4zT2oI0qAlXUYD1hXVlz9n7EHf2bs
k3elrzdBCF3QwZBGY+GVpqDv5GzoRIyCupo/2OF2iyCY+f0m29sUentAx1VA0tdCVXDfWvH70OE7
IQE6aptbV7NfcZQWUWqW3iH8QEOFOFfV0YNH1q+qb5y+/Kn3OLfoop5jN3v3Mo29Yodatp/Xc4PI
nV7FRz7W+zDtj61JZPvYihMUDNbIev08K6Zvkt+0DDXxFuJGWUxJ8B3P45ZobI31EzcLPmNyKRaO
U70NnnkKdBbskWYyUY7HXpjh2hxaOTffnSj2RXWclWe1oVSk6wWLekTlY3qpBu+YGcF+FsA6rb58
aS3nmhNevpxHlq7yqOuse7UBIuSUk+I75XEbaZIuE7zKazWyranNV6Xv8ByWlEt0dSCqU7R0OsQG
dAgto7ArEcAsupH+h6sXl2iahhXPhz35En5t7jzWSSFXd6UiYthO3XzV8qZYqzwn8e4Z+dNEv46R
71e1IMZSTiCQYRKWCubCaNQCdh8ahgpnPUw7GGxqhrWusF6VCOcnJbSF10F8rZmxjz1YS6OAa+io
rNKmmspkLj1hGdbOk6l03YKlbbPsworCs1OdRw8tal3371WkvFEVqNcBEfT0XI1P23lBsQ9woOcq
YbzQfDlbFLDHCJ0Im2WPd07aqApUupHZbimnPqIn+pSimxCixLowLNB4ChJHR4Q+6w0d8QRGxma0
r3Pfv6DvAJjmFC+Olh+zKHgMa55HjvphRN8gbZNV31A8j/LoIaUNDITkB91rkmOTh0Hvj3AsXg2V
YPVhtJe6w3DCcCTrM95daTBxJg1+twZ3McRznQalC32OnpyjkbnmavGTgQeI2sKwcSf1w7S7lxG3
A1GLSkLNWDHLSxTCTkmjCNVuAWFDbfIPV2m97VBY4KQt7UOJac2kdJxX1sQn9QbzkzJMtQgMXERk
8S76nI2jQ5+GW8njNJQDzxtWoIVyiQoegmh0St9gO7DQtJkQiBgzoljmnRKjEQ5+6CoOhbDBMFM5
lh8gt35k3bjPCnEStblVcvKSMm/nOtTOq+Fn3qiPOjLJFXLJB3AWZ4MYTipLL6aHMw5YMecE3nVl
CayOsI6Bi8IB1F0Q6AJ0yLK1aVLaBVKtztDXnzosRt81oMLUGcrlfrLqDctMfUZ+4mjNQ2yDFHPC
fjtlrN5ZQ054mStvqU03iZgxbJnrOqJkZPH4MofFJ0YViqOJwHyWaSxw6O93ALpMWF8sxrIva7be
tax7YVMHi2FIVnBLj0HTYjBWcPLYbP7w6jYQQrjrFcq0Mrtw5ajgliZCNR8yNkUl/QsAa5VmcPYd
hZqZs8Gd5+HtOGeq8j0XlxSC5WYwERe7Q0w9tWOXVynJU4KEYHI7igS2WNTWZK7awjg7VXEnUbZa
WSJ6DpEvEkhHTR9ybTdH4cJzQ2PXwllJWuet6dNbhX5voqG5yh39pE00m3tUNsMpxrI7DICE4Ct5
flOCvnGRKakjeuAYOzaIOYiQUwV93YxeWs8yl2rBQCyFw2rGvui6FflND6UhcuNrHBTpoSutau3F
8EHVwaGaWD/GXiAWRphPfjpzQ2YEQQ0Bjo4JAElRK3c6oBVvv1Ui8lVJwzzVVs4lCXgex8GwgqZH
x2bKluYQ+OPMmGPBsJtJIWUUu/QM0/5NzcvwiJoKhBWrF0iDmuT9WKNuLmpa5Y2jnG2UB3tk1hJN
2TKL97G3NLxrTEXKB2dSLErJ66m9n1GD7JaNA6Xs0fpCxT8vHJ6uK0b7GoXRUp3Vaq1URHbaM8XO
2cNYLugmAZzQeGnjvZsq6oi4PJPaQc6ug2IauC1ES+x7PnM8vBxEp1mQx3DQeNbjw9rqmtjWuJCW
qRNgslaPs6tfCqAJi9D2NhGaCg7bGdAUGUIG2SwK6AwQJFg0E0zI1Ge75slqh7fcYCHf52jeMYNg
yk6pBUwxpa3a9T4RPYGFqZsDu9Fin5fTC4W/ipqofgS9+7MqJtrbza7SJnEuwc4P2qlm7GStay27
WYVtJ4dr23vjXu0N39J6njd9dA3VfWB2r8PI3d9ktbx7HyI9v1oRmLSudRrkyCrsyjR2T3h8xELD
meSz+LqW3aDCoZ3Wlj3/CE0SRmc7WIveujhaiLaP3CSRgwJ1VbGfFfWguM1DoQhr4an0j5OJLZdK
lToesGRMLLEnrM1Eu0Xn3FY/AsGemulqzxBAC2r2J60vL7qql8dchFv25vmCEsCjVifvllHTGVM6
icV5wp5QyaPtKHTuU6QKfueFKjersyppyD3AP44wNysfTcHaxnN9xEgeD9x4MTYaYCxYptb0Ojhu
B7YeOhKbigQazKrVWeT1WchEbSfmyuqtk427ALhmSR3ZfmlelaSQfh53BF6dH9UeJZDSC261cPQb
z6K7OxKWETqAT/I02yZZt5b/NW36kNSufkox6a/mNEV7jEwFc7v+hDjMReg+3gjYseg/rkGA+UVk
jiwlGdu6RaNypGhJyYT5NLUyf+gaSi4K5K66ZXMSpGv2bhv0tGdrVr6LpPRJgB9XPGwS/HeObCJE
h9z92RVKvGtakF+gfBa6EkIHdVDYG5F3Qg0f0VjmSlMSXes2PgnVLrB8ktuNnU4tnmZTREsSF2ZW
sPi5q4hihBPWbLp79OwYKoy1IJkvmLuHCZ+UVagVaLH2rSSVxA9iKS1S9l3nHPRx9MOGD6kSSb5P
NGXe162BvlTfuE4XPrku28U6ZomV8Kx/Ny3jcQx7NrniCRx1s4sM96DIVS9g9HktsJgvlG44e2Oc
+XNrbvEi9Q8xt1ZSU1kXHSTvUI12hDZ/TzPyGs0Sy1FRO56q1TFUO4pENjRhj0qD3i3TMvy0WzuA
gQcyxWS8r8qu+UAOQnEuoYFFvq/pWvseK7UbFmfNM94kUJpoQFPjqWOYzrjsHiLCCZcW/7chaH4r
2vTauqH6gxVgiAcjODe23j+wjR+OhcfKPGvSK01d9ZS6o7v3JEDIHJ4Nq3rPB+yfY/MJqcZCGtA+
whCm26GCvSRfNDya/Q8905SjGdUngNH2JmkjugpVxeStp76aMgV7Ey4MZ8YylsZIZxK469OPUtC8
iVqC/YitbVZaRZe9MMpTcVG7Lt0VZGB09HTY2YIdQjU7b0aC432ViEfmlWUUEtnWjkAZoHgeyqz5
MgpRYCsZIslSwjEJ0c93Ve8lhnXS1jnPIFNptqqLcwJVie8NrOyEaT5XsbmJTcdb12O88Sg7VlNp
PWaQOp4ZW4Bj2x+NgpI5o2Cq+TpKSa/8Gpn2dZXShaVpdAIJv8Bz2SOMLEbm14A2ch1adEJBDYDc
/Uj7+loJ72SID6dSH1rMzuFU5z9s0G1sx8iKWZmloM9dz+9GSGXBjNcglaal3omRcojY6zCED6l1
jTo72Vshecc12BWC0kN8LVREwLtmOEQBeUwwoiasMR2lJrfS/LhtZJI59dMpdFZaFD1ZSfIMhtze
NDZCzxFDRNZR0HRCvNV107zZQxutOJ2sO9PqoNRS21od2iQyn4cQLoJ01phq4hOP+U0Ux85mU+fr
87GlO7QpdeexbLyHIaQgrInJOMTCnHcATagPg7aBuhCCKuual7EzWX92abIZHr3ZKHaiLH8OGTHD
2qA/YGHWV+ov1KXF2k6AZ8GotGK6AgWLp2lTtThLwrw+p15fXqFU3sKVZgDOZBuEAJYic1jNPBn6
18jxsBlyR7HP/rBDuFOd3FxHTJWRRg6brUcnDcD5snOGpb4nSZHNxQQizMbE0dHjR4UXP8YWCwer
0cIlD+8vYuBvQZ2cU60s1hPNCDiq9YtG5Q2RQ7aEe7ALVXpsrAHY9hg6eBfPV1ixU5cZ9zRI7ObF
CSRUYMKmAAEAukyLJH9aWd1k4loHbKHo6Xo0mxc7+3LrwXykrtYjs4znjOcgAsDToLpnhLNHy4jr
dVt8VqpnrdteSmmYSnKWeRj5mM2ssqSbklXUgYNzMnS3MdReC+J7Vj1b3yx1jgp+tBCgad3SLx1D
StWsh0BE0qNgblxZ7W0yAxziqPFXwyA+e2A+vp5nV4S2I9gfhhfx8q+zzZBwKa9luDzHKtvW5SDw
srJiDqds2/XZY2K7qt9UUmqFrATEc58yoRgtZyhGt8LquFqrRbIbwEvlVhvgjrFfqqFf0d+/sRG5
hz1L2Lm1u7WqT5umrUHfjPAmDPoWTmc9jG0MTmJ8M6W+sa29O4lCX6YUWzgm9NqGGojaqILSDmwK
1j/f5dw8CwKJGofySpXBn4aHE0MI/Eanj1Wwd+eFxtPRUZV1ScfRNs0zYZulWscby2SJ7la3HG3V
EpJTxaCZ8uodnfwdyeq6mUCRqnxYtdFc4nwGNJKK+zKa2s9cKJ9abe5jz+pOYtwUVXhxnHHLqx8V
dh2rIkhgoOnx6KPTPVXw37lrLAVuBI2LUFNeQM54y1kZ126DSWUQpIBW6hqLzhENCkZnGlxo3HNK
YRCZBUoEoyu+80GWfTqkAq7xHQjjU6ivDbw5QfNjbTegvaPWM1fFgNm7UbRPL0VAq7po82tjHlfZ
rA67BDGA95XkF3wJt9TIWso7h3KgSetmU7KtMQpSRQIFNrI5MFnjjap9AnwrELvWzbyHZKHS5iGH
o0h/BJlNqYkpewEg53tUkPAa+ZAukbS/OLH6w6T1guDBfLSzhIc3XfIkAmWKLSUiP2IaNyBhFmW4
RD/zGBnpsq6+S2cLFztea016J+mXlnLdI6WYncb3OqumAcgG24WiT3E8Wk6tARQ9ZQ/cAwpRbBN9
RTG9qql6EGiYZwrzm8jDkqYDZQmRdyOqiz9peh2wh2KRV1RlSerPvSbZEIAmPrOw4zssNcG+PGtw
OqoR+lDTy5Ku6ayTfGB9Gr01tnvJSC2aJzfa6V31WKAwEbxu6QR0SUOABXZZMwKT6MZzf+QmJBYh
YY8ODXBgMkgAo7neFYhwewwiZnCt0YJ14JlnrWaRoTfioHuEMLhx/ThjFVnHMnfHw1pvK9VKFRHT
L4k0Rua8q9YTqtZ97oxvU4ycr8R6sYhprdA3rxsQ2Wg/NpFTr8IwATpoQ6VATg2MMoX0JxthPcFS
cgo46m5ywHLcFck306mgHexbHfdA0g/GJjKxmhYxcK02Y2Nv4H7uo3llDZCrAzZC0PilDk58tIBr
CxwyPMaDW1rgsXDQCOuE6O1FuGL77/ldxyHaAitMYHxnakgWQD1dlZ6TWCMdBzD06mkj/tayKegB
lbyhO227IT07GctGgeJkHCYkiSFNWxTdqxBbynEas63TbyvNS+kNGIu2SsErpb3qs9MLkUNoP9GQ
YiGMu26VZmTtRUTxHMrAPNsoheIBV1BnGJ9BRYULP+/J0AJlO8z4zwwnV1fOVAxPlLG6pjy4aAjt
RP9M6eP2YbilajMuHCqQu8mAXEh/Z++FmrU0nMhiX1DymbTnIMke+grFbMWxF9qEmKg3boZZP039
oPsFntLzTGAszIxdVBjzPpst1TcnqHO4rztNfamCsGe5Hg3raazf67DNtzHyQpvUug3L6g8jmI44
T9Dqt8UjLdt6P8fluwfIGHd6sXEj7wvb/I8Z3GmSGPdJNaatM8FS0rgPBpG6tADmlWZPT40uQIdR
IihrKz20Vr4LHlo1c5/0YT4MjRWeLKxdPkbXbNVUWX+oKusCH7q9mBLyMzkNj8NZUCYfbLllRlzA
ovNYWh6sH800165W6L6qqcWhKUnpVDAOFgUzCd6DfFNaprUZWaZUubKcQzQsMzi4dRVJrzyLp81Y
4/j23GFeDa2wVpWueOyn24OlE/UncDH7Crf7wlDkisncS6QduQ76AZAvsAnMjssuRpPfqdUGqL63
QHhcPAwtPsB2z3nzloqi83NqYUsWdUjsDbEl7+2ZWZ8OPD0Oy2zUXYF6eeHaGvQ8cF5pQJ+qLOJ9
bbAFUxF8LUwYoH2k3xoO0hcqRVxFi7WDpqCz0ufUIhZOWQdxJVYz60auyUOUtsHBjtNr0o77JE8p
OOUgYQE7EK0Rv2QujcMxyT8gma1HITbkd11iJOtupGzJbSsXvTWWj24NXcmLloPN0IYxhZPaG6Y1
kDWwwCM17MKE72KP321mnpIGzrZANtgERbwJguxpKEHYqYyDlRa7X1pYHQczMmBSZzvLKN9L8OBL
l0o17jya3w7qB73T7k6gDyCzUsoh3TrWKgdpuND9sXfAN1bht5sWz9lMl6yRTXWDpY41elcvij8C
iygcQ0Nd542MikJNyPfpY5QuzDfENwAsS7iaENfpiTM1poqGgZK9ioK+BiPhlsACYFMisZgo1FNr
MLWx2Abp0qgUpW1CnXBgHodweh7MGJdQ9O6FaHbnNIepGfkRgUkbhwU8+Zr2KkB129kaYvzJtfdD
imu81caTWtYHSImoc9Cn9rSMf4WA/ft9/F/hV3n+R0xt+/f/4Ot7WU0Nd3v3ly///vAuuq/6P+Tv
/N/X/Pk3/r56/s+Xv32Xzd9Oz+uX//GVm6/y4T3/av/6oj+9O0fwxxGu3rv3P30heePd9NR/NdPl
q+2z7teR8FnkK/9/f/i3r1/v8jJVX7//di/7opPvFsZl8dsfP9p9/v6bR5jYv//z2//xM3n8v/+2
4RCK9mv66298vbfd778p+r9pSFnp6sEMUz081eQjD19//Mh2mMLZzJkalBBH/oiIzC76/TfT+zfH
MFTPUR3b1FjbkvHYlv0fPyI21PMcR9M0YF+m9tv/ObY/Xcb/uqx/K/r8TF5r1/7+m/7nIHHLdEzH
IRFNVzXdMBztrwmzonFKjy47S21WOonNjky/VzEcOo/JXj4q62VgX9Ph2BvnEMwKW3zd+hCoRXG0
LYz4KQGUak7nudg2BWl0zEaNeo2ne4cy6p/O6x/H/s/H+uek6f92qPZfwq7DVumitIIDagtqSsd2
vgkLhJZhogM8argK/+c/R5ran0Lj/viDVHE8G4aHp6t/SZfNaJ5WE36ehTwv7Li3Jl5n+W8ap8tZ
PxZHNd+KBjNaitDo3iBsRDWXiqMXHdvsrSufJpBX1Pxjh30FrozmmBPTpChw/evFdYjfhgFFL2V9
tBPyTQr9qrO55dwrNekV43VSWPVHb058zId7yis06z40dzt8qulxBwTsevhG+HO4uRYzWwT5Ln11
1enn5cc6Ix8RSi07Lw40G+9jThDuYaKWynM0eq4p4MWr2b6LkR25fkeYBk7bJ2KF/sBAkZTOI+89
0w6WsWCEdK274M7RpeM9DM4cCL00oneB75QbRTlxDjLjmvdHIz3OtH+B8y7x8fuVuGsjOxXeJ4PJ
HsNQ5DAqfKIZeDf3qsdPLobDfExQsN6V8NjzPZIUhqOjPgTfmJNL+6zMR36YUTNwh5F0pmvUU8Cw
D2DHF0l8J96B3u4VjiA8OF+lg1bAEJ3OaAGwLV1Dlp5heCy4GIZDSrHNbR0eu/rYyI01+khNwSm3
pikGagZ8PH5j9wPWFFBolDyjgmcNNi7muEMy3dEjy7EhzyPSVGRE/EVHpe/YXJvsTf6GGVwDGguc
GUOFbNTp2tFMfUebDqOEyzKiJu0cKCu6tBmMAeQicl3KpykokGn5ls8rzxgbIEiA6KMGqemFm9Lg
SuehbaX0o/mvVq+uh7LEPTQA/qInOQLl8av2R+EdQASxcDmrHCZ/sNauHQ2uCTC0ljzx5y2CVeT9
Zxn3xjzL4V/xEjjW9rnp7/JPIwZcpuY15o6Xx8WrkG5A4eOaEcQRHzl6PgN3JjdOVx1V+84kESPQ
gEI8QMLg22lwYFnKqrhituDNk/aF4hznhbHAVeM7+sAXhyIGjW/r/yJoWZdB1f8Vuf6PEexqhq6p
KPRsXWMm/+foSqDYboZzmx0OGQogf5bTq+4dA/2mxFAvOw6BOknEbJccO6QVGm5+AXO1zm8196/e
BLhNMdomzDLcFQXWsBtQN1P8q7nmz4Hb/zhOz1Jtk5qoTU7lX46TnkUiOug/C4GyqWxv/G/sLnJq
IxSB6c6MrH8xu9na/2vml14cqroESNJf+/O56boaLwJ3E0CivUZlihAUKnCUsAZAstiJErB5AE60
jhY77F2ZOko81RI1ZGchiIwX+fTrTNBsXAQD+iP6ZgYc3767Oe2moc9QThf5W3wVt4cspIDNWkW+
GqGSFxagti8K0Eu4gqsBuvkcUZWYDFSwXAFoPpNiLRyEbCzolrmHpwSVYdHeYsLXBPWtNnueqXpl
+hED/9KpbkPA28+3EWM0ZpvJos5x6bqbhmSBX+MF7Ph0ZHUcliJLdS4hK2gIeMQCPlGX+BmWkWei
o0K2AIEnddmMhe/yI8nzERoXtt+oCSxS9p75O452abJ3C+eVcJWtPGjLOlrcGonJm9IbtvnRpN5E
pS251WYIlQFaCo01XzJeuMLy7Da02PknpzLhY7mcILXPVsx8A9oELjw/iJJipfY3+Q15WFKNysfO
66PlXPhxo/DB8bmplxiliiTdX+QJo3SERYgKWbxQQXvKw2Ypgmme1NGGKxl9uprf50yOaCSriQ/G
cWmps5tl+3Ok4DRdeDcx/7rUhXnhKtrtRp4NakNVuJKDADXvQp4UDo+TWvNZeJVnn5KyXvS4Pf8x
4kr8QBgYsNQ2voPcORZkB6SchRI0WRD/+lTSqNSjJZZnlEeBAriCzybPu2GQfOlQ3doYFjphjp2D
+XWDqrylqi1TKEXya5kh2MKFkQckvy+/HmvF7zI4XnThR/clEkuLyKDSWtjzPaj2TbQpPgewhFxn
edUajbcbjjXwD7niUdS1PH/yk3C95d+Rt+AAdY6KAIGUvHrmZqGE48v7VN4CLcWSKCGRCA8igUBM
hPyLk8hVI1AToCQXkcA2skXkD7Rmo0urP7/L8iXlmaIy2pJCplDkS+4SLsJo3+zM5Cl9YWDJmyNP
uHc5pBS0QECAQ0pJ0ZAP823zECQ3Hn2wr6pqY5ScE8FrwNWEp1GSQHnjX1McFxUm7E0esGjlxemB
TxeoGC8O9UdmuNkEFUx1DHbHYpTBA91FHiEH23GGRVog173B2JPfkYcdepeCqnrElaUX9+tywDZU
+ZjgReTkJe+0jDEs3wVwrV9aSEtolWkREDrjAp93wd0FCW8lJ175qgrNlLwX+5jLyll1K1J3GVHy
zoFmuOJgswZ7hHtpDEZNflQGfoHLQc2ccc3qow4pNqtrhoXi3kLI7Q2TivxU8IhXpWusGOsqMwXX
BU0fXCacS5eU4hj7fKO/yAOQ71nRVZfvZ8a3AF1RzJW30CyzMSdUgKvdcPqB07bUiUZOGx7QJYp4
+XJODiNDfohMDpSBQjQnDjq8HAXys8BK/fUZc+ru8lLyOzDgcdnTIWDtLec9nXuPU65ozIPT5X9T
d6a7jRxdmr6VuYBJI/fl55BM7qREiZIo/UmIJTH3fc+rnydUHnRV2V2G0WigB/g+2xC3zMiIOCfO
eZdcBzeG9InYrzz/Sgc2NpW5GExxtVy+eKGSD7Z6k9FUEC+IuMY00mRdbDtT+shVBWWK+RPKNdVe
hDuxQzG5IIznoOHFA2AeiaGUMM1IFLoX85a3GJJGh4pnOT0MbBoItrriMkWUgpoF9Ac0N6ProdYA
c3Ahxl48GnYilS3YLx7FSIjnxapAh/pr7YhIm35NIfHMKzpGYkPluuqYwAE0U16aGM2KgY/3vRXj
CQQQmjCtEEOA4DALuLlC1+li1ivbeY+ke6F76nvxQlyU+GDbrxLWiPj1iI4u5yE6dmdDcnuVUgP7
MDcixloEMN034RgYMzmBHMdNTgTEEhNyhjaxIVgx2iJeiDkm4odKZshLYlecTFr4CyhiC9OallhD
zaXp4NeXElSgnaOhzDwWc1cMEY9AXM3ID4lN0GFbFyMfehBH6wcxO2zGOSfqlimi0GL9xNqCkVmJ
8MkPfj0OBkoEBKJEpX/fh0Xo+h40WtJVEZRRC5mLOPO1v/I3ESoxwVmIqC6iUVC9se5EvGYz46NS
gg+AwaArInQCLVoErAmWMpvfWOP2xGYvnDn4al7A3I9/Mi8tFoRYFOLvhcFr1RtkX4aGS6RX1JsJ
Jr0R4LR4/sz0MfihfC/mEtFL/LJIE1BAgHzOlkKIFjci9rWY6qbOPiZiOD8mng4PTLgFiI3j9+e9
vznt2bKKsbqJybmmORy5f8wV4x5vFK/ltMdosGz5n5g84mEwEiKo/P7n/i43tWXNNHRbtzh+/5rz
6SWSCl34/fdEcIdXJ8aUbUI8MDIGsT03eGxoCOfBjqMYmlcMC9utnd+xR7FbiCyK6cDTGllZN8bm
9xf5d0dgKoSWqtqyIevaV/ng2zsmNT7FBOV/D3Q6wZoiZ5N5zUw3CEqESZGccaUyGUMdkzRC2OKK
Reoq1hkJiPhPRpFZAEmKhOpx0vcipIs9Tkz8dBTkBhHQvqcYjsI3MYfFx7VuehObmdhPS/8d+laK
Jwdbly30OZgAbPViZYoQWKaVK3IQAxioyD6wHMYxh1px9maQ3A8PYqaIP5ZsOawsv2H5MnGEPdHv
B0pT/nrSsE1TsRFcV2RNkcXs+mGgVIp0Og7pwKUCjMi4f4I+60kkIk0UrrrqtS1mxHJjwpVA5Pci
sxB7s0kaI/YE8d9IYn79u2CAiUCOAJdEtOAJq2KTEoFApF2MqzWB1Zsefn8Tivl3a8A0bUssAsux
9V8qHmo3aCATKCKLxcbT5lJD5TWzV5b1lcvy1IN2JUaUJEzcJcIqqG6+jcQkkcqR7opMiLeRvRUf
kvXQ+iRtvJFsWeQAVkViRkwTSR7nKX5GHVvEJt/ErmHUYIjYcCf/MauDpdbVK/Iu8fbefBPPGWnO
r8knJqCIImLZ8EPqoIv2B1RJdgzIoCSD4hWRNTC/RCADB/qVexEudOaK+JOIvV9xiYCSxIBu3UG+
im/IyAxyOtYiWxKJcVvLy8xjzzcfRH7+dde8TSTYZHjMOv6LlI9DU+WKSShCsMgXRF7xNVLfNyyR
uqloXUkSYeN70qeZR9Vm3/yeRIiJKxKHBms6kWWJ2CqCooillOmQnPxA+5Tw/MZyF0cpAmfImIsz
TMP9iTUo0dgV/3csN8pTunwMvuO5HLTEN7Pnit0DlJ+Ieuy+IpTBAxLXo4iDEZ0p616sEw3lJw4m
xKSCkMzLJIBwd2g07EVk4+N1JLmy/ECkFvdoMPr8UQofRXYinmVvx+insFeQTfDzbKHi8Yv4wUd+
P23/btJasmmYFDBlVqD689ILEAzRYw+gFXNS5OmNvxTJj8gguFV++evn/lUp/L9e5/6piP73lfX/
gaVwMIo/PBtRav+pFn5PLbzJ/9dD+C3/sRz+9ak/6+Gm8YeqKpqhmKqGTp9iEGb/rIeb1h+OzvIz
NeKhxSbKb/1ZD1fsP3groZLnLAN9sJkDf9bDFesPihgGssKWJasmVq7/ph6uKL+UjAz2cIrizCUk
FG2b2vjPsylDDqlLojp17dKCgzSwJIBq5dI2gwBdleVGiW14hsVj3OYu2xnmYuMdt4l/io7ToA+x
vNxoSUGx2NzUYQR9GO9zE8XzsmVXHHcqJPSehTcFYBWLeuPhldR1Lf44+PzImC+lmWvCafXxeVPK
YkUrb5H0S0RX94GMUS5qdSX82Ti/1zV0FjUdjyo2A310p8ZCRCuDGubN6rLaOhTlfRu/CwycVAOp
dTO/N9V4b/YSaiJodI8dzFpIhZDr0IrAMNo+WnjxYnd0H6jOPcDn+zjsce46mI29H9p0j8zAWfKT
+842QdKB50SdKG3qpdK7KNMC9o2OapKAMsIc09ZXLXYyzslsjWOdDjs1WsoNncgJrarsvoK2EaPb
lSc3ZyrWPd7YoMneJRXfcjwsMyTk8NYBKtRsefh7hJzA3/dLR+rv9Ic+GI7wbcjbNfQnOioO3bYN
i9UPs/dvOg6aqIH9UD80bDgcKv0X0A6qrmj6L1G9L3Ql9BQsJMdwY/Ao1QEEECLDcastB80EWgDH
T6RBvAV1BkT0YWAWQH3RtufaEw0Iq4JKEm9PhMh8UKyl8kO1Tx4ZzzCioIgqIlajM1XHPhq2cFaO
wIjrf8hOftkhuQ1b4/pNZBwUVUf5+Oc5PeGY10DdBjBKuxzLTwPd2+SI/x94LXPfdzj1xZgE/H7w
xJf+PHY//6j1848C1p5C9FGQdWqKh1a/DBayLCAp8Md1zr//KeWvz8nWuEPZMsReQEnz599qWi2E
HR76biaD2sopJHn9xlFxCQMNUgq5lESKbmVxMVXp+vvfVrW/3qfhaAoFVLYf0zJ+uU8zKDDgAQmA
cpW0pesSYB8MDBRZGQB1vlh8u4keeeHrOwqfKyLVFkFkqPftU1VTg3Oiu8r3CbblOVWvFO32QXgK
JXpF9nD/+2v9teYrJgKCB7itWLZiES1/qfmaeac4RRRKCyfO9wMAIt0xVlGkQpWmOjZMMKOqRzYl
Mhcb1U/noozAjxAxqJyzPMT/MHR/fzk2UcAxNQyRrF+GLjQmrZ4yz4PpT4lSF0qgSJ0GALrysboU
cogGcbv0EusOZMkiSdJbDWa38dO90Ua3ziwf/2F8ZOuXSrwYIfp9Bk0DTVFkyxav/5DHa9kg6Vg+
hW5IGuEDrjXKY5KSimm+8dKoT7oZ3dK8PefGctLpt0/IsM1xLzz5gcYJ3ipQfmGe5Rq0S6xHi0Me
xc+6Ft20MNkjKk65S5yJ5Mk+16hRBCmYxZyyZA3JGoPZzz4CQObp20ZJrkFknBXfOtkcDezCuOaa
q0S09ULjBPF56fgwsMxj1b5lnfQs1/pRy5CmQHhnWKQdlzjCus2D8mpoyAxoygEYxNIIsmNrmvvK
Sq6ZFNywYNg4SvmaFMGIRL6DHg08zJmG+AgKpSI6qFLP8bOCepvvR087oQKvzbIpfHS41zg0j7Fn
ft0Lp9NTi54wBRf9pFv+U2ueEDrb+1FHi2fEhLKtd1WG0l5iHnOZImkL4kiPb+LS+wbtFHFnteLv
BgTWHbZ/qkfIb2/kVP2oe2dRDMrJGM2NkhHnOGb5eXmdBvrBuXW0aoMqT3oF6ou6X5nxD7jX/aQe
UA1R4XtpHcVmY9NwbXYZr0rFJNsdc6DatrXBcPjFxkBrlNtuHlLgAP1yNiPnhFDcVUJMwwusyWUk
ZlHUOnO9yu1FWDMrii7dj5QTNQ1+ds2CGntgq2qkH5TY/8hh8tGZvYVlMkdCcqWXNvrCtn3uJxyq
8EDCSGGnFuUdtQ6HA7y+ilFPWagY1nXNW+HEj6iX7UGwzGXJp48Lk54TBtpQfdu4o+S/yQVUgFDH
miVHCQCIFDbeZL1TVCD+9C5B6Ecd3jyWGhkCynKvskd6jgfxpsXs7Pu12uoAC6tcgXqDLtygfSLL
8j61Xn3d2H4J3RhxB0GjxRqm7Ms7oNx64D+pHmcLjBav6MQdYXocwYPutRJrmuSWFkyjUYXC72BE
D+IPhcEAZ2DnLsWLEjETJk5YgYjMUTZlBqssjRiNFeCMDnW+AH6dXzoaKLeIPg5AHBPaqw7g2FUt
1AMztDtk64iItMaJcNg7Vr8ZJGuYTZZ2KmLBSzSPff9tqGAXoHSV56wXq74Ujj/OCs1BO6QlOxkf
wkI8wRyXCoDJbz2uQIElrcWnPSvbRw1uHxaqvCgz8OWeFN5QbnCTyOJIn4yLuONecGO+tsOD42F+
U+C+qaMAjnbVxFeKiSjTgyiQM0Zshj3VtqA8as4WbOE7elqvYM4oddXS5zQ8+hJSCVbNFij2WrSc
N72fXEfdv9H6ooZptzRipHuxxsosudmhdSSXRvwmvfYGh7pCC1Df0pkE1oeXs+DKES1rTMc2kixs
q7K9uEb0YFjbHUweJXvT0TGslPHTiLQT4eLcBc6xFgBlZHB1tg655HslRqKMlFUmedDf4d9G907Q
XMj7mMlY+vXO8JrbFYx48e4mD590yvp+HnFZbHFBclM18yBZ9oORGYCWGniQX5dWeckVIc+7SWl2
ng8lzwEmNbNba49HxEXsKV7KX8eyW1gN6IY6OU66dirL5CZXyV7kvCrCDl8D3gl/N6lCbR3ZApnd
QfLBMbaQs6T+lA9QH9KIsIF73FjgHSmdYUCtOsPayKZ1tKXsiu7KYizHJ3ni8YmU2sOlaPB4Zhon
4tJcxl66hW1LX4itXo7iG6IXh7YCbQAgGZqWnY/Y1jz4VgqFhdGwI4EsZZEr5X2k9t9kUGfzDCYp
yxYuVk8qXfgAEEfVPosHk2vWfoiOsYg0heqwYm1GxApPRV5thwn3sBjvi5oLEhNYptYK1ZBgkhdu
POLll+PsjFhkeQmBoxYBVk6SEd4Uo350quaQ9xAS5AlAR3VBGxENo+xYSvqp8SV3sFH5wVW2mINS
z6Dsq9soctZ26N/VDsRA3LVPqFsv6ki56zyhNckoSFEJT7pI94hQXUPdOwMCvk3EtKJCpi3ayW15
8QreI4YrQv9fsB1zI1qNnQY2XsVMuzrjd3zO9OqSRNy0D1mZPRbeexrfjI51kEx8dWUeA9iAMnZ5
bGOQboq2+1Zkh0g54kkIXN9gb+qC9FtZHtsGdSfGbmCDFXdqd9I5bcEf86BDUcuFtX6I2p0dXIp2
2DWGvFOiZql0YlTFtmGbR01tLr7HwoaD5Yjq61EZtdPXFaqmf3V8hmi0+IAcplcPpXxMjy8GxD5d
Ki6SBE5W7VhN6t4OvHlHTxc2KqbSqDR8lNi1eaaf0xIjCoyOECUwHmEwPOd1jaAU5uH4XLWL1nTu
KqfcCS5+gAEIhEgchqPqIvvBNdOUk49Afqcp5lzcaBWWSPk2tO9T6YwBWTrRuxUvYHd2GyLtTX6K
Cm9R28ojULBz2ueXqX23hnAnQrdIt5D6oq0iytyJvRGBPkrVEzPmKN5fwnswbP9UdDig9gXdSLSc
LZFXmI+E9E+l8iiU1RfcG07xqaywahYfL3OuuTSYoIkz3CMYlwKBqoTpZIEY7Xyqj+KsCoBROAH6
7PICRZaXyoNPJgwbm429RBysJRGcuBCgcvOaok4JBVtP2llYx5Vr9jqN8cZfWQXUbMrhHHJmSqHS
JeD5cMRf6L30iHp8vOh8eO1+uK314GpIjqv2hA4pMF1DVS4owIC7KJKryM7Rn/oEzg+8nSnKu7+2
fpioI9p8SHK8YkIwzERaD3a0niFv74bCtaiogfdI/T4xKnDoU7Ch830aAv3kCPgOXo66oHZTEEDQ
8dpp7QX58VPkn5K8pSimk4VYJiMQiPTRBlzNtoOrGUy17KBZ1CEUss6veASS/NwJnkfonENZvgEy
XiVZth9Dok3Z0Tkf1JNXLHPFv5CmRrNWYdKIqBsUPBYhteWl5qaP/LdyJeGuLRYJ7jg3y9SOjY+c
ZdXDSqpwQDQ65no8ituE7TBl1mddU/f8ynPzlAtNhwr9JXRXSgVrSruyZ5x5aCuhZD6vzObUqdVN
7r3YVXVjUxTo4kz5vETgSY6ByaGaeEsc73MYlGXW288+yVlhaCs7iW5IPrDzZuxJo0Orz8JbxmAe
1faw9mT1lMRkCJVsCqPLdlH2K4S1GtdsaYj24TVJ9NUwOCvW3LvnkJLJKkvZM8bYrYvT5Af5Kkvh
sSZIuWOqNhpzJ1FnsFTuAD/fh6hdzwofhQYP85uvKas0XEhCRVZLkDMxg7RcGhG4JdLHaED0AfoM
FfpZ3YGRRvW3EA3vB9+2D30F2T6z2w+r0qWFlWWwR5VQXYVhdMPfuV5UIzS+QvJXCM+9pzX66XII
UIwThWYDVmoy46IqAN0tMtjEk9wpDRmIYF2hhxuE0bWRn8y6OqqDRkGHPkKc5FiKTGoCN6F1/VSC
oOLV2EB7xsmokLs0gFjTwXZcBe+rDQQD1okgfkVMdyz4LE6pDUPr+DD4lK1ZOzB3fE+QY7BFDAsZ
1hchAl+knYmTrZlP+moqMKZQKI807GpZxxIPFcpGKJMqPWORiykH4gMf99rGMUPfasZkA+K3KpQf
o52eaqd8NAZkbQiHHgyrsQV2Jg9ePsfhCHlEEJOpOiGOp9bMTk/W3Kqsj6gby7SgswcpT1jYKlw6
3TAfjcp4hw+PbbGS1gvFS86db1Gf6QpnGXneNjEzdGSAurt5Qu8UnmexHEq4q2qjxzi5BMFKkexh
pVRLX8YNJzIdZ6G3xqs8oDDZd4D5Mp0zDYWtQ9I717F2BBrJe3dqop0StFAS6vS+q0zIHmS2aAZ+
vTKRMig5ojk5YjRJza1+/Zl6qBAiXY3q5GZlcxcprKukZs2FXfJEpnmm43wCyeDMEtwy6D3jO1A9
VB060p6DQnLL3mUP8dZCNXnRosK6KDr9fTAMUmiTSh7YDcj64yz2RYztMNHJTDfzOTCoHgO0x5Pa
xh22uaim/Wmg6j9HIW7mdeYwQ/r2Ko5vJcnjDN1WkAFTLC86mzxP40DbVKjlWd5d0VWXr9Mb5aAT
ExmCZbXAppdGw4D6VTkdapnNKUm7W4+kldjKRnhrSutc4jjbi59IbRSqm+haRsYmxusZtvRen5pL
Td7fdfbWU+pLjUEmjsvGUcyYUgtfGhnqTnQVqa2kqjSl8q0tDpp1fycOF6JcMab+uurZzfFbnE1i
G2gx4xrq+NZJ3IWIgPBOEUX0BjJZ6LxGY5JIZtEVrZxnqC8uBhwoXq6LU5oHi7osP8zAXmnBKcyF
ETJkrEhejjic1Tg/NFRoEc+icCy5wdjM7U59Qhv4m9zY5wzyRT9kW9+Z9FlNES6T2RL7t7ZQ7xUz
cKOau/aidd6UaxnuT1VhgmrFu3hEaXeCisdUDTjK1OlqwkPUqDtnHnUQnStEBKnAgsBxyK5jxqgN
OebQKjw1EhT52pyZEqygsn9JA4qOplw+dG2PfEHyRE2YzXF8CWnzl3D+oe3Q9xIeo7iIpxk43Kx7
bxVzbSjL2k9fCKwbNe4eO115oa5wHgJvq2n7nu0XWdmaS4wkuHbyR9BRcatKY672JKr6SHzOIzAk
xbesYOpbMUlWLJ3tjpKJSrEUMSZv2/b5feUF16RjDcR+em9V1tZHQULpOX4hmwGMP7gitSPaSHhE
CzsD1LDXVtk+Fq28/pqDssdvZUp1QRrt6uPmWXaoUSQ1OQb+FCevUzYQDMPRf/6HytGvbQPqaioQ
fs2UAYuDqRdVwh/rRimdiWyYADtjeS+3cg8MRMLrhHJN0G082pGSoa98XCjCat2HAHmn0IJTM3DG
AY34D7XXvxR8TfwCVLr2NDAM07LUn68mLyyOtqEtLUyVU3OXpAWRx0SY7tU3opeoICqKVfAPY2D8
Aik1bH4WxSCLn1YYBe2Xep7aaljXeYmE9Co7OsbI0NxSNzyqAYnwV30PTD0dzxYEg5LAj4xvzVBx
ILiF5JAthRhRChpLiEIpURyNqiNywOvRUxHaYQkbfXMR55826l5KvgULaSoi4kSIZ9NMHA9TtTso
5nXU4msMMVcUlKrBOadWdekyezOG3QJ92wsI3FPcEepSK91TrtiUBScjaLsI6bETaOWlnXTIWdoJ
7zh2Dc79fkHqLk7DmkgeRcrfij0E3aVLx8HDrDiQGzVSM86dqCBIk3kUCbW4R4mmx0QOI+pirVNe
9OyjphjBkZaVmtJmr7vukpEPWR6k00ReQJ+7ICS5sXJjlfneOc/yC9XOy8RpESPSU5q4ZRxe1bC8
NJJ8wmH1kuT6yhmtc08vBOlzUy0uNaU2FJAc9g/7LD5eT8Riv0IeTYjoWqJvMQitWdhPXyccNj00
dFHaikUY8tN0XPkBlu6NW0XEdd8jDYHNMq/JuueVoZ9GZNZASZ7ZaWh4JM4d8OZ0VWgyFHUiJcKz
Mqx8UuIwJqDII3n5aEovktnsO8c/ocS8VRuhyIkbFNiPXdwlCLTy7CoaJ2NHpPSlT3EA1bhTUSny
8+JiIYNZmtRHckpYWZICMAyhw8N0RxGlw2PyGjn1S8D+/w+LCp7fr6V+U6Y3CBJGRt+BBuEvxeFh
zOqW+iS5nNXdRTisggJrgm3YoZqOL8U68uU7aZLuHBhucVTgxspxjmoetoczHFjnE4YV1wrIRG/C
NcWiGawBPX6F8Fqijt0tdM7POF+sjFp+6GsJ+ANPLK2tl7iPH8T8Vlt/bxvRXQMDJQTEPJb7rMXh
o1qZWK+aPcI79mKq/VWTwFF3bDDQOFeExLA3KBYLEj6FNEMcNfsIERovW3iN/E0Kx2OJabnsRJvW
NxYNfEFL8jcEjt451z74OIJjlcu7dvQXuNtA2xuw25CoAxbAAZAHJLAtI9yBUcKjwmLu5dhbqiqq
MzG2xviOOuJ6RsyJkvDa+kj1WOjyIG1tmBy+jWAbtxKy8hxRRDkut6m09rq1i9JLrDMXyU8FycQ8
dkO9tQb7XqyEWDE2GmcqDSfrngadEgsdeOrPWui5BeVII9KPCSlGCYmvU4zHMhmXaEUB94xatgvo
LH7hHOomvkOoCc4Iju+NnqHjk5NVcUNbX8PX0Vilo4kGnE6wKnE8dEb905GLdakXm6IaD+iF+1F5
RFh5rghfeXNY55SQ4S/q+1Hx9+j1IBepHVpJ3X5tuP8KifD30IGf0AX/dbDC/0AkgkPr6jekvPBa
vSfNe/UjDEF85E8UgvEHWBHYFjYxUjPo87DS/0Qh8JJpylDvvoIYfD0i+Z8oBM2EzGegvuJgQSUQ
B7z0JwpBvCTTe8R3QrGI/mwd/4KV9x2z8kPzlExC12gnIvKi0oC2fiVndLrMZRT5jXap9ai+q24P
WJ9ag5t9K/Ztid28/T6tAYMf0pOytNbJY3SRD/0xXeuU79BfmqEDu4F8i038KlvW83Kmr8g59lSb
jvaJKXs0AdLPpbW3QnkIpsPSW2lL/r621sWjvUU06tSvQCZsmo3uomB2jd3oVXX1bftsb5FTXaXI
Vd/5u+QefVZ1mmvqDKEDiM5WMBtv5NzwqrQ5aobtTNvbW22NEvByxJdsHm7iQ/Q4upQR58gI7fzt
+GS+J5vxbezdsZxJV/2zOYMhGi79s37yTtpefxatoE298qFGzYp7dAHjN/kd1kq31y7aZdjwwkOz
UV17FT+0z+XRX4/PWGbgu74eFtNSdaOzuRpd9EcO00Z2pVl3Bydqpaw5ym6r1y69427T+5Ju0hwN
nYd+q25rV55ri3hdnHHr3Ksr9EUX5jw9UMDibhDS5tJxK9lM1wBK2Wu/Ku6rdbTM7sJD8NhtlBd1
4937Ow5UDprtmE2QqSOSl85yjnTrSdlPkJCQSz1gcgwgrZ0N1BnuBgmFijm1H/szzRYFpa16HU6g
vbCbcNlssifjjhpfrS88iYxuiSW1R09mWx9xDTFvcYjRzKx5RP72KH0L5ig07pSlf5LvpzONgCWN
gGW/CpbtSt0Ol2lHrxAbVWUXLPEZWLXH+oR9TfJBy3F8TqkQz4yX/iH68El1HrDxaO4GxqLcDmsf
tccTqe02Wsab+hw+9SWAOjL35TDuqIkXwDve1ZOzlxb9xl/kblAvosj1rx7nxzNq/7fBgzMRwJeY
gbY2UiqxWzU4NQAltUWx9Lewr9zAjRfwenzLxcscMv9j9E2nYoNGSzGj6DJJc5DeQ7iouq2BIZuJ
yco8OZsuHu2vDBYE77X/BBBcvR+fmrvqg7MaaEqjOgTKrHwr33gm/VHnWJqDTl61LspHa+2YGnMg
5QSe0aSdO6/uA+pyT+Y23IK9PkkX9dZshk31Ib2gmsp9tfVdN1NJr01Orynueqax95pzeW8/luqw
AAWMIIw8q18wxMkGwPaz8lF79jlBoXzozf1P+TIKifJdpLgwdYZgrqFcmiJZ/dqgMjfNhzNVDIB2
k7w3XCSAKmx4nv1v9Z2coM0yb9KPDmufW0otxvqwHqdEeHTMnDX9t0S+YZ0xp7xhBXc9RJ0DJXiM
J920XATpTotO9meVH6B1rNDWw+9eMbY5KokH0JPQRVb4eGcbAbJ1mzlCSPFMdV7H8YpKhWqdM9d+
QRfXclkRO6Sh1/YnldhNie2etYwRVV1gC4EkNKX0ddDMXiuJdtwC/Tv9iAz/67bF14yK4dxaZbNo
i/pB94Q+4Jz5PdxOras7y3j5ymGShGS43aZlepc/ZqfkZK2GdbNHgSjdYPB8MTs3OKJOCDgpmQd3
fEPAWotdf4tY06NvA+RaSa8+lIIVf43VXRnRLtHvI6RBGmtZs5Ggk1mzUQYtMujuVC75M0Jy6y+K
pVvIz8AmUPHcGNMJ4GSRnxxvU+YnQWDsMNkJaKHQuD/0xinw1rh5oqgLrbUpF9TIu7eQVe7MR+YF
Z9ZP/aU+ywBNU85JyGrO1Y028nBKnomRBnNFWUrU9b+hS0eS8pz6+yhaWEC02C5r5BU+FLpO91K/
aS+yPhvmE5XJ1RivgJTFK8Nze2SMrIMssQRu+m5EbcBAIl4F8zwUNLRnWfve2+Yd2nvzFNmUQDT8
es+lN7KvUW1v5+OWdjCKof580KleTHgUwCJaD90kpOlb/qUqSJCRzZHaePLKy9VFijjKEyoN6me1
83bpPQVWCdkVCEC2a3bLIMSDchc+O7QOMloJ49l4rFPk2u13AJr1tB9XpbPv6MQn50bnedN0QkMj
p2CEmR5T7pT6K5+yka0spgH4/7QOMFHkvzCYgbQnI2OpI5Yf7e1YXQ9P/R4pIyWNN+GwmySstm07
P2M1uLfbmUl3Mb6qI/7vsk4u/Oppa2BCNlsdqeGHFS0K7EXgKrtsvAGHztn40j0Z8/quwUX9Ljs9
mbtxxo4/qx70XfSUzCMXhVe3vnLKpbQiz69ohwAIgUp5QgWSZHdh1pthXMf5e/HQJFdpadx3q35d
7/p19NSvixV7wkJde+702W+qg+eCBJih2zGz59ImWBWLdh249ny4aPfZIflsd8Gbum64iJ3yzUT5
YubtlOdu2127bWNAH7wvr+qhegJd7K3VGTNLqyFbn5KDcQ8Ev76i9YkSYPfZ3inPBQDdAzhjQNow
XCQbHd658QwLbt89NTBE1uifUICBN/LZHSGxqP1SM+Y2pwc0gTdevlAUCsTfPKSiHPX435Lh/n8k
JgFK7j9PW/9Pcn3Pwvcfk1be/z1nVZU/ZBNwm22QYqq4F/DK95RVcf4A9+qoDthXYND6fySsuvqH
CZ5WsW3HhGaiWRRs/l/C6vzBnzT0DR3QuBboq3+TsP4iI2Gp2F4psmyaJK0Ay/5yMh6TduhNw0PC
Lgl2qh5+ylmzT0b7AJ5/raIDp2npvYRGo0HNMW48IQQffnplve9C89rotTOrxn2EsIEuwy50BuTJ
0WfbO+Fzr5mXLIGXZGq4ajTD9A8cF8X5Kof9R7bN1Tvk7jJ4CVXlNnSNof2xeDfF9IvAIwTzLEhf
0cffFw6daCKuHo0IXGsHv1c8DCi7lg5HGiD1NioLKUHdyfuUxgQvkQ7jH9NAJpLTP5JLuAJEYBH7
TySg1x6ue1E8AdvxMw9hRWAQPC6Im4hn2qXAeqG+bFgEv6qJFqXMoT3PnpyoE5tnZi20Tv4WSGa5
qksrn42KdRxRPdMd56orFsVrGkb0r/USzn0purjNW2DSKJIcoDOVJEFNe6zwbOlLJNcnycY6IYkf
0NlBqjI2aHZ5GZ6+aLU2pTmAt7mnDocgcTDY9PwjhM4RRmv7AcUso6IDZaOH4EURcqP5JpJRmEZs
O9ybTvEmI287VsESoAUh3yJBK+IkgLFiHuFzZQuMaqeFF+WHbkpJ62g10WOjVyhd1ThDy7jFDUei
SBF33GbQtTYqSd6jnuTHBJ/TB4pgh0mvHgYo4vSc6CCIFqw14gqmxjJErVRfRDAb50hzk7UDZERN
BxEGQ9n7qRZuOxV/odhGyEBucTHOPCymaFIEmU1loUJeFNFkx6zTWRW3/GOT+UiN4+yOTOxQLk31
tfDyBI4JXaFaQn53QoRZipeOMT00okGDmVsOf93aeeVAkyyusK7mtUJFN0QqaajhstJJ5EkVDqG+
dvAy+TM26lPUGnSk9HVT11cZAAj3r6/qGpu+UJUR10JDrs3sZ1lvPxrqdTDnNRmVPkw0W8RBHMro
OSe+rn/xoCuG0kbFPgfHsERbq07qzcNWtV2PavAOq2mSHSAEVO98oaiEemM8N+30IsXDaqAkWgiv
DX8at6YeYyj+jnXyh0Jxvw+9b5nWv4eO89D7ZC6W85IejFTMrYrjmu/cJXX94rfjU0QEinvKTFP4
QhV2OXjBsyUh290MFPqkRt7lerQtUVhLIqi2Rt7tzboAFNFXLfDgFMEziV49Prqp8qANpJshVwn/
9b4djF3Ul89qQXUGnA7Y0Gk8Dk23b8LizdNqxLBM/VaM5QFvuXA+Vto5mF7wE2sRW0MlRAssIn62
G6T03aiC/YgzpWSYu07BsERvkrVaQB4ynX2sJJgKP3e1dwN8woeLYPH1NVl1Gq0eiwPD7QvprWz7
Nwkfj1mXI7sySsIQWvQ/zfp5sNNdV0SnQjlmVEfn6ig/GklQzcwKEQ1kGOH1VamBsWmO4AlaVQhI
j7OuPNixPtcGGjud2RfzQWlaN5HQGdF6xMFzD2vJeOf02UPu4SOVezllAdQO1e6kpcAWtbC5IEgH
BccEdJYOSUq/bQ/ZAoEax0fbsOOQ1PU11Nr2IE39kx0zDwD3c0QZb2YADbvVnE2Af05TFThtxcyQ
vniWA2dVZhGnBuSokJ9F5wvr0vok95COphxb8TRcRl0G8Rg8wP/l7jyWW1e2NP0q/QK4ASAzYab0
pESJkkgZThCy8N7j6fuDzu3o07tu3Yoa1KQnJ2If0QFIs/Jfv5kaEriy0cV8jpFJ/rxYzjw8mXtY
xJiHbsTU1q8FB1o3HrHSv+9s7wWW5Q1ef9tEQetJmon6opU/+Db3uX8ZJTLZqI/gy5Zbt2BVacYR
m5Lq0MHDqbX04HXBWSW0nEIPIkIYHrNKeykz842UEn6eRHwXRxMm+hgeF4E8pA1gStA7BCJ69uyU
XK7GgEXIiiLaXd1LIexyP2r7eiKxxh9pBSoTt4DKendiH1AyhMIYmJeygCQRBTpBcjxYLW2XrQXA
WEH5aKfxHSj8zkvVBr3Irh/BBDkdW437yd1hxIubqjNHFG3070QK0hsY9dYLgsNkojknADS+0Wyv
XmtCFOtOWF9OWK0mWtxbWDVwgGgfgMGa0yqJ4n1Sl8VjqGEaEsm9Jlo8DcMGP2j2LLu1r1rWnbu0
FutBAaeLDiZe9thEBlhROdAj9DGtROQyVPKz0U4eaEWYxpjk4QATJodO5g/5hAqU2MtVMPrtglud
4/RIl96JqRyJwwIrNs0NDaJTYFU/mVW+ZxGMQbyWxYo9knRr/SXx3bPbdnADELmQLj7dlM34ZfcO
hUOeSrZMhKJRAvFUWe92bst9MXczs9oixyc0NySidwjNElbbPKKtUOB8nyJLV9DS1jyqL9GznNCT
1Tz7UkRpuVMDPIt0CPOV2ZKEVk4MnQjfpBpvxYqooqUQkq2kNJ+k6p5gom0wzaTJ33jYbSLOsIIA
z0981XQN/gWpFrG9KXKfaiTrrj5dALkBMsRpX4AWWCHGFzkUZKA1EBob/kVuOrDGsmndRyAOJgmG
wdStoyh5kyMzICjxsiti8k6n7Avi+G1alufRCzGWI8wKq+KHOAvvoQ0ORlJT8fffmothXAmqLnre
ht6hX2YK2uHkbhvL35XiPRK9u6i94gJlU2TtT4CBOKyK5q3I7c/W7O+UnmPR4n8VTjctSVSTXfQx
CQnloWLmTnn11jMk0YFvylwdrAB6lG7fS3089nZ114puE5LyBTkmSUArKF5Me91IkJzc4ATlWzlO
1rr4ESMSXQ7KcS8O/RS9BwLLgQSzo6UxmK+SlhJGI6iB/VoRMp2LJTFRm7qtFPh/DvUosXZlExH6
UHJ8nqT9WFHTrXUCVtayd8gZrk5SJ8egEqSEFZNBggvRd+kIapa7+kNbgmY0WrOZsNNNlKuBaURb
GzKE7lgQisgMLkpcin1Ssoz8SYiBUFDZbjrP7R6wtX5ohTq2k3ubomgOvPirE9VXX9K24lCYBZir
VDJ91Ebxisn3xYB7lzX9o0tY3jLSQ6IR/JfOJItSpD68mvn1ChBDx23Eb22Xvve0KCSpRvkANbSb
cGC1+vZsy/AHccKmFDjJWu7Ur+I0OVevdkx+E2x0fRGr1mIHwuAbHvGxwVt9RG6k42G9SHNMEasu
uEm6nqYJXaWV9c4od8BloQppxk+aJc2SSJ1VoXDD7znfmW3+lZJwiW47JEcNwRk0EjCJevwqIFVW
RsR+Pz6VBbUrzEeHfdVbRSk+hS78Jo644aUuPZCBnrCwPCEETsFlMC92nZQADxT2CRw1PxguSV69
U+CsYxm3az0oJhiF1qJ2TQIZen+XYfhYtZxTM6eD/IwNfaaNgEkVpDMPH7QhIghoGqp0E/kYi01e
Be4Bk7+JIQKorADCqc1PV0TrKW9HXGqmcbYbe4qN9HWgHFpWkBep6JMlxsOrVuhkAWOyhZGb5qwC
rVqZZUmWlpI3lYtriRowv1QlLpyCxPkSnVset/ZycHmOpIXc61iIaqHAvtVxNvDG410d2TMVjlTY
GI3v0KinwfWIqy5T5HNvkU53uOjiF1bhVy3VX9QIq6OJMcuYENGHkZYtrZNK8DzmZu2D5DWto59Q
iq8BK2E/B+ZMIIKwSDs7Q4CqDwUN7hhpXeVMd3FGqE+Bj3ihwMJD94g/e1BHO5hdTyIPr7MEA/3S
B606QnSc8gt9hr40RnQMuAvvkrQ34ZhzN0gwRlS8IrnoxyvG+9GzzxU7Mu4eEKcoe3G15elZWg17
kMgHgnxATEnOKHy+R3uyiqjc9Y77oA/UVFSx4E5BSZig+w3N8cxKty4zDh1EgaVwbLFb9hzyXfP4
hqTdOZGnwUDXLI4RWQptIF6sTCHxbiUkyRaokuNGl5YfSQtn5PcUGcfdIbSRK0DHxjXg6kM8ujVq
MrSUC5JhpNs0jAcyBJNvLStPo9J++sF+8WpMn7HCCFPjkOAUz/KOebWbuJBU1NknTSEwS2OJoJ98
JjW9Yys7bQojfh/0kIB3+UFiCKGcoY5iArfRt+gFtQk00LY5qAaJxdR0T2ZnfBpD+67LnsfUPHGc
uIua+okWI1lH42cTW19dMaP+DkEfkyVnbaaxapyyWfW6u9LqYh/FLWmE0bYkwMe3WCtrUyMn9U3G
DflbqfniYedm4k8+lMMDHjaNjmN2g2WCwLalm6zbzDg7dIDtrv2O8QEHIOdDjBbOl21/FYB+RXcj
KiDRBnaFJV88AZOyLZyPiLbrrkbjCqnNPE3WNc/If5iKEkAscyjtAhLVk+mJvMkdSReA4DY2MLVk
/XFJ4VXWMcvTdzTpKPbL5FUL7Js+Co9l32/6TIOcaBPXMRoZEh1klb38jMREKkEX3htpsw9DdaMH
ck/4KnpRHn3MIJURXFovMsqDLYvjVE4XVAqIiQKIPtMxqIrd/GOSocSCz70ryM4Oh7NeU6FWIoPm
i1YTmiyVjzbb7ZWXbPaH7620okBSX3g3EIjG6ZDG/70TVV9u4FfLyrCJF4qZ6ckRbdM7Ssp60xD+
BdYCxczPdq60nUOS/+Q+LmBVbeb7toMSK5/lWCRLGM5QpKZXI4jXVcrdTINh09fNkRr4BffhdD3k
35mn66vIu4tYLfde6dFrSCc2Ilts9boHBbCdm6Fpvzq4nCAJsylLeWpcgsqN5GUook+UPxZRN9lK
MQ425LV41BPRptEY1HVQHS3io1xfvbet8xgYggaTt2alGRej6O2FKWL6UPgobhpF7WyXz4F4AOdw
VkWqc4fYVLAOoKYpsXIRPdFIdvXR8SrVYY1pWo9khhdEKqq3lszvReNgj++nAwPU8IJ1mlrlom5N
Kjl8hGUATaGxMQp18AkkZeUSh9MDAhYmtnLZjYiqpNx+Gltvy/8ExBcdFafr452fpm9Wzr7qhJcw
jK+u9lTWkbdGb/ykChryFN71UWWl2jRtNNzrNlblRJt6z2wQLxWnr5vQmo+SRRfeDuhsfZ/JY+O8
9xZ7kQ8boStvxohNMLeolafozXG3Y5U8odp9zWV5Y9b1exU7b1rISc+Glmjq6UwK7jEH9cPHynst
m/SNCCqupS8DoliTQwAFKvBxYAws0i/DfBtNuUc55d76mF1B/0L7O+nowwmB4Uh+8vEVLycOjH4a
vWaBbS4wsSc7QOxzL70o3IWBYnDrcvuW0BCYMFquP5HKiWuRTO66JoCK2II3wWG8cBDCCSKgNaL7
L2HFzaw9qdZ1cIEsSBQdxszGzOdlUm8jPbuUHtErJfGLWR8qcnf1+0KESI+s4hgOCAFhvRcVwWhB
9pBKgs4K91nX7F0bqiPB2vQ1X5wCEbkX3lRiNiGLvqaJVtiUDN9OgDgn0vJdi5MHltWHVsuqg9m7
0WYM7uEuZbepIXckPUa3YZ+Fp5hTzGJQNhmwJr5ZTgA5HISGn6Z1xwCsy5D4WwzpOKuzjGsj++fA
8+E2p+a3YBUECdqT/iJXrl1iRl99VfELr34O4/G1mAYymDDwY42HFRoTcyd3U0QJNBSQn0Ip91Xb
EfhdTpu64whD/DpeGZlfrCEV7RMfBYPdEF4+wSDWxxupWggyJEotqkDe4cr+LRNn2gqdBrzJT/W0
ii7T0GLXrwq2Vq2mDtQupaKRMqUjjYRcvRhuKcH+6ns3T18xZsqiLFwNQWqvkYEgU/10GihUrRH6
Gyzl8QsvBHWM/zQ0iGm4BXdRBNWNHimbZEuMfKNxOqL75GMJX1X20TVsxFs9D4CG4qC42Crht7Xo
pMd2XKd25gO4htZS0zn+0GmhBUJyhEN5rTf3Xl/fqzB+qDuMa1mkF0EiPnzPhsQITUi3HozAomet
5zRii5x2BCkEDXic2zNOLSPql1g/FcvJth7jEXy3pBuJNCC/qQ3Nw8t7TrJEsDA6VNwGQbJtou3T
JksXzOHXKec5UYxUK7IyK1T4ctYjlUWIVWn4UAOnEsC4kZ12X8XNKUpaMjJjFhQ7FQzaQTwnPqf7
Ct3Swveg7dlq70/tOrb65y7AuqAU+y5q7uN2gCHnvzcmS0nini072wizfy7DgWDKfhfyjQQ8RN+6
KTeFNC+9SW/fCb/djqBViPcZiCCVIgqWdoifhrI6Co4wbd3vhpp7Gk7mXuvpn+fqEYY9kJd8aaP7
sTYC9IwtGjKdjGO9/7TqhgDt8MEVRJNg5dCCca3dwbwlPSMkdWpXEFCDiICk6MJA/2CZxv73u9FA
VkuvrIjdsQFeRMrGnhsnrWCb0SxRrtCxb7vcvsRyvJJLqoJ+J1v9DBQLocuFSIzi5s7O2JPIsig6
UZK3WB0CfdcI8htdLoU6zJ7xv+mJ6NIV9KezCvU7NxmepUGXdyqac9S/6dXLqE3ncQq+3QhLL1Jh
oav50N0GOnCusYld2gKZ0BjG4BuxlcmVCTAjzJDAjwEYfjpL2Ds4pKEUiTKT+eDZwVoj6hATOEm2
a0uWHKN1COGSRfB3Fno9vCZxs6W3UK7igXulfqJMHaRX0o1zNQBd7VRqimlT6RdqlGyL+nYf6Gm4
Gjv6snWCD6xkKgdlhSVm3H5iBQ8/2vSWlorOYTaABnj8HT0VpxYQ9t6aZ+OggPMKuOltdau1H7RW
n4qJ5y0l8tVeQVcmvX05Jhg4geKBMTe+vvJdOK1oGxdu3ScbXTK98h6W3ASgH4fDi25hH9EPQG2j
Gd0lZQHtD1u5qpV4HHjOqdJQd5qRdUcoom4e5mlm6s+mJ/c1eaNTCm/DBixZBhByEs0/lkAmumy2
6EaPZEPfmsnw6lihuPXvQ46+tfVAMBzP3+23tYOKwJSBuSF4PpWRfucE8kKgcw9En+Nk4h487KQx
SkE9s+2McTWvEIiNTvQ01OwOV9ViP68YulvCtog1VFV8tR10RxOdNGKR6CGtoPOWhbCQ+UFwau48
i9kF1/ZBA0Rg/tI97bPpsUZ1weZ8I0p4noOcF7MsW6XCh7pkDD362xVO+iSUolXIMpAkDJuMnqXY
joqbwu2OXnLpWpZ3Cxo4BNT7nmCVMnWOhEc+0LpZtBWNi5IxHdc6Ei2+LsJ5PwserEmgS5uoUk3B
02nG+wJ01NQ6eDdqeO1cSJDYRB3zJN90Zvc62ha2ePl9A77RBwSmQfEtN7GgeHZCfFZSy16FoEbh
dytrnFwwm6bwn9MIZs0VQ2UYAlrV0zl3xd4wx9cq82/COaZAQrLy57LdIkVM6IfCTXbBNL0lldes
IYaC8WfqGsH854PbkKEHyx9uQDYAYfe7UuMVY3SXxX2z9Yd04wfaOTKCh6wqNoSM3fRu/2wVqKpz
vdPZYjjihR6NBx9QGJJGZh0LyCiqZLHgC/2sfEq7czbJj37od3gxrgp8ZHRTfSBB+jDIvO7Cgt54
fe9n92kfQdh9I1/1NMBjwsHjSk8Lq+mIrcqdISDLDh5wYK4koiR8uF2HCshr641t8aXzSPJZ3vom
+fYqFvCMI3zmZM8tM4I9hQWJVCIeOTYjfgyxyexfPRs6jU1znYJ/mcXBQ13UW2NAbKf1z8Ksb2mi
7A0EPnO2paeBImosf140XZsa+7LfXzfmex3j8sFZ+xRjG8Qv41Ib6Wi5gUKcsOliJSFj8CctC99A
UX80y8pnPSAGjKljrTukamGkcAPzd4ZvkWpKujY5HtZhpjT4GVtvNK+knDIJGjTERXrAkVG0xU3k
avWc8weVfo4xszXjgdqUK0M8S9IuubeuTDJZnHmvjagCLPKvklQF2zzSPxEF7fSITzf86NBFuUam
8/Rqhda6b9EiZWwFLHKzEE2dMoN+xAD46QbfqStxr1HmBrE6Wd/zoOxsFGUD5n2QKI+Jyz+6WIQr
rTliHYZ8afx2PdzZWm5eN0kgZGM8YOPNHsf3lOqRAHOsnQeaqLVG/FDw3fjjxrAEjRyxF1753DAc
a8wKYtQ27JVWdTc/ma63Z23UfYZ9H9ujEm922O3LqcLiP7hN8bMnlm1dtMwhrd/Rk113jN/coguT
jZ/xOK0KI/w2iunsZvVz7njHorU+PI+h5tfWYzP02JZm0LAb+doBeDBon6IwONZeBXf7DRuEtSnk
YxU1L1bl73oWS031O9vjaTXhsGvb8ZnUts+mI/i0Bc+3Lf9IblG8J1HTmiGSU+YFNwTEE4EYQ5LT
zWzTQgOxyFxd2ENCvcP2uuyKTWlDmoyFc05Il9ORGQJ9dNUizzJU4uyAZtTsQNweAlV/xBZm/LkR
fEfG8FzpCAxls04Z0dIjXJF2tN71e2CKbj/fGsuvb52SgVNO3bPOM1rIIj1Fnf+YBPSWhMrPVVcs
Dbj75MbPcIR+tpEMtplxtexw02nmtvVbXCX4UYPNvZtXoSgO30DhO1hJsJQCSFPBaB0TxUQNx+k8
GM6Ro8N32Iq9W6lHmolkFEYPFmsl/W1+qivowFQX4biPE4SmMEhIn0z6Z5cul88RsTOxz9LAA3Ra
CvMiMCbm3lXnXKmV65Fr3Zn7OiKCrNHTEnkgye8ppL6sf50XikhR9EViPJPuePbKnVEHDyUbYdG0
PyGfXHtTum4j+ThfGXFj12lQHzXpnORjb6x0TqDk1RNzzlXdDifEiXN4c69opmNIOl0rZd4OihZ7
OuEZmKlyA4ls0nYUBo+KxkGg3jVgfzWED6qOHjgMn22lHUYH/MfvnwG78Bj4qJsBKmUnHzGU+Wiq
NF8JY7Zfno5e1z2bSNY4hCl31eez/ZfYlyWDtmi2wO9XQSTEfIdblPlze4GNinQyauqBGU+9TVc+
8G88L/dWeLbGU57vSz89dr4zrXSVz3EPyl3jzF6HFJ1d6r4GpY+/zXDoG1L5stDxVzpWhs1othvy
72iz1FZ9NCJ2DYW3AcaatbahorqHZf8/wvT5/5LL7uAx95+TgjbvVf79v/Z18o4s6O/UoPlt/+Sz
W/8wlYJ8o7N+mpYLheX/kIM0+x8W1CCXABrXdlBnzR5m/+SzW+Y/YP/Y/BHpmsISCpnYP+lBljH/
ybGQtRkg4VhG/XfoQRZf/3cvMOz5pDItyW8kCwdj0T+EM1YnY8uSCeBBOem0OWmOTdjIx37zojG5
WSM5u7ch8hC7eTBDAu1YzAHrIRjkBSyPyEPOr/VEkhLIvVCpjFdOlm8cNtjZDCRIi1MBvr7Avvcd
tsa6MTms++RhL5C1sOgWw0ZK+n+Egm0my7/z4IqW7fcoi4dZoEUf+NYG2kX5nB41wdvo/p5EHjgL
tqXF7MjiVrBQ09Ee6VmxHenJdTCTQ6pzhnPzPUoXZNFiWzp41dq0QhZONG0GCMGNXpKr7WdXI8Zk
E1UiAW1I98dPUVfHvw2Lf+FWh8LvP95miyQH26HQcHikf/CYsioUCdo+sZxmIkeLhZJw+njjFViO
eBaqaNcrOByjTRWBJOWYHktTZj8S8sRCSfc834vI5eaGNjfdzbODXpov2WxAg4ZoXMJORi98thG4
ikodmzFoNr4LgpEW/qVO8T6b39eSI8qdRPOWBgVyrpJCxbmvYEusqL6hMcC0xNsF8vb8Kwst+Uyg
adBo6MrgJ+q8cxvST3O2Y4++Dkn1asrRJzf+xStnOIJARXKvofKo7BKrU6tTfdbRlCzLgfrMFaxj
Y0Fx6XO0VwjUjAn2A9pX+g1dOGHlqt1VxUCzyieSXl2rPD2lIK8LFPvvrpZSRwZ05xouRKYW6Hyb
3rhaM27NZoXz3A5e1HNc4JZHJty5anmwU5gixM6uSIcgk5f9aoDitheDRQ3qpC9tS+2eRFxLZWEf
SPtua2S44AiJhb5DIyPqp4NXIl9Q/HY3bt565Vzb3D/mZn7f9tlJcW8CbIJmoVPWIpkd8nPdMx4V
ikP6tXCe9dm/r0+5Pw62BVKgjOLFtZbd+VOg4QoUkCid22dk9RhfhKffWWUEuK87wTbSyPOpiXxG
mq2XyA3pcCytSlu2Lt0uHzzGcThrz2ZEVsezdS2+LMOZwdGaW4G3RCEZZfO4zqr8ZCZ4aBkNE9rC
vyLpPxRtQ8JyOM7jQrKbZP5j1cQQxrr/M2ZAgq24VPPVtDErgTsuQ6d6qVHTLmzf3loFrgqx95jW
8RV40Fk5FQWUjpegZnDdWh6+jso4ujW3VvrhT2nEt63SVkMcPnZ68Kp5T7WVgrSm+s98AVroYg4Q
wabhGP7TVfqylxHAHhA8Buc+HoHU3qJpn0hLX9ljUi1NKfNNXUU3SWhi36OGU0zLhz4brVhNIz+x
g4js50+/Y78zuTWiNP3FkBO0XGA2Y7z/Xt2g4v+CuPgrAvq/tEUeLmokw9YlimM8y/9DaozUtKYO
W8xD6jja2zMuDGft3XVSYC9NXIbcvLVD6xQH42bU9Z3Z6yZQTI9/Suac8pxiJ6QtD0OU3BOI+SpA
tZZ7iFLyqb1BwPmoHoE/8BOK4/3YTMxu/bZSgl5FJx4JCVuL2FgQU/bdSL5Sr5zT/KrYjubAbWjH
ibEiFfBNud5nSqpvX0HK7wvaPC5ym4H0sMnatqbAnmWgyW7ctkX6Hmh0xDRBO8PRDlacvpO/DOo0
fNuacZkS82wG4Fgh7nEjEdU0GxB5aEMWwAbcYaoJ7KFnzxgVIHqFQxBwfRO/S4sqH9QqBFQ0bs0e
8Lutv+R8vZVtjEvDGr4cpyQ/vp6vniPQX9UNMrt/HbNm/GaF/fmsBMxYjPlMg73uD2dtbpsZ4odp
kINgXlyua75NjWbcwioM1rZz6YNk1+bGNZGNtoC6silr9EsxOgy9GM7zq124dotBxPAKk2DvIt+1
K/MKXA612zYvE31DpG7fmh2/4/+4NjT5TnwgpMNQoi0h/52wQn1tj/ZDHZfvIpdkIfFnThZUnNnH
oDU23WXW8vzdUOC8sRY8KTt5ty16AoadvjcCgXZlvyUQFZA0cfcGlqXFbMXlD+469/EZMtnubI8b
SKHh4Ra/B8VpoQchb0Fwd6kDMgjs7mT06mQ6XOnvX4gBfVBZfZoEYT4R5NAm8iHLDCNC2dlQx+Wa
fbIkyTNhnWYUZsCaA+ua7zrrUtUbJYE/tICX0WA4meO4t4pp58T2dqppriP4y2FI2OPSi2zgjTre
BOUFh/kO+AlyiT4zaUYGQqbMD7tnyOOJOW1KHQtv0/Xi3RSYLP4toHERv1VJ/BfN/T8dHvYfev3f
mQweiB2ewHVd/x09f3MP0Fst9LUSabWw2aCz8LZUzint0blO3COrzT8cwfjWR5JBfWDxjjbf76TL
GdM+W27hQS00jUvCApDHuF7PM9IImYVNxMOy8kvj+Gul2whz8/f5lRz1GBVj+q4lfAXxIObCxKAg
6pHjt8l70chLOGJg0bsnUdmnXCHDIDX0FBko2fWYm9VqPOv5B+SjcelM/VYEDFC7nlvaGThmLrTN
1BOu0/NNTXeJS0QlTVoyYTPnkJrPvI/0WHjlxL4NwMHEqzbh3jZpoEHgySGakdbd2/sMHbGNleOi
MfhP5/EfhNjrsNI2v4uAJrA7tJBIsKwBdZxGFj+jMS7/vrxy/9VDslFkyrm+hoP/h8nsmBEcbZg4
N0RWBzfZ41QtjLvGyE6dnb3XNuIOk3FGyvqSeE9/aUjGY2jepOj8Fzw/prVI3ueVeX69MRUt/fps
k5ZJuRUJ22PYOx+wgiFpU7EonYU24w1EMNz6oXagiVfnBlaDLX9kWnIsZbjPz0Dz4re8HB7nZzUv
+H6QMCHVY+GpUxQbtxbIm5cpzJd5ViHvyq3+Ervq0s6rZ2PIE+abExqpRTdux7IBzqh2pi5ZguY9
pY13GjwlkwUj6Fkw8nlo8LEZlKasj+CQpiwYzPIsB+KPMVMqklk0U/ffHBfHJVYOMIH6ZZmz0nga
Txfs+KqRhUYEUHdsqjpYe+BZq1CP33oIpxwhEBAal5oounnBtnOMo2RLjLajXyr2uiFnOc8T3tKY
3W3iqEvl9/nyoewYgP/+qcs/xAF/7bLEOkjluhJ973zq+rs4gBvo966hwQaR+WlqyPTBeL+eipNM
8xMHl0sVuGrZaTnVHK5+eHBZcwDvdOgEgXFtcRqD4iQ854iKS+lUDThe4ExRNhcv3Jtu8lOYabG2
Q7U3YIlQsyCoT/1xm+vj2g8Oud68RyUeN1ZyYp+nAnMfI512r/+TW9hlElD9U5b8AmjgP1nl/8gB
r7COXtcAcZVeCReF0B+xVx6FqHNldYqxDcHsu8dyNCBGEgsFVAR4E7ltfh4jn5RdBxTRoR38V11m
Fs80VLZmXdxrdoImVMYMjXvRcBqS+1yLIEGhQfndSaSXpKsk6+OdTiZBKwsIP2N7NVV+G2J591ux
Spe7UPQVVGSYe5aCfpwr4kKDpgYnpLxvKCoAIc9TSLk6yGorY/+iNf5ni+DSUrtAU7tfD9bRYs8a
WzL6ciuDDcXZiHyshNZINtwSBm8dRreHgWL7636Yy0X8OyxduxBiUansRJ3BUl+GZz+2bn8raq/j
NCEyFB3F8Kll2rLT/Xw96mIpBy7FCUS1rCt/69kRAT90mhezITBbWTEL1fi0Zj78lDmfHXhrffLO
tkFlmjvBDx6Uxfr3XFGkRCJ39u2vudqosd2IJH/SahNbYCTUIUIwhs08kn6tqwfyF+ax5xTZ1Rqo
kZ0WT6xGYIam4p9h4hAFcQhXx3o2uzpErX80tIigetikIYezMbrJnfhKJNLVSFMcV+ZTSGIcqjh4
mfu2JMLXr6ml9i0h3M1IAmeTLlyMwxZuSCGF1uUWJ8xr2PFF8zHk96Q9xURcjJgsBJa9HX/cUYNk
GFcOQkBq+3Ed1iO0imlPNPN9VKU/VmgnHL+Ng5lFj5zDgBXno7weGMd4Tq+YhDXtxNzV+v1JeaDO
Q/1hwRmgD5T2wIZciSmhq1CK87QJioFKkKTptbLss9Tkbq7uZ9/Wnh1sDLVjFn6VnO3obLDWJLez
YXDJLY3aKF+67Q/U0p98vj268Ro16UvgOeff8TC7+6mCrnuLit72p1PrpFeozcD3Noea+dFgp/tc
mggjVAB1pnL7m6aBKZZoTGSYS770rxlPnABOa0mT8bFvo5eG0BlEojzsRqJkHg34ffH1d7zNR+8h
mu3vcT6ZXzaf3UZR9nApl6mT3wZxeE1qh66NczYT7ozaYMf7GEoMozRn7czYhPJ4rFUZPBJ5TFsU
Ul1mczen+RDdEIyqGyaRXD6buPXR1caP8OqdH/HGMuX8Oq8udsPr5/N3II0TofRLf5wv2q0WRWjd
iDoo1lmz0UT8nLvuGULibcWR/3eJmGy8N+oEP/n5AgdaIbTDKPjZ1MBRn0KbTrzv+j+Z7+JMMIa3
yuCQ/XuYjMP4qSH5mOfqnrswucJ94nAd8XeRq10+fhZ1/Wx0+QmqCxiQ/ZLTF8MuaP66RE6n3obU
7mArxbH57GewinxMBFKNiYKe6qfno/1WGTCxJ9yQ7WEXYblUaC3qHSAcZJ+EZQ+6dopUf28V8z8a
/nfCHGZi/DgjWlysI40KjkKR4l7kRQ4bOOQjMKCSY3/plBi8jJffy3cZ5fbAXqQLxNwxkVgt3amZ
5DGwGy/L+elWU/AzI0KxDtLShveuzAK6OI+/5q+JAWaSwk8vWQflmF2LMD+1VXlS40HW6al2/XUi
6JC62ammXbAo1WoesfOw1Krs5ITJj1YwGUH3dnailnZd8E18BqM4nvwTQS+XGcRpjAAaR6a/dHMm
gKG5NhwwQe5D8j4UrU1CAyic2Wk/yhrvk/mnmoLN3+/qL2ir86+rZ+SFhvKOhEoeDl7TX6Tbco6n
U7dyEueOFirVgsbpWwhSawN7nTRUfJPOTXIq/TO3xbGvdXMdroSr+TuY1ytXVtlNg1+tRdON/r9z
9uZFeh4cubUG6MP6lQczrx2hEV/7FgkXzstElXJ7Z5OweUyO7BHziKmzul+piW4knWI3vpofqi+i
XyDj9yGbxoT3mOVv/n3N8Ica8q+SwVVUiVD/LZPz+f9bMmSiqLxJR9o2h+/4gY57b9lhhwDPMh+W
Arbc79Y9AgnofXxNU5oKvpVtVY814u+khGu4Lb32ufJJsXFVA+u0x5IAuEeJCZUyw7QhswEG3XYM
gBr//QX8GnX9cVq1dHBEW0obJ5Q/8VpdwL+OiwgLSu7772aUjObSkcZfGBPnxq9qsPcme98vftvJ
/uig8/MhjTmt+dde2vfYFlvdTVFTG8we37/3PCeTmjkxtfYhNtUuGlkwkAjC1Yx/JC8SMHixUFhU
8+iaH2TaDLc5YSJLRzQ7eB3XeaL9F9frzMjonxds0sMk6hsLN1f/IxghF10K5YB0vzm+q4yjry6w
N3LeVRWTzp6XhV+QsAq8c8fPrke5K0R2jf43e+ex3LiSret3OXN0wJvBmYieFJ0olcwEIQskvHdP
f75E7YjdXefe7rjzO9EuaVMiCSYy1/rXb1rxI09heQvK4msKtP7OW/X6rXMpDmQBgJvZRV4o2JB7
4hZ2VVJeqB4uEIWeSmA1iZt6woOtiaECzp3aRomY+o97eWLNYLE8kCQHvT16AedSkvqPRsTR0MEA
6ieeBnnrLyiQn4GV3Muq0yAm404P3SW+SQ+JnV5CbAHiwESeWuE1Sh0yuv5jFlH14RjlWSAyOTCe
zkgzaqyzPUb9kpIL6gjFZV7wj+gjMJEWekgiZ/Q9sa1DF+lv8//EMDO9KzIqPu5B8mTv5dWQb8tx
cSUfqmST27RwpdVxqw9sDhVOTmEAFVduhaawYc7F0HECJKc+kTkLy3gYAllLVEW9lOTJjINEF9Fe
YEkmb/v54A5anq5O0P87EdhRvsO0C7OQiXo38+xl6lX7uaZLqe7xZK1XKLCy2ce9pqm/C3XMFJwE
lasO7aGcnE2RYMomz17AZhjOBqh5HrAEnKK4OcOAsRrbf8s4f6EwpbMUnL+aYBeMAOt2rafI57WD
vFnkGSrLCy9cY19/1NmJAsgvefoh73hZp1v6cMkopwaPDWgueNKAQ0d6zE+YnS8lnBwBUN5pzCOv
dktiDriY2Igq2WEuxryfPTGIge01+VHn6BWEjQlvmpmHcoL4ZF/9RqB0kbAw0TZbWUzqwL0z5G6b
vFg1al5TE5MskyNJFtSjh1zRSLYgB/1yKuUTyPJAnhXqNMWIqBa9H376Evy1O9wYyP6WVJK5mp8L
Ve8BguPBbA38aoI1fmMH+NZPfs3LzPXoh0V/gikn74Xat7dy9YYdT+Pr/VPabf/+O1pq3tt29eq7
7jZA7Td/JgbRKvK2cRzrO8D7vR32WtE9WsO99K43uC9/V9J8fA4lH6vkhe5okrDzDHZ3ZXHJSC6S
n6+sYkP2mzGzoCrYZ8MoNXiufbeofMhdRYDxSg/j1Fb2dcD+JM+Uho6vTcIz0/ljMoVE5OYXGSoz
FzHyeAqjgjGyPLVch0MJwwlznXjGCUM/NgJjOOqZ8zmbOEfBXRjCGm5lbJ6Vlxs14D4c5SWfqykF
x/7JcL9k2SqfWom4gkJeqjaG62TL1FE5TlLxOckHvENkTyR3CsTCHJVhd7HpnwJ504xV/ZKpBKjK
QzRlg5qrq7nSUNb0rYheQCq6ir12XhrzdmwP1bRmw+fykYm6KONwk8r+TjYhEWe9WcLXErjftdFH
53yQB0AVVW1l8Z3xOfuyLboCEfEbSXYvcf6Y4lVeo37st3Q9b7JWb3JKvJw9VJThWZuSY0KVEhji
J2bDysbsIyvSW060+12tPjC4xuQ+8MV2nqHJ2stkQeSHXqKWc4Glpfqr2Ya7+ZQptOowJSEqUGKy
2MEVN3930G3Nl7L13RA/pm4zv9upotAJ5H1q9De9L79Nv+L24L2qU33zsodSUPzMjVemJWfclfN1
5QbHrLEoJZxi7c13g1JUi5LuRLY280dpIfRbRJF66Eb/Ije6HEhygGZTsDX8+/NLV2VF8ef5ZRog
U2ypDpZmfzhvTkSaZl4FvKzq070dQYRAC7FWdPXJbMCl8C+HIlevh7h6RCkyaWCC1gR2G6CAxVUW
jUQoBwMSPcptdVUqsCqBePzUu/jqe9SqSK5Vyj+4qPHKmIZHCQAlNuq8DtIWSiBKkQCaDwXycsZ5
JgjaWBA4F2NwN357wrX2GHlAxlrfE6ACtYYXBPCYge/IeQpm8VcLkh/nCNxgN6fyASPXQJVm5Fri
30LnbflErGFFXS5Ng30IX+onzMR/+TGnQJ9W66kAYUOVtbQiwCZXo1Xs4GSMTXlT3fAW9GBNep3v
rMF5CxsNsiWAXemenIaFEwumduBpU9TuOmyTgkK7ZQQykiaxNoz2J9kkQ2tvJpv57qjgMUsQNqoZ
zJUcx4NvK19+30jHW7znVfeCnTtzIMWUStT16Hc3xfglpyTzjAWpJH7O7ReVNO/K5mlniNB1h/Vk
OajDJVqGHbCcJJGu4qMMdvUcjWO+97KEkafgreRl9JRZBPs8JPFwkBfJaRpMhOwLUTAdIneK9vRr
RhgbEi/w1/FFw34RYa6A6pNR/IDRl+MxoQ2srYSFG2Ywo5auJeYrV4MyGE8i0J5EewzG7Akd2mvp
niFq5YuikFCeViz1UKE8Qte86LX+mAzDY+5q7aq3lS87foSB8o5d6rto4k3tQAnkE1eMYJfjoVCX
+Vp+3w/uyUUSz+3H2CgDmJYIXxefCus5T63nhNgitLdWvpgy6+IZ1S1U7WXZccHriPCYvLrOcwZF
oou+YNUk2IhAMFWfgoDUS3B30CkJhBtIvOQ8ZIaSB3QeQ8guaXOtM1RmAToxZpnof4nAMwFZ8xnR
lbCzsLQVlqSbIWXTYdklMNnCjiZxvi8iLO5NpLj//r62/k9lKXxo15O3NJO1P8rSlLmAGqRY9oQp
R2GYXHC8BSfW6OktTWHmVn46rQJFlBSg6sf2iMZ9lISIyjG3tsQa7RkM9B8rBUOThNSgtizp6igA
KdNmuEOWoHO9I3+ChmknlPFUqOxiptoe7KTdlZmzRcR4Lw/uucRrvAjLbVoVobuYEMZi2WTaWZ5I
SpwuK6c8JzqD0cC1HuUpOfe5jnw1aelslNTYzY3MfBJFhrOHfXH1PAUOIk/67y+g+YdjqxysOPBf
cG3F2YWO7I+xmzCTfsKyFZ6DbiKfWTmEit21OXuInK74fvLipa+uhR5YiWhbwJZtObyy9Wybh91y
HqNIugNmJWtVboCjfsPC9tYF05NSMddIeyQuEYYh862qyAmkBO1tRkzzdiaRejlyYW1MSfwlIXiB
M8Cixn8FWgu2VdrIHCBGMFvpOkLImIzfcFx0cmzm1qzLf39FjP91UpgWNj0QevCvxE5Ik0vun0ZN
U99WAkMOMrf9MdkZ1kZMClWI9DPOqR6YBiyo3B59dBprLsWtcIbrb2hUokzamOFmYt7LKoptEaqo
H9KzOyvPtbeqLBVHAafDLZD7w8YoxT1zwhP12jxy7wOLcGDzVjXdaRJWeNfKJilMqOMh8vqkZE1y
3qwPjGIZxPyHxTAPaP7lkDQth/AqOTV3WRh/DnDaSv7U4LCRGnKcqdN72xkf6iHdSLRu6okIK03t
SQ23wl57SXUNemNLFuXaVdiM5ME+A3CyOZDFTJVG5NJN8CPx7sdQMCcVKE3+Q2v6Z0aeCZoA0VZj
xu94OsP+P6ZOQq0sLR89DD/76EOTIYFMc5wkXyYtFoUZzU7nMHqxvEtN2GbShQ+z179FHPNissN1
kMb/YQnhjvRntcFr0l1+zhDKc4AO/3UNRS3FsNsiMRVd+iajBOfaUSLqrjEsuppTVyKrkoCUUiLP
7duMUw92cPaCh65oXnLCrR0Js+aj/WiM5UUIQrN7814iIhLsnHT7nLv3k8uOlxmU1aWSbHSBaPV3
F5yQb4Tdc5BNi4jEFXWYKS++XKXy10d3vEL8nZuruTuZiU0QW/cgsUu/UB5lT9SAJXgScJQ7pvyB
22JhgIUOrh41i2Ruy2y4TElO5S2TjpoGYFFz66OnOKe0B8oaYnDPlCSDdm2NFeeixDuSqH9nckEJ
xKqSb0n2UfO2KkS7a5gTmmCXM+Q6tydtJvdHo9ZX81PO8xTZXdU58QwE3cjWUNXMtwkhd8ide9dJ
VBpXqDvMY99n6lCiNJcp94jjCn+CCRRAjlkqokpofc6ZnBVpXv8awWaJ6ayY1mmHQKF87e1tpIcv
baXsis5fZN6wteKastldSSdlCbfY8oOawcuMllFSWaIxueBGsEMOgMCLLnbsqdTbwXizbXwqzK3W
2A42CWI5Y6o6lL/Wx+y0kLwZxokS4nUWEpvI++RHhhVZVnwf0ts3xnRulW7RwPyaF00oBw+JEf4a
w/og4fw4pi6r42Ogpj+Z3j/orrmUe48ucVZTTTZZUp4KMGo57pk7F5yIvk1h/gareyQqqY9vi92k
XCgTuQYoRM8mpajR+5DpSJ3mnlUegqXvH0McrlgJ5bqYqJZnYAoK8FurAuRPEvPQJFusHBMIiTvC
qH7T4Bz6/FBODMqp2cJG+w/jaFOVNf0f2xmTaE3TsTUydU37o+YHKU1ME1AcqWaORaT1G6zj6WX3
LUEH2d7L2Qu+E5bS7y2GJLpi82/jMQmze0xZLiHrBOEMHKHsXk6y2uYdLytSFlnSEr2X+3ypMf7D
W7aSgyM5tJBwsrxX5GBKgl+F6p+JX2EcKmdM5NDeMYOs8LrQCZ5QMcSscMHgDzWE5xXfcuX0zKna
6SaBW9sIf+TgVL4Ct9YfYXTKM2C+bzPpF4Zjixxp/sbT7PCjrWRglK3zUUveYhgxHfK7GPseUOs6
S9NVI5r3ODKZcjEe8rHBv/NwsETEsmVNZBbDcclZ7CgM538E41nRgteRsHsTbA+vIon4ZW9yFacm
BL0AcEob6/0MiUkMwhcx4yGyAuVDihnbooqKYTZ4fvnQI2e+mz95XZ4zdnHzGFHflQlY069vEGAK
TjknkDievMVdo7jU7J1jAsVqJFVRcgX7PHqTmxNxRWsL3uW8SclPrc1orISzMspjWbaPmi22yZRc
O2fUVxIFUViA84pwgH1Y1Det7ZbgAY9qX/y+qjNkNG+JoyjgWaFOy73kzSl6Crrohl0TO5acCypu
u++yGJWKik+EbFvD+BR7xa6u3FPErSqb5HkzTploGiZ2VrLuoxIHkYh3QQIsf2Ncx6SFyYTEvvQ0
endJNJEYmMdQax4lEqiNj1uY3LjxsJNhZCFJhvLNY4No3qEml2/FdzoKC0nytXHtNMnbjCUc57jB
G6xn/tehVuozpndQE+dhdAlqyo2RBQ5kkHYhr12kyIEE2xrXSR47M+1YG7WzyBl5/sWJ5I3P4wUJ
EMk4MK2zaBlRoJZyHsi6kEu5U31EnDdZa8sXNzWMz2SsWzhEB5rMXy7jGXmLGFAS7UFdFpn2WfTS
MwDyQMOQrhjvKzO4zYThuCbsqaJbu0uIvLhL5PtCvY7y/vAbutKBBMsgUR7ki+4b56mqCBDKrVfT
Vd9Gjll4QxyQlmDclqNdAT1UcQ9N1c+/KzfHbZckFH/+xjZh8995R/nyE08ueXldrWSlwbJYz2gK
jLD7IeAGGK1HqNYzzTqeomNjKpvfE0PmKXLeErvJ1ay6lcBClkE8nQYFoYp+HHrr5CqHcjhkEkSd
V5TGMH2iVpKDWTnBauSpN08uG7IhNDXaFSUllxwDS/BLsiP81mgBBcqVJCfPWI1tNFe8UCtnL8Ex
eSDIMZF8vFpQE9CGIDZ+66NH0mTIwYQQGoF264OJYEwe6XJ1yMUsx4suH16WkeopQfIe5JoJa2EX
bxJtnLG4oIne5FGbyV5/FJuJkMYaR3ERFrjgAlTJO6fObmbaHsdueqJaWkWoRrSKUWkDXZg/KitN
+YcJufsxGpTA7NXy7JKTa3tAjFVjO67JvUJeOF8u4RlBmqHF1tD3hs5vzSzuQS9e7PLmml+gw+9Z
Hq+Dzjt8WRbOZ3OflU3GtnM85LSz0hJoq4+6j2HgDzcm3Aju7SGzHwv+YD5yAxJ8uLBtAHDWRrKQ
r1Jk2rLr0bqBTi4az8/w+GGLlRhjhAbXCMkfmRnhckRbdOEXErKi4E/Kk72mOJLXMubuS2PzkTCt
7dzA/P/QA06lkQij7//+r8+8zZpqfPgORJ79s+LDQVfxfxeKrJpQ5MW/2sfK3/itETGdf9CDofYw
6H5UGKgU7b/9Yw39H1IfoquO6uk6PRAt4V8KEc38B/CDjDSCnGkQiEL//JdCxPiHyfktY8/lkJPk
o/8nhQjuEf+KdRB4wKRRutd6sDFtJo9/YB1DZVH9B9JPvU2mteE+lVV4sUSJ/XpuAI+LQqwT5p16
VzY7YkNOJryHC5Qv1PkIqSPgnU0x0FjAJaIw59jAiePJsr6MQY8/tcbd2mGu/JQmdEOqC57H/Gnt
TkefvUcX4UZMY57UvknRpPr+QomRjgaJIS1OkKdxrzfrLBm0xwnS0k4rbGbfU6w9iqFUjrpXPM/f
NYXRnbwIUiYbqddm3keLlwxyh2wdpowUHP8Jmw9S1ro2XE/NOJ2cwXptos59SibMlWj2DqQhftuJ
gGXQ58lR0Tl2TPmtUdWkHSTMFuTvzL/stbF9UHPIHvMjYPTAyDIdH1OD7FD+BH3ZYiab+hhRJM5+
0AFc+1DgfI//5CUU3VVFk9Mj99zoabrsDWU4qom28jW9Oedd6xwtBDEi0bWHQaZzOiJ7xh7qJyMx
b+PmQX9TTaQ1Sk10dINoXnRuDossTfdd3lDVgTf1Vjks0rq6JVlDrh9GKT/YhiqHxnLam122zTaa
MuZsijGcc9FsK/nzNPvG8y1AESEf5KnaUs8EMRdxvnf8oj95sb62ENNv1M47YzzNPqR3xgp/2W9j
guk2BR6lLtLqFTZnpN1OxgaXFvckEvO+q/w3L6rhNfWDOCeujveRNq5TqZHV4E3dRQ58NsPNSCFA
9hkawx51i9gQXHsrNOvYd6CqtTMBm9Y6XmJds9KV9CF3EwFnEmGnWyif6WCH+15FTN5vswmnkk6c
0jnhyOpfqmmqcQCE6KlEA+U4erzM89hre9XAy6DbB7366QQxqIwW3vBI9gDZD9owib03uWfH7ZMd
lva2BZ6ZQjWCK3AkEjNbZN9ugAuTEf0ycV/DxoxzW9HR2A66d6+HYbmeJml4XiobfRIMMIZiG3cE
lYq2XwS2eLAMahDPoNlJlHfwfxzqtOwrGMNdo9jpXTasx3i8kMQNHJKtuCmHOI2PcYgMy28usWhg
DAZFvSLkSjqthc+p2b1wp2OXhMeI0UQIdzydCM0GeaHFlCXMucyuDcushzNEiUfcPJweSHUqRLA6
XeD6ARuw1Ti6mZopvfKj4yaGaOUOFvA5srNLNnnqPq9/bFO0bAI1NJHkqbb62xDke9KhEQSUJS5E
6rQUafuFQG2rRc5F77pbOaVLz22GuwTae60mMeOcW+TROdvZzxQKEils8pjIDjBSsv78qdkHKZ++
Yyg35O0eFjaYxPVoa4l7GnC8L2ENQvJ1d3ilgIFbDdwwi3fjG/jgYtZb1G9xmr8Cm0Ul02L3Uf5m
NqkHO0tQL2RbRt+x/ZjnvbeydP07KPMltiTYNJHJpDjojiiWPh0LBzjrs2gcF+uUXluXlcIiSCGV
ss+s3M67AehrNj1HXMIkgh6NZp6mlyoK6nCqPtVq+dIoDFabRP1lBxXAbIRbmhslGNIo7V2rE5tQ
a/hbiniZV2D2lYX3TocQXSvUs9X7l9BzdmlSiXVmpQDj5F5WTodyWr1HTq4uKqwviyjyl47ojQW3
qbeyA7O4y6NmpajBsYMUCleye+kdH13CFJ8rxMmtzJ71ejoh59gQdFBEBtjboh+7DpuheFNU7nc5
mTc9KQ5j3By0rNy4o/cRqDjskZOqiGWQYL+Kq0GMXaz7CbHmocrEE0zVG9YNh3HwP7sU8ARuRDrg
h8zaW00Fz9ww+hdoe/oQhkTwUQ/Thx14l85mpsck9UMo0NMb/6lQhmVekGqOmVBfd0xljJGJUBhj
J1CuUR4fsPc5Fk54iMNip7ok2pjdvsodYngCYPpUtd9C66eYrMfIdNvbOPTMqnd5WpqsVDPYZARC
mIRwIsBq4NSVgX/WC/mwG0ttBVke3UwucGZBZbhQXL0Crp2ateeOb2Rjc4/oBX5L/dPQE1OWcP95
Q7KanPENyjxcSti6qwg2zbKzGuhUjOAbr1/4BEJjGoNjmsUeizHztDXxBi3MBjJnP3I3977fLBvb
yA6JWRX7gjA6dUoP7VSmBzeFvxm22TYrSLL0DdDbsdOAgBODPtWOB8SV7Mq+7mC0iGFBqVrElfkY
MVU1Qe4yG6fhpU143UR2tOqibtqOORrrKsNDSI3cfa3VeBmZBKAwKXuJXC+kVNUJ+RTtsxFyxbpG
PAcF7m0GAvWHpsfzJRrqYSXKz0aE7kMRPii1NILxy2CJXwliwZCz0MQ4PFbFbbCHU5t/lm6urLvh
lIBAL0t0khgvuMVeT9RiryCvXjVxqXMpVj4pl4so6+tdkKc7Kyho1myrIpwVK84qKZRVC6cRRi6S
1V4jw9JP8mwboKaHTILTGwbvJyQbYqXjUbvwCpdsYkIheWUdwe7tlKy8SmrirRB3VioJR6RfXto3
h8LHdccV4xZXovSu0b2nPu4XdZ7g7qTARYUXUizKB7tWplPW2tUhjJMNqaDsc3gTTcZL7GKAYsvH
+/TTXU3wrFdFCI3iHJlOUm0wJG79fPoRQH9ROhl7l8YD47wyx7PTivZKA9KPIrFa2jQXlumoLwMT
9p1qqru4LsUCj5fqucCEAQ1e6Owqy60P2URUS51PXy4u+6dEyb0nP2uf9VAQF2vU9X0myxq9g8jh
mvYJaLR4yqWKyx0H+37+1vX7a1o4J88uUkaL4lOzSvdqY5Fx18LG35o6VHGjM86ArMQ8Q3fcSQc/
OMolZOQiPXHTKBcs3xXYUMG3bbnJnj0lvvDsbeA5Z9KSic3rccrHgQWe8fxDWx1H4AA59/My91yY
K8PU/ZNuVu3Zghg9th13hMgdGJm93p57HbPnRKnv5+/MnH1giMd7bwCQLCAwlo22TqI0s7lrnYDx
Gl/mf81fimwMeHwcHjgKsexLFSwdhR4e2lDhS9SEh/lbC10pFFtTu1bppEij+L/+7/y4v7+VBqow
kP/4vfn/V/J3/n7k77/49/fzvzDqg/feNMU//Yn5j/1+OeQeKA0FJwRa9xwnE5Ewrh9dSdjzllOQ
NQ9N7hdLhm/GramkPWmqR0/Uofmi6pz+F7HrAIWtHbx0wiCYNoyG186TuTj0ye95Hr4VsY5jaaeQ
dxk0X4PfHHKY1D/DMKwTgc3LnV1jNUJ1IJAoEh5TMYQfQspYC6PIARyHCQkOiKqak2+Taz+Bbex6
/OC+hAfkoyvZZ1dlz0EXq+9CL3+E71FMxRzNjHr6l15JIeTrUfAsl8ki5K0+Uc1OCxWHk8diwKAJ
5Zv9UIwO8TdWMlzdzi1X+Nfnl6Ho6H8jEZ0z0zbWthv4x2wgqdz0EodE5bHckhQFha5o0l0S29hU
ddxbdWXZu2Q0xKGMY2KE+oxIHqcX2ziDH1PzJrAz9fITq6NfR5poz24d2Ks0ttUL4Zzxaow67+pb
bDgq+c63vo0VoFJculrDbhdUp8pTH9jQPkTRPmPfiZq98b0XEWFFTdoRjtbx9InZH3mJQKW4jBtU
G+YR0Uj7rVqYXRYmWqZJo1Nh+A8w2HxEWUqEo8cUSl5+0j3LugIy7GxlkcSW1OkM9satzfGbKMYj
nab7mU/Jo+vV2Ufjax+Z5qtvFH0Aqoh5X6OCUPo678ZnPR+l91kd/apQji2KXBiATZMHdGKUt7Dv
OrKHIjnu8sSqaVExZbVrIN+2hvOoUmGOZVyfFLNPN32k58fRSqAYN116n+i1s3XGITlgMmTu4qhL
917U6/sJP/Nd5Gn6Abc+OhN46/ccrOMGr0aHJs+w1k7fKCfNbsU6nNzkMg1ejY181uBbNZpLI3X0
h9wmicFS8vCR219beGXYPpUDW7+iDA7emp1xR8pS9WKbdIZGL9xXwjhQTeJl++72IQc2u1uUVbiu
BtZXbaV7DcXZT43rqBUkBVPTccLWJ8TiLbFWv6+7iHeMtrCoEQ78AJ2JBipMjMXaOv/xFG+vGtbw
1YYFtb40d1WSV89ChGZpZIGlVae9chcBjdUieXEDAq6gWWi/wo6TVcm07MloMRUwATBvlkJNaopi
gBaVOEutzfIriSl4gVkh5HLmROuyhAlstoknZZn6kRWjb/BAndD4YsvkRxaRTGnYYHGMY5CW9fi5
Vrm6o8YsDpYgjEl1vBIZR+tuhqQilmpoo81EiOjJCyqYOI2jn/s60NjWfe8ilDBYdelE1qEZNBir
UforsFcWWjci0C9iTFyDsvyldpOLEMIyn9WA4Ad09cVrOFAQT1PmvCFCQ/KYdx9Vmtz8pI2+0qq5
p7Kyv6M62wyQ4Ol5OlgibgxjphEPsWcDGeTvxmSB2UOjw3xC0UnsookLGRT+SMTBQWD5rYfqyQr8
/jN2lKegb533QXO+or4q3ljU+0BPKZ1voWWv7R6jlZ7M7Iesc/BfU8pw2eadt4VKTZeCj84lxwOw
9dBNl3BCKX8Bo92rPkGh4JCjWAKsWc3fdlg37N2q/qg7E/KLW28q3Uf+EqsgI75eQ5GJ3HoXDbp9
dfwYV6eKDyI2XxtajKHJGESOY8/SY3JXJApUMGO6hx5idap+LiC+bNwO3Vhjlf4V/ulG852QO354
sUwZdxzZ2lYp6VCt+NhXunWu4w9V8Yn3U1p3FzkaPvxlKa4hktZphHwLQYCpB+Z9iKG9dKV3QXeJ
/W+6UTiOannq4pxsNVvD5MvssFCl02KTbBAHgrgXebPpQ//bt5Rd7KrZVcC9E2kqzkoe5NcxNEf6
2oQYc4ovW12bgpfuehzIyoBkEIVRuKzM+Nvyyu0gKv++HSos6WAvkg6rXOYvTkXglsBhbNu47Xjg
vPoFdwORVzY2WHNLPicMa0WLxVZkDTWYphUPGqIuzSzfhT3VO0dpMRfoquF+wEKTZzcPws21ayC/
uFW/YtpknMYisnexX30qDFUw+/WO0dSz+eBwPXT22Snb8t5ifsSQblrkheufwl5XT2pNjmBX9eui
wZIbrjyBuRqElQLkYwl4sAhMzz6VaV9eY2cgkQzTS4d7iLvuilK1vFo+cbylxQcwf5sPfXEuKUed
qUtIL5iU5fzYMDdBAkYMMamzIO1W9cZteykEVutr6TKRH/SxWA9dIfYj1v3AJEV9VQJlWOhlQ8im
odkYKlbX1u0JzpsvSUUtulfN4WvUFf1kOrh19nGFA7a8CRq135SFHS9qo8CNOCphObRtfFUNQXJp
IWHuJEmuCo02GKN71PQghmRK94uJU6KG1yxW1pXtYz9qlnz0+g13Ruj2DZNfdXBNrMr5Ytd8ilEz
hOuqWMErMC5NV2RXzdC7Za+AYMzfJoZRHxwocfD9ihUJwgQYt0TpofEgWc4016qPKEMF8896xJF2
b8spAfIeHkF4iWFEuO4NeDUVw1tJ7brCS/uv2xdbH7yJbeKQdGTrgal3FwSp/hEz9eUQgFBlcjfQ
lNglg0Z79BU325M26uLBmBvDc5tXxzq3geQ5ljCQzvKChFbQrDjprjQB3VUj42mnO/1DTsI48CS3
a8UeuR98imrzWEGGbHCTuEQlTIfSKuxTnnXbpLPfyXuuXkJB9z5E0pEnPuUhNvB3wTXHmZL/9oSF
CJIfjMa+T9iZ7hy7P1pWkq1tTqxdPYBldZQ1LzUI2l0T+NOvsICzDlQImGlM4b3iKtoi6Z3wsZUu
+4m/bMLhRUlFcWpa8q3qTOS/6r4uF1rshU9G6u17E0MqUTrujQuTYsqYTZdhRA3UBQcrqtfUK8Al
cfVORk23aVI+D4nO7puAAIOy8zlHAZjsi5u3xs2PUSPA19S3YcdmNCIr9l3lxpFaIcXAWm2w9GBP
Is2r4xZfUVVMZ8dUULp6a6GbyjPk4wv6KIYrMjhE6S6l9IBNK11bVYap4dvqyLl2tJ/iksOgGZfY
JyCJav1d7UGupYWsT6HfbwausVweNDNaGC4jlPQkhWv62ouSlS2idxyQGQ+1yk/seOrGgA5SJLhH
inhUVyGio9NYF/qy8VKSGhLq42JyyMsQmXm05Zf5X5kq6OZiOuyWrIC70fWqVQ43asFSfS9SE2NZ
9isiUtMNvo7RNm1j7VfjkPThJul4wM41OgpRQsxH0gHzQ1q0FF6DLTmwqKfV1zx1v+rSdMAOCA+G
Ppqm9dbEe++OmvY7hmkLExPBmBoO3Ubv0Rsk8c1QP9EiWQ+xX1gPIkDammj3pdaWd+rAa5t/HI5T
tCVinbj5wDcfFPn4wgifTflavZRr5/UkBGM3n7FNXwPpGT24OiDelO4HCk7XvE+jtt/YWROcgn1L
5v0aiFU8BKJRFyjVlWcxkLngi2TTDVm5rQYIJ5PxFWtOtdZLVOgpPz60TYySrTOKE5sU9nqCPNC4
h4+AVXnzMH9p7HFXIXxYKCLqlqoxVWcFcJMcOVJGUj9Xll1bFFv0vvoDiNymKFIECKaAmDyqC6Uq
GkIKSMlI28lfjZN+H3b+OSir3Vhn+PjWwdY2DbQ11YixnH3SfewHyzG17vLQOBksxGubFUt1UnSg
k7KCoE04rz1u4U0LO1E3lTcsXZbhrhI4tYw+OS+Y30U4PBBnqlnYrSuq8JaBn1jbxPnETTh47FUq
1Z6svMXYluAyNC0EbZMVHKnBpuonC3Csi7asQZKc/IFBTQWOlOdUTwwYoQohV7jXwRob6WZNt9OV
vrsCHSPvXVjNgT0KbUNjtucOX/820Q+s1ew1njWbfvZjRL6y93EROdJ6kkcrLIYSgIX0Flx+mbJO
2oEfI2fBGSHb5+GFIHr0sIr4Cn3rvRmNX5Esg+owvnStZRwLWGWAqsVSsYrTkNbmnZ1NeEi6DZQm
PlqSrQr6vA5OkJoSGVfG+qZI63wxKuBrgrPVLzBMdJ0P6suJnC8rWEYMlS2XtLI6CqR77UWkHyLC
BBTaGOKnkpFTO4K1dg1kgi751UyyhELum+sQ1smWQi/ikZOYugSz5hWAnE6tH4wkwBhY/bHDgZmm
Vo6vkzv2lwHw1agJPEWdUOKafA6V7g0RDx7RvrjyWeGrm/qfRgHyozSGS8sQkt2cwFXSC5cacaex
wCFLUwwP+KFsyylfRxXevGjsn2NfVUClMcqmmVTAhzHucgsChMI4Wrq5ykfGxIhd7zMLKTyERNm0
INyYaM7v+tIWTLC6AXosozusWpt9KecLZof5ajQ1m2oY10bYEMMSkddMvoir5NHifxg7r97WlSg6
/yIC7EO+ilS3qrtfiNPM3oZ9fn0++QYJAgRIXozrY11ZlsiZPXuv9S03JWosa2CzRq5HQ6zfqpG0
WGAwhAMNN6soW3DyKWR8uRn6kgmH2zzVbdGtI20zDXG5EwYTvtkuL22P/Am/LoElKYG6ka+cQKGO
PMTCCZMk+xstgOFKq9k2LBFT3eoETIlmPdRPk0mmT4wX1SC5EhM0Cb+l4b8um8HwxrUOZDmY/Op1
IFBaVb4FBpXAI06eJJQX2H3yNtrEiGr67pvjhXeQ3Xc5++kZeJVxaf162edxfMe24BEzG21qe3xq
DE7uebszPTGEdtzmEBje5qmgqTgQ3vzw2NvEVdE3O8nC+/Ad8lhREiD1YAgiBKlssz/jhJ592qzT
gn5kZpw0WvAGZlYtAqrEfEwh7LDrm6tuHJaDb0T5vhmYfWiCemzSOS+Z9nDAkjQcHBZ1pTfjAeY8
KSs14YRJ5B69tjO39LVAdM3zmU+a3TjThsvy+IJfc+80U7cxYSaTDdasqXaXx2CowhFdfgo6oFw4
KcOlyHuytSbwOGJel7j39oCd33NRpQeZ9nt3yNjg4yLeDwMZiRYeiLWrj/LmpvAeUoQoo1a+mZ3G
1JAdnnyTKFzIt+OOQfrjN801n+QGtCmtBVrHQYM5wvZPuLpumpVyenL+WHoGpDMioGfssS66i4sz
d5yfZKLvuFht1COutW0WxfVg6HPIRI1wY4ihgEk3YObc0O2ns+E3W0t5Jht7QbvWs3C2+n6QyYje
Xuo/mypj2lzgmxDN5yTs9qAMOhClJYqNmwmS5GYtDpMpHY5+bILQmbzdXC7Pdb4MV2Kw/rmK7k1W
lDuVZ3e7mr4ds+RhiYlPlF7G2qYCXJlM71YuiCHCH8+9rsQlr4GLjO479Wj2Sff40/GgljeV5nB7
22rfd+NM/UqgqSK17tDAQl8p0Vd7jjrGypIVCPK487eZ5013DT8ka2OLW4BTwUo3Kg7lLFZsLE4U
VXtCVqc9ZrJflRQbjzMtvR4YBCNFAJeSOI2iSM+Fjvp6YdYXMnipDy7RTwJuh95N21yr1RbzYwKl
wW8CbvcsXGoXD/qi5JWJd7yKS7/5HFrphEaf+Hv0ycmn9c4Jv/30h0ztRwfwm3x8myzjX9sQNpqe
+n/+zz//XrmFE7qi8fdeUiWfCNLqwX+ryuGTID9km/18/vlS1vZ8JkdzPuuEB4CbH+mjPX768wOd
AcK+KXsqpzQ9GiKzrvTyx1dX6jcgsyMjab6j7vvMu745EyExvsKTYkgqRX76+bZ2Ed1zkSQIpMX4
SluThnNixMefn6IFJXN57C1wc94jkbPuz9KOMvLJNP3aGpkXws5OnvmDnSCh9nkVD7OfVbv9B3AA
/JkZ8XsmbJ5kYeYp52iXq9xm0FaiF5ZkHK6yet8otAArwhDXsdcTm8Hqzrh3o7lL941aLHC4bWnk
DecUTz6aPVVwtmb2XANaYCw5wiDzY8YRs9e+IZ+INlMj7fWkGvmWufbDJqYbKDL4KYFr9ME6zh8O
AKW30mJomtEWe/r5aerO75Usm8swZ3CRq2VaJ/Ru4M0YJWO/uH3B7PMLD2z5J07aD00q8cKYztta
mvf/8QCHc+pL4mq/rEX+X59hevwKnG7/+wGmXUJc/F+vgcXsv9fwfz7D//MBPy8yIu/if/8VhD8R
epG5ULjxPmz0WZKQZcUdfia9uFvG6883P1+EMz4ihuj1/Hzr6KS9Dc703yPQw3fPU0XlWaaddfx5
hFZUGpxqui/64xn/+7+86JFtNnI44Z8IjMGB3Wnj47ORyC989wqcKvx5tp9HpCnsCkbOiPAej5CR
RvAAVtSfH/58UYb/XjUmU5mBS1OO3nDsXRghaEBoAg0iZ6DGZ5dSYHlmHz17qi7CZBFq6z6+tdS8
HAYLtBs1cvTsdwkRv0PoiIfWOvamYxwL8KSlzfG6qGd6GIOxgwnXhUNB9oIvBiZl04vQgIsZqNnW
Wt6+tH7/bMRsm4n2Wx+jt6lUROrRXR3sf3npLBs41vVe3PqR2EDoHBw3yh57M8M/GwAaYn4SJz77
WGBG6WKkutyJEJaaAQ8dNb9PPoo2XBeB1af129dHCEpNbFiARfbe1b2DOFyw6cfldKzSJASV36xz
jZadMqJi5xm8p33urJaITtygYWyB4smZNn+z/MrfkHZLalKXXgc1hNKcb2lJBJSwxl/tSFRIalpH
xsUYlAt9n7LL5CkDS/5xTAh1iIc53nnkjW69ol53aNJDq/AAaqAh2CunxA7L3qPTrmtqDkbI9180
5S7redATzt99v+dOPmda/o+A4Xk9Gjl+0Hk7KopUTiYEC7JGeP2UBEIqUoiaCeQZDe9DUYjzz3eC
SOgjmBS0uAxMrL75F2s5okkrXReRqR1I13tkx0EEs8t++pwdg3ZSx+es/U4elaFE3cC0hktIVXSL
ULI8dTIxmQe7uC7AQ2aST1bXkWSJh1tIABAwM3IZZm/8ldSlfjOwuDhxFt3xyg/1hkzMfxTSjzy3
jTNhm1D5W+TUn026JosK5+S0f4BwgJIovN7p/E1xuCvn8dXx9THMbMYOdBBl3oyrpqVfUdEUNxEu
IEMng6ZaTBSWKvBBUykByw7ZCGw9cpl9gFmI25Ge51cykNvAQphBnu6q0mE1dtJkyFUgc/UkDsxI
dTgtJJ7/aTg3rkGd5fp7mplAuSzxpudMZ2eurzCNCSDRHN56MyR3+Q+3zbLq0FA7Gnr32lzsfd8C
vInYvwb/mwKFgIDPIieBIW+H3+oxmyYOhtBq5MSpxcM9SKXrXqXo4NoG6HfvHR1fratJEefowr+f
/dLYoLI7aczHVlMyf+rT3N7GLL7Q5GVOW3ckWg7MWspIBgm2xVWOchXVzrhBbSBXxZAQgZbRE9fK
hPyD6VPUVA8RUIsy1bYT3qx1HK/T8THIaAU2HA6Ma4YnZH/hqESdRyCuNGLGiMOGUuYlgT3UJFY4
Z3myqT2XaUs5BYizGDLJFD8XtEAkOrQ9CNtDf3BhZLzt/AZxh5H9wZmtfF8PPSVfkbUQruUkyI4P
JYGHT/1SfvRZ7txwzOuot1LOgqR3kfUy6mTF1XzUQ4GjVaff7g76tiiSrektDV0vuhhtpt+FlUEu
rKMAZiD9lknn4EFb/rnxz5OC+VJXMTdW6R2iCgixAT6SDC1xs6kfLKQ0B0sDtaUyCbNnNNaen93r
rmZ9jBq58rSSDZs/Ku2hseQaVkTp+b+G0fuCMhMHrGguum8DUbaon9xZZGsQ2vivvOL3MjPcESTo
bSvH2cwZ0wsiKptdO3JEm3uQBiaX0Wx2V93AegfsD0qOg+vQpWc2tMdCzpBF22yfdctyGxcCcc3O
CUe7AUmZkrxWca+uM64F5RCYbZiHrmwXegzUzQTDX1t3OKWdiyjBaj9zc0FxDGDMHjmdzbZPhI2x
c6z09AinZvTOmVfUXPyVFXPlkvDcDeVzFxFFapRTypzD/GeXbBvJDLzC534bHby+TuKVWyCweznF
cGN1azskPp28XNpUNqyPQ/G7THsRDrp6ImOW1kfyUPT0rbXC4JDJGclEHLRK/6bBhlgscXlIPTD9
MMWmRgWtRmzyLsfQsOjcKwWcuc3U+D42B+nND6fQsTLSc0rKZYgkHaiCTqa1oIdpY6NeZXhclmEr
tPkrioG+4dZhiSX3yKpI1ZUYkd2ET5/ouXQFuNWCjkGEcbY8YW44an3abCYreksES0tb5H5AQ6NA
/O060bf+NA7sdLCiXDSYpVo4ZCd3R9WYvk3jJHsSS01MX97szGcPJz79ifTs0+b1z/Rs8qM3gUsp
FtRZurZOYjrSontcD5a3Y4lg/S0u8YA8vEooqwutfe8KiVOLeCaXLTVN43Vp4NQhfhcGWq89dVr2
rkVgbBo3M8OiYZOcfIIH0vhWztMngBKW+IJgNKH/psj8UM7eqaq9YfhHwN5qZ8bjV6SaVeLl/6JK
kkdCG6b5W0VyG5XN76j4s5QtDbbR8QIX+p20HqS3uftrFUQrDdeSYCH0RTrm/GUmMt3Ak+2ZIRhk
jZZ5Od1p+487OYg0qKIOu5cLi2BlLh4ZE7EY7xqKrStrW7CoHA/NQ/6MFwJZ63/f67n6ajTaOj8P
NgEcnFzPgzL4eKrZNGtyWfBB/Pz059ctLTqOOM8ZW/LsszWNYOLUn+nxUn7+yZ9sELZuH2//+w2G
jvxtLg2QZjxENOicUYliZ/z5FZ0gNt1Z6C39PLuVGssN/hfbhndaHgBzJy6xeyIoWbwY0XTm/q3E
SMin/5zi9MpQ0/hLODTL386bFIM7ARhN4/aM8WD7TKmJ6q6h8+q2vxWpD3S5NBnfkZIY9KK6x1X+
HhF2E7uSJCbdtZh0BqQPfWWueDIMPvGm1H4DcntkHZG27Tc5prw+O2Y4JSLaqZce+L1TFZ/M8D/S
eL5zxggjd88EJCMxGRRKlvtpMM7QXfWwF+g3dCY1b42AKaN87dUm1BDcgnvzrI3e138tdNJV4/Tk
FpUfTY3yJOvvTZq++Ln3OiylHlpx/Dl3DagZkhgB3seK7LEmk/fGX+59UiC3lNOvvnuvYU7NvBxp
jftROc6qMx56KQ0pqp67e6gke6Ls+iCpIgrmaYYxYMOvy4YAk0S5fvyH6PNs4+vMCF2NwUPbjTvB
8ABH42eMnJaOHu+b1YHjifoehKOD9lQwL+xSZF5qU5NMinTYu9OM/zI7891DIkCEK/7LGasb3dY/
NgFjcFb+ajGnfaeSXyoq2sCuPLrDE9R8Hrz1aT67BYpJ031zC5JK9TnoVHbtlLCfBROIsCNnRdDx
Xddz2m6HanxtHO+35lAm8n+Jte426yRz5KWP89+aBhaq8+WvtJqiLbrDiNYdwA5oGNCIOVWQQAhZ
VttLgmPIbeeuG6kXI6+xVnUHd9zGwA7uawmERV5YRHtTa9VnM2t/o2mmyNV1UtMjD8faQ8gFzJDJ
vMYtCIscvXdif6IhhKLCPV2DMlrTp6DOyqAIWC00IIZRhWNcZFll60d3NIlRQoqSJgHbMo0c6Hhz
s9JLJ10vsJ0C5ENFOJQAs2eVT0eSXShTmDAEnW2clduMcGCMaWPpTYKWdkZKS1jOuKQXLmax4hn0
kLhc2oLrlDUoLR+93unL8zk550n+MhiSyBizerHBXqGEZ18uQrcgQHuRktQyPXrPZEe6gua8Qxi4
0REC48Y2hbPDOTonp2/uhGfvzXJAUZSlN5qVR2Xlr5W57Ro0kw2IU8sotmouTnqHu3owu1/YE9qr
Rq4ueeXV6WFIL4k/vEbj0typYDLHTa8e/6q5mbyOKa5H6t4nWrub0dLERThV+YzIgwguq98Wiz8H
g21/Z5ynboKGkJ4Xl6rKuRf5LYkYdtpU//Ncgn6XSdmPXTp/ecTLdG6gA6+MVu2zWWXqGCssDRw0
fDfVAhGjLrQyLj+jYkIXQ0qqPLwJ/uI9j6TU6Uif47xhLl92a9Kdk70tb3k/a5sZRhONT/9taqAn
kXWbkYpwdDysH92E7Q/vCk5DfCNX2xj9wHfrcTPiTMINNXub0vTaEzvqvu7yj1pVGAJibVM6tCLT
Zbxp+KKeDKd44NXzs+PhrmcgzSbiCn87p4Ccx7a1tzkROHnxCoJUQrZqw7I7Rann33qrim6ZN1dH
aUW/HjD+bdwII9RMhhishOxVqBwhlCBpKlzD2hEk+jxUXrrpMQ2zBlmPnvUS4md2w2bU2d6LFlVu
TCxpHnuXGkPAtkb8xJEgqs9lTpY78ZftZGW7xonMq7E4v5y+SBl9VMOObK8vWKpB5yPC6YuMNNcu
SzdCOgRyAsc55ywQ9cg6I21d201V0b2kEHmilH3HXaoiiCg8sW/CE0Th4+6afDkCEiVqT0vtcHLe
mJ/SGMjyzwaw7+G/L3iNNsbQ3QRto0AWcx06UuphORNDye8KM8Rj+8nnRNu3RrwriW0MXJJ+q8xi
3uYunEKdaiH0UBDTXS7gpmJ75UhSDeaZ8Oc6zTmGkbUUi/pOtm4TItCeaVqe9bQ4mmCrkSCs0pGh
gTezdVigzlVBg3Jkz1iZAswnTUQuJ1BFM3BqJjT5voextm59AN6EEmK4dYxvymBOIA46ummk95v4
N4WdMqgyxicogalLs/zotvOpNGW5d2V9QW4MG4oo9rUZc7iZTP8Ap7M+wXDksDVWRNsChmJ25Hao
dR5BtdKWKGf9k0qzPGghwQfWqI7mbBFuHBmsIU6+HcxcYabIMFGK5KxjaCnd6WmQ8j0tBRDAaXjv
U+uk4ongcoMRYuHCDeiYg2CjvPideG1ZgcKq1PyPGbvSKtYJ/m26Eaoo+D2zTfx3UCzHqdX1YIgi
czc76MPmknKOAxvXbVqbW9J64FqQKXSI9feY9jI+eDt5qv366zG4uM0ULZeix3Zl5M2ZhPHy7jqk
5Y2VhfqpWC7d6HcvrWsdo+ZzRLvyXhfMAJgjQ0SQkwhzQPNINz0KDKnJMFE2Qvkohq3u+2BXRP03
IpuVdoVzyRWQf/vF0mSNQKZknCrjtV25/SZfxvkjAhlUplK9cZh1n9SaU73FG2KJ1y6viq3tU5On
U3pNLWjOqTWw9oPUppspu6OBeKSenxcNzDkmMegP+UJiJMuKIql3I2VMcZ3HGjDSipM4uQch46S3
PPFM8ukKhqBG+WZMPZoi4f6OGXf2E0EEU0PHYUwfHg9Vf6SGT8tvbk9zws07e7qOxFwgqR0R/qAt
tDXGfD5BcoY/kj7TCp3zpcjXPo6d7dRNf2hRXKPcmO9Uygaq8yjbtX33r8zQ/jttG20ThzGX6ZAB
nROtPMWv2VjM686K+Kvix0VcGQuHNQHGzYouo6V/kyreha6luq3r5X/dZJiDpFneu5g76ADPnbBy
r32EPgzvIl8sYI7CPZgzSWZs9HOYV5p2qFX2YlRzSl1mPOllRhPIjggYHbSDlUvir7Gxb3ujYMIN
PZlMR6UF+pK0T3albqWW629EezBV7Bw4UCUnmL7/nswktBxIS9WMN2egfX6KbP/V3ti0HN8VheW+
GwS+FdArZtvspDYxoHZhDVj0xLVmSd6QIdKCjEh2w6B/W5BrlbOuwcyw7bXWO5tcMHnu0N3JKTrR
XKMfY2ntVhtw3ToctqBfdtHFp/47iNJd9aK86PRCAmNm08I3hjEgiuDmTXp51xk7JTAqDlNR7Kky
XhMCZWhjJaRBVRB2fPnbndXN72kXOeelam8q8dTey4kajaS8gw6mUNe0Y6mp5tQ7DKlEurw6w+gw
46sjalVuy6S0BVJ5DYj88K83+YjrCq1XQvOmJc4uwDVigRGctkppYyi8zqOQfDBZhAiF9g7bMb5F
dbqtOYXklGSOxYVe9iMTI9AAlkYS4QKecFYGQGshtasxcDsXQKozAjLSaoTJRQ/Xj30wE9GNJOty
Z5SRCquuDNlCv8uy+jNIIV+lPX8vk+meLN2KAHcerSizPzCqP2BvwPrlaF+zpH1dyJZRsyfIlqbP
MUOByO3EXHvEVgdT27+0JtkAonfcl7Eynj3Ikz+nldJRTRjnBNW7RZy9J7I4e26XIGe9anwKq25e
klM+G/x5RV1w0aYHq60/EZ87V7jKZ2nmvFFK9YAvjSAvx1s3OOpaWLSbGDC569gAN94NifkUUcSv
smk6e036BpnSulidrd7M0lt1EPrRFfnm88NuXgye81V71TfqjfRQkqm5oVlwlLF+jnXf/QjcZXlK
3X7vSX/cWovvHDnXhRiGyptuMq4a6GIkhscU/FGXDlZ/teLm23abkywXytPGa/cjYybfRgjT2BUF
aTJ9dEZ7qhUS6D5i3AruyAzYu5t1VjPAabIGkRW+B6+tgsJhluSIxdlWbkX+o6LziZcu3WAWuszI
EhAMznfd/gmgMHM8+T3hOl4v651eP1DirpdQKRKqVk+Gv3Ka+GCl4Flyqe0sCfKCHSXbIo/lmGhm
f1PV9OtM867+43Ay6m6yzvPZwoVejsdUH4dw1HFgxrN+ANl8N0BPHnu9Zys0TuNAu9p0xKHwiuyM
Lm3Y6C2KjFIqY9W1C2OLThuOmUn32BCUU58Db9+Wj5Zzczemh26q3m0xobu2SJBTQwtXegF6CG4q
LSdta7RGE/wUxsor420JLCpYYiS1wkJDzvLhhbQjEefE8mzHRv8UR+zseZ9oW9y7z8qxxieHC/xe
QpGOHDeA21+e6BB16zSZVGjjeiFu2U23/b2zyuLJ7qPmCVND8yR8FePho0aqKq88/vcF4C0OTZfo
kEefrV23LYGYS11U//0cCWa3UUvxHjVIJScGgIHpmeoojF4dLaCMcN5HQUhxPKGvE/aR8y6JWYgd
DmNLX9BGah7qnhcHgEjIWMDEw7O4MhzNMn4aO5UHZWyxlMyjJNGKk9Zhol0AE73lAEMPlCoaYfXR
1goCKhauqnkkJFRK2mjcBM5hyVwzVD6iu2kYxgMK2/Hw8zRW3nfhAiKarMy5ZbYrtmrBPhhzj8xy
dAHHcrQoAd9zZ2fdvZfpDn3+Z28l2posczS+MGOH9uTMY/W5KBxt7YmCujy2SfKZVdYLG61PhQJY
YkKrGHTsaAEsA+Kv/3ipSYxJU71kpfGF53Lbpf5CGI7+h9RZYnszPgh5NBO2ZaNOv2YC4aolv5Uj
ZBgbiCMtZT5hfXbXM2Ev8WCvB4uEA6BQVN1OFcSB55ZvHF92Q8srFPWf2OUPMXr/19IOt5zPH8fm
tACsqg5RDWq4xu5ipxGyH6D5k2V/LzWx92linjPfgjSHMSJP5a1yhr1mYESkIg+GsviTiYk5PEES
6JI6mnIJZhtMFn2t1ohPCO+F9kWfwN1Mfk37qryZvGhH3hEGvDTWS5N6uGsTUA9+6tymzPuNofhW
1Sb9i5L+o1+R7joBBBQesvNl3FL1/PFtH/mfzyhGuYUMy4dLVMB3Uq3xTKbt2jUiA/qlfgFO/7sh
iYu+PW0jc2Ke5ll0tuNrLeV5ttJ+m8k6XQsdJp5vXToiapDU5ZvcQUctMSO6OhKhMbONnWV2t2KM
D1hmBecf6DLubSjI6co7elaWwwylzbjJPQMXTP+F14KVyKz/EXjorlYxbnw+38f0yHzoP4ZsM8Xz
rsFGudYQLtlouFZ0T4halW/mENSjyDcTum0YX+79oSwKUPznW6S2Ry+q6CAA8e710QMHN70hON0S
6vW2UOytbf8y5qrd5UP6WjFXQJ12IZ3hpWuHNKSsP8mluelEv65qCxGjxQurRMGlbg7PsW1wOrYV
eckAjvWCt6IqEmuNIPpDozb2EFTAkQRPb/zxlLltY+2Gb3oD2mXf2tGrJ3xn3XkjvPTIvSJbSg9J
q/WBFgNnrmjMN/Vrbi9PXUZGM31xYzsbvzKlXuAJ7+pa/IltSq18yLeO09qhW4o/tZ4RMmEn5DGb
bUioLmNTS9/lxfSryCj0WIcpwLxznBfoXoYVtQN6dq5R0qsRCds2i7OWPhcO5cY4rFvT3hPCR3+e
D4OiXjHxYlpVV9M+7fgoWI1qv2SWAauUzjSGkvF5oQSiwmAhjCqrDuZFvEW45XLNsoMFJZwc6Pcr
h3Qj0T8DNgw9s3iVGhDmybl7jnIfu1zGhQLNvEg4gjpUX7O0L0XDjWHaqNWH8aEINd+0wt+nOtJv
lo1N3Xkfk5ProV3CY7BMIMmIfZ6RaB88w31vIdE5BGP71nAcoDYiX4g2Sa+9aQuNGrfASN3qe3eh
gyxJVnbTT83WvU0muleGlgE6+7eC8LUg63Oa1H5uMB2As2438rdBP0+bEbD7HE6ZpqCPtP5o2dBS
zY8NXcXpDVQEMUiMdqE5y/w4Ru65Ad8bYRjWhvNArPSKc3e9kpoAuGmq52xsyFPuiR+ZmAdpnDY1
Az3nMEyIdnpsKbKrwsKoqocJnnKq0TE2dcz8tH8mMv5ujg6P95iSa2L4iaBu0qI1LmoO4CI7j3q6
jnwsfBGcOzwUm2SOX5Ua0iOS7SB3ObuKmYMyzXLwd8ZnmeFEclB44y7uXxzvabCmo9RdbBvaeRyp
rlPA24Sr4aR3z7LNnjvSXgePDCCk7lfXQ36kG1T2tbFKHiPbpF1+0wOZLnnZWhumAsbatItdumjl
qeisLeTEd/Z70sJY1Zgyr/SWT9h4xdT6WceEcULKCaKm3mWFYEkk+qRWHL7Rudo2KkJNE396b+ED
mG91yuypiaudl7XffpT8NXWCGSKNGIaYGRAZd43yX1rduPjSgQPSvTjOeJ007W2QKNZRaISwctTH
InVaatT13CrFX3Z4FPI0sswnE2myVfV7OA7OTpcafjt0l8I7xQjDuERPuJ4Zwyw4dCLPOkXwtgbi
bIo6e4UA+zuyuyMK4rfB9w51fuKScYNeYdr3mQQQMIIdNCFINy6BhjnFcDDSeT/0j3A37EowUhHN
4tpLa+wS3oxJX8PLP+FhRRlimFzrKYz8xM3vVr4eFO8yorJUoy6THQ6jkbrvcQRoaWmk0Ymj0pff
cBwfVX/Rl/SeLkg2Rs87KXMJEjP/ApbxuwSV3ENsaFzrAxwFzirrSY7yhH+RHulQXHQN+ZvTmLC+
PDqWSIQIZLFCv9dfRzRMVeOfsK6duypaGTH0tizbRXJ8knO9tx9DlWQkPE7bublx9c3uq+y/cLnt
+kS+Om18T033Hxknb4uf2GFeszSz2N+FQIA7WfT0I295d5h0IVGb7Qj6Fq9jNuK/2lJ954b25rQC
AYP5aixath2jxgoiAuQxftfPrcNZ27NPaN+/vKI/5gXTFGc49BAF6NhfjAGGfRSqhA8U0huNn+pg
EnIRMsXheDHkZwsGK1p1eqcV03y3bi+tO19L9aeOM7AfoPdacyFoFf6+ScJeX/HQRwdtlCkgsPya
w4gJLZsXteQm1GYq8cyvg9EuQTV3SbBIMlUgfwfz9JBBcoUuU8JAKgqL3j89buM4I2Atmo5ZsWzi
gl28zP5aBIcvw0O123IzxBnp6wzXHap0PbHfY1T2kGI2fUeTiH3lZCVEskwmXg49Uu89SBD8ah2W
clryjf6Zjd0xM5CvQ0+paodMPD29u7oIFTKQqOY6VVl8F3HY0ETRIPzRF8/WWJy+x/RUPrLwZG4+
CiLtU5emWElsTiuTpHsS5HYDOzDkFLwIjd/VpKZfk8ViRNffF+W8IQImyWM4pK79SKudbzOX3Ny1
+94EJBRXd9azKRROgiAuFp+xmLY4cqyApmUVLoZ2c5P5uejtf4Y/fFVThYYkoX2dMWyb8uHUSiu0
dXVn2KyDtqZtiAvG7JPzMJTf/ogTX8rVRMkWIMt80nRSGuYUyjQE/EJYvzr+NBq2zfaB/+8WJ7qy
nQRaM+68aNgqxOKMFYiNWbh5upE03Tmn9spBKLDJYUhQhP22YCxrPP5LdPPHeo8UpgpjDZ2MgmWz
LSlYKY/sAKEN/R58LMXA5U2KMs3ynZh6NFQLCsbY2C6DCsexKza+qtD6I3gV/zx2IcPM3UNTP5Iw
c8vevOKork7aoxz187913jAELBx4HteFFmzmMDdN/XNdgvdAcphuaBmGWoxUkOXCRKYl2XI3bspk
3kNn001oAmm4Pal+/LIAGTxqJaODIbsYKIPkAFaT+2FwvG+LZ3voF+HWtYzlsxqhCPqitWNF89OY
53rQuPHWVeDok9n/yC8e2R4r7Kl/e635qhETc9HuioR4QsauHwtJfmt35v53jPc5zc9oN/7GvpGt
TYKe44obZcHoqfks4BSsdCytX2UkJnz7+k5JYAO22aIUYz4VlI2+9mbPCuO/U2/ToHTqvTUXbANX
L+++lQYaRrASOZ0fTng/JiDLK8fCNA+Sp81SuBEldjcd81dJZjD1/RKFs1a/zCTjcuSjgpiyhYqP
64zst+NoerAhG2AYfhgl4l+UGM8m6Vp0E5mUVpfUL79rmbzKKD5jssNaSCO9RZS2XWwVBzE5BAjf
V1OpOwcd57fexepQs5wEQ4cBzlmq6WabpgqFXRtrRid5qC3asm6iglEYChN70tcN7Ehv9N193U4k
To8lB/Y2PTpFjWu7lZdx5A0YuProi6zqFDdaN140mF2r0VcfPdJRTkMFzUOPmdDyEdXTBvvOJdP9
j8HID6rTFUL8zNlazXcWORfaenIfcQihMbaZEv21GBhi529k3t8TuqDsZES1zctxSu11X/m/bEgm
RMoc45SKe7DFxWkxA5kp2qc6fl2k+RiRPZXJ06LRDKV39LSwMBTdDBS1uTT9FGKUex/iMWxqtMWT
yVT8WxrZ25BbzrrI6Z3aD8uM/802/T/YO7PduJl0y77KQd2zQAbnRp++yCSZk6TULFk3hCzJJIPz
EJyevhddQBfOARr9An3xC7Z/y5qSEd+w99qRmXEytCbB41IaGvQw+clO/TfQEV6Ymn4pWbQ34wKh
lPucrfWt8jXWF8gM8yE+xizyO8sL9aEzLkXDKUIOCcIZr2XkrzldVMfY9ytv2cUzWAPXIuDaxQ1Z
i9IPO7xapFyJvchjBtvZ7EHljXFqM10yM6JxHOcntZgaekY41o9M7to/tY3neV1ux8nQMK/ofO0k
dHqle0upigKLAILBgmlRVt+GLmBn4B9h7LWMOrdUyrwlEc+azPpzvCRF2IgK3o7H3iNJVR+MKUCd
sn+axomtnw2owVLGk+FXgWucVqiGiPjUeyUpAuUEXAKYIp7l9oyS8rVob0biB/KBRIdOZyOJtjMP
yIXj54s8qAZ+Cj4uDlMfi3snxydb6R8mC8A9MxC/uVT1UgU5Wmt7WM7e8OkUdHeEG92jXmwOBQNA
BohFNPHhaAsH+mg4Rh7CM1poaO5V+qrje4bVPqPZEiBW7Rez41T26JD2UpT7Mq/fE4fdxMQkje2o
fTMYzolOpqGVth6nqV/52FSZRRF/+QKkiJ+7D82eb4x3qreRdNbdTOt6MCymtRhwPk0lnp3cvBLX
S3xR4z64M5NdB/RNUtZMNWMViaaN6rE8jshOTkS1Dwfbqn6bRCMB4v4y0POZPsYvpSuNRxXNYo+x
H7BlBnFNM5+SjR++MU30hPANIE06DhtnOhCdt7HngXtyypGVPR4S9HWGtCAedP4tVWrEXOLDxFLi
tOtlKJwbwyX1RNoUT7M+/MxIlFe3+u6G5uQYaTCUdXo3NvY93dWt5o9RowY/VEkbVCMptp0RGBNn
GIv3k5i0oxZ7LsQOF2noOyDha2pRPpqvVea8r5mxHsYk6Q+tRwtn/V6dTTyXShS0DZ328OQn5kvF
fHcfl+uHK4qT0A24qXHW/yJIHg2xXwxIpJws9PoqP/ANRYald78SILCH0sljzLr8XTdJTsssxbPX
EwKKrHhb3pnOewstt9K4v3V23vGq2QEE6F9Fds4m0kT5Mt6LsbXumrS+6xdFwulssbSflHl2TN4X
0GF6sRP9QyKNB3kluvM0t91ery3/xkMZcuJF+pj2Q5R2fGGDEtmDVzvfvgdrqSJ6t3ypKu0xTSDW
qm7YZ0XsbuvyHQiS82wOb6vXgDpp9aOVWND08gZvsJ8eYAZwbs6CvW/T2ZfWzWBiWZtQYiyfBkHO
WNo3ZmB3+bGT95UnnCDVkIzGnhOAgyXfoL5zsm7aAEMcWEhl7Xk6aEtshAWhV9qKLi2xY5yiSR3E
+PT7bjnEHe1wU5tPq+6g5a3cdt8Onhsp3Xl0/OKxk+llKoYjuooqsqT1G/lTH6RSYxQycYwjM2MO
qrkPZs+w3NpeQvXVa+Ie6z/+IG0mUqU0KtIbyA51BDtiVASQoCD1iox8elC0GElL7sOMO8l6Fj0H
j0h0gmSG8T1fH6u0Q7BmE6hsPwFKedAz/gJby5g8Yj+kUr7NGt05TgCqnHimpJp/Mywvg3TWr05y
W/aMJ0ZKg4Ii3dWdLDIZNxq9rENfjfSo5kjmc6cFfZywA1+fOqcGJiIpDDn8SoM7neiVdaiQ58kX
EqO/7NY5+ZJepNT9KczXgGgcFibVtS3TR5dK7pLGj/HolkfRJEdRdlezcF7nEaVFNhsuDjyOpL4+
auSYoDPxRvjAjBZ1KN8jT3E3kfXWaxzga79svjS2+lDZBq/rAxyUW6KL2NsmUgfHEIhuf8XEU0Zd
VXz4xeSAUkj2JGUwrtHbc6ZDNmQao/bHMqFtLVnqJyBx9zPy2n5gZrMKmNtVbp76XCE/YEsTdpZJ
HBuz1LI0HyRmWQzx+E/SljTeOTdfiBChQTDqHO6DvEPVJs5Gqb8jQXfCjI0p6eIDDsguIwmwcsr3
0iYdBnkak+OqDQrB+WqaMegITsbzqDntuYQ9wJNDch1HlHleBg1oftqw3pC+AP6yrKGupPk0+T2+
HcStmviQc3cLWodolKF9URMkcsdNPumK8ncW2NYepg+e+kss06+laT7AmVQIUnAR6kNRHB2DCUSF
TG3OUGiM6LMd6EJYZbUfO8V5jQP1ESl+wXFpb7FHPFxoV95lWif7FE7Eiw7NFQvij04d8MDIHLpE
Bm2gWO670n+HdQz8mOPS0dz+jICGBo5N1RIMqJjYI/sgrcVASiBvHNo4v7gU8zu0sfZC8lhrlagf
N3EFy0DCOrEaEY0MfCDoeXBBflEDGmZ/XjTFmzYZzn9/++83AGO/Oywb4b//SN/+2t+/yxL42PdC
x3lQ2QhgJ/vy91coYvNjKmhayioHBzIlacj+8Iux73ou9aEvKabd5Zy0w3qGoLSeq6l742cjo7+/
y1ZANkBTKDWBZidSPPgLDhmTHVPktdTIStrxrRqXk0bI3pFRLJOSzLrPYhKR4Kawc83G71RcpmHm
WXf8s7mh1131UNj94zyMCcZQg4cxX46jpd7R5UKC+aFCjI+DiPMosxy+4WD0mqKjxamdT61+wW1q
0shS2OK/i99YwyB4a2v/QMIX4zeJMI6OBHK5f5qpizhAxrPuEx8DSkRGiUnCWpeYFsrVW70c3Rdg
p6FE+/CRaRa/wmF+ImxVvel4R7hrEBwgGii6Y2UZTtiXMEW7sWKI5jZ3mvS1p56Bzc2yqYXjMk8/
JFcyU+Zpufcq4USLxOeh2Vis/G5JP2IzzvcuMjzHgWCAtTts+MdOFkNZhqbuyXfno6YjEW6T4gem
H/THvH0VrgZoqWe63loYuPKYCV9tmO9Wmy4nUY3ftY0PuEtYJhZtV4RKzKGrdIKTYO4HcaI7dxOp
njuVTeIjLlDhJTJR9zZPwV0+9Uj2NbAe8DHaw7w1zbnjFQ9MI8fbcuGW/Ptumpl+u5WJxGohwdV2
ljpEe2b8638OTvM+pjX+GN+B/ZXB53Qa0dwVq4Ib8Mn8CCFmAToVKNTBTfE69GtKhYzmc8wLPUrT
bSkBQYLjYYisVLURsQNPRXOT+6wNcMRb4GLHqxRz+uZMFiXpFs1TxQ7exFjiy3bjq116xP0o0qk3
vGbWwYobgHOQzc28LeGKmeeM3PvO/nF786p4JJCbMHtxb0aUJhcngyNjTfSc+qA+U0bkaV+nwBL1
sKBqQDq1jVExF8ZsPV3ZjJe/v/r3G1GrF/weTWQ3tkviznij2/Y51btQTual9ZgfN3xPb8xOu3ay
GAIdPQaGQddk45l2YbUgPbS8nzJOumBYHc4X1jKrtS1zREwSQ8kpkbmgXmk2AvpYDMFTRtlt4tjA
d9HpIY/MPAfMzA5wGpvrJOunJR2/c8FBbyjGwWvK4AH2ukeEQByzk0joYDicKa0HFCuTceOs5Xhm
jw+8qhoRlevGkeOVg2pDFbajeubihIkKNiVLkhg5a3v2xLjwU3X0N1s7EthKZhhLS0OdKcW6oPB6
n0VJM51NP4HXAFOBxA8vvq1LFlmqzB5JgAWPs9As1d/cUkGezepotr7xNPWzdV5sd9hVpL7pqN9O
uiraU6K9sdg42L64T3Ono3QF3JfQkCO2DjF4qtBS/ldbMtlZWY3wggKXqYN7WTcrB961XU0nacsP
3fS/tWb1IlWdPZXeeppwz8aC4Ulf7J8u7q59pg5Ogh9upEL2lLGTqVZG65zZJwyZqMOqMZz89FlW
7nzrTOvystZMW6QZCGd6SrK5OHSKgXDBOK0qCGxC/aUfymz+yOI1vjBuaY9+jiRrmewzebcqGDaJ
x7hwkvfsLoXTXIwsI08bxnWpwrxdwi52oyy1f9Wp/msqEM5JNH51H8dRXEkdZwtvIN5YUDqUt+8N
Lp212y+xPDHITAKLNcfZhHWw07U1j0a3vV9bDmZN4eNCdVPtAVmPu2rNWYaW2LbMbIlSu+aTWJsv
d8tfYTQHPOL2/8Pku+U/fsh4/3/D5GG5/99h8vv15yv9byx53uFfLHnD+6fn6LrvE0lFxMTfgOt/
seQN8U9ULcbGk/dNw/Ms7/+w5G3jnzphtJ5rsT8juMMGTd+j/U7/8x+W90/bQtPjGzbvZtuW+4//
9T+/5v+R/NT3dYECo+r/2+//o1IkA8HR6v/zH6Zu/9doHFfHbO7xSbieB5TPFLb4rwFVKxkrniWZ
R7RE9LEVntjOV9WFh7tj9+Wdpl42kVNi9yPy56Hu34i1SaHJjmvYmESeotIi9gX//R4e6SlBLsTB
Hr8KxquIR328aDRTmr2N9iGkLMOjpNeIbb16zx85Ir9sVRtnY9YeeIcL2jjIA4nLxnBBwO2JSzIA
lmmtAoEsD4GjYZQzdfHcdUtgGDnKACo9hQS0JtpJJVxZJkaBrKA0TnWmawacjZo0ZUZGFSNOM7uy
ZrEfKx0Lm2hY32heG2hxwQM4VzC/Y57GZry6aw2xW2bnytZZceT54wr+Z5+75aXIOxobzuCD06sp
wkTso2Ls71y0Qbsiu5SWoM1Qw0XRhqAtBj++4HcM9HjjD/lMQwofV9Mwm+9JTpoqGh7w039Eu6qz
ahCwGPW3408scvv0T9/juGuEOEwLFk8hj1MOMRQM3tUdsZ20tn/rz2xORyAb8dBhexTEObp1WNg+
GasIbv1l8g+tsf6WhfZmlkxcKq9nbjGfex3FObD43ZIAWgdcE1tRXv2kcrIO0uDuXhIEqr2v7RiY
kFLP9TBKOq/aOMUT+dI+ouSyUmhHk2Nbzx9YiBbfYZTnghMD8oyQv7hA8dg7lezpx4G2DWwRVVKB
kI+9X55Fd0CIHxlYifkQM2CfOlTZZoex5qHIjadsiw4qcrEhgavfrDwzoArGo5wUeryaXqJGqwBJ
c+YwZOOLpzSoHFOETg7wzmrluK/q/lpKboRhhIPhZnzRM4lN6xafVixasKIOj/27TC4vXS+OWkXb
7kN4IeoUBx8kuO07PF5KfBUj3rdgKjH8TAxQE7tF9ZMlTVhAgHQs7ad2JLnb526Y3hKMaRSwkILF
+uFk61nv0TLFlLTNkPyuqvRmhUh2UtNySkkW3Gtpq7MUTn41hXL20qKupJNllg5emZXryW7n24RZ
g5+A7nOZPU4NG2zPHG9Th5G5mdzFtnWcvIj44Phkij05PmiE5pqVuGxARzsWRIwZThhPeblpBXSG
HFaXEfYEJBvdEcsqrUjOtcO0xrQ+lsrY9DcwiEwNwFXfwrnhP4y2DbES6kRgt3+jWgpexQ7C0bXD
zAIIir14TZb4ZkzsGxw2wJ+YaxSLDBVhvCHMTxYyqzNH1WjrO7mwh4Kh9Ka5IOvF4FzXpiMPqLlt
vWaftD2VeI4tnEgqbS/oDfe07rjHW3Q4WEEZMBhuEdqphgXB046zQBSpZReN3ONo/SYEtTuZPc6B
jJdTlxOAloBTrz361x5ySZOtBmqN4WGJB3OXnsfONdjUp4DvgFtUFcj+zG1Q8+MTLbW7ZL5J9Ma4
lZKySaj+2AP0pVQrmVaVcWDUIGF7yGiTRZ539oxPpQx102lOJOr8mjAmWYnCmDQzalsUNg7fVwfd
ZaINdZagZbNqDpOomrPs2L8hzzvam+t2XH0ZiAoYekymAZmrzA87XvE2AMAFhqKAaxPE7nLF2Ii9
Fnsi3KVotLCiGoRyCvS8MftH1zI/q0yPD6pGtz6vV55i9hWxx+LFnXfgAchotJgHFgkRdBka+l1K
jDPxwep19Wtae/u5cpmr4V7/GvUG5yvLqVhfsxCP4NCwx91+KK4XjzvPQollLi9zPD0aLvOmHF3C
jdAgTS1qmM/WXUcdGFvGfWNjrTTnL6buuFyQCNM8S+1ZT2xGac/d4vZXY+NasrvBwWbnF3sUd3Pa
1QfLVN9lWYJzJV3ksixFBvq2Ik/Z6Wizera+/sw5NY7TiwN9QyJ5Cl0kmGFrerhMCSLfg8PzA/eZ
oqzneQfaxKkTaJ6rrjSEd/HqMAw11LFLxweREmP3N9irs25ySRgwK1AW+Nr7sBYESEycvGPFdtdn
KaamcT2tK8T5BNmML5H8uOV8cXrBrUewlrCa4UQ3TIR0gazWoAwMLN5GDSLd3UAK8JHYih+pWFhJ
0O5EE9GNrr94XVTMdtBXjyIl3BbbqdY3V2AlqM7M9tEbDZ+FIA2yY2EBI3wqcK+zjYk07qGLNF38
AoaWbtWLDxIs5GngRJuVcZ41kqzSLGa/CVu/JypEo0Ge+pKHQmdrQJKMdUhluQeDCZ2p7qG6Itfe
5UQuEy0NKhO77QHB5h+9nz6x4WEagZRplMkjc7Ur0BELvBB7yyH1wqZ1P4lDopUY+SkuBBMYpiKQ
eMyPyr/4WbIetJHlun3XuoU8ZDgefDM9AcD6kNofOE33hQXVkD6xCvvaeHKQClcFjlrZ2/DJh3aX
WN5rrdU5yAkmFyqNj2y1cYdOVaRKXuvYqKtU2IFVi4L1okXLCIGAEMDlSMc/PbmN/cw20Nmj8qwD
V8bWsWPevcMSiLwTS5O1dHuTOWK0eqO56+LBunAyHyDzDvDh0Fzm6zBdY5tHQdorvW5uf2auu7ke
3U/CcA+eIQ/FUKlPMWjnAlVpK3LSrhb4+1YjW8gGGvq7pqpC5vVL5I12HRBQqSNrzDAKleI4QVZB
oiCrMOZt4Lcf82BuYwAWXUzY2LlLwDNk9wKfqfobGrKdAZEBpxqmy2llTAH34C7WuX0wM6d7LNg9
GTV4Jyc2Tmn1WRKietIKW+wshr1jhhoqaVTF2m4+uus03izG1vJtK6kG5hFuiO4WHA0K/NjGozJ6
n42ZFUcjH/Aw545iSmei1FNxwHa+vSB6PumJj7zMWs4EkiynXvThQsSp1WKKFKyfN0hBs29SoP9Z
Wqt9xvUQkLbgcsoOI1PxngyuFML0nOqPrC7+WHNSkGJpfngrwa5YRvIITxX8njnRj2K4mbTEinzT
Zy0l8z7q0kW7bRL7QH8s3xgYkRNaA3PVVtRccrWBjlIfoiRbsPPph5jYjtvE9a9U+Myf8+I0GRvQ
rZhhGaTukU3LHDUDqXI5bKUd4an+vz5EqZBL14L8nNmZYDoa1mO9tiFs1fToxLh4Oreg6HA3XkY5
BuXyIjPgeq1+Lhg/7gTRn49Wx044qRBmyAXT3uwhJ/CJszByaL/+OE3oUyc/ctb1yVlwNoMnyI+N
xtOqlfGFdex0dL02OeftN5IZpsAOqnRcZDe1XaNzl/j9jJUZnOn159yqgVFPN3U3VBshNb/X8Gu7
yG1uVnNFYM79L2MMvIPaeG55Ox+NJm338Ow/6S7WW38ybtu0OuerhVS3o4Fwlya0TP2kjzgs49y7
eFp3KhxHXsDA1wFbgFZBssYKwH2b7OOib69altxmORlSGKH6i4OB4ditVs8reGbMYLVs4UFtRjki
WEnmzTI27Pa74pNPVDtirjjZZV+dV138FOCfQh/4GI/UgrLGShG/klgTIsbVDrGhvvopGwIMZexN
C+9YEWmwQeW2DB2ru0H6dxb1hC1Or7oQAf9VdoO8Wxd0RIkdqMk9kwXxo68HLDhvbEWRGlbDTdkD
fpyNTu2wfqPSpM6qpfba9OxQ+3VrI2bvMKatF8yFZNhhdthrF+T88bFyZmwdk/5BvpPYydEeI3OZ
9nM5w+Iq6zockvlgdSDrEnyokOOpljCFJk12YxQIiAdwz36RJdj6OT2M5Whj+YtiED0kMHE72pQP
nRNlq2eH8LnwZGv1eShmQsS6A/M4Aup7NKmKeEi50scQgYLgbjJ+FOIZbWxJhm2LqODrS0eW+JOV
n1sEngF6huOoISbUMiQaMp42pgI9QvFaN6yeLL/6zaYiDdqOiJ5CkPJaayom9MNsQCjB7rNYYAdi
kMtnga4BPXjT9LRM5OspTqedhpnFwALiNZDlFkT4O4Tt045UEcrT2PtN0ApuTHt5YCd8bZJZsVGY
XuPOIF5lWF58eN9hXOJZ0OZyCAQ2+rDGrG4t2r2PuhsFLWbkfeKi1l3KJBi7gYOg6Z5cYHv0Zabm
O/u+UTJsJh1a9rpeF9tjHuv4nNNTfuOOOLkxSD6tDDcZjrlYLx02RsP8heyITCiBcairrLNSRzR/
xkVf4udSTqhweoSEscHefUHGh5tFE8fapkoGMgwujhVrsyni+pF9MKGJu9aoPxq85zTtzNFtg7Vz
HF+W0nwawOjeaQXxMEL+sV4sasRgamprN02afdjWO7CubuNcLsGs96FxKMkj2FmVfFFEce5ZesDw
66g9e9z322cwrzay7orJUgFdYG8uGH2LDhgIP4DQBYMCvpgmfWbwzwnGngvzsgMHYZqsnxgp2+s0
o/3tJ74G5uT41tn8VVKRYBYv7cla9UPSur98eHGmUWr8MOPXRs9/F6R8QWam9U9/soJfJ9MU1ub4
gAwp37lJ11wY6l+xWgIBmvuzzs1qItHUkmxjgpQPi8NRvCGYwSBG3dB+Aif4ACUTwV8/ZHMdmkMb
+QIve5p6CxrB5atfzD+aqi/Nhm5e5pGbRoc2RkIMJS2juN7lESI7oiY4iU/qN2OWYt8PLeANJV49
tPkrWcB7xEGgf3IAvMl0xWdrnvyKNhQvD7GZU4Nqr9WC2vXP+SZV9Wb3gAf3vs3JLjFHAr3G2Pxq
jEYelAe+2+mosdx8ihIlEKJ57Pdyiql9buNCKGpWKUR9+rG8zjrGa5ZngEeq45gykNCz8jnZpDmg
tCxwbX6r/YLHMnMa5d8jMpk9cU8I37cuQvQ3cd5slOyjaet3/YCoTrkx7NRpCA2tOyA+Pdh98ukC
MDx5Vv4+r76KTGv+1bK92ElvvKDd/eyJudiPAlo9FBF5wUFGNlr9MqQGYjHKeROX0IaUwZihoceZ
7Po5beBVuzHjmVZjOpJNBRo6Os5iaVqev3FACQ6lSisxbOKCDC22f2TGMEPJapLsVNev4ETF26Zh
t2WKtKxtYI+NNBTdZ5UukPhK5r1lgT4zc4BhQXofDe8zdwpx9EwV0gYedBtSAhaBArGWHRQ1c3N3
uGdpqChbE3KWOGAHKcOUtnpv9RBMkTVw9JavNSvXA2EkMZzE9k+O+LJnAJWXUo+65qmqAI8tpbMi
t+GoMxDOGFTWB5dBk5b47a63x+8ZVfS5p2bduLGkdSfy0IrqFPeee3RUke5VZMXrFGpkZ+3riipg
bTTydbfSHtivgGPropUjW3uzbFZkUIz8b4wEpVlZoZ9hiiFfwDzXOnUfZszLMI6nyjKd06KPbGET
1g6uyJCNW4SiceACu1BnT3tAs0YWslieun4M2PjIlE8Gqc/TnDu/O2wboS3rDeGAU7XofyVYtiAs
X8Yq+cbOwvYnY8yxuh85UxrGcH/I+zOjxCYi2p38KkSAimbC6y5jX7/aLRlks7tcGCU9Th7Dm0oC
BrL5gVk9YNPSx5dXtsZ4aNY07CAZY2rmb4h+01EmgGkSA0sGNinNIcPHbrK9iU4jnQiWLQwIdGLm
AWpi58VTTFhG7nyq7b4BqpncQvBdTovVP679qlDKaXGU1wMxeAq5Ve0OzyaiWyHRwPftRFijumR+
x/2r020qvYfpLbyrM0hYsAQMdpYdTbJ7JaHkK1/FHcy+fTN+FgXpcKpgb12YzYib6I6KghMEgGpY
MUMb8NXvSH2mV7E+UsztyKblnWcNJV51YkzW2v7dauJ3jMEbRNkU9PzJvjB+9e1H3tYndLYo6Anb
hXATBzYHdFAV9nooy+Q+Vot7Z8/lAcPlYdtMUm20z0nBjMhpk3tUmBpFgSz5KoEmyyka2edyx1cz
YrUBK+RucMr8lR3dgKgte6wNhjEYrOab1Folg1W25QPeW2cds8Pi4R6YCQ4b+fOw6VnBY7Rm/39H
DhOPoyS0KBONGWmWfOOgDXJpJ7cIcO9tj5SlCeVXxE4Y+dw6/5kJv1y0ZDqVOTFGU+cRdcHZ1gNI
0BjekBYP1WglnwuZZgrQ3t3HTPx2rH9wQ8nmyVEYyjKanBN1B+MU/StvwY4Lw0ojt20YRLB81EYv
DSxwZTuLSmsZOMtFT+jb2jqHtmjKc6+dvMzVAgtdwN5ImV53nPMR+Alc1CZZlDa2qwUBcrdm88Hw
WA+KpUODV7wpIz1ygx2lblFZzW+mB3HKTSYC0ZRJ72bVlyEvjmlLVefYJnlXNv5aOFJo5OR9LWcO
Vv5hPjIXRDcUkcu4y4IRcwPY6c1aUQax/l0PeUIdhHwLWjQALgSrQafX096x+jeZd+VtJZB+2bI5
uF1FwBZAK7rdh8YiaGJYq4+qXdIbQ09ep3H4wec/GDW3TJHexu5Q3Wk+yQqSBqzIb5jBG2ErXAfn
gvZZT1BeDAwrO1lGjYXEqWj7N5UTwGNBCUqG/E4y9cFE1H3YGGQZaVPikkwW5nPTo6tjQy26MqI4
hyE34E9fc1CBLeBlLW7w4/bMlRCtGnvHRMi9rYrlMv+ZtHy+F7l+4tw6c0ncYdmcIgRqQetrgpF+
AZbOYLyF/uaMcGQDZuPD0W3cnNnM5bw298y3SXufucYaoptzWxN7158zYpJmJmcF4alAcl7oRo6J
uQmJRCL3kyv/DLz2UUU+KgIWdpYu//ASafYou9a9EU8AYZnXpDQsrEBgQeqwBDVTH4Cs4Tzhejvi
nGH4w4iMmPMCb0JMRJBirb8nZ+u+itmz/v3dnFofulbfpF7zQMjDDGtPafs+175Xp7ovXS7LxGDy
4a0jM9MymkVz6410Km5tHyGFPc8FxANLEITAqrJu+/gOVccOq3cRVCBsEHnAp91tl6M5Zq9IIfyc
4Z9eDiBf8gXpiZsMBy8WuE/J1LJWkZODgR5fr1H0gHS+TcZPt/VymIhzlAp54ekjJwGTEjQtrC/l
Q17n+O3a+VMoyja/TQ4uSYBHQHuRnq2gJWa0xngbAYI6xZmVLE64xj46kGx328uDjgXO7eC3vB6r
8lYXeCWkwvtkkN9xSJibo0fzo4X5YI1F5mBIeFK+ILESiVxz0OpibxM6HBnZcAuLZQSfLq6ZET/b
nFH7SuOlayUodUFPMAHEXFnHyJa14rlS9DHGhtvUZ/k4xAXHylQ1+BF68Bl80KPmdKh2PCBY7WCd
00wXoSLl1/AYKCGnpkgHSICNzvlmUo7BzSYF11lP1chGWvarOJk09o5BCmVPOJkAMn7oiCYE9XtD
PaD2hsEMVhEEEEgjfuQ73EWlCcBak+4tNwA6c6N+nNCSb13YRyKyKvJghGT5jMddM86u/UpvQSCx
c+XCo0bsHBiiCCI9VPsHTm6EZV7xVrGOF5OJIE1kX4WFfMogF2Cvr+Y1Hgf0NR5evnFkqG4we91o
XMxi+sKaYU+XF+YSyOWKHF6rCbhBFOZTYQ7Hso7cQU27sW3KU+5PH8JJ3vymhVjTvRk+hBpWYg5H
LO8tmoclcd4yxYitaOB6Lq5312fUoQ6sq55afj/27i6z2B7qReHvmwHZSY9HpBYUAu1gkiKQqizU
J//RFu6xKFibQKAHuIbKOo0TTluSWjlu6FZSjzZLetKNkk2CgmB1DYyhfUx/Q4VgKrMC0u+tBI2k
ApOj40DUuXFb4yKnyg3HnNcIBuDIq0ofL0PaHNleRoCSXqxlJJNyRsErijcjG9vLaSzsDlMPN1Op
qsBZN873DXmw3/3AdGntWVLisngcNA3wURWHjsYlsk6OikaVhIqfPddcdsgqVh6zMF/L4WrarD7j
TRy0vI11sQms9GSPvO9xGjaXON/bPXsAhKbSvx+Y5uvlsz+wwgJpri5GgiwnbheThI3qQxcjEb3e
cM4MVk8IkPngTVcGpt69ePPwbCzCwQVBNGDa9AllobYwlxIHDpIdTBrzDh9/FdCJpzN5tuilGc+A
/2fhVNJsMKdCFk+wpe1hRi5PHiXauaFCBy+4070Ry/omznXKT5lZX63TVozdedxS1/nArgjKRuvJ
H+PIHFteKgTIePvBqQAjEDFKj5TXwaj5KiT/2aZwb55cwsnCOZnumc/fuIm4NQxqSZsUZBQ/zEFT
OyXBIwmrhsAQrbnN69+rOuTtWEXkib2l5QA9SJHnaeUfa2r+4Ss3SD0VT0lF7xeb4+PCUvM4Jv4f
QJ8XETOyqtx3c8tIiLuHYlY3vsmEL1fTY7XIG81AcUNyMZ7C7pI71anEenKq7IlG2G/mELHYmx7T
mdldQ5w319U2t61qHZyf27r4D2c0aK0+7Ut876mxGPuM5EZqdKc5GD2+AgOZagacGB0synpG1si9
kIY5fgTVQlwcGAVLYwReqcZD5RnlXpljHjhkllsNu4oGINp+grHWW0iKV918yxKba1in8ljltTBj
+q0lTe74B3bN3AyXknpkWNZvLANMAgRLMxaFbwsyR1zHZrvPW8xqXlN8DWt/nhZCifpZ/SkGDdr1
RFHiu2g43VaccFtUWzpEbv+Utk/stMje0O+U4xGJK15a7OT2wl5r4uKjTOu4grQ2vpoDzppWwkMu
M+t9rC0Dd33P7JZDY/S/h019XfF6LRb7qxs60jDS9b1Jc4uU8JlOI4WgomyJisrUH4DXqp3r+i7w
m4pRUve/mTuvHbm1NEu/ymCuh2fITXKTBHoa6Ihg+MhUenNDpBO9d5t8+vl46qBKUjXUXVczNwKE
lDIcY/M3a30LoOIMBT4pA4YH2f1yg2MoXnF/kpa141DY1Kve6V4Kq/bQ7jHyBCi0yqPxzmziaZdG
sGwd58xIDoUDYV4cMB9tMWyNqPF2QrrM/3N318qQM6/AO6sBYUPe/9gAwGDgJK8Re99Yff8EcaLl
GFnSL8skwWMkjthoqYQs7eKyRwHdSmoG4b9NGR1IqKAODxjQBUy/mtm+U8rINyH8vKZMKZqMeDyI
Nn8sSF5lNi2e0iz7riUmjOz+Mc7L57GPcqzgdFAgQy4tRRYINb+JkBYInRpDFZPLyOBTL/CMTf0h
mfqPwmH2XX/aIyWP3dBpykZcGXV+SjRMw/Gcf1ROd+48YuMnJ9S3CMRsPGp0UbGHk5MCvQT4pm85
9vrDoAXXQC0fo2W/22vPWDBnP0Olsrbb7qPI42fTDr0dakIGElBWCouh6kHWllrreZ9vXNrqNdns
G9OJr8kxwSKRJcdGwBJzS3wwqXY02mnbVWizPKwE0GO9lTditxrGaAPDjYX4oUdpujgdGdRsatTG
/MKx8Q3GS318CLsZ3iUWLz8vnO9Ozr3cnA0+wjz7VilQb3nVrT2o0Yw1W0jNHDowhQFO8Q20KGZV
mx1U5H44vTwqm+3c6LkL5yUNfVNnF9+H4IONEbMwPdSKMCiWbrZ+Iur7MIUGDYnJ6xiwjjeK6qIV
KQh5WgKpsTXHtvg5OtgtjFniqMq6Z8W1sxj5C3qGvEILU/UbR5/f8B4SSh7BrZtBQUIa0JwNkk/W
ic1ScbrE3TcrQCuQBVJghzXJpW1K4155FrBZAtRt24FMSGwqfvXUJ6rM2ml9+tSasMbTOCp8bMTf
IGRy3+HwweowM7goEF/HRQINLKgO1D1YqLNx52oWz6wyANA1lLDZO858xDYhAA60bDT0AdYhx64e
BR7O9QjV2OJk4vWbZGjI9K5QrlrnIyY4Bg3c1gtMF8INXsQWw/rT1DEG8jqKMMW7b0ydOKvQvCVf
QWfasSjj9TDbhMvxHHID90sYL1Xi3qV1gQ8APQFLQmoytyatSNY2Y9HrrnVgULW630Ds2JRR26xl
GnmbAl3QJpkRt5BrgW2Yp6VPSKZL4ixROxEL4YVMyi0nuJOsLCuiHzeMA59ybXFnKyYMze1ojS1B
MRHlTtF9h2N7Da2NfItm7hkpzvukwR08OUl41p0dGQZEXClmljg8DgZ76qPUjCtDiUdsKOhQ82A7
acMHn+zO8jQdhcDyvpHiPfRvRFNtx8HHS7cZUmAUrlOCIElea8OA6TIQpufBhWIlj/ae22U+Hgla
X3VIfTBuQKYajVs0A8W2xp8GQpVJGzk43qcBIvUiI+2gT6Z2xwe9T7XqsajGz3kA99dDLRN0k6Jm
7V53iImQf+W+A5LK5tKzXN5HrgyKI+IYlTLPLWLblWDzuipnQhMseEK12VRbvU+/FbZ5gdhE/VmC
Ne3lp96y2Cy94ou1YHCpU6wVSzvVE4PWWA+EEchNT0TO8iWkT/eJC2V4p0cFUHyuVKOCOFmaFnI0
41PjbESOUTyRuOsXFhuGGa4AUlj2sTZNcDR/DmSmEvWFQM7gqTezfk7qjhU6Fo0grLetZlzIDv2q
OYU3c+fQcsZYrsJeuwni6HsySzx1jnssgm6bDN09nZQN0I2TTtzKBPcZ6xqtLa8wzXgwYhzzHpcF
hQ8Gk0Cc8zrHtFO3b2CgANcAKpKDlZ8qnA6KVOFtNhACo1dbUt/gWdA8o7lBtm0ZYmM58Fwtm5Gq
p6hsS3NilyfAL0VeCzdeOWhok1M0ZISns7vCCOS9prj6E9N5HBFVAeV7spHyhPJzTqscJBK6OdIK
kiqTB7usHswQ+x4xMKdhTjzfM60PPDB3yAWPwRKUFc/FbTbYzsGKLYqfiDAyLjqOE84YWzzaFt68
rkpgm0aEKMxs1izDzO9ST30yT9V2KP8vme0yqpbu51Ramj8zikapM/QMpNQxCQFUaWH/riCn7Rg1
E9DIB8ThFzEObbOd28Pqk2aW7QREzyJF2YidoFoD7sNH6nZ4g0qK0mq47UmdI0OGQTbJMZuyyJu1
O2CNUFiJsdEvdCGYkxVSQ9Zbu3aRZegkX+UMsZDK8f0usxkxd9ge3FIjI2ac7815XExGh5hvD99k
wM4TeHlOQkaKhtV9ji92i3pjioLM10iG3fVcVSvwHnkF7iW5mhTw6NBl5l2IClsfWWYQ4qobJ+XM
H7ndGrpByZhM065p6RvtoXvwxsVtK9Nxhalaoc60sT8UkMljoh7IZfMbOG+rsmpvRWKREyFDA1FP
L0ChOWTdLJamIb4OrBCDLbs0T/BQ+Qg6r6MJCxzJYv+S1cMzlrJqVaAGWyHiMIBFZCM1+5KnkHMq
VilrwsL7sIHuwUGcr3P03jTsY0cMaY6vsnzRBwQgOmxF0ynjbRV2a70vknVHwcHQ1tvktVWcpc4b
Ivi9GzprmdlASTBWkti8nmMZ7StZfQChpTMhn3uVSJRTncPx6rXWFavLbVRi1NZLlCNkhcxXUY6C
yVH1JU3mB6cpCWKSvDvt3TAkVwmVAE73+IwKZZN7vTzEIeWLadMwWU30iTDnidzqqzGG2lgGJK3q
Irvw5jfrHBo0ObnBrsCwvSo84+BwYKxowosNSRYB38ejip+MKGciUDANcEJ8dcOwdXGrbkp7bOmR
nFM8NA8BlttVE+1Th2Fcrsp9xP0KN1WEkytwYbCw9+fKhhcFIgijmPeeTeMlVkwJayHI6agebAwf
HPHk+Qm4mpG5rCVDGwM6LX/BwNhy4hLPkXqa0AEc2OJIg/1Uzwd0Q6Ii7ux7GJfBGD0jgEA7wJzV
UCjd7A78I9xhdprReYxBdjjVoQJROCIpSzTvFjQ68a3oGXquu4RiD/gHo1OU/IxXJ4TxnTb7Qw/1
m8A9H/lg7kdQXla2usRh9A1nIUESaGLQs1A4KAuEXcD2pK7opx2V+qhow5Ogh4U8VN8PRh3tzL5F
XRU5fkU4Dr2uS2QBNoUG66kZoN5NocutZra6aYgimCXwcqfsjjXhykzIcERkhUMbOZZcrMGXTOUt
LQM1fdseoPqsssKGBIj4DgESRV4A8yUvgJeWN7n3wCCPdf6ks4Dh9qEFtrhmUkgxp8p6jWLvqxHR
RzOinEUWsZIjE+a063sYnAzW2+QzXPhQDh5R0t66FZhvTOkCM0xri9fJGGkZrCdLT7/j8XjMHStf
az2o80ggYUg9Izyih72bYVROrNUBkSNlVgR2NyFhVFgnIUXpDYF3Vr4PDObaKt9Y0Uh2BokgvC4I
to7UWGE2cidjk8uNpDZ9NJrVJG323+N8rDpJOjjRCkkzZ0h/4wJwHwFmqYd/BkeM4ial6x2ml36+
pfidbz2w7VFDahY7kwT524RJavlMIuYeBHvjz7bHi+pB6UmosL7SwFdiRDfWTGsViHfaS/h4hPdU
73kT8C1ByjfixEZnLdbMM5BzN2gmQw3CrduXO6Ul2Tp+9vr27Bh4nwISTscKbWqbZy+GbE7sGB8z
C21JkU7vzuCcujLbAT+/NNzeTFSxk1I7boeHAG5Ao3pwI2wag8DBJ+IA+EOswXRWeg9dEt6QuMVW
s2X60mfyk8zNFot4xB7bfa1H6EIU3az0GGCOKNarJqmPDYD+3tJu0zghn7k7W6mzBRUBSqcnDTjP
0x0MpgtHpaKBOiDhRo/NjoYDtY32qBk3XhKTHKLRDcaJzYBgLt810CETQFEHw9m9Y4e3MwzqTaAa
DzRQ/aw0JzoXmretRdMdmtRcbkTLyqNBcmt/diN8iqDCAxOlo74jif3Jq3lZWoAGFkII50f7TfRC
7sxowvhGxja9DdKpvv0Q/XiBBO8hykN4kGLHwVTcb1sdK2BKuUpfUGxMg5F4mF0gvTKS6B0LQi7t
UD2GT1q5rJhY3Yzw6lXLl1ZziPQNJWmJRqOO3Vx+DxITykPB5CepcP/N7DrXJgbSU2JjaxumflOR
UBWiE9sxNoIn29+ImqVxnXPu1GzXokpjyujaOoY1gAYB3NrJMu0do1S6WysD1mIFABZcWTEJ4Y9a
NQFtbPTUjdaRM+O6101cjKL7srL4NYiVs20G6wh54hDi9VxH0kIyS5ezpFshm2iP3mHMY0DuyHY3
5oC4S33zIq7GtGBiN0HDwho/cpbwnVoNKCiZtKbOGiTkuC+C4SasU4CRCXZA0cfuDvRFY9nzeqhc
7pI5moHWQhRtBPrFJu0DVz9qyowmjSV8E+28VEVP2QTzxUqWV/TnMhUXlR3T0qrMSvea4dzlI3fo
qkpvcd0ZBDV3vDVhtMWQwAxqOMZ2j5gLtb5rOTCkq2WW6k/KYMlh3XYtSbomSl/XFFgXAj0hPDSv
95OGpXLB9TfaOSw9ooMTUqcToAp40F7ZwYYHG+rSerEzDxfVdm9hHN/CWNIPOaroedmdlFFDwmrj
tGQUUbEyr2aWAXic2uyuKvNuHzZ3RIHullmpH1mLAJoN/ZTSq4YqBNcj6VgUNnocwldSCwiC9qIP
4RqsvnbwaomP4ypawERixoxYuxFDxuxNJ7tjTarSmjH22tZILjRAnq9M0Yor0JDbQITeER3ZubbY
QJdmvstn57aFCKgEqTlBOT8SHjTjoU+/xx61PM5emPqLxEeI+xqj9CELdw2xQ9pjYKB8CEQATgdO
yjGI2bpk3JSmmo+EbXWzKzMtol1gr6aL69ygCM8oLBiQEzaqgz5CO38A8koqaVOjRRyOiPZCfzbz
eFNVDtPzVFxSj4FcDHgXTI2TM7rA9qwM2fstZTcIIefsxHZ+lZXWM9UZZxRF4JFqabwhAqhjPQ4G
ciQHoneHbEfP7COS/mxJzN5pLAzDmSI8ih9QTBZ8aW0a34J1EBJSGqW53nEyHiPH3g2CoL0qZ6LM
9fJdB/e5IFJvE9QodMef0citx4RmDd2BFjcrq48W0gTJWDDx5kCeo9kgnIikPGPizhD0cY+ZctGv
GQOiT+gPnflJ8NGh8Rx/TLGaiK7YlViYY4FB1hm0F4DwOBfng6exomuXMQlepX0r4N9LZ2H4Jyry
ZWTAforbc6c0MEZokPQiUutS30kjtViwgHQoKdPDzn4es1j6sGtU2doXgcZVb9BykHtDZKM8d9Ej
saDHmvsujFpI3Nr8Lp3iLoKnVS3j9bzHcA0FYggAB9btI/4OpqTl1rO918p18+P/Y5/e5u4/7v+H
/xl3ZfNv/xun2UdZYVgNo+7ff/4rvrPlxxjRNm/d209/8f802d30X810+9X2Gf/1H//yv/vD/55V
T9jW77x6V295/P6zV+/P//E3s56w/4CZbGMgQ2akC9Pid/1l1jP+cEzHIWTF1W0pLV3+3aynGfIP
D5qmZIRkEchkGFjs/nLrEV/BzwhM8yQtiHQd+19x62EIrP7m6Tt8/p//6Rq2aVq6Z1jCMgyMOcvj
VB9vt3ERYu0z/lcIYpEllviuD9nFPDAUwkPuhm9MX3zTHetVKoLDD2/OX37BH/2BvKqfH5F9vut5
NqxSJt2mvTyjHx5RTWPYRIH5vWhVyqAYBEWMWdyarPtpjna/fyzher9/NFf/+dEIsWyLyYpqfEVm
rbZtE6Qoqb0aZT8KKeu+6xlLrew61Q28h1QehFHhyV7LsZ7Ta+xBenrxysazTmp2AHaYY8fkLmna
fiJruJAcsYp27sjZYXMaRvYY3g/Zgq3AGe+2cKJRjNTtFmkuEkHOjRJA24TaeWbY42fKMpfpIyrZ
+DLodXSdOGBt7rvRJhztUup4Ce4btJYzobrCGmqYobGFcfLUdsrDEtVhpHKAsnsIpT7NsBBafWT/
X1gvllQ9B+WUDrq7p26Y3lsNhjWkOrTnK4eCEJT5wO3cR9bSzRyUqk0uU14pE+lxhbV4oDGcPqCz
hJ9lEwOES2ApQZThVL8kEYYjCiLRVXcJsn1Ci4YQGR5yFTBRrU7m5tEmh4U4mWkqTjDlGnkcdGfR
QrP+J5fdg2XDtCr1moguX8+SfTRXpLvMiQEVdrRAMyI4y6wFeVLYz1OdM62sEWirCy8jrjc4EWZG
nD2jvlXfmbgJcOrlz0ij55ccMdwCVqoBhm2NLp6+ytgFwzGqckyfTFGXdLzhzJ2tNdoYT0wJKGVX
a21rM3F1kmg2ew6deSSjPNMJtKZkp8FZ+F8WqbidaeesZrs4te6LmV3z02S0Xn0OVAbrIs010pqY
WQvP50hAaUcvsnios8R2AHZXU445bkrreBewno0uJdgTgzF5R2Szt+L2qjw/4cBkTFg3dh++5sNY
M2VDYmf3awSQwLHppxxiwBF/uVoZlKmvcu5m151bsdOYRTlN6AOmUAO4zyWHdRW7iHnXKImapdHF
mJ2VaMFOULgh5QM3kLr70Atj3JS1mixCQUgdSuM9rCjW9pUH/vGO6x3rCKKb1L2NKoBy+37I4HNj
61HpDq3KYHylel2LR5a68OM0hbz+uiAXvXzFqAaekXbR6lkEYMNztIc6xMhwCNG+oJc2PFJxTm1v
ianeN13ewZzS9Tb3W2Hb2ROEplJ+S1ISJe5MjMz5QcctrxGF0AH7ZSxNpjfeFjdkqLmao0p1YA7s
JC3WE4n38VddIz9IGUmQ9xAz6JAmeB7PTE2XTmBuh/oRmDBZ55WG2uwF4UJe+JBO6WY2IF4IuETi
5yU1BFy+frdWMBjR2RwtkGdww0xG8r2ZxvmhktKdr53MyzeITgJm8lMLOdsZKL0OrNsN7zZKU5Pd
mVc7Yj5DKkInLSKWz3ifYmefONKrsZva9cXDLwY0NDb7cBO2Rk2iX82n7L4wIhT2oRrtPN3QWElt
VY4IpPGs2XXVE8mThEDtas8Kw23XcEYxkBw6UG88DVapBJixOBqbumpxTNR5cDZiJzGO6L8K/YTS
Ju1flF0DXML1ajl3w9R2BQOWacB77Oi9B0YauS4B6t5knQxRmwgl8UgUW7K2SkXgPdG4H26gzYzN
MGsEA3sFk4VaxyZJbVQUaPJeZI3h+oBDlbuywrkmvBgXDMHa0NfyLxRsbXsd52bqnFvZlhb5t16B
hYkmpjG0cFnzzBiGbPT5CMsR9mvmThNTSxqP5yIqetdG2talL9Lncp0naCxXlckeNoo1aGSaZ5sU
3Gk8WUTlOXGzB0kFTz0walJqvFFqhJ55M4TD2MYLLTDLOfjr6CA3QdywcVOFOTMXpmu0D43eRegf
YlPWfouQ1NuWoYc3MvJigdC0F2Rnkh8zZ9e2m5P7WWkjzlbddHsgsaWsjgZPLHmoULxbN/UUaMVZ
ke2ZPXG3luG26ACEXZRrGBFAXRwZ+0oEpXGfYwnAn5nKkOMNa4hVb6U+40upldN1V3/eSP8qrn5y
+f+9Fvub6f/vf/33qzekevXPBdqfRdc//snuq6Qa+mp//Uc/1Xj/fxR1v8Uv/Mf81by/xclbAXPh
z0JzqZb+DmCw9T9MVvnUdMKSOpwafvK3ms6y/nAciw/GNAmQonTjJwXepoWyYPxBCq80PWn99YO/
CjrT/cP0HN1yPVs3uPAM8a8UdOZS0fyjogOxz28xdWjnODVch+f3c8UDgUU5Akm5zw1v4HJ1t6Y5
fcPixMEPlGHLHp/TdpBsuXTah6gdT6adXFecBwdqMwnBEERypuNEjrS0QjNfH+fujPFhQGRQ3dZ1
PvhF7ew7W0abbHJ7Hx1hM2jJN2xO8RFKKSZkaR9FiEri9/WcQbH8y4ujy9a51h3L8KQQvxSPc5Fp
+EQNoIKa8+LU01VEp6p7zlXnyjdh9XeemzwGJbJg0TgfMGnOHDxIPfsXb/a+fv9kTD7LH5+MaRu6
xxXg2ZTuVLRiebI/VLKJnnWw71J61zp5Lp32BU7dTexU57bnPo1GN5NINabYQck1RseIDVqZDBdZ
yO9hyoqHXNl3fdlNRi25ii7dLApLVExJhEANsFnVMYpHsKbH7qcRuUh98Rj1gABsa2OXM9HGuug3
skmsTWx3N9qy3EyWgGeZPf3+pf7cJTjsIpimu7xWndcqpFiq7B9eKdkcpq65oe4bgx2cBAD0naVz
x6S+I96XRU8amCcmLb9/1H96f5dHpWV1lzZBsnP6+VEJ806slmWB3xruTRIFuHJlvp1mCFW/f6Cl
yfnhK7O8PL6zUuq6YEJn6r9cVU6Zidi2Ox3f37DXhrz2Rw2wA7YOkJ1GcppdFfj/8kPaQsBKNVm9
ouL85dqRmM07VKcon1n2n7SJrTos1BsvZ0jQeva4UwnQ+t8/pvHL0bC8Trjdrs2u0/R4U5fW7IeP
0ahM+FEjvmC6VPuYwaQV8mGgPh+rjKRLdV3KeReyKN2UvTQ2v3/0/+QakiblDy/ZBXEqfjmXHERH
yRjgANAZsqMAU3uyVtnnMK9KEvOhlNpNSA3xrz8oWzCORIsGV8hfLlwtUIGYZDL5NsoU4HAEyJzg
4sJDZVY8NMi4LXIcfv+YnNf/dDlJLldH6jaDAGOB8Pz4NnvB1Jlpm06+tOpXnKdXTfgnwxe8rCTz
uc3HDzDeZ9fA5Yi3Goc+uL74v7im/5MvD1t93eUu5bk635+fn0QlnMBpJUF0i8eatDyC1jKurzL+
+v2r/bnB/vNoYIQhXcblDvAg65ePlQ4woeqoR5LT8Vdnk5860cka9svVXDFfM4gmrsXb7x8UPNGv
7zHhJpwKhuBgME0urJ9fXtgnzhQBZPFji8QoPBA3oabhlTeuO7mU3TZZK4PhHIwovU5V8ckVSSbe
MgjABvuu5Te844rGuaLbLZJ97AUPeQM2go20nw/FZ6dlDyKPLjRBJMbp7X7otXM0BaTkhuQvzZr+
IN+G3vzWkniHvQ/VSgXSGmtrnMIuSe/HqPhoQHWYcf7EZPV5zMNXlcBFx+TrpPdhbbMyZvQQmZVY
d/DhVQo3OINo5xB0Cr7YeHOA+1tOtCWT/ZEQ0+8li1xUevk3ex42bvoRcd9F47T23PhZaNm1l8Y3
tQquqrHZMzjW6FS9rDsYo37rGPZ9oE/HrsYKihBFCxlb2w0smBmdqnvt8DvWs2jvSKFljQrWFq9v
Fp17NzwYgsg/I7yyGJuw/20uFSIR4O4TmxAZi/uxyaONCDxnK3PCKDKrfrfc3j4CDbmfOkIX7S75
purIZVLbhFtXx6LFe8gE2jiJOjZgrZJbO3F0HbIAonFdPcRj3Z8LmIQKh/IpNhH76NqCwC8IbHQD
Mm1wDpxrXSdWz7S/ox6WeZXuc616HUlRXHeUB2tosOh0h+yush4Dixsrs5nx3JGKSexTe+HD/J4y
53c9E22YV5ZI3gLWu85iNgQXrkyM6kFuMMGdZvMEXrZzIiJpLYYCqOwgCl2iOXCu2M269NrBQ4oy
cp5buHOi8UedfrkTGN+DcoPdD6BS8qdFSQ+OdqU9s6nf2Z0HdoVACkKVzR0I9uo0pnG4BZJPSgPe
ijRsArry6yGMyhPcg1tHj6ezRgDVXpDmElOJ4dcd+m+z8g68ZHNTAmHwaaqARc/xE4Fbz54Mb9Ja
+DowxF0ftf6sLGIcE53Va3pbebTT4kEprbvTZLcX0WfoChb7NDC+JtSLNYNUsAtT3+mEUq1NM9NP
UUzKbHs19DAFCzhkm3qQ3+vCAQKEt3FQKvmoEMv1LpNqLfIGLBJEc2NFt+L+SnNAuGsks86ezYJE
o3kE7E8ahIgxflQPhTd9wvJ7TJvJ2OcAw7MYmTGhknzC5i6LOwDRqEmQ1Tvdnt4KYcYwHhHrQZcx
7WyX6Mab19kh8gzC7jner+HRsJm8cTso5WGDMS2S9o7ml36VSmdblREbcuYV+zIjkYX049o3PHyC
85TvKHGAqJjh5FvTlWuihuC8nS6xYLncx+qlqMRt4JQSHTEU4YA52Ub3BndbFziXqTqo1/Il+pGw
THS//RGuJIjQKb5JXUOeiiD9NlWDtRv00YIQrptcuVVBJjISGCISCMhkiuUu4fDQX16qkjig9iCG
+JnBiL1uykagZGpeSEFfs4Mhw0vT1zos+l13GbsmPg7D8MWWHDNp277CwLX9xQzC4iIaSP3wamgX
5ATYkXHLwi9cSQpNT5VvBbjMHPgaz3jVJDA3mNm8XLmY7P12IEcl7CaUjihRMiz8Y6p/RFp0ijEG
+gjnbtuOCYsuuqt+UbxkXgT7Cl0Eid7fRTDl/tCifmA1uhMaKDaOZXC+3ipOCvbwGmFlzKB3Ek9+
3lX2utWFh8tbe3Wq7Js74u0ViSp50PzC+dUdPIRrk/Ws8uwyFSBugueC4c8qQVGEaBJjuDY9l5Wx
EKk699iSZ3ZPoHjXWnyT0dQzAoUZALYNELtSi+PM3WFgeC9U8n1oq+QbXA9UWu1r9Ipe9yYMr7ju
MFtibu4Sm2UmHZZ3Ennd+AxDp50uG/yQKKqZ6VrPkZWQTDzlAeFCbnArc73Yhpz5IdnPa0ev1KHW
0NY1VffKEyoOaVw4G1vJei11tALRBP6NkQmMRpO1dkibsM5cWV5PkW2vASCp7TC265o88m1sS7GP
AXymKMdX/TRrt57QtH0SNsgFKzzFaIFPzNbiI1ocBsnRFhM9X5kFSrOs+t2nAlrfuqgMzCLCy/aJ
Yt6ZERm7Ykj2KEJYaixAEX0gVOa4Wzk4+NdO0zBAFs5X7+UnIyge0BBgPzEBD8cNOypZFK+GWXAF
oAxkzB9k8GXYsWU+B1WCojg2TwKq1EZjZr2aCd/46OP2ogSOX7O7QpmwFZX94ZDsQPzXcNWH+bcw
7sizzefbLqmexiHYGVp0l2baJzJOwOhadlWMdzVDRX9uEJS2U3WyOiw6bjTcT2QB7avMecJzBIoi
kSfGn2/1NIMHTssnqExoR+scn1fu6IeaDE0jTqxvi5xoNu/iDoeqWvJPYnA0m9YJiIerOL8HfWDD
PHJTSIbrRbQHNqh9tVrvZHTtg2kYSCn4xZaM7rA9IvlIL2JxCBhZ+Fm58N3Fbqo1nXAI8eJg6ZDE
fl2TnZzd2AF32TppfJllRAlzl4RHih8Xwfax7tgTO8PeMtsTXcZ7ms3+fM41dHB9nLwzSATBGnqH
YqGJukO9aTMQDIM+fbEyBWfRA6gGF44KMBX3REPZ+99XaeY/lfy2TsNosF1a2g3n174KfmXMyRF1
3HyQ1fSpd5NJYDszcO9NGKBuSvshPzYga1ZKC9WR7B0FzwN1cp9N53HS38qCLijjmlvZ3HsJxO0W
OtjEokouZUpxdjUkNqJ9nvuivWNp+p7rGQCD6raD6A6YNrtCxfglVZUe+yI4h47zNve5uc3gXq6d
UgME2NUIKRvtqn7+L16+7f4yrjCZxbDl8GCCCVN6wl2K9B8arr5zQSQ1buUr/cuIgcLWdLQrYsLf
yjwhUi1Rhxl1XZCU+Z7Fz6Fg2Mi+jlgS3TJ2I7M9ziaLCJMhmrD5DS9hQIZ6nyXnUGMV3+AACSr3
Oz73Hr5Dd+2OptiWXZCjqlDjtZMaR94ug/piJjiubKOzslCmjbnAZKtKImELZCrCFqFfK6JloCW5
q2uY9M7RjrG7DQRwrN1cA8HVxvXd6Ez+XHbGfhTucbZSdLuJqjddbiDrKrNDkACcG+XW5aRbs//i
G40fGKOOuI6K0jwkoPT86lozmFaUsYnDUea3zKteqrl0Cb+A/NeELcgZJGXwPYSLGAxnnLKSZ0Mv
GYoQz36qkUBtuHMyIqHEKYrwkgaozLE9zkc7I4TJjcPvEmdNlVJSqIGbkT1r6k7/KnV94L5m9Fgj
wXEkLDkwJCR+Pi+1S6Of8ym3DrWyTv3YPtbwrH1Rk4aU8Y6il+bK1e3O2kwtVnMmP2dXvZGbPGzD
IrH8RHg1jEvIXZXGXF52PKeR8vE0xxr84mCRMvCZVjkFO8U9kOBSJ9rtqleV2pfR+FqCGoW1QrWg
e+klnekyglgWe7ShWBVTLNl67L02vg1ED6oQiROKnCSMmIOOWYQvGStAuHZTeCjMnozG5KN23G2E
zfagJszNUYu3VE8+Cw39NGr3bjuR3aWRrRwMKgRAE7uMIKLXfgSqqFnZl8kqabVMBwSZVzs4E8gP
7eoZeBH6iyGeNjlupbVUybAZ8ibdxENBjnmMtCTMsJeCxsRyfWxnw702eCPWsnU73yZoa8sO9r0Q
sXVsXMktviDPmOUR0msckovZPOEWlDuIt4UE9V2Bpqp7RtrsINfjoqwwdh3ISBeIvoNM/igK7c0o
7OKsV6hSitomkkzX1DmxUN61TDRJCWl9aYojO5RhK1rqqbII1YML4tOFzIhwMzshHwvXTFbjq3Kx
Z1eVd6yGUXscMTFDBcwuMpO8cXj0WQYqY5cU3mPQv4KtwtU6dadSoA1RbrQrS8zVZTaOsOio+ydX
YUVpyBhgRN+dKnO8DCG9Z5Qa2I6QFRM/lXcHU4MjWcP2O5WjddPKpufzJSbKy4t566J/H5s2Zu8R
jKciI2jISqbgpJECnRgj3lCs3g0Oko3HjmlX6ESXVunJa+bxjEqUBWlJ1IsetuNemway16Zrk7SN
b4mlbaXIy6vGGa4LbEQAohs85k67SwJY9USxyqsJzU5AkBhtUd4f6vktaEv3ZEbWKQGhfkgTcc15
mpAe3eQSl5Atbqtsji6I8odtW9M0DiHOAFWhMprSi50041GN3w1F2nVg5lS/ATciC5150EGnrlT+
XpvBp9eb66xrtX3lOpyZ+jwtKUDKjxPTBbZZcMFxA1yRpZxtDPFYDxYot/FLlGHHjX8izKvvvjKv
Io8DIxEgbPyD1bY1w/QxtUfCRUrsNx07eccQkONo3bCZV/swi+7JoLynN7M2ZRrh6sMyIdj6X3Kz
ClZ2jx8OtzYB19WLpqM/9oR6zqYB+RzNKih9UbFZMgyE5nQvZFa8ap33gAKRR8LhGLH5+78cnceS
pMgWRL8IM3TANrVWpWuDlehCBSrQfP0cZvWs37SozCQjrnA/7mOOTAjEGLru3Gp870LBae658ogM
sPjIwZmZ6Out3JxTN/pf3Zv+1SGvs3eqdsUbXYFcO8laXlPkgbME8CsztJfeyA5jV6dz3meyHILW
gBThIxmQ+roa23EJE9BZ1zVqZVZZ55RgA087J1Klzw1bS9d1CH59zUJs466ZnyMeA+KaAIsJCqaS
s2OjCFxbTaRCrt2BM67Wiq0eSW2Hu3RXBnNkUs+7b44ZiFB8ZyjPYJKzMcdB4FjHzEO3DmeWIFMS
eXagoNidBfoGJivhKDbPTu5jto5CklyD3OSBzXMHXxJ9OEGL1Tq+yCQoTnFBSDAV5r88DY4xymd3
EsM9HD8DYh7OyZjsuqmD2pak/xwgPtWI5lkp8lnHlEg9UihLa0THHDB/aeiJbS17zyUjDWtS9yBN
f8l2s1eVUNPOldXF7ZS/B5Z+LyIKsAlP9iqy4+IG7SICdBpV+8Dc5aXmPFri86798GME8Tbq9fTD
9Z4rcqGWmS3zjREUoEzi2a4ZgdFhU7sq5evQOwQzsWviTZBkkxgnNueEm6OFpT/pf9g+6ethoEly
Y3+feqkHw9DrsEUQfx5KTI3ocTEL5pTOQWd94H5bomVe0UjY0IYlcMH47jjmE1SEfumAYvBmm3eA
QMHJ6yvRa2jcm5Y6MAmHhW4/4Ra9TCbTHbvH+jq5xSf+SLFoOlSDToy1gDF9Q/iUGDYoCg6K2UkH
5WZJHG2CA6g5khgeY8SkRsaGiOqfCKdWcAz2TtwcPMBSedGtIXzClampuuuABa5mIgkXYI02ZU1T
ubAlHPyetcaUSP+EZwP6Gwgdm0qGdGriotFZ9uTGrYVk+RCgPFwj2V07Mf+tQ3JnTQ74tD7d6ZAD
bAy7csoPXYME2q7SfwMs1w3GTsZV40+GHNtLG2yrxLzZuX0sncI4DwEidDNArzjRkAqA0KjkbWcr
Mpr8sJP7qa4xA/HPsVDPmaQHLHOQdDr1BFbMyTddOd5CAXpRtsOf1wccVmBfpkGjOmMSpSaWGUia
jUXooVTE3KyfTaI3lqQGYUnpkMTkLh+C4/ho3bl2dBkU54zl4lLEJUn3tvHbtozQJy60C/Jd7Kko
QANkBa5OED3bmqMkQDdI62KbgrTte2FsnQmxI/uj/Eg6jQ7fMPQXfK2tU2hd/p9Ml/6mJ3ljJRVn
X5nIf7Ig5IX8Id51RKM1Db4i03LhKRpT18PWKb3IORdwAhZBRMy0IN+ibUluaIUGwza29DUN6CMI
uujZ9qBuEZKusbdeGoMOKBB1E/glUqaDObq+5zgHN9w4OwxoXahuWWq2lxF36SID7wgMoIdPytng
DKUgUSn+NonMPgb9UF6ruLhktri5cZDdLXaEYM1C6HQRbFF3DpHs46LBrE5wWsCGfdVPaXS2dbkn
02k2iTnJXVrypa5Da9kPOuaGclDXghygzoKg6DkvytGYdiXNERqGe57Y7a9s5J8ZAIB3BQJDa8iw
CEPCvWC6aFvsUt665LXntai2duPVFHI4ZQB1DjQ7ZXIm8Zq4NgdlcLVF7RAxznFRUWnE5GFz3BvD
eJNGiSo/cqmNibiC+GKhNpmiTVcM/rXJ58iGVu83ZGe6sDdVfGwjBfCCIbfmo79GdAifJUusG90k
wdmzUTEfj/5Uo/KeMuTocIP4aiuTCPH2FYHxexZOyXlyiLfyTRIknDIjgtGH5KNlycpML1ODcdGw
kd+EVfZUwgNEXPED8JpRMFGa66QNj4ykzfn2WVhT5VyQpoDEHaaPvkz17zT1dz20z8wv6huNU4El
y4OM0dfBd3Z2IUcyfkux0iXtWZqMb9LOg7Dk11egIEXDX6UXWvkcW8Uj0mCU5WqMNl5quSuMarN0
I8c3RLrYumRWxaIPDARn3DI1ZLVVwhjxSVjfuOC077r0z3Ets782M8HyphpMEN++B5X/jgykePcn
gsgiD+4F0fbHQcuGd6uYXUfamzPGASFPeCByvvQyT1HsZow9aiEAIov+pQ1Eto+8pyGm3opzCwfM
EGxJYVqDS603rq9+MTtxxJWlXA7ukW4lQoBnvrSTEo8wY+ZSydlMSRcB9jUpMJV1AUNFtoSlHR+r
fp5Bjbq5D6VDXQ0g3aM8qkxS/6paW6Xa8OVk0/Pgh9qKGLMf7KlSElA8lnqzTapfKWi+sWJNN5Q2
ahsNTGjdCTMeSuX4SF4JVz2SMzgZ3dFG3n6otepGflO90+dg0d4Pv8O+2XsmLyv2wRrmNlq89Dch
QeugmcVLBgBjpzdUOxwycD90YZAmRkhjgVydqNiMOVdCGQ4CGmW03hE01YmtojOJLDgUkPL6VaQP
L6Lj/3bzoT2zpaHUhO1TS8AWRmCAywyTlYMjEzW4vst6c9iq1of5axGVPo1DcEQi9i9yswMSeg1L
c7oOgROAS2A3FE3ZyWVavnCMin+vlg9272Td+QrGUlQ/G3AZVm1FQQfrQS38yPlGIJZt4C0w1SLq
nS5efzLtct0oAR7THBQrGUSBNSaOkRxOmtj0q6vVJ9datfBnfddInk88jiT0uHDYMN74uGX5QCtz
VZCkzulAwECxVvPw3GKaCrULshEqVW0VNqzSvDGD6MC8Y0LivfKnfePo7sEf6m4ZFiO3teCaknW5
rmc6q5NnwBALE+oWs1BheX86T3qb+WBj+z/N4vnrxN0VVBNhns0UoWILaWTOGgccG+B3mZoR/HqG
wNRXT7jlFKAWRgu+kyOuz39bk0ijybWGTZXVV28G3WuJhpPZpA50fkK23jx1WrDqwf4zc6h//cKl
D/P0YV6z0SxNjF0NX2CIDYB+GOmQLRtp/iSwg10IJnbRB8BehtnqZp/0tl7monwd3crfedW4NI0T
ns3agxWXxIDkiFXY8mFCTQ0N0i2a4dx4WI9g8uQrz+JlNrpt78xmslYuXdjasJlgGwOOBiIYN1yL
d0ph90ydAhurVPY696tnujSPro5YI5KsuLcivCL0pxCZsz8JWHvbFNV4QlvwS0uOpF9lF8tnj9Kz
N/Dg24OnptQEmW9nELBtiMKkcIfqK0bvQfQEVBtkMieP8SkUHoeBSS45QwhDdA3MxJIgilED3N0S
5pX4ArxWYP6UQ/csuvyUGc0bK7WvYszy5RTAqhpQ4CzsINrUY/TTOfZugpm3GIT+OxBQsaqAK3oT
Fv1S0lEpDu8YyA5+y08TXzjptJm74kLnSytMBqP9mbrk0yz93yLCAyWC+gu0+UeKuGgRWtjmXLYd
GuYFg0DVZUZQE0PS8tklz3QhCUFZIPK7JQWbQBzQceucQlP8ZA5W326Igcs1+G6BU7YO41EjN/5Q
oT5FencWdkDwdAc5mrAGaVv2NXWtJ9xOpP3mb42D71K1nQX4kwAZL394erxJQlKzqtF9DRIUTA2X
rN7lBfuqeY3mR//MdmdL/EmWgXefMMbsbvTBfdB6/NCeWZzgoG9osT6RIN/cfuB4jfM/F06GRLm9
kl1Ppe2bmxZ8oB9AnBpmRqSeit8qgIzB4wcePDYwAWoWXg4wWx7+aJf7gJ6UHDY4REuvXyaciysy
Pp59TqOTFNjIJGl3eqKDysG5xwCJiPrM/NAUfipqFHCR4DZKjdnXNGOwFHnedtnhe3TYwWDC/xNC
gRoUJO9CyBq8kjvGw52ew0tj82qbxi4d2BLlhHn5XvVXWuKFQIJFF5t/uHuh6CTvaR1whva+uSLJ
93mUE0iPkJMtcphWjP1tpNwHGOv0KygFWFJrax0HRbnxymFbpOEPy+VhI3jGrYnYunlL1IA4IZ2k
cRYTThcIvUR9BdkhIFOF1Q1aZwvzU9DaI0l5Bydl6yFH3guaIsbbaS3Xnj0wk6gxyY1719dCBnEa
ADAL7t0kwf+lk3iDj/aeqyc3YMgvp+QUCc08QcnP0ENseksH2arhFHfxzo7EQ4ApSQnqTY176E0z
96DTdy2DlEQGzlNeJiCPWkKDPPMpgYN8nKnMGJKujOhb8NkZG7nqz2XLkYNZyYneW5lWNtvmASaI
fnokxXDvDO0fhgLB/BqzX9849asoubgD1yMEbo5FEep70si8x9/MHs/4QgNULUpKs4u4kU6E4wNZ
KhP6pd1pGCsFmM0IE1Xos5WezZCGh825V+A1+INLwE6v/I0pNvBW995HX77gUsDVl7W/eukurbF4
yw0H+2SBCCPJT2k6AvMu6N1yixfRvBV1xibHxeOawDV1P0g/BJ43MediqgV4SK+epV+vxtEH1Gn2
P4ljwC9xy11hlqwdPYskeP2OceEFBO1LJpubN9Q/2uBvWqLoSJx6dWhsuei8mxkz4JoU3sgEPXja
Ta9sxF8Q0B7iQhxrG6SBMx7KMb8Qq/jq24/cpI6dp/iUM1ye6Y6IG7Jsxs98gC8gw2dVmqd68H8a
xsisItuLq+ZMX/tIFkrF7+6PoR3DMMS7JS9McrjRqiZa2E316NhAcbAAJJ7sh6lTKqF5QL7vksdE
UnEd1VT92InDa5+921N0b23K/EmAVYs37CtOAuqMsrMDNK8ta0qsFXRr5GSyw8q1RYUhxEReZdA4
Tv4ECFLBLnKze1sHj8IL7yGnG9O1+gQekVV430MzINQ+Reu8dKLSWo45fzQ1XWeVW8m8RjcORodp
ZbDYlWvh0mvpZk2QfEt4BC+CUVDrN9+jQy2QIlaX43QhnDknkQMpQ+ACtgG8hvUyyATL2XBI+Ext
yNMGDWvefSSNu69yTgxPpDhJRxJxp/BqmRNrFsyMxYSGXbcJnRhBgsUiO/SGfsKLyZUyvZLtaOPX
5MwMm50bPqQOFB0yOzilrWnxjZSR/xW3g8UEwb6RiPAaN+0H8GVcLOUqysdLOQ3fWMQ4j7unfGJg
qycvylcXiikJZWM4ZYitlripnuZfKDOBay3HrUVm40wOXUVW0y91sqYjJQ6lU7/lunN2yhfltmzG
a/0df+dTGyWHsdVwMBQM0yHAkFyDRnzyLDiO3cWjd1nk9hgth8lal7k1oJdlARjZBpiwiEsoCbf+
GLxj0/ixzO7iVGzqYsQv7EMF0XzETXR2mhPoXHxjITlYeUwuc84k0C/4yxr24G4ToA51OGSTGI8V
jXujc9clfNZJjSqO/uVeEHwEdxmiDc3uM8+ZNqfwxRer18gfIRgEh8Wt4xpd0TVrq8pjjcv6SnsT
A3u+VpXxDq7FiAg9vzihHJ/rQECayOXRKVT4pnA11Rk+3dw8F6Xcjm6nHYQ7PDw/6dAGqbfAN9Nt
zAwABFLxFog1F2T2Ffn6SVIxvYyOJbfQ9NaFWddgYkdwwO70B4T4RWlWsWG/LVT18Cz+q9voN6jR
4dIBladLCmH0NMwKRIuItQS56yZPCEAn1Bwm+FDmFyD9IXEHLTxGjXAupg27Tp0yh7BCSRSw7eMS
cz5Qp+ySdrgA7OHmIsi9qvrVGD2BCs0L8Q5fNF4W+wAQ/hI8zSeCYkodN20Z5K94R5dRHRtL8KRA
iXBPW4W2LMPsPBYM/tD5wshMCPqIwMuMjXokvlduixCXpbDqpRJsJBtTMSL0AX+RKnNsyANblD4W
g6K991WXP4Ys/anLIN8m5dx118UXoq783CHiUh05sH33XL4FEaSAAcEWugsNBjULE5IFYDpE5pDs
UmceOCtcTQbU/8jrNwrghia8/mz5RLA3EeToECt4b9d8NeBqpU12q8iZIVeSKq6E5mf36V6BU/Et
Wi3CN5cesu3a4j2rwfcwuT27dsJ10RJCTSzHhgEDp1iu7SoCqjA+vaCkpp9yg3/ASZ6yoPt0THGV
I6lF1DBpjdqHfuLcepDggfIu20C9lvPHiT/B3yf/g1O3gzEGSztS9sawPHevAcmcXTH70Hu1jHY9
RUZAX8ZZp/t7wyrvgQwfTKsVdGGQ25ToytJ+B1JW4R/okJ/eQ40jbf4hdIsEptbhXECdZth1imJp
tOE7kVk3GpATLJ9sOT9/CYlOVYCKDkkHC7ArfaDQwQuNCqloGbVA3LUrG6lB5SHfSL0aB7i03tnj
Jwutb5EdQzNbVPpw7EEA8xgjN48YT0cRb/80Nt0aTi4QaWxpF6NUi17WqC5BF+cDku8huhLYggiJ
If+i8S9GxGyx5wbV23PaECo02C7RaBy5jRduc2cO5fNtvG42Xqyeh8meuhdrMGyI3O1vwp5ffze6
Gt2L0F4L0z8EdvQ3+jrnBcCHUVR3F2QWwdblxTdHf+FOySej62qNT4qV69TjJhI/aRxXV8cl3sAO
glvkmt4yZmi88VrrkKBXQA4RwKJi7Ne1/pWm3WV45ObE22DUqwedXDGLTrXa9aX9p1zEQ1pNlESY
t9YqixUXiav/xIkL3a3/g3lkbiOX9pj1ABUgtjXNif+ZhDuWLnr9Br2+Rdu59gW1oZ4kwbqnjti0
tXXz+/4GRISZQyYWwqluqvGsnbLkocMNfkJL17PMs2J23E3A9VVcAoLKUr2zL6j0FrXb39qu+fVB
aC1rkFpSwU2LDOLHbaSOsvAGRoUzpVDz/mjKCQ4rU3srBu0vzbrf1vmMavgZk9W82tHwj2toUyQ0
IXX5z6l8f92x/YyGcScqL0Y+jgTPhYOACIO039xgtFXSFcDZ+0V7CIdefuDqpZ6cWI6YdXjWKAta
P91advnG5psnozafdAvDYVkCysCRaKwGF1WpK8WzBqBgI2pUTg45PEVoPlCWPMcRyO0CU51FxCYf
azrnsNFvpb3Ge496UgL1TeLK5hzStg7YlKq7QVf4hNEHklOy9JSByWAspV8Y35t2eLWdXcOPeQT2
zOiVKN22MWZhKz+WnbtXXdHT5/On7TfAFnx+VxwwCqcTKQmDWGKs1E9O9WKr4R1KyJXpTVppX8p2
ASkPzOeLY5KrelfJ6N2y4DgI2mhDoUb/RDzuLBwMi3DFTKoIwKp2/27HCiiG1qFZIZ8TzTgZLEwM
Mb5iUWYEH4Tgd+rbZGcXVTBpAo5grsb0YKkyf2RDahPqwbZdH0kaGUOcolXlwqjttXeG1ifoSYcG
Hx5WSSPbmFPCO8XWZnKlcUJcF7jdNzaETzMobzYBSeggn0TnZXsmD+68OYbi4DNu+PM9ua7RrHYK
ES/yDKTGUsIQGf7BG8nJH2SqmhdfUcV9SHbJZahQz+GAzJdCkgYdZGol2ggJpnm3hsjdmURwVU6z
Ezr4LzeETVERzWLdOIRYr8U+IUONoAKpu6PpJw4598NbNxSPtAFx3hmEGyFwcB0YsmUOAmwyEfEO
PcE+TEJiNIGOguqAmqMAV5PGW3KZHRb+Hgu0Z3Ji5XLMarX1MnFvPN18M5NuI6Jx3HTuPPRiwXUS
CQL6VMGJR15IeZlisB7abF3EqXv0S/dheMOji6YfgCHs8vvuCCn3a6jsne9251yLcPW1mFZj7eyO
9HTaqEObSO6U4XwrCIxA4sk0TnF5xTXT2CqfiU1OelEcZQu3qi6hzImncoIDReNzORKxaAa0X4UY
gdDAdloUPvfAqCO1CmwLN/so9il5PpcSVO9k3sf0BdEEliV/begdOs2EYzUI56vjo/KJntbaJUlG
MesxRDmqjM6kzP5iVeANzkd163CKW8bUv/w/4Slig5BUPqi2iKY9e/tdjTIfIGy25yjQVzx+fxPC
UwR5bD+cIM13/oyDSzjbKCSJTwdJTGlP3s6aWVAGSRsTa1BXZwsaLGArYxMKAy6ma8frihHVmiaQ
jICqiVci9b59j8GxoEO4BnotruHI7kpF6XAwB2MDnCW5JpECgxoR1UMQ2smoIJnMZWcOHGxLxNjD
Z0y2ShSkRHdErBcyPKILbNEBG0YYY70hnzXECQoJML2JgISiqecmmCPIoxHS0WB9TSxFkqQuVx1N
8gIj9hOhGyyPJCTpZj7ctWBnsjzhaMOkZUavBK1xJulIb5fsIzCP840A15x3xI2iJSk7eVJ5b5HA
nX9Tk1mLjjFmMEUE0kbo3/CACVP84ehUFAIEzUelszLFI0bQBujGV/wC+Sxbm7UOChFxQ75WJgow
tlnnsmPfrVDuRg2XC5SPtaXZX50a27ULMoXG5cyc590ueKUWg+aimpfU2DqXWE0PeSSeDR0lQxqm
azM1tDOiazqi4qRxSzvcCrWekifuPDR3HrhJsuiwokyB7La2zaTXN+7DfOPRczoL5OaE0Sr9NWBM
ror4ojo2gGUL/qcDFhKEBSIJvbaOVYHlDKMtgyYU+0hCWNYwGONLqBALj+l7YSN5HNK62lBb/RCj
Qg5X47/Bg/kcSPAgMt7cpZY/bV03+iIUZCnT2lpZLcETet6/GHr+xEUIYmcACTnW2gZLPnOXaHhx
Z31urMfJziSytzaaluFHfuuG3t5xW9rU89cpiJOtI5mrGm7a7EdCPJcmWoPJ7l8LO0U75cc3v6nV
bsAYR3sETipoSEC4JmNOMqRlk/VGIG2d43olC+4mm/4eNo3axwq2AUaWENG6kwKsCTVM5gJwmWsK
7ZKLaJ357r/McLRtjer5zhxgPCdEAVjxcdIQzk56H958R5BYXBSoX0117QVYtUbCT5K5/jlYbBJ4
khgFXmMmc24RfzY1V1UT3yZlPfkJ9UK+xTxOPVPvTL3+fDIjZ1eZ9WcgpxfH1j7w9D/6PDwySz87
LZFqBLE8N16+HSFzDWiEY3tt82cQga08SDN1O2wwjeynnu5jHHcQHTa2TbZLQaRunFUvv6FdvVWm
nOc5Dw+sYJkmj8Kwb6k3cc+uqjHfOVP+ijeDZXsu/o1m+zLG7d0duhXRyBAetYmva7QOK6tbij54
qfUGPiBfDBmB5xFF/p3G/GsDUg7WoC6VEeBxzvAiJCFg/EHngpogupXTWkumQy69Yyvt19YWD1kM
1zKJz6kwt7Dwii44gnHc9/MP31npZ8fzG1qfvlNuHSN5NsLij9XMqcnrt84rPrs6eaiovyrTXbiU
k4nfHzNzuFoxZCKOyQcY4m94Zf/MPP0wlLrEGVML+9AXzWuYeyWZCZLRFF8v04cuyB4FMhTXEvM/
UHvWnZSFEZB9V6yGDXI1wWISMvEgpq0HD26BbJg4sbR5rdruvbKiuz+EcIdaNhSi36E+2HtTc2GL
vpvaZ/xaAGHVLLR7iXnruo4EGnGKSQIBIUgAV/UO3rwJvgIFkSz68JV/KR25MRtnHTjGXQ+s1zny
OmLW1Gcv1EMrLSER2MjKc6L6J2Nen77YbXuLuunJD151JzsGhXvPOhz5Y3DQLyqOTzJ+yWN5yCzt
4DgQ24xkl0/ajpiGJ9cOX/sCvLhv3yof91K9Z5V2qKroYQTY5hvfGBG6XyK/bVcgTKNlzApl6o3v
wJnemsR+bzpMISYR5NoOKMU1c8CRKcu8sLaeH9brFPpnu5BUUExfmDENEqJmDMgIToro93Xfbr0S
YATCs5F8tIVqmY+i+JhgSbRGcwwT1nJtcmbicvSgjIDk3bDW3RG4fJR0GqP5KrmGCcGk43AA/9VE
BWepcW51NNIEobp9vYlte9+TDq+xuosNdDiM5UndRVhfliGdc3INkueiZnKitIdsizcjZNufpk9T
5jPlm3Z6wsJqGp+wK2yrWa6jjY848N7pLZ6F8l4RRbasXUSSoStKLzZ/XFnTwZq6vW05p7JUT+O7
p0IeAnbMNJGduRuB/IoKZ0orP00n+Sx7cZm/zmYq7jQdp84g3SkVGGahWYGfSnfkb8zekufSlPdy
1ImiLe5T2m9jvSAmKzlTH170zDlnwlhJMjUmRz05rvVmJKgpLP6FTO4AL+wGOR4Fl2PJ5gaiy3vK
TbPqChLtgSs0lX5Tnv2vx3sGNIZHwHzTNCK8HfgC4KbqjNKe6Tulud4cbJciJHD+qoKrtNWGW4Pw
jgRGnAFA9X7gYv569rZwD1Hbvpt6863omIJc/xcxwoPQNs0r+FnaQhgol5CZ9f8gU/MYsLDPyBPr
BAq7JjzOHwQBWFfQEmBeOOP0Kpe4utQpAtE1DhGZ4/I8v4VNN51Tt3mysOaWtfncnEPfecLJ/uVE
E2MVnVk66aSZ8+mBig+sly6374Zo36fQeID1Yf6brrCoPYTJjjHK6lfWEmcQzEcvGrbL0BDnHlEG
U2Hi+ubx8PxbXManPneiLCKodOnF8sRP7kQfvRfvPCIu2RquYzSESr3MEA5Njy5D+dql+VPotCc9
FPeJQhDApLMYPduk7mTppXvVTym0ozLGZ2EX3wWqGTuAYZmnzGST2vlKg+5lpt1FzY3N7n7W35Zo
E40+JiM9PIVq2DVGdxSOvyPridij7GxDdNTEZxIHH3oAnqjRsgWOz4h4AvHFbBLy/XCyUu27sfyb
V3unMidTlT27ct2T12szBzW/GQwG8W4dCKk4wxc8av4t7JMN4zwKcWf49ZpIW0aO8V5V1teY8LCk
5XBWcsXOZGfRctJ8b8rIOhOdckx1/4JEbm3b/b4q7HVTWKhYO2qK6SOI5YfVWD8TkZ5Zep0sscmY
/+hJjxhCLVBGroWefWDX2/uMUvjghlUx0QUyjWB9dY8tvsggMIDPbp1GHPLwYAht37X2sebbUuI4
WDDgQlCZ713rxJCDWX675gw4Nna8t4mvnTkcCYvTxn+YZnwmOGXbMNfL5JenGxz7yW4+wFwu6Ak+
aZFUxA55FyR0Xmwzjh0PUrZ7eCx7vJqX3ko/fM7J+XkyrHCbRHt+4jTXnsCnnstoJLzDO+pBux2t
E9pigHz2Vmodnk6lkYygmA2pE7eL71/CAnOJGs/zi8FyuM3acKkIoEuybt/22t1T9bUt9EcRgWEn
5P2JJdNq1IIP7KUUJT4KjKzAZyYsLBXyT0zmg8/tSCDTKqFWibNkp17qJL6HyAKLvlnSp+7ZIb9T
598NVfx4nDmgUe3sM+nJ2eW+N9rxOqrwKgWOUFaSxJW+dmR4F7rY04Qx3KLhXSEHhn5NcEmdXaLo
LyD+C1vRS9TXN3fs7ol+EA1S56lCROW3uPwm65ASxkAYVLNxMHitY8HqtUW6XssWJYHsPnN11hsF
Zd7xHqpAzhfXEG0Lq8f1KCAqlQzTuFNe8YoFSdSs1OA4hwkFYWX64QIvbcnIm+vBDzK5cQUM/jh3
nfskvnnnGbTHxjuwFyKzLNqEgpXL1U39LVzLGh32tiq8blfTsPr2eiyt8DYy3V0mVf6WEUFUxqG2
bUTjr6C3kAZbVox/PRP+MrhRQU7xcZaMjF6odm1PSFzcHqKkpclgVpkS5b5Wif452UlxCwhR0/q3
iCVgOwb6QyX1FwkE+R4X3qH3SAsx0VoQaCRWBvtK1ISJ3LVDvJZhV+5bn9QGv0brgS2oXMkKV0HT
O68QbQkbI4OHdkPl2SvbACrZbPyIkoDM34hsJ1dnfzDO643YBs2NRqffdTbZR7otne2Ig2FRuJ59
1iKG0yMug2j2Hyjk4v20Cwr0CcagvJUeE5RQo7heMaD4CLJKsjeaphcEw3d7KH6FH82EJngWg61M
JgroXQihdc7MLC8u3OaVG3S7ztVHmLpXEW5b0JPXmoZx1QwR0hWSJ1k5cfm0rPcLJsEbffDzUy2G
Kxwx4pfL+E05/NwR7Jv1ZDCEqYcrZNt+RwYradYIepZN0YM9saxr2GXpu6R99TKX0ifr1am0mMAW
hmuvYwI5FwPefCurx1Ok63JTdwZ0WHIYosYwt/UcItGS7vJUZbziMjPoE9i4YwZLtDfTYvNDB6Wm
QX2DGlqTl7ptBWPIPszeZU0cYUaVmqg0PaDaQ57csNel9QdQe6vLSBLgqb8YKYzRCtlB3NruHln1
vnEAIE59craJ0Vk2hHJv+so68WxvIYS5i15j8ZY47VEW1raP01PU2f8a7U9vpw8KYVAvwiJY20Ee
WmAPrLFajm10SGBTov9j3BA14QNJLHN2+e3QHzG9kP8UgRDEkbDr0iCtgS+GOAvDrmbnq3Y58WWG
QeicYSMVQPfScOXAkVcJYZ2BPEgvxUXC1Ca0qR7tFH9tUiyrmP+VwqF/m8Z9zbzg/19Aef8QgIXj
3PiyfUQVRtYRPT8i26ict7pg84N5YpXUzfMkGZSHkzhjybOWTLMfQ0FTjFnxi1yaS9wcMzCLYOoo
e/ABWutGkKfmJCs+RsKJRTSbAc1PaSXJtghkusw1gigoH5ZpSkZKEmVkP2WIluMMA7d01zkS9RUZ
OajEiBRGiROSuDEeVDhd6D/WAC1AFPcswWOPbSjjunx+VxHEAflMCUYxIDvUSFH4lE/SN/sleD5W
Cr73hWkhWdTRRxYbTwUVpM6CZAkigPhYK4kvjew3cVvnW9vhAuBp33S2Vi1b/N5aS264PVQfHa/j
jBrvAZL5g/viprXJd9lUO41Bywy78ojySwiaC7RTUOncw3VFqIX+Eb1muRFs6qB7NVN5MiHvhoH/
l+c8/yCQg1UVaD8ObAqs2tF+WpYGO9FIJOignOC3YCkGQoFHznkXzmbsgteIxNBAd4nCjbCrpyNp
TZPz1A/2Huw6WS5N+qOKcD8vnMvCOBpZvS69+j/qzmS5cSTr0q/S1utGNRwzFr0hQXAQJVHUlIoN
LBQKYZ5nPP3/OSL/rgyVWWZve1FlGREaSAJwv37vOd+hiWT2WNJ5NI2qf1zolYMvpA7ADOWVNYOa
JNN7PxuSR6V+7plNeV1Xio1uStElAdACDWPLJNlTk5xmFSZo5Iv1qw50+hAO4dki28OLTAzjfYmt
MPYDZ3yMhqI+wyWyqcIOCp+pYc7abaxUH5FEWZPtDgOTdntlfUyz+tmHwSVdSPgtCDIFLs3DrqJT
UXhM8ommdE/gUxK3d40urmWY3hpL8zFmiCjiy5RXR6Msz52KLC9AbbQfMihrfZ/caYNs6aUAYpG7
edQsHw7DttRAmm9ww9AWQ3o5hbB9A24TPbeflnp+YmhvbmrknIjE7pientOO0S8MHYwSY3IIpRAJ
+FnpyUCh0OBFUGXpGz1lZouuJtWZfwqNnbAH8zZN3yKrWrZhZH9Uen7Mx8Ev3ZYq1egfZtdA7vI5
5fT46Tp+C42XfGYaNdMdsvjl9J6PpcGs727Jqztdze/HONh2yvBpJzSvTIk3dvJzY/bvvbVIasFH
Xjn3GGPMeXmqremV9fe+RFMaNtYrtxyGFD3/po+SPm3tgRZ3nP1bsP00U0lxS4DHbLKGzmI1kdGb
LB1arWkfiJT0EAOxCiErm2DRvgVYmzqUuOm9NZSPTel+J8/NYaqvFhgEtW8RmHoUZeEd93pztNTx
NuE64CtiUs9gN97YLlN/+j2B0l1qHHiToRJC6745/fChxMlRKdMnNylAVnR8zKzn0TIjbcBDGxWF
N5vqWZHD9aI4V5Z+0az0ZzpHNCEY9MOfihqUK8XIEuiqkD/W3hAfRKBmzygsQkTvy2MYhfc0xV6Q
HF2NpJNnoGE7ZGhUw+JjIM+WKNYX0lgOakWyWEBwOUPrKdsX+h91yNUZdqq17DgPeCC/YHskN/Lv
wo5mdZddmLHv5oJoBtW5ReFOmltx1brmYC/guuz7Qs/93mEj1fGS5uKuN/Mn08BDY4+PtUG7KGgL
wrVcz1DdPWPAp5ycUbJ8xRut1ddWpYiwGFEJWnhl8x36LyGSCgT+7qonAdBZqRFL59fcrW6oufZK
rH6LTG1XtKXOY4BpSYtbPx3xgZo5K+kcsqKZih+yg7ruDB9Fr9stGhEXxxiPI7n0bqEfFJrWZVQ8
Fog7GC7Ctw9mbhrduiAmmq3wydaaC/kYaGJTbpRp2AEZuzCkyWv1R4AnhyN77c9t/EAoBuOT8LZr
WPUqf7YcqnH7jVPHq55PzwbPB5DxIwBOtBANIbEAsc2LrSJwa7rw3SnNH7xFrbG/WXnxjeC4a9YE
P8v6pAbWB5DJZzsmQiGehyd9ZHnWS8be+XXhyk46Z/OsozXgRuXDXFg7CJkgP0Pr0rXppVbRQKWB
PdPKi/egyO6RGGSym/4+EtzRJ8bLnLJkQyM7drlskgfaa6KQKhKQzEkQJ5XHhOJUTA/sw98x4fxM
wmPD5grR9I3ykdWtTz7tKr0dJnUPFf9qyvrLYNQkuAykkCC/pBvvNj9A2tJJSliF/5czIbHACZjv
lFa7b9DLbCMFrVBnjuPt+n9Or5ibAQFFYNGIQ8aTQECISTIO5MQFiIrVPcwwLDyqzeHUqrmyU2bp
OBvjG9fyOcjz+BhEpRIjg8FowgzHGPqlJVvMcZdfhnVJHwQhffmF/PqCNfzyx/8XyuFKr/4sm/9x
++g/fUUd8rv+zUP8G871b1/3/xE30Qbw9L//ytr+E5AouY//53/ueOaK31nY8hv+RGE7/0LE4TiM
0R3NlKjD/8YmauJfjkreE1ofjSfGlKSAP7GJpvsvy2LuZDsUqg4PJiSoP8GJpv0vU1jApE17/Wn8
03+/sN+u9b+v/V+51Cs78C8UOFW1Nd02+D0mXD9Ds7+gsJdowStihcKrDPzSVKHuvhr6PxIVvTra
0cWfDHc/U/GjNXR+thbrQeO8YiSgvcFTsGGruZ8Vmg8xNKFdxvaAgaOn3rPGbocHUsudzjdqY7oY
VnqM+3g4Fkt2Dgxm/BqzWp5ZmqF/+fT/fJO/vakvnCxVB0Bga5aBBkbACrf5yP9KIBjqhayNRh7V
6Bxt0fkP23pyHkMnwF+sGK/RnFXbWQNXuuQoVhwiqlRrbo5JHB3dMsw9KtM3xWgDTgwm00vt1Zq6
1stbA25+WBxCtblvbGq3v3/dtv71hasM69hahC1AhHORv8D/Rrurx6mvVS+Z1BetIlVBQ7GOuIe3
EVTqQMBCO5zdwD0ZvePFOhArVbwtpp3sh9BBFyfl2wI8Al8KWkPSYOLHrMkXf0htTIujae60CgZJ
QsSM7+Ta7WxPFLuu2DlTBDOWU70flpIl05AqbQwi9G2tJxJKho05mXlKjbbbFSHb8/pjzbrQN3WH
Y4eYVzwio4rGh6zXjsBmJixT65kFMeUZQ5LJRKtt4TjcZnmwHdQcTKQ+KDvesnpQteopoD/h41BP
PTIM3uMY6y9xrsgGVLfdm0lM2HHdkI0ctTPipWDBQ29f3cqV9ALzZywylJAaKNj1d6uqQa6gCyeX
oaNUhg5btw9RryLF7WrAKhYISSKBi58pZ7HIpA/S5O12zhQaZ9jbNkKbBvBVZ6eIsKhgCdOC7qCY
beslVU9NF6I9iag0C3No8WFVFYGl2V25uO2pTfNPQML2rDwtzcvwvRghxxAOfAO6qPZD0b04I4GL
6UI+3fqxze3ZnW3Fi+WTE8pTK2nuCEJxHm+ishs4UyEmoAqk81HTDUKU9qguyrdoznUipGxUOVyG
hCp7A+GJIgVtCGd0hg3QR8iMIakosoe92iGLW39hguR5R0Llrp0XfNfE6gAEeA8GJ2SuUTOckJcP
E2N4XPIWWaseEHDRVDe4pg/mKJBIZxbNt+FHZi3dzi7421Z7BRIHzaDN1Ruz5sNz9OQYLssPvVVA
JLX6ZiqDaDuPHNRwdCNqHt3qxBGQNDS14aaa8ueYY52nYUo6JswAPEPoP9brR5PuneEAUl8eBLcn
syqNduvXiZzlA2FiRSxO6WUaIadhrVXHRR+ecztDbTmULt2adMv65p7SPj2Jpf4RUyDFDhl7YyDO
Q6fJtYofZOPE3Kmcv9IMm2elzL7aRi8agINNP1odTkWKHlvv2puGSapIyicr6U7rvVxn/pgUd+6A
+iwc+Z3RRCJlpnMJ18c3TqrWWx/Mzjrg1WFkBP5h61Y1V66BkqLXWIcAf/a+G5rbWA+Qmjgf6y3R
lc5xFP2f359oi7N/LyGDcXCq21+LXCX41x4+j9vze9DokXzUf2/B6ewa+pHb9V5twYwsTn/599es
d2+ily2wsYYjRMgDv158rAslykK0CNYxlf9eKRlOZT15yDOEY33Xw18NsktcsBN0wDs9jiOAs8KB
W4UiR+YGQ8anrb5e+vWNr/+VVUxjuwYTFObu23UxItwQiRIF4nb91es7W7+sGfFJpwPhpXqcb8DJ
/spbfIjREKF2QWtem9elx+tITqyHBUfZJTriyb6iUbF++fqj7dTFcpLhEu8a92kx8W/Qm7OkdSgJ
lE0W5h9K2Dz1es1fx+kjzb8GVy9vQq8wk04WmMD1jypLM7pSyE3BNA5728DbzqumNX0XmsZCai29
kppb0M3gOKSt8x6IhGQ47u6xfAYgBghGPtOWIGksHIt9H+nodRTgGbswe4fz6xeoezms4CGMG8Yn
Wu367NEmTzlGekvtjyWWqtEIsXfENNNxR0dbdwgNnw0V0bjswFUlgVM8VSW9ZGSZioMgaJ+ZhXWb
hjetUrTeZDveMJH7lMolAyP+uU+cSy2XDt0dvtO7uGb0Z9zg1Qq4soxBWUJ7ZEPL/BQX3LVQytpX
DhINIPs54N6Z92WMA3xBy3jOoTSAformCv8qKwqo10I+iSA32HNEC55YvjzRtMcuDD9ji4aFjq+t
l4pIIDgvVsxAqApYEUjBTBiyrJ8yA/+UG4EaOAxrYsoz+p8p0eYsJ+i+Jva7RWxQbZH83jpMvHky
1iIkGDrEOUv9WigONXbZJUjPrF2a8XiaTAKYJiBiX988zjZcR+NmvUhE7CaHReAg+nV7MtDp3QSB
R1SyDvEGkiF4wtKFf7QucbGUp5a7K4R87xcx24Qh1+TWkFS7eiKQj8hbRrjMgNknJ9t29q22XPJW
Qb/ZW9jZJfu4ZzVFSqldizG+NQx6pHKravSQCCNNOaxPxrpxjQPTj97cQZEctvL3YitMNqPcVJ06
AgzkzS76RttiMdB4anHjiFtwBfz4cOy9MMu3gmHCUNfTXVXHQCvoPc4F9war9uJ/N5EZe23E1hak
+fsCzxk1ezvdCXdROA+n9ISH1GIcQuRpnz/mNjPCpIlHz7Zogc5gk72OjtC2tEjTqtRWu2CZ5/lF
cQXeBHSONRxbKzr2dGN5ZBTuZh4kLLJ0Gwo0r2VdUny5egdZ03paK8pyxrukCZ4O+aV2K5tQdY7c
zhCnMQ09tbZf1apmYC3vrqye78tk3Kn166wHNMZBjuwUZ0LoAn4YlZKemNamGYAbNuJzXZ4UQ0bo
gXneIOYXLEkDvTiaFgiMmpYga71CNTK5KmwLNV6w9XcPzcC0otK4RvIaKE9jWtQ7VT+2xuJ4Tchk
OJPb6aCj63Dh6Ql2FJGY43GKyeniOWObUAG4YUJ86uUmCBEPG7TTJjfMlwB5uuIs7InuIb2gKa3A
5jj5FcLiNZ0sZIN8ECViR5+sjed17yOxzmQg5qfOcIEMyLKa8QEHkHcfx3pmA5MVRhHQfbCayM8D
1nc6vWT6hpjxwgjpKmgnBHZoic3Jk2+KW73dE2iG+LRZDC4fAXQZ1yXOwVUYTtPv1vrabrkbNKoG
+T0s8eBo5OlB/ilEMQkXg3SwCNCArMIs236KZQWa1i0TIqSw27WQyHUsp40woU/yfUP1DT4jGWry
eq4P4fpfUQRmw3a16NebGUcWVKI9DqW7sNRazbHr+VicRGeOWTcFYnYaqoVGu6RK1AuTx+GGTNvC
eVp3QYwN7p7p4XPYPsbWbWawBpLLijEOQee2iOs7FJ6YJ2EFETU4P+d6C/0w1aLN+mvW/XOUa40r
a+4SK3+2vA2mTas+RPCHUXbfThDz1jsM/RYFYzAgcNQe23G+q53mvSbfmjsUxpUyolUaacwbV1Un
aituLRKOIYIiH6a0H5ujIYCa5nH8GbfpdpowdcgPWEsc0ueRI4ULa/N6V/TyMwDv8Tmm7uytf7Uu
JWbRv9Z6c20XdvMJbjo3+XSpjY85mvRf76GO9O+dHvutxdK2rlZBWne7de0RsjQrKfAiuahXP0Ij
az1Lbg/6WomwE/eGioBLbhLrot+o2U014I4g9ZAvlZ+sYvJIIFrCl9sBL5YV0mgvb04cjWyFRse4
gQNQjTPc7o3TvDhPrawqCiJn/uHApX9B1XFQRCTnckzU8MebuvOF40yortGlI/BHIlhuqrzAvSAI
JIPYIz9ARHvLKU1RcYb6zVoXV1EPV5a7uO3oqVVRi6IqzRBCS8SRqZJkrCi3GhY3L4C2dOBEsZFS
0yihHzsqwAh7jYdQ77J9qi0Gge/ikUdgQEnwMbBu7+eof1vLywVm7d8fLnV56P3rSZ/3StKOIIBK
WEgrvwK6R2dMk8Gs4x0RlrCibWzE+b2Og75t8v6mbDnXYZvZlUlwl8/JRKXCUq+JIfLWlWndS+Xd
ZuVTt8ux5pDyBTKSqQh7B7m8PZe2nvmjXKOXOiDx8NBWenN0MvQJCbRfuvFca3oR89Ya2kcNou7o
aJ9//z41CcH+8j511XDw1ZiaZmnGF/ygy9nGbEig9dSZxzLKqeiVkDNgIQtmpRrdPdZ3zrzyunCm
+HUUxp8dMLlTLmt9lKodJooqISWUd8CbpQoOm+aoUHc2qM0RobDtqgKAGUnLQ4ccICwgWshP5u/f
zde4BXmH0hIQpm0YoAMt2Qj6ayuD2ISY4TKNbTx25LJ89gYWaFiFhyVsGWGj7BTYwsHU0JksUewe
14WmUp1jb7W2V87ZfayOzzkpx7+eynUtyBR3PIDK9BnFvM1Z5DlqPlMeYhXRI/I0W0zM5limB8Fo
oJQVbTcDApESNfmh9iqOoxqGWfTj79+u+I+bVHB7CtOg6UU6iPOVHTl26sJJMrWQVrPoO3PdedHA
RjOzu210lR65NnA0iwZ/EqfZTR9HBbgUvL5yJzLl5e9fjW7Lfstv9xIvR7PheZII5XIJvgQWjLGK
25wcQ8+1YA+5YbSPoSrSEZa1aDC22X5caBiArSHkto6srVFhFsDrIBX11sVVBTLcQNwteNa8uVND
xPEzFoZ0OgYGcp/I4BuHFtWHbPCk8bcWKCYDVffMcY8qRC6XnOAcROa/yoyhVoEKoyAAu4hGA8OM
M+96GX8kF+G1alICOiJ20D8YkPDYd+T5cmz3qhlqnoZLVsVLvlt/8vpYOHQpnPwGewsWKdnWg8jA
gLCGTsYg+HsqeRGxO/i4naJtLY+Ssu4lJIoApvCzLaYrd9TNrzNjp+8obN7X/bCUy7XQqIGbwDkQ
e8ex2GLJZ7rGffa63kdNTL1bT7QGSIsgOH7uWFmJeQ+amIwW+WLUZWz2hnNeP6D1sK4N8RXkNBON
AmVhBrk+qZmAdAMgqVEzmAG7T5kCP4zxFvAcWcFWA5iQgFeiTCwGsrRA5zXeKk3tY2Q7jQYHhLpt
X9YDzdofISnhbkE/BMCD/sgUsL6VY/wzlNAbw3zTTfCIKVyCPQSxI0Zfza/yIPMTc+j2KXkSAExL
P+yi59DajwZXci0lJ5IviA57J8iKU5I6i3OTx5cmZFhROL5mzel15IdtmnSe7hZM61O54EWQLRqY
kJ+GYOqbDsjDzFOUGeDnHfZl/LIM5av5lOiom5wmUp5ySuZBLE8hisz1lELhOhxSrrRnDexNAMSm
SxtS6czKUYnn6AxZfgtHe/Qxayrg+2og8GpLKXsxZ9Y0AU3KnxjcjEm8FdWwbeTamHUL6sUIa4eW
NxiNdOtlXWOtKQ65R5OPdSlKCcPibFb/KkJEwI/7mYPa2rY6+reeKROjfvxkgVqTZhA/2RKYo+cg
PbCgLBvbnq8hgecnQbpMXSQWye0oE0azOY5uzLoEVYonCD2zYH68rt4jScX+Qu9qfbNdO9heLOFn
szudTGdwzsbHWqzFClM1+J5rHSh3tmpGgtOyMer06pIiuv7qW8tzHNjn+shCYzS4xybik4kq5G/z
ZU8UG94XB4GArMatqLuvKG+3pmwYm/L4xaoCkLvFvT2OEb+tdDSi7dFky3ZGOsXHjvH2sS/rRzdK
DT/QQ8g2TYJJVC4KHRCfpMVxs+6/iqOoxwoYJ/CT4DRGzYl0Pa6aSH/m9aL4QTiKMzNhqNXpfFMh
q1wP3UrOlmUb4a3VMKed7dlfT2GigdWoTjW8Ut69Sktd6qrpHrKwwNapfGmDiXAcV/ENraBwF5JQ
wMkLaHUuzxbrM1wEhKWDg/lrNzSkloiS7lVIaekyy0DlGUDcRq3aBeACD31CwUSpWPmVcJ85Ax4z
eRwvE/ehKs3Fs5HP+sCq3tZtoM9YIdBbPzSdCwitArnSdjB7OiveKzmeOquZ+HRdhR9nXrSyS3fS
hLh2/gyQTl5jQ36mu3EqZJWjUONvFXKCSfBovdRB++JGjL0r13VPjtzD44m+0xRaZ3Wx792kuxhm
8bm261R5//ZsfaGDCFe1SMDVh+N64hzlKoHFrDg4ibkXalgeywAtnuzHjXojiPm7tO9DcHGS5j2W
ZYkzxq9T2qG+49y9VobrExPOLDwKB42NpU2GPyri4BAIcl4PVAbkNd1Ilr1Wm+/9Aojh7/c8sfKp
v+x5FE9kPFmOY7m0jH6vOPTCcIligC8026o4Y04RuRN7pax4utL6cw5hyC1Hy4IzYVjhiF1abtdF
xHm2tFM6nlmENmjHUibFi6Whsp9zMztzyxewSC99fGvF7cugQb+z27uaAyyqNPepUYx0N0fVeW3B
OGlH1K/D+ugKKp425ikon9cHrYB+nnYuuFDniR4UM1UOtb1sWyM/a46CcIAgcVA0yati49xHulJt
RC242eXHbcvrrDjZXkx40dfjUqFz9MOyX6Z1tROpfdTGAveR9qqmE6ZIuQxMk8nWuUyeECU+nfER
AtqzGzvP68FGL+iv1Ky1v7qt61lmom3imQz5RwdFlYKEy+qj+NbWooONqrLXcWF3mbLXOFF4OM/m
ijav3KLkp2Fg1gxjyKXrMOL//hOUom72186wm9UAk8Hp/uqt9qGOSVI5rpcD9yvtnAb0T4KKkSKR
YyIiI1Pvrv9wz8iS+ustY8v1wTIphNw1j/YvxG/hzjpc1tD2dJWJz3pS1LL4EUHL2v9e753MGb4N
Kq6ansx3UAc3I++HkxFPRxzQtMD4dfyHl/Wf1RsBNzr9WNUgFE4YX6ZpBbalcbIHy6sZy2xd0n2H
wXgyzIlO3nqnyEMy5eg2w73kA0gevUnTev8fXob1JWlL1YWOnlcVhsWM12Hy9PsTBQdmaTKSP2ht
JO4+B4OfdETCjtEfZYy2QrYc1qojzClUAigFEA5NOedgn+NwOYQgkUZTYA9hHCSrovWrl0ngF3Be
4MMUByP6QNeV+tAlv+XqgkWD+0M8B1gv2nFba+MbgR0uzH3O5TL2PV2qq9Vrzxxcac3chhaH884u
cXMjuSAHhWg5dieRhDdDLqq7cDjESTffhbQk47gpbjpGhPGsEhBEMxygFMwjMzZPIpife1gdXlO4
AMrwp60dgvWJnWWrNKk5BEOa2taCFn2sM5l0x/fZ7lA9mPPLlOvPTvhWkCP/6xkaygq7cJFcJ6UI
D2ODtUO+MFqEL12Pi1ov9beJDsav85tdAJVkYxrlTFngEC8m+KW/Zk+iUznZI+LP4vlaj3S3OL8+
JSmfyrrq9vgv5OZr8KTajF3Zvmc9NT29Vn2hqj+pOM5xmvj4FuiztvWev6DGE0ngryOqBMvqjlrt
15yW6CjAqWcNp+N5XRuQTz+ZUfuWYdRYT4+/HtFqeCeU+LtsctDy/amEh3UvWSvAdXzqRicX+7iX
oZXZIfKDumP/aj+vT1UYHcLqXKo8U+tjJw9+bd2wvsmjw3reVuWahyW+CuZwN1Co9D0XYv1tiQUu
vCGlpzl0dHiwJN2tD+Q6SVxfNiSBXdKYWN9LhiBtbdytr6+3w3cSSOhusFLJcWfr4MX8++dGk0fb
31cVXbiujWrCRJjN8/P7Y+NEbrgMORCnUE4HQFr9saTfhNK8JvK2ATjHUiPHiutWsa6QlUtvfb3Z
1lcZLiDQJvNcdq3z4ujb3+uVwUXPSHLi6z+87C/5D/Jpt9FzaJqpCQNm9JeeUlDYsaqMA7FE4OaZ
brMlETpMc8WqYJOHGEB7DpDrlMjsrziUObjLzVWTZyWtM65aj+OQmEQyW7hQ1YIg3wwa/1drkjar
DX4VbS6rhBw9d+54XxnFc5DTlZFjFuac/9SFEP+5wBtyZbc0namAYZhfuhCdqxS9ZcKvXEfBaUaJ
HgnrAuZz8c0xtmlZEhW1trfbwtyPE8VeJ72aQcP4Q85dSPt4bim4vL//tHX5af5+kxjgoDXB7YGn
iOzR328SOwPkFKWjRbRG+Wwwn1pmnn3XWSfNlU/vZLrrmKAnxH4D45SlZ8JAI5W6A67MMrLQFiWg
fqGLY85cdp99yvPTukGsbcx1GljZ7cMYJfpull3ttRRcW+nCVCkFgUiQ1ijOf//eaDX8RzuEfh3N
ELrZsgFEcvzv7y7MwhkSbU9/cs6s2yBpGJWV47FaAkb6Yv7UCBA42Ix2VNfTCN7ZdzF0y9ao0MSd
QmwQCJKfLbt8djrXvSn7qbs2Grm/JAMfexNo8vp/4TgQBQHojjR0QB/Rt7wUwb2oPcxI87k2fFWt
zlNWmCf1RAaBfWdbaHBriFBKNvh9FFjXDLxCK6a9a5EAaNxiFI98PqqE8BaeMpFbhzhsSz/I9evA
bstrBkKHPsPcDoPSbA1yyY8tLYJFDP0u1FPO0oT8oMRrnjBOMNdmCjmxz03wL7IZAAjOS1dgrW8h
XR46e7wnSZtOs9q5Z4vJdRAFwbnseQEuCcMbtVY+hDk8gFsP90Ed3zQqTyKWSxtSrNdoqCxBNyZH
8Nq38VCHnsDhy6sy5y0nctWre595l4c/WUkVj17miWP3PlWVU6NkhwZL4zC+5M68J/uEbsk1NppT
nECTsAP2oeWeYMTbji6oIJrW2qScRmLkj3o4+RjrPhcWX2OCjOzSagZhM4LHBJuofjqK8pSEzj1m
Lnvk1oSHjM70HCbAUXUwiyAXjknHHRgTkTRxkM66h0KxATuJCfAZ0QoUxiRPn4tZx5KfHeLa3Vve
0mj0boCAJclhxtuVKz868Po5+MS2zb45khNSsefEjgkmkTgNu3hFgADcbH7W0wodLXAOnB6Pba5t
4eZwOn6dOmmSd6KdCLVdVeEUJ8evudE+e1O/I7qds3l1iaYJhAOM3+bAS92o+O5Gr6asL6wPKLC3
Ohrdftn6ghxygDSb2zm5dSsw5Xib4x5et6J6eth7WAPk55iFL0OXe6NVHgvq/cXJN6NAjj1WzG3P
tg3RaJGI5pwYJu1gpAHatDg+LkbIkUTwaQ7v/EYE09y+xXPa7PMbpXR32EE8inanueuYjDuzfjd3
fIz9QIpfByJIOfARExOBPilwwLPyI4U1Q4lmLiWyfOdOMSWa7d6GdU7KeH/DAIh5tHXT6qOX8sPL
2ng3cQ0pvf096zFblh8DzoDMSHEZAHBM3cuiVhxANUaV5viIjYimGZ5pWwzHSos8kqhu7Sb3u2i6
t7TukLnmCzBZZv/ZDS/rbU77q8m7zYIMu90lS+YtASEvsxn9obTg/xLngDvI2iyatg8JxCkmPPR5
Bdkqb6ttGhDsIgo/bY3DBDZrIdWMHIQ9UtpTlEPetlSNmTXO93L2RrM4qHnwRxbUdLEC8pmmeadF
dGvNlNqyHqIDDpxtT0acq9XXufQR05whJfiYch5CTT3mzkVR5vtxDLZV+wdqK9wJ8FxKfTtp6Ztq
KOekCm8Kmmgo5i3b5SAX3WlKiy+/uic3/M3UrU3YZFs0vDQa8uI0WfjjiuJey5hjlu0tGn2kGQ9x
ENwVaOsrR+zr2i/h9USOfh9n6cNSRq+TFVyw8e5iVfWgb27kMNxwEL2TO6WRkgsuN42BMzK1Jt4v
BrFroDC/zNpBSR8gKH9LK/Huxma+MdTuOsLbmtwzUQk7VbM8rXwshY95ZSeGVz36KaLnm6IocTy1
O00gXoA9rz7GjvVA2vq9NnznpU9BeKhgy0XPvfEcFOSS2Z+lQYwr7cYsPCxgiCqMDw5WCI3Oa3Vm
/uAtWb9xbrsYZ7gGU4m0p7tgvmrND7W6qM2EpOcuVHjku/nIJAP7KpojoMzBnD2kWDaSUq6fWKfo
9WIt7ylVgh5mxwIIvWsee/pvRZ/e15ONc9pFUAhko7iRaXDNqQXqQQ42EpqKYywpAFhKnArSUlfd
T+2p4YEmJYjROgpvRIfp8N6F5pWwATiYoQ9Qyt30wY3DFSLfdTd29iGqkMsZD4v+Y1L6wzQ0V9Oa
Dq2NqY4XNxrVDXDhUyiHa2jcFDGQjAXPOfys3ZlO9HmpXU8MYpM3nefG6PLtN6MB4RoildH6nWtq
KLHSXe/ctTp5NyZYHY7Ji2bvM7Tos53vmrbYqqDCglt6UIda4CHW0nMCz0JQ6TvVpTfyoy5UH/se
Pc/3ATrnRJSJTsNTx5bV4LFwmvQ0Tfva1He4WKvtaGeOB80jp7fNLm6QOjOVPke5Y1Nm+5p5L4BK
L3FaCLodp4cW6Br+bgw4R7tQr5r5mjA5U9CijsNRjUMvCD7L+saVK0nAFoofz3Y+Jq3baieB/6rG
IkMmAhRNXAsdU0nT+tHrFiin8obD80ZtXgja5gAH+iW9FyMdcTSLhCJH82sX7wYiJ/QAzHysQpT6
NGl+RdBuzYUOi3BeY5di1Ax2Tdk+9bxEWBcI5YnCylUaK2V7NRheKygkJlpsqDZ3s4BNp86PpKBQ
fysM2szmZA7LaVSmHVo8njFahhnYl+aAcyxCR1jNG1W9L9Pe19N6Lxp4VDmZO067z4k8EcNbB0d+
o9k1xrxqvMFacq/q2g+Ldr2qV4dmxsrDjG6BC8ehEQ4/gAmeI91OTr1xqaL0x9SmKbqJDllMYb+k
YEM27kSAIowfo/ww1EjywnEJa7yf3n4dXej0qSTnWuR4gFiIaUd3yFqFSC7aS57knqVcl24iIla/
G3A4eVXcPBoivDTqmNKrND5KgfUsIta1MLmZFxJsBtU+6GVy7cfbXujbCFu/9VENZFFh2cKStNVs
yHTkRnUGdQ1QHlGd2uK1L0LuBPq2hcbO6bc02ua0/K4Pwg9m6424KS8hU5TbFdBJmoJhvR9wyIAQ
pzucHhhXXyLDYPKZ+SVyjBzPvOBbnTfbNncp65kLuCm6QZl2G+vpHpMHpgxcTHjCFEYgoH+eU6c7
g/uDxDCa73XnvNdBf7KWMr6x2gFi48yAJXJutIxKh6ppoUlLjmQTiisD+K0IMvUNvLuBtJKyDRJJ
/0CQvGAPGt3UpH6ExtpoKmtLIt47AktRyYZkzRcNdUCkI76DxGqp31HYIXTqg9PkkvMd2vxXAp5u
U3RFcx47aW8maPCmsjhVR1E+H9NCxIhnwvqgKZBEGmdaNsrST6eqbsIny4LlqmdO5a3/amXKeO90
82nI5xBHTqfRkM4K9iK+NTDdwFuKCTGq/GNUlqrkSOeAm+QXJ8TxxSWZYUhnIMcv6ZNlp2zAzpSd
3DrUUBgIfUdlXJ5bWC0bWGLwtIsXiLjZiYeXluKY5y/q2HcHp6km8PJZdQzMjjDkwbT8pgK3sn5J
I9p+F3XYKNcfMNHLZYFY7MM4waC1Exa0VlHFaf1XXc7ry5Hj9fqvLq5fbNBbzq24uNCdBa9uqe3S
sWaYbwQQdq12S48SSIxORRG8zcH83qq8etK2pGS9KuOj3j6SCXVNYgjAQihQKZHA9fZ8YG40hrRz
ZqyuxhDvxJj9SM54ah+iBOl1YlV7a8gytiyQia0JSLjzCwfQ96A/Ovaib3ygkTHQO/OPBPUWk634
dWw/aB2f1Kl4JCCyRmXCSjqNUpH6OSejDWiXqoF5/95Qlp8OO638n2jqbVoxmyAg0q/VFHNDZUOt
2MX4IxuZqDo2OFPD7BCN2uhnjbYjWAC8eY/Fbxb3rTV72QjAiBAHb4zCZ6KV/V4jdKpxDrEdXP+L
vTNZjhzJsuyvpNQeIYACimFRG9psxplOOt03EB9IzPOMr++jysisCM+ujM7etLRIbSIykpMZDFDV
99695zYdXOMFaNBY3YUDdnEDCQHGWxD6UXTo1+G8iOJrbO7DYXX3SuUVd90mN4d641cbkv046glG
LTVqx3iNUY9aDwEo9TYtbzzQ7oB2R2Egg8KA7sUe6t0W7bzTkSY89SMCsvV2ydIvrDnnYCof7MIF
eGoHsRLAIoNijSoZKqztvkdPlDistniK74HaC3MaEdd3dMFr94YpJtI3Rt3D5NMlxWtLUslnt/XZ
+ZlJoUibfwwmQ1s7I7EIr6NbXTwMjlXQc1tU66E37S3+MYRkAtVp7bXEvJCcwIgZMlHYw7ruQVLt
28Un14o00ial5sQmnT+mhX9jOsXGyORLhmuB9I9dVE37SbhYLEFAwKa3QL94Zv/kNPfK0MkvjWrn
jeny1QxjJ0k8qAH9c1nCN0xluC9URnlEQ2LKm51nJEchiB7u6WtlSwEjplpfZEyT1mzeRAtaufVS
khg4202YzeOF/dZ2eKAjie42jRlZsaE5Q3Y7JagPZFjAALRJCmQj3KFpvTcWYOLpLgSQSHsZQrui
GYaE6mHtpjDpHtclurYNpJ3EhD97stosdXd2oCGBjk+tQ/0C6dg5R+TdiLK6VTGQwP935AMFN4ar
2Kzo8W6Q+twPzYMN8PQkFwnoCBfFNUWGnuu5wl3pA+Tbphakvho1eeeF4QOe7JODVbp7oy7iE5AY
LLVlvhyZrhCDNW/RgD5WvVEtp6D3epai6eCLuMHguNxoHeiqxhSGu34OyfEjF53gjDCynV1b+tNN
NIXnxSZ1KB+BZnpAbm+RlrqbeO3CLw16PQAcRnQxc9jYnKiSQ666vIUtm5tpKMh18nP+iW2BnB2j
Ns422qttTO16RejL04oo/BBZdQOwt70sSxNemtG7WExQqNkYf9Nugm7SmITsDj779tCke5pr4zG2
iPZgekO+k+9IPNfe50JW6X0w0vQFBHTv28FbFluXwXZmtNGcz8cksa+Ngm0xyZyHCZ4UwlcbSp8S
AI/5CEUb6Jm+poPYpyVce/jFu8FxBD39dUFm7CC5oMt8Vfer2LGOPVQkfNZBtfkQf+s+pk+6pTH6
64ayoUL7b5BG7T+US/iTJN6aySQKwjUy3zBNPnE2kVt9KWtEzruFTkvFFMDFbwUqDfu0Pz1rW4du
hGoBgxcArTDQcfQcLh2Pqan6bj9zb/M8NHahS4Fo00v4+ImKhwG7sr1zHckx38mLbZoFXyZC4K+I
ej+NSsM2DrLb/Si0MyAjDX2tCpyMarJmJvQRonhBcz6u4TnJCx7DbLyMgX3MbfSZZoWdwGyCHRz+
GWRuSww2U6CuRTSKKKC/Ri0YqPGcEwfHNmleMIWeosAAe260094o/GetSNMN6iIGb7gIP91quSvk
E4YMIOdgTHbE54ojazXjd/V+ic18A6gGqASrrm4Q6/m8a0C4TSfqwg7CD9jqjz+uRRparvBfjUL9
zqvC2/gxggc929K/WaymwSRy3OnXlYrS+ARt/kb2khtPaef9gLEL5ZW+wCi4ClrpGFgYFx0S0T6w
PzET+xBc6G+JLUwSq49aFNAbD5rS1mHQaFjgZoCPSP5B97EbWlsnYGaUpzUZg27+uQ9NLEVF9wAz
HQOAmvTDtDpOcdzuk+kkhyg5zPOPXk0ILGYOHy4L82pRS1hmyZPubKqZam2h3BM4xbCaEwqTdA+G
A+5ZX/NIRF9E0R20AMPD8cWA1KRZl2zaoOQhnLMzfMF2y9ye3APPvA8LX0tKjXbJt8w5wV72Rpqd
yL61Nh4HlKl71YqEbrBeCNa7kNJefGgUMjWgSVRCg3C7z9ousq6PrpuuN2pEq9+i7tWKtg74Hmy8
SqeuJwHR3DzRiSBEBsXSRKDnmLL66ysW2UELOKTZaSGsntHrbnuEh8Ael5xGDkpXrSDQ05oFpObS
dhQxRBNqu5KWkBiI4JH30x70EMNsDAKUeFiNrQ+QxjBo0WtFrr7cWpsfeusxKtaTazguED8Tw7Mf
7PVjYwysgTNiU+i1MTOpXCxX3WhQ+w3F9TzA0rbUeFkPO/QM7MPfYqzvbpiUNLyMT2PQ+dpVULaw
2aVB2xs8hJIAAtwTW6MJeG4b56S2qG1tMsuPIib7BJCioFN8dBTxc5wDBVXilalSYyL4S1tYHdO+
sKeNlpdo22eoVA1lGZ9Gk/2z9gkP17+1l/azTFpWQNVdpxM9bpQ2RitEqYmJpqmWO9r5oAGYHOmJ
9kyx1EhK2LhmSDLUzhXgwoF0X15DXO88bkAk4qNFC8c4fEz2XFFv4qjZjp+7BOiqniXq8ZdrViwE
xYHUgHQtDrCesmPSFoIbhieopcY46M9hHlDUtMknvTi4gTrWDfSpW4O7ziyPS9z+7HpqYiehpyfI
YVM+mXZksq8GbPVcXFYiofd5E13iacF3hjNmI+zgqD+enB4d5hl0vR+bsC0ANRI18/H4A+9Guu11
pHnSPg1QrkRZZDBPAQMju/qhrVmLwGSLRwJdWWVYpj+UNnrJyma8ifFRD4OCufs5rFCb1RSuCpDw
DPKTD0gz6gqOwkqflnkjcTPZjGlmwe2qDCDhVHUIufidDEqYuiPLVdobkF0DZTW4cocFRQl1PxZN
5Ygz2Il9wAa7FC42PdYE8gMxG2nPYqsXeacFC5J3JOjqG75t2PfX+E7/9jDBiinHDIoL0bm7ZaSD
LNLxZ1Q5X6aI/Lo8C270MCVNl8fWmeAgdNV3y15v66L+YtG0ioP2tYqx4yYCoQBEzUuY2cDxiLU3
HQB3XVSDo6vrU4Nw7UOI35BQQXd2r5/v3/elQZwER059DwFSGq/UcQY+ybBvOfsNkbjxSptpg3C+
DpFLIB/omS0fR40KSvm0oPIxUm49sq3UGF0ZefQyoW/zlAQFM8R+Su4C+anI7GL0FtvBq4l5zb2V
7dYDPNXchAUSIULiOMSpTcmd7xx33Gmz4Zi7WIaQ/F7ZnvT3flPXG73kZSUxs53nYg/jFkY8vR6b
NmZE7sR7BgbZlnzja22RUDoEcCDOl1od5DMfd6cyI82j9T55z83Y0mJo5Q/H6D3uhOFr6yf70nVB
ofNEXzmoPOkqM1aMfeIkrcUtN04gqq2MXVSAdkQGEaUEEzpabtksD75FnJV+I/rx1w+haWC+y8Sd
llcZy4Fh9jGIqurDKFKMDkSTSEJzq6D/K3FjCjr7qnW4LWdllQvtb8WwHto+Sz4MA7YFbI+khkwp
x0zSLEKfx43r+V0P6PQQWC8XesnTn4vALbGz2+asP/8ii34algBvrg6/Wntlu+hsxZfSnYyTPjX2
MOBvBa4qlFnerX4jeiyrNkNXilON1AQFRvLmuhJVFAQQEOzPg1JRkhcPSCKqbrquIfWRdSsNY6w6
JS08jEJ6+dcbkpm5xzoKzvohiQUU2xY/Elcbx7dvEVJUMrMBLc+iqfbvzMXnZjwwUXlMquTzYJjh
3kHSqY8IWSbZvWIDngijZqVt/1ikbGQj02KSP23wsHsVrLap4FAToY+GxsyL0zenVjEBEieHi67M
eWiP+kipVbtwfF8TObzrbUavOmkfPJgoNz52HwRaPROsjGQTtqkPGZ1v/UjTiDaXc1WuMCxSgHLa
IZPYyasKxtW7mv4EtZTBzePvZUTLUe+95ixZ5F3YIuPjf23GfeiTO5+Mh7Sl2+q101GbYGwlJXOz
r3j9Nl6JYX0dINZFyvOsJJXE7VwvlExU+cgbu3JNwfw7N2qN9LoIo3pLPpmT8rPajIKu4aqM0nNG
+yF08y8j5rVDwXPcWBCG9bVK63FBqRme9IM+0kNj3UTki/sNgHLsMBYvwYFpsYdWN7YzdfscDeHv
ht8KiP+0DM9aaKI1iDA2mUy18s6KAblnyp4+JUNwMEmrZqlO9lY9eUeM/lvfNi5TKh4XHPJ6aZNK
iKZdenp3ySVRyOIuU85nLX3zaz5otMA/vRS0t+mRMKr8rHEB5xGi+sxV3+vdeSW+RAFONwnu6N5j
rXEKEWC25NZD1k5ooWOc9BOGlrPeiR9DjXwpCpMX20hP1pjSXct9siJtp9zoO0Nr5LR1LrYD1il1
gclwsK5Nb7pPu3in3cJKd7OOnHYSMMhdFj87cIrXjBaNEhHaMyneaREeDMwNm2QJibnlsf/HccFH
AbEiTJ87CIpj/sw7Dc8SbpyU8yeCOnqOA7xMN+w+L1TdYuC9q/NfIQz0q9HBEY04jC0yZ6P6Yfd2
/wAaWjm9WCUjH119CeESAAGccuwtk0h6boKfWmqhLS76gnhjSDQjg9o+e4XDNB3FiCygVqUGat7r
hAB0xh7cptr7pm80jUvQCpRA4KErvGglFyIPv0QrLo12PQDaYLbVDm9a5znEyocaomy3wasdGtu8
dz26p6mMGRW07vWSeTcwy/xDBSO4q6vrbDGJok3dbacUUuot232Ng2UkDEotnAQkrPuo8T5J0BMH
D/q4vt5OMLyMnXvUe5p6SLRsUZ+SyugTATGsYVZrAAn4qu8MfTTQF0EftHtVteknbankox+6rtYE
6S2Brh6d6d+VSULG725dveqvhAtd+AVScjw21pEdCkCTkk+3qtO5+monMClboIqaAXETXv9kWjE5
gb7UCqYW5BwHyOHdqDiGLlJJQKGNTlMOGptk7D2DAB5hRMNKW/exgqkTnD84+2rI1wtJ7NfNsJCJ
oc50Y8tYXKiLVXCxPg720+zTOYDTm6TLva4DgsyRm6kpxyv9BOo1HB5Qsmv6j2NflwxEm4Qd9gWs
jXBNrinwrt20uA2V/0hLTRxB8otkJOW6yqc+mAkCRIyDk+U+IKF6rbL+mj7Ah2aNceNrE8pDKCUl
JHxkvTqQtfddf3Jwhh/z2TraVuPxnHIW05JQZUsK1srB/GC/6XOVXnb0OSLt3YCslv62IoL8iph6
rXPT2tx16cBSgJXWxkxtLpG4atEalR9iMq3C7klhJAO2uei6Vt/wegMrqwi2VA3x23xJgolU1Bd9
108rHYE5mslGzp2PBYF4UxIIy91zMxviqlX3T1ZT7tKBPWQqIXG0kZulyGmSzvw8hf673jWwahkE
aTHH8I1ipyt3LVQPzeI+DMqvq0ozTPo+uGcMEiEj1EJuk0DZsF5vErd/5JavYei9t8pTTYrlSX+O
C5zlXQQEZlwunFSMjS7yAc5xokZcpq9dMu0HUq48JUceBgM+TEkLi1AKfWOopam22vBMGgI32wKE
eWEtwasJsDh+KFW1JchjA+2XXfRbnQz/k52nL25MArZZMz3Tf6tKczINJaFvrfJezh2/Rn/SY2++
t0ZA6UzPWi/9+v9ugoiTa+oB7IfKwWszDCPdGqPzaqQXYzKbsy6w5JxjIk4O6WqKfejQcBwq5BLa
D+ywcKqlQn9Y6n+kqhaYlbOCFO5kYubVOtFTMZN1qv+mKXBPMOv4sL/qhWVYcvI5g+ydhuQNap7y
ZLrWWV84fZRcBkgQoUk4Rk5GsZpW6XcbGVDoS0wOSPtZe8PZLonqYmJXONZ1JsAHmiC9wogtW6KZ
8FkvQ2Li9pDQRsonurhluuvlaOydsf4UjTWp6L716K/m8Ls5l4qSumXorqpED2I4aup1XN/0+vWl
so44JlKg+JlDLyruXsOaPIWFZngJ8jrtnTeCIb80eWg9JoQ1zsH4UUVJt3qY1xTsJ8jJQhF2JlRK
lHkYArPW6dhYITVKDg4uwinG8qG9aQaR7Ly16Pfkkq5x/2UFeUlO4Voz5SY6KUbcOUcMNvz6Ufv5
KRWmi4ScfKU/LNdALmOBTdVLrFadDqlavwL/LnO8G73f4uij7NemDGzVE3CydrU/NU7yHHfiPTbl
RS/jumb2lgTRfIK0QC8flSeKnRevlzylMsl83gUMJNIwMuO+lfR5jKx+kA4fCKkRzANq9kmX3CBl
9p0bZuzsvM4mRHJ9VaXsMbBIS6yuXv0SE8i5K6zkEI/85mig5VMw19TnMc8fz35Aa1+i4Zg5lx8N
u8CgMXaPae890abi0lCv5uEQ3gHDvOqarD4G9ohbmAFV0cD7T2mNrezFxGcUWztHniQyvKylvbrb
IQs2oQ3bWVrxcLAgXO09YElbF5qRRFcAB2/I923BIjwxMrX9scYrQpNPeC5pNF53n9dNuGdw/M2Y
HW/fCTr9pXcsfc5hxZR+D8Nw2mJq/uLJ9ihLUZxHNDBDA2InM7JyP7QXDGkXSi6WOz8Nt0xK76IK
8bURZ4c4SxnPFhuzJX4vBhN/SG0eL8OVgCsdEgsIfV7TYUIQ4LUkljabpRmaS4NUzC2zs2jpAefD
yMxapWoZWURzF1O27UcXf0khZoC+ePSBKZ/StX2bpiVEAAAHZOqSSxz5V5BLIQENxk56/m5NZoZY
RAOeBHfiJixxsvUgMgR8kA0NqWTN6uuxUiyorL7viqDeDKL2d2m0Gyazvwnt6qqSAOD9Wj7gMSko
/OkuzWUvNkRB0nQk0EHE8y0Y+vhonRp42ttlNc5uxV09xvYTz0PUvfdJ+SNueUpGa3Yu9uTc93Pz
uoamuRsnUAj6HzUdmKqrWYWFUe3LeLqnw0TDeiBwaEFjmNXr1jbm5hR65r7oLHR2KFXdwRsYRvPR
dgU+aK5MibcWVOASieE0I2gt4pp0GF/eu47/1Mnaw1O7wBVlPt6P0+emK67B4hNl5qHi74TxSoIP
1CtZz7sWX2IMf/erHzTfgqir9y1JMQboHDqBKKQFBPOrJh3yYxeIgQmhDJm60XKw0Z3AgH0OFlBR
PsoQWsziPitTghrtGIFvuHCyhB/jGWQqzzV+elXPMX76FnnRAyNx1IALfpiyK56wrv3EdbrNAyAC
bdZeWj9OdgGqZBw85KL5Xf7SzMNIvZDOV2F/iQtAv3IIGDcD8M/7Q3rTzwBnUursnZ0CCI9b9XNN
YqsZySFNx37PD0PptQz8GwHevHnKv1BsyMM6tC8GfdZ1AnbSVq8OI509Oj2ynnF+GsGTHf30EFNc
16mNfNCfL97UBS+D+BY09k85B/Y+jpLviTmDqMVgJ9Ywvn1BabxeQsyRHdYhsFa0tmyv2vY+tTf6
eEQGFC4Z43bURiey6fj7nggOxOM8DUwBANPgO/BGrr4lyEuq7AAIyfIyWK2369E7lkCOTk6dglzB
nj61FhzWxhpvyNDsJjxJWWpd+WmMED9wymuvdl5nejiXclR9oY4RCcC+ZdOF6Y8gN5KTU/T+2bOn
O6IHvX3CKQpBCCXHVH0rauDroqGNZ2YMluPqPfPmHEvDcKI3ll7mhqTxMVky1JsYLA21tlFtwsHw
SxBoaLVUVVAVREfw/GJ+zMzryvZt5JySQ/4gdp0cXsK5kYfOBVEEEWAHFSm89ukRObHXnCavfqYV
d7AdpLeuxKRGwLqLwTiGRe5P3U1Kj57A6+XsekWPJozJvUm349z6JRYa7kIWNzQW2aVLzPwKU5fY
F8GIikdyIeogqpHlEoBcqcrIa5wPY8D/O2Dl/0cgSiAVfxCRb7/13/5Eonz51ic/vpV/2zDJA0BZ
9vz79PM//0P/2AeP0hK/QaKklgxMlPxYtvD3TW9d/5//ob7CRI9EdykZGwuk9L/jKB3rt8D0HHCn
nosfCinaP3CU+kum8Pn+31mV/w6O0vlFzi8sqSCU0rdpJhIr6f1iPuxrAsym2bbQHMXE6DwkzkPY
fwtRdnj9tqMzbx68+QmwYRoc7/ZF/Rgkd8KGZUf8qbRBaRU1fXU8ugQRoh0vmxe7fpELsQzP5nob
N/dD32zTQ8DAO51pEmwW/8ElBMK7jeZrhBvSetLX/39uVnVrMaABf/qjGsq+XR7foqQq/3TXmXx8
/z029elbUvZ/u0/e2vbtb9/Kn3+7SZrhDcPGP/2OjzvXkO5v6p5lLWOU4infx99vXfUlx3R917Rh
ZbgC/8rfb13vN8vhS4HrcUuZvuRnfiepOu5vnuS29lwGbS7f8++RVN0/m2SkLYSCuLqm8qJgkwl+
Mck4BtUes2/6FFVJu6yabj0MvvzdvToyeElPLIC9Ijin64ngGNxXTNox2Y+bekTNTqoPmQZzc6Nd
0sSGXlwLO4uBI9WoEfXgs3EBhDc7p8RkIBJmUIm4XS38rYQXfC1yk3TPaLyZkT/NKGSiuSREDzTt
Fe73n0MqUPA7L36Mwtx2vKtBEBMQIgl12uouiNcXomeCDSl6T9ayTSP6sV0a0xKco+99XR+C2AzQ
fP7MzY50CodAOKBW3/nrb0UW0Flb89swndGW0coPpTC2HMCBrgfAMRzrgUtzS5cQnlO1DcXPNvaQ
VnrVTarS1Dup5kkECUyL/2NW8rFyRd862UAcTJJP12VdSSXLQKcBx3IFjd7Q6+8TUb8Uw8/Kl3ti
H0i6onkYyeY1r4uvwXwycpIJcL5hE6RWpFeJEHBvERu7K/rse+zmP0MOTuRevhW4/nYQxOBvQjdA
o4MiYIcI8N2zT6N880MTNgIw5ipF6GXczbV9v65+Rieq+jot7u3kzUwjjfeuT37Gof+psQf3wDHz
7PdoTk3eculy9psmsryI4R0AXqP1x8IxkkTiNFh5DMeg9JkYFwhv2NaWvKbQoCIGQV1l39siKjai
x+8RuipuPS/AQUTfPUc+UDp1HGMZ9LjEaBfx92n1TqufQlyg3jSzOt8mFgEPU/Lehe5tt6JoFmJn
93244QBxD+Do88rpayMkt4XHrMAqOQgODyTUbdfGRKwJezxdePfhFKOQ7abbcUCexkV+q2fOm1XT
43MfJScxo9/TB8cv4E+wz26aLC53kxksvI4s3nKa33hUPEzWgZzbVfK9D+MYjQcnV9/Ia/DrDzVH
6t0cBxykSVeIq6ah0i248s5y5axv0qv2rYmzP7EM+8yd+Gz35U8dY5j6RnsbuiSVpQgsy5mTJUMx
4Y7nPFxugIkDr+mIL4ftNO+WFXlRSQc4L1LqS/ewrB3fX/JSh6S9lzZfEgjlhmq0tkUzzNuSKhgt
LYFDjd3trqPMQOuw5I9uUDx0Lsow81I64RnF+3ch8l00o5FO29tqrvdjkMd0fuqneOAgaAQPQaxE
wDVOVoeZ6QQpPKYAqmdWBdSR9/2bnZJ+xX3gWHS16hGhMgJPW0BEKYNjr0bCaXtP3968arLpZV68
vWiyr39Yie8/DHR/RCirffa/bHWsZX7gYlQmc1uCa5LWL/uwW5qVEw1k0/gUv4B8icdJ3aNMmKgg
uf8Lo5v1Z6P273+NHHTpINBg/fzlr40DOlEDaO3B8ytsQcG9dIJPNpfVadzbIfmxTuONShVNveoh
ybrXf/1eNUPpn94suCFXgsEW/+RuLAvLriopIrig2Xfmuz5F7zUI+Q10CcCHH58FCtUgzMEBF9fG
6u3/9Uv4s0P84wJgIpam2jdMX/ziGSVeD5KrtKJDNo43jiiuo9jVw2zSinZVmP3FBddcs1/esSc4
Z5kUO57kPf/ZV1jaJmor1r+DvbKpxB5SieyuRwt41U7oNkzylwiaOzlZE5CANr14nfVQ2vQiRHwe
/K9L5xBEVl6ql6FJNlCcvkIQw8D14lc+OlhC/urm1jAcoqUAbTd5vwUCs7OUa5GodHRtPnaDyTs1
Tvq9s5JzVH+tVhzFXojKxUwmWJM+SLac5FbopbVtXS9NRdoWAXVlXTwPAQBxJFhk0U/fGjgJRYSv
u2vRMhPone2SwQegiwWmEOE9ziavaV/TDqCps9rdoR6sh2JB59nmNw4+uRzvziGP6B6TJ/MiGoYJ
vnjJFv8TKw2xeZ+WJsGo0/q3Qvqwt2gcdyH4R7awfGgBL6ggGzvf6Dvif86N/wfnRpfy4r8/Np7a
t5zT4h8PieoHfj8jckQ0OYMFPuc6qh7AD/84I1rmbxDhoVM4vusGjq3IJn/n7cvfbCSfLuUQB0Jh
+fzU33n71m98K/QvEzu3jxdX/jsFjsVx848Lq0NhBciNhY6/YXlSF0B/QGUERQj5rMO6VfoGwYmL
fz/Ha35Y52zAyW/LD1zyCuEYyltTI4+sk1szCN6iIpf71ZLnyUPJExlAcCKEIGCUGBVEQUGCZnv4
w3X932wCwS/rMi8Wdj4IPUvyzgkp+GWZQIZrlpkgxjids7sCFNZujPOz2fnyMirU7DxkOADBLzBY
VqqYheCoZmMEQX6PNLX+MvYPoZc4RBg5X3XPn2hxQWecURZyDBB27n1Ud/Gh4t8SoL1MEYEboWVf
0hljWlAUHIttUNlhczTLWV4810YEWlhbTdgemFriZ8ASad0FdH03NtazfWhw2BHEGCeC2QKQKTJ5
xWRRD5JAS1iJTUu0eHOFkZ1adxqOejzYuDdirphq+3l0SWLc447Vfo6Y9jHHNaubIBDBo2QGc1zN
jJZQL74G2bIw7rEfRsO1TxGnz6LBbdeEOzq/IKAbelAdfchrOROjnq8NYgak9Dl5JvtloF9jy1pe
2lXKCxbVG9EiGgsT9hsj8ovTFDPAq89rONN1d7yXbim/mggrxz6QJOau3plQXtyIYbz91x+6+LPn
nEk57GFVMFFI4TmBPPjnvaGdY5LJMj50awQpXYNJgJZSEZCVRN1F/0PUS3fpK5NgapgGwzjcTaVN
puaEnduP3fQYhiZHpax9BXosLz1vpVib+DSZ6x1oJXFNphmbjhdeS/qP//rlq+f7lweMlw+ERoDs
E575K/6x8eM4WwVt8sSyu1NFLXHrER5w6wpGxqmESkoYJY1xGFrjQ9chFUDqVO/pq36IflL6snlG
O0wMRr4jlY7MaPQN/xevkuts2q6n2Ra/1Iqj6NpF4MFmbrLeg5W8ibKGYZc7CfKuRXKazW9rYgt4
9UjG5uFUWq28hEh8b/smuyUBocde2X9yvAkJt1Nc7NDpj3/xGv9pqfJdzmQsVwJmjTB/hT54Zuo3
uZFXYJtia49E/ZscihBXkJld9x4DusxixD7zSBIQFe8zg6l75l3nKfwtLUhaMvMq8uNwgxW+P0TN
gyBi2yWKcvfvv1KHU6ojYG44RJr8cnwKcBF2ZZ5UuP/M/miXAnEZizkm7IoD28iqhOjZjalL4vYp
rovzAvZtdUdEOmHsnMZoOjidyh80mgTaCDOJ0c2MO6B91V8c9PRJ7g8nL4ceBfEegcV1tQKOdb98
8HNnLKk9h6zuXfRz6obiGdYg5Ygoy5xLOL/2XaF8hnB/0n40v3PUwLm5OEoNzxJTMTRn5ksBleEh
TdtNXJT2uWyZeGVr/jniaPQXm4BqMP75geJc7joUBDxOtF40L+wPO5aXJ4ilLUp73/Hem6m2n8P4
RlrDrZVDk8KNXy7j6+ik+Utv1Uqwlb1Xy+yzRJvoi6HoJhbVVU00M3ue+2at7buEbsxehmUbnF8/
3KHJoVbnDp/AtVy8EVJ/3MHsT/tQBQE2zg51HVmHZensYz/6ZBKES644qSBu5QMWEKhNcyoqZDvd
XREXJH4Ny750pud19p2HIJvkPV6RRFb20cIUaPnvEnfgYxfTRCe4TV5iESPl2swGrLq/uDlV8fLL
Jy5dltIgUOE/fPh/Xk8rcHSr3YwIKZeyOeS+5V78BHSO3hDNiQ915S5AwnaV1Li+QSlu6sz1zxRg
xdFkKgMUYwp2DixtY7n9ixenbrdfX5wHpIRVX9Am+xWRZRutEVJ7lKS30bhiD85hh6FM6ay7scR/
N5pyJCxR7H3c0JuVIKEzzsD+ZkGo81cbzy/9Mx4Nn1YddnUzgDNjqe7en1C33uwg4jNR8A7I3jH3
JHeryJaTsQQv+r/6wRQXY06PLpTV215Y8cZAbyIzOmv6BiF96H1amLCmYY7ZxCERZsVogtQZ13cQ
GsMl8qdTxFl+O7iWR6aocSRmK/6LR4an4p8/dHgj7KCqJ8gKaquH6g8PjYyQ4rv0rDZEUaCohUd8
rdJzFsc8iRiDdiJV+ueKdiDtxYHBprwISbcGmP7VrB4Cu19fib+Go1gNLXI+mW0aFGdKViS27bxx
G6c650sLGGFozqQ3XjrTqu8nmHK1TJi/BuIyViN52kEDyFGdu/KefS6pMyQUWdSfOnXysJPkWYLZ
Y0d0fkRFep2Se/plykd1mCp3jfuta4mKR9hMIUgrUCw2BXHknXBRPALX8e+ApwI2qNJvtRP/GFeR
H4VfcsKJhw9k3lTZ9inJ+uS2I4xt24UD3SMm7dR4qdgbTLcJPvRuQr8APczD4HpG/YWi6kvKnBla
CKG8WZc8QRzAIFlgUWzljoEuAvt6QstgDMktvK4xS8SNgZGTOEmy0m1g9kZfb6ekmPGZwt1oq+xJ
H1CnJUpugXXd0RZ2Dxa62phy9hgkFmHgtbGXMy5N3EbmxwVKtI1grG6ywMIkXDKoN51rs4tJJ81L
n3ZkUd1OZfYN+VqNnc64cxjfeSVZvNLAxxEU3oPtU256QfOD90C26Aomx5wjWmpoH4u+fC0sFP/Q
P4qD/oh9tzI46fq4+NnDENp/1x/VNLk3duBeVBgz7DyGcHkAa1iW3+klzveVEZqHfhoYgJdQFumH
I0Ne5ScCfIcLtJqdK6edi5QMknnIHJBLPWPk2mLlRihY0Huug37c9xWcGSPwgOevGVGJJdjeFGSQ
FzEix6RIKJ7Fr49jjDL9NMILUmt92ixPCtG7zfviJRHJumuSBnMSuEQta11Cz34aVkYs+XTSPHze
7DC0+RWKU28XjH14tfRjsJvbgME9VxKX5Z5QiQTt3FSDIkHH1caLcRPRw6ETS3Z808EqqRnvB0to
wN9N5d7Cfks+eAKPlc6b0Q2YnSoKkrqLXqf3xgNGYfJkfHhARvzr6OeR6BuVuUcEegH3SiCwuyrn
gIzZrZb6ULSpc3II5iNTB9BG1PzwiIxGzmucTZdORSetH/oUmY5oyGzP3tbdkIIDnzBK7JsCd+ti
1LyY1f9uMY+90jd5GLbVk2uC1mkseVlrTvPq4UaLdq5D5raYKNdIEsAlhHVM8ogHmqLyIvEnYGDs
471f2QUKFEpII8bVHzF3n/zls2hG85St1l2bz96pCLE8MeVGH0bWdhunpJ7E1GgLVrX94L72TvFc
1S0Kyc5/tNLFu0NBouyjKEVKenFc/doptitgfOgQbXvo7DZ88pvqW7aOt5VLUkbtee02qJRprmaY
7bc0cL1JHgksts9wW6AL2jzwJXQwURaf7Np6sdIk+TjM1Gv5KZhMZxfCj7yCwsUTjjr6wLB6D/MW
JkLSnCcoFcwkQYhEuyIlvSDz3qkdrtE/lHv0WDssEbuuYkn0Q+K9EXRxCu1i9/xxdWZ33DORXjbV
wsKXOeIFTEF8l58kpvN9Fie3+jHd2zKPNkRwE+1jepiusmCCbiLXS/CjScyrfiYHNYHZj858wr1W
bfXh17ep2AeTDN0Bxz9Y8OrJ9v1dgxjzcel8UCvjfJ8rm2M4MKr/XyydV1fcShpFf5HWUiqF186B
bsDYBvNSi2uMskq5JP362RLzNHduhG6p6gvn7GNLnuW4qbEndpro6eK/9eNfT7JZeoeBBOAffgXg
2EcY0hdQKUeJzimXnuJnkETlAoLWtyFREEXX2gFHzn59iLxQ4gBBcfL9MltqLu4tFJbE4wEWkYlA
5qhVIU7rk9Ys/awFQ2U5nWve+5ARwD5t0/eFHviYcrV2S2/URsW9X2jvqyRQqoywNfAtJn5GpyWx
bLlxffgxqW1P+I/LbAcbzN/QRJJU5HfBDgThxrfyDSa15pzkcXmp66nHLDjATZyzckt3syB2uZ4C
Jz/MRgnaajmckjScFlSJR4Y2iJ1BLbRqXiThxKeY2TAe2/joN6OPcNRgubNtSR69JpiTdh6EkD26
l+lbn0nzgbV8UP6xtQZ8OFGPbOgwRSnnSp+75yDJYQVYezfT2ZFear1/1xvTqxCuDgAogiksdu48
lpckYOJBcg52WuimMcmBLb+dJEgK5rJQuzpIXuCuwydcz9R+/BFiH7iOMp92EY85Lvp8nxBo8TPo
GoJzpr9piQBLTenvRMw/s5bKT2QuqSpdCFehtdxrVHnHwTMe+iL1T8ZY0JUmsGSjbCiubGXavRks
WnH3qZnzge2PQhveh49p8ptdeki0ae9uMdjZz/6ba5M7txae1qDNjRUVHtClRB0gQuz8hq2GJQne
oWJtj35pjMDn2cF888IT9yOKc5OiiUDyMJ3HWzKW7tlSDGlCJ/yLVU4fPF4bG9KOF89y7ziTv1uV
5JELEnzu0E7z48mTmKJTk8vxwDaDYW8+0ACt3/DgjLsitsivqUt5TPMaWwxnYgT+5lSEHOyjttpN
Xeli77ZETefLK+QX9pKQEhxgbhFyYPGbeiPxwMStQpOfKWeyijKoPxpdlL4Kny9ZM7bOQcDdUhw9
OyMAfKWOhJV/GKkpXrwm/3KQ5E2YfLLSHDAu0eiuHfr6RAheYKbH+QOfEMVMiP7QM7NLEGGJU1DS
S28gtL7wBfvefjr3SCfwFzR/AYCgBhzwgsE/Hs5pNb3lBb3RHMyPiJdYGi7P2zoEUJMiIAtwT6Yk
pWE1qqOprWMW4Puf+2jcm8bkw6lG5OjP5h/l+8PJlQze5xEV+8L5AxpiLgEKECRDUGlodPcup/NR
QHJL0pQYK87r9Z6scichwl6+5KM4o6a0H1y83XGQAhrM0vhlJsw9Z4O2wYTmnLMmegdDMqKwzF6R
TlaHvKW6zrxSb2ObWWTczaxVrZhsCQEnIodzVmPwSCsyumcx70NXYVgJsDzip4CakzqHrCSBClFo
9igsnPgv/iScM58+oeCe93u9sg3rww6xUDLcPeA1Xy7UGt9wLUmiimb8MlPps+bEQrO+vhly4b2b
TCc7HcedF6PeXbtQp9U7QQLCphJhTJ44YC8f9BOgW+RQRWfh5FmqZ4+3fCiFyZTfgOiCwv6sDN08
5kV09WbYtEyy1MzFFheBAvRJrPN6XcZSC/BSIzQEJzRu3+d2PcdfKnQqAFV+DYvGB+07Tdl+PYgJ
ZZXHUPf3puW0pKFwzsuZuvb++IC/nHgwbmoJREd0t/8esYaks8jcInMsrNAFeMkzdiy/ZGSwFmMe
VKbQYDxchv0VSRZNg1M+jKrct0PCLhLiIXJk/bTWgE5LvHNeONl2vZzEtORE99Zxbv2zU6nw0Nl7
D3vnVSVPYHqK2/ojDnlGFnSOecucYLAlX5lSV1timAlbWAlV19bnEVjHMiRuUxkewtRSW3z3Z0rl
7qeenm3moffAQ6qAHXQ9SNbpwfq4q6YXu34m/8d2mSTp+EH7sIFiTv8Coui9nBNYmIuktI8ei6r1
b+TIL4WNILPpIm31aYboLMosefKZN55FTyYZeXcsb8ASEMVsQ7IhrHLft81tqGYQynl9nklojp3h
Ekljl6XuosjrLFBLYrpVARiv0ipBhy0z7jqdNiAnip1lZs6usKChwruM9lZandZHUC+GkmlSx1aa
PQiamkE1w+ducJlFW16MiF8JXgKRB4BUCG3RbTxfase5+UwoZJurm1XHf6s5sMytipLygNWVrgIG
55s7CxxR0U8oOlc3quWvUSY3a3J/uqN8NyIfGgTTEwxGamFWAbz+0YRAQu22h6sWmg25FQ8SKtbN
L5rHTkD5NyK+Ms2gfoPDP927AdbQDje0773bNRUrxvToEY9NXROORONxJKmCWWpdf4mMULuSfcx2
8uaT6RBtLRStGbaGfittf2uZzV8oD9ChvepM94MSY46DAwvAp6lgi4rstTk0CaKLNpg2/a4RGrEi
komtY/3pO/gGEdSvHQhU62osS8mUOB5CQuHoOEgqo4YIEDpHWJn8I7ll7ka8Ii95B+bEmpOzKQ2s
cuYInTJaYH72m5otWB+Om+4JRg9t0sVaAOyOOfwTdEbAr5cX7aXEtw50So0bU/wnasrKmu3/ZoAi
nthDuceYCanS8/rN6NSvsSzB8VQ90eoSSE3lO0eqPaKRguYStJjeSZG1k3/KueblhEbU5h82Eq/e
ipOfp9h8aRMjggPoxzKxqUMsxNNAilurse+p6N0W5pc7Du016fHGZUoceCdC8jRYejbWcj87ghtQ
ArQpLTwyvcLx6BNHxPO1nVqxIfWh2ncRDks3esAH5zxAk2V8R5teWXjflJhYitTwDOfZnrcWsHoS
IBlcfKWkoG2cqQUpxOh3b3jJrqKZ2oZRAK/Jk6xorI8gmPpj2FNZuYNxmUltiNOJei5JoHY14qSd
hqeuSQ5V5uBS1RSsju6vXgmSGaaN19OoI6ZneZu2fzITnvhYGoicwxYSefLHG8zf/rLaobWSFC3M
/M8d+vyjDfTaVLFzqiTk2OVziTpIJ7j8XTwP8WtdgOmzodrMZLNGuSZS+MltBociE56V7/KMDlk/
npwWfiR/uSxTearhdnmxj+6jRS3oNMmIKfmLbje7Sip0AEyPXg5rqzOTf3FNBg6E9m0PTGoDfRLn
YoHwsM4Zb8hmn9tisSxN7wYiEApdwuxFrLeOl4KSEvy9R37g3dAF19KKb/nACJLMeFQ/JfG1Nc18
9Kr5XQjjoph2gVti1dgIiEkb98cstsLtpxuRXZdEf8mpPZJ4/TwQ0FJQOBAwp1xylLNrfIvkQtky
zAfGny8okX5M4TmeOSX6Yv7yx+XQ7lm8F5548UO8lGWWn3t4VV6d9eeUiJnMjz/h6aD/YEgEu2He
8LKE7NoZGjRm+J8W7q8aU9jWH4LXyjKOZpTuRf5HCDxEYRl+9Ln8HTk9U6tAnmUxF3j+8SMo55fX
cQx38/gTUcRTyKUki/SZAvOWqOi/KXThDunwUvcYVM1qwmCia8ChK7zdPMz4dba9hLmh+oAfqhS/
RyvNDhT4g0/bNGb5o4yrL67ux6yAbsr8CGmo1SLE95N/bs93BQCvaGZmTLF6hrQFsdAMjUM+QlUJ
B8ifmSlegVf97kK0R4LfUeWu3BVFUvCS5KjsIubGia63laC4L+36AymVh8KqJ7+ZXgDl92II0gaE
33jkMKcqi93g96DlSVb+DiXRePZ4clIZLNGdD43MvtwwzZBzWy9NGiPu8c5d7Q03NQWfvefgZuno
zIKh/IpgQW0mh0wgJdpm29k9McLAYcEKQn9MTOOFbRsm3bm5RquDoGq9rd00d+3Y5znKvVOuqWYq
vxIAziwwZe01n8F8dy4sHCN7c8hj3gtVUa6HmkucMqFQ0+s0utPV7fNdNbs42styW44WoG+XyeIX
xB4sDERnbGJPbcOuV3e+bUayNK+UKBZBOFLAd0Y4Pq6tYoViA5TmpdBkGBHUITF275xi3slW/mIj
P+67OjlkRW6BqMfhGePUK2UKeqJFm1TM1ZvXuz0QXPvLtl8gPKQckJ69B1mr/OYdvN0lTKAWzFl9
NlvJqoFeGTC1mg4dnKcy0wOaYagECO3wUftQJjhnez94S4bYZNma7CuMMGFjnVvHeaLe0NtxidWg
kLyEfpyjbnFuC9DIsUtgD/2k92zGQazk7LhV/RQsscFdETRbnyycrU3mj25IAHJbpgC+U365Q/dI
AhQCHIxyJAVte2vXkO1q75KiN045HgPOaP2S+2teJ8CRiqlhS/IMPbjCkDMSQUQXxUdTcbx1DZyG
mtRKU4jjIHqOwXCGoISQcR6G/1JT603kY5nQLBeKDtGzuFdOR4Z3lvHE03JnCxAiAotF2MObzbua
gYK7+NhyTmi2T0aFGsiYT1ZZfvlo5NRUfUxp9bPpkq80JLg7je3uYhsi2aLHwMhgYxeLTIurKBfV
vnH/MdlMnpUvyJpDd+gxK0tOuC8uxHMz62NdhJVnk6XeRxFwomll/wBgVQAh+UJd8N7pkDB7q+m2
iHq3pTu3ePY8Tl9pdFfd19NlLIllkXBC4kczlBVUQ+6nEQc6lMv3uYPlJzqHGDU59ltv7I6lhcqP
V8CnggC8JzzJ8YHXwpymawb0dUIFsBktTbMt9DN3JbHGrvgNMQcMmDdQSBXiUhMoTjHM6eKyL58Q
kVWBKbexz08tAqbomgY5mq9ZMP3T85th1sFZmMELnqgZHcBeaGFskcDnPCwQz+w4v/YMBzRCgUOG
qW1bXf3JGwhYDqkgI9zGLmWNV9ruJoWj6nH+sfKAshrVHKDd/OAG8lIbIJmAAeIii/CxSLfMKdlm
wCNIs0YJo9FoIANowA1q6oi6XaO+vOfBffQGYIjDf1nc/Yts93kqB3tbq+C1n2khtDt8KO9aepxv
UCNg1OjCOdnTXiUEzY0NE6egAo+NMpvlFtrkAq/ZI0yh6h4a2iKMIY/3XivLjUfNvLV/wJzHY8oW
Y2cYFtRcGiow1CLficeY25/9MWhoZmPAYhq9gWUdH9IkbPfZIocea8+8VGB7+gHiBoPip6Kuxivx
Es9+nAAEavJfmTZ+ZFUiCF9wv3o07VBxo2tW4tNU/vxB2fQoU9SbY1C/uhq+TZF2HmQV9a/xW0Sq
CveZ1og43Gnr95rixcjFMR183Aqp9s55TICWbsyPtJfz0fDrG0A3w0ZplnPY4aIBopTVH1VwloT7
7WXnc3ZHpEhF2b5zPqKq6Ek36ZLNbA4Jk2Ec2lkXtCc20yfL0X/n2n5x445yRlIPRQwB2khwWHFe
+xFZSi1jvvgFBfnFpQDbBEm1o/9HJVdLhVTOcjdOlXBqKYAjDUCBDU26Bd4FOxTbhCmjZJXwfy69
VzyOOVSmnBehmNI/cZycCazY1nEcPXvhEzuZX1Y8VheFeHCocg+GF8CLANz+xqlbZqPEZLET8Jqj
FWhnt1Bnfs6VAOkZJ/B+l//LFty4x0H9vP5Ftp/hS5c+OG0NAMDHXu3nMVas5e9s1BImkWNGLcCz
bGsKmyfwmoy7MthGoXKbUwpb7skJZ/dJp6zbaqvdo4Ifz3ae++SqkOtD9oAG5XciEo1dJ1TV43cf
i4sySUL/RkbsoQ7rLf7M/sLhrLdqmIODR8bUZsLgeWqZF27nUe71nBfHITgkaeSe7al6g44fHjiq
eprAqAaR5IM1kOa0SStvu3b1/RQcs6LSoECFD5HEYX7vVDwSRBiereyt6RClU5UAItQAiPNJH9xl
k106qCnXxTdL5KNtXn3JkTQBFzkX6RhuCa+pj5lhkkXY1gKdKDoHrqVsRn401chnFfre/Uo3yGbY
XyZ/6lvtVHwkTkJabczRNjrzcNS1A9h9piJ2WMdkfIi516FO0WPM1rfzD+z7OkypmXuai39d0zW/
uJhW7dnS/hejQykj8/oQViiYgsIrj9oiCDnlt2Y0R5f2QRslNqx80MTnGkmGGq/ZMIqDM0XjMYj0
fiB/5BK2n7BMbWonv7vPY0QFH0/nucOMXYI1XdKTk4eTTTTB2dMxg+dB/ptt5N5V37Tw2CnEVc/x
6GZW+RATW0L4lywurceP7xYmCBIYHE92YwC+iclZm0BO5SI4RiEqPPDEvyjekqE2gOnaNrKb9BEu
ZvI7GF9pCNiAucnMIiu9lUp9NjlNf5g3bwb0sGen49lex0oVvT0U0t9Z4jU3d7IdmIg20B/7V0Vk
GXnrcX30wvRfN2WgsXO05aGPXWAeXwPJmHudmgStcLdjHC1cPTY0scQGUuIXWefwkxdZDF5jH14f
84h16lMmCCZ8PBhH162J5CsssI2GCekBw2YkknMUuywAlwmjVbQ8wrYEZJsRRUHvgA3BKk6VFY38
FLr6fmyjmN5BY/60tEHuUVXtJ7t/S/uw+dllPthjx79Bs/QpRhPq6UOYndRUODgko/Zo1CzbZqfi
SpBfIaP1a8nqMGLPLaN93ESAt+qAp8AY8sPgdVjiUfE95Db9f6SnB0ry+FJF4y5fHmYWc+NTZndv
SWb9lB4+CZAC5GO7wRejb7Iex+y6Luoqh7VCjmagtssUzy/hkusINBh4PZ2J8gad3ieqJufcUJkj
JmElnnaKxQGsCwZVPrgsptR538c71Y48xfELoKlig9kTP3bfch2ZjDHW35q6GdQuW0E9Tci0Kw8e
QTgHG1G1vITo/SoR9Hx682b974g0nfkbgO3WST4xdWCasQUZqrYwjh6+hYqK0evRx+Zau6Smrk9C
paPfgNbFpWFT2iX9D4pIfADLRj/k87gQjLWpNODvbMR974jWPjCLHXftTCkwtZMF2qLx4S40apco
L9+Cx6Se75leGqLkK5iwlec5lU2VQNCY2PM6ZrPc3uzXERegnKho2QlxPxAn9q+zTGi75vCQi4Lh
qVe6zPyWR7znGlq0Vm6Y6F2UhYdGTg8ig/dLbMZrW6qKbQKxgl1sPrvsms85kYdbt6qfOlSIBNC6
d5cMkWDW4ZnAoRgOtMO+YEjKBo+r92MZi9pxk55joHanHmH7MWmdr6YLIA2N/XRKOn6RWKaHqqni
B+Sqf/x58u+k0zEPewNHbT9OtiTvuhf6W1zFHKreqK6BRrDMsGWUiGOoKrHxJzc5lso6ecOUXZQh
ig3t0klOqjrUBpdoSt//JBJvuFcpJiuctyokHCx1N+vsj40u1NaZC33OEUtJ99kv7XHTLjNe/z1m
VXtVtoovKvAfmhoxVIbqp9Oey3FeXsSir/RBoVI57BAgRttu0um1S87Q34orrT2PB8wHmShSZuIC
k3EFGKjo94NTwFVvvRdbMywNajCGgGY2tWc8Bk7zuT40/ViqbRPVv5jdv0ZD8TvUJKR+vwkN1CZZ
GfW+aQg5r+LqAu3+HicNKq/6TuYioR0kTOXy1W1EdemXMwSCMTlsCG5PI0OAbe24r84S4iCMqT6Q
w1gdOpwD05LiyFj1/zPxsKUgTQiZ2ccFl63nuhQmLttLFRTBrhP/2ey1r6EXnUxZtMCHgn2eudjb
PXpumm9xFAPkuajwb2JqCZSp5H/kNvL0LbtDMtpArvRt9OhU8zMp3x8Wte/dJ4zlUsoYQNoyoGVo
Cq8F5gOkMBuiA9+NO6c/rW4ob17ZfDptckqC/I9WrL7d0Hrxkr4+O5MAETBa9rbJA3/Xunb0lHTq
MwB5skgV8GwjIkDo87A4FJphxgI9dkDTI+NfatXEWAb2MzqTKXCYT0KWAcFsbCLNcAA29XjIO67J
Ken92/qrRG5AyhwVTGRm9GQBxgi7rnErLX6cmmHwSTTdW8679myJYD/VZbMve6THMTGQgcMyf5jc
25i1BmTu4EOV3vP6FKDfEtc0K95sJX5q6vnazRBbZMV/0aCxu3cXJYBO1LL+WzSutx3Sct61xKWB
pcm+TMf82fEN8WkOC/GAwClN/EQvEWBoico5ic1yZ0T/FLayzCAc1g+yXx3UrNJBLlIHMKNsM7va
4WU9g4BWS9R787TD4zXj0qIxtZPx36yzr8qLQaegHqPoZu0cI83Ys6SaN2sFt15oRdU1e7ZD57yo
H9eiRLVGcxaQzvFGkp9pR4irCxu5YVCU3SkkI7AKODfMRXhF2DT5WdNXpGX0x+RVWqWIa6G0HvPr
dVH19ZcVBMOTnliVhO52UIF8BlXTM5rkrTGIMG77XlwzGFYMvZjNFmTNegFzBYwvyU7IlPI+j8Q+
6O0C4Lx6A/BTUFS7W+G74b4S8Z+eUIfl8007zfk7jLv1uyoAWp/iPoJPAIgTuOfzelzNi5Qldspd
2RkWjJusZ/jBVr8UxTlidbIZBNHE2k5f13vkW0CPMsp4t5LEuBjZ/GdGoEBBB0Vs/Rx9EVTM2LX7
SMbMn5DUBmGG/UkXxH0NTWKcZBM+MNuPLqkxkYBTKhNcU/yZ9LhaAZQ/cMjcZRVk994L/wWecR5S
96dha9QLro3oNas8lCI1tBEz6nEdBi4mgeVdhM3MGqrhxCUumx0zlZkrh+l3knHiruLSVbUnTOMH
tHzwYExljjqfxsc+XcShjOv7lgdrKClB6Z1TxhHEHrznhvy37if7ZWlf6eZzTKB4aZg9ndE8RFWf
HBLfexosPoNv1RAFhbKIuPRaaN7+Es7TDc20c0pDn5UZ3UmBbw+5QQwH3T2a0+XA4Y7BvFaFj0q/
2lProB2z8QMs5AaHXSWJuhPfUq6uyLRZAS5SV1hObDyGBWQGdWq/fgm9w7wJl+4vHSGATEFY6gqQ
YeS1x/WvL1eg+ttWEQOw3rW36/fqUZocGl8me9QfgGicPL7b+gpJIo3sxTYB7rwweApBruzXVX7e
U+akiffojj6BbghznZksS2dOH9d/Y4QY6ghBcVf2kulMwpJH1RGB1DhPTl47xYeCiDGJfmJUWUHf
FC/Zf5VLvclNwBCMtShPJPOm/E5Y9lHPtXFBxXFHZ/7LifLwFCnjCS4I0Y6CyGAXVZyr8/i4ftHe
CALcH1nNOMtBN8bVya4ntbVsx2eQ1ZwzZQ/7VA+gL2s0kDwIa5e1lt58NxmHqfoQAQkvYTeC9I4B
/s2CArLGYkIlvFBjwjelipcez8W99JGh1e2YXzO/U9sO8ydfMyYLjoNdLvC/IglsDpVQ90467q7m
Y1ytG3NN6RmbjDjy2ieJaBb3POVJpC2rDuCmLwlg323D4G+3fnvKwcUN2RD2k0P61yo9d+eXienG
U8kP2gdNcpatkeD8rRmmC8hAaxkJK69lYjJMk3HPhviSDBa5Px1rmuXVKUEPIZRBtVjN7HLU/LmK
7zVKz71yk4eWI5MqN8AwZLq9PKyfqpXniiDz4dFHXZoZwRZ0y1J7ubDHsgKJheVOUBUrjEnSOiGl
eG65PS92Vb2mhNAlHfbcZLxZ7pKKt7wBvN6wUZDA7BGCEduAn5EkynVd9V43XvwNdwzpFY16/L9y
Js0Z4oqJRS6FF7RT/QJjz/hucQhWBg5jOBbKXigqSxcc9eWxFlnP/CZ8YI4TPgbps8gITvA7iD19
2Ia7ltno+kZOxMvq0N8qR8jbemMW5xkA8XE9zcEy9vTnYXspAOAeJUBnt46ZBIbly9qdjlxgTBgl
OiEdyK2Tqw9t8Gt+C2mtnelk3XU9udZ7ZKo8QRwaW2pqWv7DuLA9k6x0Gc/hPi8/mBs7577WE3cE
M3YniU62HSWIhHp9WI+DVZzL8XU0cV27liAobxB/F6QeHNdznUIuGjvZnXp3YrGgNBHsueWi0mg1
udv6DTB/z0VTBjTNR2hA6uxgZcOTwyI8LtA+pRFFSKkCQk6igBVjEqH9jKJXEToW8SR0xo2HGJdn
3TnqIb6nTv28PslmpU624qdijPUjmcGsra1WBITG9BvEr831e7FNRBclfQ8CDj/U+iW4LFuZW+9D
yGLQqMBamVm9JMUYsISUsbebgojwIPeOhsOkzZfVeRjiH3493IvYtPeyZRcZJOO7ZcXOYVXBIsW2
f0QygOYvWCg4Meq4PLwig71XnU9ex3K25qZBvmdlP6/HSwq3D84HsYgTsThETue88yVS0ka9m21f
nozWdG5Fnu6qReAicvUJCE3d3QT+voCTsC+jWF1Mh71Q6ehbOJ2dgVH18kzmS8XsL137+qZ6mR63
vcukz4dttvEynxw8F21ivXSbahGzNXVyQh9hb8Zk/B1GSO/znkIz7cYM5QjlyFTqz1zVCCYFc77G
YhgXedMxz8bii7k8v93yR+UUPrGH5JAMKX9lW/4T4DS1w26PZdi0Me3/1PLbtEH1K16imz3EdiQp
TwGlo7/ru/ZjfcW8pehe7pUZsXqinY+KE+jW4DlmOFxXfwI0blfziZoY4XCtqhOp2no3pMrYNf4c
kjaRTdeJhD/yt4cL+La3BhdxK6J/6HPZ/Y78W91CPRRIl3dOY5NfSnNmEG9lDFFzS8LgUCnrb2SY
KLt7tjvrjT8zT9iMAUa/ZGIgamiDZtUob8R/NldnXCzK1pDvnEo8I7f9meklAnBUE1jVEgdDjsCn
a/KnOUv/soTJ76QRyIMCScRyhRMzrH41vLEH3ZDLYSTWLvOci9sZFdA7Kz2ZtKgbApn+ph4EXZhn
5LWEfrbLCRGjB8aZ6BmpuGsZIr5ysXJm3leJGqmNdL5vvZzbXElmzov8e1Fkfh8awhxORUv2iyet
NzdnZcM4j2RAn5VX28fWN3B/PX3ikb1UYVrhNpo7dow8/sh85CKLGzeaYetuaDKOidBhsrPoshYf
VgizMRibQzuwhoizTJ+GeJfVHnT6RcMcLbB2UqOC3eD+LUYZPhp2xzCGlqXrrc1AKv0OsH1wZG7r
bcue/uy7XVTN/wuNKkw+RW24Typ9RwICASQGxCfKzxq0AXUbcOFWRYxSin4Xzm33PHXzH8MhfJE4
B9YZvr0VTh+/dO7OVSrYrXWZYQPCz1ljJouCgFAztklW8SOPO3PbO517qN38PdQ4NmZTvrgwvLum
VreeUMI+K/i1+pQYJ1SgTNKrY1d4RA9Y+sEZp+Ay19NbS7DRjZIk26LUU3X84l4wSwXgOzOAXk6D
jk2nB3JljGsxeVs1627n2ExbHe4mElzEqZmrYz1lz1OMQyf3nydLSOT5AyBIW/+wOZDvbcEvYZEs
ugw2SXlaEqYQzjB9bI8q7eiakabasqaTZq86ZXO3dagWL+ml6gFthNgBOYQ4WDldH6p233v9uY9F
9ITX0xO3sprrc40SDQKZEW4sB1WB8ONHyxDh5Vtnumr+kVMhPCQGMwRtKpOLYilhuMgXE+eTyaO9
b7hC6VhZsbCzQg44kRqMVI+ou6xHw+R3SIrs6WLyMQKxsQKSx2Rw8RJC7vBAwuENygc7VDhyqHA6
Z3wxZWc+8nESW9XZ9cFGxrFhaY+vYwjek9DJQbFxxfL4gWFMgluvuLSDMbrIOYbKERYbo+0i4pJK
GHup2rOA13gOFvPbUkQ1ZdNeBL341gO1F6ZLtxwL0M+ed6sZRh9ai5jGUKPKLgswiss/EzK1ODcR
AuH1qRn7E+Qyca0LH/rMMiBr5WcgqyPZXfF1LYfJhbsgzyS1o0FXMetCou2pkTLFLGtlFX2G8gmh
YHFeJYTgofWV0IPkoR7lc2ZO47EySaXMLUJQbRwCKQKh0Jb/WWaF0YvAnckXX2mQONe12xxn+7Gp
lP9UGDU0kx6PRYqAOgqjx+63Wzr10/oUOW2IspIMrY3Vod/0ZQlr1K8w8TCsLH9jrn1HKuG/DMSu
bMahODNCaU9Jy1RhrP4Z6qrLIUEDnxVnxZjRDZDF+66LPBNd2gFUAoHKcyh2fPtNOfWXETmzMkby
pV21/35em4KNsJPedCtRUUX2Z79c7M2g3orBqXcIPuwdVOXjnKj0qjL7GfMPXQSCp/UsSjq5M/3I
PThhVUPVdYMj6ZY5ZatET7hZxdxrpdrjBD7lwHVat74Xws7u6wcd973EKzL8CQkm5YFP6gdNNla6
mE7rOAmv8APxdsjkRdXeo8eUNHBZpwgDidAyh0xG0RzZGL2s1t4E51DY0cyi2z+uo2vT8gColGeQ
I8xzYf5s13quJNBqiyKWweA6TwqRKrBMOiZJxDB5AB4dQWxHD1R9mxK7ek7pByY298CWL07OksBs
2SXkFaeqiSQc2DwmDms6L5sSyBgSLGwXEt6H8mw9YtdfN+vMy8h+cD85hnkKTQHGYsx2GAzGUxQO
xY2x3+/aAIw6UoOg/tQoEpQ6zIWT3su2+jXn7OVlf3L5cS8ohV7jcSnp6aH2nYxiMGmfXjHYl0Tl
f3U+Z+iyWFNI6781ZmD9yguQ8YdGw1HjTSkfSlPDoi0IvWYat+/7D7tALr+Wd1kPkT+0YjCQOJkx
L4XRTUTqMumwJLKU3nRuY9LNOLfNpEKsMpuPsv0hgINe7GUmiBDvPbEwwzHGHlTnEMnVlNu1N8Gr
uIXqZBC9i+AqA9C4GiQkuki4ScgPCN9V3CtbTBB/1sOlW85XRr89fz5CCL00JCp7i6dY3flfbBw/
Cz0rDnVelrbArLza8e3EF2cChnaRL51LlX67MQi2WzJRy5DIMbfcmbmY9qGDusMzHFb45FMurwGC
guS+/lEzmGh2M/qdAdW9l+TBEzr5l7D3s0s/xVDltHv1osm7rnUAHYG6VmiPtr5Pz6bVUFxQ7F6z
LEMYvj4P9eDs1goUyeOOHEB4lBCudlFCOuTsqruN1+to4Ilh78w7EvrzS9ODHrDKi+XbjI7TOjus
O5P1ioWaOtxJxDNZpqSC3JLuk1dyoB4q9DmLhwfyfb6IQwGTIBFn1h0lTVih+an8ZLeOB0KQU6oV
sBAETl0brTfO2ybjpOY9K2ORf5eBSB8eQljux3E2H5wuY6O46JlblD9ifldjCIMp/R97Z9YbN7Jt
6b9y0e8skAyOjYsDdCZzTk0pWZb1QkiyxXme+ev7C6oujq06p3wv0I/9UIWyS0NmkozYsfda3xq/
FUOFu0Ml8DoM4v1AUM6agW/calAUYlBgCW2A9dhp6cExxx8OgYlL7yd3iTP2x9m+K6W0XWOPjIcK
BGfBNuIP83QaDbErgcmv53kePd816jOSd0iWlPeRX4Z7YTOri8hgWnoFfW1qNzLJlKm/SyCVvBN9
ndEplNBOddlJlTja9iFCmqqftO1odMQbSlfUzLENyQiKspHwg4M/iB9LjaVUar7rRr8mJqgmvt5u
k20U5rdLGzF0h2htziX5R7i1Azp0Hyeaqu0eGSI2e0YNzwhKSiY3Jn1E/PQbk/kcgm1SQZAPaCu9
a1XyXsxT0NborkDi2DrSzJ73Y3UfzHirCN7oc+pfkj6lUwwcDuA0DZ4+4qSlzhP994HD+twcK9+C
LcDkJVLi26VB0XdKezsG/Q1kLx2eskJG56hoANeN7mRDz10t3r/JJfaiQsreVK55QtEYkfXTflv2
0oy+2H6Io97zQeZWUT5sCj2MkDbRtyILD/AvQcZzq39xs52WbaoOyNpy0GAJEzJUWP9iZ+9uzW6u
ps02LzCgkROhHJ0Oa35Yr4NBdWgH3xEUF6DZpm1XjBV/wTxEd4N94ycMh7QRHwgNhDwK7BPBxfHF
CAZn28j5S5PVj67Cutw1w2ugKfjoWlb7ACE5guqM/PVAST1jsFSGXsz460ajIUmptVXG9CFs8u+M
JM1Vq05721QP7cCFKcYhp9RC8R4XX3H/J+s5V9xzHr6WQb2rCVhcs++q90WdqfcBZ7+MhhacP3fV
uQFFV6OO0MvcB1MVwzFpKc4KFaECUxVE7S7tYmB4mOAZxJAuHb8szoGSsJmFLwKUyfSWvyK0CPhZ
VqmnWtWD65BWOsNUlmBZl/ZVcGmxeyNmw0I8lc516Noc7KQmvccsd4zNijNYMz03w/wQ+elVa7nP
FsUqSctRvy789Gl0+hAtFbg3BqrPQ1C0h6APQXeHzQ0N1uPMB7GySLrcKDMnP30UNAQVQr8b1Up3
bTmSDiH9ZcNcAr63GCDqQe2cC/m6zUysC8vxxtzZMTUB0lmSFgf1ZjhFrWYjGo7vwjx2b7JXQRjC
KtGYVhrMNoRB+Gpn+afoIaun7lAqEQ9GgizCSHXGwUP2FBplscUt8+67xEkVqYpQiktkEEkc96pn
uUH+jvPF3NMvds6YhjySau/rfBh2lW2sLd2274WaVQcG71fLvlo1pU2fwbllKhVc0UYAJGDXLU+/
y9DM0vfNrB5hW5mX5abLCa0k3tf5mjGzPdd2qB9NgIueVTaaB4qFDBqwDyziAoOQv0qk6D1M6S8Q
0LhL7ekaYS/vOFOPYrIISaWS2xiBNm9qpjN35pUxW9QKY/IV4eYbApDmpkejXwbOdLSzsljPHXmn
fcjpM1Q2KNMw5WglBEoV/844sPIt61qT8rPTeEJjL0tprULlK/L5ZZZeuSUPzrQY8Y0FEz/IDxUV
CH4BIy6PDqpfM1fFFyPVntOpvI9xT+zw9kQb2lYu3PKh2AUi1RAL6xhJIVBro37WzIqhU6W/qaER
71u9Hfkp5bZRrO6WubR+V/c6M0qSFozBfg4U57ggHoizO+U1rZCZFRaFNXpGo4jJqyKak2Q261g0
SK8CQkdZVLG6K2qG4WlSYbqjUOBJQIUvyTxYyJjaxEykICvMoQhu4ll709oBJSPxKnM9cSMHJuuR
RdsqZMq9VCJ5jeTY7vaFygFHV923xJwQ8hrDPXwwokM7ctp5cOuw+epUdn3sjB7hHzIPvq++AzQ9
nA2ZD4wknmCClPJJ94GkdOxvWms3Jw5Id/3UDDsrBzVfp9W4z0RIAxCjxN6eEZVrmL03mPSTkzkQ
/6ONZFjArK9Jpvcv0QGuM7/ezqojuxWu8jAh3dEakCfrzp3dvaBAKnb4VsQmVrQTeNSzkxAMv5xP
FhBTnpZfSpK0tzGbq1eGpPe6PUuTH9t0exL4m7xvhoyIx7KH1HXGw9zBWTCQEtjOEG2m2MR11Tdc
t77llTpDvVeCBAVjZATQqBuMDiWd+rQ0+hulLwn8MO2XZRQoRPzDRux5TMz+yzIQUAYew05ryjOr
ple0PHgq3m5PKDkiAUs/pHbmXzdwSogmUQCOVlx7HycvHr2C5zB4Neym2M+iJldLNu3ySKMJafbv
Q8rLYpoAZFsJtlMuwP8T2QkR6+jOiHRKE9QlFbi7JVjuJjd0eyfK/LK46DVs4suB06r8G4vu2SVm
li+3s1qUu0FOB0XE4JSYG7HFS3KmOYunSFq2WSnROzBl1dhI9mWSgfNOhvzYotxmYI16tY2f3DhN
d7GFIztv35Zvy/Tpq68N6rGgvM2Sxr/OBYSmPtC1rUWQzRX6Q/UVaATxFy3z5yrnTsFnP4YWx3mj
7h5JdYKLlOb3/sS0Fg0zC0fqbI1UTTEF4p1b3tCoU59bvlGtW9f21FIglu2wZZMUcJ8K07i2ukTf
DO1srVGCngo0/Fd+SPt5GLWR06u385npX2Fv5YJUpXlqGuecMAy5ItzPWIcd87nMb8xdqI74NeXu
jMmtu9OynZN3xybiApvFIE6MDU8TubT3laKcfUEPp85oyBld195OJm+99m1wHubFb+CW1HotvDbu
mc5YI4TdFJlmLSYeScQGrx/7HAprTP/V0DMbQF4B8e1jP8rnpt9B4KQVoiUd8/wOxgBjrwHpz2b0
Z5cwO20tpOLJ4KkVSVAzGs3ivQLOx4OING8WEISj3i3kDWAp1gHBKl2rqTUgUMSxR7TeuMnTIEWM
uLIrjGipikCeiVZyUBPsXaErYy/7uNpjucis4muJNCi3ffXCZftQfPRjfNQMtTxqSvtQ9w52DjYt
PMngUB3GVdNTTUD9jaPWl6VS9unbU9S6mAGVoNwlPjB6kmzyTTijWkrCdwBuPTJxUWwKHBNbyVkd
lWdDj4BgYWtixMn06n/9k9Z3+wGX+Rkt+hm3yaQeNaeOoQOuHnfkwk75iY0C0GIYazb4td5g6Wgy
g3q8qsVVlg+gZA2qFxdK5i19W8cbWsIQicGMdvYwa6fig3H1/ymL/w3KogGI6N9TFtcvUwZI/tBI
1mLzM2xRft+fsEXb/YMBOHwbzQKApzmwEf9kySuO9oeBHoJQRBiHKqm4/4QtanyXadq2q1uWQNqg
AyVqiq4NQdC7f7C6qobDjxUaGGr7fwJbJJDlV7wRZFPGCioTLMBgrqWJTxgeMDOEHo2O2Lpd3K2n
wSdLdBhYU81t4lvnqp2/C6OsYSKwpDIqoSGU0vrvi12FA1C42QsG15NajHKwhAsjaKfTXKiPrmHv
XNe/b8P8Ja2Al1BuntCxrzI34UAmyXzC7BMOWuVdp+HMEeN+KkL6Sti/wvqoxvZ11ZffjfIerz1x
q7jmp+aoDNT0qVsoazAyaq6dhFldpekUypQWWncVL6HDfqVUQQZsYn6sWut6SrEoRONlLoBI2w67
Km1gf1WjpSOXjXZxOj2WwBA8bWovxNCebJkJSdLFKc+brQm0pc/p66cXB/7Bqi07KqqxP7vM+IfW
bVEE83Pn1t4XbXfSRf8YWeEL0tZrFUSaa98HIuMprqUdV805KKVHpcGpnI6Xzq6xzU7kdjRYksb0
RdD9WnXks+mWeS1/e5N2XsYXDGZ9nvwvE/iJdtyGOU02ZksktVx0UZ5N7TGLjK9OMX3RSQ+zqvlR
db9NrXvqrfFRaaaT3kQvSmXse62/SIor+/YjaT9/Ko0rAuH68aToyQs0560DG8oy6CIOYfRS41Mi
gRpo0XBqJ4P5qtgj7rtUfD5JYV4HYrgUOgUmAr7HJFQfh54DZ/4SO/V2uZWqDvcVP93Jx5OujyfU
8+ibDvKPFkVKMFrXYQJDEHVA1fABG2SPwHL/HoXztSWiF1sR+4B3KL9h5rYY+5cmd687w7qeu/kx
V7pLqHaXOudxnYeL1TQbI42PzcCAQSBMjRIoWIX7nETpS9/F2TpLVSyj0aFrQEXXDat+VzApdeP3
qRwvIjCv5zncJA3qE+7tepKHp/lkJM61gk0hyedvjg0tyKI651MOoeSYavqCSPvR5oOXl3Ey8msL
hJrFAq2aIGnyLn2Ywkvujx9vQ5lOtnZFV5w8POpFzbiOQ5WKZz5Oar2Wv24srWuzi9/1glvDn+zD
2JtYJpGDlZR5cCnWihO/5IT4olI8DQZIzyF6wdzyombw0aiNRzjfDKv5c3+RHd5E6R9TWpEDxj93
nK/kxZUXScFqz6bGfSFeZ6Yn8jfn8W1nGcjsrBPRPcQxh/l1qljbDviQOovr5TkMTZ5rQx0vWs3b
UtKXUZ641Qi1vBLHjxoAhzp+52R8Idt2HbD1jw43VVMZv4G0faY1s4oB4MbDy1HCdAxNfGIGhkNq
FmkEg1G+mqQg8qfpSPMiG1gk725C4l47PVq6Tnu4OPRusQ8Vc8/B4t1Xxgt9uhdlsK7LxHkNsGpU
uc1nlbwT2KKvQSgRFA3+Ig25NVEpPZk+sYQcv1fR4N6oyNZVWsWr3g/f5S+fLfNQu/XRd9L3ulEf
S/5xCEnu++Fi19k7J1Cvd2kWysVSrhHj2vYdos417dw2feEhTKC9heytDfnNWtd+V4qAUT2LjimX
Llr5904uzcXtRS4DcvGqU+VH3TPmq5E+IDvjs3iBIsAyFUXv8rmlv3tT6Y9tz9/JBYpWHiA1nlmN
CrSRBVcyXDLcH2QK7MFI/gaU6XwiJC7Xx5FYYaHquhCWBNv9VNBgMAoKfN4q/uPp1Fohplenv/gW
xaBVH5yQD3BgoSrQaqful4IRDTS99aCRpehw58oNZVCm17QzmJSy+JuRGEiI4IqM9VMV+S+psaG6
/ToY48W0GbwObYRFdYx28magMRBYyoO8/hZQgg1j47duKjYlezuHN4GGEoA7+5TNf7RJ9m4q9TYl
PTqdtB/yGhVD/xjzg+QgFLrt1yLnvJmYj3K9RFL0YrnhS+XymIcIEGI8v8szbwTmIZ37K6X9Mnf9
/fIF0MWITAXat2pIlVJsXM9Rk0VrWsEYHuRPWc1tC/tVYbiK2xsiEk86uvN3J6U3wz/LdZWJpkEO
AAUIflX1l6WO+X9d8/27UKC38X+/FSVn8yBs/+Hd/5+H/3gv6v+4ut8+/Kd8Cf/8f7/+sfnH8mcU
rzK055c/gPLhAb3rfsgMFRpF7T/+kx/051f+d//nn2E/D3+fyGJBeP73NZ/3g02kTn4u9uQ3fBR7
mvmHZoJycrnLXaGDR/yvWs/5Q6WMJ/QE9bFu2o4s+P+Lq21T6qGNcHWOtBbpQjw6f5Z6pvGHaTo6
WEwiXC3btdz/Sam3cFP/CbIEGU2okTAsocKwsB36cb8+gwpTqHqadUQDpXPCQRQeOmRsLXUai14I
tC6Or9uCPkgHQS806oNFssjk4oQwVRyMI7AqhLzVSZuqeDP0yFQRGYl9NInnOPefKpEFGwBGJvEb
eBzzxr9AdiSO12nvtBmZrSvjRtskPltq/u70rQGMS3luQ6gbhk+U3IzzerIa6yp2HPYvd+s3EWI9
+zqy06+uRVjJT1fuX5yynF/pvdTjDrZd4hssjQsD9PxT6SuMxDcMAz6RMtNRqIr2cYgpfBrIYsiT
e21fKfNLn5MJ7PvaEewjoWTaQx409r5m2N6mFhwotbhp2tahcrbX+ZB1QCz9HrhEgjGV0nDJNB67
6sqMSsycVZwBH3Iz4leLad9VUnhNnnL/GgJkXFeJc+xdBgKQo7ONH3wVFmF7wPKq1TRHm55nbtdP
0ZvIH1GQghihTHSgD+gug0F2tVOS5TSSG0v3DBFEHjN4krNroHHwPDGS6Pbsua61U8cKiIGW1wd9
xJpJj+RYj/4EHarrf3S+iFdlSUUQt0+J0zkn5BtuRMKAFivXIHDhIKTzuJpnwtMRL79NXT7cJvNt
7j6SaPOQCiiLtokCQ0Ql1MwZLJIS+z/0AcilIAtPT3WE52MDn8xH1936t6raAhRKlFXT6rd/f5EX
sPHPd72m0mGzYbNZNpAP1fgEaG+LSVNo3iAWJcIcaB2wamwXKKkH5dVxZl6b6AmwAUfhhpm5ZgQB
1UoGLRPFQJXaRtidTQQvaOW4CIqO5ZWYP1ua0NAVWf3I7JgSHeIgTss8mBjDd17nIG4XGppvpSMm
SKYxmMg9N87D0iJe/mVkLO6DkXA/MM5DKEjMTEGAkJzgT4EeeLoxZWezHL1B3oJLQvkAVWVtzHaF
5Y3mvWPvluBfqhGQgCFPbpzdzjiIEDCSr2yk0KGQSshB57lw1WTXjAQHT0X1vUsEmOeacmIAQaIQ
I32ulJYoTLXecQS8awK7PgQyexsENKpPNHm7v78wnyDqtiovDDkmwnIdAhFNUx5MfyoJDCXg9YUS
OmATDD7YEXrEiuHRQK8jQ+Hbkkd5NMY0PJVQyk0IbTF0HDS/kgWDCBxPqQv2ZmCqlwZXgyqOFT3f
W6OgwNIdE77UzPoFtaBm6arb/xlQ++PlU8o4pm3ZhmWqn4DaulX62jxEyDbk1cE9gY+gMWJmMxBc
OBY0m8rHhbrcShajnutBo1UssKXJsm7ys9uKOBCv6ZMDqHXmAIaxboK2RRXbH/7+o1549L8+A6Zq
kttAHrvp2K79qTqOG8AiTteDU00HlngVWRez4zWRLupKTe3HgSMupomGcajlzcJ29ozjvsHeGG+1
uHjww+o49+qMbQBaSTIrwmOOTb4HdaOjMy0QDLdWVe7Ea9PkAIAqKPRmDXs0mPACifVUYRmfy2+p
X/a7iIZthunjsChbFKXodw48lKngJlBZjQYCBShd3R0chnbKngPEdtvQLS+aXDc0kd/3YzTTWO7I
JU6HK9UM27Pi2I+WVcerXLdaGtb5dyUIr5ReJc7WSXKvKpts9fef6ieMvrwDTEHaHw0Ulcw1sml+
vYEdSG1d4EcIZ0de2EdY8qxvJjNhtml19bEJj6gFVilQlarfCESl60TMzyn16/JaHcFD6tjzaSYe
TCcC+TcvUG7ony47Yz4kSyx9+G20T/sbrfUxMCagwMtrq3wmGoNpGCtfGTaA1ogp0juvZ76w9QF/
hWHHqdsUGIxJpyAKAjGkDLtH0fYjzaJvMPB++xD92nxaPkLCKUy5ADga3c5Px4J+aDrUCCmhq/JI
ILnoQxKFa3o1kO8YA6ViYzHHh9uACQTbY7I1/QSkLYbgnVB++Go4bezRDD19mH5zeXX5UHz69Li4
PDKCSaHrGp8ur+VEfpMNfkfeWXXFq2xZ3h0soD1hwjxnFAcDfDq05YVQnyKD7hj9crJg/VZAsCTZ
HFcqIXRZfE02pLKbUsC3QFfdrRV/CcLu1AsOPbo5P/7mqv+aSLJ8pg6xLiblosbtqX7e8Nypbfwa
M7htcW4HEj+sDVu/GlyXsPUKR2BZ6j2cKKXcC7d7R3Daur9ZHPV/ceeRhmJoYNNJSPjLca9KZwJR
O4ZJbvEwmugY7I71ouywJpsw5KxOP7bdtQKf5FwVKFIIqBt43et4FPWKFlEPZQDUd5yGT4tmwsZu
c5Q3I7M2DZFlc9IMyfRGZmjNFJWiydahIdZh8rt38te7wLJU8j5V02bDEksN+dMuJcrANOPMaNdA
Zn04Qf5ptKd3IzXucDRv0hms0VIILes8Y6ZxP3O6LkV9mHvI/HqrvHcOgXO+cgiMDkYSZLt8Hp1j
NWXHerDiiz13T39/C3wKpZG3ACUtfBhB0Ug0hfhU6c+aPbQwO0hIjrUDkWh0ZSXwWhpVh654oyI8
WD5/UbU2tXfeMrea+chNHTee/Ps+QY/E6fUWx+JTG5jot6H97orO/K6wjq9qWfnq5RCvNJ+a3klb
QNolCEwD2lxdIabRendkfdkpY/nWcuiBJJBbyLrtt7qAPtIUrOSpAyVcwQFqtTeZNqJqlVVVGlRv
RhfAVIDRZo8xfEyJSJyq+QEXfnAX+hoskLEx4JWXP+gBrvKoIWAZDAX8ZPVhWbcsn+Q6WokH24EY
Bs6A1zfReYpSoePpSYZ1qZd4VIf50UdeX2McZSpNavska5G0DLazT6OsV4o7Wsbz1jYJ7gsJPFfQ
+VEZms95LyQwc/a/NYG/YyQTXwURlUlqcivCjyTYsTMreKpXyx0K7TfEfMSbdUV9V07EwAij1n+z
Zi1ZBL+uWZYutyVdsKY6f2nm89HHkMitcS0YDa/VDPKRVrknskG1c/Yj6IMLoiTjOsudVxM1+lHH
YYVhB8CFQOyGDAOSFUsvWcoHADgPIoF0k9jTum/53CLdvzM19ymWN0tGlw9Ltr6ijsMDO6nfNQDz
K8QnV5NRsx1izVpXHckcvT4Dn7GIRPbpTM9yn+9LpFFEeG8LV+8ZvjmaV07G8JtPQx6qP63gPLsy
oI8BB4dueVD/ucLskqKdqkBp1wGadWqOAW7nVLMRhyXawGEHDNtBwVl851MINqnJ59ZxYE0C+vp/
/0R+yrRankgmNprOyqzbJGR92ordFpGgC6IE69g0XncNTShTVNf+DL5WfpzjEM7ISoMX3UmZK4oq
XlkjBHd7yl6dzIw3hB8+mSnkF0vWvxFsP4VsRKWI7N9UDYyZ/vqxUdRqtB1sU9Ms59OmjELbMHzk
7kw0usnDgVutl3vYJffaozf4AiPxZlb8vebUySkeSuki61ZI8HlM4+4mDfKXj2rIQKqYKtn3hsQD
WbwJIXG285XVJzVQMfpXLbk4nmFPb6NiFKtxNogVVbtg2xj2pvcr29OSL3BAuVMUEo3LMbhfVoM5
I5GCrKTvgUmf4oPWDIUR8ciNErXlPrFMhENMnJt2zxtoPMUdXyynLUGOMhQAaXw0cmUXcOAiqT2w
eVSmrZ8qxYYsBdh7qp3nHhDDld5ECUWtEnoA5+9UAdnaZKeH6jUctC6EZSOvHqkITNoX9n5ivNpd
2a0UUAoD0/4zUnIRTGsYgtGZ0069UwYHzEx6aDVHO1uZu6+nbLgucQWQsOZVdf4KYak7Ajv2egfh
Z2GNSAVzFSkJux/QHd88pk1xj/jR9GYrHSCQ68gUHdjtKho0fBUoYpNXiaOgvSsfN4ITIBkqz1ke
GyfpfsVZRGmFxGTaJC6pYGi7tAY9SlKOE+z75hI2lKaM5F+UNHnTOR2odS+NgdG0nVMoKlE/tCRK
t185xHwZYOusR50kWTOq6800aF966fETBdkxBoIFT9gtE5yGfE4F4n+kGZ4Cge1ktVNME0l9UBn5
rAKD/GqZ5bMs4bmu9Lt82tVB7x+X8/k44yq2ac1IZhrU+Ef05ptehiyFZUGFBlkpY6FX0KR6aWE8
LVp13WVvWqrtInHUTYuQvRuZCYU58JcJITkuKCTUI+tQAhlnE0wNyN7aBu5DYbGscvDWFQjR+e0s
9xEbUkXVsmnMQMFh2gPKzaK42naxfyKkAkxQqnuNkjcego0W9g2/f5Lnz9Rk/Ad3crc8wbWOQ0vD
sD8lyCdYNtaO9VqEvAIhXzEn8w1z/e/BTGNCS+hROWq5r+TLbAzroqY93Lux+sBuJ3Xx2kF/wqaQ
8WosllV3vHUb6vnchGRlqQ7cXpkWpNUdBz1VbYCNtltAT2fEFOqhAh6yrbsw95ZHyZnFF2rvZC2s
oUTp2rx1lv2slRqjNGRAh6nGGSMF5Bj/UMmVFoa8To5zW/FFR7IWFxHWt4wXHXE5L8zkipsqE7tq
cG4SK8gupjJUt/H4lk7BmTM0h3ZDrbzEBFJHd39Yw48wt1Z/F0yz8Hjj6cYQyVNmYExz5gqDb4fh
1oCcVptDvYrneNflYbANIws4nVxJR60BL6/hhNLb/qSE1U3ejBNtqJK720I+jWpNTDdLH8wGGbxz
ffiSOL20s1/7luc02usUMYVULO7zzClRF0cjrTV5XZW+xZ4XMwpfbkvbrwLPwCsO7hvZiuI6TJAQ
31+1QfhgR7qyiwGNaCMHLxi71ppFkd83kSTdq8HkdaPJAZpGFP0nxK7L/ZKF8lEpo4Pph+Mm9U3F
C0outmq+BaoCt12+x66MXWJxvkYgJzZdFFwlvn6bMyc7u13ZeJDDGUtCdlxTet/Z8/y9m3QDfRtf
QNsWetN4gVjm7siX7lnnVC5gyIMe41dZ1WKGV2u0eA29jjbAFhq/fxwACODWV/emFX43wKXvVMvg
Fu6bV+pR7syCrzSgaCT+ttRq/6iA9wW8Yh+xtzBLlo2SPhvJldcHQqjIRoiNLLizS5RCSgkZPrGV
beCGW7NtYCVP9McW5L3oN4gwSc9rnGyPrQ2eYKGhry2a8wQWbbN4aWxLsN5DrD9ro7gXnXbkC9da
VcMkmeoD1X1P9cYGnJHoQmRffS0cOpp4KhPZK2MkvAYTRppfQTJ3oE/Pi3C6zUFgtJF/ccfiFJq9
TQLl/E0l2+XY1qO2tlQATG6FyUNTmh9Obl+igZdBGtUucmD2MaTTtn6XfY2s6LmRQyr5QaK9JMI2
5f3L3SOatYMUqE3Igj5S4ZYl4KNzBGcCHPSpZQi77kMUBMsTnbMOMIEdtk3I8w2ZEYSdmr0tnTQg
Ro03QlmenMhDIqyxMSg6stKmjlt8B7R6EUosi92yOJa99ZDAElsPSX+zlCc6TiLMOeKJLIormbeB
XZa9IWGz1MD8FKl/PZpGAvmEBteyYhgsI6w+A/kVGuAQeVILABSnnI8xoMXEhhTOWyyrZWRcD1nP
ybfla9SWG25ZSaqI1ZZsW07TmW9sjIpZWpXRj6wAKyGp3PG4o4OomfyhB/ZSwXvs7P5xtJiYLk/l
xwWWj+uyZvZ6vVVLDZuMdH62KpwkdSQarSVnQ/aJlsUZNxL7j3Zhqh6tLbttNxUH0ENiUQFku7Co
+2PshuCQxjn3Jlzpo5OGoCGT5+VDXs4VcPwI5I6DgJ13fG47b9k4lsPROImbBhHjLhvSjF89lpxt
CdhU6GiosOpXelgx8sDgyOmJLVSxOKyUSBt2AmwOiZio+vOjwuKM1TbutnZqW1TSHWKZGD8zCPTU
rbZT6mTnlEgL1mb7lkDPvSDzNGKGi5iaiGz5UdKhmljUpmxjDfhQMSmtAyXa2jX1mEPBFUJ3iD4m
MH1bGZAQ8uI3daUm+w6fziZy8kV+NDMXjTnYr9V4kvotmrW+xY+W6g+lpT3RqKSPzeXprFBZB1XQ
kGzgqpsgg1WTxvE3JQ7jdeQQmD6Y7rCxA+V3zRLZxPn8ohzBbE2jZSNf3q8vKmyEDzFHQ8IjdSGL
F0dwbtsGzPaZRoQTNl3tEQd3zVgI2Cab7vY3RwPnry/BQRzmaDY9RDpOn44GzeQMkzEN3Vrt0WSy
SKv7LiHnCaMoBPWMlKWmVCu40PmtD6dvz51bn2sVDUgXXUV2l1w5UetssmZaB8h8t1ncg1xRx8vf
v86lSfzpo3IMA5mYK+iD2PqnY0ERtUbURSH9MJux+iL8rosqWzdp83HG1f3mRCvlXgliOjkWCbZD
37MhKiAi1LrsdoNdKquJwxLDCJagEQIu3Tuqna6CFOrMneRWt1sL1ezy1DbgyT3fHC5txQ1vlMZb
ZZ3KmpoRPgOsRrl6VI4JGTeB4CYLrdKKNkKHmjrCCEZzQ0ZtN6lbt+AxgomCUt95KDM98eYeG25D
0tpOROaRKC+74EQ6B0+zwvDdBzhyHGYBwDmsCEhh38JeuMFjs7GS+nHZmWCHkFsQclx2yLdQ6oDt
MQ/3vSkxHSxmpQYMD+z6ShvTXS9PAstfI4vHmKrv/v7icMb/y11Ew41MZ0cjtplDmLzLfupTVU1R
jo7atIyn/NWgluDE5EHF0SBmAzhVCvG09IA4zQFFEcZLNBJELnkVQw0hpbGM7gCJ7BlnI1hsJQdi
n05X/kTIQdZHwS4V2S4yWZ9HXIJfE0HhzC/4lgYCbwhm43VLRIuXx9N2SArra43h9Zp2kKfJi+TE
WeMRj/Xe0YjAniRPXUF9Qdf/NY2pUpfVso8yC5YBtiY3n/cMCi+Zoh/LPJnWVsMBJquucuBuuxZ3
DLCdL3jzsp05sfou67+u5NHOML5qpvhSMfQ753rBDFMtHsLa/jFrEqIeD93Kx8/FBLDt1wAsmJFF
Vb8maAEuE85cOrgMe5PmbGhjsS2cBowoJcR6yOcv6Y/lNDD6sbITWrB2RHRbFbq9MazBOdv2uC9E
zcGKN8e4U2wDrfwWlfiz5H6sGS24t5aTSaJg0aB4fKqn5OI0Y3bjUOl5oSleyGnvtow+vlc+nq0q
tBkMQ1htk/GbwPvyu57Ev1iQHZSnrkoD3tRQgf56y/jdEOWhywO9DPuLjFJkuRBiiDkzUI9LjwwR
9GP22prdSQNRvBkqznVJ0jzrcXT7m3v4r7cwHWuZSGzohhS4flpgmM9mCY14Jq8wBUhMGxWPg+sB
dKW+hWEKMk7PGcd3EF7IwrHM+kczoYlubdCLBQ1ug7Au9OTlbzaufzGo5HUJmmp0kZBOfG4jVbYF
5KDDTExZbWwk1SsICgnUV0c8AEq+rgvhLedvFVQjmNTkheySmIEaGFw/MMgBC8SXonZa+RP6rfOV
oTcnw5qWZzSBsm6wb5+Cfj4BaRO/a4LZS3rqrwu3LQQicgLVUSD/JaLcKmNqMUfmx6Ki0mhcuJQo
uN5Sid93ujNnNIzdjssQzm1fI7VJPHOK2+tHtSfC1o6eVT+JNklvFoyV272uQXxtG9tbKlFMdxLd
4sEWp7GqtptlMhir8bM694SDTMGhG7DemFVLxCVjsEUQwapitpKWKjeDur7S5oxaujgtvZoSpAlu
ES/XYcJ1MdkVlJkfpa0ywziA/vDR0cVx4dGrOzQGTI6hTY5xzthDSPvVEOSHodbeC7+CY1ZgBbPM
/sdyDBE9arygs0MOF8FtHtCMWEq2cuiSbRwMl96db5bdBDfLaXaIeg278cy4mppbHqoinnxPb4IL
RsxlbFnb6nUUwVfKZCd6+VgMpzQ40VfxmcSSwxADs+6wlG2GSQHEqF/rUbFvOWi6kF+gq2rf3EL/
BpkFZrsdgHVfdpCYoxTRadjKGyC+dC8cO58wAmelt3wAy0hiZpK8yC7ngZZvrUDby936a1PDiYva
KytulW1oB1c25wVCghB+Ku5dHJqb3iCesuSUps7zpiwzAoJlfwOoMeNLWaGK8IaKUzurCB4yPPlb
Wu8NwbuU0IVc0wY3OoIMPXP6yOiZK/SfJhyExHJlYhr2yJH+L2HntSS3cnbZJ0IEvLkt77q72rFJ
3iDIJg+8BxIJPP2szFZMzEh//LrgCUkhHjargMzP7L328KF/TtdrrxLHybZJV7J01OsSJU66xwjt
bhOJGUpPB+3OgEwyQ1lfI5KmA69td147/vQ6L9lBOQcZ4soOk0i/HpJ+nRQFg6GfFfwULgOHhoAh
wpazvekR+snHSCh7bB/mtit2GcRFFODku6woidrhMYN7lPdn2aTvZtDH15K5b1OJS1JQC/YD4oe6
wPDqYDOzaZa2SYWoxV7pfkKBJV1LmUJDMtLACdhZ0jyMrO2JOBtBTVmP2Izsc0b+xOuatvsWwu/s
mgi1k+F1LooDonqPcGdmk6qRt1LSkXC5ruWhd5g5Zq7grjUmTG99ePXcJbqBXj6R2N7iMC1uDJNI
PsB/Ywdcq54PJ5eegVRYDhVPGGi26rRW9upiW7BRB1xMB2BMldxBfuc258QhOMY6+z3Lq2xlHUIY
IfmGYQPmXb+R00jIDxuSEjhOhyCAKiY0vFfE0pxS/VZUvJD00ihE2vRctbCcTSwDJ/0M6HZGNYAg
hIgkaZ1gO3bYzUCPUUqowYaxTAe4zu0+q7piG2BNYO5Y5nv9YSSS4jEpuPS/RDhY5bY872Wf/dCP
pxnW34FdADZSA6hg8A4CrTawYXkq3Jz2UVWWdo18U5gqbeI+l2a0G21QWVnvHHEWgopt3QNE+Y1m
/rGo6imYWDGNSgLFSPtk9dFydEd+8tk1zo09zY+E5nhDOzyL5sLHRkZTEhB0NHVkdOfxMyMfC52b
dUTwlm0nKz15K2Jc/OhEhKiW1PYrYgYIuMYpT80LkprvgtIyxzPNNDqifc+Jq3dX48yk96D/6vGd
OrHd6d/fNKBFE4+EUjPdcZWTNB5kVz33aFpIuVn/e1iC8QaseOuqitqrOZajnpUqsx6XMF3n4kTs
5+r6rkfCesyUVyS/phJb48ryTsfACYz9elPMrIa1EPnMB+puQoRI95qqfybpu9spMJlw1oAOcwb0
BVaxDYtxaztkaQXjl89/KpDEz5X9FnnGcDOydt0bjlsyxQ4/fCKOQNpYBHalkwrrNJnUrMlOXx76
IO7UhnBembThf3iHcGwztwTPZmY1qlm1Wk2XRw+F/SWRwVveJZ/e6sORHdWo01a5o8UmJxzlwKUI
lb0cMK6zl2ylpHcK3wozUF8Iw5uIwlhuSGaNLm2BLbAyAP0NKZjxic40TqqKrAKKY5AhL0UZ+YeZ
SfAuzUl3IsuCA7Ig1lIguKbt2KWtf/FtAgUssiuQChTW1h6frMoaARPEK2Ty/kQz0p/deSxfCXLd
fHUslg1KyomfHFXJughE936WPkJvIxCaUiu0fwwMjL9uvFR22ZnMy6HFuCcLAyzHnHFbeyvLjri5
tw220/tS/BmzHpjr4sv7FAyw4Ob3YpIr6QBs2nLp12RY8qcVMr6IymofgZglPuwt/dwJ6ONOI/7U
pSRG1BbOFQdd/yX3aznJ7RlC0qjmTnlGaiGfoQk3Knuc7DFjTIPR9Kuej7SAxJq/kaSDJ1U9F/ro
hpkw4uFzGXiyE1d7htZf531rFmfhsqpplcdwaA2ViUKln2NSiGv1TWXxVn8dhuFv4VU45yAr7v3y
PS+TiC80wWHgr0DCnUvQjpyHS/1Hr7QRjr8lXfueV5Qn+nYm2JZYYh/0LWjxDnzAkJz8oHiHWZZT
10H0NNEfPLhh+jDXpFzUwry4M972JSrbM0PDYO+0dknby6XpQKKO4GPqF9Uncmjx7ZAlEiW8NVEz
VSlqGjt2FhQru3YmAikp4/55iv4RtckzkVChLDL63sX247BwsuZRTgiBDdFijulQgP+R/emq1Rlr
qWe3jL4XyQJosnnX+wB9h+u/VisD+mgPJI23OvW+wsS/rYyBrBmjTHa6ghJStud6pAvt/ME4WAM6
UjI/7zHyi6MTJD4A77CEJl42nEmuaXA+038ZAes0u/zJd4x7PDhaGLT3ocQOCV59v+aIRPM6AQIA
E1CU1ocROfGlpFIkw0hJutRblGZzdRoRsw+AozI1eYs9Z98QpbcJer9lp4Y+phiPvRoFzg1JVpmI
T/q5CSK+OX3a0Z4GuwwRxbbP+HioV3TpoBs+faZhBMn2sZO0m9y3/GN/0m9Z9NQjCQQ0VlQbUpF/
BMG7ASLrk/CGQ0lu+5pA5vQZQetJg26F9DKgrWHRiplDs/cd+ObmX88mkF4i90M4aczbrw3C8nsJ
OpYNDcPKxeVLkL0jAOE42ApMtCOeRSfsVPE5r7mH1qgmQpsptl6Smi2rCs9BBwn562p6Fq4jup23
tEZbSIRCSMUhvotJFHtoONXWrdim6L+0X+fQzmr/LJf4B4IbbL+6G9YTZoAz0gEeL3rjW6offMCE
XmD/Snmx1Ow1BAVFed6cypCtsn4PEZ3+alLjM6s7nBEVY9tW7QamKrP2Yk5PhTMFRCGMB1s+dT4i
ad0uGj2vMPPVijCx/qUzp/lrXUyadLdfv7t+A2axi7ZuzXGjD/jUHchnDPxdIsgjpHc52t8S1to3
pf7JM5Nwxl0c0EeHVfrMzrLdlE3FfFWUd9pDSb4W6hT1b9MboayJ7o5tx6DomIpXg3EM0GZs18wl
GjGu/45M3ccmtE41k/+9Oftv82Jd7LLwGBc0b76hCPHMlFeyAFUKQQqBEzYpR0maNTCmK6gQHUz8
CQEfQCC6ZKBSfwKCr47/+hbZbZjze0465rZQ2xM062oo0b4VzT/4anASKg2JtJZ/pnSxz9LjIg/M
+Q/pqdmGsANuGNaLW5hPr5bMH4sx4+A1Qn4Q0LKXkCCLhHDrw1Cc6m7kuVJlelFOT7Je5EmqpYwe
hX11MQEoEW/uHvOOJCdV0cyW97sZ7U1gofNr2YLoyonQaRo2TlJMT+NB//5ona5j2MHkVEL9JBC/
O9/69TVcH9DGgHLZCFggW7b0JPBURY9gPIUNo3aMeRH98arhR26bGAeCgnQue/qrX0nHaH8HPrEt
LUlqECx9sPliYORUbGjtMMZX8kKLjRCEU+M4hjMxJ8WhGtvhw4mo8L3Jfl+o/OnXwk89HkdaioXT
rg8ue1XYvutBT0z0CeFM4a1jinfhTBa7Zc3P+ucrUodwT0Pku7qJG7S5NWgzVWgQ6IRXYR2PaRC/
6RIzU7WDLkaBGwxXBEBoR37mCtBvkN+hyowhQ3rcJsNl2XjWuGy7gBm7v3yYLbgxNyu+zVMQnkU/
/9EtoR+0JBFQ5XlDGF+iVCBeGnx0AUm989goxMwGCIWKVmbAai3PI0NoR4w+LH8hT5e5s88caWW9
MsXd99ys8bWpqCfshSmx4e6zFjhn1bhtHZvJIwgfvTAi+rjEBLgfZgZZIKQP2TrxjCL3/hLf9mrO
RPRdwjpovCZziDqjHuWWuI8zRJ7DFEL+DWNn3KVkgG5XmwSIdpp2ubCHp6yEVxQy1nVmYyezbDhP
47RPYA5u/d5yDnE3vwZxMtD2owuR/sNSIaoYesFXBqfStlpxln30nk2MYhVHmVduvjb1P4bLbzBm
efQR3l8z+5jbmFJapuEd19XJ5WeeSFDGl0sqN8pAlH81fFD1L7YAtgIBg1ZiIbrcOQI1l64Bpmxe
iPWjuh2m5D1cELnF4bQe6hyKaubMDHeESdSIk3/X78haZDY6WetdF0qtMX1mOVlyISmx5IVwZaqe
pM7zU1dUr1+dijestN/jczRzjpBQTTO2VI/1LJ7mif4QxBP3QGi9uOD9/DXEqdnUUIUr65aQqIEU
d2NSbG0ayEgmCFEcciSRIBk38F7Hxq1JULo7HiFmeTAS59vyii1+Q4bmyiO0bxwuILLbgRj5Errq
WrJAmygfgAjSSIbt8yA8sua9vt3J0s6v3sgX3RdQjBjeDh1qOCNtyPuS7MlHZlx2OHL2TITfQPYk
zYPk9I0+b3NsILfEE6di6uW54PADE7nc9ccs7JFqtvc/lwZbX1OxrxzIqdl5/PX2qyPedN3YtNUr
sgPCb1ZCp5zYlwchiks5u2+EXLQfTRiNUI1AX62LOCxCiothEDHfdQSY6valtRe+To7tXV+EtQp2
jlVPbvEHoYDAA4Xcml3LUSShsfOb6hxOxJkHjWR/HRbZ0etx7xCa0qlV6Kx0Gmucwgyq0nYTh7jK
+ygn+9iVrppZRASFhc43r88uuCnSlxwrdgkX6MFfXBS2nEylyDpwoF34tAzeL0+RiBhMuQ8eROUU
IMc9WC2ghxm3aTHbAyE+dJBheFYo8mHMj3UYg4HmiThAfwadjY5sbwS5f01beemRHMaiFBcoZbeG
idppXFaLljf763dBsYUCxi52bZZjuta33KQvH8/L4sKT9ZmJG0V375yG/yWwDnMMysUB7rmxDRnt
EwEJo/aGwwzBpCmL37OSolv56J4jdpHLsrwVVodjBo3zpcKp6s8PDpb5wxzO3qmOIzqBiufZHWpm
anUzPyljO06wdeP2cwNoaBC7EZsSFjhv76xGCUKWlECHdEnPN1O2Bs0rHT+4ZNKc91bKQ2yE5MUM
9fg8uwBHo76f+TaiZWMV9XSoMjiicpjPwRL139o+Q5Tqp3s7XsOTR9+1BKX3wdKpKj7KqBi/r5D3
N/pitGPz0C1BfYjIuXBHw0SzMcnjCIxobxnschh5wioBCxi09U9tq0JhsQdPWDH6Vvh3yRjKxXtw
NPPmNjbp95iN9nOlBp9h1b8H1rNXgu6x1xkVQzyuryYUYtwAN4zk60Maj9X72CEUC+A2loWZnKpp
dd/WGiM/eZZh32fnkkD4V27fdJeVstxiVv0ljTF9FiFHAcqEEFz6mN1na+cOCNJLc01AOXIYQ8PK
mCZMsJAQiF3ryPms7ZWcV1HnV2GyRksFLLxZPuqg6AJi15CwaM5zpoO+TI9hnxpvpTWiQ3L449ex
vC9NHZ/turklYuiPZR2XUPkrcWyZ3G5k4vHe2Ut3yllCb8Sah1tIqsQTpiOythQiAJteUcwP+UTc
9WSW48uMRCrIz46ZZhjYo3xn+ggCOPVvNFL1fmkM4pnH9KmMV3OjvCY7S7jGYR4y4FVFLk9mM1Zn
Ca/HDeYBK8hsspwgXAk/5ol9ln9rHWL6isVeXhdP+vguJpBJ5XhiWjEcRqsNL14Dhm8ow7dqCMxj
23nLKazsdJsQhAQrwb9hcneeFoZGT2sb30ZBuVz5k0WKMMLuWaS3ROEr4b6kGYO5hfz3m5hzY1vF
mcmS1reOTUEdp4bkiP8L0AFpNCJNLIKL/offAAHuc3EqC3JUO9dOd17BXjSTeXY1TPIJRE6EFp9B
DOwA9Axq5fLILovDZEhuPEHOSX9ZqxOWpzIB6VR0Q3V2jGC+1W36Mqw4SWaeB8iAZfValLjFDBlA
1l4pN5PFXs++wbafpZy6AEqCIn37OV7d+KqfHeF2P3ubaPou8axDP5p/hoiM8MxEF8BO2j9UgWVt
YH7Nj+GYy8dySsVOa2z8ZBIHyTNA8IZxJ9cbqBqxqo95Tp4Q/K7XKg/N7y37mqhAaZPHlfW49ul9
7vzkLDClsu9VehF+9NQlpzecRu8UZisA44Ypf5YPd4ZHb+PCd5Ikuf3iEDW52LDXnPxJS/imvs1O
Xd/OSLOC+BsAqJ4sr9cc28Xr4Jp0JrMFjZfcvp29UirVZVXdkMCm15IOhSmdte3M0H6XeePtE6Bi
iYgWtLf9TjYxRNakK7cFus8nps5b5ai7MBffzxlFOUFPhzCrWgAoRvwgA7CHUVzueq837sLMkGv1
n8yIHRwQKtkzyB78xngtG/9vmufNwyKIHWJLyAhxeghEvML6ERmTnm7eexOqiTXkfehcEg7rwr4w
DiDjnH7vntT1BvxweQPYX930f2pqGs++TItj7SuVhxZ4zCYy17AbrAevyawHu3qbEMJcc8+vbqJ3
kLXVIMJDp1tdkjCTdTcucE9UP0CMGTwnyDbjxm/NY8QI42p0Pc0AipaT6KnF8yxV+eDynjOhG93k
vLRjvPfXT4/N2eNUGOO5Tuz3ZupdgHbcQynG1yiZfrXmmj+VIiDIYK5ILvIslUbm1Tu37wLSjOJ4
55geSQ5+IG9sqOdweKEMGF/WttgFZOSs5fQqJRoeI1nOiElYIXcIgIeG2CtsRynohrA4uW07791s
JuLSSJR+TWb73ovFkQajIFe4xiID93aOvfpUMQd+1Lw0h6gcHKONPHfruBv9rrxbclwB0vrF1TXY
nIrGmw8OnPFZbcXbIvtdeeQ/zQj82VZOdHcx7mll4p0ljtBs5uE0rQfyUUL2BLJ4HG2V3EaTDzO6
UmJQOsME+byupuakFRuIMvibIlqCvK2ApFjMPyuLSShE8F0pfYlkhIoYXxdKMoQBOxboHmBiJeb3
BeWwrk71Gp5F4Fs35xDNFoIjI6ZmCK4MVPrmb5m3zgfoh8wgaboz7ZfUJ/S8zsIJup/E7j3VN9Ku
5GPUFfeATmaYrPwPNzMzib1J8vW+U3pPPbFr2+WXG4rwVnYrUVxK+D1xwG/76MmNTQzJNZMHpR1j
1w2sOe7bH65bu9e8ytjQ0aA2S3we7ar+xZoyBa0EoqUKL7ist9UYIR4huQ+7LXEm0PNOkWGeuQ46
+jemB7q3XUzlGmF2gtWp+86aCkdLXp2JvS02xor41apIRAF2O0kkenUikzOjXxIOGDythv82SKVJ
iMzhVLTLHXYqUdjh3XmOR8t4muy/XvjqNO95E05P+Sgpqkwixt04fhNhsLfFfJ48p7qkJds8mjp2
wy2jLcg5IZo8H5mkMD6QkHY7KwaP63rZCwuV9CkJWS4p/UFr8HeDZxJxTPDY4gC2aA1GwtPSiZRF
X+Lg4wgGqPyG/OQYYuB0pF0/BKHc03fIo23ODzKsjxa11nNnkrNKpGi8bwRZTFGTJDfDJbLcDp4I
xmjPkAafOhg3R9MUf4sVaHWcuqjw2cOw9duWsWldJUo02CIpSc0t/HxGhN8reIiHTOXZwlyVR8uo
r3UyZTf9D8/gHgRwAja1YM2GwvEwGehne8utHguydue+NK+J75hX3HfUoa33l7XWSLg1a9kev6nE
MbYPRpTXYPDaC/kL30KrTO523aKIlSjvJ0msUQU7aZ8Ziwu9bTbuBqUzKcZjVeztqKv/C8XE8v/T
GsExZ7qYSqzof3CD5TajNhNN51ZPdKy5wKlNpmAt0HIukG7juHns+X/dh8J5CJoGqnwcvxiZmzF4
JvEmifOQbMAZLZFIUbEIgeiMWpO7vX6zetwgDvzLFyfNsIyVRb3VfWTckye0yvZVnyR+bv4qQ/Gj
ltxWmWuGJwvw4yZMO1KZWFKrTC1zFxbgZ2LCZRJ3Gi+1NaRQEGPmgUUjtqWFRCwT2SkmWOXJmL5T
rqB9XKnw/BCefigcA3BKDUEgtX70JKBdGBrcSnYtm4QMmU3bs9mCWFOe9dBNS/sp4m1FVUZXLQbr
p+UCB9TCHxyo1Iu1d4ePfcYmgNI+aJ3nH8Q+YtOIL60TXp3WKzl43OFYGtijGbp9S8OSHT4ekaUn
e3CNCGLOVopG5FoTMAICTVJi9ZBlCZshouVMRKyKHz3GBmIaTHJcsYbhRl4RzCdc/pJIDb90n4Ka
MJiqLy9ofGHm98x6YqrAg9Fux2XvyjS6aoHoENp/M2g/+r9E/frdady/epBd5/GbzjCaMPbhAkRd
Zch4pwuQWCmd0BSjlem/lixJwejFn9xNmauRgN/88LroXix9eppb42TJ4J372ML70uabwllYMKU9
y3n6Ap9Jft1OznbgWq2U5DUr6h+etTCzV/OFkO/yUjTWLnQsuWcQ+JqqQWYXJ81+rtIPkVsv82JL
PAv2Z5LjF9JSChG031mmHBizXPSZZxiY05IasRT9QeHVbwp7r7fGdu0ap8Ad/niG/G9MIOc/tJew
7UIFA0L7aAZO9G8uRT/1xzR103Xr5P3FcjJJ9nfsswcI1k0b4DoK8/XDsYg/l0XyagcetymeZEbN
KgvB7I+N4x7018O3tq9E/ycVOLc8quNtGKFfN5PzbFwsFENIKJi3a108dQgzQHLVhEfUg+mub3qd
/b9rmTRv6v/T3PgsQZ2Q2XXkc1z8u6izS1nAZE4yb7NAPLRtutAwyew5K/I/sU0KlOn81BejXm/o
sZC+pjPGRVtYFLcsC2a8Dj72B+vTQYycB/0/AOp/yyAIj23DxDfxnmyrqTaTGgC37a+yFhciA3rm
3Myoy556o4+g3LWW3f4XuaH9Hx5j/nqAKR0HKa8D/PbfpFoNCxgrHUglHdrlmw7QsXsY54Vck6Pb
CsGLVxAK6B31YEmPkLVSL6h6Dp6kT86FGp4VSfHqsubCx3rU3p0xwHKA4X5brunn//6V/Kf+mJ/Z
DfBQoXjHm6xBiP+PQnKoqoi7DBmXQn8V8Xqe1uYN34G7NWDLn9o1xnvA6nFxGJ8a2RTtZ3dprqUx
cfukzCWE8V8dikrb+2+PiYNl0ldQBqTR/66J7uyS3DyWV1vTrHxU6o9hy34xhBGbJQOxaGjjT31s
4yhd1vbUmqrtdOI3I0HZma/99b98ROAU/ocfyLehRPJB8ez+O0fNCsZhyFk7KKWajT9k9EByO+PF
sP0Lr0/Czm7MruhO6m3nWURVBbb5WxMwtHQrRfKEGVZEh8STgEtSlOV9Lb7px4A+m1AONt1D8L2x
aggymK1IM41QQaEGymfgE1bnjix/CxDB0ngulMLLiX8nJuXvlLUkh0omTjWJcThmiNXpmrNt1X/z
PmHOpY5EfsUXPSIMKnaAiouiZa95Uxc7ZdRfxu6pdeARS5DCg8NeEnwg6WCUs8Q/VoTQCkDw7L6A
puCcHYB+FR5kvhkSzqawa+NtiYJ31jWYntZYnIigHD5Il/vRVPN40bPjyQbabjH3hBfD0ZN77TH3
XqDpTO+yS/4QRlsz48+bKzROJM9WcNGfHSb9ejMJq2WN3bqX4W+UlA5o5Vl8t6fhG3NN7qrytQtx
yMNNeaDd+kdSWPVuMF6byKkpsWg/zajorj2b1ap01pusRH3rovWMpco4BEuebsUaJHfA6C9Nh6Cz
mdgqqaoamMfGq6Wzr/ueMoGUquPSIG6g0vl0h88+jMqHPlFSMDPJryEOM2ARI6HPNvEAwJwY25vM
KGb76GUKEuJH9CQA1jXMvurRFFhE5vX+ck9RsMMhT5HlJEmoIkSiXdfZ2UUvtta6N/aemyKSot3A
W2yPENr1CM/sHcwN4dnrcfr301HaIUDthPLYznNSFLiHmX0q7VFjM9uY2RNefHT8lVpQ8SfTX642
6y0veyiQ7my0mFUqm9eUC/HlrMFxcEbmxV1TGW/CqX6kA6JnvTvXMtl5wEmSLM3DPLq/rQZ0uMvW
RFIbMz0ygJYLjsGR3WBk35xhL0SyYYfsUuWx4KpZhW2E+yVLUHIereuZTBIDCi5t3HXOTsz+8NFx
YUyo+raeEY1XqJpVZ31Jmwjp+JcrTbc6WhHNICg69sT1FX392VvYwnx+9RGykGFsLGB59rNYU7En
tjraBKBgiFpGl4F2ZBuU3aO+hIw1cndNNl84jw75nJJUa4tjEXnxQS/Fsevyt3GIP+jX9Z6Yl8jG
TsSe64dHaB/WxAkAc4gzX5if3Yy5sLTveHXyR4/48mSazIuVYgnKDO9gstjZdgaZEd26PqwFVV8t
fW+Pmvets5sjIRjJ3embWz+gzmhHUp2xDbqHqe9Os9fJrY8J90zvcxITLJskcYDYxzgmURFoQWZm
u9m2S5BXlrZ/ABr4I3cJKyEPG2otNMXdOk3f0pa+3XHjz8p5nLplPfZi6A6eoj23UWlsp16F2/bL
eVCDIhvbHOswg05RHrw8fXFUCvMSyyP7k+wKHP1dIbnAd5/dBkFaP0+fcVZV12mtH9wpOzezkZ3z
8oHS/uh2rrxXhTvtqzV5ZYE5n9W3vwzuzXc6h4QmlfVw1NNgvP4fzpqmTw27hqRVjQb2cpYp6fra
wYwsHIxC4VC7Bzt3cfwFKG5DN/7oUbLRnt78HtZI1sQsKGOwEwF6iI0gioA4leKWdPW1tJPkWThO
d6mw37kQC6rUwtRrLfOtsdJvxD13eyveMwoFotWy1Hcri1np9FvXU9pDJZRQxcGH/EIZxlRZOb30
4T22828xObTFLEX1S9y13d91bX86VU1waV0n57zNyENCWNvF3qdpDD6Cai88nuoVeSAz5V+6SO2Y
GjFZ8nZL4TaXGcdLRjKm1QBMJUbsywMWZ0pxQULUTvOvNGw0s8I3KHBMDVpWBGm2MauJlErf7PcW
+8JOHs0OZeQkprNLDkKqVFeEGMqN3wmMkkI+2pKdvUjepxG/yuRMPi6lttym+bovWpLvcnVL/V+Z
jL4Cwjl4zme2UMJlrzLxNkTAf3SH8C9xgXXqDeRmgzqVWAI7M3QxH3WYrpV0UzWNbCbMmA1vGOGl
yJHl6umILhSZG5J3XOf7tB74Pru/RiWJx1FuxUr1GbntQyHjBDzXTvMz7ky5s/zucYpy60KjsSP7
lwRoHwyl3rZOrbwpgXSXF+Opzf9MXU80tEy3VpI8VEs4XEYAF+NYi1OKEkGD8A077LdDV15jhXRJ
ImS7sNM2Y9Tv8hGBph5haaFslrJ8LZKYPSY4tVxMP7RwpIuWBx/PzU6bxRM5vRZg9TdpQis2KHu0
tvrndlo9iYi62ITTuSlXkBR5RiCLqT4uPXc2EASjE2UYH65nXQbYMJguvtsED7YN344A5Cfyp49k
RVRHxWXknlU1BMizL884qRqblcaaurX+UbnIf0sDCSpEQzaHinSVN+42a5grr2H2Z51cfz+urQ9Y
KXRPfZ3/Xswi2qY24qhMri9FCPaet5wjH04Hm5uIfcs8DtXOrpwrpunoaNbibhpOdi3znmRHB22Z
SVzzEpeECdFSrrmMgQYE5VErEdwyRmbv5mTpWJjRR1Y0kyu6kxJMOVgeGJf/o1RDeEVwBg+kSLgJ
iRFTxKISYbZ+ZrylRSSzJn9Hn2FY8FbEdQvqpflTFSRXOx1LiA4/D9KUdGDqNL2DejClCPbTmiKh
Ru2hap2qwiAVyaW71s5n38nq7j5Hr6tpWLdOWRdZO71ZeRwd9XesL86yK6yNo3I0liw/AsTtkVes
11bJ+xq0yrsqrD6czq7wSbWXKnzymDs+eKF8oiiZL5ZFVhoKKdKQlj451HbOygQGdolmbWO1eXlp
beuxxk1EDMdwUgUHOaPYbEHwfgwtySgSuRlimvHU1VD7Wxw/5JJ0z+bcfBo5qUT8UmMymmYnvFTO
8LvgV2cW8m7GYI+51vo1sdG6cTZgo/9hxG190CqZnPEFGI1TNYOIkPMZhW10lAvigZzlF+kLtfox
EBp4ufk01+HKh7nPAs5I1u9/63a5aVPR2DAXTEGg7wJSWs5zkr/NMpnOiPnexEApNbfgkhb3z1RZ
gF9hrm07K1SDwz3iRfm4tAhYAFZdfdtkhqMMz/CrFoRHhJYrR7U2NiF28JnkBgctyxlmIusr0ooe
Cfy+iGV9079v4sm7oHRxzoDeyAQL7VNaxyddVqZJR3BGgDaB6IgKIjJeekaLAJhMst4pT6M9i3Ki
1lusx0GAabJx8+c4zKkcup7M5rU75G2aPUQ0lcc4Mn4lS6kwMeS8C4+YjcLLud0D1HVatOOrwDUT
5VAUG/4p3FtZ7t6raj19qda18lG30W7lIzpDmEEEYrk3De85VcF2TtLtK7nkB+zN3OXkVRyjMT1q
CY/0GERNPLNOuOMQYgyvZACJRF6L774x/kWBLATx0tIyvnTYUQszc427Y0Y8yNXjOrdIhd3r18sG
9/VTjs1J32UYFIiPGVDzIM4AYUesuctEXjMpFkLEN85AwnOBTRMUdEehOnaJs/ME2lP97dTI67JU
Eq6tWJTjxCmS59mDfps50ti8NSw0Vq4h1nZKxtMQSr5V5eYMH2MvSoQNweCfV6Izt65nHLSjsk9r
b2tOVrWV/k/sXcmWh3c8YqB5+HJcjnQta4tudHVx4LAwUea+5IiWu96JhXcHNtxl4jQbW4+oP0bj
FxIAn1PwTndUfaMXEWlU1wQxee7PIbXhYBtnKgH6wJJk0SCj3NS1FFKTjjAAh7D2V8Zjm5Ef/SEh
FUtOrDvcxfHqTRJIcnUB9UwAoTf1EBQ3LDvQ7d2ygjxVNfQJBP5C7/mWRwzCBTz/OiUNKnbjB/1e
6fmjMPsVrSK/pw7c5AGiIdHiqshWZZm+LvSsSyK/p20bThD/FGqjRxtgnEs5RaT+2F+2HlLDlW0g
kregN7de15L0MifIxDs2IJXb/YL5kF2MlI0Y+8DnAhynnBLO1cz6466Vd7c95DJNMHxYBc6PIGLf
7kbln7FgYR27V337Jy4h6PXUvWQkiN361WANp3TB+pXouC6OVsM9FDS0aswEyRK5d25w09glqyJ3
yo3iBxVlpmVf4eJ99AQ0ks2EMg91HLBdkHaOc9GsK8noklCF7nVGH3/OWqkQ9xGb+RRq9ngig/DY
D9J8LAJspQrgsNb+uEEuWp7yiPWrejr1TMplYDIMBYlpJqFFef4Kxq28FpYkL8iptv7kPLPI+xhi
O6U+RfuXREu3j62SFjGrX7RtxFcWlsxbwOCYHi1CzHfmrGQ0OwUgEBO0wLYlmo0GOewuTCTIcdvX
3IoHgc3p0DOtGe1OPrKpf5N+llwnj4ZeNuJsGe10MApPnjVtoHBjcFZF+q4F6dIl7zQeg2Dru32E
JGWOtmzO2108kzXG4HnepL3HIETth5hokJMUOc+rNzQ0A+nMTwDS22gZMA/xsh+dBTlE3gTQXdTu
Z8rWTcXV47YwBCKoKF9C7NROEADODNRrA0EDLpXfAhbmqRfmUdDC3zpamALZMAwFML0O+F+LfIVd
Oinucir+iAS6hEIy6HPFTNyH2nSvSVEadKO84IM7OTtmAySPA6sAQPBhNGm4rZflQbM5dI1Zh3Td
mZcpZwhLsmC9lwo0NGUswIA7vy0uEYlW/H+YO4/lxrW0y75Lz1EBHPhBTwjQiBRJkSkpJU0Qsgfe
+6fvBeYf0fdW9V8VHdGDHlyXN6WkSODgM3uvHRxuoIqkxmYxErG6sD26qfsVdf24dvqo8DOlZJxH
iDIt31NW8x61Gke5CQnaH4SRHOnvNIAE1fUWno4I6s8xYI0uvlhKz1MW4EFJYh6ziUO2slZyo1+W
um8bSjGw+UuLA7FIcIK5udkQcwzECCNGezinSAm9RtUsyGzS2FnBMkVeXAoaapnNHD0kPc+jKKFR
F+wtCE8SHrRhdirN+OjGQt8STX6A10aI+QK1azs93YTLXU46tWcO+9utc5ut53GFCib6LAKax4lQ
X9xjxYn26j8gW/9PA2QdZInFpkmolir+iT6ZpnXnjq3K0zBv1pj8KUvCT21Z0yTgHfeFNy5YltvD
/0aoY5W3PPjR7y/UVj1yX0l7RjYNUDiPnxVbkTus6zu0VuoqgAaE40W8RhnPRlX21jqEj8rIP6XH
mhOxakTAOsSsH9IpS+4N9T+6Um+xMv88+YROCNjH0YSB3/fv5mOjTYGkmGKEG2W/4CrDbJDOd+rg
PN7Si4GZio2mMo51ZtjNurpEwKjG8bb+jl2WLNAG9kpOlnlOvvNecah77FrBrxwndyNxhyPCtEuD
ShavJwjaOkw3Cqv41t5bPUq5qTXvphBkYBXJu1sN4VjjJeMBtfwZUGAy516tD5EpUCAwI/KXZkfS
GIgquzJ71O7aLD/w0CzWobNMSel4VLbhhHhbCgR1MguMDsEDHmFz2TKrfUY595ASo3vqpjhfK4oa
e4j1VmnWdNuqN6isZFcdklzfwSrC7FFwuBMEyyM+6TMCYpB4jKzOGeDxDCJg7DI2BPwm5GknC8AC
PN++aqxHZXJ3Ajn9zpWEYzV6565uPbqDmNEM0J263Zu+4AGTkLffqCe2y30T3I/AQKMzHtHMHa4D
xkhEibVfukjIZVLci5A0Nn2pdnTKnlKIbDVBdln1NWIttjQ9dsyoXzXOdAwH4tDZdJkn3H/oZNDQ
7DrH/MBzi5p7qVfTuMSFDBpJQ3pCgFcb+5PWQaSNR556xpZImwJhWx5sejCrwAIsVHmZvVZ7Cm5p
kHIv02ZNANqfwWC0kBfbCQJDYvhVMb4gyUj+g11e/AtNcKHoWqx02Atx+d0iSP6yP4BUJAai+bQ/
wBpGzxkjNmJiRoVkjtoIwg0pKIj7eCnJwl0PFzn17afVEMQ0y+i0QJu5Uu0GQFen3cdjv03VCbdz
rQarNna/UloFH9hMtf73g31dW7z8f7/dHLYMtAuLgR0e4sIC+MuL5/mf0+0D/7qhwUK7s9bB1FNT
uxOxgNJPG6f6lRlUN51CH8gDZPTopjdzgZoPvhjXPg0VF5pyqOtWeukov5SZrBTDxDTqsGnDkobb
LMWCQUaAvZGiugZxbO9C++62H3AakNydE1mo0UEk6cZIXlTDrTTvo5KdfhXB81JLjFR/dOhW+qbM
dLd0D8hELfXcLrwrRFxL2YVHN41HnrXKbqoIDjSMN6GUD47MXsSQTAzI5VMsnDenQUZ2Ayx2LSdB
SjHkc61vk9LVvLIBAdeCyvmxKFRxgWm/MEMeFzZZ5WKMzPmg5uxPOV7mlgFARz5IKnxcdyB5jMlK
GZE/FxbLW6IoUfFb3yxYmeBO75gnc+ZlwKmT33E10Pbc3UxMt6GIhK1YJGiAlyn0pi3dELHvxXLJ
FFmWvPHCo9LL3yl38tqscxtX8164VEELGY5pKT7Bhbc05zh6kCz+aRHGKtkz5cM7s6ze4hYl8IDa
fQGWyUhDjB3XZOS2OtXIQkK9jSDLRdGz0Akbl+MnjwdmB2VekkCifOmDbh8KMjVJWf0upP0ay+Cu
T9F7UCCOp5m2QcME+2e4nghYrRNaSsOsf4dLIuCtrjYXuY9dMapKiEO8cVoHtJcro4yutw16LBZk
Q6F62mDbK6gDCCMG5rOsQGlNbui8/InhVER2n4O8IIrWbC9CVB76dGhnFtoMpzZ6aF068Pe7WwPb
6BshiBv600aVQb5B+VuH/fgQ8gBUoZ8GKruLxSqVZDHKgnTZE4k3Jx5q0iRbHrdFuL99dWVXTJzq
/jEs93nLdwBXu5pa1bpzczQ/uAZmFONbVlAMVsIgI7HCoJWJIo3+AOK/SUaYSowty9w7lJ48eRdC
QlljvWF9e9FZqoCBSK9yZrx1C2sAMKB7lp5hTy/xSTT3mp24G26g4y2gIWbWQ/kxg6Oswapw3P8J
AIiX68bW0OL/uQ0RJsgW5dlcOlRXaAKSGI242o1+5YKYuLm96lYPYdkFr3Jmq46GFIWWauNeCmpc
XrUWnqq5I9XDfYT88F8g+2CBiY2tqXiGxCB4q/4tIzxMPKI2St6jqmUYgMziT6N6uwhuI04V7Klf
pp1c3XZdKgPuwogWsd7yDQOmNqYk2WCZmBlqAKEmaE9By1EaWHm7ShT3YZQRDnx76HeNnl2rGaXr
nAdPqqQ1bFIsBI0VHGWLVohdDp7qviD2vPlQxgkRnWNjIosnBvoOVmKvZyr0MIfM+/RKVR7tvvkK
6zE5NPgCbrWAq+KQ7CCLnELZvEbuRH73QgYuI+tOHTVxzc38CVZlCKiocn1r0e3VOu5Js+XqDdMa
2VbPrFOqmMQadGIzYZXbMC5a365ACWd9e5R5eFeMtfkLWM2mjJfhY2mgIWV7+J8YIM6/oF4sVydh
0DBN3TBVU/0nzNVcigGmLNdrCxgD5yI5pslkaCeNwGa/x+5PX+E2m2zZchB79xYi4X+0GLTBKRv2
Q0VTJSMGVyZPfYm16FGDNqk0wAnnLNPob2L1kOjGp62Ma/r3Yt+gkuUuRfKZGzvIUfACEpoH14gC
38Qo4TsDqnCFLI0dQcao0XLzSVHeZBSZPsMEGyRPGG9yxizb0pbomrNTTwbDuRWUK8ls79uCrsWe
HG0XJcA9lolXEhoGdAmbaHnZkROVsYVZJiO3/2ksWk7ZJ/W+7LLrMCDADJfrXtefSgL5/riBcADu
U4XpZ0P80sJjTLdLWrkx06bdZgR2hi9FSXm5uuJpkfV2A2EgK8j9gJzUxryybZ7XN51KmZrBusa4
bBdy2t7Ok2EBJ9yG+J1IvFy454ZW2IujJb1lZEvQ2N5NS1WBVcTY0Hj6lNT+bcwyTHZA40ncNwKu
YI5OBNh1f853PW+ygxm480oU3ZMbl/3BDj477alKeHhEZq9DJFr1I+zGZYwNDHMp6oxFMXrTihSA
9krB2KVlUlc38+9R9pWn1SXGF0J/yTO5FZA3NiCU9e4wGeHltn68bVCVsh/WQknuXMP9KPEdenkl
keymKpsuMtLNial+x7b8jwBn6pLGE83NoNqiAWU/KU2M2Uhy8iTrttKoufcWvc5tRCcHvJdON9wJ
jnoS4Mt5VYRBuq3VYjOH5gP7X0aPEYNfBvuIS6KBRJHFIYkCjlGsrt9Xqk424eInbcb+a6wjtBxS
+2MnnMVoefpcL1rXkBdD8u8qSKovqh02EQFCmkHvCgA3m3kY9V0gbAmIKgfaW1rJ/b+v0lg9/HOV
ZuNKAkcnbJfIT/efS8yh16B1p6WJazvqPTs0652GgRMO2smdXIUZafAwmuN6AP0XtdBaK1EuqZvr
sZifO2p/nurKCtprhZws3nQ24bkAcEARuTP3XdF44aBfGsLGO3Z6kss/VR+6ZCA2r3AJNK6afRjY
Vw74bQczatUKk5TBynycEyTA6cmeB7on64k8ZsyH6ihWTg5Ho2RRLVXE0SaNt60wI67c+v22kSGy
sDDmlh3qqdDS6jz35ZGlSu0AbNNlcZd+uNh6PTl3b2B7yWLuzWNB1sxYleR94qcyW8a/Ujcc3Hg6
CFAUaavW0Kpjho0U/mpErGDz0SJCoIADjpGrykELpi/bnCYGiHOPlT2Hiev0q8KSC1+1JsE4kzuk
W1CakX9vSy0xfSHwqtVq9d336TP0iorOFVm7BeeJGYnrRutKm8VKBe1FQrd1maOkXHG44SgOd7EW
mUTt1cNK0cYfY0A6qyz1r6ALcYpkx/D/M0+M+9jQIKmWR9XALF/W4bhqyy8ZKp3ndNnTqFaLnCJh
I06t46qn0U05NrOWn5rZKUakV+SMtOkjwNfBHHSvc5JtR4zcpI9bSIbzljrgM0ty9FdRdsXk2K9J
UGGT3X92TnWaI+enaSSPuejNTWpQcRMvWyqvIVcdBo9mO0/xPWj5z0FDjJ8X40M+26dpIhF61EB0
hAjq6upDa7svHQ92GTOxoQ4RRfviiJxGIuQH4KsMdKAYZck/YDZGsAiJzH3zCdX/fUD7upqVGTgO
I0CtMA0oHRxOePXPsThULkaRuf8OEx6Him2hSezGdVkZgEU09O5TJ/edReNsZViXQ5MV3dxOJ5m+
aHLd5udQx21lKzQajbEtFLNZZXExn4uuwSYrmPlhSNsJm/qrsad0pbZsMZihfuYz+SKdKSH7mOKD
jT5r5EhrLloNR0PtInyeZnA0Ev6liJkSqL/mAr+g7Sqf09ATPsSgjtxxwvpc/KpjMbYrJQj/dKD/
r1P5/m3g3t/i926/c/0VtUX99yS+W7re/47p++9y/v4W5vf/R3qfjhLxv0/vW3WpfK+j97/G9y1f
8Se+Tzj/sFRHJZLZRromVPSow3fT/s//IcQ/dAT1nHhLZByCPbrrZUtMGrNh/ENotmXYJFzCXxQ6
ldd/pfcZ2j8Wjp3lMt7SHfSG1v9Net+iqPxLA893clUklwaHmC4MUKF/b+AzFoBAfzvTyy39zVHd
K8NWQtNg/vzlDXn48x3/Gj1O8M6//FGYl5Y5B7LVRZ1L6uDfZgUVfVxJNCgY7ob8XGWTd8OXhEfl
g57kzCs/gaD+dBNo+lTNvweWPVkSA46OzdRv3eoBIAQqF4wpcYhLCgLObzkr23AkdQR8DXnJKLpH
ycQ8KNfaebLm2S/iIPUmtU292rpaDSolwPjnQc4tghb80IP2Aoif48TC9RgH+T6IK69akskSG1tB
UOu/x+IyI+/kdnY+5wjyxOLUydRH9DEXhn2HUtFOaTORr7X0UFnSfUUdO6jeMTYlTg18QtFjY+mf
Ots+z9VTUNkFA+ySxSOIuF0j0JVnJfxuEVhPqS0w8HQO4BtLexwE3qNKH17yingrQK+LkeiQVDw8
23S8a0trh8zutVTNnyQwz40bgLnAPcGZ8pI7tJ9gukuPsKbZY9N4B6S/AIan3nfxdC2a8l2X2X5Q
DtCvMZZnYLQSKzqrWvIU2SzR7a+hPPXz8CFcF72gmpK0qPmVUYT+lGY4upevQKCGYFB7zpYXVetG
7kda9BbCuJxN6ncodOw4iKtR6/O8LI+l/j7Ys8H0mR1HTDqdnr6VKSWIdUxMgdQ+jXOO7+zbNZqK
R7P60LIWg9HD89YaXxCeyC0dw2sdWhrG4uKz7rNnZoM+klM2iXVkMyAky46+ZXu0MhZmdoLcpRp4
ygwJ29YEjEDD5qWKGQuNpRb7JWBzq2OP5ZKfhcfudx1jZc5MnUp5sQYtAsnlNeRmstgCn1DOvbCS
JpWmh82O+nfYCODrZbwHIZsvBiR8wPPwo7XK3dxk1jphSdvF5ezXQeLrhJsyC2s/auQZBaCslV5g
N7RrPEZZvRYQvgl+ohhJp0nBR6itioEWoE7trdvMT1VMw9kqDKpaMqyJA2eZJfdqWFWrqCPXI2r0
ml6cZlWjRAk0V7JKY6WV2F5cJ1+NqjarByOjTAj5T8FQBLXlU1lWke9qLXGxdn7Ppzh62DvZyprn
aQIgjZxqhFM9wmkbozubBJxVSF51Y/1S6vyld+VTw4cjWsoKVaA8mbwMOK0ZatMKIQkz7k79sWvn
pFXND27TX2NUmah6qInjUpJF3NMFAWt3w7Fcy5AMDX5RAOZm6lCwxW2/Cqx4XpI7e7XhX0RmBlwS
W7pP4Po50cPFon8czOe2akx6l+RSddW5mSAvBGr7JdrmlPfVYSRn4pj13bJGS1exCWt21iL4MoqJ
sKNcuW2ZbhXJxoLYS4ifjh87+X4YriYUO31gycVWm114z4SiHt7xNpV+W5fTnTKxGh/s8kmP1R8N
1x8e8QxXMYSPJIaZx+boWyT4q/QBqbPEXjhFv7o2OmKi8QbYZyAuK3sVBLnnZpo/aM2H02tPRRx5
0zI96uAzceZdih5bFVZN3f3MRMyyNkHIQNeyK/EWDybbrflXoA5vbgcoQG/myzCkD3237Wr3Qhd/
xPa1rUqXhlWBtDJFAXQ2qyGqvIi9uTS3Uhr0MnCOMirGxmIoNeTupxUyO+oK6F6mrH4xUQPUA7/N
qnBHgdmlBKLPLDPYmymT6nWutOCm887wh7E8tIrbb2232wU5+merC3V/qoIjZsWssFhgj3VDcQN+
Yw6OXZCuHekSc/Rm6iSVpOZD3G+tcLx0Y/WbveN9afRPOfBsQQAoQsJ16Upm990hUPtNq60b4Cj1
PK6tVvqDbvlm0D0kRfAe2eU+dY3NJAy/VINXs1LXuO5XuWptVHX8qBCg+XFm4pph8xa7O0Jd0cpG
fmvsnIFLxUHSossldc0hTXLB65jSVT3gvD7aE04bq926Ni8Gcfc55+zn6A0PHRZ/gAaDF/f2RicN
nNEA3Z+d7glh/siVQfVDVkaustPJmQDVR8ZRnZ+bQhMr5OYEmbZS3/aaPIJw2FpBdB9wUxL190gR
sS2KwBdqwZOzHVMUVurnCJSiZZTOqLYid+qrUahFh0r5chBarabMYtaNpi8+sSLaTcO8UhvCYTmo
T4VKa6eU9ZfonT2RXG9Z+65OKZgI+NnDTk/Gc5dnfFI5tA4zf2/bBpKyhHA8lic89l8dM2GVaRq4
6FerXuLQx2s11C+in39LvAc8hwzdfu1bV9/dHiTltoG1VYrfgnmc03klCFL2w79FBPbCbIYvsqz9
fkYnYounWkejw0u3Z3Rq8TFKlOvcFue81D40rbuk4dNY6/vI7c6Ik+/zwrmEbr1vQ/4SizAzfQiN
6gjkZYXskcgNoe5zI/0Krcyfq/yYWMG1nk+iSk+N4V7T3FozdH4O6/mh6vyiHLGjmJsIMqL1wxhg
b6IKYNjlvmpd+6sXp9iuNgnuBCYy7Qswz0M/1kugwjq35CGMaH8YDNfI9RGG3DN2eq9s852dCh87
caNLj9VWu4m5VGOBzm5AXIqKZg3tkGkMz51D6v0s3gHM3MdO++aEHCQI9J/z+aXIxZsy5t86GHB1
ScDAUpq29dWs6TviaHrJatxZcZlsHLyXRpyQXW89tsPOrbWr3jUPCnSGwSgvjn0qdPkoB/fDibuW
aBgiXJP0Yueqn1UG9MgZZ7LJh5xrFx6X27QxNhJ1CAvdTzNnLGMV7gdThvsv18guoa6wyFD1XRxv
ImV+a4V6tMQAUmYCutXHrB+mt8CZvsIgvFdN5dtKdPq3JPYDx7gIiiCSVBxfJlPGWoGWK0zXk2M/
Rbmlkl6AlVDGd2GZ7TAn7WQakjH2WJRMOhPVYKy1TBNL65hr8sWVxruhlJe57re0VDlNIvhnJX+S
mXxlYB/BLEWrrJWbMcn3FSB4HDJYXsNzE5p+p4IchxUm3/rcBjEV3fdT8Mu15SFqHLA+DGbV8qWc
bMQE4ytwhPsIaZ5PvfditN3WXsoRXZyKyNlZI0FCEt+IxRlDOBJVX90d6iS5OPqTrIanhvwmnBvk
+7Ym9Mvojctccsepv/GdhMiPsRhorIM0GDZAk9JyyfqwX7UZCqwYmBVoBwNW7GDMz0wP+cpaX8sB
7b3toPrprmM3HQsT4loU7bFfsTmWe2PCk6KzCEUq7TLyWfJilUcpnKNkRxvPkqfKIrmrnSsTqrWS
vRsd7A5jPJs6cBcHGQuwquX2RL3D0E9Qjk9eqfRnmw1Mqqk7tyrWxPo9ZUDwahmc+nx8tVWUX6Xy
GYQaG87CeDCGksFQSqfMA5OKwnGXcmQ6TnAgNcvc4gxBiI34rkFkMifHipO2Hl8mViS8mWRd7vPE
fdFGxp1Cfxj0EvGBthmjwU+m5KEz8OgzzCMq/VGziY9mLmI5sR83xX1O7JAEu1how0U5zIBVZu1z
BiTrausROUckplOB7TEgowpwU6q/wv7YAZG7oApbGWG0cZcooTdDbdYpO88aTX8xF88dkl7yuveD
rvtp0qwjNiqqbkKT4KvTGFBP62HIP4khu4tEti7Fvdmq+4Kcgbmk2TBP8wAMUk3WsawA06HRBtbZ
udPC7joGwr3r1CNAr22kmvjkg3vDJpxhbPfLP4U1nQcMTSW6ZkRnm6TLNlDC9n2hHrO5I4tav4sJ
9nBq+7i8uJrrt2Pvlmu51zGTUZpsv/z6VHpTQU51lu5B9T0AHz/AH3xePgWHikFJkD1mPFGrwU8J
ZKlMF0/nl8jCR2iqG/CCflAEXiHGbR0bbC+gJOjTLjDsUxBaqxDf4qikG1UgopNUEeW1lgTIWsm2
eo4aue8NMNOV/ZwqygOX5KaiMpGIILSyJG+2xihS+w5Z2WgcfGeMvjiedq6fohfTUuRrYXy/fBdi
JN5IG/jhkhKlsU2rbtf0NSNrVshIqCwHxnRQeMRD4n1zy49FcF8Z6UavsUJR7tXVO7gbMWwmZCRz
cGXuxmAyXFPmrYUEwhUOhwFTrmK5WHVzHxem10DVbYxqY7SM05O9Bslt+ZD13mIcnN3+zNlmmrZ8
xu5A2FhjcUTSTjVSXTUjl0vkXpp03oY6OhTBJzjM24ad28Rlo4/ZhpTIBZA6GYgVjOLC4nqnzGS4
tK6X5hHkc40HErCD4MseiztTDw85G8cF7sR7qEdMOB9avj7QkTmCeQ4rKDmQWdhMsQLgPly64IKp
+JQ+h/Z4cDt1F4bTPXMCrDwpk+PyrsNgm6rjfUu9RW94tCW45TB6VmWDBqVknWXANLCOwp1IKQDx
kkZ3GrIaY3BAHo7ExQlvnHt253IVtiZzd7EmD2/Lk+FeDfAmV5uyEqTbuFSbzbGA7JQqwkunyle4
8cMoW2tcORlO/hk9pRk9G/PsaeNL66LwaV9zVB01ZIwSRY+NWjdCtQfkLSkI4VMeTINSW+OyT91D
Gw73y/VsQzlSeYVux6IGLadeRNs4ctdzbfp5CkhJbibEY3rsroQwV6Kfju7o3GUkAvUNnE/oTH2B
A3Q4JpKom9K+OpN1tDgwWyaLooY0DNUj7Owz60rXxJwWJfgy3EuesxtP2WDZZcQZWKNZyC5OlN71
Gj6LYtpPTJNzxPdaqt8xMNoE0t4GnQ5pmyUOO8SmE3g4LK4jc2UgnZvVcC24tpbzDGCQP5Ao1wTa
RovrTVB/kBuGxqbZJ7aN0jX3mNZsBDQjobKGIoEud9lpDWr6uyy04zS/gfvY5yHsSIfgJL5VaE87
NgOridy85U3UE4hHMAtCCzGYXl5T/TkN1e1yFqI2PNRau5+wXYhFemxERyYpF72cXxwLVn7XHIKk
fQpakF9DZj+NdrpupHMSjXJtFbE1cPAWKflVTXzfkirgCQNeXoiUdBhJa5imcmfl9SGtjbcyd69B
aT3jo1+yWYtvcNvgwFiam531ZQw15tPqsTBwgqYZUcXztFS0AXahJnbvprx/u/0/W5uENynIJItB
9ZLxkbtLeMWMBAKejFeRJI1GXyEJTZK4oEEDcQb9WSo/pQAyQfgs4yFNpYHVcdWOWT6solq55kTC
pioqBzHS8zXulQHNz2yRF5rfk2nCetxhMaLNNgxbWiko5WySZl5pvTXd+Tkv5iUICm1EFSEkoD2J
TWw+zPgPOsIwL3OZ2lVtJ6BU8X3Gvj/XCtN8w2Wbqdb5zkLwqLr625zgkugabV7V6i+tKX6MG5t4
RrtXTF3u6an41lra8ylC0gFwaYabofJjNxxtqrzKkJOp0X7KKfuemdN5pcuKhMk0jxVbv8P58g5d
jajG50jja6M8FTxIg8x3SIn16qFnVpITfWX12mmxnBeW6DlLStz6832Wsj3SOMiCYkrPZtYels/U
Flg5Sj39DgWfvznYV81KvwsY58z0mRmlVvaj9wpaDN7GGUeFlxbhXd2PP1XVnVHxsdlTEBeXIV/O
eUFOdO8+db1ypgYk/4e3V0qgNW0VvdjAKrAQ8lKRtDwbYcCLp38b9Dd36s+qzasxkm8klGcEDCbr
xBz83pSjZYm3qLDeYTNFK4X5CoOh4FEaooWnt4ZItNiMWq5GLTplyUnVVaILEiE3SvGeB80V1j2y
nVh+thb8mlrNrnl8tiiYVrJT5xWhzt+N0u5UNfl0XR4CVszySMWfOFo27zza/FVNLtt27NotlNQA
ZhuPnNjxRzqEElcMe4cXft1cDb26Atz0HDEw440y5Eab6cjMrozWyhBurGkKVubwgmCYuGULToYo
J+ldyC6igiuRx1Wx/BmksQinrdqzq/zSK08TWoq7pk2ea8UkFKk6FtxBkBQmJgs9OQFJgOZeataL
AuuKwZdbHeaOoLrwfdIj4gADfoISyBEImvKgdGzq2voDRten3vDpu6zuBvyY63irkYdKFlB2RA6C
YllO2lJhPBYWG1urOqiBsiaNGdIi+EmGoex2AlaQ+hT9YHX39da+KBk1Dsok8D4u94I5rwIAM1vV
GXJvKOKvKqJt7qX5lAWQ9dHHALWWMWlx1cdkKmi/No7Gb51DMtyd5S1Vc+UaYQFmSkdp3y7xs9RJ
fmSTHNlGa7vF+GxKW8X6FiGLWPrfmqAfOIWdr2yayr62Jv+dqi2qIRLSVogpBLX7tCN9EsuWpS2W
McHW3K5eLEHuoXbORy2ghELRP6c5N1ypALfQY56pjtn7fU4hVTFXyxR5d/toGzhYvqkCIA7pa6qq
/CYZ8bsU/bksgha7E29DG8vXSO+0O70G9turSXBoqprcLNCK1sioUiLagDH3CVLdzqhzRslZupxK
mSCQiJvpWzdgqlSO8ZIsxK1MMMvnZB5Fv4a+Q5xDA9y8bXDCOvs+redzkMX2XnTjlWCbd5ybFatC
nqXEcGElAcCyGlVNsPREL2ddoHq8mSZD19pJDjr3sTSQdSRpVXBMGm9dy4lQTCB1a5J6q/KkQOD0
DAosT+8mwM350XLL+xLSAbv2ulkHP0FcjrA6AJI1RfzLdGnby9btvMjtz2lm5bvqs9VA53WVdshS
SomIbxabHH0D64Z8eZS4tQ0OeMHK8Rx6K1mhr1SNg0hILi5DWy6PgoWs0jJynHMOltYmibm38m3m
MMtM227HavhT1pxQWtJv+348kMmyV7DLeKIDKBpm351afgfGwDuBgAET/Bo5PQNUowb/6hQAwlWv
wy/DbrQevXSZClrBL8YcPMhauqKxS7aD65zVJDNPUAr1rdnql2KOSSR12muxrE0mxjEDcJQ5wa9t
F7zLtrtcqU2xjzv3FPTUDno+foeOTcquSpicS4BCQvQISYHMw1rQg+jOd72rg/9bDg+cYvdTZX7f
2AuVZkF8BUlq9P2vPnU48bh9jJltdJoQaTqc7cK5mlhyWRhz21kWf8v08cLnkaC1J6FwMuQzvT11
R85nH0wxTI1RlieRw8+fwm3XCg1ZQv87YrZ/VzdM6QbPtEN9o2Zm6w2J/e0S3NI3U7KxaqB0SjJ+
LGsvjKu8YcRl7GoTVbM7RrmfY8UMbIPJLCrAFcRCHvMT0Y9spQAGGq9uPzw2U/gyAD1l9z5RvBoh
Vs7w0ZXYhvuwj/A9L4RKUyGrfGreE4wIflwjceLb24NFAWKNR6eaP1vBwxtB2ncDeJSzXt/ij+B8
KFomEpP9e87Y/4zoGDalTclSMP7CK1cgX3N+F0iYY80kDIlDerlMjHE6mwJV6ZhxIQudj79tYeIS
qXLqlOTRmuxiZankyLsCncBUY+oaoVkk4jyyxdxlcXadlQ+zQP5ELg75JIYx7k1zSd6IsEbheq9Y
nPXSb7XJx80V74buUdFkfe+EaJraxNjWs/ZCHHSD0sWCZT9LvHh995I6mE2turBOsm4+AjGi02Zl
uutQqbalVO95i9QFUfPbkPqvYWC6mrgZmYB448m3z7J1NKEbjSRDvThssPX1dxPDkbWZNYxSByrh
ctKTDWa9EVwyHoWGxZwfLWNRaDWnTkTdRetx4CgOY4CcUlOEGhMRgqt8wJOrqs46NCMsSxTCLtKw
05iOJMeiS19IndIf8uzRnseEiRNYtxxWd67TLRWWbexr9dO0o+4eLS2XnTFRw4cNrAAcrqPT+mwq
s001BBE9AlGeToNDoO8Gn7nlKmvz+GJE4aEdG8OX6AEplZFUGt3w6CJ13FGPvWfJdDQilgQAb1n6
VBmaG3t8HgsenmFb9ztNba9Q4J2N0mvMkkcSnXiQLck+4YZrB9+5HC5xXiBAnsFbtLb56eiLJneO
6BksDEJMm4ICN3wDCaEYe8NDjcMfBU4iUcZ+M1uGtVMHidfMOFuV8TImCrDNJTNBA7AAUav0Bool
dPs986vAhlG0K6cgOvQGizOrLfaUqORy3JepeJNCDyAoALmby/kOnjYfEa3YkD61C2kLzuMdoJHF
oz7hRG7f4xkmgQ6nThgKZK2oP82wBdcycCHoYmVR0pF9SJ3rz7WLx+bClB2+flIaO/IYVrWAjUtg
AeMeTz4VI0FbiGNzze+oOVYjT1BP0CsUwQQmVRbLnbCWYnylDpqG6k1JowfknhRyZSjX2ohiqmif
iA7V7sL+ySlGbZ0o6m99Ec/SPXIKJfOLO2r/i7rz2I2cSbPoq8wLsBF0weA2faYylfJuQ8iU6G3Q
P/0c1r8Y9ACzmNVggO7qLispxYz4zL3n4sTqnH2gURNlBrrggWmq4WafpsVmKMLfDnD2M3BnspT9
ihlB1L7ZzWBtI0ZzfQD/cp5UvZJZHa8aYAKORgos6o6kJJ/BU9rQMQ44IIcGzq+FmQKrILgJXjF2
2RSlM3PUoeHqhL54osCs15PFWcQIfN1ia9oozqBeeKw+R6vbxO2mCvoA6LWFwavQPA2WiHbCGN+C
ufI2g9FCFeySCzGzD2Vpa/bXNZHF0r7J+WisBXh6DexV4ErJKUkb/5Loc9+W85nB6Sp1WrqLDkmU
2f2k0iZ4scJwrXgEeZiag8YZ6PLKSicFhu87cqXc/LNPWrWvm/HC1RMdqvzY2T4VqwS4zvFhH+EG
b0eBcptsQdDDsXWE/FneGIrxpFey/5ugMk+SSCzpjW+VmzAZDnnvzBAsihJnLJp1hFeMUUVSb7MG
mH/gk+qYccWmFa9T/RX2uBPVX6lPaBxtayCpSFItyf4GV9d00KKFdaHv2byUxzH/hXL9znY6Xb4Z
Ym0V1mPVmagdW1ofvy2/Jv/SDGxsRsIBt8Tc35lJ350hV2kVnRCmnnVM6Yos2UeTEW/bSoS7wHBf
W0WAXWKdhqYTO1KP6nXYJSkcDrXut3mVFpeG3m7rIZ4yCQ8rqXs2UUqtYBWE+zjRQ4OjkUEdVUKE
hWmskq9ixtNgTLXJJNvel2GKT3y2B5zl9B0jutrGZt4OBJNwzdLy2U4DxMe5gw4sm1/j6TFAxoAx
BjRvUXugCPp4zz70waiLcetbmcQbeSC7iBPGE852mkZ7k9SCHSXay8IJT56b6hVfC8THAEFZTGdj
AYOUWeXddLLfetx8W456qiAdo+wAQJgAcSWHxbkEc/IQevbV9yaysTTZZfbgH93ae4oihs5DCuga
K/g5rvBMxg7vBTU2W0QHGDAzQfyqlZ3EmDXED6DnEuF3ks6CRAToFH75wjUqt5baI55TDCRqECXJ
69Sa/pF4Fu+lFsOrFeYmpiWTwIcCHnM49ANn+TTviKt577scD8nMoa7AhviciesU11nSlzWjmzAD
++1c/Lq/6UKKjxGoCl+52JL0duYNCM/QC26VYk+nDSBDVdYY9PG0lZnlzQcUEGfo9nw45RFNosJ6
00r1VBck1bkk1GHBaq+BzIdDHZbRovpkFdGMNzohZdckd7Tx2CGyUDibEQiRXJ+dUTNqX+z1kI6z
jU62oZ2LzeAVtz4zDMxwYA4T8WxpSa5BS4shGv5fHTXPhp2Ge49hQU3qDdG8TD18FRFJ1PGvpTVX
ltOkl2jEF+kH6bbBhXkaZyLpiSHDVR6XeofnBhueywXfCmjAKhTbhuTblcsmBxcE49lJAx3CJE70
iJq2qqlZKzkWosAk2jYS81TbhidJhgzd77jMuYIFIdYt3fOq6oHA1o217/PChbsbYKnBUqT6iTCS
4Vh48CoBCSdAtDZBTyaSan1GFS0l35hWcBHHu8wNn5hGIijSGdJGBJjbRUQYDSiFGpB8K0q4y+AW
937YFKvUE8nZsqpDgK6StSTwmDFZt0t1XCbYYDEgKCAHhLIOpWKf2kqDMWz1kRoBSNUoQShIaVHM
RHkZ1k85rLjLC5/+i4qdpssneSkdiSOzSpcxBdYjAsiL2Bkurl8++9o+D2bY37q49AantB9dAJBm
Gu7Cpe8tA/YWYia+b6ousTWPD71vPFnSW/jmrFOd3eh2IJRLtQH/j8K0gKGjgUVM9s798BrJETTf
qmjmUxLpa5ahLcqsimDbkuwWifiomIF7Vd2fOETrnifjJ66Izx5pLew2Orvc8MimQQJE1u3OZ/+1
ET72m2J6aHqYCLZ2vyPbvEtmf09l7mZvnqfxOnYWIhmChJde5h0Vb7fyqoaNqwe+pjFGaoDwwUZC
RZYEMVCSmFkf1dYGIjIrfIwb2EOifTaqmPHv9Gj5FDsmbKd17+h1YObFKYsrg7kHf4dkrmsVQhD2
Q7S4LlV7XgItJq65WE8z4wWHIshrbtJwPObC9a9hR5lFtPZO94h7fZUgSSXH1J+sawxMt5shj02G
GCG0euixmKyR9QlB0VbuTYF/e9UT0FTY3sY2UrXukA2sHaVux6S+9glwJBG6xzrzfsqkrqHCsNWJ
MBzsZzv+rrEw9xVVjceryfHJhKm0kBHZQDpyx2/2lc/QxOBjRF4UHJ3WQ5ClGxZQMB81kV/hjGbL
8vr7JMb7Dk3/T6iqbOtHjt607XRkenLbzWS9KZ7Juj9qD37ubBJJ02XbxgRahuSm20g53Eh3WoGU
pFJU2Z1jeBhcOXzqgdFvTpaCaisP6y1SLYQdR5nxFsubTWnBDKYKf56HaM/cIdgYGQi4XpZ/NIE2
x1ZF8mROEzPzrW/39bZvoLRPoX1PgA2uSMbRlIAo6EuHQ0BTPM2zj2GrTbayKX4Hyz+Vqv7WY/LW
t6wMFmULp1cRIPNXmUQMMIUNXo/8EBnhsGuKlypu2F5iDKgK5zjDV9oP5XQxSEl1WdOTxMtzPiMe
Vw1ECGykBMwauSKfSx2nWbCd8L2B4MvzICeOelYb9P5ZygBHedgujIeqxiCGTY9vv9pl41TsUFog
IW4CRomR/TEStL5xqvAl68HHI5XHOZv+8eICn+EUuJu4DJ/tNibiXiXVjojIR6v+g/KyOHF4HvRQ
A1oaHnQVcWpGxB8wFSXJxkm2uYdkiKZwk3E+r0xEZoAggQgtlJ4m9Z9dR97ZZoYor+FCTn3IEHnb
81qTzQCu/7lVX2PhiVNoCgHmmY7V++2I0WPw4bKPnqOjaF3SIrJuOtjmfOOyHbMlW6WGEDLiIoHC
IWxn9BKq5U/fR5kcVmaTqfVQI3oOIw9nxgxA2984iuuITVu/a8J3YAjvgjIwiyrnLB0TbL+jcCdi
eEqsT+aD07YBK7pqkeDfTIn/Vg1WxR00NXzU5r0vePEDBHKWHBriekW7jvz3lP4UB08XbwIfd6rC
Sl1w44H/QHQV2+4vC9M76bKsQuuHf2A9JjZBggnLmbZaY72+GLijMUnwoWaMeUBRIod3DEMeJhfL
DGOk9uMej8HEI+rmMvOQLjAtX6cClEynIHR0xZ3NcqqW1o8f8kjpzmXfU90z/41X+PftnV3TeBjv
QZZpNIbgegt/fJJoAGlXryajODtUL0kYX10d/JFciFb5Phoog0RYPRokPgJmYhlqEqRXYi3yG4pQ
Kg8mACGZMN78wInUHzPgeG7cg+wO/gQEN4TuvG3ExG1A74VS3/NdKsS/fnn6WdGVm6DT9qGv02Vl
Z9wQyOdvC4f3P9ZSIlrgYu1MqFMDv9JOyWkS9a3wg3GHfqpfDZg0wCH//WhT733njRw3GQsJkBZQ
09tvUPeoIfETEtiNEMq6OC3uMuGTAGmYXIMWV6LtVx29FmI+WHPb3HXYPhUePTF5C17Ah+RJBdhT
Q0wpzLdCAmKup4ceNw7XRVWybZhXiebbEuvRRiWIvIMVw75IRtSmZUwyDqXhym7aV3oibEYM85Mc
URxWZbQldP1VyHh2ibrxzU9lu4zdkv5mmjpu8LDGiERmXdYKpBM1X22aEAcUoB+L8SAyU1ekTcWI
Ekx/MxtAJpQRfLF1t7cDfe4OkhWwCkoLM/7ODdD72IMemFGc6TsYdZpowIbilePqgBbsl0KToCBL
3mowHCWMtrHn2y4idsDFtsaouyFpi902EZYhIip/gNPiVQEhzVAuxhHgFxhljB0YboIQJd9gzxzw
qA55tG7As4FKiWu5zQJOMswN+z6L1zQJTB2TUJNgn1VQZk8h2qXV5DNtYshxEH32TKH5mPreR6QR
UHlJ/dZKhKGyr0+s0DZzG7nruOAKD6ivejiJ9MrHVLGpyHrYkp2DgijUsK6Afi0ppEes48+iNb4T
li5ggDSvcZcdwnRxg7h8lTWtYDsV90yH2o2oiITz0DyHP41k/lK1jrGNwvhdu0x9iDmCBrs4KqoB
cGmo7nRmevhz62nlJ8YL1PT73E2hDgCJZ0MwXUtpv1TdRCl2P+WMRfH68o0msGFNN73tWvu3nf23
LvE3kwC5F8AsWLVFxtTKBOM9oO4Ts72g+LxDPyiOzKo7WxVswjxIkRYnxY8zIUhEq/Pk4KQBDjFo
O0MAlVeIJnxU6CnDEyDqbLjZeEcIy+3Iue8dbP5eOn3KPn1GYLS2iHPEB3wplNdt3HZ+s1KUdiNZ
465Un5FBbRTM5jHoJIgkWK7Su6TZ+OOaFyN7lbn/YUTI7TAbo6v7mTJ2ngyJXtExRSjS0c8lPELr
Nn/1esaN9E0jzQDWodon4aneTXDONn7vS9ikAzuo3wqJ6VZUwfs0sHSI0GV3yYNFUPcqhb62HVR9
UyNTDefMX7NFvlUIQKBbJSvbLvfEpJ0tQc4SLqszLWGL/d58TYfyrerF2yAUSQftl1u59wrPZiWp
MablFys627lpX0Kc91v26zdBjerMqnh3qAr699+4mnTJzRJEBgu7+VHSPBJAcR8gS42qmOze5XMQ
CQbkIjv1Y4CsK9EE8LHUFozrQ0oAxeSurdFtNPC+xo6VOuKPcG2KjkuPnjAvi1e2TU+RmAB6ubQA
hn2gTaWijKIHYVCGY0hAwCLvFClHyOnTW8+wLp1THAMn/LYVOp3wR3Y4E7ooxQGNdWli95XH9hcU
c+SQInwZBDEt2plu43F8LUKeAO0y45l86+hYAI60aU+r4U4uApu054uqcxItw9p6lKLc6N6E4SFj
nOHxa2PUbx4UptWRC/ErtzqsYSFadij2RHD179YQTWvfZtFhzKrkIsrXeRO/FIN7Uw894Tyxh1NC
n6eJoiHKTmbhWyt3ng7ZEmDAlwmhlIbApimhETar9r2R03dVVp+K29NH4R+L+ain7q7QNjiU4bPo
qB+1nsl3jmk4b4IWzSj7V5QsffCB011RfN6UOLoapkiWipGgG9+pIrrIJNSELqD6Mt9diuKqCR/K
zHoLIYGtUkE3P9QurMLpqRXyosAJbZoWH4iVmYRgZOfID4/kED7kc3oz0JX44slBZcju6zJ45OaF
wV6a1bfh6AfcZ6uRAXk03DOZfS17ln1yHPc0PuZUXx1XnRuSf2QxXKM2+WJAVJsekhzvsTbb28Ls
9zWj9TDVD3OSaL7cHgBAx3TMjKhA+18Z9MfQG1EWBAUHf2M9grNdG2Z+RVFCEVnIN9amt2gw7714
OJOpdEsqPdE95MWo0EXAhFRU1vKz7yDpIlsGQcytZAJ4x3pmuRfeM/bq728meBPYbtE6HCiPXhCx
hiuj4KSHz8i8JCRJAfP/nMV/ZsP5aGJ57uPfrjBve9PWqzjhkQYH/W6kyb5zliUvFybr6dvabZGN
J8e4oWrUA3tMPX5WdpqT8MuXPAzJZqbb73R8zFtASl5mPOcxTr8e+PN0EWG7ywuxb8VlCijmyJpE
/l9iXYir7JGcBWv2PmPaEr7TJKmxCFsvG4KsJBNtUDyMpmqStX2CTJVCdM6/IuImrRpPoVchehxb
/2BXkUN9yKAqpJuhZOCftT8Q1CJb5txQFk/s0pJNLZcgugTmIQG6Wsf6ZZXFHEAkJ+LcKQpwGtOl
2x8Bw0Mw3dGnckPmq6r9EW10E8TmrRpfvEzQtVTs06feORad++B73BBl3mB5WUaQ/lg+9NmesMs8
Uh9uEm69hvzXIpr/2K2DTtqZTzrOX6dI/mjHZNcA+K/2GCrPEV7DMeOmrBqc6ixulc30q4T8WRnj
F5sREi1RVQ6MCuhG6Duc0H/KwA8M47Kmqq6+bz5NVvUVNynvVoYcJAL8Bk5yzZXz3rIHWuHY0kWH
RQTjDoeQe4m68M4mC6OL4DvEzbotcKwWnRHguymudpC+TQnJv6nut5lpgIvuUraDGFlzqz63obkE
MNAOD3WCWBKHOgbNak2xS/iIzH7JTlpZOfOi2r1Y+PhXmvTGFV/ftRujcaO1S5hMl/wSw4TI4WWo
058KUW7uJI+dT1IUyO9BVExt5EgX2/5U3Cb4/negNuiYZ6TnqLe2pY2ByToY5pvHGFeZ877Km6Nq
5REmysmcIySbAtwc2Sl2Wlt7AJivft5cADsyrpTwXsuYntCrkRRZVK5Je01AvG40njrQ2LyTsGgj
Rkz3vWwkbjf29YCQUPu8BpH3TK90b/PPZg65oaUXPcFTnIMWhsKwcaVz8qL5qY/slzacD+b8PKCJ
Rn5PElX+kDfUlDDw/wASecHPgn8K8ChKP+9+MK6Rmi8uWVv4RSTO7/kpdNdVPt8od/zoPIEhTDMw
RiV6FWTe1qWXrhwRtSvyryYUs2WxqjRKvcxl0OBQlxVxdoOG1mR+Yvjqx2djexz9imeHFXmsSbCR
A4Z/8F6YJp2LB0N8XYaaZEfHufVNjh3X6Xdm2T7Fjk2oGZ4m33I/I+Vupc93nH0ez7ccqhUd7a3T
g28xy4DS0luTq4B4yOZzdkuxcRkCQXjSP51OWbxG3QGi+otqljMHueaqjbLnISqPTtou71RcLtKA
8whaAnrnOW+jne0zDoRGwBWXeDyDRfKjnOIprpNNy3aYbHGSkvycl1JH1I3zi9bvfpKA/+iemEK9
VnaFRqwsPxxwL8s+egsJ8A5P2VsRXm0R/2Fsk1j6W3vjZ1F4Z4qos7Ydpsqos/M6PRM4cpvWKVgk
GTy7RNxvmi6jXOd+970FAkwzkar5ymD65DF4WGFpf6Qc1uStoLinO1/1BfgD0b5lhMtz9TNUqYw7
IFvvnhuYG0DET13HKzIGebMeXQKKO39nywhhiD+ccuZDbTPsRy4nNBb3dcjd1Y4TLzBua9qj8dlp
nXOGAGXnWfolkogEXPZJvMqwCwbaUXPSFtPr+Cjn/mf59MYqfJ668Y9Z2RyA0GXjpXDrOkoPdEWN
TWLfmOpq19QfqJDKG8fiEmpa7C2CVBpOxhp1+2wcFfhSj+Ux4oFgJ02s/DX2hnBxKRkZVD94B3sn
gx0lGM4dE1aevbSJvCSVkPQxxTxFjs+hQvuubOwAjGzVTnSJuXfT52IkNmfsoFN0EmtIlN72NrgM
A/q/ULy/mw49yHi1yKYhaItwUvUQ4ujbMEt/0H351XuMT6VmWkCuLqqhclMvXRqYlFXMm3VlvKdx
i+oV2MMC9fo0mvSuYdyfyO4eNa0bJATTCvYp4oTeKDqOuqe7jwZvDc4mWtvwcajgYFubhiYu0FHj
OkKJtaV8APCeb4eBvJYewxrTI2J9rCpbma2Ytx47RFWzKWAAvSDM+dwrqkdRDTcJL67fK5LLo+Ds
pxhM5xTgY6nEuQpgNAWFUezwOy7zMK6KKnlAwXRNLdRssO5QpYpBbubB7dem493bCS2xLcez5Z8R
AYJZKoKb3qI+FNM47ViDMiRgTIJ5ACGMl/26Rccc1wbrlbpvsuQLoglX69qzd5HpWMRt5Wfg/W8j
ah0KnfY3sj1M9951Njn9Z59VQ1iKYk8SK1MxsS4WzUhjnTPPT9HtqQfulQs9CR2qYjWnUSMC4PjI
TIpDR1Xdps/BqLXE+sC5XhHVw+llYbew9cn2wRtYLPqtaYdaCzWxxRlfV/LYJNMt25/ToMUbmUar
COwSilnRpT9Txba5qyI4X3mIgojOm15pk7JLJz1rXA0W3wV3JH1EchmkQ/WdBxhWrPCLQN6fMLdO
tFTfkpF5ViVPeU96VwwLBUjLWzWSDM5OvTTnc5d65yTqd1aQ3S8fFp32V9nSuuXtFZMZ6ig9LIlM
KA7YfLi1WmtzP8wdHOVkySWZnO+wYFJVZV8lGcPgntZOQ6lmZeKtDZ2bpWpurF9jjp69uP72QzZq
oPcC9KLL59gYRFVVqcGq7L5igH1ok2dCm5w1E6YD+BfWd32Gtxf9lWWnOOTi9mowXceX0EGDDQht
JZc9FM8JE9iwmp6iRH9bdbdPAI5mpWICY+IarImeRRrUsjG0zvNo39Uo7rRZfvEWXkdZdvQHcWF9
eg298GTo6pH4U6qsBr18N86XkYkS+BnoNPdBThsW8TgM+EG4XvuNbcHOa2BUVGH5O5TDuTPhFCG5
L1g6rEwv281mAQe5nD4wWHyxidwukXBURztjdh59BgJNy/ig4mrNTdxT3dvyv43V3PLuPuiSuSHx
Zse+g8cfzDx/MxnXk63fBig3AsXLajaNx5BtK5Jvb19qAEchVsC1cGIeI5Vv2Fo9FF4+osZvIJbv
MjO8Xb6GprkAXHpNy+ZNe+iCpqy7tl7/4iiOIkjmVJvxN5UnZtvMwSvXZJQq+bCi7IDgmrkPdChf
dS4frJLLj9JO0P9CrYRi0YbRVRB9mFB/lFz3K890Dx5EZ0iCnKQNfNkStKxYXme/Gwm87XBjDzo/
B5H1YE/mOVbWE4qdZxvLqmE2BF0012wcaSSC5H75inrZ7/KB8JJo/u6seR+4z0lRnVn/fOlEPqL6
P5a5cen7e6ebjr0y3vX0XYvm2hrOG2QrvXJr5w6y7EFZC1WDDl9PChmTjwa7C96hGy+lBB7zAKhG
1qUPkiOT2Uf/kRDCPnXhJZPo8VDnryZmNZOJ6EWTOF9LeqKw4zJRpbzEotp1ttzbwafn4Soop7PL
TlAtz3RkFK9jkx9Ae0OHk3dAUtln6aM7+6fe7y4D7URAGSWFvrJvOVZthnKPvY9H2hkEeXxwqWaS
GZnN08BOqWV430blXShjbs+YG3Zp1WMbLhTcYnSy+Coj6qa8Ns7miC6l7JmZI1K45vxX15ZHjS/O
pIqCJ6DP3ASxdVe15imbk9de13tpuPgkY3EXD4iQ2GzRt+cXV1EA+OjhubYTEMJF9caJRtzxw6wH
9tzJ+4B6x+Fb3dcOEx4Xf9m9Qh6JWOjJIt5xdK9Vj2SbHMgaXfGA4mEckInIl6QuPysK9izmGRms
jPPfBhLKRpkoAYkFCIUjDvBfXFdfomDvXDdNvpm+YkQl6zDuvwUqowwDup8xwgrKvRWAkSUFTGxi
q37NGVsSecl000PLTpIoqNUOazx7duZdLnfMywi6lrElA2lTM2W0jWGNrPqpyN36pppOTlHgrcK2
UFjU1XEWwUYXuNdt+09Cgx5wTm8Zfs9rH81XR5QE4smNYzjuuhuVIG9VUxbEaHVs7AUDrojCLu7n
Pl2OkwpJy8yIxORmKBtjnYSn3EaSZHcZuyfZ7NOrMvLwFJecNEA1EDqy+fTsrwBA6uJZOYg2tdfJ
0gRENtvfOHV2NF3PpW/+EzD5f0d4+X9EblFAVf5ncstT9Oc/9p/517+zW5a/8w+7xTDtf1FsY6hw
KU8kqXSAWP6htxim/JcysdvD03ItctZcyK7FP/gW/paypCt9l9BhMqscsCqa8gmyC78lpOtb/Jql
HJN//H+Db6GG/DeAy/JZufxH2qZlWxbTpP8GcCHNUtlNn93HCe0AkOK3nAI9GHCrBm1/IuXJ7zg2
29p5CaL0FCkDXTXwhZQKUGTfY2WdraTehMveJslyNlsMRsEPPxtTPCyqtU9G82cVIDIyAK2aUfWR
R2yySqeCxasy7rfmbQwk0j2WRFHtPyREu+8z6i08K/khqDVOPUM0J2/54b9+GvWoRehIuA5NvIl/
/8g/fy4jR6+iuVMzuQr2VD55dnRt2Mns2p3JMeUCWfcHH19+gQySdSR//e8Pkokn2gLW17UakoM1
prtckI6y6kquTLNh9+SIjlNh+QGdxHQCHvNej/5XQu1X0YizyxiFd1e4EfHwYdmcOocavpbLoh14
XKFYKb0VFqIhVdfRBjQXh4M7B+UpDS30jVh3DhYZT5kTJAz/a8YnfzNajc489TOogQOpcObp7w+k
UR0FgsQVrs75RsuGTkOExVbhLrltK+K0sx92BdBHRWfehyaYx1bsotR+xBJfngineUtClnNG1B84
1NwbvIPo0PAIItkqaWGmCqrMnJFGapjJrdR+denL5sXuuKIzEHDCLWegl8XBCzTg2LDZc2rFbMZg
fnba+IxsbVLY3LsxlgQzjyEnG0RcRSLYazTttMXIyz3Emq3DLidz9YOCS0JXbT91fb4HfpeSKgwv
jikOvE+zOio5qWsphLsf9ZISXN/HzgRqFEgh+/GZtX8o9lk/pCuMLtZjOgfARarmEM2+e+Cq3sAX
fk0j19mrxDzG2DagmrD6SVmeousjzdyyWekFY8WNMlJkT7nDXBJBkuN42ynJfnVXO0CmN3CuyWUv
8w94cACJQrzafnd2s7x/Mfg8Ak/f2+kgL94MgcV3SEzv2ynYVKgH0hI/fD3qYGMqZplRw+Qiap58
E0tP3/VyX9fOk6pLfTbshalv+cmXbUXfUQwvtTUMbnsOlBOMr2DVWc9UC1+DOTIxYEkx6LYHEim+
pqC7Jj0ECD/6lrOJ2LdHeDQKGw20BpOqXIQq9wnruxfTLy4V9pFFZ3T0ArT/qjA+Wbblu44enX00
LzNag5XIYW+TowWFmeIwEQYYejZ4aG43USj9Je82IKysNw5Evj8zmyP4zvIw3fdxthcOOtGuam8r
ZG8IP4hlSkrGdFMlu10Kq0E3OVbhxoq3UUO9NOGfY9GD0RHmBTkJhyIp07PyNK5RtA9uXnWE2/Bv
mrwPWCVaRxJ3xDqp1R48t3FIZQVIzrd+G+yciC+DlVKWdSuwZjtxPG17lrf7jmoTPGx7LVp2gm4+
lBdkBtB7tDkCFPkJvc7bBDJ7RRy6/ZtlnY8y24HoB0tnTw8qTHj62Pz10Sh2ahmER2NIZKjTsnAS
RPVQCBXuDRgjhPHRfIgsImVDfTtAddmFpnUzq/CA4IFuG5z0hkcXQbRHG0ZuL2afBMeE2Z7nUh3V
onQ0JcPYpLMUstuAVwvP1bmMrsaSr6gxDfJicZ6EVvYxsddZRwvWptC+u9NL2yBY3ZK66r+4AkO3
KPyIeDvUX0OPEiYuc1wFTXNL/1uuEUnjgE682znd+XfI+m+bnqOFcyTtn0U0ZZfOnKiSqvpFoggY
BHgkhx5+MqJqO5XG7Vh630ImBpo65ttDH8Eyao0DMCsiKO3muWFDQTmoVmlqo8ZGL2COfIvQdmy7
0aq2NWkBLCNJDhfIlI9FZZwlevU7WeOFnktUFH1n35nss3BaHMea4avdyvLit44Ajh0dk5hww4Jk
iAfLJjFS9yfmFOyVFkCqRSQ2xpXM3MYVTGGjo31G0k1OYBc2J8uLnm2dJIge4OgiGw9PDZmwcPcH
zxFXt4blkY7GXSvD+2jQqDMsfOu6R57Fwuh2Jp5u7iFGlFAuGh/Ir2wMZy+r/M8w3jC7sLcy4PWv
RqyVRYKeyeismvgSxMSSCQRVeRTdpYrvr4mQc00kxR+uuX5vP8yBH98Zpr8vp571emej37Zx0MUm
wQsOzS7h6upg2YzIGbx4Ky+3u9XgQj0BcExmvEJDGvIkd5Np7AihhBSUzSFbKY0BdlbM3Fn0r8OQ
ZURvh3Cc5lPPumwj2ctuRRzS5tQ0P8WMFM4XqGMJh2QiwhzBy6DbauO+FCOSwgRnJIUH6SATguG0
e/Jnl8FijtzfNQOfqwd0suv5h4mERz7VSzKzksKnA2TZUFgSB3VmQKQq8TvUTX9B0OqtDEVgdBcU
+8Gu41tZprtYqS92SonZVjdJoh46y1XH3nFxTJgIiQGnAExyjrZbu1smrFTWVsYrQDDd1jTr+lgR
7cT8dn6v62LaM2Nm3CyTR3R6jPrYD9EBgUQumQSgGZ7wdQzP/ThPG+E5L96AGl4U2HRdEhZNop86
zIkXlBD4jwb9YDLZ2OLLnS/aaE7sayjvM0Loedx04X2anAgHz3xyeec1ntO9hKgdr5ieH6tRvdpB
49xHOZgW6U2/8MisnYyhBseVBCkPy5uFXrbT+fCUQV5dlTRaqwanLDqGS69y8aw9gB45qgFQV1NA
iMaWuNWCMJWxWZmc1lnC7LDS1clIiEmeymGbUDoAQdl2oqX3Ell8j+oba6ziRLR0sw+FEV6sPFnH
Y1ceO+oBA2wpKQ6IxIEwVIe+jIpT53P1jiMLXdjRNzGyrK1jxvXaL4IY9XZClLBFQ+zk6lC53bGT
9rhHIe/KCIel7366bombzw6gPhU5uUnaJWu62zuslk/jUk7hrWhOo4kFDb77HCHRN559/IcgB1Cc
nKrSRwuDPX2dzLN7mhBJnSqjQQeBsQPJT1ydwlpiSGuVf1T2xqEq2U+Y0nr8B2OW1ce+VeZ6MIuY
2amfgnO7Z+CFRHX5uHLqWdGpYryE9vBsKKDLZD8ERBWWPZbV5QdSxgB+xdgWPBmgweFnDOgq7BCs
CmDZonlg5ctYBN2Dh7J71ZMxdEKbXqBRZLhWMZVhuUUl19mXxlRsU6Tu1CGmS3XYFJ5Uqq4tpKmV
HJIbryhvo6695mbILn35IXX9d8I6vkIL8hGIgydWXTUCFQA+jEAtx7ePZTWzZGlmRsJLrm+HnKan
i+VNZK+auWH5y15RWuNLmIP7L+r4y2C3dUMKFdJ79n3ZbD/6bd+s47SsdnlOEScVcoVE/cCwOfdc
opvEAcBg4if8+zMTc3Y3DCDGs+R34GlB8yJe6gS2n5GghkyrV83qeOWYCL4XQlUQTYjJ4w7arPth
uqnPmVh/eZbkt8rxow7gDQ5iUBuG49ifhr6k3WfChap/5TGeNEDSruuOi0lPwJv9QG66/2TvPJYb
57Ys/S41xw24AzOoCQkQ9CKVlElNEJIyBe+BA/P0/eHv7oqKG1GDnvc0rSTC7LP2Wt/ihscNbV2b
gh/TYPBFTJNWeUw4JQGZvt/AWLioLdaTYuTZz1TlD1nBq6WCzxwKBXU0n/20Xw4EuNxg0KNjV1I4
DAe5m+gVMCue5I1UjUO0PDUDVGOpkIBih3XQDOUn78vuCXDRiyp7RtEFiD7zNKHKwCr16aan0UVw
/PAJIm40AlQ3+6cve9ODBvVo8DhsFYFxzdGamuoLvvhkidj9m7TDFcVMa2DtK+HSbe3smM2wuxxJ
EnWuM1Ajpf7sDHLarn2ccO/o2FKDtHdpbwEvvkUUAb0zg4vjL2BsqDzgPBdVBzLoLyNrk1BJfmSl
fOhu8WnUZg4e0d63hfbKuYh8d4uPHCLa5EOl1bc+bEnhp4v8VenpT9rz8NXc3hew+QaqvbxasoGj
JTsoHLpHGzvB0ZgscEdaxfXTlXtZ4YJ1TXYFvLHQZPuCiap2sLcf7bHi8DMTVCr7emda+aM1sAC1
NjunCNP90AJgyWpIFkbfUcVVKAGaDlG9froSZFvwnGk8uCaxT7O1bEzvVohOw1aD7xx0pLuJ8iN1
hLO/ZHx4y3lGeOLJdK4wzGO6huGwtPgyBDaO9V7BAAy6I7sy3VY0LH6vP6ih4t9av3XmRsIbCQSq
AtGnR90RBcikIZKO1wFsROVHNeXJE+Tr1TtaMCYxpbXdZ0UtIOLO+otkpPhz+rExx68ejVEj2rwh
EJeze6HZNdSBfGk67cKZvVsApvl0F/YD12I/Vn+s2AHkKDoq5eMS3KBghwnBYsm5bXBAf7Yu2EPD
YCnYFsrfplVf/wHJ1wXD9djmu960rjMbU5giwOG0Ag+PHLG6F85nz8CyNSIVjX6Zzm2Z/lB9+fPP
Hw4X6z5bTw2/sFX61PZyvyqooaSPlHLqOD9pl1RNTR+mF5SLet93ZFU7xL2cDzpdPzwei6RxsSkC
hOJzYS+fSrYAUf9olviHA8FMdvlNz1P74KYsqIg4HTtEbbU7FHRU+v+IOf9f+OpZID7m+u9//sd3
NZQABJ7/RklV/ncAsQ5f938WvjZ/88926P79L/xv1cvQ/2Wzw0T3QqZydc1x/q/opRv/0mw2puTv
bBZ2AIj/S/MSFr+l2YaqmppA51UR0f6P5iVAFiNRIc2bNje1KYz/F83L1oxV1Ppv1GIOm4JwBOBZ
HAMGTsF/a/mieH6ME/4fj7C9Xkx+lf+KeZdfwmF+cmwXqOpoRqgi9FhGSnm3cx12L4d12LNMciI7
9XqtEakmxD9oLchSII7M7R+sYHghCSoTsAJxeoFv6tgnMSp7Krp/9WF/y2dLeI7LqYRpPDTYaRdY
d+hNOEEDBWuCHWezCOVrwDrsR+WXjtyzYo7KSgEROYc2xZeUyKiTzaAK76GpDGoe1zVtxeC0cemJ
w+OAxy5VycHphUWuUgfMwaxha90bYkIMr4rFg2a/Vo6tb8aib1iB0mbSQu7gHWA+GdFHCeo47CMM
N7b809wX3rRYy6pDo6++KpEGhjOGQe+JMaX/r2MYHZo1o/unEenL3Ha3sfwarYGpxfANTWBvYVfh
x2PlayojKwkdv6/co0Hlx5ajU8qAYOyXAbLDUuQeyfIjp49dCpy3x1+4cwglVY1NvMsMopgI1JQZ
+dYdsTGpWg2YcD5Glcaks3yva+nUdf4mYaN4smHbGMNxklg9EwtMCKT4unpbP5E8D3/MEgWBoZ7e
GzM5ttGAt9EeP0znhFiq+op8LbXl511VWP1iI4Pgiqd3Lvyhgs87ceichvapqrtb68CVrvXbGPfj
zmqK0HeV9lyBZ+xpZW1inrMlC6euYT37WkjKfHDudav85c228limFroB+ojOlDQIDSLLiuyzxjeK
JZ6nKjzFNjZmkxT51ukmTt7LnhKAnoInbGylYjwmkLOEVs9xMbNhxhATZsPebJtjMgv6zFt5ch3K
fGocy6i8ys2Y+CxcS038mh0LtQmjG4pjZKQSuJFzCcPuhnnzaiiJG0xP1cL8qrQJmkPS4o0YIycA
Y/BdhyyMVCruwmT5UpzoCcfY7A2cOc99VXzVwkKqiW94AMmvNeTxARXWHoWhnBpQeQAk2Ocp5n/X
gYBwyx0bOyKMWVQu0cuYkBsDB2cMFASSTYTxXp2wVP044b7LY/HbCJ13upe7IGlUe7PgX3O0+lNT
1/NQ+g2IhDPHn6mFM5qZ0QvUj9Walzy0uMdDmKAEyMU5Jy7+DoftEcQU4ZKdNif0JNx985pCEJi1
U3cZ7l0MIy23MXk5OBrr+VUTI3VfyWQG5JXwwY5BTH8UEmq4gP9S9Y2MyRyOKtqvwC0khgSTU6bq
O2W2vmeZOSfXXfST9THbiQkabZyOJSbEUJP6lfZfxvVFcXfVrHrq2BhPanWs0loNDB2aSwEGFwtL
c8ec1rMOvLWUjPqmxAlZlRoTEDxPFtN3SQUL4xfx7jTPcdyvFtyuF3eTc/Vm4TEQK1W6gxjxUK15
DJQyxi9iOb/U7diBBKaNnDrSxj1BzVsqQU6i/sm6KHwqWeFOaWpBp+s2xWK+CZe4hOyGk6LM0aly
FMyL8/iwSudl7pvCMyvxRcmBOKJj+YYJMDnTx/faLa0TUDxx4pFPUZRjpluNufTUGxx6uGAPLQHu
czO60xFcB4b0Yvbo86H+b0AcVt1O90REsW2m3LFiVlgU8LUC+9lhlUgDDr8IvRGohYwviJFehXr9
IxptOdQaqTyrpJcjTAfACkDFMGQyY6d+3rNLVWIQwHHNIR+z4Rsh1AleQ/MqZqqhiW9syqU8dTSe
W844nGGb1HgBgPO1y7BPixEMXE4tuYjrbZb2QaK1j9jcdaoFibUqztVwF2jMOz6Q1Y1WpOHf0bW1
LeACa1MLDiOQZJatE4d4TgzV620gJVps7ysSFd0sas+a6hKa+uRsl9oAd0k7XZsuYbDDDh6dSJo8
VIPApMbWxOXJzYq08XDasRKJv9sIgV+dlrcxbXkAFgSlEu63kYX6BKDVdBITCXYBFE3uWWhMjnKk
btTIqxmp6CNJG9r6ImMOAGy/4fN6mxswgoMgLD92+XZogUbpnEF0Dey7iut3ByTkTR1rfgZus4P+
NCDDpZjkecLWmvHKkTxZvdnb3InFhZfftZJ6/TznX6UzFkRy8vHq6NrzmCjHgo+Winrs84W2sRj7
ja/aNqKgW4RDJxJbn1Fhh4tBfTjYQ0Wtmrmexqybq1l/ktyXxmQfHD5qWxmKSxG6n93COdGsQg6Z
MG+zGDqfY+r1U5EwBiRN9tp02B8iAvCnxqACsxrJDc0F6YgvqaNihtwb5SLnk5uuruvArVMDSEj5
ntuTvQN9c+rc1qEOPecFwQPIZIrfDumoQsnOLrpe2gGyx22w635PTx7RaZrHXFS+bTjP/tSJ6Ytd
SJr3XyTqKCbjIB5kZfGLmEMVpLYZAIwH0m5ZOE1WtuSyGt4Notm1bOtD9aFwAZxGMgaRkRdPDW78
baOr8Peg1IHguZthVNwo2WKBkWtBJIrFM+f4eySlgAbi/LUcsHtaPhyNuiYCXQ57Hbtj0Orx77Ct
JVDM6c77bdo0Ro8tZui5MNVB2RC9AViBUSzqYg4rFmZZlnfHhWhDohn2uQMQrDZJS/ykOUza+Bea
A+LHbPePpTGex/UbEmpYABWHSdRW3ROFwNqltOGJqFb8Djjcq2JrB3gTGr+LjqDl8c8S2jjq8g+p
a5jLeSfbJazXWlRHlNiKcp4QnErqHE1Nszd6TEVRR9me1xp57DV6+M3GfQYrYstTWJZ41scq2pUY
xrRI/8Pz7ncbwiHoiooIfIinW7fIvvYWWn2zb8p8Beey24GOdbKj+ajV47BK/YTgKkhPam9oXmeC
MmVt8q6NPKOrhE7EQhbgY8rn2sFwNBlLc4gB3GpJbt6cNUTmLkXITwFzM8QkSHoTx2NsTLnP2Z7V
f4Uq5w4Gng5SonxlKK3JdZSkhTLAGFuhqE+hzm6gr7IWOupyGBRzM2dgsh0TYmWGTdACcw4ves+u
wNMkg12x/jbwvp8py4eDO0NrIr+CxE9RtY36Yupi2vW0BoBSQMRf6CY7Ipjpu3S2mBsWkpiNCtmB
2jIDj2Mo5gfUewpbbXhuhDLmZJh53+s/hYY9w10aar/UO3G4GXcrmqhjqYuXyewT0qeyARxQ7CJy
W5gya6AOE/ZcB7CZ3Y3LKjFl5AAGyFCOcZjqJ8KDxRPDGSGijO5AEAiAWrLzhPujXtruDF/Jb8QC
SVui+BgEgEmkxbfRErDopsxLzJhQSOXsnCKLj7DLiLm1rP+GRocVS0Xpluiy3Dn27At225tE9t9d
RPgqJ8qbkA3hpE3Eja6CdFPb2PeUPoaTyaMpx+JNb/gsD0v9mHnP4z/e6+RLWfMwDE7ttJsX6HbW
+obJJ/OHjtnbmJXnqLWe3IrNNc6RLqy/RuIRwEY8a/iESkWvW0yPnRFTgm2LQ+gWNh/Xu5NeliQM
2XuuTlBEACoAK8LTPFg7fPJxAushY+fEQ69nxYL3hzlx+lzCqdiLRGGtYaMNuXwDZjj6ebNgh0zk
aXqYAPi9tU+NVbO4W7WGQyZuUGpN9rXJfB9tBYMNxOUoYZMQ0T0396hkrF2P9UDBa5GMX21VY1TV
83FnoPuTAihXcgZUixLGRkLmorIpMoDsjogh+/e2i1Eryl7fjakNXgM31xI6oD9cGz5PvY/hqCqJ
SeXTjEF5jC33AvFURiEFsnS4wkC+lWWV3LQOQ45VAHWSjMaFgqI6Vey8CRGQsoiYQxPCdXrl6JeE
NaXS5emunxyfapY2IEInt0unJGeaSw5KLEjfxcTq2nzgjazrePdAXwxx+QQTEGiYBN23IPiDmTWD
OqL9o9W7KKC0eYW5zzQjk3w0ZkrtDUgxi0xm5JX4ujjTOWE1tjUo6ty0sh8uEU5pt1x2swEmOnRs
rg67+cC3j1Mjb6GiOu5Vl9BtWzKBBKRXY7u9nKUzR6wnC8hSy3EqLPAh4DL8IQCtBS3dgarZleyf
gFt5csaAGZnKr0RUbyFNsL7qLhCRhuwLH7c3Cy4glZZqoE5wpXuOYalsAvZlL4VQ2WU6I1bmCVJF
w7nAWyq78TiOZTVAYLlPdf2pNMF8hN3M9OdoJ5uwZbM04zNpe3KAPSSxBvpa2k75Jnf7t5ZkwmYE
6UPvKDMJlyNCmrLvBdHUiUJFv3f6R8G6icbTm9V21Z75y+tijftCV3CgPQSHDvBigtnTcq8suu+1
hUcFeAFweEVesYPIBMcfS+QFTlLzSHPu+7I4iil6Y/NMyz2AWd8yOANHAPgKNCqP6PUThPiG8clz
yH4EvcNwy+qCU6xT7LXQCiDRU19RJC+wnvjEkSJH3f6jiIYFcwUvSZvdjZFnv23ZQ4BdfsVyfu9D
Ft1afZnLeqfo2VnA78upaTDd8NXBUL0d4v6ZIAinO4WLRxrHGU4ur14srCGElUzgCcX0WormrYsM
/MO2ErAhCLoBCXeeKwofvWjF+AtgMHY2/EocYW+lSoPEPMRkJ4s02o0O56+kOGUkQz0eS+EWlIIP
IeaU5hRaO2jC0J6IL0fK4uXgJmJnfichn3p6NzJf52sLCiCDySPAaPpiNl8Lt3+1bIpYFFLBRwbG
QzVUuKPxxlUKLRUsbBKPKrTPPoUwlpeTRRHPAY/6sHFwtkSy4JWiTS/1MrO/qWB4tLJ4sxzcmrX2
PspzPLpk7kf5hvYn+O4Sd69KG2RD8c0txIFr7Zg1qIJeB/r9P3+6Som3hT2XaqLidE30DMEhqeoL
+ybw3zYNh93Aogf/bsbhvFwxoLWPkcUtzko3Njh83HyvSJeDYcLifoo5mCQQEGmTYTQEjrbtqocJ
NHcL63AkO9FdsH3hVZbFNUwUErS5+U55W3soqu6P5jR0UqaIQN1Y78eyjXddX+qQpuUvHiyBYKMZ
AGKDgLqIe1f3WdC16FJgc2F38z/xLpDXv3ohr9hY5ht1OVmeKtg2M78c2choQ3pS0ocMUeKTCvty
aoB5NiTfpq1UAPvNJ9XiOBjnjvDqCF8ojoq76pYBOCvp9UPxh9ovwD9w/9G3saAY1LKSEyc6UuJf
b+4VcN9j7PY0OMrSx/V7N8bi5joAxfSenwCB/bVzi4obQFas9nmIKX7FwnIfNezvx54obWjAV1KN
3zXEvr3C5LZTRT5gcHH/1lZvsIenH3eaiLLNrdSOrvyTZK5zXRRtL7Is8lPz0knegEBNPsJ29vg7
0Tkfyks2LJuJ3BeXD075dYsyRhye5vgC2foaCv1FKW1SEAAslk4PhmXBFp8NDELM0UO9AwQKdHDh
maKmNqZwPb2kIbwB6EeAVbRqZ45zwD3Sp5SKZXOek6ApH1Gp/UjZ7NbVJMzwgEES9j1vrUH+5u4g
uWg2x5HfYMdEWVcr1tifho72ac+wrfoM2o3WW09ZdqqndJNJqBVtar86ertvG5Y3KzkFUiNHQw+X
tx/P4HFdmGuYyGH9wL7Mdcl5wvQrIe9GGJo7M1VAfzoHM9ZhGBg8j9goooyBFanLAyukFoSbLyrQ
Ea02+JWTeVibOr17JnfCSbXn4lxaT8blecbNwWL5YKLXTYQ1ohFHG7zYztPxm1UGB/EEv2BRHx2E
x72ddW9dj6mXybXZR2VNMDAabOw5MXMCEhjGQYGJKuXIrgLJ4RiN4m+vLxutzBBTnDsH2Phqmkgo
5kg5q1VFNydJqquq26d8KPKnUWnvJIV8WG3WBUc9IQUmaJgyUPf1ejlpmIf1rIKydTGSgujIkO0t
QQEk+Ba6RyL2mYsYaety6d2ZXC5lqCX9QEnPFNo9qaWBDy9pv4asW3aTw0uJrrVPwNTTLwHxCyzh
4rHwNj3NMq8SYy5WcpY6Y8durE9LXHq1IY8FIJo0BaOkJ4XNMiasLgi2eJy1mHK3hRX+pI6fdhPe
JM6+XYe4iySMMVNiaChIJjPzWp/EOOQ570/O5IKBfK3rwtp21vQ0DoDWXIHHK55l4aWWzjFldsJj
br8ib0vSuvF7oXOJCp3FNoerLSbzm8Zrka/T2Qq06R14JnIRkN7gsIIvHzjezou1z6aObGzBFSGz
6OKoF6ITNFnP7iuKcrvpJeJbXitbfrgxjRTapcLWzjXXeoL34Maw62RfaGyo8+5amMRgkiU88mOy
njS+ymWI9J0N+GInl4SjdTl+8kR2jzgb94lk06R3Odgg3hIEPHld6cA7+9gcT3mT8RjGI7drU+ww
ZTPxck27fQs4Z5PjlN+U02Lv2iTChyP4SK0MGBwWfhIdCuU6Eo1j4u4IJkf7rGRxxpTVelxiv/jL
IZEs8pJynLGom2SPqTATftIagVX0y4fSFVe1LX41VqZclAhLQgRzQ7jg9ZbUfAbhigrsSlz3RdCy
md+pS2OhJzWDj3R8Ii/QXYVZPJr+RVVtNhG2cqqkkuyTIsk8+g32ZYGlirUNy3ALu74L86yu8HDB
HWdL+TnLftxkCXbEpAE8qfMGJmRU75zFWU4LQCe+oe6iqgzYOkpvkDK2+LP9DzYUBqSBoTM0ewHm
/2go2nwLJ82bDXRIKySQLnE/6QuQ75hT2xZPzsZNCFIqMn51NNI2UTUdxrwbbqCTONH1AmdLdXOZ
JLaJNOFUUUOTA/XQybiwLydb5eTg0oWBWNbBr9ouIrzrk3pv7q05jAcFrTAtJ6DsKvUXCxSMIlIj
/BvaH7cbHw5n4nw0fshIktlYxosw9Q/dpoKJZjxsiy5dOBxaZcOn31TiYtu5PFLo+EU12nNqsnUp
wFfQbedaQWsqz3NP8KpvtWRrofnsOv29LNPBm6cCdQ+IH5YhpBBsNaCCW8pM9PJBl457UA3KRCZG
DEM/lCYr9HhCYWtnmjNAWVwAAOzVhBUyjhvHn9KH7ujq4SZmxmCOWU9xmzxDnjrJvOfkb8irxqF3
W9f2e1HLnw71FjZiDgXKiXiJoQ6Yc9IdjAinf6nkbESJvHt0xyCdJXGy1wCKeovJ6n+itOHYsg4l
m+04Pqdo+MRwpKu8e5lsbSJMt7XbAlvJODwnRD92eiaueovPzIQmvG3N2VxPeipAp1zb6fpbO2X3
VuK5MGrr6OTVh2OMjGM1YiPvvWXXus6xzqG1GDRaNvD0z1ZEB5wYG57PmEyWsg0Y5SgvhJ6yFxbh
+pjpYnbK55YljRh1w9dc1kJ11+x5yv0FVgXr9ZhYMDdjN0z9hfQW0TBTemNGptERzjsiFAdAen+K
xrGDZITGZOIRWGItcCk33HQeDkHLF9naOWcAcygUfGi+WRpZYLlHCOuriZvnAgfFci/MCBrDmH5E
Wi5P0q6PFgMN70T3O+3sfM/Mc5FFXwfFmrUbLfAfU86VnicjRlZYRmUCvtmtQYeQWml2Cm7Ubd1k
8a4ueRGy1LqUcQ/pLakP0ejS9IYF29Qy7dXt/wxqQUC4pCiJqKuSSDgBIg/9VEaficJZHudAssYE
UdRsDKc9cSGT71BlluGMgnPiZ1r+pNp3V33Zzkc3/2ZeyoqrFb3RR0dfo4MKV3Y170+8MaOrZEGW
v9lZ8tnSPOEZxpIyt3KInfRUnFV1gf/BxiAxtF0r2j+4W8BvFK7iVSKCKGxbBEu4v9UcfpZUetRa
Sq/cmlu6MnhedZSAtIV+duG+Bzh3ZNSfInvaa6X1iTvyuxblxyT6AWuT/m4tRrr724/60zDP7SV1
DbYXJa2SkxJbqGKy3rdt/VtLlvHuZu815l9iYhGaUJ1Pez0pgzlS7COYcWI9Wojern8tRkwuQaPx
rmjzgLH+Q5voqkhGm4PH9MfpGZoLyxjP+Zo+tTXQQbKmZ4jtCI/uMS4uU1LjjdTfuOJ4Y7VUabht
+jv9RObZtJ2ADKR9I93xczA/5iF9iwYJ7meaNjHvPCzYiydD7WgtkX2ghpu4b5WfeZxsKw4Fv4aG
RIOd/Cpx0Z27uKEwuo2xxkXKFQGd3UsUveh5dppVc2GBEv80AKkCsTrrp65ZXU6aFyuLGthN/7dq
u2cjM6+lqF7AZhCw6+a1J931C0NzjkZT0ELXgCaoox/08QejsbGrSlYzjsmTbZHuvhscg3dAfeF7
vCsMyN6gw4tYOVZZNPMQVrJdB8Ts1FssvlB8o8wsvyPWjVVWn6cpbI4iR/ojIo3W9SRrgYCfWb6h
dNqWkWuPsYUhAliU2buIEkgLhIBfeoB4F90kjcypn1FPrdqLxA2JhhgKXy4N50/xBRZSssyp51Oe
scYtCx5rLpWAPcHcatTpf81L7jssSCzF4hk1kBirkz9KNNYHwObnHk9uuUoaegw8WUFKOfFD8dqp
Fb8UlIuTjY02L2e8U6C/zcl0aYjhNTYlAqNe8zkQ6LqHOjghEyApAfs8vxIup9HpUdpmdOmKrD32
S/mUKY56qOLqIgeG7RSkDPVRhCdCCYsjRBMpJh6EH4gtZ2ppA7PXNhX/6mBm5zF5tfgJUubqWWW/
A08H7g+6yDhv2Mke4gmZkKXRdLG7DvknBM37nuevINCQqp9j6izZGXiV8WwiClvs4RR9MzTwBpi4
Nr0gsE1ObCYgmwI/gLSTRV94j7YKA+/6JqzZxGps6QswsO1TWP4erY8KNmJUZlc8HIEWZb8mPlQJ
dnTNYmx5ke6XWD8qGngVAy47lT2Nkuq7QWVv14bIo9ocsvJiXU5khPZPcbWltpNpc1MRurjTSPTi
cOYd/bt0rB+3lEDo7WD9NY3d+ois2FX3Dt5wn/feoDZgXzvocX0D6R8XN07MyPiLU89zwAw6IVYl
+cfFuyljfEzsGlj9kitXybCq9w7mjbK6E3vxqIwbkMGgpj9HhY00zz+NQTIv+unKjxxBK3VxbERV
UMn3VJ7JOnpqjLIbZeQPeH3niLK68lFW4bvQodti0WJZjVT2Ck2LvHkGoe2IO2KU2TaddJowDT92
cJEQmLaRb2iexceNmTxUeZAS2whNDH1G0NGJVzt+nH3rw7EuSG44B67X2zRHr2sbi+tgm63SaweM
qALf36NIRj7uvE3KIad9M1lX9uV7Segdfq3faOVBhWtm13AfSjY2zc8A9nugmUmXr3PMNZ56pFg4
blhHVko7MevA/wZM2isvkD1PFNNFNejenGEYBYRbRYR+m+kR69mbJqIOQQ28hkZ0itqUEh+Gu4S3
Wb2vIPjC2MeR0Qd1Q5XFuojueL64471H7DG73y2bjJhcem08zQaVdFF4Msw5YADhiUZThdB2ZnQl
msV7yxPai9U760bnmOl10N7hsqHb34z6min4FthX1s3JlQ9D5yIm86ljDjTArROBof6vucOq9Ae7
9XKlCdRmCQbrecSFB110Y/P1KRFFYTV9ksnFsJxbxkqDQwToVSypJvBDrfSrAUG3ofqnrA5a9t0z
e3FP70xcyiNuQ8lC2FZ/DRHfAiphf5QgDKG/0GiEHwnhf/S6Ub9mEICklp+tFKyhS5orfWH14Scj
5EpsE1ZBDUf/s64KLBTuaAVJdyQsyoVNJB8HNWat2AM2OVXgrTtq1fLwMlbPiYy/Bw4k/KXHOGAm
VrJTVpYnPCex/lujnSljk0HrlfbMIW4kFJLhUIprnDdxfycI28NcvxRmZP6iYdp4kJh5qE3WXuuS
1uKly/iyJv1Sc40MWDgPXZ/nXtaVGMkbuJ75IOc7Apjk594bhyzLz6k1JlcoB8mhoXN3kV8F7bLi
I4w+l6L7RyRYoNyaLj1ZJbIKhoQ6UFVtU2v5SW+ZJCg3gBtiCr7cqYmDeFHPTExsFIQm/E4zPyCU
sd9Ss/cKqWmbULPA7l/l4d5j4zdj5664ETI7nVfEpia/DisEDhfkIxcMEbgfe0mfRgT0HcBHKA0x
xtXGSY/Qs0ircYlX0al7ySf5J8uXw9R+GhTKaq5Dg0PzPQA6c0KulU2rRLyY9JcSVmhSdJAdU+I4
+QhkhMctLxleEMYyeTXG4HTKPpWalSwtufq4zKBUTbTZ5p1mxyAkVZ1m5aGwlMMILG0TJwJFtTgV
8LeT9LaSTlotg132kr85i3huZ9AggybPLhRjd+gBxKewsS1ObwrLio0aOrzUzQ1HpsIOOuAzYL4N
wPY28XfjzjbvMBLvoEtnbxlqEEvlkEz222RH+A0ShZ2xflGKU8vYO6rxniPsV93+U6CwsTONS4le
mZC0ezzj8xeeVY9fHULxlHan2SluXYuN/sgi9rVus1er6AKUvGozYkOYsAUwGRTxF+UuiAuJCFjG
cNQ0QTS2OK3j4WVynEBQmocPAxVZ+D0J9o0ptTObdwg6xrofcqE4TKv/iQlvYvkF7sh2dlGse3ys
G8fGC1O/DV3u2fN0qMEcTnp+Zy6/ahweRP1FgwD2CfuzqbnfpsLkpzgywcULelT5uy9STGPwFBzt
2kXpvbLTXdHMYlsNA4dEtzzERv9ikjpYsKea3Ojm3O3U1PijFp9VUn3qi/WlrudRQCzJ0vu5A/9F
VqLbxaEKmgQLiA1XuoiAdznKWfAONtzwZMfcEU04nIdEahfsE+y9+7HZ1Ln5VirOr6bRLg02fzrq
8GNU+S3JZpd0JIdou+NJqfBRDipAAO2taNvulMextSXyMmfon+T3BFmendqBzFC17B2cGJ5Z/anI
c+0VjNVNix/QrC3qlJgX9YElUrywpMtdsrAOBzFlhYvYZDX5h/BdSFxTOcoB6G3hxxXvsrF87gas
0Ac0yK1Qg8ghLwF7cnbvEwqgki2PVO34Nyxgd2DhDOjnx2ZMKFAo60tO7spPG5rElZDbpE1F6pku
gNk44+IwvCzhqZqfC/SbzsyerASH0DgfRs1m809jQNt5aoEljP+7Gd8EcH7HzAKic3djJjYJQMtU
dmty3uBRMdo5k38x7nKCDNNkHRrYGO9J8qy2l5yK6UjZWgZ0KPIKFqs1d8tOZ66PpmXi+X4DnA9c
z+unBs9bGjjYjKLhMsvf6dDuIgaw3FZ3umDNnC6B1H47k8TNxQTxMTMatia04lSfng0iQszx3mpr
63KwAc4UjEi/HCLpx2i8pKghtRYpWwkQsSDWXBb0qj9aITuWsPge2EjkLagM7CD5salxri8Qn7Gp
fBK3fM1DlQ5OenFn5lalj+ojvKTQN2cCA3kEa3kigEjNSBk9cqpwlaqiysbOnWM1Z98ahkzfaFSu
FSu5lk33uw5nC0iruFrcb8cWkMJWb8REIabrFYN2HvP06tjGDYf5s9vljyikQWTWLzYOIALcLL77
BBxpYwVD+lE5ZG+K9LfOpN0QfTC7wFSdLSB+Qba6U4GqWsujXtRt3OVBnN90fPQYsMhlvVSwrqov
UrEkzMB/0Zu7erN497xDwt/D0zvOibMznX43Tv1zxZ6Ml/mi2b/M/oWIGO/SxFMY9eAH7sPkQUGJ
L8ofdQifsoj0oaV4maVvi4zDK71EFdqdVADZSoyLlKLMdelbzS9VaS8u+71eM1/oOaDksLjQ/j1t
gTsc1Op7SjofhROq9q2SJ0U6TyBqOSOizQ9fQGBIgek74t60vrPshHA0jO+ALmiPfbaUWymnQBU9
4bOZ1RcyB9S4lNNXLVnkvbgq6Pjmf3F0XsuNI1kQ/SJEwJtXEiRoJdHJ9AtCFgUPFDy+fg7mYXc2
NqZ7pikQdStv5km5HlDI9dhmJyiDuJ84OF/nmebRNpCUqEvsn2UX6NWNN9VK4uYv8a5BgPeZQwdy
ymSwA8dYhHIid7PYgdZb0xmwYsTn9whXLV6vPuZSD1GvKhBRxsFvZ8W3Z2QIuUuHejPwkLD8XEt8
Bty9nO2YSqyWG9ltalyAOKhoetrMjOjSoZr6VLNYWoYvfMugOXdw//cJySbG1rVI5EvVZ8+RfUbp
Z//QnFxV7nA/bwTtltH/3RWE+pxb7wAPEfnGZl0bIr3lgig1jOi2/ogn9oLYQ2v7l57h7aQA5CnY
mAEo4OIM/IzN2SZL0zObImphRobT3MKek5m/AAoOC6pLX1Sq4gTMkDyS8PwExj6g1wmCL1dL/pFV
dYUrv+2G6qlMNJzBySYueDPO2i3tEpJ6UQ+MlfibKFowXkI+J4B95/g75uysjNpvarwOVNrMLxGe
y5VpUUA4bRp4lLRRbvLUW9fFIkYYgVMOm0WWTsujcD1KqnryY+2uGdpzLd8maMJtj69W1IvQKWAL
ppshlDsvsYBEQ9/09ag7Jh1G8iocFj6tdlJK/LscnD9ZyshQJU+Z5d5DQzlx0/Adz3t2aMYA/jYT
a2JSHYl3KXjjstB5eCzSwH7qBNU1/jU/cx3TkeGWL6nHsEqILgMlWzWa7+GxXHozuijyq+IF5XvH
l8uldiml0dMohr9Y4q+mjJV4fKKeyoaCtlQyBxQJ67op2jTEwPgt5a9J3L1K56vi8aTNGqvqymHj
QZuE+yeqBqbVQEmTIl5Dk+4MRb4Tf3nuw/R9hr2IXQHYOoKBklgHqJRyZzb1RfSQygQrdh79qLfZ
+fQNMDYeuih+2D2XtshReCFPAIBn7aB0pHx1FattbKo4IPUcXQ/KQD+z8gzJenvpLZJ4I738zev/
edRMCHbBeE1SD/FvOPG23k5YFGuXc72hvpElTirf08TZ1KwndfFKoQS9LvoZD9piJaNUuGPvsNPh
sW0yFZ/p1Gn4sNtzjtIcEtHNo+aeuegKqiwptKm/ja7LDw1kZDGJVdI0EVcyb58k81dPsyDjH02x
rpVc0plsXvtqzRXYOlu5zmkOI/OzUk+UNHP2sLmafjD188RDbrYHxZdOHWiG/qo3iNBu9U9LlU1q
0l7ACsKWCZu479ExHlmeBtacsXEYkm3p/Q6xUHjrU5Zk0M4aOcix2zZMWdVFfOjYZVn0nRHXCb1m
3k5L082kjYE2OLdUi76m/pgmobrDI3aoRe1LgE/YoLJA77fZFD+zB2IhjNfRHaLTHE7OLvamFwXm
3YrxKTrCYonYnB5m6lyUCChuOQ50d5iB04QP6Skmbe4JSB+uZ6pQzgammk6x86DkFcFaUyemLN6j
MWTuCTUU00F5qVpuZRYurLYFNOSBPZTiOJTtkXYVfVUP8iIi0MwkTs9cMfZ6Xl5rE64Hz+CqaXJC
4+qHYlB9M2vfWcuBH3YC+7p8Vxf9JBu3hqUdXdE8x5DYN+NTXAz7KNJvYzftAD8HBnk/OgG3zazj
cYqP2J4JqRu+g8cGv9RHMdVvQ51torajGcyZfGus6Asp9obBM2Zo37JtA6c1HvyHyacrtlpkb1g2
+uz0DuDroWPqmFtKm3bJzqm/9KHPjlhir61HYUXFeBMKaFbxv9lz6fRNrDsz88meQV7TN+0q8plM
z7OWhiQvLeOFH2tgJ9CX5p4QfEoLBBsMdapBOZLl4yLETmkYS/WZzfkRNN/aSryTFNUHmK8J+0p1
RDK5R9CfO+k8t7lGEMV+rqqenpOlqnyRX6sFDed78LYZlveDggEEBO9lHojeDOY1Tr/wA/iJMyJb
RunPatZppjfxfpZwZ0exZcp+whaMU6sxjpHL29VaMHQe2ze7Ny55Xp50y6O5+yeFgVuyKiAcN2GT
7gmkOTo/fi6MqiAoaW86s7qVqrzO1fA0smI2uThT4Xu1a/D4NiMe96OoI0xX+GY87gBbrWtNW2d1
eDUYxsZqJgz/hUmq7++eDXaPugupk05UGRtT69PNYaFyUTQmwCgzH6D1ZqAA5QjChhKx2ycQ2J+N
7pRQ9mnYke+BL3GMeEEAHhqTLyS/5ICHAv6FGT7Aozx50RA0HB+pDk2DJd6a1qBVHVt7SLPnyhj3
zDMvxmScWpPnVapUa6VIeihKdFd0eRW4Cz/UiZ8jHUmwhADaNxsJAqwyID2Y5lXgJAeHsY/FI8ER
t+Zt0DqHmEmkUnEkEHgKi7+6tZ5m1KBpGSNt81qgV220udzH02sWE3Bv6QWfCmtnal9zSDJlGtDi
LLc5JAVvK7GNItPeFgSTFV3c+6xZbKWsKIte3DNM56sojC9KVE5+clHd9CNhLuhFedOH9l3r4pNm
z+W26ubsMk/EIMbwOrFuidR554bePUoVgsjIChOWWWGqm+gWjhiUElYv5iRfJ1a+m4TFfqgcZfet
tso27N8xHG3JrsI4UgKQs1sKttYdsXvFbiD9NEEnSTXh/p3n9pNisnyFsxGCUIzIE1c77tJHO6H8
ZqqBzLnRsUDRcyL9MJlWeAyhqq7sqn33WnsbLw1buRWgKbRBy9/SS+aO1tgOwPZAubqHrg2Xh7HA
Tj4yt4GYotfODhFp84MyPuZFMm2+PQIuHjch201OYYb1r0qPeW5da08c+ia7ilfRx0cvfKvo58ZB
NQQRYatRAy1iTiAa2eB9tx72BaJZeznbwEYGb9NBAKx0/jfTNemqGR72EPJIeUfTwzDph9WmGqcz
Y+YC9MeMxt7P2YJ7VuiudB88I2n4YmpMBxWerU1otZtO8agv05GmWgdB0tL3raYFBWUTxCNidLmZ
ch+nvjli0cJS/JD9D4jjtRlm83GyvEOT9DzAnXHoZucLDOA33YG0JeU4NDnxWt2uNhr2E/yzTI44
/+aeRQoVdJk4eyULJZd+EMb2KzvHE58J+43wNpaatTa0zjdx8KSpeNd0HIqzTV2KzeKSoHygjVXK
bTntKJy3n5jp8JTZa+y260KTuzwn9M6PoOoUoLF0Ahi62W0cLRo3TlX7OtGUjQGffc3y1+/m9kDR
1wgjqQa2OT5SF3tEPG+YEAT3VNzwYQOGnuIKALbmfA8xVjoUo+gjFkDbsL54fzz6hPBV9W+03Q3l
VYGZN1vwRkEshnWFTkRHX0J1ffaFDV7Fj7Y1XGVDlpmL8NKV2TZsol3xI3ECsm37KMry2aK8yQUD
EiW0z0UTw7j3DNIfvatCKGNOqUz9ZNjeNVSinZMHY3QThzxPD17mnRuTgBPjZKi3l8lCPTOsFTLM
o7L1pym9N85wC1vEfhicWsmoD0urH6rt1KpHjTXwVMePanhIx6/scR+51stg0QlWJK+uMgHjV5ea
lOYkMw3Ut/acMms0Bi1BU1dvXd5HTvRlmWdRalxSf0HTrONMBqP+m+YHKonBGrBVN1mdAHvAJiBZ
Ow0ARGyAhVzTa272MH7WsRIjCiFPFXO8ib2U1Loq8eYa98SQj1TPP8LcO+nsZtRSP6cmNu6uZk0h
KL9xE+D2NHAUYfgaZVd7cPbOUmg2EQFoQvq6sDo4YJg79mNGeuP2jyEnuQ9K063KOBvXSk9Kgp1L
kNcSr5N61hqARASF+otQ3EOdjL8r95nAKD6wyX5TkIcGWQKdwtqQ9tZJcSS1aFP53KhUYHEPK63y
rprVYWri3VhbN3ooAy/BqSkMSjJr6ugoDN61rYNuUZfR4qTJ/YwAnakZx8SF4VNoX65h4HrOMBOJ
tty2WuxTzefPlnmCcnSMco3oVP4a/d9qQoKe/f4bmunJbqzPvGkXD/ymbdUr/WubQSChcuPmhbPT
WsriSrvBrJJFfo7iw5m6wRq+5ap7jkJ673UcZYbzLTSul2OR3tQwDDJ93JMu2lnMOlDJliJDrDZ4
LpCDnebQ2Ui8A6sKvhpa8YrKyIOfQfGOGPtDsTG4TkTczEar32q0smXDRyamr1QG+qzxlqvFN8LN
nraVM+P/nwy5A8QCQke2iLJteIdEe+nrdq1UzV8PEMawjOuEeRBTRlDpyn1ktOgSJVCrhX5RHvVx
BubxYUQEhmrI2IlWHKLEXNoY+h0Yag2TZv2FI/gTo8bWkiz3LOIAYCZrxDrjinKiS0AncfavyYYZ
nkh9G1MOs5zVIMU/v1GXvodV9mu65Z8LwM4MiS02jUMEg1d5Ez0lA2uQ5ioETXEtC66Y2GEeod4T
99DJJC3SeU7tcowwK8q33FIOcTbgn+XnhNxLSyKXAN1aAQLaKeQJfCqUAsqkMDg0fGtcT3uisPtv
Cu0vg1VS0y9G6lK9KfgvZIvwkoYn09HfQxOMq4inD1Ajp4kF4BDLQ0E8jsAwHzw+9qT1ZyCfMccN
Ie/1wAmTILwJaz16b3k5Hsj4kdHl8gvoiEAMHSA6fGfUQ5Jjurg4i4EX76XkMzYM3CfYWqIIJFSP
KM06oSTCON0zJj5I8GHP2RP96A7b4fIgeTsM8eeMBNoojOh48qKVmmeqX9JUt9Kl8ePYyOqWCljL
vnlaRR3mQmsyeMUyxMom9fH9n9AFXpEF17JnXtQjomP6mv52TqeS3oHmszbwvXm7PFJWSpbtgHit
gf9fHDgOiZsEC5WE9dE1dfIH/o1bWqrbYiJmNhT41mFys2uTZstV2nH9qqyvNCZeNGV6S/euBLfX
NfU5GenWcL5JVx4qM7xWpqDYelkplZzWkXLDAUMFGREyIXo6ckCjFrkMnFD/qAXPFArDzqIxFgsh
QPcc+o+zs8pqqaR/IreGWyWrPrlX3UqvKzdttAzVVrOWXvgtJfizKrzM3Q/4pcIfCk9jsEa58mq+
mSS7vMJ7NHF/Bh4BeLKk49WmD7CNwx+8xGsQXR9OGn42yGoWYJvFNX4hmyzJeofkfEwDC5dhnAk1
neLJ/XWQLchpYpy1Qw9+zmvBNFx7Y1BbsHlyt35t7AQFjyIk91GpH50wlk0YX04e5cgpd42nv+u2
hVed1a2SwlS3Rihg1jMB+UPqYYOBUCI7Fm0mikUE+Vdzp0fYAWDSWSMTepnN8jFa2OoaHe52FFtY
cGviO3PIYmp07zqTDzl1571mcZHlfBXt+P+36U87fVOag02/fvGow+Cw+tQTZyvSjCG0fHJjalZz
NO0cE2QV7RjdpKZgVuseJMyulYNeY2TTwW3cR2Q8QiV59mYHtD0+55YtoVV+uRU7MOyfuT5ztwDa
j5bDJD1sx/rkZcPN1ITfu2VQ5JyO2eBTOLLu8P8WeniPuWsQLb65SXsm0k5EpeFrYODFkso2ailm
HFLsvpp6mo3oSWZ4HRVqrQ3C1sYl1hnNzApFOFwlRGIjE3s++dpdTvN0YdN+VjfpP1X5FyNd11Ye
xMYnu73jOAy+i+6B+eiQwRIDGsMHLi+2xPZkgIBnDANPVuMU95z5DWFZ0leP82nfCT7FKT+EzLyV
6iL+Wuom480WU1lLm8u4giH9FStiLQzQj2lzj/nJNqpY25V9c1x+h3iiFeO1nm/kIdYqa0RpYYNQ
lHuk84e24LRDjOBn7m6J0hI9pDaaMZTtRoYhW98Kaa5Vmq6JmRCMa7GWZyqb75jVNm+luqOUw9Fu
ivFeGfq95M2GKcanFZ6/It3qEzz4eZFHMejl3XbK3I/W45Muuivp8C0dzX6YwNsEUuTDX2Tl+5QV
GYoMrNKEvc/sQQ/ypuqidtVmIM8tUJ7Djkm0atKFzFqv43tG644GudQpof117Vdb2BSuh4dkjEHr
t5cSNp7uodTnLypqj232OBTGTWS52H88VHR8cRp8Ck/sawKJIVYDa254lhy8892Kmro8f7UIj7D6
Q+oJzwr5hIYiFNhT+8ps6Dfwrr12aeYX09J3Q2ccdXxUyrnzfrJcWUvaU+Qgt86CKAB2aGKuMCQG
X+oOjcllMQqUVKsJFDufUjc4MC4g/x6Wob53MwoxJL6grj4EGNppMaeaVYf+OZwgCByYT1Ifzswu
GbP70vnR2f21Cw9a+WLl+tVqjY2rOr5cLOKCSL2Oh1Ln5+zO2y7vnkaJ68F6Ugx7D4AENDnbxBaJ
nZHcxDhi5tkhrvuXuuI6NEO4qOA4yN+2RTWmSnWbV9MpMQAdLTvULLoXJr56EGcOl3JjpJlYQ15b
T6oTsKT7LFUbChneZ/jeTAg3OLJgyTqqsRigNRadTbxw59ddhd7bjZG3GIk/MUBq3NTWQ9s/Ycul
oi2xUUzJWVALUUOohJG51VSWEFO/KbLSX5JlTSNOk2qrgUkP2aoyYySz6Dp3zjkb83s5KR8a6E5F
Dscw1O4KV1AveornfJ8WpPGm707CZ7es04hDLqErlvnEeq0pUICKC0aDnQjpvoBjZ9e5GOPt8FjY
h6h6UMGFnizZSxR+Cci/0o1jD7G1bRRCjOZOThgop8F7GG3M27Y+TowaojQ2xD12FCTHKnaQcEqo
MTZ2en6Saf1Xm8qbZ7CFSRlUouFgm3D8uHql0ULbY9yZgOjzsl63LpJ9Sp+O5k2PNhRUtkwvFfqF
wpdG6PlzxoFYNso+9cAMUnMrqFMZeZJW1ZCxcghteHoUN0doq0mJUFXPoD5jRWk3JgxkRAw8MqPq
BpGu70YSK9x1SbFDIR0wNlCvdBn6S6ER9kgbYJNTdoLhdDAaIvLUbY7YYc2Bx7CYXoSSfZKmfIfR
CDhg+aOhFU3FzBNlm/9swJOFCPJyAnfHxo0GVDayU6Whh0cFrELl5EJb0owPGb17tKWXSf7p6QsF
ojvKqfJjVQ9qJGreUfNXYWvPU+NtqRTB2k3jxCkcoPYjd2Y6gFTb/ZEqmVgSbWJVuNolbmaM9LD7
JtntwKpuqfagkC3RSBbU3hOPCMXwZcOO3vhnKCq1mhUugkTsQpUexyIFLVZb8SZlrR7duDVsZcac
W4YvKsxZwdU1jYBPC829ZSIPYBuGOHk51hdciDKhUjVoSW/5mFzakMQ8biPCDRXp9KVkZ4Z1MS24
HDa/yws4N/OzqwRU56F8mOdqbA/ETw74S3cu9gGRdTzC9Uvo/uJbQwDPfEI7DJVUDTFcuRQzdQTY
TJ/1assub1L/tAlXfxifZGvyZfC490c7VXtzTVrPMS7lSYCUi7MIcxTcNcE2HjZqXkQvIzJ7jXVg
KVaAmW/7TGCWfAXvSoH5KckoB3k4yY71xm/MyFSk5U1l7gWttoc/RpNc/qzOL8nUHNJe/Cj01GA4
XQ9d+x6ZIKrTL33CEQOiECyJykyyGAwL9RUkyEtaek9pmtAQXj3celrXHIKKgrU80v9FE/D7MT91
RrWx44+oOYzkPEOOuILkMDEckVjrfLo7jEoADxVU/D5gTcIISCswCQ64cutrTN4dnxvtTBR49OnB
Hu11nJvHNmKl0DSHCde02xf7WOPLxLorDH+zvAu8DmKz9aOSacqjqyP/oIZurSxeJYTpLe1A79HF
9foXlXZou9xF4Z/XdRyzDto0Z2+zNfrPIfl06H+RfK3QXKj2w6q1NLxp/H43s/9QJmUdyWZX84aR
5T8jUwH/XDVRP+x0mTetZyUlyJfukkaCnMD+qGV8Q03L43Ln7Q3cJCsxqE9NrGJlzjeFyruLDu/h
JRnJShsih69a+GyzTo1rbpyC2htJhC1+4kME5IDnyPvHAuMpH1/V9BxxJFMtgCZr0CN2UzAIDebA
zQQFy+jBUvUbEAW7ZLgvb0H4r2uhTGtDSS5O9sMBT4hinHfT8Ee1ZKCw6u3pEtRH/AGVTz/o3ahe
nIRE61/MvlM3Rtwqx7K4tly9E/XLtXegDtbCvLVWEcBMX3E2MsDc7fCSYDDndFprSenb4jGY6ELT
MzO3ziZW1tEWlryGLZYujULDy2jIPN1mA7zxWpB76YvmC3Mh5Eqbv1O6gR7bN86bdXtpLPbncUJu
Pqumt4Q+Q90GBktspfPBn2RrF9ViZ2Tf3LyidA3nMEeNwNfKnq1t/+l9Yj2G0X2CWhD0RNpOzkB4
cOjUJ1GWl7orbbrq63fZC9uPrNx97evpR6ujEZsxKbEw9nwbWOsraBsQzM8pnYc3EhkdOQw+W101
P+Zs/k0AzQil5TdUmMYaUkoojyKQhY6tA0oniMUalTXWkHasbF/oGqVnCGQIKv23Ssh8ZU9qs3PK
Kzyh6iXP7mzbpy0rSgyzsPl2etXksBUeFi/XKfwaeAFCrYCxjDZdzv9kv1PqXz29l/l+wH6dew8d
k+JUcB0O861JslpDvgg9Z1Wof/RYdrSGo5ZJ6v1gA9neXtpgw9It1BGr+px58fesVSYctMyRPJDN
xgGlM28xULESbrFmlibGRj72yD5G1jvpRBdgfgKJo3624UuEiJDlZeBpVgxlP1nuVtODigUBLyEg
+cBQ1gL4YlVuCfMyKF3kgDr43HCxr61fPMUmVSM5sXC7f+AU9fC5gpjQUzCOeCTMR0HAzw73sgCs
FEGCGDaNjf9c/ibYQ+JZBoRH15b3J5VuW4M9SPHM5RWrrIbn9nekC31hmNk7U/AtV7fSYcbFBydx
Zi832ojXMTaf0ftNhrMuHm3HqBMfKvHTyheldn2TLnOouf0tRQ0mU3JAMkq8pWkMKAClPXZ4D+Wx
DjMYBpSAzdeqMzAoqAgwx2jYu7x/c3kgvUJP7zkhZNNNcCKfuvlF9L804Xkgabnwage+KWsl2ZfV
e15JLFgwhNnklU1ybOVTj/YTdm8FNjR9om+25y0K0qjeFj3fLaRI7uqrGppCqL4BxFs51Ycky6lM
fp6dPMZuM663Lbq9JaiMR5FfvAQam2qbq25pX6safQPruFwtOHE9esrCp456dU/7AHkAFGYV8Y1n
U0bG0O0waXNp0RM8QXT8fv7/5CBmhAPJQrUMtJypwV0C5Tu77vF2Gauy3TjQMwl0DkidLV0OnXa1
rX9R4/qDGXiwx+aU7wEHkjc/c5EAk1cZJ1sLTPuS3kzSiDXVnC0DyJwcAByRTZg589dJl+wVTmmW
hx7hY8JX7Mih5bBjxNdl4fM7qDNhbz6anGjNRHq7oXuLtj5fT3Tf4aNJy3d7CfCGd29E/EVIi5hH
k/KthEPtZv8yg3QDY6KkiN45FWpzcuiYLGrelQq0/Y+WT9nkkNJ5SVX8dSCr1zmXCID2VEL6cuhE
a4AQN6uiesPmh+bitk89DvLc+sQpEKqcEDVT5wBJLCblS8AjhQEx1IGOoh8P29gOQqbI2tw1FQsn
PDBcEkGvEbGzeRgu7fAIARNIOGp59UPr4D4jZjBY/2R8wPeyG6xkF83Naq4xm2AcxQ8DASWCUBJv
C7afywNj+q6NVFzuOlZMxGrXsfXp8KlVeuJX06dKUWc3XwtJqU4L7KDbdeaj50weE56Z/g+bJk4T
LLgsmdgDFbyuElakMOOxXUYo9AJxOwXHAgJxAlHUHpwe5CJ7/HnEWBXjL582EOnXy7kY8x2uiTNk
LJgnpjRCRXBqfSFIR+Bu88o7DOq71JbnmlipVTCEaPSUUFvGH3BJvqsq/wqpci8ESKEhSlmwuwLx
Su++WsUGCDLNL4OOYFj6M/plxXKn6pYWg5sFz4t1xJbxLpYbj2pFfPF0V5FysNd5Z8B2TYjqAJz3
S08uSiSCayiwGJhi7LZJu7A2wKgHdZISieIPypbAV7L9UMRKUEfRixkXvhxUD5YsU0NU0L2eyuHN
YVWNvea7zCrmdqWu/DK14qe4U1/DW1gZHauNRH2l/xfXX5LdO65ZR8vpbwZu5AHk4AJTSWyUS5sN
L65ZzAGWHBhY31JL4Aim0s9KEI4QnfFzU50I2O+kJc8F1Uo6jWMGP9iOHRx3PqQiChtg8kOt2s8s
rHiZYIXsjyK7VP07PSTrUH8yyh+Scavo3IWvONEPqkjhoDT7EBXHwBvGUbdxTVRYjdigauVvhgYZ
JHdEevr/vwwWvenYa0eTC5zGltwzyB+rpfmXlkPjFzYO4UiVArKh9hUNUb+1llbyKISAZA3elfYc
pvtY/nhc+ehcafxR0/vLMp6xHgiSqFfXRgs5Q6mhlegehte0jLdGLV4cI2UqTz5SG59FZRJ0JHxH
grkzNjzG3Tn3UJAccP50hOGwpOBGc/x0IfZG5VzdZEGXJt3uIx1eZusgnb1MFQsjVfIFbFE3nYm0
gApWylmiCfXEy6LJp/VQWoANe+KOc/EmKC0Z2ulU5vrPwOP7qpDdhCIXBZOdxUelql6StDHfnHrI
NyaVpNCRmAaCgecpweBD5h8s4YK0nOYMq/Oh64gFqSS3Gr/BqsV32DOmY2pqCG+8kUtxbuf6Bj31
pWYup+4WW8xJU4G04SRVhfsO/EYjpqOtZyXv1qFl3f5YbT2p81UW6bnIIxe2Y0PlyNGux3/t1G/r
LLwIozsXFj/LOmPZ6LAtdL1fnDvtKsJsV6bGqTaEvWBOnjPLfCUweqm52Jm8GgbY+4527pkYWv5Q
Fvo5HGNzxIFNlkSF/CbU4WPsmy/dSrDKtms6a9YmUQ+C0dgV2MTwsEb5cNR761YI0MLFZ4Opsq75
v3sOfpTCRvmVZnfpuWOPZMVbEu8FJwbnNKrxb558KuV1Uq9x+0Qn8TZT6VPF2KBV98L56nAY1m65
z9R+OxV7cg5GdKsJNZD48y2RgBeEPZ6ftZTdBD7qKsKIVbIkwrZZ+ZVBlx9/oNpKL3R2LckpiBeP
DG3RmxD01KUQEktii8EoYMYreckvpne3eB8a1P+2ezWU39F8m+nnCQEg2bQxYsdMCpPLzQ/f8kMp
DOxqRfCac7eZUi2QpEksGT/ySW6nZNj24U+R1pu8ZVaZ0mS7zP1iG0bNNhHWvua0K7LpyQCZsCoH
Y2tm1mcSXw2NOyjnY4QDUq+WLhvk8S6ddyPH6jARqp0AEUEoqaeW0gN1I/lk59EJuoxt2qxaH7Ez
Xoux2mn0AjDphd9lWxzSrr8njrWq5ZmFpt/jXarc5LXUj1qNCso9wYxVf2TnWGPmqz+m8EOWxUev
0tim5DcJ1FxxWfIR7kEl8otLTlo+MyJa2eL1jBBamfa15zrOzhQG7WVuFup8Wx/ob3uW2mucyPfY
gs9lT6uWl7cDFqP+8nIqGfXiuS5tmm7bdUl1VMTASrkmTZWkiN0ORYEmac/BwRyRFcaEMDiI7v02
ivdC6SnehYM3+SoA+kg3n6jpPZqs5U0Snm5EoxKvLm3YFCmp2s6XkfIasvnQ62pXciEWAKg82/Ed
/BSdgrTAdY+elQ6ndAZjh7Kwc2xerKIJZo2dUwcynbiTeB68GLbutisUHhVwtw2ZvqZloNI+ehJz
ZTOQ7QisFrEJpGbD2a5b/b/enNZJAJ+CY7v3M8+B4Mu9RA9JCmPfLWzzNeUHUHCNteQCTGLlq3hr
hT4MqfRBCj3f4BLONUmJbD/P5aaXzevCV1cEH8kx1xseq/aw7N+TniWkvsDreyaFLCSd8H+z0X6Y
f6bpl23mIVVDnB9nVet38d+fSAx+MSdB84BBsBE5C/bSOOVYSSvzKBQdmi4PGzaSrK82IvqxumEz
FShjUKmm5MH7f9W4NDoK76NNbkPGCIKPkezHS8idhbaDlw51wEztC7zXjSKI3dkh4XTm9alk6Yoj
Q3I6dqGCN4RtqZ5+LLanTtX2thNuRqU6hUnxssQn0/BSQXgseZcNUttjofXdGdST+lmkE/9cTLqq
Mt/jntfBPBxA871rjEKJgmeCeslZdba1ngeFpxApb64jhDnOFErGVshNyCS0rESGQLNTj4tLWhVf
IxQBu+duI+qLCyajn4D1GJeSYAAZhX0AgND3xu5bFPK2jFYahpO1CLt9Tf7Go42d6060wnXv67p9
GAn/F6AAlOSoY9dtI3fPy4XnBmCiEvKrc77//RGGzrnhO1zAInTEsbQwB0FGKV1zn9dWYOFn5o4p
O/mnYBhM2uaY6tqt4S4wheeoeHYhuY5q9lnNxdb8GcWz2bR7d+yeigLWIfEkgqQD3zi4Guxs8IXp
0161lKvZj0f2bKeGcEVGZ2VIMMUIk5bJu9wXw45D69nRzOdW5ULbASAdb8YMHiHt3V/BJTbu3mxL
8q5Mt7ChHuQodjFGibbZjgijFpdI2/tRzAreE5tL5YqmV3jGttCrRzJMu+G7NJzAIQBEDHdv6x4f
dTrtGhtMpCM/Og8tZmZb8zqqO487SW7WR6GV0DiMbSwp3HLfkqk814a3MpefD1xk0z1Y7mvIWDlq
87OzJGWWnQ5fDxd9i61JoVCL6w5+5r6LMjDn32zKtz3bClsAYUjy36Qr7gYPv0K6gS8eo/peVaGk
4I0WIG7SqQkmdcZD3R20FoNWq3zDVH0BqNQq4qakBMLM4aB1eGjAYNKds+tNTLV99tRm9k5jGR1h
WyUAci7RKe0SVy5b74TPp94aQrmLAQCR1Qe9qRMHIxJkZtjyBa3OLzkt8HWTbYkgseeCj3DQOASM
32hY8BI0diAYKeGG1koyhK7h7Ggp2ptkVJxQ3L3BC5q+fuqrb5eWB0Pw1ed6UMPb6dO9jv4VMdEa
7bWt6mfgzdxGu41NPWeqaavMmChGSd77+Vki1Jf6r+weqbDh1VA9hbbW/UfZee3GzqRZ9lUKfV0s
BF2QBLobmPROSnkd6YaQpXdBF+TT9+Lfg5mpueiZvinglM4v5UkxIz6z99rG3orrU+d0cONqNAoa
gSz3NXpekdWHkr4kq6PvqKSypvgJivk1mm+9Qvy4agf4ep8nM+qwF3cguttCsfyJQAOAUHg35z24
5/A7hX5SqbeS+Ei2b9iTiYfdDEl5jeGTnpnQHzrCSNIG3f2ORqrEA53UL6N5D1wKwCrrGtRHVvTm
TUvDFW3lp5F1+x7oj0BXFuX93k342eY7Jd97Q42+5MVJ+M8T3seSUWfBPJQ5Njs/rqJbQgzXozGt
UO4RUMZw+z0judsp3q0KX2nqvQoPkub0R4U/bWluSMIBk3YI2s+s1nuDSJNJiAeqVJNFExzuoydf
EWrtVMWaP0BDTNlLRFul7mcvfzDk4+gbH4a8y3W/ZXG/IjN3m3i/WekS+01WES73JvookclafUoc
kQFMGLC2MRJ/DNZu/rW45nV+dDXaHaA9lNv7xvmdYgPXqXGU2OgK69mungBWQvEzUMKG4BlZ1oJ2
hEmEvLA6DvShcNdQn6e7ZT0/4AQJmtvF5iZNc2tzmMVol/Oi3PkTPLo2/SCjbd0X40MRpWvXQ1jE
AsKod+HISmHCXicf25Lbzb+zc/d+8S2VDZJUdu4aJISo2p2bNAcwMCf9E9aAKnvAG4kmSxdLQu+q
jUBGt2IZCXfG2SHlOmaRYNQ3fiWAMuj18CKrIENZCKIcouAhHW6Ec1TPLFoMCtD8MNzzSsNZnPWt
xhXspXdJfo8QHPmp0biMY0jqJPwPEN43cfSraMfMdgye4uE6z/sxuyQxfreN9x5UC4zrrUKY1yv2
nlazNRQn3Ql64dHmpJG/lg52Dvt1B4J/y43lT5fB7NcSxDLJRaviGhNFHDnBoywZSOnswvZyUum5
cYI9+L2z3zJPcr+RA/DwoL8PKA8MQp4VQ8lW3vOZoj4e+FzFe9IFGNC0V2f4LQ2BauPG4U6DiUXv
YT/HZkxMt7oSqdBF7dnjQm80VtlxbRnXjvgo3Rm3/jntniUQj8x6jphrToV3RKvvFSeAi5u0MFkd
nRUrx4KVqH/b8dO10l+EIhLvE1vtlXChIoJzZujoFplEuTFAlcleBauOuKVhUtYpifuU3w9dCrlC
BfQuqnYPQcKUu1uBgmWYpu4l4pXgrWU8DxlqIj2e0RCcIHQcWVpYB3Msn7wA7bBoks2cqfI6R624
R1W3CWcFewPLzdZN62AbZeYSleoTmT4xH2lNaFcZLvGNj6QA/craCMpt0KLgLnIXvz9srAnw1rOo
SYshYsdcQDut71mEZkW3vQQ/Rj7rhiPbcBJSG5uPDuUdm/fij2WG8651j7B1kl0Y27/shD76vkxv
SIUjbT2MTgI8+iWEpMjyLqBrBLiOuuGUAPg6d+DTkIjX9U1suORF123OWoc21w6H6NV1BliAcIn2
f/2x9UCOJUGNMnT5Kt6Ag5lO9gPZDcUTunZJZd8invki4QVG2ZBOV9BP8px1Dppoo+Tz4zIHc5fI
Dq8r7zP6lCO+GOGfYrOWVz+DxtV1RIeW7oxYWVbmZu5mf19NAROM0ifPqoy+CQ+FHmf77yYpDZRX
I/GstjDObR0DQczmaN2QRgFfzExhoTTuJ8E44tyxWjoHVf9bAsrctT1Bmr2ZIh6dR1ye0JpwfwX6
oGq6iMma28M4scvTweAeAq+4C/TU8ENdGKV+FO4GFyR/36BIsVA3EgKaUxXXDapblZ1lS3ZYENQe
kxfbOOV9b/APHO6Vratd0Q6bJAbwGC+zOeGDVs27yTpFeSkPChxdVhjy7OFdmHrIyZXnngtksjyG
7V1TxoQ89vgnqUdBzyTjFeiwf+oU0+9Q6ITaw3L2RRwllzi5dcfZPFf9S+LL+gKC0eoTVDO23eNv
ZU5mlkCxPTNh7hDOSN/6pjmW0QGaHG4gzEY7p2zfg2QAr8qFK1OwkU6UkIErebAFu8i7ub/njXPP
Qq11kqjjzAMMoROivuUzeEb1lOeE27niF74Jh1hVvyEzn1HAGHct8E1KwIjNXm/5h9njGsIcdDNj
2plJjjLDLy1qOJgdvWRcj6fYyTjK6+qdzKryRhnhwZxVcYxk9TNOTOTRa0MMCpNzq42T9DD5ybCp
tqnlbEvYq1taVcZqRp7tu2I4cbU9dhBxjBBmRixYncVDRm49H87CAYMT2OFLP1W4ObOevpaYGkLX
pgBV1H4O+/DQGVTslXNuZhe2Pa43NvEuKqwipDLQCCHA9WnilmnxoBrEKj/GeGSwfY03+KQxPNEz
NEeVMwdzymXcnmA2HD2MHXkgsIiwiZ8qPa/AOgkxhVhfrhG7yoNngd8pvLduoXj7i4XRmZsn1yCB
cywGe6+b9tm3MbOlRX2F7sfaoNICznHpXNzyuYWOfRyIuCRpaNhXOeO1CvxiU4HRi5ybvBcTGX9M
kOwBUiwceHITuEVJuOCsKhz2rwaA1HmmKpI9kAi9xKG31Y7dGzjUKdZM7UxkoAla8gZVZuiE6lVS
0BxETGTpYoRNepq9rEiWUA9Wt5Gubq18EcFwJIu4j3feaPXXIW6HK7LiL0el2XEGzRGV1k2h4LgU
w5RgpULllXBl+fndzMOwQqcVrIsZGW+bwBUMKv/LtTjRs9hcOseIUqkgTKfwoFUDH2IlK5fTgTyy
vngB28ZmE9t8E3d651sj/nsvJrzDGF+tOJUw2zOxC/qnOhHNrR0nP07mJHuBtxRVq+Ft2t4FyJYx
qBAVEIA+IUgM48pzhvkw8MZ5YxkVbtNEPgQGSzR7GVl0wUvSKrm1nP67yQf20YMgTOeA+JVY1Mwk
6R7pGNG9NLw1aTqa1A9qp4CPb9EbW5Eb3yQ2MC6w8BICq0hQ1iNIaScBEDaEyDbZ/h+r77ALARk/
hhJvLKO+VXoygHJdGKRvVM8CJyiBHDqd9ezEEldGMOqVK/S3mdgQ45JSouYun2easJxBLVQjflcl
qdHGfGMWtGtjjVQPShMubHJ/7D7Ahl9DJ/2LaV/2zbmO9YffejmmcdoTZSNfLRZz6FyN32MfVTfs
mqub1PzVkfZPoanlvp69O1NnxMdJULYkvV4M1TAHMu3tBDx8lcywfAcWcFTGuLj7aTxCgzxPDL0u
DWKEEHVI2IrHmNH3kci0taoxuNeAelbOJ+YlnzRx2Avh+J0Z5pdRmSc7Ai/st7I+zuyoM7RCUeY+
Iv1wM/jksYcZSBrTA6Iy5z5o3qfIOjDHczB/wnyLND1bH5tylZLJiBNrhPqowm2zmNcjzdXUF3vT
7iSwO3Hidya2gSjzjc+cvWuq27BuUK1zuWw91ueWTe8SFz0xV/CYkxFZMNQzh0ZADadYwr4oEK15
6RzsojyADe8YOMoBx9hZRqadr1tCHsdVTGLm8pDfzi7YLoPBFqo04qv9h8awo4OBos2rgftXROF6
OanQFO6+VzNazoP1HNX5DaPIgWDvaxK4+bkxQxaSU9NgWCDdQwlYCcar1M6pKCsfu5XHXRB1ezDN
tAJGvw2mMQQ5V9R0tcrHINJD2fQs2vAKbVPgie6YB2gFu/eu9pwbpyKnpkWxFnr1beNbKW5lCjPu
p2rDAqpgHh9F29yojVMRJm+uOeD0zTk5E2Oxi1UWfDxWOUp373HX/eauRwVdOgCBy/YgJioLAwfS
FuR6ZoEja4P2VESotM2oTbYB/b5TxvFO2PKnjrzXVFlbvhyvOfP9fShQveWFiYuT9Swu0rdc+eN5
7vwHBHgu9jV4o9IPQKy7fJaWNHC0DxVqaP7/jvXl5NdcnjgZndCVqybT4CqgceBTwS3v+y39X9x8
M1C6z/IFoKQj99AXWNcyo3ZgLng1M0UcrjEE0q8J9tbiqVEFEsk4G++Gvu72cWY9tXXm3pREKoC4
QQgLL1swEmLHeIcu/wa0tf0cRmxeRxcAct86nzCpzGPV4i7XcxTczIsMe6R5cAfrkNehfSbp9iHl
Z1xqlCdrh79PXMvUHSbuTWTJxQtQwmLXwPzFkRZdRQP5cc5mfjU1PF2r/RSB8SdKB8oaCICyahR6
COaQqtG7xsa/kXaIIplbAJnufSD5CVRheuZ2cLsHtg5Hk0AsLEzBKU4B8NsJtC/afdCztI6bppAj
fGVt7JTvLvA2+yLQhLBp7VZQY+ikPfPIW4j4rGNN7iUJkMhCxhupQxyvGU8PsF8MgM7VZH6ySvIk
W/Czxc7Mr6qpnWflw2SrAKwmlpFuJ8qfP5l4j12t3xjdG6QKbESF/EzlQ3PqStQSjmW9YAp4bKgr
r3OWnFx6h1vA+LdsfoYdpdozanmS3Cx0WFXLK6ongiAlagDA3EDzpNfy0ZLsANqbwa4us4udYgK/
uvaENOlFcxtVtME8Npztd5iqH3p6HTotb7rU6zbU7nVjfZdEVd5MiBhMl/WlK6Ib6BHt2YXIZcoG
uXUlgX7QGCQ6ufF8lo9uHpxNYbyFGtUeTSazRHMxJATPU18sI8IRuuKUPTDmYbApmosnQ7iI8OKA
rQenOhLHwaBvQYfcb62cm2jM7LPWXXZl07pujPCthqyOHmc7S1h6I3Sq1RAY6JwT1HJw2IIhYFpB
Kt6dNw8o3JPobRzD4hJM9yQTRuhIlmAUj0lTQUOeZoG1cVSHc9aIh2Pi5xsHJBY6rwtmATg+5vCG
Af44Jbm9a8PpuxSGu/eS80DKVemwyOkIfu9dyVq97H+JV8HTkjBlGtD5lhLJDsmmOQ0de93Sai4F
zFW8k+G4zmz1PvoODUYVAjqL3i1/eubu3Lc04wc5cXaNPUg0uyP8jUBmxOcd/FJrwOA6trVxo9ga
ljrTMK7lMVcTJxaiXuHPj9KsgmuhrQ24RI8LfALE2zHMB1hC5BNVS1QqRExwrRD45sei9xdtRPIW
95F99RA41UYMsE2Z0wHvGoQSe3ypO0yZiQNcplx0jr6pj34KeLf0i/HATuK7Ewz0EYiAqU5Nuckw
95hx+8AGEGgSoMjDyC8aD37Ret3FC/udnfByCR+4cXqr38+9m6L2DZDQpPV0MIrQxNZpszBxqfl4
lAlfE/a+7NNdbT2idkdBggZ2lTXZJ0JxNvRGQMRcEVyVmz3GCpmqzSGziWVOdIESIAM1BEDLU/3e
D9xvy1WMMWPCv70muJRd4pFfl20abc0bLYl7YJp5juyufkvQ5GVBo2gC8goRQHBnGQZe+KM2MDl0
HTiYmUwmrVAUMondJHyeV0W5kKuy+JeUI9glKSKl2YPZq3HjjmO799DdNbZzW+v2RUQG6T51fC8d
tIlZ5LBwRrPbeXp89SHtd3Bgx4h9Ck0QuRZmq7FbxeMOrTT23lJd2h79iiXboznLXwXBbRPNuNoZ
7GyiYBjIsqRV0bpf6aCxtvQzyDjT80isLeKf6hYoZAhkYZ9NLiYXPJs43b/I7gpgGVZnnhN793dB
ZgEZP0O0jc0H0/AuNfZErHMbhcFo480dupjk5Kh+3I2ckocKeVkLpX0TTQgp4c10G3TIep3PweHv
VZ5aQHWceQPnINm0AUVF7QGxdsGUS/S3OFI7D7V0lryVxkMdIkypkpYAQuuJQOfx8N8Pet08/o+n
v/1W6m83j7unf10yYr+qegINHnf//q//9Kf9T3X7Ufy0/+Vfuv0Yup/m//4r//Rt23//68vRT7X5
6D7+6Q9bHrduuu9/FNGsbZ//50v4n3/z//eLf/v567s8/T+CXt3/MugVDkvy8beP8vtvhx81/0QV
E+qPf8p95b//z9xXM/iHtGTAHMdBl+L6wf/KfTXdf3i2sJ3AdYRnolkhXJbQiy7+t39x3H9YnhuY
nnBBzFnS/d+5r471D5fwcNvj+wVC2IH538l9tUyHV/Z/5r5apufidfdslB5COo5r8fWvjweuhfbf
/sX8u2dNubYkDjybmLh7UfyGSV/fJ1HzbI5ReQjL5k9kN/OukX14rPMc7MA4PgyKaaQI3R2OTlqO
tg2ICGiAQFZWcYj4FMczouMZkUUXYxVkkqW4atitOSDDmsBNHxBuN6s8wFrFVllcqzH5mYE1xXRY
D+OiBU5sW59iS11jyCFMYqoXT2ZfKqD8kgS5DtXV7Cb3MVfqs6kHqDRTZh8zWHBtNjy2VWQysoMD
L0vFkDgmD5mZKFp6XVDcYcHAjX2naaPPcwqQYPHpXmpcvetJESGaiuFRxh5e0jRJt4AGGDWQ1NJM
0jupSZFbzZwIXxJrwaw805azWAmSH50laEJ15V6UGUWsdgqHn+i2164fAcE1JfkQEHcDHX+4tf1T
ZdErmIzhFW8sKhSJeTf7VUN9k82ctL4DOMGf6TYolk8UMx+FX1ismSMW7+lBGH27N3KENlmhimtR
3SU+cn8diedCHF2D+i6vyvRACNZa+JVzl5V5x8yNc35IGM1ZMTaARUqIycTmLYGUY8GxTtvkmeEq
BYofPBUBh2blY1eV5r2sKgKqBTQdgEAHz5y7o4OAhNSXbGNV2XeVhOOWfUl+ETS3/jiNdFxDiDkP
kAMafIjfegOaAp+ql4ebJJruM49hgaOY4IblKLeglbO1rouaG8j3gekGFCo+gnegw2eL7mGuLEYl
7Vc42t26LCcBgaAn/rVJgHUZdr8hxwq5UmoShzG3XBhSDwcWGD37wyaDefZgNkiwTSAmns0RWwwS
Xu8ongwt4zMplgGyrJI0VhRqWzbxpzQnUiaii2t1bV0dW/ebDv2gtj25o6FdaNIEylueyain7MKd
befpwdaoqCiMpwNWxvbI5HNrp/SeVa3j3TDgcQ6WzRpy4pKZSDNfYwfaa9v9ogIZQNpzAVQV0fQ2
Dv1tS3fDrjgqL1WHPQQ8MOE+febfmaRo8MHuT1LieQgXrx1CQWxp5YcdAdwJk3A6x6FRMT+p7xw7
Hm8BDwXOUZKHi/upbbZ/DU/BI+d4k/DL8R6xnijaGw/3Z93YBxFiwqqi/iOecuj7mfUmvYGNAVZU
WENkqkwMSms0IVzZ6A1tilFvQYyxbK1tFBG6GZ9A/Bi7brRe4xoqtJqZEkx1JFfjoia0tfvsF0ir
81ZDXYoF8LAgwIZrzq+Q/j6cAaUQtETEUYN8B1TIadPeTpF3nJrsx059JsZgJE5RoSEoN59uqCIM
kHdlh7mjR6arXUJHXGZo7I8p6hWLvwTxfxtN6Qcrh9NMp76z8XAdXeG/9Il9rNu6fnF6j3GD3WLa
yrn8+xbVWqSJp8S44o8lHseK0J/CMxZxwZuyh2PphfO3W8wPEG2LT7PMf2RKGTckzYOp+3bbyPKF
vDCmBhE48Thsjw647k1A07dOyoIcgeQL/g5z9Md60d1PfQ3ZM4RLCXMuwxi9zSKGITO+gJ1PYiWp
OST66oBJsGQ+Ms3ehSUuds2Q0eJkkA6Uj5Rlie5wh49bzaKFkS1NfmO395LoODI7zB88oi+9S7wj
G97qJKvuROALGq4/tjIaJj2mRvA5aX4YM/D+V/e0KWrxl1TBciakPmlo7DcQdM/fY3NbkufGd9vK
GF12NWeLPIaehd/ymmnnsMu6i6jymwrp0GHyh5u0Bm42MWqHIVU9x01yr1icISVNrz6hmn03YYif
Hj3GfyKcy0OWD4dCZYdM+d8OQ/FNFHZ/rFEffFM+poGJovx2HlkPhaqkwu1nFk0IRVC2bgaVPMjw
oalHB+dA6awaxq5EaLoIsWP1JGzgkQOBJ5c8okztRGJtzBHpBJm4UfeX3L86cbetraresPyCaewK
dneEPMPTDBnJrKaGMbbdk5uMsC+ccBZPFg5wZhfzxKPnxfy2TfODcTu6MAb8zA92NmfGvhRmC62E
jXG7pFX29iHokgc0NWCiGntamOK7Ix/QepfPyckQEIKh+R9y1BBs31KGYDy+6Pw0h7H56vRoEUrV
zWujND/ayf9I2BKVThNtjKYzNqNdfLWqSbjs0J8J1hm7PlAwwOs4YzwFFGn2ce70rPTGzGTFPBJL
G8TN3VCDPVh4q4UeP+MRrIXW5jKh7u/g6Dhnp3DuRsZ5Q4w2ymgXo1U6/8SLF09k37ZZULjmLUeV
nayHQpdLJvxrbdA+YhdOXfzCuY/5pgu+K5180uMCUSFTsC5Rq2Zd+OHNDQFecCKJe022KCRuoceS
YGOgiAlq9Wo43lELF5HdG3G937LL65tZ3iQVbxFTIFbqWfuWVownHc8d8Uxw4yVNfT+IxsKlwwM+
NIIsGEdBOoZu60rmD0UMwb2WzIRcYLcdqjy2Ru3JkB0V0nBiDLqswti+gM3JfVbcRXGyLHhscvqi
lUL/C+3J9/rp2ITGj3BiAmXsS9o02WPrWxQhwPqNvGCFjVnOZA1+wUGhUqTgWg7rMDSeZwJyCTBi
nD1PO0VSH5wJtAH0CsHKAoGYTUm5G2ZEd7MYyW9lb8zUJLykKTrEeeI1VeziXdW88E5c+wA8SzY6
X2WPht6085dy9OuD7QMJsQo4s8FUMY1z7R9Nag3fkrliX04HTQSTCTtmWIhcahkBNox0lOk+KtEw
SB6BBdkha1pJ8zwhygzLO1vUt+EiUUsk8TiLrKeKxfzYgPalIfrD/gH0tomLpA8Rt5o802gr2FrM
DTnTeqjJ0eqy5zBm+GrgSNz7zPryVv12NQKgtgSpTY1FrhwibwRPk2yz/aBo0mwyJP0OWbHhoozN
uwB/meBt9TmUusKVx1FbzHSbnXLt1y7tu9OIh3pQVXqycdWtXMs+UlbtIYXAhAX/vhZt9S5Ka4t/
lGRwU/3E+NN2UvyMdoR0bZrQqmS2dSrAItbars4jI94zN6DahWX3ni9/m7z0L6SsBFjhX5oh4FCQ
aZAHTYj4WaqUcC5tLntDNlDlAuJRdNxhSZamrj1xQJEEmCf79OKYKPSiebdn/2AH+mZY5uyDirA4
CsDeJcEdo35SfOzc2vhsXPehJTCcdZB88mMNu9w053XsJogaRfcdDtV3WkCPqEwOQNU2z06DCWea
waUXhJcgfu7+4N5L9lWaHn1f45lJH8NLS+D0oUWaYMzWb+bj0jUAMsQVD64d3vtSbOYa7Ad5WrcS
+9qeGSVaGHieYcQy3N8Q/5ye5JAfhcYZ7VhMVsfBIUDLOQ9ueoeWmga/ZBsa34ygl3GqFJ8BKCzS
MPRWlOlv322iFrUYMIJqJkFNUSDlJr6SymSZERTunaqDq03BDQJtgq0dfQTCR89ozPdlJu+gZ+1k
Bl+QUzQJUWTVigi4JjUJjUFay5rJI2GhYWgcBcypWEGbTnfv0mzXdvCVI3Qk/fVzZP7WCOMoEgmn
UM7r0SQF08XGE7b2N9qtxa0RfM4xJsHBPUWqsFduhEFfZvFL1s73RjPfxGzD1j4LN0xpZ2EtqFQv
SHZT3F3R88AixiSy0PXB3ciCOb6YRvTK83NdwE4iJK5aIhTqcm9XdbVC/J+tqdRRi6f12Q8/Il5e
PLZgJuXWWWZbuIuwWSf2fkieygCJ3BiExzTwlgctvCeX5R2kuYXb9aMvcXQ1yZPn4B1jKriiFmLn
0sb8Mgvxzil5P1UN6x4YwrQL1EahdI+i8997r01OInwvU1ufiTAqWOC73E4q+ISKAjnGwaVO+UN2
PKE+TVCtB4fgrRFJVJl0m4QGdjU4MdFTdvrbzfqSj+W4n7L96BhITWpOAhqzB8E9v01D80SwFa2l
EEcjR1HkWuknI0QWUyICREnlrc3pIzeh9uLpwMWanZldDpuCIEwMmNYBeQ4aPwZiteI7j7DX1gzS
mQfa3jmuMGA2/fNYZFRerDsKdmcgtzy5DZ/U1N3WSYsvQzoV46xrpLlFU89/QIm/B1IKeq2+LT3O
KCJVsE8+2tyb/lQQz6N4DDgnbscJXwLa7UU/VS6pZO5tGKIdZ6dLEIrN0WYPKeTndn7JsvYunrpP
W8ckqAzeUzXHzTmygmc1Aajooh4GV1hh4IbyuOpoiXFv7dsQ8ouje03y4qpKm1vDmUD8jOigIObJ
W9LP0DaMr3MmZzwPXCSZCm4mfTuhSCAeBkhyHpsMV/FENSiZD63t7quZCsZu0c2ZDqkcQ1HGh1HZ
4RobB4muAZ4GYsV+SityUO8F5amY8WRkN2o29F6peiS1gUCx8q/iFTHiKkdLK2d1n5jxOpGVYgM4
7uPadPfC43OO8u7clXgHbY2Lk+S0X5zeEOBvUVilu9GuF3N9jP8qR+HDuc8rg3cZ3vjkXLPAghir
0bSVbn+cRFIcamF2m8WIQuAPYOJnp8NOO2fMrDP4n1po4xJauFWsFFZQiWaD8T/Vd6Me3J56FAWs
ytJDaEdvoUeYt8lKWs9dB7c4+GZ4CukS11JqcLXiA4tXLuNfUwPnEKZm9xu/jj7dSZ9y15Yeq2M+
0/UK3uenrbiA+kVaPzrOuzWh8ogZ29BDl3fKxeAJbHXZs9V/DNBKfUO7RRh5WpPX7CNEWUGp6HZg
H3jQMRGx0Fm5ytotR36QqUMusk3XgdhxzPI3hCe5/PLYR02UaugFM7DzWcxGvDCm3yqHyyljgjgr
ZMwZQRSQmdCnWOm7l8Kkq3X9YRIE5+lqOsBMQYmMVYbhzLAh3/poNswriT1xNsaMMcK14pu46LaI
klE2Tag+vffS8dS6WuJaR8ksd8AhtcXhQ94joeBbz59xDon2O4oxu5BhTx1MK8Sr7tnx1aiXMX1g
9MMd4JfTGTfAiSsWUY8+BzOLMsTjI0Si4HHg4LKyjoGN8I9oyW487h7yB8Nfoex7s6B7bnT1h/7w
QAwKAHCQTLR9kUDs+1RmGa2CliUddvNHwp+mhGBA1LkTJkEnvNVz/d0TSjUPo7NCOAY0ImkvvAts
7Y1Lny4yW51wz3pPkojyHcmZ9XYQX+CNkYfy35QNtgHCwr5Y8sd7mmIqZDWddFqc/MF4zQsmHaQb
3Hgmh2wb5Kfa1S8DSSUBmgtk+iiktGG/9up+yFAActLFm7bUPOE+Txj7mRXH9x9ec7r0KiOFwLQI
ZMKLD1jtOE9yU2cDefCZv6sMDLfAf6LdrD9174839VKfls1wVlgCB1S0MhF4iXVGhoAH09cfZ+7I
zN82HQvKYfiSkjlEOfC8MWrfeZNn4Y9eCrv43Qs1KHN/JCi3ljuLbSYgtV9HEs4YUzwtEpU9PtGn
KPfqAzEwmTUfZ4Pd65jbmPk7/Naue+rQ5G9bM6cHau5rJaCXuVjwtc8eJAJTGY7s9/swc045CLbZ
NgHsM3obeJO51vg1mqO5C0L4OHU9RwicENvoilhGKvZ6c4l0t8hmyGMGy0xROlvrlBt1D73SBehh
dyuCDbgcPHZ2uvz15y8x4ISAb589sFPYOu5XY2BR6lKaACkK7sQsQViazttsCJ98W4ENZMNux/FD
EWTzTiI+OSLDXFtamujlcOF0TR2ubW8XEti56nkfQDnjRmyxe4YXBkkBo5YEYBuDUhTduKVBK2Mg
a3yGe8kWEQ8sNnTkYa2OwqANxVjoE8EOJQnxwcdk8ixZ+Ys5ueDP55lJDK8yNYNXWjCK74KcKTwk
Vk+wlMGoyooRxoqsBeJg5JfMHdZe2ABuHIwX04KLbpjOviSJlPXlBabRd2PK4bbsf/qxpaiS6aON
zxMGLoAJPupLyg9oGpJ7eAY7toHRYyqvcOhzeDViWlONuG65C4iew8Q6fkQwFZqOHsJO/Oe+5V+s
UESvYif/I0b+xWVRf7TICbDyP5JV7e6b4MROdlgLzuV1IRg2uqXxXQ4IRvr8AWKzs51rLClGEN4W
c5zscGpoMj3v/EZ1u0GWb0nkfSeYgpI5Jy2lG5ZyjJHlyIrPY79NR9FemfzSPY0t3lmqLFY5TG+X
zAI43vi1ex++ykJOQdelxPgruUMCmigZFQc7lXtQYNgUB6yc7IYZGfLD2LfUmP3LncETsvFttNEd
aUF2ycXLBeyvqfCf8in64/P0ALqd3rvGfuW55Q0pPHwMMxhMB8HYPJmnMoyQ8gftn56izmO6tI4w
cWdUdLrkYaxqTgFhvYkoximttYtwS7wjycsK9lZz9OrQ2VnxAx3ozONOn9lC1y4ddFPU1Wh882sY
0L+nggt3QrVad9WCBqrW/tSOm1G6JuCUGA962n+0w572oWYWgmIinpthayr3TxWVr2WIf6emoPRT
3Moqst8sg+KDcpqEmGF6U41xG/jNtbIa4kz6C768W1ocgFbLcxp0qcDqgLNdUIbVLVFjwS+AHCIu
OpKavaI/jg4yOGbW8HyggE/QOjfpmF/6Ogq3o+V+jSkoNENMWxfpAXSvhk2bcAkneBIWBF0zoGDQ
gE1rixYF9YAF/hDvD0ykv/4nlZXPTx8s6CbMoZPkJ18mMMhuv0OFFEg5r0bNN04HSjjN9CfyGHs6
Y4wvOuGBgeDuaZwnCDnAMNjjxvAiqNOSxKd4pgEOgM/iWasIPeesG89BguMC9KS9KUrrjzfZjx0p
mNFigyOJj61qHwAx9QlDMPL9KHH8j3ZJ9eCd3YrQzw6eoh3WPodjfW64z4Fpd0+JB052YuCDJSLd
DOiZF7NpIMhLbnwcN776FWlzxzSSf8NAbVt1iNwqaonS119aeYyg/QDzI/Tk1C8/G8E/L+xdMprc
K7Ru4nwU2/muDYA4pI+JgW6Ebp+05ewOU/M9IfN79kqEplXRYjPiYVzbRQgAYEGT4+poarfjzSfr
UgxkjOQW5AIfPyspcqYycPlCtAUmBGuhNLDBN4sIxUcrz2i+YS0PasXzV9t88ggxGhAq2rV36GTw
H8ydyW7kypqk36X2vCDpnHxRi1bMoZBCY2rYEMpUinTOpNM5PX19PN2LvkCjgUJvenGBg5vIc6QI
0gf7zT57dOsCVynRB0QM65eUvOULq9kS8mU1FfBhx1aXOekuhLGWm3DhCE9F5K4I9a8lm57wbX6r
TIKuxBCWa+ZWDfZzQCEK23/6vDTOWdMVmIV8bqNPNBaQXzh4f00Npifnzc7rnH9jObBez/d45GhY
7IZvId1drzmTzm73lYo3a7Lb9eL5FQTl7eLWbw5tuDeIPV9jTkOM5ZLmiDi5jnRRry0Anfu3icYb
t7EC4lx4+b1KPZo8w24l1SHKCbbnPTF/BdLTy7sbOVYfWcNvG6b2zyodeAimNxlEBqRNjzECIVLu
ozE1gZ38siHQbejxfopp0COp+6E5O1UZUwz6tQ3PL3c5hmY7CijKTdVH32Bcmwecag3AxOxPvOAT
48rGij79resJ5bLpv+KCAZ/Hpw6bEsqiZ/aB5kPTEwX2CU4Ap+1f/PjJ5hRzM/c8qT3KCFkbjE1q
+IEsx1qQ0v4nA/8SpEx6Gso3kf1T6Cf8WTKrl9FJz8TZP1ucNrlhQs82jGTeArMp449ZQskKWxwu
MPnhqF0LaVCPU1ZVDpRkk9ZEeBH9jorl6AXIlA37xo2NmrixFPL27B0XP2OCpf18T88C8B6sghB7
by2bL5qz8lNQwPpWydr9V1yW7lOsWIkpxMw+YmdRyuU57WntC6fu1qFkw1/Et81EGRWQdGU2xecx
cvq9bwUEAGGwoWA+2h67nKsh23RQYGnrwGQdEyCMlvrZsrOvJE2ukQiybT+zTzr/hPPD5E6BvfGq
19rwBWu//CkF/0B/yMp44hpuF3dQhwjHN3xp8zDiRRv+9nJ9KUY2VJCfhAuyrz544Kulwad3oOx2
QEYWkR5RMt8YhT/8z/dHwDXn7tGGCTODtvouYO0ydqJ6lOq112lijxriiUYnh3w1T/WkORbp/DGD
UJOov7guxDZO3QfRqt9zk58tE1ItWHzU+HKIOfLfnCpDwPnGrIJEFDJI1laNj66Ztr7k3NOnfMqS
jq82WS/J1ledJVccu7ikFdmX2CruJeC5decyHK/cexUEV51BL8j4aOeCnDZPIQvY+mUxCb1hrP1h
N9b77HhiO1S4qFxC1SGQRA7aBAdHO4IH0FGiQ0tNC1AQbCTPdYQPfC3XAFJ6gbACDZzVembWADZD
nekMuR8L/zAUJHBDvg6QJ/U2HQAGTTIFgMXmLyl9bTMb7cl/ptaFNG7DcK3ge6fO93OEfMORWABR
XJ8Gp51ODAu2vDwf7cgYq6NXHH58jZk43dYLv1sKB27jOuUTlT8DGiyHzfCFdvjbXvMm1bCMdrll
f5F5IERB6nAfF3zOOOx2KDPPqcbUmrFiNXhdAUTHZ2MnX33B/8MzXCziN5dmLvM5nLlgTjlDBShX
/IMK/D9uLJnualZ4Z+bDqWL5txhfBivf/PO6MrUG7RJWZhvq8lkyQl0bwGDjPvb0ZENcoEZaaH1k
QG/tFxtE24ByjgJ14y/SQcBkBDaO1ndd8L5MHsn0kZaleOalp4nrsDgTxX6S9idHwnLV4KHjtM5P
8sPH8rJRIn1rFziv3M7A2wA8jgGTNiY6zOahrljlkzh5LePpETf3t53Hz6pvHyK3xu6crhRDfnhs
TsuuIvOlan5/L+SKnFvJVyAw/uGx/uPUysIBbH1lutmHNswNPfSncI59DhsN96bI+0XWhyaBIMlx
MjcTuyeM0DYe/hg4cDZzh30VzW8TGUtLneyWGRq7JLepTGAQVo9xT63AymXpIH7j7j12VvYSDgxP
aSpwK+sPSsWREq/ryKWlV+BZFtFemnhbzvGDlpyx3WDYT5xut766ugOSfOmlt8sg71QnL+EQX5cm
uiX3QYHUdE9QdJMp9wOSFVKKBUSycm/Zw3ZdSZeU9ClPtnuoIB9FZK2tPP6GM+qHAUi1SeWvqOVU
RyXZja0x2Lkzb3HKpTGsnqKCOAj8oqPTBQuJgZ7vmDszqWMujORMD4SO0N5vyOuWe1mCOZu1uEe6
+t0xl9p6fvaM2wv+hEaSoOPg0wHE2jdXx+3oNvOZh1o9i5GTmvbsOqI9UDwMYquHofBr5H5/Ayv0
unS8jPiIv0QzHMmfYwj0iodpJBSe2sgdXkgEYa0JyFwTbR1MxY7jPjikWyOOLD6PKe8Bp/2QUhNJ
g5RJrQCOBwt6r+djRy8jgmW/ITlAT0iUPTO3fu8SsvIFlpJjoNUTPoILdZ0XXZYslHoGHKexiBt2
/XXNtYOBxVcFLw3ehZrCC6SJacDfNr53HTVmKufuqNvfk+SwsqCDbEnZ7cq46Hd9ySy+UIQJJxEz
qAwofnZf7cgTlMnaXMhx0217Z9/qeYRxdCwEK16bQurwAAqBxbGvfkJ4EeIWfo3pKaNXr1kQzVpq
JqrE/qwACt8MVcBsYk2wxGv7aG19aVJ46HNitUzw53lCyDidTlp6b1mGgk8Khgt9wv+Nz41n5VUV
Gv6hW1R7m/uDJ4E/eID22XkhecCtUxs3Fvs5CMYTd/HEol85L5tlGwKSErW5nyXZQVVFvAHwULyS
PvohKTqIqD9qXI+7MZOr1qsg5mBjqrKu2pfoLvBgQQOGLIZCg1shloqy62FkZAfJ6w4Hz/RLzQDs
UhsbfdqXm/++/+7/bJj7N+Pd/7tF7/9D/53j/d/8d//D6L5T/2a4W//C/zLchf9y4B0CKQqEsP0g
4E/Gv7r/z/+Q//KFL21Ogi4Lqwzs/81wJ/9lr247KZhQhk4U4pLTNbwQvHjBvzDb2Z4t2AddO7TF
f8dwJ8Q/hjpQQYhGp+///I/QdoWNs8+Bnc/Y1hOh+HfDXZaoPo2WKdvECaNr267KfTPgsbAwttVx
OWHrzgB8vbmTvenjGXF2XnvDp9t4gDcfBMGxZqaLP5e0Qy/Fdk70J4ct7+A1aiOKqDoTXbsJQwIb
DaCUjaOgc4jFP3lJfE3s4Kk3KtqS18D6UbzYuMp7XHaA7NdGzZ6K2bGCCsoAwYz4xKRQj4NXPk74
ziC2uLR2K8PNaPyKIxQcd6w4iA35Z7SeSfQInOY2sh3/geWKlS7qfJQIjCol6XxSvf5hyl+tuCeJ
jj/PrQ0CJ7Wt3SB/IoIF2yzAttbX18rDVEhs/z6SwbrrSsx2McLX6ipivSUE43GOqMI+ZTRdM2Uj
w+BAKuiSV71rnEg9YUVAqrimtIDsGxkwHkpZjbx2lzLYu9PN8lTY810QpPfEPn6VVRuv7e5wR5hr
i/7dCyh1ZGnDBoDPnKoIxYSC/LRj0TUE4wt83zNBEhaZuasOeUKHbRz/RvuSVLOMF3+9hViC4rze
NlyNUiLLSb1i/XoAsVAbNv4YwNEEHI5WQv7Jc5dLQ6jt5PY04BQI2FQyVUc1Mr2Q4cKsisH9ACvq
gi5EOzzzXZu2tg0uaEZl0YyNoSRIQWUIe7CzLftvYEXNxu+tH7EkjN4mnCk6z/1tN1ONHojavYTo
ythqM9qtk+qPUlmwmXNkgJguNJ/aJKKrOUO0DimnsPSyw47ZElRlloc0C0nsVZQc1HK1CgW1cyQ5
ihODK+w6fZc3Q5BQ+aq1hfdeHjuasTqf/NWyRqVmpGs3JYiOzxDZDpUq43BQEce7CRAv7500eyFF
8lT24VOYMo4jcZwHEb/PAJnDLEdQOTdyCP0NN13OinOob4YkfIxcGMICGHstSGFp3MTkFxie2r2U
27kg18CcalOLKN1FQf43duV8cpK23elUeZTq1vpQ4R4gPZhs+rzy9ha//U2HCAivvnuwGT7tRxe/
vIcVCdFZfpIxR8Y0vfMK2uQtDRE9Tazw6F8owAl3MgKuyRC03U5Txzna8YoTIhmXP7gYUCvEuVUA
YVHugy0yIFc710X8wbRHUEB+pIpNhxwq6cfaepJeSdopWFBPsEzueXE2VdMi24gm2rYZOeFoSPal
vXJxOEdZ0ezsEmR87uqckdFtivXSkUIw583RLzNTDeP2j+iV0cEBaMxlToOUEH9g2VFsFwxH7o+c
9SkwJfAKHEJCVA+m8qEerXJDWAMlqOgQPKlcqm0SbLof4ZI2PeZRt9A7G9ZHYy0Nre9xfXBz8Llt
jx0GQiT9PE/T0qVvgY0tk68P56bKD52t6CkYyCJheGR0jiLQ1vwNgnZJ7h2nJIRBZ3zykRFU1LSK
6h25pEO+GHT6PBecgLxDQDPndg4bhjw4b+hxE/6uoghTF85XKstil4nym0K1alv1aQiWEWadkZZL
8/Q5k5beuVDaN1nQndMIhs002Ne5a5+GFl3GTrkE5MwV2+yNsOUh77BFNG76LfCPDi30vgWL/qaE
vkeDHqmiJHtxOUhiowtI+LXrMCcK7vEF23vTU9TQr0NpmFxHWpx/eTUD1DjhNYoiZD0gZF9gfIqz
u97W8r1paVpVrk88EVBCTc8tvyRnHu1cs2kvBW2rE8ardcwe3sh+aA5sC29F7mJtyyGHy7jbVmL6
MnEkoRKGIayd5K1Nl7MzuFzLbTRfU3PucYi4gw6M/eYMvuC2IkmDVG9h5wb7RkFou61bWuQJjldU
dxtICoBd7cjqkXckP3uHJNdkDz6hrENYodkUilNj0afnIE39Y1hlFiuQc8csTNxoL3xz6tA6yBoO
Vtfjxgqa8rQwdFX1znTgPooWZl7XO3dkYASg0UGRjr12AdBZi5n5ZnaCQxeJc2R53sGONcwYsrPU
TutfKnjzUZy8td1a2G11Qr86qEL2e9pVLzDZ1NbNvH43gr81SDX10P7YLawD1SsoG4V9GTx0sZLL
JZ0nv2tfztsEhKTO+gNSDfKhz+GwkuYhM/88WcXZFtQL2jX+2G6+WozbtiD5rkGL7jWPx9ha7pMw
9p/H/hLlmTn32czj6uKR8EPq8/oMKlxDSpRKe34ARnpxMzHEI8lEqE8cGBDSqGJTxI4Y7fRQ9qYZ
Qk2YnKROGPGI8srrEB2mWPz0HtRZYzkfaa7GLXiMTaKbR7Xef9ocfqzIYgSykfRseMjbpN/2iaD5
aWHn9vXCSHagCBzkP/4ihv2KaKq9kt5iqJVUpJUnZnEpasmWowgY0hgqQGXsW6orRzMxRvKPNJTJ
Q8lFSRtUYrKFhpuYy4gra7BZ1K+2w1lbVTwFqVJPqEDZGcGpBQEHHiJWwAQSDeAWtwAPq9NFO1U6
+pEpprSmZefVyUPSZj01LVunNK9eQ8GsSJnWhelv4XN/jduKMkdsEQAIWpgLjXczJ/m09gdeQhm+
csrKrextZp5xM/INpJwjsAZYpHm4kdr+l/BpnEJs/Ao1FqAqukxRiPrgWcexDU+dik5M4HYx3vwh
dS+6suqHkDKIvnbeMJXIHXBi/loenZqBqHiOg1LU1T0pbbNTvXOL2YWBCczUzidql5Nkvek8Rt2T
h2llgAFEGeSVZguzKXvH3dLHlbMObue6SI499t5hDB7yFqm/VxGR0Tk8tOnMmDCLXNQPZjX41bkN
F5TAFMwDjKu4roU41zuLo1KAgyGMftlvERTN4zBi1Mfet5Ad28WLsi9+kpIfJGLVxQ681rJgbhLP
H5xhqExJGKJh331bOANhp6Z7GZX+SC99vVE0OAMZ/XGH4ZlxCUqEmF9trbvdaDNWz4cHleFPNS61
Grk9vi9gxXcCcgiZ3qa/m8cZo1+Z+Du6debLwgM2u/1yTlRo7Ua/5VKX8V6OnrEvFBcER7ylyV3l
ZrddgYcnWGKYiOBvaKwAhbPQqzKnuOosyxsO3LbvkwnejOdR5MTgFLQiywOXCOuOey6Rd5KngRv7
G6wnLCGJoKUvzsGmeaReK9Jmlf3a27/sMkmQ7oi/V4AiRyaFhcfQglzcaXKyhDE8JYdV4J8dnWAE
rpuXWnOCb7qIzhrHohxBOqisrMFbCgAqHH6UgclfMhm/Ae3AL52GfQrTecCGeUoDnO/MIcRtZlHU
1gbRcu96AEitHgOeDRiPzsLyEPPlXFHWrom1crJbGhI0KQugM9p0f5MmunR1Q5exTbYmC77K3o6P
1AA/uynpfEnIj8aU40ymB8nQf7Mt6r4bUz34jrsONpx6K5aFw0aFzatA8i7e6ipG9JIkN+3OQyax
h4NMQOTLergCzkBd73NizxuhCKNGC0ut0IRMLfKP+5xqWG4GDstbWWLg9tS8t8VtxeZ+k1jYriix
PRBeQKBBjwac6TG+oDiVM5lw7IqZ28TqmHUpcG2Wx1EKRu0pKhh8nT/gI2x6JZfxWnFVUIQWNhl/
VI4JFCpdNIcsvZ2ZcXEgRsGMA3qG4eGcvZGyogw6bAfVlN7Qo+U2HY3uTD7tng8tnaKd5oCMwkjS
ZhzS99o+BWVU7XtdM+Kpup+Mrg7wwlN+CqNK7rzJ/fEdrMXhQL1I3+WXIGHpy43NujzfmAIIalmV
RD1o+oIIO7/bA7aDOMJHZeorVjtzUNnyAnCNYQDj9RtFVJS5n7eXqTo7dGJBra0PoJH3Yyv+9AQw
SwKz27jk5w0t+Yag9TunaAdn4lG000iyNP5Zz9ldi4mXgDFrDfNeHybKtk5dH3noaERMNYXnwsOP
sqelb+KjO2IxtGo+Ay/65bbYI6s4OIczlp+2GbixOc+zol4Nikm7QW95yK0fg/V1apNTxv0AIqQ6
iEbAirtt54mQVHkparAccGYvfJz1bQTkEAIJn5LwvixuyLtARqcwS7y9JuztkpUXIefZoWPyp8ev
SC4/BJMOuaIbsAC4hrqKlGVqTuAVI26uWmDxBOdBZbNnTRpBJ7B8DoWzYJNYPgsKUhzPKnazcc4G
VTwfs/Y05FF8yBBd2y5+tTTZeTBXEPvvBlomt1Vn095Ak4ccHLmpRPukOfqQEGiuaSqi4+gyBQmA
9uedAa39IUpENeD0C2MkvuU09P9O48x/l7AYauYY7l0AyFs5LlhrcIKslJf+NJSgtIFZPhlHjrc+
19pEG0Rf+BExqJ/TlGTfne0ylhzdYTeFKZzy2XqP/PRaZAxHROexFeX82wb0taSHjdRTLhN5lxwu
XSJDcy0ExT8OVPaGBWMTvbAaym2VrvVJCySfiHp6AifoxSHekXGAmj5RMqw1zatV0HF56zpkRxpB
AZfa+W0X+B4EpOl7TjsGuoN77/Q+xblNvycbOzxoTvjXdnhxiBwoJ7NeRh6onacwrnhi+mPCCFOi
86BhptOBbHpKga2YrzWhP8cNFStoPD4x3X9lNvJHdAoAR8uaAqzpJqbnwaZmtPO752717ERl9KcO
kRD94tVaCOlbGkqT4n1oXU4OfhqBKAin6AbWCUPOKVw3+Og0UlaKV226mtra1sqODwihXxbXDOGO
Rz9tjplHWzsFnFTs8KWWZIvxFVyND6HGmYHaaL84C7tmsl8Z+g0Yed5CdFgWKMrc2fGDMMk/Wr6m
Eqaio8ermsNkyFI5YcXpVvwT9o6eKeFj4K1bBANh7Ton/3AE4BTTpCUlWC/W6Ilj0otntwYf6DBg
DAWsv77IGTjjTrUmjTLdOHfpdAlxHN4ndwyh+XGqoQIoKEESoNePXejs1XmJ0YstfM2tWpy7fg72
DfNUuDTUxqEV3BHShlXMd4561J5srHgEwpLsdnYxIarIYjgDYUA4YYHxacSjtH4pgYoIdhXQevvV
OBnl9NxwnKGBOG826djc2U13K/rgmtWts7Hz8C2f8YJlRGTZKFN63yQJF4+0/G5cHaKcuGCN0P1C
y4EXRDig3F9y5iQ1I9l0hrP40MKI6DN54S5yIpHR7AP4fRH/W2BxgAUM0cFrgpKu8D6bINk52PvO
xsCfa8HrwIBeQczEflxueANVe+A06OVqMaLYY/e+TGjNzaSyI4M0YEfxaYIq6HtHPER3SaB/tNXf
eTaWtCEZub7V/YFqlftiHu7AHp6KYbovx3XV9xbDJajhLpXF74niK1Yoz3iJ55MI7YpcpQVKUX6Z
wtwtmiEA5pyzKfiRLa7tyJ03rtO9lac6thivWdHfvGYIp5KGiXuJrGEjupRQBouG9ijQWpvGlwO9
soyGM8INkUNVCPMoEG4az3MwvJrlnvviUUdkczwcLLi6wsdATWfNckXPm1XugYlcRw7Am9nmJBw6
k7vDwL7tUrCIrfwnGsSvFrOZw0YgLVA5T3202t6L6neeUwuRri3nee48V4+4+jEgh9mnHGkIs+zH
GurcUcI0ZDeJPoaEfhfDHhfPdI5wSQRsj0d66brils7btaqF70kGX74Po998RiY9VpV5DbiGcFJT
56x2TiGtumrBJCTLcWs0b+zIFp87TM4dUXM7FN/E3VruJmrp39GL8DphAbKz6cyPt6doEUuRF3Er
nn5HM7BVZQdUIYPHTXmWuGjdMDd2sTiy8qZkYQIrvAN7MN54fn7leZWYIg91YAKGrMY9aCt7n3X6
MweEyIxVfIPXeTN2a85+5P8QWTpbyG9T5rxD4uQQudDmpteWDuY18XYC9cTVk5S1Z/rbslgIZajb
qKEDJlkZsGkr17kFzQUk+g5lTjirYIO1DbajOc+fwmTClLokZ5GjF8qmGa42p+NlqvaJVXTgS+Ci
eRPnk7UNIQTZ8GTC5FpF3OSgJlF94OByoMUaH1sUcx73sAhRBNqALsOVkAAX4ZHM443uKPaw3ZfQ
op1jrFkAOq+gzYbqjyJywQOakoaVKLhZ+xV8Gkv8QT7CJXPOnhz/5A/Mdqp3waEqSJ8EctQWZ2dM
3V75bIDzcr7PT2aOf3kjK4MLTtmCG82kdKHlAl4kXMSGmavOU7azt8TJHgNpBgBrUb3317xPit7M
RlfeDnLg+ImBMGMyeI59+WnovPeJ5tit/uUOcXwGz2fQ9lpnfT2D9DsMq+fBWn57RmAhwos1lOnZ
pL/agJhzbB/mFj6a8Mn/ccK/s+UP6bSAIZT73gwz+hjs1jqECQO9yRYU2Al3sDZmsnYeD9UlRGq1
MpY5EgwVxUOg7tKmgmtknE1sjavf+8RbjFPHij74cTrw//SXOzXlJhzURUJg2XNOYAG/JWDoFEei
DX+M2aUyqBI48cIREGXCzyec6OJ4Wbm1W57mvG7+LDULkiJwQnPKanadv/NkoYioFU8O+K21+fEH
k8y8HYm04YKkbLiaz/a0tAdnsKmDWchRUjHOvzGrdpMPQnMRdwm+lr4pHI548ntOBLGGoTi0I77y
Np6OzJuRe1N7fCS47555y8l41957hLxwL+fw0itvukHRAXIlN7mDNKh9+D8l2QZNAprPuXosc7oO
uvYzQKO3frUE5KxxPFAyVR01sdhFPQwWlYd+Et9ncfaalMioRZxuBT8EGvg7rVrbNIx+h+38kUwZ
V4M8fs2DX0Pvc3y3FZNtX+E4VI/aiHY3uHicpKzuKga8NnLupofQQCzX8LaO7u+u+QsdFHVlZdKU
5GNRTmAJpa+ZAQrtjjmeOEDYqWsYwUKOLjXitCCgkgxjgnThPDa9/d2i14NHxJRfqYea9gFrucyD
/ZSCIZni+k3Tn7IdTI7ZMMAf6DjHpO4ISDJIbauRzaHyXZ4XJj59Nd56fBovXhGU29IvBN/OGY35
peCnLAxMJJ21Alei/iwnn/tDKHEn0Cg1ls55FHK5xbUFwotDbDZiac2VyqFGUtXVvdGkSAWT5Hjr
uOrRqoJHP89PcbV+vz7Fp3VAcgR33SYCFLp1A+IUKr3LhfXkliVbBcsJDsfyhJd+lxn/MXqmh8as
6tpXRDPi6Myffjbfliw6fg5+nJyJrLBJSPk8tg0tkeKhcMZj43L75yQqjHegUR5Poh9hFGnxI2yV
TP6u68/S/hQ02XcjtlVoE1g5e6gNTnfrsmc5wNfq3P2NpetltLsSmA6WkdVmpX0YWSrAiHI/1iwP
KxpzHurnviIbNlCWsk2ofSLvUuAg66FKKqgZRTST/NHBRfUwCrhpFhcV8auO/TFqSgDsS/QRDzLa
JaPtYhkU+pit8B7UlOfKdbcLytpBzDsr4JO3BC7+uM/laZbXwDM02mUB4bUaMoqp0acSDjctwu/N
cOOgDNySC61Izq1byYLZW8wPa/XOKPv2lNvlKwmx8CmqvKfOXzlvbv/QIpKfC2XRhV7q6oDb7Z7m
phBhPfxwsZ/cdTUNGX56V1XEy0uSuNCNs4+x3wWtf2BhSQAo1uJ2Lfby7fmlIwbzFvsIIcEAFlvz
YWhjH4MxfY5bAHOy869hk+wgOHgX45kHahGCnXQ1fsc2B7oos0PygeKf3ug6RkNk1mDy6XfqtT+1
A+/K6OlYxpB/Oki/sDOiatjLCG+maSm9Xkx6n2S0PTRLdmLW5FyWqf8INSiNsaSpJpk+lyi+LCHh
Ictqrm5WHtE0IHonTO06D1uh487HiNobAiDTVWuEmhKAf+NUw67MfJoP2vxlqmT60Exr8p4dHTM3
IiEWFA9B96kFlkiiZ+vjHt4sOTSJfwawARZfUnrw1Dt/l6p4y2wUpwd7fZHQ/ClXPm7ksNWv41Vx
HInRMHV69Qrra2bk4ZjyrxWHJ2sWR9iWns+I42Db5PBLwZmqKd6tk2gBlOYmBFQZ4UIphwKpmed1
YNr1+9kNvPDWwoSyp47wXBXtrq8wMDaNWs9GMPzGaNqCfgHNzPa2ZTN6GDJYm1y+xEdmLqEBvJya
8rEp/+nZ5e8mDH5FEYyYptO7cA6eCmPBW6MXYdv0jdiZljhW3qNLOtZPZWjVtWf3iNt2kxY1trgs
by8e6E2uVN5rbPe0KI1ZdPRKBcosxXUuAvcP+Rn8ZsXsHqwEOJeN0/bq0ARBFVe28gKjnXQMJzat
R8wdhGq6Bgg8tjh+yiZgQruMlM4KP//CW7zGiw+OA4ljQpQ3g/oaYJOhwYD4VHX25iKt34wCyx+Q
2w3rypqktv/AqD1AEzFb3QH/5rh9oWy14sn3S8gwFBvzKZ48JY69L9cqUn4T9iqLStNVTqA/Ksrt
Ywpp8ugxqDeGHos2psoyikCqxS+OH735SXtxOnpyiPJfmZ8RH0jKp96378uO1aSbxjNrfreNBpil
yLVfVTDidPWqu9pLob4IfnunyxglJ+8tLGh0eKw20jp5fnJfQmrBNqovXC/VCQcq41Xb/xgdnuDO
uGzI5IvbvPji3QlhzrOljGtNRlF/e3ULAsEHzM+PVfP8K9ft6GhbeMODi0wxVQUYh5vwMxnpHlWC
EUGssj8kDAiotYqFaaSLp3LUMz4NTfFgymNmGs37DXGLSenJL7wTGIWS+u/pkBVPjCveZE/sOZ2Q
3DB0wuFCfdwSKcEVZsELaSrE2rSk8h4D0zrs4JjELg13ocvdHZNoe8+if3QccXH1pB/LNP0rH7v0
KpPhpVLcL+w8++RdAFMQqmdLKXAHOpCHyX+0fIv7C88o7lyMZS6uJkZ/b0MENlFPiKEJ0wMvhfnT
FlQalT2wdo4hUEScfeTn73NaI2ZKjmezWOj/rcJrIN13Zom0u1LxLgr1BMzN7IyxkZdcmjAA2JyQ
GAHIi6Tg0tq0DBhj8SBle4wm66OTrBME7IF8VNjcuUg82ijYD2oF4+QOGBeQetxtU3xMy2dPapSg
oPgMXOISQWhxuEuqr8HA91+mjqnRglMCRURTgJNuJz7eZGn/kIlRx0IOF0IJ9A0RcVJpI95JBzCa
K36lREs3So4tqdxQ7xIFpSRqtpYH+yMPjU3eg9sBwYt9WSn4t2nyIeqTiZAqNBHv6KqVj2TcpAnm
v3lPXRusQI5imdfS3+Nlza4eaiS9dJr3cQCJKbdaNro0vrjsXctAUZpCGSB1Q2yoSW8jTjGQTenH
6Lg7x7MDO22ZOHXNyS6c+q2XcfEMW/A8xUeeh/apaEV2MHlDJ5LFeJtm4o1NoJRSDf8IqgIssaYs
KXXnF5E5NDO332VBNams/3SJoRaPkywnHUiwGacTryL/tkj7WQecsvVg7QZVo+HiEWYaQtw3L9Hz
bN8nvUeIddtMzMCLHoxDh+yIHReWFFFl+AH1Dn8KIgeY7v5bwzMdDaDAdORg1bQTUE2QKNu2R3YP
qHo+WlHXM6ksTnHeBAeX2OHWPzDCZFXJerAvQj3PrVkOQaYPXAbdI1uhT8mD3QX51vOS29l/ND1M
wq7L2XKqFW3TLxRtSdjhS5rSbiuNvS+SZNk7Up8xXzqHybE0+nxztMbqzzRZI9fdWW4SD5KCNkm3
S31G4kDxz7kt830dYbMRxeqM8FAe04zLdVU1f2Sp/C2Rb/qFVkPRMGv0ZG9PkRX/GmzA+36dPeYp
AFePE3C4FraSeNIB97kEJ0LsOW8jTeM3DX6EvZqovwlhbW6t/G8fOLS0LN463/sdLzyTU7081ox4
KJf0nbspnx9BFHMgvwV+cMsRGAMBoGglxd8hxkCqE+fswshZMlyshQU4fPUh9CVFXqjzJRya8BtD
z7Sv4je6yfnU4M1HK/SpAgC6b82p73R0xr0PZHtYBgZ0Eh5OOgX8asl1duP01JaGBghORVPK8cbw
SmYW+j95260bojcYyjSbdUCeNCH0FToNypA1p51/y9rZpE4x31GkO8H7ny4L/t2lql34VZy8Unxj
MwN+bpXWPV9Be2ufGo8nTaZ89tR3n+ec9OzgsCZX8I51G3+pZYNRebwbGZTBV2Q4m5fz7ySe3oaw
H3auLI9p05hdnQ3k31wb3ug0kVosBNGV3mlw6nKw0fUjwWYINXCDFh9c9wSMnsQARh3ssC50Npap
CUZ9Z+0H2Bw7pkOkMYR+S9kNtlFMUfIkRPZY3tWbmXKhZ39BAMYMis6BvjzxFORrXzFTTKEKCxk+
eE9KppxF0+EBWLJj5nOpaSqcMwnw/ZvJfEkmN9uuyGeeTuj1MuFcpYuAkBoe22Zs6I900bSfZKz1
c92+To11SZf04hnymQ1+sv9i70x25Mi27PorBc3tyfpmIA3cWu/do/GI4MQQESSt73v7ei1nZqmY
iWRmFaCBBAgPeECSjHDr3O655+y9dlSfF7PQ/EEYvtOzatw1rOkGKxTaGQG8pKd/LVqMN601PWcx
lm0VxUfDWGSsV0oXk+l5mi3cnIwtRBy/yrrW7o2cFR8orSbSpOk1DM7s8Pt9gyx4GW9SHgKHECms
IdBhL5USbYs+Ymf45SpSjkUrD2li0iAGiNzp7YMiJfs0M3CRsba6KuoaOoEG7ykPDXrQpnj34bN7
go62Ko7q69TXDKgQODvsFOiwVOmFnI3Fkxj32YnBVFBhCglBHTaUUGcb5qq5gy69dOvFhbQvO3SL
4QC5CaKKhzSF2i2qEkBKwTOYl9vjSvqBlXCbEfr5iSFfx2Rq6WDgJEriZS/xApKqZp+BY4papbCX
ITd2WqyRObLkD42s6Y7ZrO+AlEiMLmNXzIpDPE/aCY2hWpYE9OTi4zRY04E56hZdZY8rFmlzr9CN
adP1uMqYJVjqsKby4oMnRUg1zKuuF3eZ2u+jivIBRcV9TJmOrimFiE7YXxmFwFNx/wqpEh01QcuQ
ZMbJh1UYtxCU7EYITeoWodqLUf5Y19H3ZYDGWRWj7KZSfY8ZRkXCjTVDefqCSutTENp3ldwKWyyJ
U4yylqmOUr2LiL5mNVZcOapRBmpgt9BhzxXGPyHMr11YJn7LQ4R2nUznXD0a8/dKpYlKySvRlhOY
pFYN9J8UM/qsYydZYyumT7Mbtbk6hznwZt3k5qdVQA7WwzJiurRyL5/Sj1ntJNao5Knu0IVSr9q8
N0ZH0ccdCbO3JOvCfZaexBGPY6GnxNxJoSenunqSGatgK06k/XS33qGi11xEDl80WGtMcO8gJPj7
k0JjOSQmvoekZ/E23lQ1+FVdbVl59fpZvpOuykJ7HNohMCKctIgzGccqk+VmEjKXYWjBt3m6VZen
kQwV2pR97cf33C4ZzK2UcQ9MKZb3GQjBvNYVUmKvbcLdZARNjwiguB/r3b6RBWRvHKQT4krHy8Vc
rrayDkUEU1269pGXJuqWYe7gp/qS7QdWv1FFTBf2uP7rGExUCu1kM4v82YoWVqSEdGB3qk7Vv4+T
dILUTh++VAL8EZE76rT21KmsnEKNnstqcnV9p4VV7Y8TLttkEAs0dLUrmKt0SEtoyMAI3dbkp5IE
7FiuyKchVZzaNBF79sqb3uQ7DQ0w0q/PRRQJISjI9S7VcFdTvAEcVCO/0ftHWrfliyzRR0ZlSYRf
twUK/YjY0ZPNsEDcpL/wBEC5z1byXueLERGBYGTMHkQx3s7GnpSS9MjmTFAdwEhGgEpGpD6Y4LHB
kxBidokygzrpTjUu4EhMib7jLJiUYyVHfckUus8OZgtuYgajwtTkLMjM1yQ1ORCs09jmQHM8hx0a
pR/pipeq6jCJV4SKx6mEXTXDtY5VaK0Na5tMND4JDSCSOLZQjrLPANtHOE2nNjM+LzYLQwoQK2KW
pLdz51Yt8mTDJFR8rvKrjMRsjZcGB01NKoQ2k8228PoQ512vkJLG1hvdxn2oZbxnbUUNtqJXYMjL
XroQP3QKJaGEmCUQ6g2k+Z0G6bSP2wewUa7WxbrX34mFdMyCCNeXKwws42oYofPTU8sXrb2JowXf
lnnB6nlcmplnW1Kbw3onmmvHMF8vzT2meNUlIJst+2rkDINbR/GuixVAE+vynJsT8BdqNBZcbIXQ
vJBKJMZ7neG9RJC8m+h7kxLUaGwq5cnpaua0vV4dZGBlsOSAAw5QDKL5bUzWx7wie1KTkHsTzbWR
hAkuOms6GAPdNyS1cBHXbroagsR9zGpU2G6Ri6wrZfd8X84qoRye6vs0EhfdZpJSMpmn8qqxfjtw
jtj9j8k+tGLhVKLaC5QRQZ+Wf/QA6xxNn7FuwO+zY8o4Wwb2yhCqXx2VWMSZ8TEZVgS9lvCs2vFa
WMb3+1/kaToH2Th8m2W4BVFlymBfp5u1og5Zk8jpSRXy15wFo86QMvH9dsyMRQPmg1Qp35DSrn45
zwhmjPdUokSgXw2sjeQN21Lz3rmjrnk/Wif643aeTbARQgVtPaNHvbWxA/mKnoyvUgpVhPcN8E3A
omIoHbrqTnIp1GWTwTO/d8pyOlsKTDnOw2SQQcyEIDL4XBfMXBFqaVhm4i2ZZ0g5DfuviHxeZanZ
qRId5I0y35akJnPTJP5vktSnMEHhukY4QzvYT3TXKxShskJvQSOarUioL7tTTYKvg9IjZMXfZeC3
VVN/jFoRQpZ+WnqGA2HagD41hm2MuDRA+8HJFXKNd1yUnEYwfQpnAxVl/jWR/FwGz9nPqqdqROU0
63xP0Q0mSKIbssiMDaYKwRMNiQDbUfSVtH/SQ2x99PiDGq2inUQD5p+S2QR1OS+IxrFisdsvkJQA
qGi7VEuZmVOAbuLWIkqOWdRsybnXjv2jNsO5Id6g9xQMVoQ64AEird7vCDxDgxWA33DWDleQvrT0
bbErw5UTPrNSb7aNHN1wK7XXkLPTRhK76CLbciYyyjOtdzkUZacGRov2qgAHgKNpKZlPjkgtvF4+
VZkRHXh8rwQwy+zjdd3RFsurplIO6oEJMrOFz9CiF8le3LJbXW+OlLNIIfD29pOS2YhHmM5YbDZ6
3Yy8cFWdHql1w0TmMzVI4Sy+9BjUfS0CBzMI+K6hLiD7hAqWhYvDd13WzSDJ2dkaHYnTJvlfgBnw
qOohypFimyhoyFpjW4RjfRoKHHtMemM/ApgYc/SeBaCT7Vj+wCKWu7U+kplQb/W13sUGqaRz+trK
0oRox2QpaxYm87R27yxj2Id5f+sTNiUoIxbWktmrmJpUAyKyWpOvklphQRhvMkPvlwHNlGENR2Vh
hHovpGm96y/AOHWmwVsAwgd17AyEG5CzmFcUuC7B64Uis5dJYYXTmzf2GV/FvAZLCbMG1sRzWDKE
TgrS8LJqdaxhYBIdozJgEaEiUEmtMYtVtzsLmBDU6YxVGFkxG8jDVDOJYnYn7JQyI1VYs4hFaAu7
bsAxVhKHNH1F8IwgjNx1aJckOyOpgvgqLzLulmzaT4p2weOOd5/m7iI/KehnNlI3SyejpzK8G3ao
qiCJhSvIt+Uu8ZnM7NKiPLZlqCS2TsejIAIz6pFdRun0pc9a3qUKCi50vhuBUVuoCOolrRt5O8sa
XYBQ4UVVdo9iOby02mcWk5lDE1rwqvz97oulb9H4ddYdEnx5u0ScaWNFy5Fskg9JzA5hBQuJncJH
YWIJnYRhq2NF9pkQYVi1IDNVGb2aNWPZhCiPB0NGFZ5JvAoKXX4bRtSyIZJ4vVIwk6dfqpiE5Qyn
Aeo9BLf9ihnXNImDAGud6jAa6Ph7dS/v2/V5UDCUCCG8n0k8Tb2JtzIRT5IoIVgvzW/pNMS+KbON
XldkMLFs5U4vtHt9YvTFAJ6osOqrsJQlG74aFBsNQ7q5q+xoeQvrNVcX+J3heVGUOmA0pLXdjWpJ
DngHhswSEdezPCttB/xSqsFu6Tl79YT8YiSZg7Q+ycPdb6TMjMomubarZPykiaW5OXnBuZTf/QLt
O/NvETX/e77m+nUqi605rhNLCa3dYcg+VgG/H/OWN22+wquQyV80sMWw2LKk7HnC6jPN05uu6K+y
LJ8Ts3lLiiZ7zHQLfBXfMb/LGIpKL9GEBStM2CaFJqEsoC8SENYeYJEWkCZTj7Cb5iMbh5hta5Lo
RyPEIm4VRePPSTU6Ggt3qBXbhi4D1Kw0yBCJY7zlqc6M0oWrNzr9asUB+zOgOGyG6KqXPJB1fxIK
CjJJhDBrmeQAFKGS+I1CrqgpGSARIsZx0tjJfOGFfJPrXN1yooO8In3HNTL73b3FYa194UWLojns
T3iqchlhnzrdddz3IEijMxy2whWtpA89V3VXIOt6M8UMyYC7MULTyBkClnFMMjrnmUrW7dRobEax
zSNboBHWrMBQFOBxaseM1hJ9qc/Pap41DAXF9kjYcxQvKyspXp8FX2rc+Wp4/36YrbTRp7IGTIXo
QZCjvTLjWyqlofKmhbRgELHxoPgdzGbH1DpySdNisNWadrIilacIyoitZeikBuNQ3Zmcyh1UAS2T
OVPjjwWb+xhiMm2v9h49sXjMNfk2zSO0xzr9bkLS9EdAJgdtbYgo51GdyMIAJ/LSyCC8Gr1JvCG6
7+w6Hpw0TW9hhDdKn5NH1hT+BPV+P8B5yWdgKgQp083UDbuvybTuCO5SzhINJvtu/JmKugjae09J
rR4xRK8oEoqvGg+pZuY5DnuLbd95WaT8Egn4AsI7e1pKHTlJLoY4aexnrC/dHWdgxfqGVwHTkuEm
6e1lzsVuFxk4BiKx/lSxvxJsYzyGQhOsOlgQcRIVKBcQLgFNYNOIWNVVE3nuIpKzzOqNl37xlobl
RRULrpgA+7CUouJofIXq47W9TnYFIxifchwkYHhkGVsBqO1CFZFhvjR3rwVCXlE8WOTguWziGl4a
lUdbst3VFmAO6Y6nbhhNsFujrT5MmIy1+U0xc7xEDX3VuLpT15dZCkB6OXNZWjuQTmCCEkpRZtFG
NpYPE/lR5tBQzmfky/bWeBkUYszKBYs/iqOCoeuTuJIJaFwLBa9+SJBiKkzbNOQWyxZgqhmVHF4Y
pv1IHYM+nQSWLkz74Vwth2hkHlhas4hVUWSYPyxuI5ITt0RNs5eE1GOwynrV3TNJ7ihEKwS9kxUB
LZH+ALTWDOQl/IxSHVhJylBVmb9GjaJvynVCmqugFtfnu7q9RVUvGlHpZVV3qoxVYyg2jkfQf5ED
5KfiO42Vy2zEoyzNRwrw56hNLnWN6lakS2X3jXH3kcS0j4fq0iTFUe1NVAFk0aJiMHy5eixSERqS
Lux1pGKYuKihZmQNc2vFB/ZoVKhRo9GwVw0beHbAItX8f2Pzt3b5zwWLgEP6O2fz5b19//yW/9u2
y0kX6X6OFPnxk79bnCWZ6BDLBCkky6YmacSD/GZxliTpX5KJEM5URJFNsIyP+fdMEcn4F3MvfkxE
MPpHi/M9icTA4Ixl2mQQiT/6v2JxljmjnxJFBFlSscFbHNwfjc1ofhIpGaduZ6n0BoZBwZKcEnOM
VXdgxyjCO5d7aAQa8QvtKpzLNtxJhnrqqu4tIZmMofpSuDjxMA7DR3AGeMQ0sY0xAP7jdHhMIb+t
5L0Tm5WraNTzmvajwfMJAqWyO4Np2TricvrpDlx+c2b/GwvaBYF4T+aJKv7ifP5k1Ka3Q5RVC+57
WlH1trUOgYjK1dV77ZUILsNWNB1U4RjHFyNkCGOhpfHqSFlfmgxQXIiDhK8Vox3a75cl73YtkU0c
+BELBp7bltNRBFoJvbF8pLzPntK6pf6wSoIJx4IG8irPnqZUN2tQcGa3TKnIzWWMN3QboZlDG8rN
p5qOt6TOCLeavzQjmj3FRJU0xEv5D5dBugfB/Idv/T9u658CYiZjwu1Sjt1OWqSDWq0fsyKcR7JT
0SodMefeliHxgQdtkLvsxjinl/b593dA4nn+y4+W/vhEhSPSB9LY2l3I2E0z2FxE082MGmax3RX7
vN0U6nWevirYDOLx2ayllzIn9rFYpk3UVo9ykf3DVdB+9TDc//ynmByywCyykc1qV2nVN8i+GN5E
UJTxXNwEcZScKc9uFDZCAEMQV4h6X9UofW7GQHXWLmieRQmpfVpnjW8CzHFyEGQHxvGJR7tr4eKx
z9QA3XlGPuAoHwaNKcZIvmiB3gER53uDYnQBZO0gX66dShCtd0FCTUwUx2BHs/5WNMNrnY/sBIxZ
h3kmRmTLhgrNYxoI8jCqn4ilPqW+st7XSokukt7VfqSPlIDYdVD3N1ccNaT8YYaAxVxt/+Eu/jFp
6H8/QDLYhZ8vXVqL42gNcbuDBH4g1PqEFOYmAIPHpJTvcPPsxMaTxfgzIkLoqREYfTTrQbEarxtn
h7C3739/IPL9i/sXT/KPF9dP91Bflc7UlrbddVJ3urt5aEdg352VByZ/d0oJTR5Rp49csDlscqTI
ZaW9I8+BqqaTCqw91ZaM2DJxa0N/a6WCBsDpXnTollq55JR+GJi8/v5gJeMXB3v/858Olp6XhB8C
+YdmhZdGxY0/ZkSziekeVw4iCj0gfD6jPdo3q92Z79jeoeCHx0IwH+77RIgU6Mnq5B+OR75/5/7q
4t2/oz8dTziU45rPw7hDe/uYhfVhMLMgjpRL02CSHUCYZhNO1JJcz3lA3yMKAhezCoRQPipTjqCv
QZIDYG2IgtQE31Poz8sSeyUZJv9wyX51f+8P4E+HqLWpWgoa4moTtfVqKF86rP301z3BVG4FQiYs
WJ86JK+BvRYBrA62Z0jF4fM/fP79gf6rS/SnBTCeQOFMWVYz3TK+CiJGmk5nKy7nCH/CkKjlWp3w
0RcTnE7aBxujZscghbTDEqyOKF5Q6LNbzt4XZX6djOQkL1hfWRRjNy7gpv79Ycq/eKH/+Hr8dJly
qcQpYhXNroWWIPaIL9sZwRYxK1lgtUntgwcms7PckRpyMEjByBbkfFUvhPcWFnI32TwwZKtAZNZn
IVVegCm/iC1CXgIPGXn1Teree8p/f7i/WoZ/nMZPhzuJulSuBGfu7giwbbKQGLEwnlgh+N+zaUoM
sdRJbjuHfkQI5JDdxfgjGR3FibTEoBDp/sticYCgy1ZSXhpXnvrd3DBJspKTyR4R5YVb92waazkP
Zq0RvZFQFj9V2RKswjDj08h2EFaIUYCquyl7JGpLkRQIbVVYp+P6kUbNuS26tzYdQrswNXXz9yf/
qyfqTwsgcsU0qxMIVdrceHUp+7TU2RuQ3xh2O7hqW7UrUArM7t9/3I9X8l89wX9a5aqwj/Q24Q3Z
CzpkOJ0mok5uME1hgmWVeJTOZW2Je0Z4udtznu4Cimef0ttxcIO6oaad00HVYfYyvWyx1JB0g5pV
ZmMSlxczzNVHeYYVGmHKhr9UlPs8HvS9TguI3BNyDUSikVHCfMaz8fgP5/SL5Uf60/Kzog81kMbi
6xQ7esL9YZajT4Jx3hBU75UVFdeMQrGiJxGHF3j1KUdHXwfvP23+LD+uEZIJxeLGx6p2zqx6WyqY
46tRQ+dbg09sBcZAqSzZ82T4pin90834xRtXutfZPz34OBAz1D7kq5C8fZJBUPT4Vit67WMjkq+U
zCdEa6uXJDNijQpt0nRaTfEOSgxaaQzaGG0JOWqzbZpIZqJ7rhpv8UOvl//wwpN/URT9WLt+OsIe
Q8JSm9bITDY6i3O0G8tkAcvPtjlXWK0UQ11RyN9FhpaW0CaDvtIYLe1dsxt8OddOc55f50r5AHsn
7OKW/sMamfMmzBVxJ5qmtv2Hh+BXR/rn1ctQy6FXq3zXLuFjOrYgZdoGRSaoEBECtVIr5zFqH5Zk
3maEeWQ5YigTZz3tOMbeDSOcOm0eKmQa04juVkP4Z0zbPFL/4aUs/epm35/eny6lFTWt2ky8mIp4
da31RRz0QKQVnaT00OvZCvr+o1Ly5zYKvxiJ9vD310X5RYV9x2j9/LHK0vV91CMlSFqYLlEaWpdV
XddjZU35g0S8lrrUt6YtgyW9ifSuKiT4WrTYQtZtYkbGuYwnjXa0/EEa6bdxQBTThMh+DOOSD7Qq
6LHcmIkb9KkHSL/dazLyVkAHf75jzjHrd6YTon5x5KJKkZ8NZ1Udzwl5m46Qoycs1uLy96cq30/p
L95t0r1q+OkKj6GhpymOJ0L9pifYITuSby9GRYquuj6hu3EM8s9iWd2lurnNqAdJHjiGY7Jdp/Es
ryJKAp5Oq30Fhu+r0ic48x3wTwJscXKlgCZG5be3/p23Rmrp5beDIvD0Z57bn/7zf/4nCHAvSZbU
374m7/8PBKsaiqHpGpM9WhSWKWqiRl37339cgt+DXH/vo9zDZP/Hf3sayo+/aob85a/5rTmiaf8C
4mbIpgn6+UcT5N+bI/yNpIARM+hziLJ2j0799+aIrP9LJm/LsGhZ0yHR730TpAV3/tv9rxRVsXAD
axozLdn4rzRHdOOPb6DfDhwIJF0bLoXFr/7jY9jUjdiHEfDO6NRvtUN3DN8oXrYtxftiL1ceR2/x
u2D4Hj8BazwX36NbmjrUrtq53Opu5s3n1UMlcs281hNv5fNiE6Ls6Lt+Gx8rV3QRioo+CDK79LXP
wVW8Iljc9tC9F655FXfTLn8F4CF9RYEQ5Ft93zo4ynyGxB5U2z22Mcd0FKffRsBBaWIA99yoXyju
gGoHoU2ogGu8CZ7p6zZKoPKyeoULj8HFh4fzcRcRbsQBkYq41fZFAPjTY1LtMaf0zV32sNi5lwTl
E4JKpzgtZEoReBk0gElFG+c+CUaAjpZj2Lra7KI+FcuDOPsqhKbnZldfjCDZk1u5Hbe1NwfDyQSY
+lDsta/WYbLRNSDbWZ26/pKAdl8vqT6j4iw28z7+IKL8ozlCyfhi7kLPuIaeulNO3Rtwtm0Z6Lcs
yJ30EWqID9zCNa7ZYTkzGOTDpcCwVzfx18oZX8pz+wJOQH4ryQfp9mhDtP0aTG70BdaGnTrztTgI
N/h7i7CBwiSRUc4M2p0D2QsDqwyqo+wqjuXO3nqGse6v+9hDXBbEXhTkHhv9oHfnrb5r/NjD2GgX
vrSPnpEAOoQf+cOzYcsuTWQbDe8296Ln1W9d/LreGpR7OJhv4gV1G2aI1ObvqEoc6zTTRLP1y+AB
SuP3EaTiTE70Vmw5pEfti3DKv5OP3rry1wGcN2VQthsP2U53ZhfznouPu9t3z+1FCIzXfq+5yXH+
SK6Zq96Gm7LH/eTOV8tFUO4lrnVmDsQA79rzB7XLWILPYp31ooP1RfBne7b1DWJRO/HGd3C1HHe/
I6L1Nrupi5bWj3fhqXcNm6R0r79ZNqIeDwSejwvEnzzqMJs428rnR0/SFhSTp/jRVyzP/FBzwIZg
ox/0qnPiWVvixA6Gg6DAQXMf9A4sfUc6x+MGmZ+L/NoTfVpx5Exs0Uh9Fb4aUE7LDd5e13w0dkwE
HSzZtunGrrRjaOMY2/DBPGEvdvDUnWO395F+0SKwyy9S7tN7dzlETlfawTzyRrd7ApnHn7HPCBAz
fC4emgV/cQRHDOjAO41r+SAJ153I+Zm27k6cM3GlvvGY2rP744eD8ME6kGDACcBIOmr8UOuvz+Qt
kEG/l56nx/LB8nlWPfOSHKCQBoCt7cYFjOekJ80eXZGjFRz9FJ8SJ/eHAFWcrwah27npm2kTVHZK
r+Oz7jGGcvA/+PKm92UelcTLvPI4u1yPo7aNA5Mrm51Fr7cBZdmgC32cog43i0OPbNyBzuoNrroH
mOaYR2gQbnU2XdPmQfRwiPoVvyn1uRdBnm30GvOIXUDAfl2/mfuG8X8wvS2OzpnCY+Uyxnt1L1xR
xj5b24FbMO9o9d6fCgdZXWlrb2wxvdktg/qUu5Kv8cY03Wq/2KiVnlCx1dCCH2tIek9NMHrhDRut
NzrSNk8Z82+sbfXYPebXJvhpcfp9vf65VSzJ8h8Lqd9e74YuWZKqAqIxzD8VmrOKKVgka4rXeL9t
jjPSOXoRZPbuc95rixu/Te6wL/nySp/Q6Yrv8SE9Clt8DKGbUwFv2gdG2amrOQCCyq8i33aDF73u
MorlqR0C2U8P8XYJipPi9dyKbk92vU8Iqa95Oa9TlhVgR1uDt/rgNi4+UvjOGwLHeOKx8eJE28u+
4dR8X4cdUyC320dsXVJHPaVH7a3lV+puQ/avXT5DEefmxT4BghIdVc88TXbDRR49xtiO5klOuBNP
1qFPne4DZdfwQorptuWJjS+633yna39/zlsnfpbeij1wO5dN+1dMSSis5nN0U4/Z9+VB8NCiIIt2
MIx5kaP6o6d4qxM9RKf2lW+GXx4kaRPhKSMSw4vejcfpe3UbX2WWM1qvyHh7dDg4+7Cr5rZOlXaB
vzh4VfqU+6h/fNMt/SYQ3vAhB/I1dsOH0AbVYFdM8Tb6w3qJXgpxI+8iZ+QxNlUv+24FyUe6tYJq
f0/Y2bBiKk89WoOgPJh+9p60rA2gacBEs51gwLbp3ldeLW/yuw4Zpgks5SObIX65MqYMNGVXGE6y
j1kLRz8KUF78Gu8DNHyOdc386phjRmXWaE+78JkEvH1X2+KxeDUCrdtoNLI2xoe13JJ4iyQ5UA7a
IQq0V4Ct3HW4SMw848vKQzUH8VnxUk/zFu535PKG8+MtudyswazSJ9Ydx+RtSkoX/AAXu+wJOS+L
z/oS25oH9sKRHNntfKbq1/KyuLAHkKe+jpx1v4Wc49QX0UXYc4Lx5GauvFtOq5Ps+P1O5FI0BO2T
wWewkm1lwm8tb3KbL93R2DNZDOMncuGmnXWG/WpnATNSrw9UJ9lWB6I2ExZIp/HbF37ca07Rrt0X
rvbBDNkNt/U5C3Q/OoX+4hf7Ydcivd6Ifq+QGr6Zt/NW+FbpTnupfUqlZofct/ZWIIYQqngbLiSc
uOVWviK5EjfNC1Ee0Tl5FF/SL/0z2R6Nh3FuS04VXfGLsO1t8YA9tb+SBwtP0eW/g+Tc7XlQ3fSJ
XMzLXBw6/W16byHQAJXD/SPYDWP6jrAS+x716xavMuCtK8QCiAm6cZ6xLgaSQ96tnwTEObsS/43P
hwIg2zE32qIY36/b8VHi5iEQCWK7pDqMAsIo7OI0+NhwWGtl9PfB6lAwXlpqKuEMJN7m09z7130N
eMu9wCli0Su3fIyf83XmunrQbR2JC67yL+93BreHDVXWVQJSLq/R/T5hktoItmCDy3Ar36L4wHvF
p0fX0IkdmNh8kLRH/Zu+FnxSeFiOCp9Xb1V+S7QzL2hgbc2neAxwQATK3giEl4J3E2MF6hTkDZE7
8S4gnI5HkSTS5/Ylsdt94xfu9LxaHqJsOAk7gUOsQOfLe6HereunNmLBJrmAODPdnvsNrkLjYZaf
IY1rD/mH+LXE2khZ031qyxkiI1AK7ZjvMTbw+KgsEdmxOFou8iRn3Vdb7pZHVqKr+dwl+14TpZ7k
RweTkydBdt/us2d5m3rkBG/7nX62OCSQmzZQQA/c316wVSozZL5Odaz3fMMOySHmWye42FX4X+fl
J8R0zuLFjmBP3r3uUp1uG+0yf/GwDB0oB12uvi3tCONgsQU7f8m2865iEa197Yrv0iZw40aV5KQP
yXbiETZ8iHnTwl2bWe5E74VYui3I+2RTHQyk3H50QRdAYJRvGeRH2SNKtlfow9Su4Wv2FD0Zx/hd
flVf6cqEtF4qutJ2REwLwkcC7jdUe/gIOfhyHx2bz9RDjOBIXFXUUW76SAowF6t86d3hU6UwpEi1
pQcKPFvkLUYN9Y12yWdPuYgbDi2NHfnFcd1LAWMlJzwAhXxvb7S4UwoCKvMrFfe2fUHjFjBCs9eP
zBe4ReUeFz6/sT1pO+Zg2/WUUaT2bhvIHw2vF47V5pJf00eqdoexlTPyZkj8+H5sbnrm/4PpEF5m
NzlgFLOB3/DxFhi81eYW+qJDjeZAMqLQoBLzLD+lEsOy/b05wDZ21C2CY8509VXKbQplj2rW7/d1
oFBVLs7sD57ojLf+QeJfoWTTXVCZQkPn3kVAOduGWz5DucfYhUmI8tlvPDLpKL1sgRPq3cxPb4ov
+dW2dRsOSuXXm1uUqg4CfE6ddYJvrBbQWncR4H4IrslmjDcLdU++K9n8aXZ/FPegfhFqA1Em8gH9
U2IFtGKt3fo+SBsN4bTbMo6ybI2L8jC+W9c+0A/Z0+AhT3TV1/CMS2Zb75ZH3Vse1QP4O4xzwyE/
Kdf40eLpzbyOghAYl9vvsIkWXviQ+tq2PnIQfk5Nea9yzcFO98W55HhEpzuom2rL0XilK7n8ScA/
POaUfyFLCbHjQQbYIiGy2M2E64/S7aT44SY/tdyWlrUYhZOrbKoXMzC2YNp0N96uh/4QXil//RUv
7EbZps8Upxu8AgftM+XtN2JxNW3Zj/34iOg8q/n+1N9wSwywNXjzf0FJRs2RYUD9Vn5Rmo24hysc
WVd19NZl10aPFRlepApXVEwE9kl2g9TZzX3UotStlCn7+YjJ4KVw0l2+y115H1Ffl0frbdllTnZu
yY7bz8+ZF2PVcusTJ34QLtZT8lK+NkFKnZUFod+5zb56mfbI4q/1MfanLdGQQRpYDsrKt+SldizK
xYpni/0MRRwyX7iQfu8PZwKen5eX6UObd5xg6v+oV/8PNJj+L8wEoPXyUzXuvPfvf2gVPS5/igT4
8e9/6wmp8r8UE1uaiBdFFpUfspjfBDMK0hcaQpKpAOO/RwLQjvldMKMY/1Ko4+nSGIqMluGu3Pm9
J6Tw+yTw1RB7LAxAsvVf6gnRQuJMfupJGqQi0RTT7weBmM8gbuCPTSGcV8iki1C2u/lcr42ybVZz
P0BN81qlFfe9sCAamyYDd1V3VJs8elRK49pm0lGPFP3R0hXhkCLmBIqugqtqzRsuFNzWydx64AfM
26KNsq0N1Dlhb/qhkho3uVI/xyw1T7EwGTcL91vVdNMTvsfwQZ9TH3AD8d5ddO3KWDmKCZ7zWI61
m7rW6JHvOMQf/ymiCCYjpMCykqH5szrlVkvrgolVbcBH68ptKcRvgDGX04+/FHrLMYS7Tj0RWHXS
tHsy+Oy6UKVblSTjGU/bqxm10q0QVcIVjQQo4f3/UL1VeyFZLR/kZ+JOnbze2sGo3EqYJB/5O1hW
rSaFEFPjTs5pLotyS4Jr+xV56XKaSfm+WeD7UzXWHgR5XZ+j/lAhmDoRHvWe/C/mzmw3ciRNs6/S
L8ACadxvBhjfd0kudymkG0KxcTHuNNJIPv0cj0z0VBVmGmhgLuZGCI+IzNDiJM1++75z0pgL3a7O
hNH1W92L7py6FOv+fjnJA4V6Dtp7ICmtJ1IkrrPaqqjikcjP4cmOkjfv8XnNTm9s/3zdYSvChRJw
W6valEv4hcVRi+C1saR8VuMk3tzwi3BXcW/D2rlmbr312ly84X4B1j3D4PbJTPdCm2/11FSH2gkm
DIB8na2hGIl0PY1eqfRT3Vnvo5LmKk9mTUI9mN6a3CSizzT7+OfrnhxBztqdn8oe8EwsoCrEPkKB
QUenSurPgPPnex++1gAM39zYjq9BY+3+vAKsh6nNC0GMoGugcl6+VVkXnGq3IGc0q/LNG3z7YCZU
O7vHSya/n2ZM7ktXfrkahy5/G4u53uYtTHhLF8VbZT3QyKkUm1S7+RulNZK4rFhdjAH+zA+myWSx
TtnZ0O7Dda4mCDYBj4dQ2ytwIds8cqe7bffxZoKF9dffCPKQ9r7nPYfU79fkgMe7ExbZNmxBqxae
q+8Uo51tEhcYFB8vqfmrBTHeblmOqiDj7Pb3rEn6ferjWvCmYrjXeGepwtss4B8vvbC6E6Oj6mpW
5kKZhbp3o+Ofpp7YZq9mdRcc8F+w7Hz8eTVX5daggHkya/9ipaq75/YoXmBqbdImZqbWuXBKM7y/
dASCtizvXf3mm134WlCL8HQ9vSLSLO5hy/iDc6Hnv15l3RfgR3V2rVWrenkvDfrJNmjQ45+XxVj4
yzCjCTRlvrzXfgJ42Uic9aRh21l+elccK269Es4akIHs7uFi24cRgqA/fyoK0Z2UP75yaorDljdG
XOf2E963y0xq5w6WZ3wN7Z9//VE4whednE1PaUaOaXe1W2HcaCHfITqry59XtSbe2+emcSiyPH2B
Nbq10qqha8ql4rtZdPNKcsZJwMWU9jq6gYLv94XDxl6oPnmJPXtbSQ/7rQNbWYRhcIuI5L3U/LtG
PQY3pJswTK2PivTFs5inTUYn9eaB+CC4Iy7J49WUcUUk7Qjo7/Hyceq1UiHvKjLMqyh1Cffk1DqK
GVZdzZ+NMshvkm7aJRbDK1zY/Pbnt9RUr1WLZ8uaIQJhY2jwavosVA0hb1Oa++uUr4+QLTupuRhu
OZ9kKvnafe6dweyhAOjlIesL8zXi8PumkU3Q6gn0yeva16LJ2VrbJSBe7q7btvWLjZXWLjjbIQUp
Pby0ZXZLVfStLQVbu0EtRJU598n8rF3dbMNxYCOYhM5dDleqvvPNkNq5l/HRH+bg1tdO86KTaU9E
eDJS3s4chdxpioztCAGcSJTOmmDT1TTQE7JtZ5XjUx5M85DMln136iIFTxEWv9MrQWx1HY1H3a5q
t5GXZweNrgwJMB+SHFtdpgk3jw8WRtWl5eHPr3wqHnHtyoNFafM4Qeo4/vmVxX36r1/1dSz2pgWv
8fE3guZhdZo5nBO5POWlXmGJTQ6BHB5VovTc+3rew1sNz9D7zn2dcsDRayr9zoepmQVWfvEigMwd
Ab3ee23p5zjfZ+kEQy7H8qCN1IEdUlvEk/jQN67ZLECX1ibOsc6Pm5cevtC+deJs25gBropo+sRC
Ue6hqrVbFwA39orqXZoCwbDk25yTVD8MaRQskgby78KHDnp0Hx90JdTRmVx+88/r5vGlGXQXXVfX
65he9K4YKvVeo8ak26rHC8oY+dQL9UvDI8m0fI8yM7wMORMOEGj9O438kpu5KkDfRP17z5mIBG1j
Tc2wBTy/1SLLnoYiPw1tSmkuHhiHcBhLR3t0pnWR01yN9JSe5zZIzy1qzB3a1duf38oyh6MNkbM9
igbn8L8/BENrrsraStYQQ9mYicbYZL5nPo0eHMnEmNh/5+ZX6iGUC5EHHQ1u39eySn5laGO+8Hhz
qBu10zYeQXw1GfBPo3qMt4y+ONteg/NV11bHqc+TDJzinPIgiFLnZMDRSbd6JH8b4gMEkufn50ZH
m1DU3bFHJCwWwpbV3mvE3Va15obb2cQKc45tQj/eRZV7zEtu/rOOzW+N9peBk5lfwYQtluQW2iXb
906hTI5uW2MIA655l/1V8rOks+71dz1nQL4t4hReFt+SMsJCJBP92ZnqLYuJ3RuO8ZPpITHDTQ2K
6YjX+F23uIsKxwNkO5kDVQQ1fdAvJRJaqukUVGENfLFvwFN27VOlnXk3ONkurSyGHm5vPnvoBFeK
IsVtVFou8Snpd0sBoJx/NNQKvlzL4+vo1mY4FF+YEjj1Q+r4pIT29qnEamdNafUKq2RY0Meyf3BJ
9TL+GmLbWuI0D5aUf/xFWn7PGSxNmgDYzO75oV/KdX/2ZvpEc3xrcUuA0+PMK2LA6rSc8msMEWvD
9EFA6Tql9Zc9+DRM6EIXdHETCTqQy2yAyE1v8mSAnl9yzz7GXvo9t6fyAb5mVAtndgFuBrxA5O4z
RxXbAoU0xVN/beScOVrNgWgmy6E8/yby8Zo7AmACOSzfxosIvHPr4XWYauO31yikSkN+dYT9mXfx
7zgd70Buj6r3qPma5bZ70KGpJWNzwU9X5E+d024o751c76VE2UpzZnydEv9HQgd8YdQTNaohP0MZ
HbALF87CL/lpGXPwrgfXfPLypW4sZ2O62t34VcxKbSYGhdqrhC/PSGTK652j5NH3qwKGRoL5wJXB
syA61brTCo3kA5XhLJMR9FGgnZrcZF6DtgWq2okvrVkHsABp9z2e4EcsJl33CTlQNxAZa4xEXszH
hz+/whYN2ysDnz5kLB3Q2MiL3bXygotLXrrI0SszGOzlnLXdwefcNoo785A5LSsRrI+UQvWRW8hm
GKONYcTd1qf0aDsWUiZA5MiFMuvF0Rr446NRTGh54WRcXUnVQeVRTnb660NZv9fSLjZZLKoD0ZK/
P/x5SauT3u3oY+F2gcaMRcFA33noyuJoN8HwWdsPINDoUheD3Z+tsym5OMG8K+a5WPgx9YFKW6th
gs41mj9mH5JtPZTfZsHcsmqD9tqqC5YlMJQIM0jQe/OhpnbbAz0yPfekpW2c3SaJL03h9TA/Yjhl
6tGwq+nAIM3KT6330jJ36p3pPCYziUivopPMgT0B7jDZDD4wnHTmkdvp1jnSVLzZuo9gDiuQWARg
QZeSeOk0kFo7PYCf6ddjZpxFwrlixC2ymsUpUrXa6cnOD4AdHOE1Z9EVD2guWSOKBebaGdvdWKlo
M6fOj6TgFMgYjeIQTZcscb9qhHKHUOpLF0TN1Zfd0XWP0GXoIDbUewXYlyeZSR42qtzHpBEBpKPk
GZP2RfKs348TrQODNyoVaw68YsIGds0sfaDH63cWAX9gBACjCP6JCA1o1rKxKzSItWrmeCVXBe9Q
h4eW2au9M2tjhViEBUh7HCimIlBsGURyK06n0NlzX39Yd1T05uJ9UsKTz0HHIMMbePzO5TUtE3m2
Ht3MpE06Hv88ERITArgZ6YtwYWYYiQ+r1K70Al5asJ7AVtJWjZE/z9XZH6zyqUFbhC+GIRyomkM8
gx3wqZva/tCf0tj/0dsDQ+sCBhoGIzJLhWCjVbR3RU/m4EUqWkxAHaHhRc6BZxMSkWh8czsckvZc
cySST+Ua8n61th6LaZtVtWvdZJKD853jD8+Vr6nRYrpJqU7OWjlr0xfDsa4FAuV2yo92+rj6J/CK
rdGwX5yjczqM7rEHxz9FLAvwLtdUaKMCKCid5xpqmKV6pDIRcLsSPssFKPo3q43T3VRX4QmGpMsM
3ATkMCngoulwoW3CU6mkhU2DZOXOCAGwAzPQDeJhz4LLLJ5kMYfHPx9I0tLvrszhUVUJLwnDkmUt
+SrVHLEH03rgXZQcrDr3zmA5Z9in9fdglt+gesi9UVVcxf3cb02owk9mmHykRpRCW+A9KRJohKVl
ddTyh0saimEnuyo5/flgNHqXSDvaGq2zmj3FZLEqYJxbnDSGRmKRNq6MjSPdi+qFjTUHMNqBMyG6
P+NB5oRDusDhlCgONsC0kn1SqgvbATIxfP/PzuyQyjDxvcoaZavFaaAqZHktjOhW8GBeh/Ax9oDT
HzC05uJOKEXBaCU7bvPNRovxhqMvpp5R+888XC9245xG3fd7WkxEHNrg+9AUlzqI2Lokj1yrQgrS
jPLqGeQeHmVGv/TPLBHnZ5RsxyZF2WqFoDBDlTBSmQ6IDLszz8V4o00f1waEFNshET/0HKVKdYHN
J7ZOY09H3qUqb5KLYZqXrMGR0UzVBrwjy8hRcIZNmY+NNlcEdohFyYWz7WnGBGJ09w2LomVXOr/1
454Z1C/SqsOTG0K89tJqw/K9OSfpzGpYxK9so1DkNi39Qx5LSTf2bFiY2VTsKJlj1ELdCz2Jhc/O
bYtM+zICKy4CGEFWke0b9uagFuJsg7VwXpgDE4l0nJplNaE4dGhGE7LJUs96cmtCv1TGj9IMPkdj
lhgpgbcKfIzH2azOMMa9Z2SM4amTYt/QCevZ+MaKoXE9ysNUt6d6EkRksHzQQaeyD5UjH2a5ryqM
VyVUKxIb0USj05OsDA2dcLCYARGgV2ueqiB6nWUCiIcu6JJvfrbPLFwWiHEXLmyOo2WTKM8ywkV8
V9B4dd25eET9OhuO9owtQpNLvdS0QklDkfBxB/OUuBvTM0kFdQ5H+0quNAjIk0hCe5N2o150yYB4
Ie021ug3B0OzQQrmaYdTsN7FeCLAmreX2LTlQjlBvwn5bI9d8RRSqz74fcQJgVO8tDlQga5nAu3l
YmmCguV80tspZghnyqMfUyK+VM5cLwIKyRNS/w4qS6/tof4VGONqmG0HbTjRFXci2snQi04n1f6K
o7KcCb+Zt4dhGt7dwCPiZLk/rKzf2mXCna1MP4rRfMYrRBO0yDhzw8RxwVOBgU23l3nizS38F5b8
7KON70OC90EDL3jpdXVlHLZrrISAQV0Y69ExvhAsBMuWK6pxM4LiQxK8tsqud/QKKPEVhncsWslx
xewTUMJtt8JKcHEb4+eYTsGlGsu/P1w9KDM7j+7wEkxbcHXi2nrpnOfR5JbDJKZZSz8rLsoEp9p1
cba3A+e5BCGZKIez+dhjjtMld+SEe5phYFdJWtXfAsoz3HYsDok5kM/857Zy1NeEIAWdxVtjo7RL
jaesDLdtaU2ruvegPUW/LHFkG8OJuzUEK9fv7oXCO4BuMdgohKuO3wHzQZJjxwgsegov7TpTwvim
yrUxeuk2CLNbl46bwk7NV2SfJLqDWiyF2f3OKvE2FHyWtbVjIhrSZQvhPQ8BO4m+2snI36YxORgo
LYR9bJBBbs0Oo7WyE+8jbWAy9kKom9ySqu0E6o7iMpXwDk5ky51Ve6yY4L3cazGpxaDjzzCy9c7g
hNYwzJ3tViUkbfE5R5zD5NKCYyU0EJRsYQi4YxkCQMihYJIUy80G7V1XDN06b0i9xU3FQENZ3Dvt
U2033tKgExlnyV1J7KnQEHFDcjNfpyDQljyIhh4kmVkP+bJv81++V752ABX4Nybz8XkuRIENXA8O
AO9024U+2o9Cf6CFAx84cEMN95Zw4P3rM077IyPRfh+C3RXpfR4bRsB0JQgZA23SDjMoL/eJmfgO
7puiPOCphtc7My02UOvI3mIt8ADIwJo7AdX23gvjCi7qzaaDujVz9S0OJyBOjsdBMpzYWVjxdhQM
VuFoRPbwYScZbMbCXXbCfJpNkg7SpVtOaSSyNkYBbo9xG/Yy0f+KA04gq+HoGq7Yub752gQNUoZw
3AR2/dnV7hWWvXUwrPC1KZ1fyLAAPqsBEVkWUuWbORgM2KQG/NepJX5lHpNxW5+SxE+5GwTpxmqn
g9eSn6dudezsBmBVRTwNHsnG4H2/HFLrmxkpeu+eQC6cQ2C1Y3aSPjeJAJBjzIKt0MTbZJoLVGoz
gb46/tRT87NX2ATaFrVEqzioatSH03vIaEQOECfloqtgNuF+QLgjiUfgzjxPZs3adISiOgNmhpUY
vZpe+ZJYFobJB7Gpc0g7WI/aAhmOEiKib1XvAMGGFQP/HzIaLyYNTBgmFswRzVFqQSTdAzUEWHzJ
RgFNWBixj0/yZ1Xk/qn2isPs14euFOGem5HJbjqouY7ERngtT5nQWLYcY5AXnilr7kLkJhWASh+n
EWMPSQKUDoMVtfOpM1FN2G3xvs2gE02ePIa5Jifhl/a5HZK9mTbEM0vuqG0IU4d35vvoMEJiXRdv
GV++moUY9l5beRemCMMiEEO7hh2Xr8Y8epEk65LkzLucBE/HDbgosAENFsI9h+uRUXy2ptZ7HRqg
3tLi8DxgqUmsnu6drapXL9XEBdpCPFBYpygnDoVhl1SCyJ/quP3SWWjvHjupviEgmtfZSw8uUjWu
f4gG/0ebKoRWeYQ2PWimJUdGoytQSrvTvAG4ReEZ1vpCDQlEPZJL6OLGdVfzfldlSYXZuCK5S1aF
BExo1JB90O1tyljVG8GIcmFS8qgDybNL0AAQYffl+O3bKPhzZcCnqexELBN4+m7lZitzmjrC9EGy
DQuHA23/q4wKIPxh7cLwIXYbeXdVcXLgMzxfIlN6mXMdrIau2uMaJgDmQtQkpfMQjnbzmFzKyb8A
NJCLqY7xkJo/A6lCVlLltk9cRCBszBdm2A1bH81xTtdmSR0hWkiHe2TDD209Fsra8J1/NrK0YhIl
8ufEuAK9/FVNknuEqLgRTtPJaDpMoz+zbuISKw2oT15PTCTQfEfRpyEh9MqdM8nmNaVg1vj9UsZT
9TFVgAfLVrnngGcjnLl01zCuYnrgNkfmMYyZTRiaTV9szTh0tnqmwfOAXxsyCBliPq41hQGjho4S
7AacuIc4hy09AhrdyOLG5r0CGz+2OtxkkU3Xt8tpK1U8ExA0H0P9oOe35IXZOVan3ACgVPXeIofo
vOlfa92+Mm82ObeSySEMvH1HnnpdROa5lwwaEEM8B+LZstlkN3ETboKgQz3RFx5oLEC5AB+LnYd3
jQ1WQ1l1jH7FSUteSPAmQz1y8Tw4IxWwmdgnP2uGAUMXpxxXsYuFUKyTwCepFcfkXROT1Yxig6Wo
ah29WYIy8SdggdbSjr1y08UD6py8v7JepCHodJ9taT77pWHcEVeLixbhR6OkwWXji3Xs2O6h6Uls
mcRnK+1tQYZuVPooXFMUfc1zZ3xhnr2cy+l9GlEMzgbul6Y1f2m0B6xqQBLyFvED4a8te+1OzIxL
JgmX8CGsfZCd2paD1gpeeBZosjysCjuggQtHEQbvMq7aMnhPvzKOJal8+96OES7TS6f9VkGiXVLO
PFW2So5UtjgUgwMTNlHNgRloxSlOYG3Owyka262CXrSLOO5ZjGyL+/wjfpyXNWn04jf9dC5NJL0R
YJilDOYvYwC6nWoSyQyG2BpCVZC9vfF1fLaccOOkAYS7QVyZCUwrO3qYoiUJz3Q6sM4kyxLzprKL
6eeQFww5En1SLOoCW58bd4Idjwl5HXXpNXakDeK1ubodCCNbjhPNKfWeVNaxKTpCT2nI/7niqDpp
+Ho6vz4pasokKNkIZShQcqm27iDUWUq0ljIC/F1WHCSTXeVkyUQ+XQMM/lnWzkcFOp2ze+YTXnlE
8DMuWIO2XNiVs8hb99Pys9+oeUkRV+I6jfNMkEydXP4p8q5zcy39qNvBh3IWvfWQhMcfMqMD2wwg
rC1BoB/7urCVXPqdZuA03K38gdGExmuyK9xgnE6BzrAFiXdm6mKsb/HvlIorSmOPf1xHu9KtTiCK
cfsA0RySdNeq4bE4reI9VUdE4jDAVygJ7aURdiSRauuOhSg7pgNzn2o+5WlCSjo0sIiXeIZ55K0j
YMeGmpCru6iHEMgVOQNYCGXLnFK6zWA7TvSq7uLwlE18QtzTWNuOngWodlXHoXd0+pIgbQSmhiUx
tU7y0t5MkrLzZM1U1fydY+1eRBJ9nR1DOANSCOJ5jxukWbj85Oe2yznFQZngc41ydswBxMxXRVxi
FQJU4ui27ZeBWc7rgrilZw8kgIeGQm3HLL4rnyV3JcPlkFGwzYoJAQd2cYC9Rz+bMjsPJx+7SXMB
TFTv+ppnZlxFh7UpfBTFJTLLvjWvHNbpnZ1nHzBzcgD5LDXYRSSMPyAm2w0GhtnoFCgB4Dq947Bh
AT3qDP730Wx2jq44D50TYEQj4exEhmReJQ/cYoxu0gLC0XgveKYvuqmudFj11nP4YQVgeCzusazF
omdEEyuJ6IYbSfVickh4abq4XdRhvw8kbLt8ytyViC8JbLJVXhNbDGcxnHDUcnwz5be2FuLWRZIu
WbWie1R/wm+D/y5XIXtC5uaWAoZLUQEiquSM9kkE6FoEW2oIPzFqGjvcyZ53huTdsAXKsR/62N/5
jWEuU2++FV0DdzwheQoAsHf41Py+COBjx4jf8H1Xfl0sW2SWTNv2lcrAIyYl0X+4iiv48udaGd9Q
fHNIPLM4S8lv9bSNl5XAbjjG870oGmKCgXGHB0XzoHG/ehaC4HTDmysdLncg10C1yJgZLQgV56mE
wMeCvoZoRULWY+IfUx8Fm84KhgriCanzU8x8sMNGcx0mstDImp8YXACGG0gZsgpkinWbA1bYkc7f
oQeYUORjc8+J0blRfE3e5G4nBMI8U6jSpwYlohqtW9i0n4PFUAMnVbS2dXfO8qpdx6J4w1tfMcfG
YtPOgChmNruN6SNLaLKbNBvMNUaiCO9ykbJ2D4z63FBJ7N/BUJ1TZbu7sa8/kxwRVxKPVyRR3QF3
0hrUEyxHNxmvyURJKPYL7+BwbO0hSwcHsITOwJ7Ae7cVEU5DDNPStbGfeFxGTiE28YzOoHBJNLuZ
0a8aP2WUlAT7RMw8i2NGNUZj4GMaN2PPhDQNsm+ZY980SRQ2PyOmPk2jAN+jsyjd5FkYdfTc87xl
mmRXM8obl4yADUx+6zGE4ybCbjXRLueqNWRiB9gfjJFj4JX7AJP5Z2YwsYq/F3LyzrpBZpRpwA0e
RV0Mp/oUxj3LBDNrWEkkZJCEbe0Uh3drKzA+vNDvkNMjCpg9Z4XFkKghw7e89d0TZ/o7EWpMyKzk
6FOhbuk7yhCpOyEFAF/bh+YPP+jeYpctvQEJbMm6c5uWgiESZ70sieYPDhziA5Lr39jUbWbO9StO
T5prJrmPqe7esdEA1Qrmm2O0MaO8Dv2XfK39+OBPMMVdhpo+VgMeD7i6AsUV4sGwc/3fNhtJHYmD
NUZnWBwxNYf+PptQtuGUwtmT9slve/vUtrFx8JwClkq7DKEU3VvrMUgqXnMrvs00j9eqdjiEgCFo
hvo9cSBwFVCJ9+2QWdtJoPDglHabPQ6KhixMHgdp3MFTI/xmsBtgSbljPG3+7idnPc+wXs2cXyR9
A8K0e6s69HBtT0rfvhZ4mjpY/4UJZtdGzyYF3zi3dVfcKI46mglAzhOHgmGBikYeajf4ikp+Llo+
EqUzNZIw/PJdRikM41/C4OxYzk/DprwVohEP+F9TvVwMNrnxKPjdlYqzLzl9BX75Wkh1Zqy6qYrm
uzOCDzAt7WzHexhVG2xBYi0StAd1S7WtpVZXRWw+u+D3yGNuMwfUVqIGfVO7j7yKKSJz12XLrBkn
XnhMp4dbYFnXVyfq9lHlFR9xqDc8tFjkD+RAeRht81J81D4yR2MgPo6B77MQc7DtkSSWrKbxmwEO
z7TN3hK7pZEwfO6zjMgn1hEIgCV0KsrrzTzf3FweI8VFVsXevJEGzqeEI8/qkZFrEvlaQJ7eq6ZM
ITaF31LTe2LwPFyb1K02sxOYq6Dzzx5nMZwN85by+wu3FVozCohlnMXBsxtQQPBKuQ3hRh36EqNP
4rw6RQuVPnggIGNg0BPcQV1U4iG3Y4mdmD+0zEaOVZ1DCg026VuX00jD3fpZty4dxr/IHd3jnw+y
HL2/fqXG1NsjJWXnmu4Sp2+3Fe8ya5D2wTXE3m1L55Wl2sZ/hBGSRp3DV0JUxZPlZs6ZLQVDdf3a
hXHBXnpuL/+v8qf/XIn+H6vX/3n7j99V+x/n183t30vO//I3t7+qR3G4+/e/9P9hnNXyiJr+35vP
T8VX+S/4t8df/7vhHP4jsP3gkVo1Q5OaM032v9KsrvgHwjGPYnXwd5z1P9Os1JiJwBI0tby/K87/
mWa1vH94xBxFKCit+b5rh/+dhjOh2n8Nsz4CszjF+NQEn0zguI8//6eifdvN4cgyhcXPTFbOSHIM
LxHiuyQucavDLm9HDO611Tg70CUCA1x6R/84PhWpxQPA4AEDDe0n52X2F9fGVst8V7i2vM5txoDM
Ty5k5gqioLm54jT9wURNX3Te9i9Zdzadj9LwzO+VA9+0hhvtUO3fx2RQ5j57wKMpw5FldTZiYHoU
hY8JmdFAKh3noyn69xrsVFp1GHgbMoq1q3azlR2HLhhOlhS/UJHpc1xOLNiI2RvMyRZFGaRfSZGB
8BUHI3aGC8N7xQYEJFpBG/Dcd8XIjoE2Yp1wBj9oBBspvoWSdfpByPzmt04PMkVSiRwDGOnhjJh7
tp8iowqfGgOSmCN2zLN/jJUzMsSS5zEu5H1KEN6NZf5s99n3TiQ/CbCtnSb64Uwj6F2QK3wDUhZY
wchpWf2szJD5lBqXKkivbA2ogl7bkhufESEHShHQkV1hfgiNZVeaVOrgcbGGQM7MtJ5CY92/547c
eI3GTO8YS0DX4rFJ7qg9xRxFMf/x5eNUojgpEmthoGirqZ/1ZFnkw+p+ZdfObxJonKG0sIRMHRxC
a4g3uCj7VT+zBR6/RS58WyBkU1oePS/BD0oSZg5wCGM4jFacxLLSwH0KBrXBIpNSCwnCnO3NKbXp
MMICTp/Z/w1rI/QQNWHE6eK+OcaZ+BSioMjAm2CrQm/rTFZ8QknbLAyPxpOjQrha0Pujxr+1uoRi
FFsrvz9MJadJQxOeKREMBZaDzDU0RPx6Q2aEfp/3EpsOmbEqTdjWScq/CXsfxJ7PqVmFSy37n61F
A4wfKTvReMVaiQ5dF9Gd7exgwZzq2nr1sBVhCb3Qqj9MruEnrqGdSpFykas+huw2X8xofApMVm0Q
gcKDttmzdkN0CMcm3IE+P4rRcp7cqLsFJKq3/AzyJdHxVZBS42ta+9kvSBnIIfzeV3V8sm3rR2qM
KNSjOVsMSjUEzVmCD6YHZdBJMEMwYNhNWC7DGIb/A97sanYTniT0U50TJNuM5FLHdja1qbcx0HjE
uXrYTdVMfUYkP6o0AyavAg7wSqoZBXtDw0AaIC04eVV6GHpnb6MrYyqCJNmNonPuIGhGK9P3xA3s
vPrQRl3Dk3bFpvME6R6X91tvQdwZVWQt2AewuRVewnCLY8iyHZ9RISCYYm2hJ5+JcGzflX9iMPkg
iA/2HZUIOU6AIyFMPkYBZN4ad8tUSmaLRLEoMwP43S8VhySHgBvlwuAZvJW1TZUw8FvGVgIAgxnu
/cpwCBXgBjX5VMngGqdSIQeJbM+6VKRnk2rD53lXg/2k0oYdR0LlrGXyMfg14QQXdnARDFRaPXtJ
MYc46VINJi2rfPw1+tEl5651zl3rmI4BBXA5uJzoE+ENtHmLK9CTff5WJB5tMj1ASknba8rJJoi4
9rcBb1o047FtjYcKDApbAgA9tDU9GgRhOgzJZ/UhY1jHPMz6Aqt82g4PPntWq4DDYPjQflSiLAF6
k+CPWvaq244K/0BWocH0QvsQzjlbLI2z0+/pkWXWzGCHjcUunokMT43cxvJuMCna5wFiLVJb1T7x
3aeksqnS9qV9lVij07j9KHsCC/XnYA90EGM2D9FEP6FUjDGtmMP9rOBgjCkScSDd742ebGmmrTXC
+vwIqRr3YUVxMVCX2tMeBggE3bMOivNQ6/JcSGqaBdls23A3tp8mG7+peYNYoB6mwCZdVNsccu6s
ipOcpg0+DZOD1nrmXyOh5b26RfrK0mk4+289q7hT54pXN6FCUIjUOZiZJ1bVaKB9JZRF2mld5mkG
nLd2d6KaWTDFbYC2xv/VGFSPgkDi4YzSLy95+qeFwf+hdf5vPENMX8IVLrBXy/dxKSLA/tcHbuYA
5y6N2F3pjhha1RgPtLgzH8bYa55A/8KhM0v3FMQcqNWdr45j97uZRqoC3JWkzPJdbxDVzbnNo0d+
vGw5qonza+5X6Y1RVl1gmMweZ6vzNCSH//rTt/8VecSpukeHxqNOI/jUgbD8G5gndpOC3IEPMGLk
Gko53vBKglShn5JUFeELsfBfE+Jw38+/sX4A/W4/3h5yhDWUfw/l/FHrJz/nsNElT7q0SyCIRUyf
E5wFJ08LHSAyKh+0eIFTwbUTUI7pkcf+IxK7DjKNNPDlf3F3XsuNK1kW/SJMwCXMK703siW9IKpU
JXjvEvj6WYC6r273RMzERMzTvDAEkAQpkkBmnrP32iYI8y93FRPOb3rP32kA5sRs+iYNzf8YQF7m
QIRSuUyw/o3pxEyNOrGehyvyW3aal/wyCsoEdYayIacm5CXYIesyWYIUHSllUYcCp7Sm1Ibm2yDp
V0+1VWKH69IgIRaoDqa6RJ79silWtaE0qKNKpkJjsMtCr9nlEAIdCaw9DzBCND08b6+m4JI3RHZq
aJxiAwW1Iqxz1fuvXA4SJU357aqfYaXZ61bSZEXbQrrWkG5b8t03QkfqNGBuTizJSWSv//svHljC
f/nqHce2bMdFa2JqIHb+fapopvEoRmnSySTlqvBSTOkZqW5EYSmrOHOyhckICYR62q7MD6tqiSlJ
xLBVvJKiTSmTfBcENHnbVJE3MsGHW9aihqt6Fd0I+RlPI5LXQjbhjdPeekIAyTmAAuvo6wS5oo59
JWvQLqvgnWuvtrUQz23zUh/eWSUBfeoOSLkAsZRVfTWkll+DfVWEr5FXATqnPUMtTg2aS5zH2Z5+
2zO2juaS6GlFkOCUiNC5xs3I6aspNZ4ozfMHIhFt9VRyCT21MQxzrDIPOfhMUtpt51Y3lX5M3OFu
59aoLOZ9A/S5xr6pXNIOUqpPfJfJVGOkl1JCo+vIcDgSKU7CRMbyH5I7mWcRyOVyLE5WH1e7WvEo
XqQ2JVEHyBB01ZrMiYGiDbnn8AAMPJ55qUIVMLpbpebtzs98IkSJibc94+IHGk7FIuQEzQr/WhIV
SzaUDo5dKiy9SZSopnqeppDS12ZoyErCyrTGBjRRRtYuHaKD3inxHaHHM/3ukK5QEp0YdOkz5oBm
pi28UmTvuoh65q+pc69hTfXW9EmYKw3Ve+iMdlyR/dTRX+xjLrV6NJU6vSUhGOPJ7SJY7qn9S28o
pVUUkF5yrgUoKvOPoYMmS8GSaKgQzC35VoTOMcAllF1Li7LsEFnN1uMzKYQtdh5x5kvJFHLphfQW
EoKR9nbUeUSBtdlTjhiTCI7Wvbs5o5M71sQZFPWVIJRo5QS5WKeZODJ6i22uKE+pGvv73CEmkmwK
gWQBmczgPXWZ8sgpmx61IQYmg1lrEwykfIRFzqw1JlwtcgzrpImYirDev6TROq0VMCt93u26yj1m
PuafvNAmkXz+s2i6/ndd18qj9FBlsZwPzxq+CDsqEVXRZuLKqsX3rs+OgUI6vQABvqasRuRMq7y3
TAkeykhHqRx4JEEAaUQcGuSHhAhKtJ3ZoWjFSP5Osh37PjjqLQgIXoapVPXo9iilfMuonuIxeC8U
wpWYrMMncbEUDw4/5kZiXUvCBqwIscMvgFOqndYggJ69Y+7kAgMQPGU/eGcphHqw2gBEyxilza4q
vbeKT+b8tc+FuBh4Qb+3stpWd37nmoeV2hVo5rRhOAa5+qYUDU5081jFhf1go2Z68nTj1ciw87lD
CSklD61lrNl5TEPPUndWZpwIZ5Bn5gDyPP/ltLG6BeX8Rhh4E24IrUG2rCdn5g7mRZLqshlCleQ1
tR7PQYWKwZwsl5l5SdLYIeYoA/TQNT8SAoI/NK15zIs8f4mNgigerb5+PdJp4v1QwsqSMd47bAhW
TGRKVBWIssMhfQyz/p2Se/QeqAoxPurWDe3qjrOrvveicc+qi4HCT/x9UqAKKwD1X6rpppSae8pg
iueIIHh0f2lSt3rU0ljZZKqsSYmipYLWmQ84cdRT6hYqrYamWWktiu8IFeWKoqy2aQdXxrtcC/tN
nGEJ6PwovkRRY+1MSWxzarTKySsJcvCaGlBYj/o50W33FUHtb1utine7weDudzcnGJqH3JmiKorm
07AG/YeWptY6q5ln9KNv/ACYS06Q7T+1oTuiGpVIZKaHZR6eQ42Wwx69LpiNQRf7MHPNcyILZNhD
T+/Z7W8Mvf2t6iQaXjPs9/MdsW42+7rE5qGG4K/cjHt1rieLKK1QtBnOcLGKYbggr0Ch7FsO6FrN
4Oo/7eymu6sBWGzoDOqagdREp9N4JMowda5TaqiRFQ7bcdRvLVTYdQhMeyE4dw/zDTh0FgWlLlG/
z3/Oe+ftSiv0NcPgRz6wzB3yRJCTafZXvWOCjx1rYXGNOcaEkxVSdnsznLLEDeC2vguZDToin9hC
eNgMSgKwl4HuRgu9pP3v6z5ikco+N0Mznus0PVa6J85DriNLSZKCMmTVaERzWM0z+q2DamQgnnR1
xNU0Rld0DvWlTo7zRisjeRRteNDSMkMXKqBwMXlnzs282o7BF1WS8qaaOGc/cD57M2TNw7ew1fsU
vJgRjm+Z+VMWXnfV/OY9Ngb/7PaOf84GgsbqvHyICA84BtONoEm0J3XnEPWm9YIJjKR2yzha1MDL
pvd3siYZp1C8jzr0sq1ppeWWRLrmqHXNMmyLkyuiDSYl7zDkpYmso/A3VMCuXqWXiNoYuFvbSx+b
IiYFMExYyvQW66EhHn1qu6O2t4bhpTJAoOR9/ojNKHscdPUPq0j7OG+lvdvvtXwgc6iMslNI9Rux
EJgPpMGXaroxWIFvVC1B3z1tzncIEsetsnW2UV/bu/nGrblO6rGrnNt1Qlnn2elt7QmHhyOV4h6W
wN9r1uKLAoPENqObuSmcZucgxvZQFfxCfrtOR9BBRLTRgLYZCpGltDC5n/lRBmtqYdXFCrJyX0Up
uJg4CrCvxdGjhp7mkDcdpqtGoZTGsnNX4hVaj4n6YGM5pSbQDMf5pmsjYPQImIiKO9MnNjGo+s7K
xzIOm4+JoVGr3RHTC5G8ZZbQSvGLm0Uc397NcAn6g59vvbLtyfHu3vV4CjOLWrQEFC0sFalT0ljn
kpEFsCp27jKwxFF0e0mt88VRQAn5onqn9YBWm9moWVD97qrkRGWJfEuwa32dn4Vos/MI4ptSmt7+
jGlbUd9C+YOYFp4VJM/XFquSYWs0x5xErDJShkri0c6yI84m6lV6LaOC/kgW+nWotT8sNbsfvXR3
Y29WJ72iojSMtL4Y6Bkn2+DRICAduUBIiYbJ511DLmfUbnQfQzvYi4QgZyzcazc+hXlO5HuJfLsz
wPXrHWBtJcTVo/b9GWNqi2fDbC+21FhjouKpA6kvfVvRUSTQjhkr0p9dwtLuBcPAPuOclXnH/FAG
ycswCv1gR+SeBcTnvgSE9OwVFzVyFmj9vtdR9CF9dA+aKGmPFBez1r1bFlUeoRdKeSK55my2GmsP
z/9AZbjvnBqcbJJO1cvCftYln2g+eNWGIRW3FQFnG4va2EWFyEtmMZrWDp0WOZ2JAi416H8OOON8
uTLU8EZUh7mp+p4xHzde0EFmG1UokE3nXdQksiHSKBiuTJOpjWUGt4bfwc6zkfsFWVXQC6ElM+hx
9o4W65C4OJzI0BZXS8lfzCLpfxClgJ9Zq8RtNCqASXga0BdkJyadxq4u4CGHcdXtm0gbDmYtM4Rt
ubVXrdQ/pqka7jOCvGh9+RDilLYnBo6g4IHO3IppcPZT2CyKaJc8m0bV7wO1sgkztrOfkXqrCwzi
COS7gxAyfegsK94Qu4GVKmWSiFyY1WQmOL8ccpcO6hDVXFQcuTMA5E91aTza2U99qAakAO60WFPW
RZk3DxDFmYoW9S7VDPx6Qai9MQOliVckj4GbBCfd4ytinE+2laydO4ZnRJXBTqILvsQdHcO27B7r
kqascPH85gZfv8aP67MZleHe559j0aElyrQ7H9G7x6X/XeFEQFBbma+mJISdIpTIgvHUEbL7nHvu
DmnyuvWL8E3TGBHHIOteJBFlyxi2AhrZRuxEArsF5oy3C22SJGxXXSoYiQ4stV/qXATXxKhpsOuV
gjoWPDvywR+eSkFUzYvn1C9+qUQE/iDqE82bjvbeqAb/lHkqpb6xa1d1ypVWyeqBIDp3WFLv+8E8
xnmyiFml4bAtIjr+dandROvsga8Pt/kGHfJ4MHv5UCH7OM03Ayz7pGDA8qUAWmd6FOdsoGaicq8+
ImYHfSKY7owRjXx0z3KPg2yeUhHqd0ujuat4tClr6trYQu1xG9UCIA7hGwfyaugI42AF+1nuamdo
jpHe19cCmVaTjLt2sMY9lAn70sIDJk2Y+FPkQGA4/V7cqoA0SpVC186t1epk+f4T3wdV7mzgv0+6
4V2W1TUCMb3t/T5b67YE4GZlOsnZCLtTYR/DiugvNbYyUhG16OBnEdmVRASus7ZtFmrklFfNCFui
0D2UQLrTLu0BWVBvFEiqMhW7uOEVvxR4P9C21CawHoxsUGAYLEP5Vtm2fM37zj+kdN1XRW//Mcso
POCTjq+6rMd9Y+5lIwU61cx9NH0JCFa48B11sshqrXOfR7RyST2GTwFFIl0TE+ODEYPcN3kqOkqz
Flf0RYPJeBuI1HmxipCl1mgQ+0XWzrYPdBY+I/N1xBPJCv0kClxMOWGiyU3cOfE9TxGjohREXyUR
oobFq8xcxNeDE01dX+IMda25NVlRbW0uj8cKhfBW4ZBIs5JjMPjRDX1eeEMh5CXExUFYKZBbFu7G
Nn0Qfp3UDmPn6QRXjONOxRU0DvgAm9Iaf2Q9/7oIs+TFj+xJm0LKrsXvI/BCNN64ea1VpkDXourz
ZCSt9tGpD0rWGYeuUKGXEbx0SKebqMk2qkGggqqk7bFvCexClZjxicAQSjCdUOnpYSVWnUkHHREF
Bha3RtU32Kc0BWtZF/W9E8U9N6LoVpYO+vEwIt8UK7qRoNZBv0fLB4+or9XRhXpuf5BwAzsnwbmo
qbSt8IUjsR+FibOewrRnGfKpHNL6qnvauahMJJsxTQi82c4ao/SIkbDPj7ZOL1qP1pBxqscaCcFj
ayBAUwMiD9qEpYqbOYck1u1DpOSgjHIzMqf1hiTvJiNP1w4OouyQkFkmibtKAourMGCWlKnxQkAl
EaIU+rbJ+ODHgfGQhznNZxciAybccincodpmnb+HH17vq7zzjjhI9QX6fm9dTeYz3/TTNbhx0B2W
6C6dSc21wIJPQGpVnp28fs5oET2CGR/AayDSDlP/XCsFqgaMWGtKFfJm7fu60G7tdDP/NUojIzve
AML21x2pUgK86cA8zvuQf2q33Jf1SdJ9txN+R5Xjx7seoMY96BwwrOg/i36o7q1BOxFvJdwyMXHU
bb1/UAZB5Sg1/G3LT+2lSPR7bcvyoyqEv5hE7492z3jR9CyzvZjWCnm0F1OJAMTKOHvMPcDjhM8p
P2Q/vmlJ2P/RcxpJo8hemfh3BMUsrXK0P7ISVQUOl+SWmYZ/gIRksUx1g+chzT5oela/0cUd+qKw
fgSmG6ypfcsT89HMHW6x3pCgnAfGm1RQNxNBFx1HRtmXKkrWZYFbgRoClVvTv0hfwL4ynObYaAiq
k9BQL42py6VbK6iAyuBnXeh0hqMm38a2eR2wOzMzFLSBiqb5EJq3lmpYvyWthwWyKeHsuUTvGeTj
PsegKRaEExl0Bd3k2ZR0VGOcw5RsivRZIowdNNBrmNdNYgeL7CWsKaf4ohwwxkX5C0tVC5VnPR59
oVb7sdDyZY7KDWRPVqwGepjBsg8e43FsVtJmnhpUCfxdxTUfaAeja2XZgWAK6xbWQeTBnvFhkK+w
8hXiBNqhXPAJ7cKmu8vaQ2kparRWSL1p2NHANVEf+/0m60SzMMuWpFbFeG/yz7pxzu1IbdCVZrYc
zPYUc1EZEcMvaOmmy0SYvwIFCO6+bOpXw8P45w/9h2mmoJXxPJpF9RKrPoCSdC+tsV+1siVHXfhv
aSCTJUFV+DW1R+SXJ9rEV8s38aWY1kcWP/rgSTiYSXIR6wMZa92qD9t26ckMuTyWKiOn/jQxiJCb
A5141oAXoFXDP1a1rGaYCQ+l+oKR+tp2zo+shtiEbDpEMIOfmtjB6RFZSKmPkZd2fLcgyjpcadhH
BumKpdGjTWpEMTntgHSLCrJvijxsoBWQhs0fE529kUz5yJZKPnAP8jDhYhwZK5k6tAfGVSyGnVDj
gxmv07BEEwaPd+W7WPuR3tEIQs3fxea6HByY1IV+c/h8Eq9/qjPszpav/RE6tjPCW02N1/Gwsaww
vpxQWiNFtRkHovRHlGYUKmUIka15tCsir8UrXWb6oY76IuzyYlGocjy4FFWCN3Fk5MKZSSxTGxqb
Xqafnkh2EQUdpHyrouJSOCKfW5BXv0DSTj6j8atI71b8YlY0TPvaktsE0TiTblruPTKqeJQPjRrT
pG6S92ZMLxQV5doqc+xWtXbURvtc2/D/grTDZVcDYyl8GjmFqEAPpj4YjjB7F5zBkcS/o7XL0i2f
NY2aB5QXMIaSd93VhHaHjGFrZwibRRiJFyO/0SNPkSmhhtSITUl6lTDSECedC4omRLu1QrA6Fh6/
kd4Y1pF/17K02aSG/btMgz8i7UvU7tW9qVgg1aGCZcvaIO48JBl1b6nhHgLmwi/PGs+olLKVzvlL
z5WvLvBfTUOBzGQVn5Soj7qDsDH0J09J+oRmysSyjJGUC9M5x5QQp4CTs74cVp73KwTfwezSAJk4
eu9aPT5ampltpRpfREhgN/1zpnYqC1Yh3zVAU/mkoFNVgr0RtfwIRXaEW7JRxRAtCo/OZmqTKWsS
T22oxsWDu6bVSDWyNnltuiRcZFgcZCEJIHSGlPaVefSsiJqmv6Yv9yZVcRUVLlIFpTdVdsoAIrQW
kT68EL+9sCrFWNRkp68A4Cx7PTiM4UiUlivwgytMmbzWaNeVJl8oHgBXTI+y8wHtIlBedJegph6U
lyPUaBMwq13qpGb4dLuZ/SxbsNq2qfi7AKMTcLF6oaW+TyjuRSplhWP10PeGXHrIj5ckJuCGbX3Q
uT7uvl4Bv6hQjuj88gnCzu+yr14c1sd4vgFyejRhTNZni2Va1E9gbfydX6NSFopaLE3L7hYs2Z4N
V3k3W1aw9M9xPRP2WHNGZSGVKjq9DH8NkXMoMrk2disVmblpxv4Wyp+PqF7bp0wRlxYr6WVjQAkJ
oPs7VkFDuUbW0tMtUKpdqDYfJDSiioaFtpF29aoMCswd265o3risA7yx3Slqy3QQm4ht3pN+T02O
TzpJU9Q5Rr7UB2eNP/gSGsFr2BqfLez3oAU4JN3zmHHhtZ0G5wFaDjU16uWAIXcZ2i4AhBIgp4AC
otuoGXBYlvnIRaKKe7LY451itFMIG4CvgvM6aRD9tprxGdcI5UPtV+hIrNX2OKxeDbNqrzhPtLWF
0x+wxWOnhfZFTjdm00Wn2A9Yflkhk3Iahd2keonCKNj5LS2mmnOJChpsSW98xI6IE6/AU1mUfHwi
yNZlh3WTN3TCbawvzYB0XFOnuZGz6HICvBQNB8lzjyJNnG0rm9MK+gPZ1bRuJEawdRHxJZl+Hh51
5NZjTiZs2KwLp4gg7wk++6Z5z5M82EZQL/A8cmKlyUF0jIwdRaRl5cu7Zsl9NLTIfHRC4iLh30sn
eElrG3JpJn/6FaV5ZxqOZGc9oH7MVyawpKjtHiO9+yzLxFqbyt3IM4Q5SkniAHrp2GKhRKOtF9kp
xmux7j38JWqVbBD6QC+NluEwNDvdT5t1rpenmmnYGMp4k5c9NRzSpxYj7ZJ1JmKG2chZRfTWl9q0
xEiRbnkRpavE+dQJBt6kXXsWPfiP2AQEqEY1UGcGuEBkv4npid+qWiW0dCzg/SU0CeL0oeZ3hQIH
40cpoMbIaO/ZKvxxXzc3wUMP+IZuzgj0q+0mY4ug4kUgou77CNjx2ycUoHejK7geBiGth2YX221x
kEGzjqxq2BkVvqhWZsswDznNU7lm0oa2IueiLx2fCh0EAORQU5IX6fK+qv9OEoEMuEy0lT/IDc2t
ni4T8ZMsnuqDU+N4bJed70UozXS5Dd14K/ExCxdvYUYVfd026RsIRIx2iq5M/shxLRzBF2JDQqLD
jSso7slQb3FLm+jmW21gqKKgqqcX8eJbuCuaXqr71CYEKs20dW3RVdNFcKKtSJ9l6omJ6JyjL6Yw
LVY+nsp1Nyp/kul646soS9quB9WGVJyQ+rvXMwJ1NeUVNfKWtAyOZKC7ZyxJT3GuxTvIdQOOseR1
tFSHQOfO3NifCmYBKuOrhrLOOjLKa5tH95601aU2hvkysJmCwPHO9C6iPp7vgFD8AWhY4GXMY6Y2
+WdKZX5dCo3sCnP8bXToYozE/WUL/G0OkQatUb4Mnfdqy8igNBl/au66i3OA8xlyraL7U2JfLymd
Ljs3GhaKMI9OM9w6iSY8t4CpDD4wSRTMYQ5DLTWVXzYXCLwj/pMoewpphY4Jg57dwm740YkwvAwY
c3Z9rr0pMXgqnKKXIlD5GTdhf2FoKIdwzaID+AFrlaUetGIjM/mQOnH8GDTSPze+V2KobBDrMypj
Vsi7K4Kg6mZ2WbIIbUqh+GgBpqP3WnYOFTOHxzz5PY5+FPJvY82EBNdcutdMRfthAkEnSKKZ/MJp
rG81zs7NvOkbLiIMK3yVQxwdYhp9K7Me9TPwM1IjnfxBD7XkEUeHcur1sfp6TwY8RXwxY38FowJQ
pVDvieegD3Ead83sxQARguWFGUx1yqLwmlBBuITVhA5z7LcwGCGGST/c6+BU35xu06j5T5Xq810m
lbNtqlzfuH0dvbcISFyzTc5tln86U7+tVb1tT63vPG8JtfvaNYYqgPGpFzfvqv/5qHlr3k9f/uuJ
37uoDG7phFp/O9b0KJWi0Xl+FPy6dO/2qCkDcKaxGrln4mYbfpy4I0eYN8sECZpQqpQZZ1zdEzdm
CaSoR1KA1/mgjvQfRUcJK+6pIIc0tN6lO6oXVcOeJHOVG1ShGJacv+2qAyhxEluVwAy1+v6fWqHD
0bftr7c275922XYP5MRTAclNb7KfHvG3z4ZHZAltofn/mfdbtC7nXd+H/uuJAWC5TeaosLT33vRx
RwHMEK8PL/Pz7enj9lmKMMemATz/yz2aTNVumP1y3BggwtkNvDbAMvOPza/3ptEdne+d38N8bHVy
HEyf6dcjqPVuy2nz6/nTvfPm9z8zPUJOrdavJ/hR97X5fUiPloDnGdiAEqdcVm1abUNLae6F76wV
pW0u8xbOXX+famhQIO5hXd/SMaxxrYfqLS2eUPxXd8Qn6YbJY7SaN+NpH5WYAiwNuKN5XyLq6k65
kNm1CDwsHiNeWzEWclPHLD7nxxSuVt5LK9for9QmC0ee8nVAzIkwcyjsfx+r1V1WPWrC7HZ6ufk1
OSf8bZ2q/de++Q4WRgk1GUic8+Z8E+rgQ+MGF+n8GvPreh62TdPx8r+9Rt6ncuupwEfmp80PjsuC
+jWNvuX8tPmOIXYwMTiCvtX0XuYbZwwIDpBIl6qhbPiGqzzceV3q4q/j35yPFWHL3UExtRbfz+uV
vNol+P3+ts9wq27neSDZv1/TwEe4GyP8Gd+fk9BVc8dlb/h67nyHU9g0zGxIFd/PLSM6Pzb9lr+9
BlbtdN9Py+K/vRfNK/eF0TEN/Ou7iEar22dAa//2GtrYqXvNZUH29b3G6C32TKjpIPz1eRgAqoCW
gL773kd1KzqgW6XzPX9GjUS0Ufve5/yQ+TVVPWkOdEv+fD+LE2w4ZL378b3LpA1/YG756/t9IjR3
Du0ISu+vt25IYDlj0Lx9Hx6PeHrMLe/1+1gZjRY4murL9y4oKfKoWPnzfKz5c6QspB9V03v8PnxN
1PfRSs2H78OPgY1U2VO/fhLzE/U4yIiGrm/fh/dx358ga1y/j5XFnTwBxbgYXEWWTIpZpaPI51R+
SrREedJ62BruNMAVg/Kk5lGM67/DbTvdmccdTIQsqffzvR5TrTUAQW0z31sgAt9WCWSK+V7TtrQD
4xW2+em5Y+PG8LT11/nOrnSiB40lQKs1LpkIA+UaUCnYwnioXra3sHGz6/xQ+jPtQqulepzvTHTT
W3a5IXfzvUFIlYrun//1HjIjk3ShQxgD0/uvPFbI1CzoDE8HDsM8u7oY4Oct1yqrRyrFWJyn9xCz
6lLBFT/o0zNFOrzCO0su83H6orcWeYTjbX4m+aHdqnAjsZ3v7RIci0mHu3e+V0PlsbcCiFzzJvWy
4TQW6A3nTYP16a3H8zhvOToJi476j7dA+303Oqny9f4yL/qEkR3D3eYNRY1BfIqjWfv5iaU+BGuX
Fd923vR8s0IgTlt33sRAnR2YHNF0+Mf3Np57T/k5b0VB2d/rkGDx6bjzrslqjuiAmd4I88Ai2Lil
ZfuOGOpq6TlNXhiwS+myGugyndVspZ96ECh7Q6+s05DoyP45SQ506DUK5LV/xLpvPYGG1UAapu1W
5q31NP+lNLm2mjfnx83PmDcbmddXraExqgXWU6mq/VOZUeZnYz6Y7SYgyS3nOj8aHwqRXKpoj+N8
6NGrV42GxXV+gqTjSDVSR5s3PV8rLBINsOZ8HW4MNfuiaP7DfCS4PkgNEP5OxxFd8z8okDX134Wc
hmbapqmrAl8SxiTz3wD2buNX8LXoCA8GUp/BacWLjE4apNG24mfvETNoN1qwYB5CCFLkiZ6QK6Tm
jZUPv/WgJmUnsj+cpmpOfp3rt1SFNOyDHuqBs2+iwmx2eJ6Q2fSyfLVr/XeUN8k18CvSToYWYUcH
9tKJD57Tuu+idQiaIgtgT9h98JSmw4sTA0ttohxrPjapq8LYDLMnCVm+JOla7WP7GnrpFOg+mAfZ
f7pBRE4biJ6NqVeUnrIi3vRhCeOP3t8G8EC8VzXeWGePJ8fGTxhGnVhLrb0ONmBXaBtrFWbbKgXm
sTFHuBujMp3Sqn9gohou4lRUFyMy1ftIbnKEeHuRkXS/xULeLfCtO7CO/Xqtdn21p3TjAAG15WLg
OjSdUu5ayTNqKYG5pcmMyl63SNYxY6gcKYqtQKv6lTNj8SByL3JK2zdLOMQHTUWmxNb1Hen2yEpb
RXl1UWzVEVwg/JM4FyO/QAdoFmgbPB1otX/IyjT6jQ/rz6z+/T/InvgXR9//T+8fFrv/xvt3+vPr
Z5b/q/1vesaX/c/AroeU2lEtdPNzUumX+Y8oC001hGA5almW605xGf+MsjD/w6KER+wqp6lrznf9
M8rC+A/VdCYboWFYps75+78x/2nkVfyr6J035tq8P91QVZvWDMf7F/dfXXdGbreUa81hYogbcO0w
ooVuDqubXmoEMThRvKuN4W+pRYIilB3Ef9zCcX93gZkdK+ryx2CSWQZRLE+qZq0ge7xoMf6WsjSd
O7rVisKmAXBY8UFMNIQmnIypVM3qj+u9AqI2s7zPyo9BM2aI6WLFuAgtfw98XsNTH0Z9hNjXgj8w
2uST64FLU1NTlnUz0LIeFHeXG/Gllf6+b0H8NF34IzNwvVAPcNxmkxipQxHfODCKRfdcE8UBfB4s
FxaUyT1ukZglxvgs1bFYd0YkVzCQ2j3Hrjkp/WQtouyM1RsLg2kEt661yh1IEjQPMOGXY5JgusvH
DxlHNFpiOMfjhGZC1nb0yFrGx1wGATHkdoEqKEiuyPaTRzooyT0AVbtyofyvPEt5V8d6jRES6lPQ
WFQOxZMKk4kQpkbfpfgMX+uAEQ0eKiGpduzle38obqXi/tGr8oddZryGmdGZH8l/1BoAmxl2i9Jc
K2DmwSgC++MH9cehhrPLNGeNcIa2sT0tKDr8jfT8L52HWFC2yq8+K+56oDwNKphWd+KtZPBJkVek
f7Q2+JAGpbaxyDoEw/6dnt+pN/qVVAPiGKAoRH5wCouIulOIAs5wJxAHfqqFjJrHQB1bxjv9sy4U
hJ2yGNdJQoaPNmDlsnX1gzbwYVAcH4RORSilWjz0cQiSx4vqU81nvU9NUlDCUT6Ba38KbDSHItGi
XZuOv/JMOTg55VVCC56HgbpUXIjhRA223Pmgkva+3v90unCgfuwDL4cuuqgb66eW0UIZUWneGhFF
65EB7TzQvGEU9KtT5EyNfVf8hqysnFKyIhe2qzhruvMM9mDFztJgkpZrAFwDGcIz8tXLoNRUgYd9
r6rKVujmmzqE6VPqWN5P1J30FcIWqWpm686pdSemZwyO7VK0jji3OZwSdaCPUSNiudP5kiypKWbl
jSrWiYfmT2goMqLcJjwyCgVwHyqNtda7ezrH9bai6kb9xUTJU9XGthpEumr78slKkiM/Vgfxcw8l
NkR1bSQ+5k5oXAvXKtqDI+zgGJXxDyUQ0Rrm1oaAFfj/tnbtdP+KgSxeshqh3l+PxpKVy68GLO7K
Ho0/bV0R/gvVfOGKrjimI+kitk7rv5D9Q2CR1TqmRrU1RltfMngSU6u0zkpnRN8bmdsf7Er/A2d8
z3exagCu3oRIJci+GD12mVIeNWC10ZLpl67qGTsP1VkB1Q1XFNmWegoqqY/J59KpeRplI95wcPmH
yA4fSiwOB5IHgOZqGE+F6KyFkVkP5li9yzr+aDsEvHW0Idj+1jUaLTil/9GG2d0JjP0QtJssG6+F
K59tEKm0bRDQlINNJl5q3dQq/llTE3MxFLSsRbF6Peuep+5k/5/knddu5AiapV9lXoAFenM5dGEU
oXCSQtINIUvvPZ9+P/Y0ZqprsL3oi7kYLBqVVZ1SKiMYNL855zsV3pyY9cnYmBeArNvOAAVQkqXj
IaOErgWDyclbhMFyQW+NukCzmQ4/4V577kdV2E14TSAvwkLqxvkiVzBXqEBa0HC9gC6sjzxMNeWj
PGO1BlZh6y3gCfyw6LTiOD20XX+f2patSDsnW/geT9BSXqeJ1aDRszKuGDI5mohNodFf0nrcm1jR
uFwMdtLiU7KMr22kEsvFAAzmd1ayZpIv1khjj9ajtPGJB85cVN9VxRgZKMZjVwrob2bDrsX0JWlI
ypbjKw7258qwXnoUEi5C4iW281Y9Idoe7FJWDR84GrFZSqDbVobIQTKbV/gl92bQT70+Wm4utp9h
UT7XNbVpaj31GKfNCd1eHgiWPQzrNWoK2IK1Y2jOh64vJ8jcbJ+Grhjh5HXPGLhngjpGZZNa+aWz
Vo+JFY/E23O/7Lt3yKBov4MEV3CKyAVJ95SnLNRm4NlNw89PO9VPRu2G7JX9g1B/TDyM7Gwaj2Vu
3DArkeiajM/oPXQnijXeWL9aslAobMqwj31TB5dYD2hGujzy5Enh2zTrzmKZCytjrTZIOt9AFdun
xNwvq9S+CUy3HYnI1pNHJY24Y0bEN0ccr1h8x4z/Kq0G0kLo4U2rz0yPPmceUUGPKJaIu0XUOIoN
haL2QWZO6si9pjh5WT0kFfSMOXtTp5SwvIKBzRxW27ruLvJgYQAfjGubipBCIoDAM4CSKfmZzPSn
GtVzFlY/KiYnO5zEPbeM/EpY+ibti8iL5/4YNor8LAnwn7t4kq+6SrdWtb2fByMazMKLp36X1uKG
jhmED24OuvbFmXXzyhZwcMbQJM4gEi8DUQ3sPp8sQcObH/tTbBxU0ThbUbGdhug9kfmI22hkQxU+
Dk30VBhReNFUk9k39NO+HQcP+jlsq8Au28hbYJB65SJhqaNPlEEtp5lY2EueYxBnVinEr5W+qA7w
JtkZk+nYJ2CDAqGBbI7EUsuj12IOduaINCcjCVnVUiIPSNlgpKpK2q4R711P9pyQeWU0uZj3TvDJ
9yrPQVxNbF1Z8zNOLK/60DiSJtwMjYBzsZ1pXeq838YL1YS67vZEAh2GmRhsAbA829GA1eEsx5dl
Ig7VWl3WT3pzn9VrJc+OOJ1z9rlZ940J1FZQbZcA1scg+0g7NHMQnZWILFD0lAGMHkQIQI8Zsa0r
MkB8KTKwHiRgIf9oAqqlJnwYwS9CaVwdp9ISblJheOo14jDZZMhZtG4A3VnCyns0ho+cDeUETnQq
ziWDClCbSYAqoHoYO9EWarLB0ntXIloNZWQgJsveASok7EKh56CWPNoJYWw/S4u6ayZLr/s1y5up
Y/kAA1QmordKnzL1ac4RxKQYQ6Hd2pKU8CGxSar3GA12Zkwqw4rISt8Wen/Ma+wCLhkQ1yF4MTBH
V6yKUU3j29Y2XC6+URCXNJkQYxO/Q3an5T8iJoBMOI8JjCQYiYZLIIO/KqsXwfBAOnaI2dNnSzKg
AsyHXCczaH6pOx4A7SUsczsdz3O9Q2orV9iFq2XHetPpK+LapuKaagveiWsLMjIdxY2EiKysD4yZ
7YrDIK7WdhJSjebb1A3WuenD0vbOIkabUmqKFd7pWxl3o0J5G9rXOT8AwWLgMYHv/yy10WmCGekA
K2rkvpxH+6XhyVi+aQUINKF6Ntm+9SX29YlVcN1DjbqEwkOQA+enkR+0FuBovkVC5PG48Iz6SwJK
iK3X7qNPtXs2e8K5JQr/LAQTwQNnhvWI9tk0fkLKp4rSUQQqGsUwV/O7OX+CBwaUCumbB9YwLg56
XlIc203BmTckPT+AUDiLww21TE1Vp57KLYIUuOAZ4s3ky5pEG2PLoxr2R0VUEUnwWiHaQSJo8SXg
J3cC41MA+TgTI6xaq76Amj7+1eH/kpjCScgqtwZiYAHQZyBOJJsByjDjUx2Ll0CF5kPmcsdP1ivl
pk/V68Qjtc9y1DWaS5bXJhM5oxlgzKzL2v6GRNeBPGhLNWVKJ+9gQG+xNeGM/B2Klyh9EeUX5FWW
UFxUa3ywSIaHcW5jif8yhgCYUmjY2vwRI64IWjLSzfaiYmk2lxeSFjbIDI8RWqFwjPfw+DdJqHwl
UvTaSZ0/d6S9j+DbhIrU5/AjzFieS0BAhcSG3rwW0/bI2KhWz3INQ1dlaVh+wgXmLgRDOhmdCEVo
a5pPjKtgqnfIeNk7gx9O+9e4REuBuyasxjd6TGYNEyz1h2oRVp6u3XJqzWWLavprmklYgZSpWtsC
bSk6BDxqpxnJlc7aXDSPAS8RDiy2bVDY+qFCUcGowoWTdUbk7A/4C3GH2G2T/0RQxpdmm4AmkaZu
k2fXyGLBWqFBLEs8CIqv5RqDOjCOHR/78tOUSF0LjlYAEuwpQ8g6z8cQ9SKePS5deqx1cj56ugRs
WMARlm4wJdqz6E9R7NeKgc+1BmTaPEHkc0bsZF1873Igo9LTnCjkSEFJ1CVomjGirUNMyIw1eOnM
jnkhEF3luAXvATZUndiAdEK22Hw2agZ7onZrLdgCQocOjr6eTekEAbrsrouhv8kQ76P0HEfEOAv1
XVqkPYK+jTgfcP7wl06OztOlNp9WCqYyvnc1VIVp5OxFDib+itN0MMryYogxyn0VPWX+MWfLOe0Z
7M76FoPwDZTORlkP86L8SrGi4NISNEckHypkBS5rKBONnmRjFBhSFgB/AVs2heHvZBTPwqIf2LbC
Ve45/LGh/wIX3CNujO05M4jaq67pxDzLxNfROoaU+3q+THbTat9aTBnSCcN7UFpbWlVfh8wJ9/pt
bn7NOvLEGt+vqT3IunBTmuhVN4Akc1/i2fKopdrFajvOCBqbBtF3iUsuFXe9EH52o/Bs1cSID+2B
Z+rzbA5eH5mUrLInpsNVNoqn1hSZuMEhgoAMbCsaEXIPKyP0LDdh5wPb83JCeroSCF1Aq7eIt7Gx
gi2d25kBeHdI+/EuWmRkm8KDWI1wWvtHjLx20GHfJ4mH0DPZQyz0TBP2qSTaPQylfVnrO4YU30Kf
soyTP4AY+IUsbDrgjSx3Xi2t3vPD/ZCmFELgFm69U+D0h0Xkakr1YMmofprpqLN3tGf6KJo6+AFZ
SxCnJfAEkhr5eVICHiWWj+ykYgeop4RpDwEXrWgntHy1QiWDEVXUeVithTZs5CH35SY7k2Ywc3+O
r4M4Hq1Wj50kuQn5+0CMk5FotHafPEQwVAtUjaxXm5WgZKGIyPaTDp0dIE0pClc8gG5s/AymSJk2
IthE0FbCSmd4EJSFg0ICYQ5Z6yXTS/HXyANsb6vIZMIFHexa0HtOkBofA5FWMTEIetRcw2Dkm9Ff
xWZ0HyrluChw+qOQfye2ZIROHpUOEmI7J2CawLdXvIbbJZqDU6fTW7aIaCXqXUEuv7Se+0dF0K41
4THFNUiukx12/QVp8EadACjF8JENWuPWgWBuY0lzcFHheIz20Uz3I34YfWnHMvFMnbZhpUKNvr4z
MgCxHVpj8l0znugYrCzlPZrezFK85lWwaRR4pKUV3gKj3jGKPVR02qgk1KtK+IUwKnZOrPZ0lLCE
FXKWuFJSfYsGk5ppY4HvXJd6ysdahwiyPnOideD2nnPuUpLm54m/imvVsrjOnXCyVolmOZzj5Dkk
bgQPJohNkZ++aQdSiZZnBW+kfhej6xTeSA/qF4IUSPZqx5dM5kajXIfs2kxepD4p7Y+p3cFBa41A
xfdq8MjQ9Mch30yIEtlGmNZzwl0vKrfBfJfwUnSnsvD15sTfwbD9ZU6CfbysHGBuU+nZDAVy2A4Y
RkD4XKHNOai0F6ZHcCAzwXwQeXpUNacI6viqgho0oc4XNlLVucpCLFG7AItKjgbiF73ENSOwUFML
v0ZZoyFT4po3WvosqvOKUlXtxxMIBKP7VPtfk7AVFmD+iDEMgb55Rzv7WfHILNTKlldp5qLdjdB8
CYT8ZaSo6ZczvDKyTRCkvxXw5GF/ugPmSirLw2gSdqfI7SPNCYR+bWMVL6Y8Mp3yRDi62lOlHrF4
R2hjcVvCEfMGWXaJ4UKLvQfPr5qwtit7akQOzQmvRZi8WSQGKX3lRhn65P7B7DkW7VfNGhikMBr/
b9InvFH/KFNmHKQ7tPIrloc1k4REdTPbkVTBBQf2M7UWN+5GxqyFOwoyypoAUxa2JswWY+5VTeqt
DNVQfCCPwU/iDC0osT0ovOTqmEwUgeSJJmWFuy0OaUNir5V3Sx1tVp3VqPKk0ssjFChbU7tNFYMJ
ghV4XyTRjYF3ZimCRUu/WRrkqgXFyigxhX2V66fEqNwFyK8GwWnMQadjku8pEU2kiSsn0RWN7SAj
ZBOdSSDnpJFhiOUh57Lk9tw8661huW14aUAwyOk5Wq1jpbYvTcsHo3uAQ3kiGPZUmgRoISuW9eBN
7EzUQZtoLRvHGKjAR9X7ocFCytLdaAr9lTccLaG75F+izB2yCigPQcnha0AHu8gXOXmNw2fLaMnr
Uh5Urm5hiOGwMJlohYuRZhemRYodz9xLzdGCJCfyX+Sw4DiTCgWDZraVIllzwEfYtcRIWJSbq6Jo
H1LDiKsABaUVwjuA33bX6tEzlnsiMTWzXkk8LwSb7kZysDBT7jqzO0O1PZpJ6TY4NIGfdN+qyN20
U9In1QAT2/Ku4lk0dsWQr9GGYoE00CRZTWiyLQEpOhAqlbyYMJr2USx+twEsI9T8Hek6Og9EVYt3
bQBNOWgqO4pBmkUJsau1oPYM7GNo3OIFlcR0mVRpIfkgvVoweevgoyQQywGt9qrWwrMx12QaGeYR
ATMWAUbe/hwlJ2ZvV2MZDcTmpe4l00immA46KRAm9YfFBR0yJNXdoDPjDuLwzYj1EoUsE2UT1IaU
i0SckfkDK6NSM0jeFeAGRrlLqZLyLjSBa6o4wJDDksWbALhmtEza00hY5khyjf0/sr3638SjlIx/
tpPi2fvxk/0DkXL9A39fSWl/6KaK8Yu4dJF1icLS5+9LKfUPGU+8JMqGqciiIv1pKaX8IbN3sgwF
ZBjJIrr+n0RK2fpDBVSpMuAlkV1WTOVfWUoZfwNg/QnEJBsi6CHW0poqQ8uy9L+AmHJNsAqML6Dh
Jb2aANQM/RNYEfkqIIV95cY4EDcsKWbpSOOAxa2ZB+NAxW+8z6RVTBueEShvlHHqzmGo9s6cChOa
CXH6NJUYOK+CCcmKmdgpWUannCRBC5sHaw2ntJXs5IkcS5EZqWp3s2ppPjqp6k2VxoLidarY06Qw
fByLBLZfcYbU5g1ljXOxTLuJ/Uc0KoJbJQXCrxmYEvDBXCJjSCgY1crFuWIw7MK0Te5WUgoXPaya
HZiq5ENRk/EjL/RU9pRBCB/Qpqg09tQ9qYxciSIyl1iBDYrGBToG8xtRE+rPFKjG7NX6NHxOar6Q
WToUTb7VMC6BU4ANS0IkydkYapKZX8sOEPmvJSYSkZeSzlwcLl3aY4abapnaOc8o0PKYxj9qpZrd
9jwnoo9pFdnyPHVMOPRFE7JNVBWKths6oSlsGB6JJ4XichRNMqh5M+O1N2HHyPraa9Tky40UqKpu
fVrq+DaPbEBmwuRbBVeSkF8VOdhUinEmbedk6NO30hHAqC7mgwVydMq5X5T14A11j9Jw7m2zEV+H
rHuJsvlmNu0X80LAgsr0wA0lwTjLaj7q3Jh+UOe2OI0mtgeS7eAJFLr0qYJugL/GbBsSu4JyKFj8
PCIrTFQvBJp6plUQ7ivxgniSg/x/kekBKzQwAjCL3GCCALbpuWgZ65oZQyV8qRviHih5l5kifCRv
lQdBJ0nIooXJooSmoMdV/ia0g2NmwTYM5hvHlmQY9JCA7V9JSbT1FYBI4y9K8SabgOxlRfImr6OM
RE+ijVkaEMwj9Nex1VkvdM3iKbOwuzHc7SwsWFKX/erZKH8L6Ry+h0yXc7Z/UnW1ugpCdqWHbg+d
CKYNAo+3Kh1I7RQ1idlilqbytUgT8Th3JdACkYWvNKqKK2fjxFDHNJ5hRGqbpY1TfhUTUBVVKEb4
+c3SjXUl5BhC0fIhwG+LREEFHGnoOgxctcwX2+C3y4VTB5rBUbOwdMRhhcHNBpNWQb+2S8SwuNeR
cQd3LsmfMMkPNbExm8GyePPIqbM85m1CMyoi6J9hk7TXCiCiU9NjrtGYnoIHK7Pb2NgqI2MlK47s
PsyHTSgZlF2Qhn7EtjevC6vNDZuEdNOKeX3RosQ4FSlhU8wkTKwGSyjRGggF0VS05xdtCWPmuNXR
6DqRFUJW3EB8XNmGzocZgdaltYrhoLNTbUkWwHhJun0iyd2BiVr1MGcYpOxomGJfgD7oVTmRTgLd
rGPiEGGoon2lJZ1dhKmSC9taL88A1Xwf3rG9ri1L8m2WEWFJGbtV7uHsCNT0M5iqu6IRA5JmyoF9
DAjLhoKapvaGU+1JLGY6RGxqtq5LnN5UEDsM/BP8aJHCCxG4M3RMZEkbQ1zZEmOtDBI2vQgPD6DB
9d4hM4oxHsV2eqY7PrBBC/Ba6F+ZVu4DgW8TrOaDukd31wFAk5egnrias3k5mziuvSIEAjgSHHAl
44PGNSvuoapdWeQyGcnDkn0Io3VxEhK8OMzpzQmKfkAatCNaDOPQtCCAL4I3+OpIyohy1Ay6AxxY
wOy1j2KeJDcNqNLZ1euenNHqa2ZHHKs1vRC8QpkihfpGIBVqK2NPcquU3IhFJosJxbhwSNYsBw32
H5F53COrnOpmJDPTUdVZdVRlio/iVOC7H4PqCsWsAvJmpX5Ggc1drQYJiw/aJ8gJ1lysn+RaKx91
nML3oSunU0mAoKtN6WsUM4TLuHfY9KtB6knyBNt8bnypbXHxmTHOkYJBvGcWWDzkIKy+cGl2ZGus
Rno8ELnyTfvPUrOqa69OcCcSjfqWyyx202zRHrOAoTFPgBpORqncR5mZG0+QysuTPD0SKkY7vAop
+MSKQz5Tj+er1CLRAMmg3coOIAuBYGHda9kQIs+oZbgVNQnnTGxV/diHcf5LwnfxoOmt9S0xKeBM
0wijWXpWQHFWHLtVJSIoxS1BMucMMNPltX4jXM+4MhEMXHGt8zIjl5jUqG+stkNHqCKKw7VMFGSo
uladhLtiEXlmVWthma4lJtQY3WOcYOD8lb9i8rvgHlKW6gudQFoz8JgimpW+W3b6WtkKQnfi2uTM
MQwoir34WStMNyW6FYLoiOvK69mThuIWCMreROMBcmkraKc+OwGGKqPHANuY5TdEnlTNU7kwkYrd
TIHF9lVoWe2FGg7AEhCYZBl+rf5W8gdZSH1170uizbTaZBpTkB7WbVLd2FVpi16TYJgmM6AgEtnX
t0dUa9j89cyecbs0twmFxtgfFuvWBDupfpmZITUX9hr5mtJS3vI+9JZc/Sny5VFUpR2WS5px5pJ2
IKH8H+K6uhuRJjohInh9H8Gl6NL0UFV5uFnCdYljNU8Cs2uXOs1jyPvdVbmvtvTNQRJdDZGlI669
TTRJv3LUPYULs10kaKwrhGNIx6Bbl6H6YlEpQm7XWIEazcRG9cuUmP7z8BwK38yZzVJWHeHor0dL
AGHW8xTWcqzbpAkzWS7ACcY3IV0YsE5bWJbbaK4hszxoCYhPZDoRm/g2/KiJdpIZ5s9leeolWnat
32jWZ1jPBxGwptqYtroS0vr1qlcyTPDc30kK8EMtL5wJxTPyiciYbYOSj2GIjixAKx6tlA+D5q+r
0Saaj3J5sZZyqylggaRvWQPg21b8glDDYdjuSkJ3nkzuwhCN9coxhFbahEZ7JBf2LJSyN2vaKW2U
FzWG4G3dgMU9kI6zV7IIpUJ36CY8d+LcPnSonrT0NdV+6oEB5JecnCP1PWe51fBps1evYkY/JCrW
bK5ZVpu7ZLgI00cqvIOucGbjbkEFmgKserUrMazW/SKuNnFseG21G4Or1p/6FVwTP5rr2HZYdnGp
XtP4pavZh+qbDti44kmrk6hsicGQ3gN23ov2rmLc0DP5Mavqe2gigBaxhhkysFD50RIeTYppIXuW
4HbSWB+kodoJya0031RkVwF3OlwMFgaMJJwaQoUIfSsX4g6OGN9sK3qpFFKGkCFIqpOQK9mbgM5Y
RQ/bSLjJ0ND7gWuCcBdpnyQ1i7nSEwwilRrzEZPSaZFIkptSzr7iqZAC5O7tRZuZKc4oqWY1PKAs
ldjgGg9iTFsZpSeR+ngyjJvMupMi9AkoFXPrIHtmFHAdK/asbYxgSD3KE0ERYU72eJloT0IyRtz8
8PpOunkrZAo17E0M6LmwJOp7R1Q49Az2U5CMYVAF6wCbDXoAYjONz9BP33UBmp1OfUxkyzeT+W9Z
JBrXU3NDNB0BcF9+ClOTDaJMbC4To1ntXSvNeNRr6/pxTGKsYoJoXLRCh0rQx0uMDdOCt2RbaFVg
IogNNTl7wzmRM1ushMYxw0q9tJ3YICa1OjdUGnlnQVpH/N5XOHxzwbgLDCsAo6npGpYFRvQhIJbH
5l7Q/wh9jd+6tJrZxDSeM5dQa3ldSICvXBwaMFR0Q5GPiBwyYWCHGxDy7BWjmmMUzrOI58/clBhL
1FgPM5wgCr58NSotFnlWYFxZho4PzODM3jMCS4hAXStUuPbQaCbkQrm30Bu0UbIGByF1W/nkWf/E
c3x+NEqGsMDfRTN1/r/v+NlI0RXTkf/fYyj+/bP/NwIKPv6h8f/PP/f3PArtD1HTddn673kUfEVU
FMskjkKmdDX+q/uXtT/A/hqqKEuWJOmyhKL875LU9UuatpZNssT3qJL6r3T/aM9X/vWf2n8FPpTI
7EEj3QIMs2gwaPhzIIVo4JqTpFBx4xdCxdz2mWsbnkrD9P6t23GZFYwGmXqR9EfrUznJ2fJTr90s
9rjYaAiiyA1+yG/aQ/m6SKfqadkl5/k3/0WUGP6K723iSG8ZnLrf5k37Uji7Lyx2r+KGymdPINQw
+ZUrYEQ5065Z7E9be77OmwRzU00MALACD3oQ7SH2TO3G72k744BT8Agmb6aX8hMSDgi1BNFNeBKt
Cc/11jYOXNgVy/Tc1m5AAgpmjE9Cf1FFr0E/WGxpP5r4IYxw6MLqY/PM1sSh4MVryY0Ar/+wRm36
ZJr1WPLvRW8XJzYPT8Wtf1cgK9m5N237Y+aSRHlL37m1c8NBdKd9ygwrPrV7HxLHZCt3aoSkc+p3
+L8o/C/JiQTEW7jvj9pD/VzdxJ/6x7h3qD9QgP1Yn+l7djO27cfMIY5ORUQnYvfPWEeId8rAdicf
IlDT8TK+0FU9ZjQPVK7nZTeXTnKKTtOdCV8FgE2YOif94sghGqEOpvYGRJUxw0k98BxBdiq59Sxe
gbaxcC3EdrUtvWlPQeQoKeA9FIR+1+0mJIr9g4JhdcDo5QVkX84w6tzJOkc+Oz6/P9Y/7K1ZBzFX
X9bIAY+N3kV7AE+xG9yBrZDN+x4ie3KDY7AxP/Q9NkXczlvxuBJDiex4UB3pUG4GuP/H/pnjNn+g
6uJPGXfG7w3bmdEPFXImvPQyfcq0Vbf8yslIVCvLeTQXvWvA6sOj/wPnIV5sqjG/Xez510RX6YE7
yGP8xHS9ThKgPrarW66zXAEYyfyIqgVBHCWt3btMJjoUMG8ZQWFEgxueKfk67/yHf3PwtdI13/j3
f3wqVYo80v7b2dFeYXpyu90EO57fOz4CroszHyBZ0ROPUre7DVtq1J3xUHKlBOk2uLA7vWbfneJy
vK+6bdqja9wxPrOD8FT+D0o5V3UTP/OHXfloPWQ+MB0nsC2n2yaubkMAcEEgnIVrcM43yrbbUdDX
l3pjPQKoPKaHYNdtWRmpjJ7c1WHPb2R+8BS8Uak8Zfazson8emN+xz8ZFT9Lp3u4V8/iWblaTnAY
HgRPeLE8xHF+Zk/b+DiABbDhAhj0pY/x0TyXjnLPL8OpOaV7gke2lV8jNQuRL64HhmTBZZuyOyGF
mwbOVu8qsQ9etde37QGrdP1UHkgY8/Un2Us3j4Lzk/BCD7kb+KG92avu/pFr3ta805dpd47mRPYv
Fg5+q3I67+fjdtsbe2YMB91+m66TN59IDrTRH21CZ9mnLleO+8wV5z6C6OcrhE86JLdterc7GnvT
Bhjt3qjS7LeZjXDv3gfvToqJl+5+fqSLdAG2vRGOsbs4H8IRNZv9WHmRV7ofgc34nw/g9ti7X3vF
OXCxOM9nDs8GGu8m8M0TfjT37TzZ5zdvsH8eH8+B3dkn1UWx5F7PzF/sid94Du3rprDvX3e2WPzv
vn6hdzn37OzjGYqaO3AmLA4Gbz84kRNk4yHfg4z00nN4Fv3O8zp7//Zm2pPD8NT+2SzOW2G/3faa
zQXmMGbz3xrv/OFpe5g59uwDL+S1ciz4SD0i173ZbxzijfkH5ZiN4PiQXIVL8RjYuIq/lH1jMzM9
lUjKnIFvFn3mlTsgh071ku6w1jxoLMS4U5NjySTCJRXilwmwwdIMRTq6jpKyxCZ2QuZqZSXG3XmH
kxU3wPAyvIRPmISJnEjPyz4nlZpm3eVbCg6Dbs8usAYrZzTnQShRn1DoZnd0gPTQx/I0kDBbO32/
H9d1P6Y1vHsEDtHq2HwJsBur6tpJPpDViK/EiCSP/UH2UXFdwnPPSSc5le15xQcLJHfi3S+ezJvT
LsjRPJH/mv2Fwy/ya3StDyzh453ox7uShuxk2tLG8MSb/gTH64EO4G55wVPpUHsRA25zH31V3OW1
3JOo4Z2fYYeepRe2wW7ufRkbSBj8Q3fly1/SProDGNhOWy56n+Sza7UtPiuvfcb7ucV0sNNvoBzP
yQ2f6jF7CLY512y+UT2YeU72sKxXxQsyw026a3dcwd519N/uH5BCnMWTvI/YFdzQTbbRPnbFLZo/
W7n0PvB6X/f7nfjAVcPphn2XrwgHnvjedNT2BADv1l+/4oN+Sg/ahlQ4d7RlF4Odh4/L47Ia7Utj
h5yOnRc79/WsGDwiGmzUPv6dHHH7ljkPSDV5HWhWXS5at/W6TelX+5nTmvfvDht8067qz4fn8dDu
uCZ5Q+Qy+tOeVGi3+a1Psn9JrhDm9+qh+gi+5oOxKXc1twnuRo7IZ/VYXIpfXIvjVn2tAtS4Tp24
w52phBBb8O822UncwThQd90JMqzoGOv81vxJtvjSfAgepF/0FSg9mJy1w+TAXHyTEQTKF8WJo2Oy
ilXtlL02U4HMFt6KjXQkX/eH2WfINVvbBrZ81NoNOgdbedH97ipA1mEe/MYgkuSgufaY0jc8W+hE
KpeF5KIze0dQ76zDUM6sq8G9XXDMg7zT3W6r735qO18Xr8wgTrsaWaQdv7Pvbo/Lw/QQXxBjphZk
KgZxL7pyj74VQsN2uld9W9xFm2/p0HyrC0WHN4tHs3u0dmv25B11grDTnlaZcEHQrtuxyUElr2xV
jBnKVkk2ZuKYkkeSANS8muF3xRiODsmhNCDVV17ImLBndYtDIyLfm4MGF4SkJ5LzKkf7sV6QixB0
VL4hT+QA9E8Wq/cP9Idz73DbgrB01d/Unb5LuRS7TegHnrx5GR+w2h/0V9FXuclwrl2M9/FrAaT5
gkaz+yifkm2BJuY+b1i82NpZeKg24hayMPcfsFJcyoBnfU5GP3R/5Q1JZDvEpYxYn4HeAxVFyVmS
VmBXH+qNyUD2KzyPPZe70x1DX3RFlxSQLbtun9gst35hA+trATtZB0Kx9KVfchKB7jM//xECnmYH
7+gr2g8I6gwU1mIlfY8v5L+41S64kDpaNK5bKGj+CfW1w4/skDI/sqeTusk/UaM46XGA8G8nJ2Wb
b41X4zW4rLoj0DCTzYY249qQfPJm2npDDKIm+XOxi4YjfGJiSEZGZQbaE2YzrPtffuX72NnliSRu
v3SFB+UrQCP61nyJaHVPqO7UvXISDpCQoavl5VZKNm25JcFhLrd8rnyoAiAXOu7Bb6hRdGfkZNUd
/bMD/bCdEYuwk3jAQq9vBW4Sqd1sBp6A84Nx7rc06Y/ZDqm0bdwmV70q5xKP9WN9+x/pLClr4+rn
O/74XxBuKMv/NNwQ1Gb38/1v/958fP4bZL7mo/tp/9xh/u2P/7251P9Q6FFxFTMQlfGy0EL+x2pZ
k/7QFEXScHibOlaYP62WZf0P0TBN1eJPqqbIIvC/mkv5D10B5EQj+Hcv5L/UXK6b439sLU0TY6Uh
rkGHZNnw6v7cWuqyblUGvFOMs+j+CrU+JrUCm8zSLooaDNtlDs01qpM9WX5PVbZo0mi217BjCrQ6
vvxIhmZRYTv7U5fO7H0Oy+LP2UNr+/zfXpiqQaC1MInSRf+l581li/jgADiuxkzRYS/LNamnwZno
h1M9SFdBM++iqjxA94oOipZehTpUH/75i/iLFZS+m8+AY0Lzr+JHFf/yGhD56ZlemgQ+M3fFr/IA
nYT7JyXR2MSfixBJyDoIyW7x/+/+9b9aY9GvqQr5COyz/vFz6ZtWV1mT81eDIuT2jLZX0QZusOQ/
DMv8MPTI0MuqvxhWHf8/3rak/Ldjb4nrsEGTeNuoH/5ihm9qgeVXIiPloqZM5vptosprNI1wgiYX
fMkEHB7UKIRaXqJdDQERyvHQe1Yosz4p7X9+KNbr4C+nAhJBWTG4ItYL4q8fA3Y6Jf0/1J3JcttK
l3VfqPAFmkQ3pdiT6htbniBsy0bfJ9qn/1fKf5V16UspyrOaKGRZAkkAmcg8Z++1wRVXKobK23aR
uLKrZNr5dWtcxuyOM49HVWHFOkV5xIs63Ue/BRtdefMHd+WfN4QvBAUhW4cvibrjJKgMQyiEMJsm
UdbignAG3V0QLUZNJoIEBCBsN0vhLnWre0S8lX9wHtTd9s+hSm665Zi0mKkr/REzVrp+P7me2fGM
nzQkuNa3wWn1nR/q0AnzsvuVbXs2/QsxzOnLOdwDSNJt2zD/0JwEoelVBXBktovoMcOhbOmXVd87
U38i7vsYhH79QZAadbE/XxLxC1Uu33MhqKjT/yZ4NeoHItpoyC8Na5q2s8kGv4l8KgBWcR20dCNC
K73rHStdDaF5LMm9KIvS3OSaBvOfvb6p+f0HZAjzX866hyLI0z2uOG/qZCzABbSqmUlm6VOl28hO
a0mQMPmSJzSKi8TbJtW4SW1VpqrTWzLFrV3qtU+GZcV3+cQy1WfGvKmGhBWY72NKzGBeQWlA5aXh
lWxhKKyzCs1ff5dkNjUT1F6QFDslm+bX3x9L1h9D29ENSprUJz0mN2LL/3mKAfXVDgY3mnt+x/bV
Tbcpcpe91bEPJAvAWjbG+DXHlvcpiuYvfvWsFXm86TwikWJiD5BkLnRC4J9wWzaL2Mi/koUxrqWL
3k907nXtmOalhsmMJAePddpgNzugG0++T+fRzHQg0GU3LRqsbPhi6nCFPtXDeTzYqyYtV+9/WPHH
w83hHmLmAAbNww2V1j8/bDdNBo1sQmZrxBqINIr5Aj8KGdeFhvDHtIsvo/purtkz0co4fGvsuNlj
aHzKCYK/R55XAvkDCD4VzHhe5j1YppUf0mLfhJ/JnDA2PnKNOiX7UXfpsNZRtjNL80GbdNJV+rha
ZxjjL2IfiK0zIOPEpIeeOQrYVJDYHrX4bKNiQI9lO/iLK0LpiXMAezn7yaPRTC9z3O7dtCw/d3p8
lWcQXt8/Q4pl8I8pxUGZ6lPYVuF+tv56At8MOELp4zlPQ7mcp7Zfk93C+l19GtDBdOlpigNk5P14
8Oc+GFfWH9MLL20JHrGUu9GdnD5jRCZDHr1scgw7KdfJBG931q8tXeSHKtAuh6KPVpLEx006S0AL
+E9JhZHUn1oYg6EbUiOyM8o/VTAu+8oRqxKY/cGO6HTj0ZgJfWMeAd3YLEsiY3JHMc9Z1Elvcq4m
Y3h0bNTGSY2wklTXniJrhSqrTsUuJvVz6Jz0gLolgTA55kDeCDBHRSI+uEH/fLI5rO0Mcl7VM4UH
m7o+b86/w3MvdshhYNRZ/WXS3RtuRWyTqMU6bQNgCr5DT9JGION4Xcs+Dq5rm2fVmodgunz/XjD+
vCLQpJRc0XZ8AVvgZMnReu6A192ZCH4wcBPE2V2QFfVNti7aT7la4cHax/LW0a+tSu1HYFYplaLw
S48WaRE7KL+GTFubNqXV3u29Dx69f8zDjjBpsiCe1nkIWrZ6929O1eQSJtVnNPtSK9vRt+X5YHCT
phGZ8z35PR+NjD8nSk6ETdg4L2kJlh7/fL0Ak/eYBkzC/mRdV7G288fZvQ07GhSFDtc4qsz5osdb
vk88cAl5UXTAMlqqMAY7awhfKzvq0i3yj6dYl8s8x+w9WUZ9ibtRZiQQa4jVEf7vorJrLuPAtjas
6z4XsgzWRGWjRhkois2Bre2nObnAczGoR1CIVIKZuorQ/gkCcbiFbod43IGHS0Fei2MjJJw8OQbX
g+ncySYbd73REAxAJgpBKOX8mI/VsLBbAMxJ7AgeZPERilH8DLGEpyAuezDLu9Hyq4XB04Kg6fCq
djMNfIUJW3XWq2dUURd+FE43xohXrK+Ke6E3q5HU4I2V8p00CCcJzEe0i3B8XLO7R/aJGj3R+3tH
pNkFju7uCNUAwiwWgF1E90KquAEeXSsJW/kAnYSAXi8eP7isiiFzMuMJIQwgG76F1Nc8nfFyx9Tm
IZID4hYi5ZwKu08/ophNNRc/YGFSb/DCvQvBAGSXjfYqoFfU9fWynTWTECFIIiREeBeJ8n9p7uSv
g7QsbqQtou/WuE8KSlCFjPqbgcCmzfsj1PxzuhaCaUI4ggUoKzL14d6MAeH5nhEjZcAZPoMNgENS
5cmdlEI/GtAuF5ruNTvPbl9wb2NK6l3jsc0Jbc10hBzpAO0e/2AnIUEg6F2FwAp2WU6AZFjZ9moi
9njXTHq+TSLYHmAEWg/piDN2NApmktlNiM+btOzaD2ZB81+GmnBsV8WAq/2OarK+/VjZKGuHLeSw
DOvkGn9pc/Rwc6Y6zHPTfRk9A3MFmhpPxs1jSOgParofZR7o1yBbdm6Oydpu0/5CEzTvCXA0SVZb
eUDiL+Pe/+IT8PwpSq1vtRkVF+9fEAPx9R/3E7O347EZd5nFham2sW8uCd4BgZ6Vp1EGgn7XxLLY
tB7ZS55ZE0dY+WDERsDBqM/n7Wir/qgC2QK+ilcEuTkEHALRwR+htVezYQM6FhYQ24SISYI3PAkg
t1Ko3LICmuu84nO74J74CCIchPYtUYhdoWC7FdTdQuF3Bzi8PjzeUA1tBeiN9bTiKiJTiKcfoQMS
S2vRj/orAdsXeIS1IDHmUw/1Vwy1sfDgAAt4wHMTamirzRcotMk6GCyaC379Ey5GekGWFss9yMLQ
B7auoSfLJsBO7weL0c3LC9HTXjIhHFuki0Y1uOESXemyIQWKu9IzxFoTHrEvffHJywniTkFCbPVg
esj91r90O/2AIR/ZzDitumSCa10Vt502IxYROsQfnZxoQeWPNd3PUKuJTlBg6BIPmjNkl0EbPWQz
jcqgS/AtG6y8KmmscrTI+Pz0XekU1D6fcXUUV134UNf1fAWbJZU4zzDlk7NnigyhNFOPTIOCJm09
47n1SdloLX+Re+XzjPxnJfFAXsA0p3WYMyoIbU+mDFE0mVPetMIN0+6LkgK2OdF2ERaNHasmBNmA
3VzihYoGdbFTCXmJ7p80sCDbNbEEQ8jTQysnCsO5pLCN6TzRlW98nrZZAr+7t6p9b3bbGdS0FSC6
tkOn2TqdsWlExzQqqKD35BXEsCzQT/rDcSCv8iJ74AkCRMFzgfFq9CJ0vwLFTGofPDmaOOUdx7ny
FAG8bbnrjPTZ3RIl8JIrTrj3SgwHHe73DoVZJMFs/+GAhNrPPJ6XdhvSngA8nioCOX+xLG2WjehF
yRBQnPJKEcuJskzXUmXJADNHggQJXPHNbXysiFTJx8vXoyKgZ4qFPgJFH0NWb07qbDIVsDbgy++b
4mJo7nxrJMce57k2jfdD3ZNXm1GXnb07L0KiX/aDybp9/krqd7B1svQJl9ItCbfTCkNbt4SytOuj
+bbRyXUz4thfDma+L31km6zHFiJBV9AF/ZdhAtJA+QdOPMB4XZHjDR3xFCT5MkHfNkzQ5X0w85bi
zWsaXWKnLTciwtZaR1VAEim94lFnx15g5S5xXc+KYd9KaPYV0AgB3h6jBH+LWY2bySbGMzHvUzTd
FykqYqEOUkx1tG2SEjRWNWDTSCGJCEPbtFaTEoos3atGfSED+X7q9c9uGBgrdzC7a9JICnta4qgz
cXsb3zLI/Xrv/Kz0io6ggvrnE3Ou6GpQOylmfp4QZBGwghkxsKlQgIx0AEPFBCTkBcBjYB2uIgRa
EzNrr2IFdPIFPHIGPBU40BOc1Fk/yzhFe6XxmPRXVUm3fFRRBayUUHENPJ3M28LN1w3hyFHRdhhE
HWxwhtksm8ariOZASToXYs0dBJsgIEgo3WbsARh5BCf4JCjEJCkUUA8XtdUj4FAxC7Dad7MKXghB
Ua11RJmyn/sliN+QHL8lfrEKxBRdGjhNtDuDvdnypBctRBK2aV9H239EIwfRpIJ1P5C1TgSAEW5N
bDbrMkKf2SmEeznm1trr5LF25JNWmC9u3j5IwnTJ5iRoqoSu6KgICpYMNHJULMWoAioA0U4qsMJJ
r0wVYJGqKIuYTAtPhVv0mEilS9wFUWRwxRBWtyoKo1KhGD7pHYvmpopQq00qNkPUh8avEBw0/ZOm
gjWQAscXmQrbsLoOLFie7Mm8uZAqkGNKOODATN2HxpMUDox7XKwuwFJIshGi3sm9RvH2DIB3lWuY
uk37wPYIX40KAylRpHQqHkQlMdllpV2YlX8L+eeKXDjnIrDwqKtwEUtZCiMeEXVbHcBZPLeKD1ap
SBKTbBJEfl9iGjypCi1xVHzJRI4Jk16xMUk2yUk4abCOLJ0WUVAgvzduPy3THndgRS5KZsrLWgWl
aJLIFCMn/jwLFgWBcmTDz5B7q5+2ilmJw0/hbNPaVAEsk4pikbNxGfR0wGQ0SsB2LkGUs7eX0aZR
QS6OnQHkSOUtjApaZ0Hyw+yCl8pRtg20x5M/raw5IpxTMRRGD9VJcgE7nK7taKvUwu7oqliZBqPM
yp1vHOk+4TskeIbF26ppcsgUkuKN36T9crQ1zinspQGaDKLuL1kQLTwybUIVblOqmJsylNaiVtE3
+DRYFKs4HH12L5F9ETFLUM4wB6DoZHmVkKHTqjCdhFSdTsXrgKgQy5TEnR7bx8ZqGNd2+lTmt5ZK
5gnKS4+kHl1F9uD8wE9J4rgK89FI9RlJ9+lUzI+lAn90kn+siihg3cM0XLvNFiLQlePpT5OKCxKf
HBUeBIBsBEK0jFWsUJx/blXMkFCBQxoKU7+Dh2GpMCKhUolIJwI2+8NL8K+OVveAfXJpVuZNNVHM
g+i1gikYoATm0mledp1IDhz4WYrAaSXIRcI/th25cQy0US25SegkyZ2aFWrHVJYBXsfyfxDO/WNU
mUsqfKk3IdFoHlOOTVPUVBFNowprgkLLeKqZOwUXtai0a+biY45yTinrFjGGAPzseEcb+8n0g8+T
a1+PCgPNb6TmiI2Nau9F5OvPthGzrN73fAR3LJBfzLYKDCg35aDaqNJBAV6CiQgNIhzV86gZ7ofO
/27j4EP7mVyHKsvKQJE7mjw1DVqLZfKctzOyodQelg3txFTE92KWT6NAYoXeHWjL/L3p4P7EdveJ
HIZO26Uka41xDe0XLwUZs9AGuuE42l4BggDAi5cHl5X4yU1CP5R2Y5SYcpGS4TUJAWlIxXoJ8r1q
u91OKvAr7kYMX2IbMPhCMSCZ0SN/ySPxu6tlF1qatzw+eO746A+Llj1rbjaXg0707OA7V6aVeIfX
L9LzHlth5JvXf7VRhV4NyPAyAiy1d6JEh1SCGsRI3XA5hOme+s+8Z3K26eIi14df4ZuLycmMo5zb
B7oz5F+CqCfpi1KwVEvBsl8R2mhvQpRMpKdsAXrZgNrM4MIVCROf68CKtIlH9JqR/LWtMznjdb3Q
B3s41mHLMif8zGrop2G08Y5M5nxrRZ22jluzX0QMleUUogx2IzNaujUW/oAl+GUgCWMAgreo2ccS
veEC1Gqs+crW+g17yWCZ9yx+osLO1ylbxVhjpio7K99H9IOTgWza3Bw0WAPXoRZ/9T3E2w1UPuZi
9wf0Ye9glXO+9yHfbZMUq8zMAnCVgvUbNYLBEge3nhnjf/Qyd60l7n3QZf3Rexrx05EuEN+39uTc
1/OY4NbLzAuepl/IqAw3rtyKxLBurIiI98DIll6NoMfNq2jdwD/qkKTls5Mfk9wpLrU2Ly79hs13
7YBy6dEmJEY5bEoxrOLEI71iIsy71ysSa7qdgEO0SumPLsh9KXYAGUfknbm3qRjEgIqpJJbQd0rH
2WkRyyjCWCmouolzU5BcIiJu7qbXGgztCsDYGeFaC2+J9/3RjoOrQJDjg9nSv09c9F+gfiDIlfpx
aLFUAUbCYKCX0bogFuEi4pF8MMPklm2EvGjyrL2VeXCkqfdQSZ/4j04OD007IBYdhq9OFh30QUNE
IbxvosE11sb6hnhC79Mk7QUZgMyTs15u8ykKrvxpS9Rsvx86j6SlpIGkFEUXcR6UB6OGDUEdw7kw
oZQq+ZLfm/tuwmSFwzzaAn0IL1qmpM3IBG+HCO36ovliwHiF9Zg/EnXIdNwPz6FhHXwnJvGxSp4T
gxCk1kG5giUMROCgjLMZfrFEVqu0y8xlZMdi5RBp6jkF0rIOiaQ1VAct7J+DNjt4CY8imfL004EG
FU1ImoZe/0wxubVVhl2XwQzCrJ9YwpIZ3Bk0NPUpfNLZJ6TGQCryLh81Y2tY3fQYVtOVSWzfdtb0
bOerm1mWlE3DHItUT4USHQTNAws/2i092I5nSIAjLvCuoaHMhAI7CjQKHSEB3nuhG1da2fVbKqxE
ek+VXGUjRJqmAQox1Oz4gwgCT2RkNFx5ghi1NqFPDf2LfJqtPbf8rRgcY9daIt1MMm0fNLJaFxSP
updX75ExVNwMkiVG1CsOetvcJayI1w7uHgr3oX0YwpmELSKe6SbF0Y2Dr3WVEDh750qIXkMKkGi0
BnJt9QrRc+cuPEAHmz6wjNVQJPm6rtkGNqVEclzFxkNdFpvKzQvq2G21KvN0wBJZkYUDFpC05HzN
ws3/QrwcDIf5a+aDfzChyLZOBuyuSuVziyui8fz+E36ftswl8bUkYqSpIR/Ye5Ka7mn73A6vbbrk
F7rjaMfab7Hk9iyHyAS/nPryOgcffqS2JW4i99DXYHj1hlyguZzcVSZBPfAAf3QA1zBdpkeN0La1
OeoEb872ZV3b1rKt5mydjqVcOLzWuvORG03pWmtfKFo0RzKX93rbOzvZOoiY66xj29unx6kHzhA7
9nBbTsml1xVgJ/p5Xo+pNC+JKQcIC2niSCvMuiB4OF8QYkwM9tzedxM7pTgo2MjGyYEWhwslr9Fo
MnE1RZFuIQXfcf4iUlVy7OHmDODbnMVlN+oviUvbZZrhbOSuHz+W5L4/Gln3tXL8kHKIPu1ZDW6l
nIL7vB+/s2Su7ohQ9teDa5ToZXVUcbg6l5Mp0stkirPLPm9LXHEpSuist/dkaXerqXQwG+Y1+EPF
zbMR68g4zb/bRXBZh2O+KazA3RShNq3DiCmgBcx6YeoJKwuvslZ+Rwh5EsfJNbleLMmrdoeO37+Z
wK9MkWSl0BTWo4YLBLuXvdQaBJFDP6G+jll6e0V+A4sX0klrJWt1rFVIB3SJFV+QENQJFjROvqol
0bmDBfhUc819bgLKnOM0AS3Z7GtfdKuuQigdRGp7bI8ZYWXIqhv6nBuPp+lqSGUHHnK4k4LtTmtp
sEPD/DuKlLvETvpr8ggHMz2mkZB7NrnfypIyTze0/n3luMPO5pQzyQzC+xpMZn6DV7Jcp3mabSf0
CmmHxTmdPAu0QFXDiiIG1xQ8AoWWGcyPno+Fyxy3TmHclTW26jS2qo3VB+wlpuo6q21n39V+dJyt
r2U4l+tyyuiS9Z69hgzgXxjgf8OmN7YaARnbqhDNDastHe4TBRwvbDBeFzoiCZYpsIfNEc80+3Wm
C5YisqBXKXrJTBryOC3tW0yi2PByKD25mcptBMGAKDArgHtS2TvJDHggN2wAxlXbS50nzMZxjW/s
yxuuNME/nhyzddXRSgI2x7o/gBrQNpgiuofWdAEshb39eaKGuPZBGEGnkwfXkPJASNi0q2zyPqSL
azvHLf1I9XpL0Dok1c4CMxxRICTXNF5bsqZtSqbos6znl4bUr4WhMS+Zlg96EcT9TTx3sCuT5MGP
d+E86Xdu3cltZjcIymyoaU3RDSvQJv6Nb8q7oFHS3bGPV5iUIhxh2EX8sRYbFMGsx/AsjF9GaT6a
6dgDR6i+JYDRL3FRaRX76ECb6yOtwXUyFslVXaU5cdka9W9Mt2R46/3OmfL62g2JhLI6Z4a+Moxr
Y9A25Funx9rS0+Prd6WYbqWD2CgM5vzSKXA5TxZaO8gvAdtPfyZ8kTp94obxgbiypaXGgLSH9rL4
VOOT8mM8CBFRbru5ra1tOCb6ImbdBtA33xNwVNwUE4V6uyLeu+Im50ke7/CZVZd+OazL8RPV8GPT
TdCW2qilfGA2a6/J1G7e1/bawGwOsozlmopoJ8IbIb2NPdQBZ2RjFmOTmNIyNUKEsQQ5HcwJKpiX
YukjVf5bFQ7pMaaWYWmgkn27SJ97zdyHTuG8pNm0MVmdzLAxyLcOWGA3nnlZwyAlHOyhZNk9JqCN
nXoiD3LyEPdmMr3wUkIRwPwZN1bs3E6eFx9nI2m5hZcFK699WXH+CzvahCNkptqW1SKpqnJHICjl
EFOMlNI7ckR7lsZiYG6q3Lq508Nk0U9R9CD6h5DRf4PTObmdWpTgQ5MkjxoCC2e2XjxB1h7tIWUh
F/ktQUdsNelXQGLwMGfKGAfvuC8JC973euRtygpIGM88gCXTtusAJPkxWxQ9NYxrW/fxhZsYX+bW
vu8GawtXKTq6XgYRtZismz6mAdqjbPREoq2JzdRoBbOFcQUf0Zx89mwzqyt/8q27on8cNRkdk04+
OuyVH7UaDmlqzMPOAe6h8bO1JJKYXXt9SyfnhU01euFGRGibxLoVwafCco55KrBe0+9ce68tPiIv
DkVqCBik+kbGrCpK4L2beva1jd8eC11aD6VuU0VowXjBxKWIZ8AN72cZH3I2i9w8yMzTVnxq2AX2
gfbkkg69ywc5Xxe1mK9F2K+DZsSQg2vXy8b+JvCFXDtdzM566LNDP4rsMEb1tR77xb7sxHg1t57c
krNxl6aYRDIX7SmO72VcwP9OLHJUQcbBye0DYxuogExKNc660puO0NxJ7vAMP/kERy4xM4LWqyAl
aZC0r8GHY8gqOuuWle2TMNujmVIDygOAMEiabrqQjS2HDxk2UbagjKbtmhkBEjCP6LLQloDdpmj8
Kqdc2+ietHeiHrE2Yb9bjnXbYk4ZxD6NgMLahvZ1CAgy0Hp7uNH6QW4SL00OZdbemB2c3Wo09Wua
8Ht2qeH1bA7fo6zLDqweJyzZYXGLoavq65s4dj47MVzlvhHU8At9M9h+sCsi/bkfWCNkojLZGNKu
tcBMbPF4Ep+r5fK6LqhUwRpGaM+igUpvjhonDNHgi2ZVUAbe05OeyXrMo42WxDh9oGVxg0tgkzVl
ElTJatMbJSUNEE0xKlGCco1o9BomFYkZE92h98JoR70LJ5BnGXfTiCY9pjziMy1Z5csgQaawae02
YWNca44VHOaGkHF2dxtpeypMr29WfTegFEKZQPtdb26kB0XNBhnr+RnmcBaNq75Jnwb1oNBmCsus
QIOryIbWd9l5kb/HQ770I2KKX7+o+g+RNHa9LzxxG9a6vxvrIdn50tqpIGA8SsKr9q9f+jar9344
GNARRb+hRXHTdlP/U2ctQusk/i4b11x0bjGQUhwi8g4d/0AUgX9ARlqzZHP7+4BeN92NNP5ucxqa
Oh5+FmN40/hp+aw39FcLYcibAVoztYdk3kXjMFyNhW4tXUe4T8QYfAMlw2vSy/Fcm3oP9dWOTsij
PafFyp5a/XIGzbovA6DylpTyNpht2HyUYr4ANju8vmMgHRs2beKrOWAgFOPQ3fVp7K95WCWHMQ7F
cYrJEjfBZjwIgDmA9UT70tC8e/1zywoe2VNEnz0L0i+L7v46RzewzYzQ28YMnuvX/3j9lTCKnjp1
lloMApq05AtV7nYh62Z+mCharTxRCTbcvLDl9f5aMNzvXt/W6xuExLJ5PUvk3hwotg9f3BxS4+AJ
efv6EfO4hRygPnZEOMJqHkrzMYzBthVOK36Ax3t9x+q8+eoETgK4hF1n4xWKqGmXJXm+dfRawuvn
5KfuVD6r61qkT2zlHerr4Xj89YUy1pEJJu0WbPnH46i+uNP4kpMdQLq82ge8/uLrf/z+k9fvvFpg
HR8FMjF1wNcD/DrW62//PuCv/+ZpMU/e4feRXr978xqvv2aJEYYneZ0Ub9Xbev1hrN7m63e/fr2c
NUoQDZp39X5PfuX04yTk4wWd2+7+9V2pA/z6C+qYmDOR5tEk+u9TQbiYeg//8/Kvh0jbPtsbyhT/
z5+/eYNv3lJmfiHvodicvq03v22NurGqatiLv/7u9fL8z7F/feTfn1RplrK0Zsmhzs/vn5+8Gzfy
DaZvwNe/P86bk/3771oHvisKn0+/f/T63en1lChclv+VEBkuCgItgLv20T5Fz3lV04Zj8l/lbhk/
iOEu710wd/THt2lDVURqykqh/hnNeGOmcdgO7c+ydVkgUzDHuFbYR5ud9yI39Po6a/t5H0YUWcve
j37JQ/5XmU7nkHd/mep09bWXP+r/A5YHQ8nAzxvpdwXOjbceh9ff/+Vx8N3/WD7PMN1Gb4niUoml
fnkcHO8/Bp519Pu25RjK5PA708n+D7+OGhXVB+pMX0Hv/r+B3vmPazvs/1wbMYiFRtP+33gc/qkq
1kxsEspDoZ8ouNAZm+7osklkSRBCERooQS56i8ymX3fNWaX0uRc4kaRJmr29ZSFdzcMp+NGZhnZf
UOe8f3Oab/50Qpw7+on5oDCteYxTE+6Ehwjxktu+CI9Ba3/ktDh3/BO5H+1C2Q+BDUclQ8okKVCC
ZvO6DyQy546ufv5GF9NAvSlQL7gUIKwBv+0csNSnSSOf3j876l3+VrD+vrjcu2+PL3q9w51BeQt+
HzBBaembyarKTWphgnv/Jc59hBNZUp6aeodYmnonAqWBRnjak1aj9VgL/u4FTrRDUxx5FlU1e+Uk
VnvX6KF4FqFFJvr7hz93ik6U674TQScUg1hphY23t/8mxM3I+/+ru9/yT8T6oZ1YUU6NaWXBcb+P
EwtbGinOofvB6f+n5+K/rzAMjn9e4cBuvVBolViFSaW9ZONofY7dMb6fW2FtEr+u7ww5x1udwWEv
9JrAtb/8YCfDuiAcIcORxSrNtktrHaLaVBvCLjE+EL4Z6gr8efNa7sngAGcoU+mSnl1NGaRIx0B7
c1E3APTW8I5z7wl8LksYkbo55sDMALzvWdBJPjdzNH4kifz328PyT+aXkh5pOSeJQ4SWMwMpniob
53md1SjFOmv6SF6sztq/fFZfvfybiaAyDCj+8Yj1WxqfCItfacT+IsqgfTM48Bai8gP30rnPc3JS
wwyVHmxMsRoS50un+sMgvvDY2sP0lzfGyZwzdPU81KkmkKhKH49tF20Ks5IfqDzPvf+T6aaRMzmH
aCdAI6afxynaazmu/FL2n/5mOkCw+M8LYZpsPwBk2yurrsLFiD8FupZerJu4rD74COeu9cmMQzBd
xiSGFj9CU1Tr2dI0r3RIF+NNUmt/dxG8P6adNkS+b7BRi6Ir3TEonKfb98/Qv0/41qnk26VSGHbB
BHu1J/N9XYmCpqtlRLG5/rsXUOftzVjI8BKE7UDTAK3tOF/D2kSfGSI1/MinduYe8k7GtGbNYtbT
guLKoE2X5hSMR62KG7zksf2BgePcSToZz4Uxhi0bcHeTDlb0aLMzRdXUW8v3z9C5D3AyiAe3dcNU
z6N1Vw90xxa5HukPAcHG3QEel2ffv/8y6nz8y6QEnvkfF2J0wjiI2sLfJKYmKKLnDtLLbjDbh8Kb
5coIm796BlveyaDu29DVs8n2NwEgsKVRw3HcD6IY4zsSssaPFltnxp1aZL+9r/QhArnaUlMLmyqA
uYEPjgCNUEARzSZKkLAfddqaw9CP9V8Ow5Oh7udZLexhdDaUz4CAIJmDu9cFq/evz5mbzD0Z5LUW
S2L+tAhSc15/mTDncCtY0rl8//BnLv9pxKtOua2j0u1ujK5LSWkaEww++zppaxqQZa9pd3Luibd6
/9XOfZiTUa/LamizBPNgaRBuuGr7Luw3fV4GzQfz1pnLf4oHy0usJHWXeISaRMl8DLROH/eGGKir
21Nd7XoMctWhCyvvI3fkuY90MgmQP+aoxzpIBnpyGPkiUCFFWH/wec4d/WR0znqGeTZP3E1e1MN3
KeyXGnHtRw6fcxf/ZEh2ToFgY+6cjd/nGrkv8sX0vHnHVnRYEfRufXDVz8xk7smYNDOX2FZd0iAm
izC8Hr3eRLifeZGzI5bK9L/+3c11Mg5bp4oaWuz+pi2qEUHXkOsATBCBr98//pl7S4EI3k4tvhFm
TVg03qabvdbfDUnqDw9GXel8jDpi7tTtvgl/sq4gc/T9lzxz5uyTmytt/Kgso5mFae12SzyyRD9E
ZnPhNyTu/d1LqDvvzYO48ElAnAf0ec1IJCKgmCFx6SnFH1z7Mzfwqa0vHYp4zKzGoUlUJY+ECOQP
RYPm8v03f+7oJ/PJPE5BMEbSxbOYGTu8Sf5qaMryg/d+5uyrUIO3pwaOaIk+m411HaU6AG5EvveB
B598OaZO/oHH/MwYPM0zmPMwJ8uZTDxrEOVdRKnwsm4B0yBYrw7mOOV/t1hxTq5ziQ+a4FE5b7wU
USN5fsvZ6F7+7jKczFKh4YdJFJbzpoAoPID8vwg8K/1g2J07QSeTlJXQqZrMaEZJVzmLzKWfAW5D
L+59P07unDInJPf9j3HulU7mKSIxydFLGApRqV2LTHvSJDBYnTQqffpgtJ2bQ07mqEImSFhpP9Df
y+In2w2TvZCauJWaTOiV5VCZk1l3PvhAZ4aHfTJjOe1ED5yY1U3nNqDt/LG/1zIL9PH75+vc4U/K
EsLtTCTjHD5N6z0kgF1T2R9c9DND79Ti2iZTDmXBHzak3ezBK6DYTuq7TMs/uGPPHV/dAm9mPRTb
YdTq7rABvUwQ6mTvhyi9CmU5fHBuzlxo+2RITFE3Zf044SXMynpvSuS0rj7hz9Wq+9SjOueX+viX
J+t0hMiwG/Kc7awf3fnJs/Ae++z7313ikyGR+WjX3UHaK2xb5THOSuKbADR8MPeduwonoyGuKkS2
RkZ0efsZ/1TQ3Mbi7+ZucXLry2lojJy+/4p0koXfXUlkmkb8wd1z5sYXJzc+m9eK1jmwThsYjIrB
SrIPjnxmChInD7R81t25qTos/Hq+8vPHdL5B6LAyu5v3r+eZMy5O7vvSLD1lB6Uy1JB85QCmm4D5
xeFfnnX1sm+GVaRXrBo9JL9zuzIRcxUICPPnv3vr6mK8OXbv92UaJr21Yr+ASHnb6QAgqw+4K+eu
6MlwNScLyQq+yVWDpagg4C8zzA+m/HOHPhmdeiXbcUbdt4pN79CSt2iP4wen+9yhT0YnRlpPdESH
KbP6fIWXL15ZDe7U90/4uaOfjM5hnq3CNOsRAAtS5ly288rNO3fzV0e3Tgbo1DZRHTf5/+PszJob
5blo/YtUhRDjLdjGzthJOj3dUJ0eEEKIGQG//ix3nXMqr75gqnzVXbmQjKStce1nTXskzgcghPfi
PvWcLe7JShz9y1V+N1j6Ng8ILSy9ryC6sBRc+kYwPK0agMP2ug3VP6rHuypGS051qrTGWM++V8px
b4AqajeO5Sttz4w4bca57oiG4anoBPiL3Q94IH293PArKxMzYlQ1LTyfFEYJH5ZD2gDrmOcdbIPy
GzXrPSwI6+vGDzt/27sGqn3QHxbkkUD7V+3DID8Wjndl2xvhypaxJn5Px33dWn7CwNCPshxeI5db
6DyNf3AlxoyIxfEurAFOAFyXNXtSfoYrx2PTgo/fjjG497dZyDeC4NzmH9VkBPC09MgHcwoIZTv/
bynBGs7UPUMOwuUPWRtFRgTPvPR7u7MgfU69I8yfYgvUmMtFrwSYyadC7rtNAiSF7puWRQAlwcE3
uwmn12Hc4jSttM0/AsS74eMVuZ1LBzX080Pe3GnvbMqYb2zP1t6d7HN0vCu9t9GRfEr7PWf0YbKb
wwTHyKEEGvacJ9UgTwtavUC7SenqjTVmtU4zqGeXFtyHzDwbf1pIvywApCi+MrBVaf3bQQIvEk0B
jbvyVdI2Aj3lsJoY3GBIOtgdgaXrThRJ+66G0c91Y8AI8LaFa/DgpwPYFEK+cCB1DlUDJEufNdXb
TMhw3TL3D5rxrq/AkrR6QGiGZNFB+xIwLU8Ul+NPl79ibZwZ0e5n4NUI6QyJzMnLwoL7uZv++KP7
43Lxa4FihDiZ/KlQJIUHENc3gU7hLj0jZ7F/amr6crmKlfnKNsI8h8VPO3T5kAQZ2Ll61Ek9LbdI
Q/tkT/krMnA++azZiPuV1qLmsj1zCpSV2yce86ejNcJdl7Q5T5DvuQVDMRh4//+5mxrb6ywoXDxJ
pHPiT9bnpW4KEJg0uMxsbOFfzZ5ChVSkgQV3YZ/9bcZCn+pzfk3d+0PEiQeSO6fXvaT+A0W9G3pB
PuKdQgxDMnTNN2Bv/mrYYEfjKL5e7rqV0UHNKSEsOsZE24PrMNEHAYeYu8Vy+Q/c/FV7y262LhLX
6jHmAvAkWeNkVZ9MHK/NfU3HSJwTRU7IQ282Vpvz1PnBYvavO9+1FVh+MtTom2T0pp2VTTzOFrwe
lWood1C3u3hX3zrdrSxs/6id76qCFzhoTtbQJ+DsQpVAAVTJNnZeay1lTAcaScNjl9YDGCbBnR7h
iDzT+pHVmRvJAqmcl/t97QOMWSFTYEPBy61PBss9tGN3GqZf15VsTAZzqH13KQUm5Yp8mh1krgf+
8XLRK7FvGbHfOKoDWDBDnmLbfoUj0iOe2MB6gDfh5fJXGsVUqeV1j1RrBz+d15CqW9VeqmljS7dW
tLHcE9zGDJaNKXJYis+eBOCvEa+Xf/XKgDGRrLQCWM9p0m7PBUzWsHeMipLeEdiFjpC2XNk0RvwG
Ne+QRwWSGofI2ambb2NYfb/8+9d69dxk72Ip0BRXaz6KxkMj7GjmpD/7lLpbz75rzcP+W7z0swZO
s1gw3BZq4LiqXdXv4DYbgrvZSecRyRnW83VfYv+3qpyHSPJAEkrSpaN+nLvGj6a2pkCCh/nuchVr
X2PE7dJjSM4EXwN/yM9zad8gh+u3GtKfQ72lHFmrwghgMF2dLK1Ul6S5/0qQixqO7kuuh4cp7H5f
/oqPo8E29Wo0zUTBbdomrYW0ZN9fHrpebcyfH68CtqlVU+CjWpUO28QmMAVyhs9u4XzJh+ZQTv7b
TIeNqFv7BCOgLd0EgWz1mRLCezi+TJQ/IiO1/Hq5hf6dA/53MYOQ979jCQKwwZdZ0yXjN0B+/3Q/
mtfuvnplb/mP6Qino1vxUD/wo7rxT/WOnfiTvKl/9D+qx+Kl2vgNHwcmyNv//QlOzoGa46DvzSBR
8CkEhsGdv0PpfeUoODftu8AnYU9ULqoOCT2v1IPD+9vltlsbAUbEt56SygU2OxHIeUpHN6Zn9hNs
l1S1RB37dLmWtQFgBDvyDJXtDfj1VTmfEDEPvYZtz3VlG1HeS6forUB0SUdBlQLJjQefXeyyD9cV
b0Q4Eo9B/CqKLqmLZw5HlezlcrnndfiDMWvqwcoRKATkcbdJ0MEFKqt3sECtHyx28sYukhpIpaG8
aj2FKuC/Y8euJrvyZ7tNQqY+UzffWyBzXf6KlY4NjMjWIg3rfuQdtkZNB0aj1oLvWD/P9e5yBR9P
sLapDBMpxFOSyDZxpvDR7gCSpw3gVyz9aXvT38t1nNvho64wYldp4WgY5baJPw98B038QzORfVjQ
p3kpbiTpbvy8tTaG68pEcc4eeB/IeB3NKc3xQa7HHlk/vcwdUrVAmP51+WPWyjcCugj9xQHooE0s
HBsssJy6/A3co41fv9bfRiBT5gdZMbgtUhWL18xLv4QV/OMu//K1so1AZn2FtAcgJJMhU3Hj/xLt
z8sFr8xxgRHCgrkhV+3cJqn1uc4e4Kwe98AEefQXyzcex/4d3z8YQ6bya6Iy76b+PE7dsYksroGk
6b5JoHMiYIFgiNJNB1t2xw74kthl6dtS6aeUFHdIWr2zquU7Ozsk+NALOh04H3QE/yqbd/CZ2JJf
rAwMUzymGUhNDc8wC3D2CU7aWeTV4kkPzsbTycqE5htTQTOBNDpWKL+yuywSBKnfec8AokzpuGuA
XStbugPU41V1y0bHrowYU0DGbYcMeAPCJ2Uk29MFud2+GKrd5WGz1mDnv79bcpVXLktYEpCEe3p0
svmGpWpX+FuC4JWZzRTT18iNB8UO7QWHYmTBxmqwIS9/gUHDRjytVWDMBKBuljMgNU2SMYnETNjX
R3ZYfOeeXwNS1yWXW2mtD4wZQQmnKUUB3vIQ+vt+QLo5iHeXi17rAGNCADCnpRoZE0k7fpsG8FX8
B7l8u1z22s825gSuPKfms4Wy52wB82nyATFK/SDd+O0r0WDqz5DoxwkSMBrI6Jw9kp926awPlNzy
6jexvMSqz3DNLR3tSkOZuq1hhiGwteBj4IruWVbELAVi5NYGa2X69IzAtoKO6pLoJqEhjMWC556d
gMWNADP28+sGkSneEr7wOHBSTWLXDiD5X8Ad3eiHtaYxgthG7OYgOzZJM7S7oYWBp5tHk1Ybc8S/
97EP5n1TqSXGrq2CCeW3hyFeDjBJPzl7uQOFeyd3Cm62TZzvi331lH7PEnYDd7K42lU78FMPbcL3
8ulsVMf3QKpv7MjWPtiI+ryeeNDMFdw3nVk090HQLfIeCmHV/i6qebyuFlPyI5mNh7e0bZKyc+KO
vdgZnBqBsLocnCvf4J5ntHczb1arkCyibpJZu0+YYWowKornQPdsf7mCleg3pZq95L3H0xLjTTA5
xIAnWH90L+lw3Xh2z/W++wDpAXntAwmSLI6OA17sRbg14lbaxjS+AuGT2HIcsCqldZRx4CgFCGBb
IuO10o0pN4dDkp8h4ybpODzIgWbX/EfZkuv61TMm3QXHfxxGUPoChoz66YIpBmTM5S5d2cSb8jmf
gssjAX1ISuAgseOLl8mPFaAVnV3EUPEde7jzXq5qbfScf8K73gXniuPKHy56eTsomIuldszqWl/1
XG6bYjSuAOTFBF4nUlGNbYFipI164cp24+ev9LFJ47cz2uIQ6NaJWAJw8YZnSClfC+p+uq51jCEE
pC4Y956uE+6TX0XFYcGrQnvjWXbttxsjCGYRi+NCy5EMAn6lwv5mTfKmUcV1cWsK0dKBFz2B+DnB
eyxcQEsYJihaBxsNvzJuTCWa06qcDrAfSVw7eFD5GWOy9dK38lxtm1q0BtRqjMuxTjIPgKRkck/F
j8YGECXW+Q7MoWbrcnulB0xRWuafffamAaMnOLn+j6D/JoKNE8R5Q/HBWmp6XBDJrZE7Vp2MoHDn
Z9Iq/D7GfOfBmxei5St7wZibs94ZKjy81EnFPecbLA5zGvFUgNV+1fh3jAWYDmWeDwG+ApyzFK6Y
QhQargIeLPiuq8D+7/TD1KD6pkRX+6zes5TtJbiUl4temUQdI3YXMuUk9VF0AHxfIhrraHfqrWtg
SDp4DM609L5zye/Lla2FgxHLi2W5gZz7OmlYEDnk/Djtb+mmVs4+pmDN1/kIqQA+RDZPyCAncCUN
4LY6qevSZGxTswaPvc6XNsGPnwMYrUxgvC49gD39lbO0qVib7KkHPFfWSS+y+xLWQQ4eF5BufVXb
m5K1eZl9GGQ6VdIt9NjNcKLkW4cRwynr/ykCbFOzhvxwIfTAqsQtRVu+QCzY6VvCl4VEGfELed65
CHp0m1b7t2GOBCbchQmub7NRzvSH7ufBu3NDq8GhCc4m5ASMW2bHdZ0DqD4GLIN7tvAL/0hHAP72
XVaV8hmVZu4BSduq+pLa1WB/csSS1j+bcrDCs1dJ6jwxXWQnaB/Gm7mxq/TP2Pu6/c4Ib9ld08Mu
8Ds0cFl+P1OronspLO5HIls8+gmn/3L6Xs10UdetkqZgKkd6RzWmU5X45fLEWXvjCMCLr+pcUy7l
+JkFyjCtkt738mcK7457X8xkQ2WxErb/jAff7X5A7NPZqPwugVlTziM37wCAm0u1cZO2MgWZQqjc
nWYdeAUiF+jDrgD3XL4xikslufcZ7Gr+XNdGxioAijTxZtwVJYCs3ToYgng32JhEV1ZIUwE1NF1P
XTVWiUU8vW9hfPIb6Oplj3ftLU27YcT2/2IMTmz/XQMsp8K9iAeErwBPP6JV8DBqIN3BFQNlsflp
Mwek2yYHa705kTQ8LQRG5pq/Xm68lS80xaK9EwpAUUsscY345PIOft7WLZ2uyyexTa9Htyrg5ecD
j0jaELeGM5hpU8wBtb3u1xvrp1I1yAEN5j5dw3E1qJo9rN+wAilyuFzBSoQwYxWdXVl3QHBme4C3
Sz8JiLCCaJHlVJ6uq8BYOdu6T9U4LFUC75pu5xGJZFPc515V+P+IRUO7HXKY6OJNeAG6C6TduA/G
p8uFr6zL/2zO3k0evM3YUntZDQna0bXyhHvnB7Bu56dyYxO50vimsZU8rzNh32Dymzzw0Sv4ifPx
13W/3mh3bfVdVgQhynZg1NTU6q1d5OcOJFZAOpeNpXkluEzRHrDMeEtuMAGOrR69PQ/gnKGmbnnt
2ADi9eUvWWklU7XnZjarYSBQQf7VjGoneJ49hLaH/14uf6WfTSkeoEyh38JzKrHmPHuz5DABHtpB
buqPpfu3dFW5dWOxVtP57+9GFM48Wccphis0zrmEiVPG/1puQb8BvQytAZxr4Stz+aM+7hm8df23
KqwYNVXSDXeN0I4d8Qw4StXCeMTLAMTfCL+PK7Hp+e/vvocC9AtSoTyPsT/cv+f1F2u6MrRN0d8k
udPkgtcJENSfrYXKe7lM1cs1rWObMr+qWCQsTmFrrdsvKr0tslvbue5K5N8q+K5NRAFbBQAhKrzB
34FtFNfWlTeN/9zc35Wcky5QrYeSG0k/EaQwZmMNlrwvNhplLc6MGUNaRZhVukIGYcqCv0XuNWxn
w8Jji/W1MlpMlR8Sz/K0KTBa8KS8y+f70v6jantjKK78eFPi12ZwaSwBO8WzwhJZ84PjbszRa7/a
CCRHhzYbSY4F3vkVqntHJ53/f5GIq3C7f1PYB7cIpsSPpAshSyZga7NXpyBhBx7LXbbP77vDEk/7
NII5d8z3ZBdsTAsrM5BlRKwHIMviKPQxyUGlq8ehhw2NOIZ98TlVsG6+HF5rnXH++7uRylTA4W+l
qyTFff7cWrd+zTZuvda6gxlF93BxoBb6eeAK01qewZvO/l0U/kb4rpVvbLigwm4queCgD4bhQ028
XXM2m7K66/bblrHd6ioYcbrnqy+X4OauVuMYUx+eFgWg0BtVsHO8fjSojDjmMxJQeDCrRJ7GnZPA
+PgE2fQ+vWEHe2/tYee0G5Iy0btpD+e6ExjS+F93cg5038dZvOzD3eVh8HFbUlMNuPS6QNrDpBIC
O2NS+TsnLJIJRmWXi/94lFFTEJjWstAwXKwS0Z19yWgr3TcxK5h4Xle+EfkWG1gNh5lz5NfqBpmQ
033QdOG360o39gKayUmEPrZO89TZy8kX4OxlDZSrVx19qSnyg2LH57BaVTj61gdfQTPPx42GOTfA
/w4wGhrhLYuAFlOPooF8h+9lpIIQbpKzwCM1iOOCsYMDQ9TyUMsqDzem4bXONuLeD4Owbwd0tgOE
en2XNbNPdn5ZEHcjbD6eGal5Ep4hf+mVcJHSxvV0tgCii/vHCduMPE7wdW7hN80A6rjqVERDY5oR
uNQpOji7Jk7pwVC2bXtQeOEminy3y8Nr5XNMEh2EArXfdUzB/4W8cjocmBLfM2kn9iI3WmwtvI15
RsMrGNwtHx4tkGQOgXjtPPvnGaZ6+QtWRpkpOqyy0akr9EmywPcA0MHImr5N8OIr7Sb2io0z3so3
mHLDKl2mILRqNJOw7nh/qnS9J1O7MQGuDFpTcQgHbr8Kq57sgDCBr9BYjnAhweXQdQ1kzCBDS3Tv
weAmseCB/BjQMY27vAWAPW1hQ+As5Q57F2ujspXxZEoBuzalnpO5ZSLTn30K20qZ7by0jQdQ0C5/
zlpjGRHOYe0ZVpThqczNphvbK1s78qzMdzbKX/sCI+SKMu1HYBBgJFxYP5UH35zG8eGi5M3R6FXV
xty4NqCMBX5IZWvr5XyyaKye3IdyLmD15DV9ux+AOqR/LjfWv03/B3OwqRMEVcBLs6ohO8uBE+5c
+VJHjbY6JEpWXjKP8DzrYXnyDEPA8WbEGvPVEo12I9uXjbXxrSs9ZuoIHXgnBMzOcC9s6xQwSpgR
zHGnYCu8ET/BxwuN+XCRNlVIkBTB95V2ph8ktx6bYj4MlVP8mQV/SdMZzpDWbG9Ut/IwSU3Z4dyE
4Axl+KAxE59KSeIaECjYa5EdYSC2ehZslbJHEfIiQtLMRq1rrWhuM0QFOzYBRtbgEOcGnF+xb4Y5
e708UFZGvSk7zNt6yoXoyiSD3eKuxDvFnLmvgwukktXqjdBa+4RzMLzb7zsgLFtDStFMHX9s3fqJ
MXLdGy41pYezXqDwD3uZSLhJ6fOo/knc+coRbMw5ORZ5iGtamQw1TVJvPAxLu/H6v9YmxnQDlbYs
U1/JROMMpKGfnkZ55Ygx5phRNHY7AUyWtDA4icPZ6yO+0I3fvTZgjFV9zIcK1AO0tyqd8MYZnSAp
2bwcGVyDYdcBJ43LA3OlfUzRYQhHl7q10fTukOGxMwhPAGdelwVJTZEhK+gI8/BcJjB90m3MNLN3
wzThoeHyj1+ZmEyZIcxyGNLPOpmkmh1cq7ob4eJts+dqJkc4JkVwsrmymc7d9D60ZEjaScAJbcpg
yb0ob98U05aKfWWxMhFxyBQd2aIwRvGweXYo1xb52bqTlbQpdN2Xm2qtjnP/v/sAEuChFJsgmfij
7p4LWLEdJh1S7Edp+HK5ipUh6xlRDFKYCG2Jz5h8d4oVkmzP48mLQGL446fBz8u1rA1YI6A9u6ol
iOEiySh3+x1SSZwx9uZK+BtngrWWMsI6L+t6AZRRJmSs9aFgg7wDlpyBycjzp8vf8O9l8oNtg6lq
Kz3g4RoK3yO4cGn/sXADmx7DTjfh0U9VuXO8cfaPvNXwEoW13tnWbGK4an+hZd90v4Op8b3XQsAu
dVc6eQZLZLsFxjyjtfo0LlzclAJWYzl8mZXX3vYyDMsbnTsw56qDvLFOcs5z+wg/3UHfS4wMEmNl
VcWfy5+30kWmrq4OA6spHOwXyt5bjhmjPYx4rPztutLPk8G7kewsdA5rVxdJ2vbfZU//Vvm80S8r
Zx1Tospd3VoD2KLIrZ7jsIQwg7vNQWTeD7jqfe+uzDKlpljV7alv5T4tEpybO72rw3Emd3A+Y8ud
U3bzQ10POMNfbq6V4WzqSjWUE6CZjUViF5ztylTqKYIHA3fg0WTLjQV8rRIj9GHgkZaTltm+Huqy
O+Dmro3JlHl7uHxV/v7yl6z1jhH5ZAo17UVZJDqANzpyrX76ynkMXVwFF+lnaDS2OP4rE5kp9bXs
NFxk7haJH4beE9yOxaGtneaL28CGNPVYeN3J3TVmmnEuqhqajnPXlHmkgKyJGF0KeNqTL5ebbC0S
jV3ELJXHs7PWkZL8yfPh84BLzquKNnWPCLw8d20PNng+1d9rV+ob5QH1d7n0lQFl6h5De/JamF+E
O1f7hD6OdgDz1LGv5lMvALDd6ICV5jEVkDXk4aNvdyKZQ9hNuxRW0hkrtp7l1ko39gwD5zUAGTZP
4Ms5neqG9Idh7Lcu91eiwVQ+Yvpg0N1JeOUVXwf2bbTL29B1I1iT7ni3dVhf64bzp72ba+E8A73T
eK6EKux6vmXu72L+c7mLV6LMFD2GLM8m4eTpTgi4khOQ6PYpB7q9LsclEsuwsVys7BEdY9YAEzWA
CQkJd7kYPktGWdQF9NGe62On8ptWZXY0pnJj177W5UZETyrwwenJRDIMMPPUcDc9SnjTHS632Frp
RjQPEMg5MFgPd/4okRtoVRhbwgKHbXe5/JXeNhWQE1xjMzdV4c6q8p3SHWxkq1/+tHV3tXauNxWE
Y1Vhg9JksBKBn3tz62Eq9eE0HGh9F3rVUj0xuNz7X7HpUR2siS27fcORPLMOg+ZEXsUvoKZSCBo3
kdoTXkGoCu41yyeYK0MoXHvF1zFr9C63i+uu/k3MHB9UUM/L2amW0y8y7Pt4Ua7YWHFXxoIpGOps
jzUgtcIhmNX+cxqG8kczdt7zdSPBHGkqhd3X0A37Cd7NtV4OJJi/zNb043LxKz/e1AtlZWiR0FHD
PvSa4Y9NCogCZ3tQr9cVb+wQR+iP0sxiPa5yFrYc2yFri9vK8cH6ua6C85z8blp0oEPNfNmiAi6f
fDv72ZXer+uKNhYNApNnpMKLHgmAwdAhJzYcf/Tc2lo11lr+HPrvfjmHDKwpXVgh9sj0StjC6scx
FFsZjCsTiH2u9V3psrCqvrLabj+U8mF22QvkvL8Kf9lfbpuV4k2VcAobHBqoyd/JaREvFmzd6gjK
J7+IsrToNuaHlRYyhYrtnPaeH+CxoBvzQp7CnPLyMIMMdW0jGQtSBaNIKwRx4dAzEjjHbsoDO+Fw
kJ+PZOy7YkMUu/IdpqgN16e0haa53eu6aUE6rL51bIs2ttIRJpCu9Be+WLPX7iWBM3Rggw/BXNac
FhVuOZOtLNumpI0KS0rtBcOekPZzqXQMl/qkCudjR8pX1bb7ebyOmUxNYdtclvbcTho+yAi8iHbq
h5vNMhqseiOm/y1wHxz3/0faBlAEzuc8OMiB3+XzqSteaiuPMAnuFwlm47zs4IRtly/eQuFr8UfD
oifAXteuP9lw2ybdky38qJ2/8qGIYUkUl3juxStNlOZFlAt6D3XqMV9ULFr7dh7gEZfxg8xo5CKr
d5YBcP0aDiPswLZOyiv8HGqC7VoYKeYMzqUH1SnYAogD3HcPTcB30lv2kAPczLz52kzhvYeU6UMF
yY6s2njM50cbBLMICeDIoHa92FGP2NNEIzzMWPart8O9NVAQNUBt9ypWRTDbONJe7stiK0d/JTBM
tZwfSqfxyz48uGIIpzhgrp/fwajV8z5dnqZWNramqk3xqR4Ur/wDs/W8JxoPaA4/5+J585y9wLcd
pNPLNa3EoSlyIyMy6YmdetCV+v7BG10LGTFuJvP8rpCMbHl5rZAqqCkCdIa8xFxYObulQIQUON5/
54KyBKaR4nVpCHQtQ5XiLjGv4ko11o0Sfp/0tH92vVoeoUDhUc2n743EigYwmArTLNKihVokbL+X
0ko39t8fp9BTU5s360I2vOvkHp7i0dh+7fIvynki/Z+gATgF8cC23loobF+xqn0U1cYmKXCR/jEG
tdzDJLbr5pg1BfXrvY9TMa4+OzKq4AUCB9ARgTaX2amRysl+d0GYBmUcEjb6fpwLnWN29vjUePsB
GtSwiF1uWeVjTr3Uf2gdBIp9agSdCI8g7B2lgDdyX4a3tBwzHeeMu8TGitgP9bEobFr9JIMtlh8Q
EbbBDwUiQvZ1oqMMY0rGYXoRlidkFdmjo2keOYx6qoyqVkhRnMZOzZjBfeTSFzX+cS3rd9g6shxi
LLCOe1KwiwvGKGjlvHzPmOiGKZ4VLO7vrSpEzg20Ezokv1osbGSKkNPGpzx251zKBw+0kmCnSUfa
J601Ce8XimfEp7ErJH0GstoNfojAgs18VEtelzdz5nf2zvdb8D9AKvebqOyXcHhu8qmuIkqrvI/A
n6ZvQzdazI4mErpWi7cReMHd1nMwL1+XUZP2ecYxuf46CNGE7UNVw/HljU0DrOtzKHP7CAnMikNk
HIQ/xSBm7zHIK4vts8GZaoAFMjuI+Ty1IxzV7QGUksDzxC7NVZsjRxhJ2jdNBjNAGuPRXGhygNes
rc6zeE6k3NO8qCg4Hd0CGhAO7IK2h0XAiKuOmQeR1E04Mzbnd8wdeX5jKYq8pYgN8xRmcavSbIGT
Gkkdp9036bjk1YmpbESzZKkCnzUiUyqqk5X6NK8ihXtcZD3Qcc6HqPYL247Q5fYzXpCC73Y9NvuW
Vi1EjO6inziYuyIWc2U/hxgX7s1YW2E9xiGstOpT0Lb+qSRBgHdK1tf8mDrNSHfBgBepW0vMyKfC
WBTPMAbBzN7kbhnu+2LRS0zolHZdLPty7BNcHag+iOzCVnrB834t+C/Ih8C+65qyofvZaZYK5uGs
JAc7K3Xb7LrUbUgZu76bsa9o9wJmAArvRsMtRu3yuy6yEjoOx+/xPNuVobhlxSiC3aAX5Efh6QSn
ijgY2/mbG7YERndWufxqZrwuxqyUaXrIujxoI2eYgjtmp/affvZVs4PL19TsqKNEEQPC1iEiUpLR
uCeztCJYPI7Bp3ZwLLXvRb1MO38WqdjX8zhp8GmG0I7dnlTyFFRemQH2bSkSIf4pqMzUn9ger6eu
e8icegxisqQLXi8YILaHiVKiPkGe6cIOVfjshWtenpd4XdcxL6C+2Ol2ccUpk5b7NbQHWZ+y0Urb
XeOPkGSMISRgO1xXjjgku6PCwIQ3WXlSWTf29xy+0ze0CNrwxR3Htv3jBCBHnbB7WuQ+82yMYG3X
1L31FtWJI+Ha/5bWJaZOvKXN+qmq0uqPt/iTEwfakfNr6rXDckORAzN/hV1wOGPqY7iPj5BjDZoa
Ee5UvJUMwpEgmusiT5/9XKUp3BlLQCHRXwtmHp+WKcD0ZE6L1xLSiXnXhzQQb76YRH8EI4IfNdB1
kMaGJHvz+szC1Xs1MR5EHnNl8TNUlefcgx6e23cTgwoAh0dQStO/vtVoeURgTtNRhX0wHHVVlvSr
dGEY+Es4SmP1IvDWS++oWmx9yvuuOgR0eQC53nYO0rMGsqddGqBN7awYX+q0yPVDOgsvvR2p0vkd
8qYsD3wD6DkwsPXSwrarJ14eIFEUt/iPOrTG7m3Supm+eXZf1o9UBrmnd46y+2AfpFUaPgLj0gqA
DNASe8hQ+XBfFDNu/2O/HUQfRkNFOhteEtRaXiFcr0UM0jdd4pnDKPgrp91TWHqLm4ShU/t4MnBe
uwCk/4jP2DcjXlJNBh2pvu/VqQrKjOyLdKH5zeBNqXVw/XogN1hRCnmwtU6He468ZgCuOCeDiENf
zVGNp0L7TZUh1iSQBDxWlBEepqQ4ds5YB58bgUQlbFLdgWHWx3XtJOldZTsWwM1584oGr3+5YVYu
kCVa81S+wvrIccFbGoj4FEoIVUBiL9Ox1Ac5e3X6rSrBEdVRHWRjeBfiIAHD+0wQDgEDnEF05UR2
Dh+c28ATFTkwj3TFcXJ4FtwNYkEaWwBP9iXOdCDYXb2o8jTBTK34ggvXalLnbLfZSfA0Eeg3e2J+
ekPOc8quV4q48UAJ8w4aZkrZrszD5rzbFIFvgYOW4qEu8nSf57/KhYb5A7yfx+qEJ8hl+lQPAbRx
UeUGgHKRtKb2a11ZAfs8cQzXB4VTZHFbW4BvPJCxlSOMalTXQ6mVFVPK77t21N63XNVDc5ctDTwF
2TT6/S2On7AF2xNXVnIvMZz637JvbeyI/TFsYWtZ6YW0xxRtoqwi8nOsfUAGAcK4gKSw/AT6ln8f
IDQc37Ct9q0xbiEudyKJ5VhHXGa93IEVn3Zx34wjrKmkGkTEMKTufIYW3ZeVV8i/wyyK7Im2AbGP
yEO0AW2rOst1Ps8qt5ABDIuufJcFZcF+Cw/8rtdqQXpwF/UEg+Iv53wif1FEjffytiP+lLTKW+af
pF1AyIPHtCef8a6a0gdPlMw6ufYCbH7P8sH60RZw2Eav5W0a9FEr3KBfMKH0AxdxR0IrvB+BvhLx
RJAkb8dLn03dc2Y5/4e772qS28iy/isT8w5tZiINMmJnIj6Ycl3tPV8QTbIJjwSQ8L/+O0Vpd8ka
Sb2jxw0GJXZ0dxUKJvPec49pkk/IBCokhikVqbmN1JJxVvis4gn2i8Ytq71CSbZ+cWo6Jt9gmdG0
r2qAu/S2cxi0vn6z5J15zlpNvAP3Bt6VMNLO3LoLACVW8y53PSexYLzHZfrSp+h6V38YdAP6WiNw
qW5Q0xD+mUB+Yu7LsRYevA0rgxZnAqatDsieZmrTtck02aCD5nKoYOGWp06GpAKk97wl7TzYA1Lo
RnmceUHtpYA7WvG5lp5GoZ1Nru0uCqcbMWJbUeonnziFdcaDZ/KkPzplXjmPBfN4XIB3mBdu4MlK
sGeUmJ6KPNXPKRBwzOW97VI5VdL4QxKTpvKFVbOzy9qRmB3RElHggRPLZIooZjvyAVaiaeL6MdyR
ym0yG+lcNBX0WfEOIQ7VuqFlvJJA5GUa3wyz69blURUQvDPfWSvGXvsiad07SOApH8LR9G6168CM
xe7a18gOeXCLHmhLvyAQovP1ZJr51SuVxc0zZMsE4noZ5zMNJ+LOSXTaluUXBRtpeCIOGXEv0ELH
PGQkBrduXpDgjs6xnJP6cshA624wzO3o+tmMObwPPKjMRFQPgmXvkzd7Mfb8ymYuDtiNy4sUNQ3d
rbpYHiWodciVGrNUZo9IricMz5J2J9h7rJM7gCmuYCWHSAmV9rcj58Q+dtSN6YvnZKzBzH71OO4p
Osl0woOBjT/ZlAAX2HYdvW55rT0KgIa7BUncSKI677CajHJRUJzMasFXdhhm2gUs11ZhjQOnggSO
mHtLgU+QhcPhLF5m+Wxi3LKHGLwFckVxhyAyaBpMYXxQwh1+X9S9wU1pTTdVPhbrpv7qMTvmoC2l
CVo332ir+zRIY2Xppy6nCG3GfT/DOMWf+ubkzte4btzuMdCq2Oc8NyzufYTu4in2jZeabvT7KmdT
yBq2snCCv+542zi5mjx/FJikh8Np67uLcRN7x6z2sCM2rWLLQSaE1O95PRTdtTByGdyohfHg2KKd
nCt5PxSw/UX72AKCey4kHL/8Ih/W9S6bwM+7WvNk0Q8Ixlb6VYrZ2dYcleBrkjE5Pa0jWuSo6rzc
eWC9iacgKRFTKf3RItouQL1Zqqe2yDv5tHhpur60AFjaLMxjLunso7x0nQsGdwH2xS4jbFKowWIf
pDMiOyXiQGPHpH6M0+VEKydwKEbon2yPuiJjvBMg9QDOSckyQXoBm1L+kNcEyct+tzLUQghsMXm+
Yz3AzEuduDCm31GkpdY7N8uT8Zp2TK6BV6uusb6bN13zEAPzYfVWz3TqcVtxbZMDvPTI6NuKNN5m
TbRqkbYGFNleNEOfm5d0rvrkqpnlkt1m0OeAWO9oOiEmOc70BdTmSXfZAL5ugi7uVoq6bRLMIOw6
JcNT5mFLr/xT/x6HdG3bcQPcuA6lrkXdBL1F/vzl2mc92WlU7G210bOtBMhkCWUZ9yWGFCuW6SbH
MMfvsCU5u6LFRrrDxp+X19KpiH7o1VJl4Gyp0w2Y8M5uMspAfIGmvx8jT8TjW9X1ZX6dpGCFRp6j
y2SMkFyXcPi9WLFu8rER2o9165VXc7Ik+aNciUuPHC+63kw1ytNgTCvnKm85AweTwInpis9oToSf
kkTjWpsBfWzpo4YT4rEAuFhtsVLnF96YdOmbzEZv2Vf4mfjFTnJat9ngDMMVcebVvHIUnzpMYyRX
fkIHgZwi4rWxvhLgkw6XDpRe8WNXO2u/Sfk6ZBtHaus945aArYQGbyGtfM5aWNk5KVxycL4YSC7X
nQJBA9uGdFz3QnG6TN8Kp/Hcx47nFdtZayxSj5GTotPnBjFe6+dMwVr1VWezEQfP8zoA1ya3Te8F
ozBmulho5tVXopgGCpOTuk5hm5rlMLcDSaOFYIAiU2/O0Ayls70p5MDzaKlVCpptXuSZhrUtgslD
sZYLmOeO4cjviRy+1tODk7iGXWk3nYoc8zQBX80AfNo03lcuVoUna5x5vsnh9YlGjHQUIrdAy3qS
X2qPwGkOlvqc8U8c1OjsjrvO6Ly2olzaG5TFVRHhh0R5oxK4L8D3dkXt9QS9/BRvMuOkYx6Uuqbr
hYVhh0P8ReRWBdOyjCNA4so0TzGY8vQhqdoaRQp0WfNNQeQo4ZycZ02UpEWym0hiijJKWaky1D9l
McDhn8v1YFEETNdj0ZJpM6kK5EvWai/eFhR5rq6fuoUYXsZxnr17D6Gx3j7NMME5tC3F4fpqwkRk
9VcxzsOhQReCojHLVCz9Ou9Zuy9mEhc30FcUZRbR2GTuDVlMlRMUMHQ2GwCrMjtUMMOyezKR2m3h
4F+M7WUGfZzaUOEpeTQVwjhKPx606FioUyJsCNmuahzfFNJm2yw1JIGCTq3NQZTxaINsUnUeOBWN
V6AgToVcMKlTL2q1NSOQs8SFBsaHqn8UmPs7ZYbtKxkyVBIh1rza4afI9RoYkU2dlMCw1Zi1ovvO
tF5chkrSHCV5Dj4F4wFqn0Lc4gbU9Nl2C1xjbj13wWUIOAbA/cHVuUBFU5UNXhaeYgkB0JXJTMmQ
SqGdFlrpUWdJ2KQrPnZIUPj2MfJhKs97r8cqRapfObN6PeAsGecBBkEzu41tPrvXiwevkS/eytv0
xQitxbXq8Kfyy6ah8rgwSTQaNNOnMMZjq0cwEhuLePQFsFoFXxlTA56zGoFqd6IpGdxd0hEV2EPi
Ogl/AMmfjbe10xD3dqnadoWSVrIW+3CRYW3qAGVgmZ6x5T3YOkbBm5q8WpDEnMwr9H0IBNNHc+IV
LgESnAQ4Fs44KleFZIF4BBYpPZuOogKOdpwKeAfcc5J4J6jmRGKGJ3TX1UG5QnV3Na9Q+gfGaePk
oWm8qkNk9UxoHRQxSeRmHBzmHqCYZQ2SJ113fa4dJDcfO+vNMQTpicGSLxtrMj+dyZzjxmZWxc9D
36cPLS3XagzcHk1R51cjz9jbktZjcQs97lAG4OORjERQ1I9MQggxrQOqSo9SyK5ZVo3dNlvTGWmR
8OJOxVOSVyecomGjeEgXG3dbLJmDemiBLZRdVAiHw60HjI3usrZ2rG4WimzFntJr2dTm4TQV8j4P
i+dFazsl6zGVa0M23YRa+lq21aj3lC/FN9SM8qTJibm5Rm856fsy0YQcJpGI/lCodu0uBYQtCYJg
ZhSgbVE4+uBIj6lLLFO8lIHX14yic5+dtrchg957yMJWuuO6BrZYRNaE00hRXm4MKcaVBTN6q7aH
N0jPVL+3Q94YbHUJnClreIVMwjIfocwkf5cFV+QbXGuYjvGYuZR+qRscajAipXu4KHlaO8967Mb1
q7eg+4nkXOfL0bqTh3OLvCzbPRZgkeaPSMKos3ucMmd5GMdqgUBuZNjTXtfGLdwvadVbVeMZr1Fq
FLau0ot2hJFzZNyhRr+tsoFhypLpCSZ2PvEkehwwcAQlX0ypXXEwUuTOtYcODdgJLJoWmIYgrWnw
rk1iZgB1ngHUH6OMIO/eBK/mfexQtdyNXWYPQ+fKd2+B8dihRM1to3qN4y1dzVh9nbB2IRYnGzP4
LpIcwd6NyvsQ+yc5tLJz2ZeZyyX+ir1mql7ZgpgJn6u65/thHWc41aJ6cnDzQRqyhsQptfxCcvQY
OEo5C/q1IbUtPvGSeAsW9MGay0xNGvMy0ScUY5IpS7gbxUWN51gmBqlP2G+85aVPhIoVpmrriLwB
5FRxDIn0UMds8DnAGPaSL4BZTiuAfFd6qoCNueMFzYAroYkex2YvTT6NXwWFauaYQplZvlY9ZFW1
f9r5VFBQ3uvPC0+YuG951ncc7rs9aVofTuZNB7xFII1KAOYXi4PymmvjfQX5vxSbWedrpQMYhyvE
1w25oRlcWwmeegKRVpVb4N/DUHbQVFkpgV+WQ1mUwdBKjbimFj3P+HlGBDlgznga+xjdVYfQvdn3
SiGnxTdtnOadP1JMo4uogc0VCFlilpjw+u2KUwWbNwAYrevXAPbkFDR9jcYqoIzGiwllkWrxyQxD
2n7kXPd9xvQ7U5Zzu4JB9g3I2J7aiCmfdy2Apis03wwuPAAFL0W3ejsPpT3gEOv6yWrB+qe9RdVl
0ZKDlxpfiAYOwdl66u7/fOz2fVT4e8d0RjBxVlUOw4jh54ABQuMzaJTfNTQ+pe9mTYWcbEczFa1w
bnhpS7jp+rYuEX3qCDQAh6ZwAKbpiedNAIt59WVuYLl0sjr/q5JscsZPcQficLCj1SYeizkJBYrP
wR8cg0P78zPwB4PHc8ME4LUVYtOE3ChCFaptATgOIZSkdQ49Nvjmr6mNz20SVsV4WxsuNjxOaQCW
/Bo6evjI1OkPGJTknK1i4lJXSyw2FT+U5k5gDVLyoTTf4P7z11haxP2ZEAOnwpSCny83c3ciMsS+
ctlH3Mw/mGOTMx5JahZWS6Vw+Iiq9tGVMF95zcufX+A/evEzIuOIIqzMnQIXuJwBm0yPRuV/UZtJ
zuamsdvBzj/DajYBUSJfrYu8ootZqcJeEUL5R0Fvv/8RyLntgZwdp00SJNbrtFyfJtFNsLQbPpLJ
/sFMnJzbHmQNH1vQzPhm7Kvpcy5s1wQZnQHINj3iIxIfM7z1cop59tyRlsAqHtUeAngxMyoi12mB
4edDfJXUmbiHuqv5UloN2xGTlPFNmzvSHIpauSD0rgSZiL5EHs706135Hz8Znth//ie+/mKapcuS
tD/78p9Xb2P/3v7n6Xf++2d+/o1/bt/N1Vv1bs9/6Kffwev+9r7hW//20xdRDQRguR3eu+Xu3WJE
+P31k3dz+sn/7Tf/9v79VR6W5v0ff/9i4Fd6erUkM/Xff/vW/us//n5i1vzHjy//2/dOx/+Pv/tv
afeW/csvvL/Z/h9/F+QXEJU46i78Dz4NJ0bl9P7bd1wEKHJAGJ4nFD85kNWm69N//J3JX1wUZwoz
X0El/c4mtWb4/i3xi+BCSpCu8V9O4Lr9Xwd28+se8uulwHn47eu/IZ7nxmR1b3E0p6f5f7Ya1Pwu
57Cc9LjHmcSqeraSkNOMuxhg/gvoB+1JVd+U+m2R5iqJOxcQmwxAOhj9Aomg2ITGzfwy5TnyUMS2
Ternsr4A9l/4QMX3eVm9EdJh9g9QWtLx0k7eQS33cKRHhe5Qn8/qCtXKrkyqTxCNbTvOw2rK9rze
0KK8gWnmbV3bTV/ZS8bim8pOgeO420FVOwXjBogTX1zeQCXnLBc1bMZLlX/D9DAqEhGscRUN1j7D
sqLBlFFsf7iev3eafu8sCYIC2FVwYBRnS4vOyimOK9mG3Ba39Vwf3RVjCyCgH+z8Z6Yuv14OpnBJ
BMeKrfXZDjvOovTiJetCJ3/tEhZN5U26plHrG3AyGD21CfNGdd8wa/QRhR5k7XRlOl2BINFvpFu+
JvHnGBfDQR8Yw32mc55TWwaLWxw5/ww0dmP6CBU2GmJsGnS8HT8SAp5J1n/9CJwz3NkUJ/pXWssP
ZM2uHbPKGgTHGmYuC4jXqb4b1uSKF/y9ks6m0N5D4clwkPmxNflHpOjTDnJ+Q3MFlQIeKs9T30ni
P7w9pt3Sw6SxDVuTbGKef1P6c8bMFyDA+5amtd8Y5QZdB4jbzZB2oGH/hl+BQmOlF7ZI4NaRs4NP
3Q5eOTR/tRKtrZf51gpk4VBAzVjruc2eGzwjANSCEsW5320bkCKDeryW3SXSCHYpz8M5XQqftuD8
tRMGZENOdmhGr12H78FiqxB/bT+MVP7um3H2+YE3qNOyITxk8pzdqkNvQJ6Co3dYrbjKrmv9Yqzn
KB8QidCO6Z2X6y091fCs2ucYVwUQvfloZ1Kf0SSshXudcAAVY2bfStFetqR4Whd63yXwg9HlHrjX
pc6vIc0vg5hg2DxKDwGncVDM9BE8dL8uki1QkGsFgh2C4THrRE+AwKyeeU+w6tyxRm+8pl59jJI6
HxK+kYzXZD25PcnK8Wee35CuPA46XX2Jridc6L6n3RPa60vjlMfGISRAIxBgolpFfcYvIVq+ze70
4iGsLGNpVKiT36mp4TJqfAeclVHHUe3QZ0ffTU28w+z3ZZ7Z9einXRSv/FYLfkfA6RDr/TAhtq1e
bqYx2WPWErW4YUSvoesAwWCyuW9pEzp1uhOSXcQ9HNRcJ6raI0CLXMeXWDg3dh32Pd61q9KoFuPX
BXy2qqz8ieprbOwQuq+h5wXeA9Bjf+XdNSJpQ8XrKyJ5qJJpD+T9wClCLDrnFVLU45K095q3G+wg
t53nXUHCfcXT4bDU4yudOT5repkt7U7R+iFtlxCVwLfR4qLG8pV5zUPdJtvWPd2h0ByCiICctAis
mwgcpCit1WG2ziZ19HNdVldi6gM+YlhVkwvsF5uO9KHucVzwtAI0cb0g/SIo8/ITF3r10WoeMCF5
6dYjOE3Qk6dU7dehjDwDudlq272XeVd5AhQrzV+1dS8AMUc2G0PcIds+hiVtfMMS7s9zdawycZwT
sYOc9HKNHeCDVY1JLBDIapmei2nEKIsU17wdgzxlRYjk49Iv4mYHsdLNatILXYqtl49h56AQSoF6
97inmXNokMZe498ZRyIDiqLaDVWPubxzN7PPLXhcXXYxuuSpdRE7KOHri/Q4BXwSr33ohhdYFnug
FWZOAQm4joYWvJ5pTEXksgOoDQloEfqmbO0mcdKLcWK3Q1d+mtW7Sr1rBOp+cxAG4ecT5gjMfAbb
8d4BQIuVJZwyUm8RzuoLXFwBQNMZD0P7pGw3gGCFoUWFsNAA4cc3bid3i5Ub3eqbeVV74bpbd8gt
QpQ2zNE3dMVCg+r3wMpkAyjv2HB76Xb2hrXLrQUhpSzso8LtlmB+4WfNetWs7h1QOXS7owdqJ+t2
bZ4fS6d6heXPwzTnkCmf5iYxlNc+Ygc/QWc7BER3F6YmLz24riEAVenrXunAaXEop13YUQ5yfac9
gEngC1OZB25Ncp9Pbud3DrSvdjS1jwPbVKo2UUdAXk0yPYYGzAlSMJ8JkI8BRV56y3BJ1RDmNa5f
dYJv4MKM7S92SHfAu+/RCWN0iL8N2J4oTODGbcDwI96+nAQQKbknQ79RrMn8qgaThxRqn8kyyk8G
Q6ER4gh8N0D00h1dsyczuY/WJlE7T8eYeJhCZNWrSkQRFn0J9X8W5Y28FtHUi9sC9CQLu9KSZ1VQ
LN4MCM7C9Vb5QrlPROcgnmHjbcqrPOsPkEPsNV0ucjoGsZDHYgG3csLgkXVmh4iB7+UNaHH7fjbb
Wss9qDGXMQz14EfV7vvR7ECRAewZqw2grj1TLwmAFGC/YZVihKwFzJz74aBTjArH/EFiGFROYKMm
EdRHB4Pz7LcZv03r9cKZAP/ze4bZOV086LaHy7yDgRwCEnM9vAGNfxiBAmfIicNDvSnS9BZUzS1E
w891y3fghER9RSPG7xTfVBacSMeds6gG7WdTGvtFrQa+egkHcJSHrpL7BGvw6Mm9YXhIRIPtBk+L
bMbQnlhZL24urgYpwtyzWO/YdpROtGB9msoxcDKsaxOG0VbsNJ5J6c0RaOFZkDQLFqTpWHHnRmfA
pWSnjhUAO7HIfZ+a++YZnIwnU+Mipe1eCbOjCQhZ+EH3qa7w9D/DmH3XpHGUQ+AP+Ou6ySOQP2pM
FZWPdMrCB8j+uKrqpWT1ro3NTsdO5M3rK2LIMbzaejEqXpkKFFn9Qeo89Pp+U4zmIu4I7qw+auSL
9u4NhEJWUH8kn3sQQY0DZz46+GXbbxZEPlQ1yEJNjBkO6IVE7C17BoknpO1nLcyr63pXXdzcu3Pz
mjlgTkzOPc/q7dbF4w4GUhOwDtcJVB4sf8CLcAlOZ5ik4B4RuBNRcLeX8ugOZpe3TpRPcWTGh1SV
z6LGWpGhUpSduCoGAI5NHirXxX1/lWVZcBIKc0V9ZACGTpsibEGEiVu9nr4Wa32cF7kpPEPCATSH
0rJbmdRQE2hQfkdw8EEX72pMLlMfwyUf3akY+J66c8SExGaJh1WsyIDyan8cSumXpVn8foAiqY/T
r6k0+9y4j9OQXJyWMZaMh9X1bpxM3rkxguCZOPbpyY8gfZsc57PBbAJ1RgAEPQvTku88NmNeMPg6
VZ5P8unOWaEKfEbFHay2vl84iE/z3pT0awmLcNPR+2QdsRvP1yC53Lk5jLVmPIJteTTqEtfhzcMz
3tb80Sw4G6kIM5xM1k+BbbtD3X/BZHuHzQFL/xBgMiMMfFXJdZGYvc1xmb0Za6ONCBwR9BjY+cnk
Naa97HaBk5Ow7a6UF8mEULa+enbSOxYPe2HSDZvnKGu8nVizz4vWUQzHOuQrAUgXYMNbMCSGCatZ
H4CWiOI1WYjP+yqkBTD01iEsahp4mKYqTzegmUD8rcmuBwUAhNnuzXrZt0J+BSJSbnKunlAoYRiM
+RcDoO4zjklkfjcY7HRy8C7jERY047B+sRXIfpC0+E4NWD6JPX+CC2DIRyeoCn6ZmzRKwUINEXwb
eHTGQ9Dxl2Rx3gDqfu4rTLuWmTp75Va380B2hjx6bA2MVJ8yhX/kgMdBCQaZvEvSA2sKG6bIGmrT
tUZtgj0m4biF8gJB5h1W3GEZv2K8vvGcblsMa7+bbP8BtPazygJtDNdcaSI94TLlynOMUJdZ7iad
BcEkK95BMwWRWCB+Mbngs/xAd/szUPjrW3nUQ4AEREJEnOv14yVByRLXXWi7z9gCkNIlQ22aPfz3
YOv4EeL9s/IJ7wZ2PeNQnwgwSl35XXnzQ4OUqtlbm35sQz3zjWeLkBvp94SEFqPbnG2RifxB9/wv
p/LsHc9gbQkDKZYlUxuWrbjCEPWQ2+q4FGTD8uqDBpr9S/v3/b0AZAA8ITANPYkqfvx0JkUG3oz3
MhjsgaUxh54kEetuXBPjTpVPhiwRNe6m6GwwQao7IJAWmXnUmx/HxyaR4AeTaIHpCauGbcLyCBPA
D673z8jhb1cAxQDVJxibnBtsKm1pNhUoI/Xw7PDejwGx/jle8S931OksSKIAEeEvSMY/n4WBdB0I
kgZnPFtvIBXxF+rd5e7DtH7J7v/CWwGxODWdxNPn4m6w2UGZbIc2nMsNQiCmWGAQ9VR2RTTH8+7P
3+vnscBvJ+5/3ouf9bZA0Gg/TX0beghaTXnpQy24G4Fi/vtv42oPzqeSaYIH8+ezt/AY4pCctGGW
9AHAhw2ydAJR/HvuVd8/DZA3zbDOEHi1nAdnFCTF/EmgUx/HMjItiv61iP78k3yH735CAwSQbeES
1xNaaiACP38UOkILUg+4EQRXb108YlaUhQ3qawfzLKfcFWkWgGuyYZAbdWq6yePmUzp9ZDb2B4cB
qR7HTQKh0unC/vBUEj2YJJE4jIWml21VbtZVBmN86+jlFoJq8LDMfljIIS+/whP0Qi/2Ypg/eih+
Z+GjXLouB6b6He38+SCYI1UP5jweu5Q+rIt7BTO+XVF7vv427MDO+EAg6/7OsvfT+52de1uB9axP
3SLpKYg5A1bb6iuQlw1KkRAX5RPNxNNis8tJVEeDM9Bh6HpalJGQvgO+iQiqXZrM94RVoVNWG4ie
diloCBNjmylZdrIkkeonaDCW3dLRx5KyJ2GyYHTSIsjGCSrO+hbilGe1mH1piojO7b+/slPuuVoy
0OCBcZ9d1ybDMLChKB7MDFaeCI3dw0zOZ/VHu/HvLJk/vdHpXP9wAyFpyZkmiTfCfDqcpPUzFDx/
/qz8LLf79XEU0NBhJ3ZPf88Wl3hcwK4pvSZM0SbGc3eF4D1/SZIDsBm/pOtL5T4uZfIRXokDP39A
JTmtXBzPhnv+gIIGkYxmhkCJ9V/5/Eyrv7LK/PgGZxuioB2ozeLXN2jsEdlpH6yW39X3f/IRzk3H
IHT1gJ3iHSgnF1AkhmOdpL7nNAgBYuYokxWkhuQyLUBaimcaSUhLYmDazuc2Fle85iDyk+XBLssL
kku6IrSzfekFuaYp3RUIrTEfqYupd9oAz49ZMUpw0oWknjxb4lkjrHR4imN2T9biNg1Ms4IM1Q++
wX6ylLYHqYQDjaJo04j7CCaagua2znywvBxa7kaOISb1jlJVQc3EVdx023rQGze964vxrrPmyLP8
yyrBfZJTdlEhQaNjJBTFfL+g5YTZ2Pb0NDd6uqGCXVvXvUpcFjigwbQd4KY09dfU4Glfdk1J7voO
P8/r/aAhzBvqT+BQX2nrHNcFMFQHoLANIMS4rF0N1ozZ1/EaofvbdlhsQfQJENAUnl5OzGvEEjVA
4vcUU3UlHA2XInIjXLgcMvJwWpFXHFpfiKu01pcVV5eU55ddK57AoHqqsI4gnyz1oUfYnbjC6ihn
cm2L9NJ16j1FShzyzzYJXmbgbNPSCqaq9Lo3uBEsgbysOeJ+vItTfpXzFJNNFgqFTsZ0n8qKPHi1
3nqLt6Uiv+yhxSP4fke+QsuI+MVia069bn8LJj6CmGygEhqOLoKNVffWVWsE1vgGHP/9yvWeF/Ou
r5ab3gF7WFyAV/JpLOdbEPWvnCl+WTA/hcPuNz3HLwr9LfhnwI8HCWFRWk9vXuVtZxsD+uLB0tQg
YERT50BKDzxJWB00Tpvh8oAtneZ9MJX2HdPnDYSnqEkoQmqFNVegtR0Bkn1dveYZiqldXZjLsspC
5sTXA88eJ9l/gm4BQDxeFHKiW2BcdVNdWMBOPeZldYbGrnDa1u+X9Isekq0Vn5apD6dBhorIGWAI
VJDSFod0MOOuGsD2X6YnkKPfPShgTen9Zjn124T15tcn5GyUe/blP8P7//fwt2+m+9vl/ebhfHb7
07j3/9YMWGGN+OMZcNQBQ3p/+3FofPqFX2fA3P2FouxgoN0JKGAwbv2vGbArf8FXSmFMxqmnUar9
9wyYer/g7oY9PLiikmp6SsD8bQZM2S+IDQaLED9wahs999+ZAZ+5RYIaoiW0PFgOMXNUKHzPtog8
HVzMEEbhg8BVR2ORsOMiIE9VGlnl2DhvYbpYRQI9Ea3Hr2Wt02jpE0wVZdZuJm8MnRlQXYnojgCj
y+wgVhvwVW8HCSaXbLTd14t9LN2kjlg1N6FbmRtR2w9q3e8W/j+u6fgYkroo2l2XaMW+Myp+qBE6
AqVvKxvpixiTiqyY/VZuoBoxe24xHm4bYvYISJkumCDbwhoK2j5y40qQ+Knu3NBkYvAn/cgFlpCh
TTDXWpTa6/YrKF51xCWgEY3dIcBLfpQ2/y8V8ungcSpdxhTKAPZ9Tv/DwUNVOiP0yjmpjAi9Ug1k
o7nOP2XUMnB4L3IOUjTil62/KKo2fLJvOLnZdqzkDrYv9QdVyXcPqbNz6UHCxwER4A/5Xtv+cDgp
SIgrpHZgELYt+Kd1s5vGeDlgivYFbMq9R9t5D7H7tgUJTbZK3Za52NFK4j+tdaDVC5JC2fsF3k6A
xZ2rSYwVFjWMSGMQInY4uwxU+mGMMGdEnuacJbuZ1FPoJBWJ5nW7YsaVLRU5JKwG/u7oi15+5AH4
3Uvk/EPiyZMYs2v04udWgz3UzLlbQMGoKtiGTfH4qUk1gDzlfFvJJMKhHJpNp9cLEN3Bhfj/hJ3H
kqVItkW/CDNHwxS4WoSOFBMsVSEcreHr34J8g6rossoepGV0RcYlwHE/Yu91bLATE3PoUElrz2KO
g6adyhPDYikkyPr733aP/99o/y7M2PrUHy8Ony2rgdQQOsSH7MFGgx2BTKaNV2UpQlQTyAm3alsQ
ElGoJ53qYLXxSaMd2w9J94fQfoN8fLgAVxgupV8MP4b7ES5TlyLGlYfvTdC2iMsIw2Hl+JUTFzur
mjS/hMngpS2aQ4cE9vfDHfLcJuz4E/7zg0hz26Fck1KJZpquum5X/wz/S9i53VjGpjeT3F20XBa7
opZ+X1nFlQo/7XsKx/ls+7WbQTSoKsaypiX4El75ydFDTLjxn+7Pqoz55/1BZLAmP1yOpasfBaRV
w2rW6a14nb1kh8F2dvDY7rGlfMsFguyo0s2Lk4SXXhLgjkrXBVO30IVcomNTqH8aUPn78z5ej2Ow
BdL217ikDwvGKStGv4256UUkhTtbdLvGoKjQG9N4bx7attuXBhdYxUnjdyHqBs6F6pLVeoVVvQ69
ad3kGj1nU3FYaMowQrLIJL4abWToBA2ouc6M/awWX+voxmzUDpJAqZDw1f6oUw9v0cT4Ui7lCa5S
eQK8SEooTC+fziksBaI2clyaRBnVXqrpYYo4Ip5NJHqWVxtjzvWGFS4hqdCTEp/EPHh2OXhY9I2L
2laIiKfubVt6mL8wCmdMZF20gl/LsS6h2j4bWfkN8N6uG5NjgdnlUq3PfxTS9DpjavywHG3PteFl
arWSBK40/G0TnePmLsy/lrI2L1ViuQfTudv6/ANqhnnpi3onsZ0fbHThAcaXU5cBpFWlmp/mOfmk
21VyIHzdJXFWPDdYCz2MyrUfTUgHCAF/WCG3dHttdWMJj5AaVksMeQCl81l3NL/pluIU46540seQ
1N7YW4PNecXkyFNP99ZLC+Mi47w+ulr1lZEj+r7DIuhnBWWE3Hr/w8bzb+vapRtDMGCuBb01dfrb
1p8sbamh5/r/k2hsWizo2hCEmcVUrowCPCLdHUiHszmLQxTmzWMrq9zHLfrEfNk/zOn6lz3aporL
3ixsqLjmR3SyXTtARIbI9KyJ6QD4FJ55BH+ludnggl19qLqpHAC64CHnNiOrURhREfr9K6p6oyxO
VY9Pasws5w813H/Zn1GDUVQjrNOFqX2s3rlhqQ9zNpteK23nlIYY0/RR84UQEKZC9yvC9WeK+flO
JN3enIvy9N/P6WO5glYaxUlIG6btEkJuAcXfHlOniOF3wECbotiFkXYx9WXZyyh9UStgxkxqUldi
ieZvK/S/P/xfwhXOBU4mzSCJFtpH0mKcR8ncamw2E5RLb2mwxptW+JcxwxmqCnygShTeegNdocTc
tseS+84EJAE6oExxP/7hauyP5SFuho44nPUqbJ6H/WHNYk+clLlGjreFK4luJQeElslBNuH3Ls6m
vRa7jYefAnXBVCQPZf59sXJveysHo6v8EF1sux7nIpN3WDPoGEwOmS0gjsYWBIWb+1jNunsbmScs
PcuxWj9An4TujQgBKRSwafYD4yZRcyZsu5V7lWVoXjI7xIuzGprI6V3MD/ocwKFAr4hZzbdnKqFE
SNUXJ5bJwR7lO/IBbHxh/uh2Ij/3uTsHcV1g6tfFzonh/QzMf9vHIN7ptNkof4mmrokJY8KZX3O3
0b4MkJltIZbLthFbffoXLezML4FOBIaV5OSMqD4waM/nnmrHUOoRziXz0A2MHG8j99aMZbLr7MTy
U+Xi5FX8tF0xplgCojo6KiFn8RTW1ZcIh5soxCdox/oTFkAMXi6+sFo/TP3UB1Wpx/stfF5Cixky
Ds5TES3vE7ZwTLlHXeO4kNmE5IB1dk3AhWyHuYKwyE3rY5Tv82ZQ74nw7CmFhWXVrT+or8Se8S40
FsePzOSMHXMMLLuQcFD0DMUC237SuOI+ZQgLoKTF3dsEQ8xUO35ER5t0+6GOQwTjIA+6dKHygiyg
9BPkLmnZdW8lH1OCUdH0Kd5PceWPdaMf0pP2HKXIEEY7vWL+Ue9hl72XkKMCazLuC2Q2LKfLrTSs
eK8ULmPmOXQC1YVnZS2D7fdZ2u+VqUDZUvdOgBP4a1PJi8aU9DPFMlSCFdCfti+w78t64aCOwCul
LdK6tL+V489tgQOnMHeL8qvSipmOS1bssiEUZ+mk1ypR3TMcFtvTKyI1revfhd2U974g7Kg19Q9F
7n+JEm2DFoOtmrqhk8J8KMxmE0yYusV8EMuV09DnGF8V3iMzp8Cvdh60SCtILXQJY4QGa0sBGDCA
0Sc01T/tyWTEH0MyGpuOrqJhQdhsr22xv+2Jbq/1IXJZiu1MNbWKuHjonVkco65LAhWXCqDc9b1b
z9SysuxA6/tvjaaZf9qPPlYX2Y7YmG2b3Im84n+SOcz4DrwdEurtaTVMOTvF7kKYlQapmeODm6xg
qaJ5Td/gpJAVLaXmW0qn/yEn/rfjk6OT+JQDfU3tPwSF9dJRW54WE5cOnwJ9p9vl7jIhWl0zWtU6
6S2ixnDCVz3kDkMVQvM0KvF8XgCUhJ3Z3B2bLK+YzX3zp7FP/7J2HIoeiOLps3OUmh/WjpGb0dhT
ZP0dehbZkhy2BxRJeCyxg2prVCoiqYY3UKvO23MTsTwxcGT5w9JZV8Y/g2eqMmIV1lOeYazVh5Wj
U8UL54JLKTFtBpObuIdoLN1DM2SUGktO0e0x/eHc+t9ji2oQIn9hmcZax1lDsb+tV7vTO92NO91j
spY8wpnLbnSuqi+pkTNk0XSehWn/TGGIIL0VPzRN6kFhdZzodXhPM8zoDM56/MM1rTf9n3fC5UZQ
WRJkNiatnX9eU21OKWMxXR0I1ddJz9GDGf1uzjil5KqtTFz9VMLIOkQpFAk0c4dq/Bn2c4mXaqkC
DLEd52znb9vqf1/avxQlXINYHg3KWuP5nwLPVKM/HHMDadzUttd0Kp5bcQLWmFMcsM1gtCEsJXOv
7QR8UIpQkT+srzqELPQNSx0gE2z9KEd81ifFrgznPkA/e80s5mb3hqC0X5AHLclY7dNaA/mRveBK
TKgPAy1JO2DSKUzDQmb5cVZAFdgZTmQHkdt//57/Elzxe7r8T2Uzw+nxYVnELDXSRUdnk6o+qZn9
086TbC1SmBdmGeKjDSN01X2u+q2JiDGX5juq+/jQhpPwM3ip/309/3rf1w4fKBHKhBQq/7kkZD/0
xqCP3PfBuQ7xnB233aQcBswYDKCkyaC+LyRhS4QsdqmWk3DN3i8p7pPh4V/OYoz10nGQsxBLYVIv
jo0aMzqr1IMM2VoZOuIiafzOjf2gh1Tm7NqfbKEcy0h+zrL+e6cAmNnehD40KcOZyEf/+7f833ia
yqFFnWMrtiCP+ecvaWHuzF3FBmK0mJDrbPvVKJqDnZQMC+2i/ZYL5ks6nGYGlv/3R6+b8IdXjo40
zSKLei+V4A/Pu3TtJkwTfMj2WtJz18W5pRHbZ9qoEQNhJWh0iFwP//3JHyZTr7Ud3nBEG6sRCZjl
xzFdeBnIumLLQFrXUTmYQn8McxE4efIrDDnGt3RbSBIbe00lmFRFK7lWn6rUhJy21gbneICTbS/u
rhX1N2eAMTRWi/2HC129UP+4RxShNEZQGtwegFT/07BjAFHfhniZ2CoF6bRut4cGkpE3jpN5WBiA
eINdhL51JmTbLmvGctEmWXwJ24dKqw/taM9+k00PIdUHptjJl8qeu0PtiGQ3qNFBQrxX/xQeab/9
Jn9/uLpqumTxAroaugMYYv9cV+2sFCBT5Eo+0PJd0d6kkjmXJizaddwayLkmDmgYRvv5XfYKzqLU
PExjnOwFw6kbjmrwEapfgZDcq4KBSpwPczCJ9LXUaBMubiPY5cwXQ20uRm85NIZKJ1hjdNB/En6P
jsa+tc/hcsANuI48XB5WrhxDPX6GE88bCfuvuuEscfUqyNP5rR8M1cOv9joQpGXExMgYT01MetBO
0xvkzyyIm/ivaJwif26fTY2+ZDqiDy1vM7wW3y7MEmFq2t7yqN1DWji1Q22eGhqMmdZ+mjvduE49
fBHLmWfku9RQlpS9bG4HkHlj9yVixzDUc0NEGZQl+KFh65mO1TcxJ/PVWozxBWOISvEhVfymNJ5b
aqRHEzdG1HQPThpV1zmL3RUnyzZvtYe5TpIdjl+sYhUDHo14+lHhAmh4t3yN8TWPPeGxnzX2cwR+
n4YcqZ+08Hbr5V3N0L+O8MpmVHltjQI+lcqPkkEffhnVEmcEtZpKAnKDouKehKSNKLuq2ylprz8W
9duAweayxTWlWfJj7OjldzVIxs7TQSn73Fe7/pdiz+/bW6+lRcF8I1rScTLdtn9IJQCSUC3etFKF
w2C7+qEsWSeLZj3EtvhZ1rpzzlllXtrkf3Xp8AYuavbGtZ1D/UAeuzq8GiaSkEnUySGLcWC0zDqC
6XZlAqc8gn7UOEcYtaMX/X4JBTsgLcqAmpY4arQx7bjcmXqVfV4vEwRdAfsggjTOnFVv+9JIGpJF
Oe62MK5FpOrDJh0OXURk646peY7GgVaB/mK4dfcWmY2xK1uQXpEJhiqaItZcMvTnbuxuvMdtZgyf
MiZ+cQbK/dAsOFoNbToPy48qjJurEjU1U8gqj0xUvJD/N6fBjfZbJjllFdxUVzvq7VQ8bTvYdsMt
DSOGoYbWbk6Hg6sU02UrjVSdfjfnwd0VKWeunJrO3/JmCelhZ8HH8CvbaU9zOF2gwXhK3F0bZxmC
WNWRiT+xSyPwpR67Q+fuZ2iXvRCh7J5kC4dMqE4XdVr2sBOpIqx/1CpUREcK5ZCtIUrT9s6+VGud
NLWL93ht1eucMMjTqfJo346YWXJFu6ds0zTeRYxHhpohTGifQM3eSXcJd7VaTMg31XXcRav3p0n7
Llwa1BC54KLQqYuqyV/GPvmF4uASARAyJr19cookv2a1/GHk3YNB7eaeo922bGn7oJieXJcCRyIe
Jz3Sg8laURTqMUmH5ABewIK5qT9s0Sjeo8bPqJB5fVeMEC74DnCGX5JMZ+j8Wg+bBasIFNmbJqjG
0cbAHaJZ8ykyB2sfAR28lzXrmyJ+i2MFI1b2E102sVpE5FXiqTLxpF8WNz+YVVCtabdeDBXIxtbA
wCdrWMsM7JJtvs+gpl2TtNyBG9FtbpmxjGgyrOJzUXK2dkv9LYM36ktjOm6v+WLPJ0q50Z4f8wPF
bHfulwGiMpQg24j6q8iKHwx67naLgOm6/TaWEjuX2KU8vXQwTkQnl4OgFIykf20czqrfFKN60GCZ
Baoi2yOyddAvQ8xMBgjGwjYOHD9f8lDvDrMDSV9Wrru3mNoHHu4xdOJTkoj0eTDK9zYy2FzK+i8N
/CSDksheJyPzFxMxiqrVVyVlBLhDULr9JzeisZm6IvZHXoYAgPG7HTb1SW9QatvKWFMvUgpuW4m3
KF8kQrOsxCO54PC3zmPXJHdnBsJYFbcojm+jqkY7WMbN2eC6U3UJT1PSLcf4wbIb46FUkszXy2Xf
0Ce821m650DNL9Z0IllQfNnG9hU66kVzk+FRMR/6zJHXUiDxKUW77EpGst+nkD7S+hUAi/YxNpI+
mPTSH03YM2l1FHKeAtBm42HSwtXP5hysqmE90eelJfAyalGCXQ2hbjVm4z6y5OgX5qJ42TQvOzVS
WEKTJLP+BcVQXht33TTMpDw5aep1jZnvtaSGGQwLGdedwcTVEuMT/rrFT3qyA9g95aNBv1VJ9Ogw
lGZILSbK/VxM7RWA11fqNoDpq+RlTFz2ljQ3fICqO8gptMLNrsQnTN0tnzP3kjjvi5mQRJnZOZZE
XOC6Wx9oIKWq6Nz1yNsnw9hT9FLvSx2fUyS7j1WWl6Yf54jvo3h1UoXjfNOLz8PSJAdlZmuNRto0
S40BvA2Ly7bPrZ2HUxmRKJRxf5pT1QymZe5xGShBog8SQQvuQlV39nCEjkNdmsctua1VeQXoOgaz
sjh0gkDQKDOqKD0Uj6rKS52Z4aOBMN5jTFS1vueDp1bG5GUGG+4WrNZJeRNDMp4hRVEDnrpb0wxt
wDBbySNensSSoDfXdMpxnXyJwl49RSuAduTdAjrZvujKCIeeLAN9wPdFfxsWfD9p1b8urkF5NXIR
QNkwrMFcS+S5lRFYDecn3E4PSyznW1epexIobd/b5q9t748aHKgqTo2XyEFUk36hQwfy1Tgv6zlR
JrX0BlX+tb1BbRgH4UyVjKfAVaWX7ScYHEOjWL5nZjbszLADyabaF7cVP0SrVK9KWmjweMz8sR/3
WzjQ1KrKCyfis6IMHH+KeTHDlGt14l2ztnUSIle5RO2DygE8KbzVa/Nta/1v1zHaJFNTThE0ujll
W6JkALBdCvVT2HY0qdbS8zA4UNcMxR+yUuGtzZ39ultW5o5sAWZXOeE9ihBOQVQB79YX5j4WXAK7
rDooPOUauy182T1lLPeYVIrt22tBNAP7saMyQ03qp9UIG3uswzycufm+qJrcxaHb79KJcnputcU+
XJIrLUV5VFMHz8/aMYtIzmh/qjAmtho89+hoVl14aNL+EZonJqfcoBY8zcodR9DdXJ4b0unfXWUN
azWJN+zvvl1HZduDG6D5xipHLLMFE7OcIBW1OiYxYhHOChp7znLavmFJtZOFk4LXrKz4BNxxv9dA
lb5PvWH/fp4xaMQLYei9iYfpqJP+ryHqgRL/5A1Lp4IL4dCiJEP7yFj2TDAFwqsEldUFynr7t1Og
ksbodcNygjq1z3NjAtalFqducTCHGfOlsfX06FAN2R5tmwLas1IrMFj4weJ0ytlsp6B21GzXWt0I
ctuxsPQZ36asP0hQ8XfZyle4zvUhLJKIRoOu+yQA+TlVlDuoiH1ZIuvlLF8CeE4qTuL/r6OvtzKU
0yk1aLS4dFRb5EW+ETvKu92AmC/rn5lpqEE3AQypdDVDbLG8z2VcX6KZ0xhtS5zw+29V+2HzMFXm
Z0OdYL8NxeDVLllf3xjU7R3jK0zE53YBE59Y07ftn0jNPM5y6VabIymlyxad6QniIjNujyAY8/MW
dZExLl5XMV+ECPi7o4V0patIPTAnrXgc5EIqScK5/UTV6fJLYUcnrr+7hbNUPBGv4y0tSWYUYz7N
c/zNiASSw/ZYHKb8nNLTMhL2iGKeTmq8ijqjtnjq0jCYlHdXS2JM1PpljIf+lujp44Ty+t6oDyQu
8pZWLYnMEF6dteiy9RMmSPWeSzUmEGOc+dtSrJcs8jVlIshOG5RQSgxXVQK+gCHuyuIe6zazJJr6
MFTaeBZpuUYMYQCR5KsxMTrXTiNadDTG0qkD6lhr426ZyoEw08WyYdau78zRp7FOXyi/mCcjYUbV
7zBP6aMR8X7IUkKAuQpw4l71KTK3D+ItJIELy6w5L2Y9QJTMe88GQindVMPPGEJDrBjM3ZR1dira
4XmohvI+GO1nqw7FmiI95/UUv3RVWt1z1zyEog+gjDr3LfVewmn0bbilfqMqlj8aLfrXwT5FzjSe
zTC8bmcQSYUIMJQfxrq2vAqzzkmJk1UgTpe2UpfmAgPsiIP9MxJGZx/WWuPZoWgPGGNoAZUVkfcq
Mhm6KTkYIZYPYGF0ZsJ6385r33tAbV5PQ0wXv9vTIOn2ufZaTlSJyrTOAsVuh0e7I9g1px+8JABm
17qBMprxiT7UtlTkZJzJoTtmWljacfs4WqhUNmesQbS6mA01F5dqUEs/bbXHoaO1ucaekB5GDyZo
uZ8sqh3IHr5PpjlgpHRv0eTuIBwVj0uMinP9amoj+1Yz1XunKdoOpbK13+JEFOiVP02JdTEtea5N
Tb2ArNujqhEIRQDmTmzGfkjUvtsu3Yl75RSPHYu9K8KgSxXY2vqovOcjv4KWYlSrc7mXvXgkPM/O
o62Y53l2b6Ei0aJK/T64dnUmBhjUGmO72TyUWc33JdGpz4fhVRvx2w/ixyy+uu1U77cNdTvaK2JS
v1va39o0Z2C2yYK5U22ftibrUPZPFesrmh37sG0MkVkqaL9xzG+5dkutGLKoy/gPEvLUaj9DEEdK
oQ677du3MyliHswhHyE16qGMdo3C0qUj+7yVPams/P+G1C75A0zCHyRXACnWJeKQTfHqHCoyZqul
y6FkTLNiBvF1u2+ErQcwleZ++yjerpaUvZV7Rsgre8AesEaN9Kxl1lWklnsZwcsecyf+sTq7g7GN
GXJlVe1ea3Vrt2W65cCFxnr/pRXmM8U5FQDL2glOtF89M6ZODk0yT4oQnUdOciF4E2hjal/Krv5M
aTE5way/5lVr3xIm1XiOSxfGXooqAJR/TspY9/s5Qsgd03QuoueItNV3tZxOJ3HmYln6YyPZqs0k
P1EP0/GdkiKu++GtrTOihuXIGEwT4YNR/S6WzatcMdEoHso3KMhvMzaECz5TGIBaHn2FtOgeQwLi
Risy7E7QIkjRqXqWqrJHDArPutbaiy0HcweRekLxPD+mKzUkYdrNsZJ9ggx8nC9YMhCLDXAEytH0
0Yukr+ncPCxGnFyKQf22MEr8IetECA9y/qYPnUoWFVn3oqn9LjUXL2cijceMsjTI66Z9DatvmUWF
hqF26hVZCk0FNdfPyxQjkbe1i0ooBfa8fi7tvj4yMGnY12M77oxCOVghSQXphP0FbL7XNHoD6hJh
Ua3F1THHi+9YIj0DKlzxb8tnSPz9CQC/c1Rg9wdCJ7TVonQ8k799qSu7f4KEezBM7VOyKpnixU7Y
XBsfymh6THKGEW2hDqFklxt7Utf6dwxRKvp4xe1MKVIlKPod6lm4eUVtfCMAK088jOXcj/1dmfLc
p4jYvhKSCRd7S9R20VPi2vl+KWzrJkRbHV0jjy42dYqzcKnDNzp0hN4Mulk91EN0Y43LO1JL9WbZ
SJPQL77mRly9pkrl6Vk9PRtzpT8KFcNOFKVXLYAVdCntQVABS2bQnxA/mtlrkPM/t639fbBpiMRV
QvW+fo1l293HkkkzwBKvLW9xleo7In1ttxKZx8ZJblmckYalr5YoefnjRPUjTUPVYNOAdRIA1ur8
V6omD0qdjd6iIYHqtU/SvkKfbG6lrp9zbOmo7ovwZHazFVRFRNXW6AIdK9vBjSK/V/IfvFcrjkVI
uv+70VVi3puE0meCebbtpbMzmpQsZSEcnzVmq4zfLZ2rVGAskLvN2aGfx18mvyWPxb2LJf+hJYWF
x1iffJxMHNOF3TKXBKhIUSnRJa1b81CJ5X1JYCqNdfiWa3AkmviUZfZbRRLplclA3g/1HhxbbntZ
w0ZqVMfeiY7pAqjRVI3HxWocwgFdvAIEeLLUFiPzKSb2Z6fmYPJSke8MgwJIVsXGPs7DfreCsNKG
TrJJrnOogKD5MczNXZqctAYiSpo2ZLulxYi+TqdnGA9wDAxqnxRCet8d4MVFfXOqmdF4ESenXaub
tbDpqeblFWXSZwClmW/L2sFLTZaZlvVnRr4IShHJq5t2C2b0weVJZbfRgP4ZNSc7LnzH1jXaN+FL
swIaDddrI0ffTZXxMxXK6xwp9jl1C+ccr39sXzJ8F5aJYiv+NLMeFwYK6ksuntHF7IQz6A/bV2lP
sVJ2xyRpw1ujD5fZuZkON1U0gxboJKCkNMPnMe7J7EGIBFbeWkCuKjZNPC4Lkw3Mzuo8FOZ5QAve
8EJdm72UgczmCNtZtq95Gobc4Iujj9IvJo7cruafm/K7Fn3Rm/ap4ZSM1lQx7sr+0GU0gQ2rBybE
5JhM14edFF1PqXM559D2g6GpTqqlvROb/VTE1ynPmr3RUTMwGWDDgGj2r45gMrHGfC+WdG+0DA6x
mVEEf4ORUlnm7MJuujjmEuE4AtWpSirmZvpsjwBcaRzTf3bFmg0+DyIieLINJSiM6p7p+ezJopAP
YvRFEhYHgwnRHDqDP4Wd9qyus7ta0RrHtAQORqtYeIoxxVfQrJ40hy5gOsSj2zKhPJdoS+auPmWM
FsJ5eddlolxEU7wm9tR5qZXBCph/jkPKQE6kx7UMk32HL2dIo0+VoX/S2WgY36dwYOIh15cS1AUI
AqOfUl+Op0KfC18YDEioLfjcchDnTNMwA/USTMXYnICxR+yOwrksTvrmiry6JcR9kwuqp6ZJQXwH
n0sYO3I1dFQkDBkjIHbLt1GFdSINZNJ2xUZvC9PxnDCeoJ0lN8c6jGIEUoPmy7ezmsB3eZnC6HEJ
23hPLfCQ1+c+tOYb+u93IIch+n7Hhms6e9Dt1F1r0LJRnM8Jv6PfMfHoAZgwjTHpelMyv3Y1Lh2Z
ay+jq/5w7QymkJ7xM5zyl6bUJZwSZ5/Mjgas3r00dfqethUI9bZ81xjYF6bYDSKVJgc6w/kB+b9y
AM9874TjHJqFF1mtKftzRZdpYshzapR8q6k/jAzHCpg5BpM3PkKeUG5lrP5w4u9ISuV1Xi4Wo6se
aafax0qNe+YXUCOIRH8+WwyhYSjXeGF8cfPgRPWX3ujBCZUGK2kKvWp0HgxmRFFgrIYjQP7AUQcj
QOX73Q378FY3wyfl1WicyB+lOoIvpl8qnYmp2kCdA9p35YMr2hu4XIGNq95rdkEbyf02zcjCy/KX
aY7KsYc7vhcUwpikeG8o0mJo6nTkViaAIcZCDPUM5TJvmWh2mgHhfhWwxr0mrl+znBSyTiHP6EBO
kr5iLYASO40FYu98msHG4CiwYuU0uyYj+ULGgBMkPFkGmKwmThN/cZkOPQBQhiyk6o99YloX0Y0P
8fpVAub50SBCuXQmISG57th8GbUeiqEggy7Cllyd410z7YBzqkfea4eBYOLc3nEPsatWb4NQomDs
JH29dOj8dua/hX09cuYOtPTq8C/mFJpeY4HGjvs3StQnrF75SZp4grNBM94bISF+QBndz1mtPDFk
98BrrZ85bJ8gkGVH4EE6wuw6fh3atg3QId1661cFU9Cr0sECBpXZj442Nrcxcg7b/yUFIm9bsxoY
XZYOTjzmySrNDvp1cjGWC/r9RyWf1Edo4CVjRCptr2JUU2ID/7uFtlnv2YN1xHRXF0TCSxXtGUKo
HNPWgNqNShE8Ydaya+b9C3j0DGak4x7l2JSBgsBoh5GCSY/89WBHeP40CGqDfQMSI9Yq0Nd0zuSh
Cj+1oVpDHQnRwygMcJnFu7Vo3wC/qICKuCtMYGsvWT4WHhIRRhZWbXLvIVwfy8p445wezjZY9ayz
luvStyMItoXHRe3ze1RbKWd1GOR5qx2nUv8kwY9c6r1jdNp5+yNTpviE5jBA3tcAZ8EiCQS7vdn2
aB3ccvgsrJFOlcSq3tL3Wv+eIv/dgUavmCugxFcIwq1nLAtUdcLki1Xj/GxnVwk6AM7MJpsuI+LN
KBtd4kYZBV3NOpK4AH1oVS7TxHeFxTjeUkbAu9aPHoYiSBidiYiws6jawtFkSuHJuBoDMmfAJRVt
rsw6McDx6g6O88J0z4ViYqILw3cNeRPgwXcwmjSGKT0XigjkYh0wZg3MOlbwtRRp8qTnPcMdrPrU
jc2z+hBr1iVmgOWOkECQwxVPjNf8NDSTDMIo/lz3YxHUaZ7A/LOyQPIL9xS1XeLMcli8NJavtqso
3hB+ZZRhRGnK8bURikZ/kW4kgPSUtrf08sGRJtqBiMq/BmbMyJ1xP1BQDsSi32sD9Yhh5aR8ixwv
Xc7Uw3FiN5rzOF7bismuIoYuwAOSwWjPVl59cSm3U4OideO26W7S9AcrVeCs6/XVcVP7MPeoAqWG
QEjMvD1UD63Y+GLEmbrvFMSehcL8Ubfj6syQMaqrJwqW9oQGZ1J+MgPvi4t4z0JBxICnVUSKULVo
43nvOqC6qCeuo8Go/A2G/rXX4+hM1+PFFcNjquv9Mez1q81YOrCoengQQ/8thQ0JCYlzzErbB/JX
ir+gvSMLjWRtOt8ptL0ZoqJyJBnWJhBd0ZzUAkFz/UVM2WNsG5MPc240U/s9qVkHwzPFyBDpQAi+
LVF2A2R4vzO6r/ZkTR6QhZ+G7K5W2v0QzCP0etqGttIzfgzwFGO7vooufMZWNviRwtQDrLeI8gO7
N/P1OOT0CTOalmPhl8zTWI8t+oSNX7UcE0pReTTO6OUzyWGdfoxfrMMvyF/chNjQEQS6RPSPDuwO
X9GS04KLwmDCC6Jfp9n1ZMVerQ+nzhoCphqjKvtkNOO3lkKKz2ju5zJtyPE0dZ+5pp/a5G1xeWRk
z5cOh1jgSOetTJJXJHzPWRk/lYX8nFdmB9TK/CX17KdNXGxZT9iTmUa3uMpbaVeXBTP0e2tblFP+
j7ozW4pbW7P1q9QLaIU01U1dVjZkRyZJZwM3CgxYfd/r6etTeu06JvGBWhUVUVE71naEAaMmpdn8
/xjfAGUFayKInGAOkY+CnZThvAm3OqcDf+GGSuWDkcaQQCNqLEZ0FaB5Hrs63GlOHvFQZou6Bu2d
JcoPVQvFIsDhHnbR04AaC9EKbRjum5MGj0oSfSex+cZhEYeQY2hmFgkJpO0ZzqpKs5piAMQtRdhb
ItIaNg2soeDoIwPOBwIbFgFsLj+OjmQ93hIZ81qE1is0jWJu1IzjXoJOMnSxCCJyZEnD8OeN14UY
uhvkwcZaNSeXz4iTZA4BGhl5N9Sw2fg2+x7tSOoZaEDJdz3iQFZ9zbKht5Pu5vQjfihe0HK2uHX4
kps10aFwgt3pt5++hGi+hTAhsyU5fPySQHUvE1Cn+9N3nSxhotW0p19HMNMuXmSNY1z8+nvj11NW
Wn789dudSCfVeKrBT2d3+lraTytpJerWp69p7LRuKrkIA9/a9MS5zjySJMA0UDxomqOgjNT31Wuh
dwDH9H4tWwaingU7A/FLw3uXkA+SyfzVWzhpSW1FRm/OCODVwwQo43ENW2hnpOlmQLlSdw/CVn8g
glwVIaIb5OqPY+Bdp50zLiLyFTKLT911qa2VSvi9qJXLQqeCC5ADPXxAMSsaB/Sz3VyWEMKU4nvi
mwr5nlEyb8f4yvaR3whdrnOC6Wb0vJ8AuypLBki7cwAR2Va0kwdJHXKQY3CwHfto92Z/INSrmhWs
WjWh7WFuEW9e37jEq82GdrjAizdyL75Vh0Jl9oYb+WokR0vJgGnZbj9vdfdb6GZoHQ13h65Gs6hV
uGTVzdsW7YDp8yRRT6A3TGDarNGouhttRi3KW1tK/zSGZbMKbvUBRQrxUURCQHLrShuW6AhXIdFo
Jle7QvblrMm3wdh+L4gOxndrHU0auVBK8Ymmaj6LyS30gecuLcAbMxnChIRN/jO2vLkbligvZ0qF
OsL3C8xbmR5PWs7LOKjtRR3/IMLBIfaSnVLtg+ElrG+lyJBXR7YbWh7JqjGhJJqTEFFFeU0KCeEN
qXhTAU+vSuRv87JJbrHtA1sILZws2KuQb5xiL+Dg6cGeNf66M5xjF2TJGkrLKuKDoOFQP/oV72hu
Nfsx846V0RkgX1HdSE1sU5AtaSrBUudMx1XOWKvXlEQTMHJ2EG91CR/B1KONWdCK9VjWQJ54dtkQ
5BVeCOqCdBi05ggBjpk2zFjVd2IZQYZYO+qIa0TBY5El8TStsc1qsx+I4ULSN23Sg22EVoNUVnnh
MdfqNffRU57a1vsRKuDr/DqcPEFsx9V+oiGDRjQcdjwkIN8wCZEn0Eh0RKRgl7rpbr2I4k/oXAPl
jRjE+LQxa229LOkhIhTR0kmvmNjlbUxAA9IkFn+4Y+b0zFrW8OJGaSNm4VAQWkhjz2zUVaqOaBnj
/s6yyLspXB3YcAGxRk1DwKowrXtsEa153SsZqcH4LOpLlr3qLIstMk5kfQ+SX11QwmuL5EVV2nHp
BRohoMj8aqebx4qyqEozW+RBCGKIggM2SAL6XHndhZF/QYF1gWkFteJ4p1AyDHOLZUrj1JDtWFgm
VPT9ZsiXqeZ7F0QBo+GJEQiaYhkHyspJh62ujirE2vpx5CYXEbNK1PgYSXqeXOYMfNuYHsNeqCxa
KHnFvbEUfm8juSCmvgm9q5FQ6OuW3Hq3LYE/FvW+cxLtgj4gupVutFmlj8skqCWFJ9p346Te8G2q
bDoESqw5u1wlyrol3mOeFnb9I2/sWfQwurpLurjz03Euq2IoZqngxw2Fb5ZTxvvoUNjrvVfDXpS5
uaFKjfjPtCs2MFP3PHC/Edjq8FkoG/CJ9UKU3SFUCG3WCH2ZqzGaiBjBr6qbTJGqWs/QrdM+UTDA
oSwJw+gYDPEzKfT9HHeRmBGTOx9she14NguNOaEE+trQ9XKRqAm+kCB+KAp6xJgHkRGk1+i92Ton
zLnCBMVWNmtsNT/JVKXkk7BrKKHYWsgqNEmkSfJInOI3TVfecGoJExxJohZvNSKC6Br8p3ujknbN
M6pegyd41kIb3YdddgvXrln6dKY7b0He5vjx2XvapCDHvBJqnVymBsXsyK9mSmmbMy0ZKXd7yo++
2g0mrVozqbtHq5upcb8YWYVKRdnS51125FQ/kVr6hjUNO3QIXCuPy51nWBppfc6hV410e/pbyzE3
GHRZx7JmdANRzZtRhLO0XzHEIuikZrKENfwWNu1BkpO16RoEPe5oDcvESO6yDFqfp06kNZaKg5ls
RNY5G0EY9KJsVJZscba0SzoxVDu9dTONj1Cxd2EQ3PpSHOpY3WQjWNIiEDrNLfPG0ttnHKkGk21/
XY/NoqoCMvEQr5EZ6VyU0bcE6S1bMk3D8kU5qsJPy0aL2Uhz43XIxnHGG0YVKfApKyfdLvbogJQZ
guJeVDdpjNUrZBoY4vo+0NHaJ253xC82LktvlSZsDSlogLKN+L0me/1Z4o+PrkQpW+TPHQuVtM9p
0mka77TiPirIfrSp+awMRJT8DOkcdoxyc9Xyvuu+QhmvoH7Y3Za0EPrQoSCA+e0i0oc7FslLUl2x
VuVltbBaoa0VjRkGDTuM91qhZZ3E/Y48O3gvzUJWvnsrPcu9rfVp2hj7AY9W7d56cAVXk5F5YU9/
RXYXHUNVrlSql7OKPKNVPz1CqRq3O70BhZzkglA4zfmu6V51e/oDqMdrQRb8pRjV8jYk2nbtB9zT
0zeFXVW3ZUzCTuFYx9NP+JXSLtU2pYU4/Q5PKdujIUnPnP42Tn9YLg1KvGDK+vQ1spz0HT/vzU6/
7fS12uzYVbTR/te/6h1rZZmobk9/Pf0htHtyU+Obv38A75bfyKnBaiWLykiznadazzWFkjsHeQSq
jFKuyPe0SWosHsRQJi/TD2RdVdxplZasPQQEX/+AZiS//QYncZ7b6RBCkckfD4GCx1DH/E8/UI/W
r3M4neQffsP7H/h/J9kAq1/WfQhYviRd3bf671kvCzZXfnMZo0tCOirKb7Jq5Qavg0ajgO/y2SBZ
sIxo2Y55+a3NJ1mrDN2L03clSeULXmR/Q0gbi1WCzGj1xRvfKCECN83BaIMBPJSkOmIN1c9MS+F5
K5DfavGW+fyqESX4DMGaVRLKNqPUNAvHiKILRdG1NyTNq9aF92ZoFc8RGfbYTK36wSL4eObh9b9v
TNOkPyr92xx5zgJmsnosDDe8QDpWHwiGJYO8xXSmq3aONbFt72tf83ZtQxkiVuz2XkN1epliTJud
vuugmN4zJWJvnX6Yqmx+KHTj0SmD9r50x/bKLNXr09+mcJljHwS7LKnpH5RqDYLO6A/ACfpDZNP4
QTuBM9CwYlgJ0xdPf+S4ZpOkedTYHHxjSPVT/5FceWeTWOiwi6gsHklho6nRZeWRGrNxpLf/evo6
F6ss8N2Nm2z6MfFdRQn5qLIu3NTFBDOOnfzXP9aGsTwSNS0XTWJPMQ0LJJSEVEwl5UbVukNe9wlc
X5fyAjmqyyoV91E77ARKkyrvF3CfER5XKeTgJnhI4jG+HQu3XIQ2aq1pG+IKVlYeKaZxy+A4mF2y
C98qQcaA7P32Ls0ALpoAIXKS2LcIZJYtEWszD02vo0brNBsGNj0oZUNzIawi584heUIBl/I2Zt89
obNqcLt4aeEV1Ww6V6709JVX5o+j9zfG8B8hn/4LIKf/OhXq/1LsDy44DE9Y4P7/4KfjBEZXXvzg
Wamq5nf+k/af//oXBcp2/oK2K0x+JeJK/sAK8isJiO9oBvGYpsrjoRKcgvvl7yQgXf9rMrdrtonX
X9Lp5lt/U6B08RegD9R5HEhHLmI6/4QChS3lncVGEbh4wZkA6XzvUCEalUCHVAnXlsZyBbNPtihN
tdlpo5C3tZYByGmNtt9l+FOCTYpjfeaMHq5RN6xuCicF/Sgcxdh6Y/wQdtXTSB30kESDsjPT5M4q
W0RYk0zZKM1TW4gEX4H8FUAgay4tRePYZUdVz4aQOHW/vmmzLNpATzHZo8rC3kZFx3YKxjt0pnJ4
q93R5bWo7oo0fkpTtp5KpjLb2uT2+hJJrJ/gSBoClButNmDLoLREckO0d6VGo8IxtCt1sOQ2dv0B
qpHQ507MZgirTcZOsbTKtVkp3QtabOe2lV163XKHkGP5XvlGhoGxGsa+WnPOGhh1c880+Fil7PBn
Lem/GaVpL1jEatV9U+kbXlgyiQ5d4qEYT6L6B3qfAexwA5Y/rbvDEJjdrod0ctGxdbwcHdqLusjM
K5W6lUtU5I1maMFFlRT2TgxtuQe0++K0NNrciLph0ZbVIaNIuiVaMqTGZoT2vM/NZGUj7NwAvnFe
xpT8xqVOqeLO1rG/zIDNs6vQ3Ap7vAcivJm0JSZ+3zmO22ojB7acbSgQDWtsG+xetYkaZYVjBiS6
GPXQXBiNorE3b1VMuhQJ29xhxUVDlBaJg3VgHJILyrWUU3u6PUbi3BHEa0HWauH9s8CDDqANa3gm
z5Bx7si4Dha1Riet9eO7GFzEG0PfWx3o40XS1s2SBHS5rMssuzIG+P59StEl9rP8B8Zt9tVx/YaK
4yXtDGRaMoaO1+rhD88v8z0fKHj0kb29ZtYpqjIHPQVgxmVXKP3cdlwqGYNDEzlI3+D3xwdJJ51l
Kv4Tm/n/l63zf3og3QcvdBCyn/U5Wm860MtvcWt/H/h/MxaNxuRnQ+Ptc/Ma/Nu/l88/guffB8bT
P/s7Hc38y+J/mK5NU1KCmQafX2OibvxFMppGxxYEjaWdRst/jYniL3ADcMkwyKqAjSec3r/IeNZf
sN9UiHmmlOCZQAD8g3Q0ncv53XUoMEiakG0d+2Q9VM+ZSiNKMmS+bLYB+z1ZLsbQNgstAs/rcaON
hrW2CddbduZoH2gB+HvTQHbsVaI+yFKMm3BUXj2CCtaEclOYMcVuGKHV+EF1HDwjOPIgQEJ2jGdV
UBMhXbda9UHtX6rOiGfKThYY75nqia7dh3Gj0tBuf0QmhGDClvplw9GWjGJXsjC7L2zg5xz105XD
ALIYDml1MCW9nxSycoyzIs3TudFR7x8aSdL9qORH7GsgQHIPwwwq7U0aRKzXwmzhhviqSCAqJ9da
CSz/Oa0Q4eak6a780UMq1bXlJY4sOS+Agx4Di+WqOZRfoBfOrLTTacMJ0njCNGr6wjgDhcWRV4xR
4GVIVTBKYAbY4nHa9M04LPTI1TaWEY6sPGUw++3BPv7yc/6Oa5vmyN9cnhwXBIbN/GwCbEQuegYP
Ro1J6qcBYgSutHHRuaASI1paeP4JWenWdfgVvO7Mpn86IOsFVULd4E04P2Ck+Vlr+z4XmofZplUW
orgm+YICooEP5POLO6He3l8dgnBH01TUqQ6RYmcUCbOXoVmFMp0HpCJvqRdlRGgP1/BjgatEGVvU
lOIrrSr13jCU5QSP0uvWunQ78dCEGokYSbmuFLLNZ3kEHwDg6RfP68fP3bZBf/AhiIlKdE7LA3/u
WuRJpXRK8nBjKYW1s5Jsa7QsPtCGY3XyigM28/ArPtX7RdOEGZHQmw0bfLuGU+AcsNHmauOglkQS
RTUMgLPTpeldrTfJnW1MaPXGOGry0SOD/hYG4XfXlgZ9P/putZHFN8UgukViFtHF6a9Ny9Zbt7U7
kIL/+COUNnEPKrBDJKKs8t6/z+D90BtUSAyrMVJnDtLDS96MN3Z09FydfCASyFGvmw7nabKiP5pe
N4pKhabSop1Go4NSi6vd1G+5md1VIcKWz8/vBIx694jh+mEDLbg6aU4P9fvzi/AXEJ850nzSm53o
lHYlsH9uMqLlkeGkEXHVQYbjt46XXMAbcjvvzlWT+1QZwgur06qDMf2RsQKa4UdMmN5r+HJp028S
eBQzFYXyCsuXvjUVf9kixmIRMrzYRRHPvIS4IyNi41Z5TbGrMFN+fnXa5OA/uzqADsLmITEBmZ0w
Lb+BPjJLzR1rMCjaVuad2d92ile9Rm638BC6e5G68SKtemsEqVB+9MRC6xskCgX5bPVF4vEJKXJ2
JiY4cB5UGB4fIankYeVJAMGNvD7mDcfZjrXqbMNOvWPY9Od6w0od9falpZA8h4bvyajiK0OU1uWI
Xhpsc75yI516l0NPHZTBQ1djJZJxezAmcRvioo0YdH/hk8VL8lrYHns3RbTvoUtAgKYmOkF10sIy
EWGsFRbG71KLvE1siC9u+mkIPL9Upi9NmzIWbCHPHvmhUkPS+YgHArFZkzzQiw3C5rULkHwHEVa5
VarurXaItmLVdZEF4MM6W2upzozlpexrl22Lb29KkVwZcoMrzD0YhbsZ+tC4wen/1fmeQjnOztdi
qtWFNi04WL+8fwUCV8eTKXHdpf14nTl5uEUKeKNRKCWRKncPLWLsRUHFYj309R2tZxfHgJiMpiMG
1PGhHwj8y5qWTDib1aseaM8lEZe3mmui5nfRogW+va4GnSi1yaGZaIWJcMvI9xVMPVx8lntle+UV
PRd7h9LU3lVhn2+SOvK/ZzrFi7jlE+xt5D51JMdd2OGPJmAINFDplxcwyro7z5gqH4bML1lZu3Nc
xvVEGAg3YTCM+ETcBGWRT3iHsL61WUvOY9Ui5y0xrPi5eV078pXmxlSq7tRlGjmblEu/lVOEvNrd
eqkk100PvnhStA/LPFOdFpKmMw3iTB9ns3cFscBUA5rW1IGMTcL+0lCfAhYtGcaIHy3hmHNtKuJ4
rZYSB0XUYTfoV2oul8ik3uJEMW9QeuubfzZqwGwyNSC8ExUEg8MHFA+Jf43aG5o/j0asQD3VwTmk
5nGNClWnrNeVK6ERX0E21XocB9Q+NCC78a0NcFMHTfvj89M5m2Kns2E9xZJDUPWb4kTeP545amBf
NORLJLkmL4bUnnHLVDqFF+GobjBlvTStlW8/P+hHzCIlE5tZwRR09XRWIO+PakoQHjkKbyRlmndN
ibFfWl7lL092ctxk1JpFuPbLpN0Uqbdzph/44hQ+UMWmU5hOgBQzhqbztYWVkNDQujnqkGd6gvto
yNU7WEP6TKudluDLdKmRBrdobe/OFi0RHQOOiM/P4ewBZQMEadaeQGskSVs4Qt7fBYQgZRcOOcxW
BdqSzsjpZM1rLP61SWXr+Oc86LPlzHQgU4D4MfmPBZVx9ib4Q6DlAo8zEoFwPkTRt0Z15+lgabMS
0XOhOixrqhe9/Sos5Q8XaFFeUk0I5FCPHapcv5OwkOkOKmMZ+a8ucXSnK4yVKFw407V+cS//cI0T
QUbykU7L6BOW7LfJOHYtM8TN489zHXNBViT90URHhQ37u5q0D0ZfiH1Rhcbai6eATPRgh0y0xkwh
mfmpERTDdT/+4Ys82SA/7q+pxkvn0iIMZW9UFJMN17PXRYZxK8pa51IxkhUlcTIDAChcR3EdrSbH
UWaoFx7RFruOJeDgJcE8K0l9KeTSKzt9CwGC5NRkcmgqa7umOsjr5mCU1vuF6+vRUwnrKc88fQNs
hJ5j1KOwS5pjxDpj3hdRc13oDMVCjC5WYIU0aK+IHyqUsDPpm+2FkNGLZCV1MGNrPNCtHL8gA57t
iHiSDIP/k3euElJunaeCpHUrc6SUyD0nrxgSsGubIpDeym8JRfqlo0Ir+eKD5Rn5bf48HRHKPo8P
nykihLNnKKDQ06c+ixitaO/tprtvk+YeJ/7954f5+PgQdMNDCuuHeig+ofePahiERp768JNrDQkz
3KI7b4KtpISgzGp3aWCYUkh/MIL4nya3TbdU2lPOls7Lyavy/shBQ+m4jRBf5wr+fEdpEBcBRpEm
WsDAEeqWYIjZUMuvBsCz1et0Yy0BCo750RFsWc+OOw5WHJVC44oHYcx9myKiFUPciRTSKqy6R1lp
w/5PIkbi1C+yWVA6GC77HBRnkGvL3q++2O594FZNp2QxYVuw+pgjz9dKAE7hR+snfEqabAtkeEUp
y62qDDSbLHkzhIG6idUi3vs+Ao3BNtvF6BUtQNLMhGaNH9AbkT11NvrW2t9GCVVtKYJ2/fnDIqZF
5tlDafMiwNGHFM5cfva0JKLvZKHooOiwee4wWpJ4K7v+DfdmOejqgSQ4Y5HXkQdMW61mmZn0a4a/
Yj6G7svkq3JwFblikbrNzqYyjqSCTJ1gtNmlKdhWR49+eqA1/Kjl7GO18b5YhXx8j7nNIN41FR4g
l3K2ika0kjeOXSizohzutbHdnPAtmGzu+WcJroQvxo2PM4FlMt1rpsHugTLe2cOmhZ30YMwpeDX6
01sseZP/O28xsDdhnWoFkgyAs8+lzjNK8WYDvgPXNtbw5vswsGzq8jKFgLtsbCVdIGuKdqqNlOTz
h+IPl0jRAC4nzy8Xev7wdrD9PF2jrMYss50GqkQNtl9f4sdPjmfOoEShUQlDFHh2J2O8plVdGAol
cE/f1iWASSoSmXtMdCPdhX79+k8vi0hJ9ltTZZbVtDy7paavBGVYO5jBJniokmNLMsyO8sKXQ/C0
3Hn/UjEAS5rsVF7kxyPVdjIEwIxd/FhpepuW7a/loGIPV74PP/3z6/rD0eRUTYSxyaBLj+79sJt0
eLLdCnuMMIfu2CRwqyix+T2euRg5wBcPh/g42lID0jRBKit9dwrj7w/HFjEIQEG52AFBq/QdA6sr
THJUJotuapTXpZVhKkmhSHVIwQ99EKMiVw8WZtTLSmRUDez0yg41Jls7f2k7/RJl05rmBxFNeUpO
I/0ZkVbWTVZb1ezze/VxcuSMqeWDNWWZaoqzk3cH4Ov2gE1P1HGxRJ2HVBLt5yKmIUQ6cZBgOusx
zuj6DXK+L5fqf7p34AHZqVCtND8MHnoxEjDoMli1yM1W9qC+nBZtqQXOJHS6FSYR90Itxa0aqSB/
fHhAnREhoKsx/qDs+OKz/PDkUBPWECFQz1LFx6JblITO0FlQoPWsOXAzsNRQ51o69s722/CLXeyH
/RmbE2PqVtP34vUzzh5TZYzK1uBogI3GI8WEminn28QQ06PbzmKpkuNoX37+cZ+3CXQKK6RNOJKm
C0si1gbvH9YGe5FilUhEh8o0HjNcMQuuOrx0MtQ0CaSMRThSgZFN4r+IKp1VIRZeXzoPRV3ml0Wb
VbsgvSNI6Ei/xLsmed1p8BbmvW/tk76AL4qs5qty9ocNHSdNX4kh+PSonm9y+kavpOUhhm98xNvS
6K6BcdRrXZ/UzXXhw/LOYdaHpEvjMJj1+m2kgRX7/NZ9mAQ4CZzrumSpCkDofAIin0SyR9BZ0ruJ
vw/d/hoUWDHrHRl+sQY572JNHxIHIxmJh1DVPyyMXfb0QDEy0LYNQKjmJ5bOzCDpFiMbcWUJshko
9gGxdd1b60NRIPRMbkMbSA7u0H1Vtw1lnsiFRFkj9UuKeu2rfnrMNbGDNWUdGVqwLSUNxYAsmUWt
MzxpConkVTVkyKDzKysS6sHPQZSXlKgMP0WEWUfprT9SrGKfpm3HEAH45zf4D6ExknlISHYEtC/M
c/LmUI9lbgTYfoeqBkSH35rOQ7vo2fteWZ626XNEt16UDgtXoyDJBtc/plI/pCSLXIshOKIn3n9+
TuIPLF1iidk2oOkwGeLPX5gKXldKkDjPHgLJzaRecKX1JBtjXJWSNDeKeQfK395FF1hydqIB5hes
YZujaMxrQ3euTI/87KDBym6TS3TDePsQpFV0iJHet6H7vYWItej7rLtFXVEvTBBxV1TSxCy2nB/R
MIhrqik+9plZYIakxlWE0ihqt86H2H0IOk/84Knt1hDy4dPXt0bhNDe9ojzXI9avCnwMrQ4Ic6Dr
17kHR6oEMjNLWC8dir6r4NnQ4WByzhcB5MsrXE2vaaGpu1hx53k7OFsFkT4ULcOcySTTVwSVLoYq
T+9tZR/bdbKB0oYjlP4WNfvqEXl4jCYFCxtey33u1/vEt5VjH6rwf+g6LTDoJ0vBKyTcYkYJRV7q
eYtFSKpXFhGUr4uuwO/qWOPWKcGwkWWwOgGxFFP91nbKQ4NP+rotiuB67L2fdnzZhtm4jSOnuYiS
rEScZ0VXWdXhDQhlf1HH0ElNPZQb1cy/dwkcsaTPUqaR1tui/I3n4FYHnGJlealpzb0fU1pXmOXX
SoaCrRqi4d6vbIBaxMDXaf1W9KV5m+Nz2YocuIah4/lpEJFssYiYuOgjGxObhjOfasVR6HgKxzR7
TTwwXlmBWl6lAHWoclBzRbUTdjlRhE1jD5oa2t6ALFePxT7FrXmXpA9WOcLZCm19D13yKFPbvIAS
aF8gHXexdlqHEU31npIDOSJCzisNEkA90UhCGd2FZTasoSu8NXWIf6uF0R5RxOjp8M2aNAR04VlL
MermVddgKPagcjx5AxjCeti1anlU/BiMYNDpqzw2rXXlsxdSW8SRQu/bRUbli9qwq6/wt74Qr+jf
ATXhSSW4YZcXbjEfxry9It9n43pBMwfug3F11OU8baR2pdvho+4M/QXEw3BXxsOiVVRvJ5uo+JaW
937BvBMWgbWX5eBfaEAR1qQZsefTXKTHYxxdRXH1ZCYpDmYCZizTz67rqgvmaU00J+28PFV/2kng
7GU0fjesnd2Ah0prrdr7Wn9LOBAWriazN/qorlvVHm4ROFXLuHHnbNNcqFUyuoj98okMkHib5AWq
xwKbJ/bbsj1qUA2OSRnLWRELrCjS8de6qUVHFXTqouqQq3w+EH1YmRBvrcH9ErRM2SGcT4EVC9ce
2AJeF03feBrr9cIvNMyRIphxGl9NQecNMKYg1BjsC2x2XbD+zwuYbjfmKmwBaEk6NT6nUaly4Y9u
deRWTqTaS0QBxRzslXvo637uQxi4dMzgGxxAwlCUFH3Jf0r0jr+2Cp+060+nwxoVgQhEc1qf0+35
rQQobZe7y2AKBwEIyBDH2U6tYripZQLcQBJTFakPnx/yfHnGYEvBUROMQFPx6LzBmZWgjWzXBLmX
JwkgR4yRoWj1LUsPY+WKZZOLfjkG/f3nhz3/oDksq0La9nQdkUWcK1hCqQSjWXPYMcmY/iQD/rQe
l1TNb9L25vODfajWczRHhdBNAwIe44eyjIvToKl8CD9t2mQ7RzvhwEaEy00yLFKwmLMRthXGO1bB
k7VjrmggJT4/ifNt73QOOsHtiAAQsLD2fv/ZGmXUuIOO2fY07WMq8Jc6QCj00AoJxawEWlKBviha
aOdLytNBebhJQEGz9CHKAuJsnYmeJWWrUFx1w+SyycJuKbMW4vOAJtGMLsBt6BRfveRHGuTbtMri
28+v/LyPpU9nQWuXR5eC08d9cT9kXm7Khku3RhKGbUIt+TcCxU1J27yMVhDuSxA+LdjfVKYwPbpg
77swnJnxb7u0g/3cgAvNpGt9sTH847nxcRAzyoNIQfisOhAEgSuHzPh7z17msjlaHdG9ZXOXSblX
4e/uDC15rRItu4cSKkE6j/ST/FxRvivQZ8mrV7rrz+/Y+XZ1umGTIsKQPC/0Vs73TEqp4YkrYctK
6e+xAwLZNVVASAXwxsiG5xT0/YIl5lXnNPoXY/D0IP5exZgOzpqc6gw2oKkB+f5BjcK8CbKsUTAk
0XrOEnZnXuYYX9x4wzpptd4fSKgI5rhUthuIo87eiKqURuhnYHGbVGfoCfNtZjs3cJ6fRbRxVfVN
jwp/CeUy3Dt6+obtGietJx6pj73UfvrsVM2BvSV518Amhe8+6GY7ritVxYzmenuReKT5tPqhVIC2
jz+9mEgMavDFhVNAjQ/Yey7ioFMvcp+AI+GlEywQ4yeUuG6D7vneUcQbW2iWr67vLCJHy9Zp76Jn
FSviYfJlkBjdnMQ72hy89Mt4LA4a27c9HyvZVd5rbItqXSVvoQCgpAeQJGlhvmhRHa60EdCl4UpC
ndO9W3c/Mau328I2HtzAbdZGk+9Ua3jEUupdQgNd4aGhPovyTrfQjsaigJsjvUsrGXcZhIsWHdSu
9t3HMkNY5GNFZly1ULWWK5k85KrxVg75g2lmzqYEfUe7Ds8gjdoDo+UyrqCq5RL8IBZwq6OgpOoh
vsfAXY+aBMQ7xhdtQ0mmbkPo1Sjn1nmP9JVn6GA44UoN7U3ddhI4RUj8p1XcYiu7CwJLna+dTiDV
U7TrIB/uphjyepSXWm9nyywy9NUg5Q+rwDFd6q/WKOHJOtVBVPk9BikwaYMDDPtgBjkSDXqMI0FV
pRr2q4wY7nnVU0Ic1T6Zu62tQWpzKP+P/txssJmQTbBykUAmCb27uNM35t7vvuFxJ0abnSyqP8tH
xcja2MpxMRrIDpymDmaJHq3GEUCRD4RzZhcl8a/U8wg2Y+GoQZavK/c2zlntQnuHdRsgPNCNYWHm
ibVMYcmOCiChZPJ5j7kJ36COw1XdJM/wZR+mSvxFmnqrOPCSZSXs+0Tr9BZPpuJcFr73k41FSpZL
9ti2A/QKvc2Wulc8Opn73TDSZIVSFTYFbryhtPxDM8LP7x6Fa1SXlT8uSlTlsxGmAVKCa1s+p8PY
rllIAHmLsBq7uMhVOC/6JOoK/cVkDZkXfe4uWkdWM8tkU1F5lCxTgESx7cFHyJqZ2bbjHHZUvw7S
FObC2M3zDiJOnl5FYQA4BZHEog6072pIgwdk2160dkwKHATHFL2dooeHZNDWY+anCxzv0cTwATui
91thNvnESLodLHU1FQpmjj2r4GwTZ8CF8hrexWwUO+qZQabeKlF7XWbRldWxiM94bYNat+eur7hL
3djDwFtyMQE3eYLHORtnqIkIImEzMhc4/zEKNuTSRvl97qEWKTXi503/HnUOfbmgV+Y/jE4UAGDc
dA50zVy7tUJSulpfSFN5E3Z0r5TheDR4k8kz8G+GtD/aefXmplZ3G3vGUzfhvdm5PngpyJC6e1XE
QGJnKDj5kRROtOZwz2oaJUWXL+K+QPFuw5fpMlbdDSoB/L9aXr9BCbWRKvn9InLFsGj8x7YgRtLK
wnxOC1UL1WZVlRYoQXx/89j0kyO8D3/pK86b8FV80rpbXttD81AM+YsPIGcNGKqdla2W7I3gIolA
FJFcoa5jxSju7BYmLBlkM1q8/8HYeS05qmzr+omIwJvbkvdS2a66IbqnwZuExD79+UC9Wr1679hx
bghBGhIkQeYYvwFe7qgTJ7J0nywEO/dac7HJHy6GpsJ+C7MJCLMY/450Z3aITbkZEsW47ahg2JVv
VZnaoPwNf5eE4yQHyuw1Dt9jK4yXem0my9YmfdIWL5pEhrOxM3JJOeLBLQQKQrP6kzWYgDBZzKxV
/1DwWFlXDitM/OyeoEO+QnPZBHrcLYiKLHqiDbyHkVZs1Q/MsKJl3TfWcbQT6yhTCW9C9dr9kJlb
z6nljy4oz0WabnWMjX7wOj+Gteu/Wzy2llnsfliZsvWZmqGO6ROD6PxlMdgwPAbxGqVwodseUlVU
GVhFEtL+TFBZePI7E9RSKrqjEeCdViPM0IYjpMVQbXEQMKzFgJ0tXzLyC6mcptVu125ECJDKQn9p
b0wbYZZi76RetIZtgTK06ZTPVckq3IiC13kToMlPHsjBjzbxzhUKPQj6e/q/KcJXF1/3CDmEwWHe
y8AEXEYCW4Amq2SH3lSJRbrRnbI2IKjMnmmpC+ijyqisK91Baw5xBzTtMGkQZfCBWBbGBGqTbl0n
Dj+8HMPHBh+aUzzqwUeRjwg+BuXLSD7jJQCEqWft33WNB7ch9e6oTZv5U2fXHcI/XoSOmN1jZ5mj
SfsoCRAvOc515mP3iukYjxtyDO+/HXvUmftW5h6lrM5DIfvtH93Mlf84VozyCexmus8tb1mMSEMz
yZCHeQNjXh60tsCrY5y3j6L5U+7k12ZE7D/W8aB/yrssJpwkK9TXcsj3aotL8RKle/M4b+7lrtH+
mzXSX8/Hul+lWtqRGQ9UsUngECW4Zf0VqjzGksiStwJ5tD1vi3ytaTlc3MjexZqZ/6XE6KYnAaC7
DKzPvuMNvXYDT/8wxLDPpj78sG4Jq/vmzUHQcNf5mDjadtp9IG1+mPtwW7wOoXD6t8ErTVz1vlx3
NJHi0Tprj8wuFL3RcPZOn+bfnJr/th0H72Lg7YJWIPLM0/EwMvTVUKjBdt41UP8y8sC82VVv30QA
gGKqBTok2o5RxmI9G/NvGIWBvPZPmRD9czy64lSH4rkTRviiku14SdACenJiL9qFogpfgLQMpzx3
rhUM+WIB9yZaDHHqbefKsVVap6RtgLbRdO4EjGiCbVJrMD9pb7nRYELzrxP3xT+QvJFBDqv8xcYu
eBMqTrDXJrRo2aCoAI+q/BpbaJRaUP4zZMEbAZ7sw+4xtwkS6R57jLCPbaaZK5S3gncrCn/M3YaD
s8TIYvhuiWzECsRBV6DXsfGOdXdTOGbyHDm189QZRf63re/n7mOBJNwkFPxitbW3Fnor9wVcujPv
fyLQfap+ml6N3DbD5hF7q0HJfMA093mXQ6rCKXQ4MOsL12FUyDfAOvcr9KCFoeJV/hg9zEgqiEFX
HNbcLVIoOfZKFT8YIULEJL36tcHZSfEnuZKSuaJf5flb3EQduAwbRGms5m9IUWhIf6OMN5eidhiv
YeUHa3eqnMEb2JiGTzB62nVyU92B4kHuc2rba7V56Cu+ak+1s7fO4G3vR8PnXCihz1wDLdvPLQm0
tC+8Ep7mvXlTuW/D0Psvc+2xabY4CMW3uSdMoN8zW2nPc5loY2Y2PpyOuV3cpQWimop/v4DIgT9X
x0OIBsk0CNGYq7A3qvVcGb55tQlYyv28gMpNd03qaVBaqWzHRPFU3wDnOV0e+pL9qYyrv1EuNcHn
Gg1ELoSh0dwM8qOP3PF9QwYlO4LBFE9FX8EvedSxktBJlnP1+1GluMVVWR/mJo8e5hpMObOjG0Ma
RGFp6lspFFxpk++/dXj/ODf8rVeRAbpTyNMs5xIUKTnr/+hu6rPt7dWIIN5uLn1cx7z7W2OcRKpt
nvP9Ta0epY+BzgXz5nEtedrYC4eo+TR95q063ab7YB61HyWdNp6bQi22tQzPUayLXZAHxskphXHq
hO0MTy1qr09Sxkiil07o72MDeJqsTjXS3xU2Of2wwYkjeKod0Q3LR2vVj/DdqbN89VvJXNzoxsYT
lba/dyEcw97pWnl08PUalt506rkelhnasoZTsYi7Zprt/xrZXEcZA+jkFa+DAf3ATYv531EHwXPf
VVBSW43CQvxFFXi0myhpW3V1K6e8OBPqCwBuJumDQFNuJMLgjyI/pqCTb3O1ODBueZOEx5ZEWLgQ
wn52C9zY7ru1H7wKxdMPc4O5S+R133IUOQ73Ln1Vf3dC4uxzb/MmyMNvslezn30YXfs5dkN4r3Ef
VmJ/BRqE0/tZvLj6ETSlsb93WWUogRbV8HNX9M0/zL/kz8qkKeGkJoK566/L9EqEdqRDjuPnoCZV
lpEY8+4xqk7i7qUS/d3d6/Qhq1mIdOpuHtJckagAitR21O3uA8NEZVJJyaqfbYhn1U9W42a/9atY
JO8FC5L7sflG2WJk5UP8e/voO01bQgija27vfbdGy6Q3b9UtaV4yjA06+KwNWDfdx2dlJI0CrYMl
NH93sUFGMR+U7N7n/RuUgmSp20Y/+2QFjfYMwPjN47ohvIIU7mJ7cz+PbVXJwh1xY3qMrXH0bGEa
skcWfvoVdCkz/gxt6w2iOfxuIPxVi8iqyt/67YMEBWC9Tjf38SU6EQnc7sIN676fPy4So7yvhsRj
ET/1ayv49rmytH7u12FvLuy+1ZgSTveg9lhme0XX42gwnbdRM6CaEqnex1gDFQ3FDCTl+ufYXCNe
DtCq1/M16xpkEol4t3RrPMsM5IpNhIvEwQglLlJl1dzGypJnjVX+vNcOstoMLcj2Jon8ExI/G9uu
EKPxfMM7Ibr3+y5r/o0XOdUt6bP6NlhkQxEdR6hTbcPJ3cg7TTXu7bv/lN53E+TWTlambuam2dR+
PhTwTTy6nA9FHFJdbH5KL9WWttpWN49Q7Yll6UaZzj7XzzMnwvTLQeWVvvx91VmEIgzdXLPacE/S
0u/99kpf32LRuqep3/nsc/v5kB+Zv539V8O5zVyrDRznNNV6HMqm7n81vB/vTIRuSMOi/ZZtNI03
jxtV5a22WvesyXj5OORVPizr+LvnRGQZuu5GTqe7FYEynntFrjAERAM/zd/my9YKgjBlINcKZE/0
pt10IypV0i+3erpCi4fbUzZm+W4erTu49gk5/d+uSWsG+1QI7z/fiijuNX5+SdOuil/r3Hy+ljbz
LTKniIXN32o31Zh25zvnB9W/vtmkp1Ywf0Xa+YuktY4ubeVuNBHat0YtvoP0NNIi+fT7INrF4Yii
Z+Y6nxgRIkGoG+ciji6S5+jRRX1kMfa2sfVd6a0yH/URs1Rv2AClh94bO2hGkAOtRCqfvT5WC+bx
yhEWS/oyuMVzqGFCYeEYeEobfE+GIYn3yOpEH6HhLQysY750tFTXPSjUzbyrWBurXugExb7hzpPt
1BoPDtQU/U8gYkcgC8Vr5zrJMY4Qdy50D2NIhwSs1ea40/UohIRO0V6cnon9PKYmIAcZIap0yt0k
eSEw8WyEjbWOYiwXZB8i/hl11juOPulS1c3x2gYZSkBoYuKvgRTfoJb9MYU7hYzB9HHeZ03585Oh
px/SlsPmcWj+FFViWrdPLeZmRm3BukFsGAXWqS+y1f3xtzbzwSRNxBGA2OP4vZt5/9Fi3hUCIyOz
V1lQzKd6tJnPdz8LzP58E6f616Pxn7UffetKSbCzTfePS5ybCS9mwI9LyZycJ2SAsOpvt+WP08+1
0TCrd4njbh9tf178dPseQ5qLMTN9KUfF3fw2wEeVeztnnGTrzd6536H5nPfqcxe/jWEc3EPX7X87
8uu7+3PQZW9WMCtNfzXXfpzz0ef9HHmpAXsZ+r//x+X8+i7nHnI8NRGzea/a6JpiefCpVTqzQFXI
axZnSCMNw7CzRdqfUQ1jhoq0x3uZKz9kM7T/coFYn5r/hCgzPKkskd+iostXrFHVUx7VYl/6RHh7
tI9BXWmwtNAR+8KQ8lCLqPvXDuNNnPnmd6Ob/naeKZ9NF7AOFANMpczSPI7IQa8aHGpf8555ddCg
MCtJ9bXTycMwfHfDNvzmEcZexsrQXDItcLc5eNUtYYD2MhfMVVj0vP0c8cTyNOu/rTyEY2H5w+sY
DeZqiALzOJ+4S5Drt/queZ6HNQ9Q2iGBX84ZD/FBSLv9Ukh4Lkwp5W2+RLjTYj9ftj3i69omrfGW
kZR4ckAe/aMh4D1E7b/TfXOnGzjkqrGM+q47wz8Zd32HxllhavI63/zaS4rPokfvcb5LJprAIon+
UkKSE5nutC+VgSlJJHLvUAfYyTgkKtatk3cvTQVZuhJjhIwqghfTiKfvlZwBWQfei1A7UrGvoM7d
N0PZF+mTL40dgcx4pw7VSrXz/IzLZ7AbPbAkI6r7C0Bb/TsKu+WyaeutG2raJavQFU0qnrF5MvIS
9X3YrQ6upoqPH1fGGglRl2SfWIh8ei+95lXf0wI1NlQTX3Hrpq3pBSetw9XCaHmL5q05bOXQ1WvM
7ZS9zQN7zwvrC+A88B3FDc+tpkTHGOUxISqkc4c2/xwd8RnhxPuPrHDS6tR0A2gxxaLMwFVQ02ts
HZLuOTLLvWqDHxrjQKxix+xPlo6+dl95mELVqgF53jdOYizMU9SLFe/EaBl4sbrNmkR7z2pz3+PC
Grb0w/8geQHflC5R899AyR6fc0FKI4Yud9oXif+qYzwOACHCty1nOdqk1btqVR43BzNmb7C3bgTH
HX+jiBdK8tYGcfBWyYkfPJQvZS//wrzMWvqKV+POo9a8aI1y1QRFu6yG4kUieH+BKISHmqE0GyR9
q0nhjpwQ0ddPu03zj7wX2hIGUXcWMf4olo6yBANTNm0t7WufZOqibtrgy4WAqjW+eC1yo15rndPu
jWlDMElbVq51MOGgngwU4k6DjZmyZZzmI+DA/s6dzGZmyyG1y//RIlRWzSLDyES3iq3HfT1VzHzW
BsKct7S9Si/Dg6VmJomNbbhw/Lz/RlIqip1PO+irv0Yh3gZc+N70HvuIUpT8wfP41JR9fBKD1Hda
BP0odUdoCE6UfKg604DOJ4yrl8esqZQjslzdqbDLnvnAq5sTjTPRkPhI4IPjm4y/ncJ06LnMER+G
3oCemvchMhWbKr+0tkVceB9VEt3KTlFvYQ4H3QQ+a/kFtjBGHO96MZ5IE4No0KP4SchOQYeaQOgp
BfAuUTXa6+rQ/UXoGEetSIs/QnTf2yJxftQansM+PlErwq5g8R3d3No1cmyBlWkXnhLKshE+Po6t
Gl6BT9no7gQLFeLUrWvQldH9rURD84dAc0ckAkaYhaGna0vj6va9uS2tQRI8RUEdR6OtboZ/iyFP
zrmHC+CoJejCqmayCXIkM+ZbVJb48hIAxslgullSYeJRtX56SFvy8kXJ05d4/jrN5fgMF3IhhtT7
hCWuPNmCZNk44vsHBZfvsAFWUibZLchQPBtbvBbDJKqIoJnYi1eie8K8b4/YajwY1ZG496oH07GO
QfXvQmVyak7Gc1WU2SL0K3mFtOciMomkoyXttZGV6QfzqXHZDeaeZa3z7AzhR8Ki9wu5XndBDLw8
Gv91nEjot1QW/k4tUVPAu61Fta3K97laQJkTBRKkUkEzyGVGWKO1sFRR9dljEJHvfWdCiwfV1W5s
TJ+N/qirwXC0htQ4NMObzt/34gkCqiXSQ3ssvqMLPPZVpRtLBc9uzcqyT9E73mYsynxtTLuyHG/t
SIhyzIdiqxl1vU2aNt2ObuDfFMLUxah+KP1Qvc6bdHi1R6aE7pA5BzRljTfwEjx2E6JsAgs22a/7
FrMPoTrtVpJLRZyoLE7j2GNA0497pyuNI8kmt3kaCxcJFB/ZqM7/4KcTbIbAeIfwwgsnz7IjAAfi
bbhNLVAgNNdpE5hXowGCq9k5ov4F/tOV3h3KXukOdZh8BoX9rSQD1Ngm2Epyds+66sbPMXFLfs7X
bHIWG8sy3As7w5IMu75n8jbMBmyYsu1YOc+5Xr7o/jheupbQz6B8JiQGoFQYblCSg1Mk2uvWYrTj
cm1CW18zaR83tReM66RU1TMS0uq5M8YfBgDDhWmOzsWrK1SwkaXdyTz/ZtVlfeO5T37zQ0z3rpyA
oaqGu4jMdP2+izLZriVhHEy8+7z0ePZZ1bVCy+tokHS5Gol6AUJY5nIlhzB8JStd3jJjXFqB5j/z
5niRI2Z7XeSoz4r/ivKgvITYLaC8im+AIS6M1dwpPLYOGk5taytFwbZrwOkIrE2xiwv2hGbPaZg7
n1HJD76sxLHE/QkE6ykmVQvyEXu/Po5e20ZMxM3qc7A+htgyv+AAaiuINhLrw7IGQm3wECrdbA+0
01hJskuYDzX9OuYpvxK2giHJtOnjHDJY9B6F2K7bHSZpAvWNQej61a8vTOmyTe0WBuBWMFpAF19n
4VlDk+2qI+ywm3eZfJgZLsXImijX0dDWDSpX34aCJZoRWMlObLhG/ElT310RmrYwTCiIMAS5foJd
g0VYgepyY5F0MTOtPGjSGJYuic7vKRnvRrTOynH9AK9XkGOKKK19n+rR0vLqCHtY3z4SpiAQpRFm
zP2q4lv17aUEg7S3PDk5lKiYoRbDukbk4VQbZfxs9TWgZYR+L27Ew1prkGWOhvIrL8HWJCgJQ49r
X7mZcGHDLMOXxko2uVTMo096Dcq5IhBDMrSdVdfpmhcyiZYg+g6g23917HKDnoNyIMAenl3yp2R8
3fKp8nLlFpe4fo5iiJYYk9pPfdeTA3Kq4lwYZzlY5mGGrwZNc6i8mmt3p8cb2pNvhK7PgddoB79M
iRTpCVD5PMnIwXVr1UiGTePq2ReqbwnGMgsly4P1GGIbbBYdSFAp190P0ZshxlFmdVadMvze86dm
Vhds6y4cj1GubmsMGnY4XUPWrS31XKYHRdZymzvM8p3MB9urWovKEQiFxBpkbFPP14AIxD7B828b
W/JZqaGeF0Jrz36qFa8RsVJiV05/yWxE0bJCUfe8R/MndPWSbeSGiGHofXtQ9BrmW0EiVyFjL0rz
nGCviUM7YP7AQxQkRhmkji1v0wlelbwGSx5YriRDpvjLBqO0p1TWNjRinp1rUX0B2Bzfk6Yc10Qw
9e9m5vxIo+SCgvjwElvfO1Qxnx2fmYIbVvVKM4PiGTcHfY36sPZkgX7ftiYybZ2S7mtkSDo3GQ5W
p2Hn4dvdISYUvC686LuLX+kpixMPQVPvSTPGfNkprbIvlQbnNux/sUALTItk1GAvGtAmGPI49aWu
ympZN6GDiGYvVxAzY8IBRrtpA7AtNq5RvG499W93cpa3c/vq60RtzEn6REXwapVKxbsO3i6ux/4l
yQGIYS0ZPHXlYCyCumqWFbDTS9hG34vaMHetRCfD9NruqcgdpAirytgUgJWKIbSOPsC7p6Aym5Mo
2mqRRf14qHysIgAjmdsuNOTVTxRrkYQBRnf1wORqejqlsYIPlTB8e8Ek1FsOITmrUbOrFz9Lz0qX
B4RV0gm9SupMU1keKL5+GZgEvvgpTnlq5r7avbEm1tAs9Y4E9sBMZYeGWLLS4tH7HLz8lutw1RGY
H05gNsQTqo0402lucIWxeSlbTb+Yo+riw+FtoByM/9g5MRzHGY6t6vN11GO6kuugqPpT78P3Mgp/
xJr3CncVWfx02wIx/iZ1ctYjKM51pZiYGySDvhwY+KD2P2KvkFepFt0JlaIz3zyzccTVvkgA3UCz
Dt9DswHlXZ4SNYhPkGvNW6Mj4j1GLlivKtUPSvVp8Oj9xN3bw7kNtwyxEF0xII2vJ1/E4hh8Jc4Q
tv2V7r37nVf+sKIIpqLTDOvUxncV0D/ms9N7Omn9egmpusXhoCVB1WiIWJmRscfeNHy2COqdgDx+
tY0n3pmNwI+OvOCqyJBVhoYXkNWDWhC5mx3EHsi18eZFWkXMggSHBk/DScxnYHDSXSas3Z6qxtjh
apsaKwRJbAAI5qQu3OyhxTb7HrPi+6ccuSumJOrUNbpXyyIX7X6cihVvaPeP3YREz4Y3/9qrkm7v
M0f5bfM4VhVAsVK7wY8olt2+I+OKLo+tdeQhbIArslrbvd+xAMnUrWH79h69DwUPrV65Dh0uPlFq
OZdYazVeclcz9CcHLnWrdPCrR1uecwD+QaFpBw0Q1VIti6sLI5AARa+uUOxtllrdYWDbNuBRonRY
hMFANVTnjp56FJVublIz3Fdw3HALLYOdUPHmqusryMH2lLas0VxUgzcxQuUo2kyE3lix35GKg41k
6IskH+OTWYJei2WB0IMAEIVppzwEwrEXBnq8n74Fzj71z6Ez+F/4eCutER116fTo2I/DKjX7m5X3
8Va4bnOEDufigjd9nDdxJNq1RW5sSp6mx3JKT5fNEZ4bM40yDZrjvJ8CLklLw94KGJ0U4CG8Do32
nyqq2C0wQVopHTEkzbNquHGxPNbTZt6dNyDsy6Wi4sql9d5G99QGaE5Wg8ZhE9Qdn8Iay/EsiNHN
VMsReN00p0KwDo9HIDeJPTTyftDPBHRROanKa/0p8pJhZySgH40SCbenuOutk5N1awujoGsBWqm0
WGNLoRoHBB2Mw/xJpn6+LuL433kPp1Lz5/Gp2p91fx3TmQKJp7k4wdnQd5ty6+ca9J0/mvBS/T+6
qUIGH2tdiVHn1Pj/9/Tz8OeuPQn/C6199KH/+7J+DfVxqXOD3JqmIHNtU9jeMg0wXn/UmQt+u7p5
/3/r+z6ECv9n3UB74P+8zN/O6abICHadnkLlzC+RaRs/TCXunjQzFTerCFiPZdgEWMmQfmm+QpKw
Mn5gHaQvUD2MzyC1OtbslYJlME318G+w6soXFpLFKgQNeWB5qV67hDjVXCHEPjsJpPfemA6aJXpo
bhXXS159r/yaKzBPxZdPQf66GNSau9iN614K5YNQ+3auoREXWJi88S5j4CjMfQGXj5mT/HBQXfVd
qGYRjNHc1oxjgrn3uQTteR9dEGYAfUfUv11MpVytC/c+NkrPOW409+GJTL6OepG8mZmZbDUbBWwr
K903LWqu88ndGqmWMKr6m8SUYm8OmcEL33Y+Ryae873Rm35cYEQuzklRi1OoMEOcm8bJKw+f8ntg
5Qn2221zaGJCgLWS4no83TwtwQNFJWTP+oplHKHR7Ug6+yXKox9zBQM/iiwa5ItGJGpnOp6xHpnt
fzgJP7fpe8mqAByc4yiXSXjokHcC6DNrzO8+a6OpQjCA0EyVyj9aSWWc0XPDn2A6N4IIyx7k66cI
eYGNOAvvHf5SWAXbzHenpo0XvihlXr/B1Au2YaE6G2nJ8a2v/NvcNwFNQtVRad30uKj3Sl84qwSj
vE/fD5dzjQ6PCla5LbrsJrhwNMCyJW96HA+i4VuL7niOpNs3nDDttVdU2jbk9fU2yOQMVtD7jrsM
OVYipue0rUKgKhh3BGnofVccfW9Edvueu8DfarsoN12fxN/A96/mCqKEM2zyazlGNvcmLDID3Njg
fk+s/J15VfxqNcQpPITU12E3al+2vMzlwLTDVaDiylXXcfyc+ZKs+Nww8hOs3zz3ZoT8yNUuYy0w
FejlW6o3zZcTmcnaclsMRvpKvOKO+DaXe8BMYa9L+5Jjq3eUGpEy1Ki8702LilngOx+FbdebKtND
QLuK9o7R5m6u4Np9j4pb4Z7goThnNULZfb4vfDGX1B+bNyJy1tYJsewVVZ19Zsw555ZeIJtl07fR
0RK9e3Rd5aXM3HNeVtkLNnjpC+4SKBF5KG7NuzCz/YPUy7/nvfsG/9+nWIwt3sVTqySM9oGHwqOq
txYaybl/y31mV+VUGil1tU2iWC6ayvh5ClcBQqWUTPamGsToAf7rhlzOvc/HTP+5KaroeW5jIoS/
ahITy5ppgEj7W7cm+usxZCvfpinA4EoT/YHHhfwoKp4PfZ6+dAAKnqEEEZ/P5Ecph+gQ50Tv590s
RjtGEzZ4xanUL5iNpgU3tSL5/dHkz24is3cFqeZLbSufc89tA1KWbPK4nNsAbsFAR+bdbm6TSO0t
U0RzrS2kgVhOT08v+QG5uTzl+HOB4ONEEDayjSXMYM0jQ36kmjHZoqvM0KfzCsvaBHFRvAh/aJ8b
ItBzIxsGwSHITIwLp0YOKuWrEeF2fh40Clrm2kKC05tLK/PCRKR870zNuAh//Jor9Q0RdCRG1eW8
G6Kdu5RFONzH7tv5m4SrfrUqWb2hXfk019LtIudFzUoj+h51+kje+z8b+KzqCSPM8WRFTrnyMq5j
Lp0LHvXmTwNy5IumM5zloyDVemAc834zAF1O8U/a/Hbw/lEoxOPKVN89Gk46DIS/IoweWD0F04iS
wWsIb05DqtsiOmTNsEoyDXbNo1mY1dlWK5PPx8jvPRELtVbw5pjO/dHEakwEheNB3ruBLak9YQhI
5ERDKzEglZBNS9Rc99e+VtSfhIZR9BrLJc6+6tH2hvBECMdm8m3654o3Ej+BfMHqV/1CbSmgUeVv
tb4ZPswiXhI3dd56PdgbRYm3conjmtqg/F5ZgbzMG7+r5KUz83BTNaDy/yhIEkwMldpS/iwoXNgy
MWNazC0IvMvL3JVZFwqAp4KQ4HSO+dj8SUOedeXnJtP0/y7Am16sUBxCN+i/C7w4hqcRxxmM7f/q
CgdmYxm6frN8dD9XySsVN6AOk6Q/CsbQT5cWMJfVHwUxWvCLopTVnwVKJbQF1ANtNff82BC149kz
eW09js2f1B6Ch/Bd8WeBJsH9aJVg7Thdx7yZhwHhFgVPTePeTwWPm+in8HRkact7waPFoGLzHmJu
82cBADTCJTX4o0fl+VM9EbAN7JP/LOiq7m/HjrCQ/e+bm4CaIBvT3I9HOTSpwAoBxPEAuIHlTVee
0qe3LoKYndoyvnW+lq/4GYc3Lx6LlccC7poXernya4kLnVTIgrGUuRLVq1ZdkVlXrw3kymNpec0x
8l6lrtCu2Ma0KwxDxmvKumDVaVZ3DYiJcrawvQLdZEkjlPra6cNIPVdcg9xQOVtXXkHCavSHWWCn
BcYKJlhy7UayvV2gRJwtsSgt0ErQSxvvcse/YL3r0EviXWC7u6tOmvaFNIc3nc265ISLuLbAgBeu
KNRT1EvQpiHqOf5wCWrIEl7sd1Ds+niNO25z6SreyPyL5MVrzZTSobrkGSkC7I3KS9fVxbqL8/yS
BrJcd2mecjYVupnSx5e8dqp1KobwAtu1XnvmoJxTIZp1h/7/mSrtmrCxc+7SsVungWadu9jp114A
ViXI4pHSUD8HslLXvhcR3jZHjEd9q4c36errzks7PpGHNzovIjZDzIZ4+jsyCcCAwp6Mb46/t8jV
sz863+cyB5D0MXV5ZA9TVWRpwn2quNhiTLta48VbwntYd01NETbD1rVxcIufSnvX85YKsbENfHZt
H6bViJcdxvZET9uDioXTG2tlCFB1hm78tEuiSDwlHSaJ8y5L1YnS5qUnrxHOWy7Sfy11tE5zIS5q
31mV1ue5LHbkuyzj8DKXGUr5PIalutWKKNnI1MnXZQkiH9yQzZM8rFFJtD0Ltxv0z56Kxo7WqUbS
6/cKRl7hHm60B1A5/6mOVTIfUdzauYp7nvuZN8EwVggn4Pa87EWrL+Z695Pdt5AO/iIr4G7m6sV8
bl67sKkUkfF1lM0pQshigbVj9h2/pecSIc7XIgr7fZmq8SqZjosRt5/Ejr/VExCKi4JX52XOp9Y8
h6Gaftc101nhtd3uFITQ3+wAWcWpnW2MMaylOoeG4Ns3FRVh2Go0GMoMfxTFqC4pjITziGBMgp/2
sjNV72A5XXPFd1eDGqaXP4J4vJWuXbwVTtJuLQl8TM3D4cMLmQvPFVoNU91hHM4FXEsMvEtr0Vd5
+SMfUInLW/I9ndGjVe0RHUd3/7VTi29zy6IK8M0sm+4W5CmqAongeeKm/vcaE+qp6xK1jGWXeh2Z
H154ZRWBVw5leSLvJU7zp4Sw/tEApPXfh++7v46FgjWdnScw76ZjgaLTx/Qp+vWprkfwOoVHOILj
qVbhgvRHPYtrIQqtbB7H7+f5NZpa6M0ax8OKGcjkMXcvnocxb6aKfuVDzYL/9Fvhrw7mYxpqLpiQ
T35T/9tYitEYDjaCKPfKz3WuXganKG7qtEm1kfS6jS1gnvxDkjZaC8sksSUkcaK03tUGeIHATRE9
YlWyRBRyRVyLgKAqg2ejUSRSvQOrPAWz2vlYiUTaMkbekfyc+oZUSt+xDPOhiGnBqfeMvy3WEFeS
i/q2GSc7PGf0X3RL7BRELzcZeAoARlGrPPlJtywhUS7RkYId4CfrPsr/wjnN3atjiDVspBs7nGFu
FYgANdWO4EoIB5U2+D4rKjoYsvns2q4uJauVL9zLlkmFLudoFN22icShU9DtD5N2uAWyXgaj3l/h
eyHcbNnPGG7qZL1w2MHPAmCbILuYNtkuioRcZcn/Y++8liNXtvT8Kif2fW7BJUzEnIlQFcqTRVd0
fYMg2Wx4m/BPrw/VRzNztkYa6V4XXU2yXALpVq71GzzvvRBJgwSjjl0gumRnBnW5sY0sxX+vyrau
JsanoRfTGSnNW9GRUG8nnH518yHO8vexs6I74XnVS9eOIIKL+PH6WxztxK9oaqx7pU/jw+xO2b1e
fyeoE942WXQZJikOmVDhXdEaqZ+Gnv4e9uMxHxfYmR02B0OAMbXqUPlOCMZc4/I2JAFWkeaO99eH
lgzHGVbrORpl+e6U8gUQwaoiRsf9S94pokmQto57FJo2bKiATXtMXq033Z63CGi+1CMIR7LgcUAU
GaQGpNMYs8J6sDfstceIKuIJSklZQtrp3U0FHWU1iCpYlTqisOQkrX3qsjVExAIc2hvsRwP4ZFkN
Z6413yNUg3xLkkCt6qWEDVwCvhtVnspFPEpCCf0CI39r4oP87HQXz7LTcxI57XEsyA6VixdRY+3c
VETnypPJoyaq59JMsps6vqvHp8jp4zdYxJZlquOIBfCxLcNfyKYg771kEvVhRu55sOobzd0WYVK9
5UaiHZL+jnJheIstT7lqqd+9pJymTu6MnQ6qknBLXQ2KZWOKnRzz2i9SpR5y8p/7pgsq+P/w1rpu
wvi0A0Gr2JODIdZulDIHH8jg+BpS70MpAlP7MPy28uxb92YdUXJhrz1sb10tu8knJ/AjiuSHvg7k
ugYmtoED4Wyu4lM5+QaIOo/NUoTOyd7nVhk+1G27iYOyf1z+knVMPU127wlJ+VtB6moVT53YylT+
GCpdu8mqyoLLtRIR8JIqr5DbDInYnUryKZFwWQVxBtZhNd6ZFJe1eCo/3XCwVz0qA8fKVS+eSMuz
agERqTKAgdzkuT8YpG7wJu83Yx8+6o6THzF7VTvLDqMb6lruISjaboe650ot1e9mcFk97CY5imF2
TwHgpXXQosZNlNHtm8jAdDGuR2R/SHtMkHE/tKx+md2xh8XumQjMFMPZiLytzgJniHmfDpnz7sTi
rOKkj1faHOyTXj861DkvjP9yXSBmRKE2zPax2Q03hVZk+3D5CfJSRu13yA4izI8ipD6yBrs83Iih
upNa2h7wCR8QODOd/dhwmM+UquG7J8N9iT4SvAP8l3srTu6oziCNASQCEBTfaM3EiRiRzccyCL01
h34kXClPBdAEdi0AOCIEIyX/k05rhfLAc8TR0OpUdTIXtl+Muv/NaJBIctzMPVpolqzqPlf7ZHS/
yr64aYmTb02tqdftoltUtO9DVB/0skYwr/1RYHO/maTX3/2Ok7u7js34Pqxb3c+xLvG9ZjY3aeup
Q6hV7TZT8TsU7eGxr24qrMDfAQLqe0MS4UpwET9gei18QpuzouOSZjOMR2xo7DWAiHZHhP2qUx14
rCPnLVdQ6olVWs79ubaZUmdCbr6UlyADca4r7VXXsFUbsHtfGTl2C+YgXuyGQdqnVrMGa/kqpkq+
OLHxLh3An5q3YEmE6UtwPbvejORTvYD3Ay+5dRwIWpRSz52wzuOQGzcepuPx1CtqwJNxO4H7tiPj
ByJY6Tbvgu4QDEO75jbke21IUfmtimjv6FoMQ6E3b5pM8pAnj+iuRLcNAotPucIuXvUXvSkPaNyb
ayo/EJNn6+764OX1jdsa3mm042QLhRtV+zmu7wUHCN+BH3dwHM6fbvlLlMnPro+xRgiMT6Tiggf7
nFApt0Qrn64PcZu/4ndxY+DlAQ8SFFjbqPlHreeXVuvizRgbzgGJ4HZj4si+073QfDZz96Hgp4M5
1cXR1frk0dKBgEema77HvfbFUcD9bIb0PGKlBmzf/BVGVr5FktTyF6Ocx1HkPzUbrLpa0CzZUPxU
TTTt8qG5kLPVQFtFtxqU7AOBcXYcl5wkG7N+QJ4RFp2nnq0mkltZMTeiFDyQqUnjJbDNW3QvxKdw
UOprwy4GSQS6cxVWqQ4ERo/vkaRoRWJuc1vNfu0qAz4nFg5XA1YFEkQltfdWJaPcLCxXt6HiOAqD
OsAgx894/Nl0entwuqQ+wInem5GXvlpGBV0DoYsNwM9tuyAx+shLNmCFUIPojKORNtntUdpKbQxK
pACx2Eq1NDw3RZrcsGwc9FR3geAGzuo6lYbQelbTAN1uoXGQRUTLjdNBpcRd3kXu0U6Tzg+noH5K
ZbLPmsB4cJNR+ZEksCVUvo9hQR4nZStKfOCDALKmt702rjvOG1BezgKN9LfSxN6vzIr0sY9jROfa
cOOQbtt3sLB8Tw7rMcWcfJbl2TO8zVWH1CUHfNGLAWhbGtxHQF+7rok3XZYdY/LT6WSG71LfxtSW
3rASdY6hiQrXXJIlDXqtPxF5y1VWSPOxLsdsF9ajOrptOOyR/G5XBTnHlRHH+Yvet8FR16pkPST4
3M/F8IUmEId+71en9yQWs3qnaOZGdkN4QNeBop2r3NeqOZtxWt5GhrmhdjeAw6uL1Rh683ZwjCfU
h8IT/Pxk54aIBqSxTpbRmrA0xRPEn3oAyG7cka/tK3ufJYa+IcGT+aYQ3h5THNS6gccB1HJ88NDF
vcrdYxt3ZLlVH+2FIRASUUl2GJYTXqRpFxeo42aRWXzqu6N0vCMukuFDa3fVi2nAl3JJZLAYTULY
77nlPEZw+tLohwO6cN2gS7Edp2qB9BpwgPHESip8IGe3ANCjhgEb7Ty99YqPJirq58Tsm12poct2
fYgspf+UYp+a2YrbI02AKaLYzsvkZaMbsY8FAnOdy9df+xL7XWTmTqCVs3dlNz7lJfkUVc5x9tAX
akUVr0oRZ6QG4ZCIbsxfe7K1/dDIb+Usvo3u7IteVQTQGmKQkwM7fPiPP4D1AWo07vAlUPCqeMgG
gX03SX0Ia+687MrycP2pQD9UhqQfEid6MhfMK5Vb4YOgBEFT6xd7wCpbZt5dasWPDLNu0wZe81Cg
AjkbHTzaJHBuOCJYh07kiU8OV+29rqwPOPj8BAgdPzoWBTjLMCTd0saPnH7ds8oRdWtz3/EWbZG4
zbatLjT4YiQvnJy+NltgcRV19xggGjbb9T4S+c1Hn2ziBXkhFPe1bVLdDyN4wVWjHZO46b6mUzNZ
wyHArXw996Z+ShHG2IVN8GQtAN8BheQT6H2M1bvyZgrmVVHa8imexHhnyelQTXiihQpARNmHxi1i
UA0WRMI5UFRpYy/4SEIj3Jjsuoj9Nfq9pKi7csJu+FRBcpdhHrhDllCsMySs7tr6YkPw31Zhpbad
ZgGIH2ThT7F2ia7uG5xWXB8p1UWl0Q5OMHmEP4SO9k49jISWV76YXZ3thlTctsacbgp4Se8Jzumc
XKevEMPR1RxO9YMRLCbto0x2XolIwBg56UvQdePRaQhTcjZew0A1s2WRzQdHvhkDCb2O9fyG4ppx
O449KB8Q2DPwkJe+nZAArCAp5Tjx+HpudofUBvqG2LhDH6M3FPXtc6eGD4Lq4Q5hN8cnD+DuKGht
jFakj0jFeE9pEJHNCIv8ixygeb4+oB/b3SBqDlCNzQBxpGqnoNcAFsrEftZaoGGhBcsblMoG4cIB
nDV/k+bwoyOKJqkXoAiWOS+it8Q26dp0T4GzDhSY2uUhEA7SuL0mN5E3dk8d5hkNSIIzCc8lyNJv
nSF5ba2GNMaktxunsjD3iwK8iUrLPBGO4BhvuvXJy5LwIByX08wodSZ1L6lfe3UbvyVlQ5RWj+1a
mca0TQyvRbojxvvHxVV5eRhE8aZw6NkYcdOg/1hNr6FYlgqrurW8Mb2TaWBujTZ0bt2WzYzgZ76x
qrbcdKgDgQR0R38oguiZU+Vb2RrFJsgLuR6aunpRmB36HpvuqmqN91kF8V1gzfGd3YXjfpiaj3jB
ShdJpG4qs/LwnwZ1E5bJMvyA8eQ4xu6nYoabNpZnvB2TvUgAmYQ9epZ1pNt+PTB7J/Vgyqdugt5i
eLV8YKfP/LGLrT1kGrxOSIJafXFPCWh6sBU+KK4NrCy1nXtkafysa8VjoesbobLyNmEJ17XoQHQJ
VI5NZ2O5o3GSAm0X+CfrK1RZqzJxsGJuqiuJGRPbGB8Wp55JhihUNcBBIz2ITq1momZk4hNrO3N6
0zXFoe2YUDMAzm26SFoF4bjFbhKymzmBeB8+TK1ynpq8z1e5OcAJZgt7h9IQgaN6B5P1FaYwEXUL
tkcBd+y2QFXVF5L5VuoAAWQ1NpvSM5+5oeMqr0uslvoPUCwBKm+xc7dQq46geZ7r0ZxpKIaOuSMp
WWNOdPYmyG+QBbwzlr2K/XuRX20r3KZStJuoE0/3ABAO5WL91Rk5KPAFFU2BbK0iaDOVFeqfnKvY
wcruHXLIz7AFLY2HOCGtxRkiT5rHWtOCA6m981gMA2owCNUKOBEri7DhlEP4i3UFaiAcb/ExCR5R
+d5O3ih+Dqcumu4lS9gL4tbooiXpxuzD+iKiIbg3y/mJ8kWy6ckNn5NpN5ZRh/xoPDzkWi7fxTxV
OFeC+U21otkWfdPdIHFs+2NCody7YGXh3WkyzFZZQNGA3Wcd6DpWzLC7p45VZzD62jdAFRwV0RVr
TzY9mj01Vk3kSD0HBtBGZ5aXuiIoCWePRV5M5mpM5OiDJjN3ndaV905gfI3ZML0lRnxw06wHaZZM
bzEWiqhURshI2pw4rujM2QIZjpwmyj0UNfs6/o6jNn1LRRJsYYVqiB565bqUjUIrrofAR8IIFlQh
H9k0wnt4Qzur4MAx6t17FPTQs/p3gOackErxaSFS4HtBUG6lAd8llj8wqXQOuqvJVYeh9lNDsgbh
mXERmWsaRAzr4ocoYT9hO9LuUFL92VhN/GoO5Ki77hVPeXU2EsD8iYq6V1cf3V1RIr5T5iJdg3C2
961w8QiBtbHr+M7HInpgGaDs7KmdppfznaqtiyJQKenmH6RhTkPp+E5Q1ichySPpMVnBYdRer6Le
TYSWwmyqr2C0y5OIS9vPdBGextnQVpYIk62i+n83pC1ysn29LKvu1yLR71SV961cZzVnX1k9RosI
c/SU9yzNXjNB5Ai1k9E9OU6JqO3Uo8y9LLMcrEko1d37UGntfWjGv2bD9vPxJXLID+ZO1D5kEop/
N8O+bVukifSs29V4pm5cKmGbCk9pAtDcfcynvPKbHoRT2aXFFmEJajWihjEx93fSS/S9PaUjR2/v
2e5qagmd3KXaaByreX6FOwtNGwGZU2jWL4JdYZ27IClKdxJ3iXKto3L1eY1+tJ+mNrkd0ct1qayX
NM4BbyRlzTHlxUVG51O0xm3fuPdhVV/j0fg4Wvq+c8bwdH0wnQb4klfdFLKxzqYRf49D3SA5Pi4g
m5EaTWWdysiu7q8POtla0xDV2QmALDmhu0U1L7hthFbvggiSgl1Z4h436XZH4adD4s832qh7b9ts
7TXdqhUvDtbhT148p5ciPprp/NGGkcnebZKLruP7vI7KDbQSdZ86w1vYmfG2FV23Btw03xFrneqm
cfwc5tMMOOh+iszxfgg+R9l10FjYhnQTXBEnYSSJS+7yUFfba74lLhqqfUvdTyQsnTBn4rUeIm7Q
2El+G3WBQrsqmU+xbd/lSGpAO8mpKGfd4RodMzxu09ZsT4XZosMIX4pDVEkqW8Vf9mjb+3IR5Zsg
Fpld9ZmTQfabttZZlTBpT1G3aeZ4J+BCEMLJXY0zM0SdQd4UJulI28mLrZPYw401bCtJlNFoBiI5
U7LJmixYk6t1Hr0oBTdBOQkoO/krbcJAOcPiEMOrnCNRoZ1EUuwHG26VNG+RENIRpnOSE5ppnOdG
910TXHE62tsZUP6Ww3V6Y5AIHwwmIYSFYBNyxQ8dJdB1vJ3NxmXOt/IyNPbraHjIC2TsJPkMTT/E
4xOFhvfQpiUZh4CD3SK5RUS9hU0Z7HvZnOGJF0/ZhFSf0cMdKcrpk+AcZoZX36ZxzYDFVJIaj3pS
ZWR9UIJAJgaAAuov8TfsiwCqjBahA7ZghrrAu6AGBkuMMKTWjPwzbps7NFqrXxEwY6MJwgcw2Imf
p9XGaET7UZBOXnMUS+5VgKN7Xbv3Rv00eyMkEeVYj7VDQQeeXy1ksC/17MPN4YgJIHWP4VO3yHqr
IOpuarQlDwB4rS2UfCBvoiR47CzkVwC6YUXxMhTwt6a+WzB4WrHyUiTAVZP+zCLzMzZj8yaKkaJ3
FPu20wT13rWj2Xc9lW49nWIH0T/SQCbZHqt47hcAkeMq/UDIhb59YByLYaq/cN79aaLB9F44tbOC
flqusyBodkmj4ttgTuHmQYnorcjZ5KihoHnVrZaC8trSbI+y6eDdyEgBHQF+rzyx1qLGgITYjFtE
twzcQ80R+CJidliPyPuoF80uJquz4gTQWhI+gev2gLrrBoPiNm5IqCB0bXSC/uIc4HahOjZkjVZd
jUbRKjipMvaOpWrD0/VBoheyo2YX3VZ9Qd2znbzTFFfeSV9+Ut0MJq7Riy3LubGqxtcZmYBjD0aP
TdMML1kJZlnLsdYERz8+onwNz8NqiGfSzt27ZTqd0Cu2fEPPiZsFeBgrsbKb1h2/QgV7JvAsWLMU
5OeWAZKBvKf447VqgwfaDD/IRt8ntu5AzEQQNtINFI5T541g93P9Xo1ecrAnEOuA0aJzKkVGdsc5
GbU3UWa0S981R2fbtaxaDYHAWjQsmobRmUeL6LUWzPpCoV0QOpZJhVL9MLr8lCgzfJIJALbOycRm
aiNK/oE+bQGBSxS14ZkSwSLtiVEjGR093iRFt5YuESCrTPuYcpY6RH3wDPybkVkVDlxC7ec8OFiK
UVaVGhogs9YgHZXXFCuSctxxSd9m49xUQ8tWG+rfqkUkMMmKca+pNRUoxk1s6MjuwLjSnPc0LMQJ
zatDH0KoGGumNYWjftPn4TIXl+NoROd1CAq6jbW1VfRtaS0qZuUEGgGW0H9h/PC/ynDjnWlSa7cM
WzqoXf6z1u+kTehKyAJl5mUtGlRO4jqyEMH2kF6Y2t/Kwv/tn2wc1dXY/gtv2gYbiPYvv/7r+aPH
POBflvf822v++R3/6j/998vffpXN326ftpf/4yt33+X5I/9Wf33RP306LfhHC/2P9uOffkGSNW6n
h+67mR6/VZe115ZgSbm88v/2yb99Xz/lMlXff//jq+yKdvm0MC6LP/7x1OHn3/+QaDz/mxT88vH/
eG5p/9//WE+I3qi/vv77Q7V//8O0/rQ18tUIknmuYRk6nzQwkHjG+NPAzghPX5v/UVI2/vhbUTZt
xFPyT0ejsKfxtGtLSMt//E2xWy5PWX9K29QdT9NtXLHQm/vjf172PyTqf/fZf+7MSZDLt/xHwWhs
fVirbD7HxroZB8C/CEb32K32FN3mdb2J7OaitXq/ngeFNaxwL1isbCDLPBekS+IZb4aqSVZljAiI
F4ChZfV4G5XxViRhgp4DQjJaJ87Apz+DIfm0HK1H28S8EVDlfPnpFNXGjqezi6dzU5BQ0uonIwkf
Rmns3aS9H0QDLJc04cqpgFCJSt3lYuPCgcXAhFY5RuP60lTkn8B9RarzUDrSTos1ZVLcDyB7AQ9g
eRlUzZoDbLspZK98JNr7tYaEIx5CSEoYBV9i5+nRs9Wl0SYYOGHerzIEHUjue5erPxAdBrGyEUT/
m6QZ+JCAr41SXKzr/j3pg4tdSwRq643LdRqoEXAxk7fGtinZJEGwsyL+RC+qVRX2DzH2EABlY+6R
1RTcKEQElqZNbPVUYA1ENju2QT4KworygWmhjItquEteGM3rGCq4NW0nc2IPGn5BMwp3GnbBy4Ul
OXehD8Wrg6TlsoEB2nKGk525OVke60lTBiXXAJvlCCQelDOWTO6iEmW1snKSqpp3V8usXdcG3yz1
8FtS+F9d2+82A0a0iBrHIv683hfN7oCDAAwdXFqe9+3DYMT7MaDL6rFvNxpsjtFgtdXf5IAIoQZx
hPX8zeZOisTaWC1AyR6TW4xWOPpjc1Zt+7ogaOuSddVzz90gW42y2FSzgdAfHzlWlevDvNt1QZiB
qJxcnzsyrArdfbS6cNM3FYIIMoMkMJ2dGijktSe0mgY67kTB3m7eNI6PqzA0CbyMYUsaAI8Q17xM
IOhXY++cVGMUqMI1h0YAHlGIASBnWz5mel/sjJaqFBzDOee0ntD2yrHEBhH2HyEGGr0ri52ogT3U
A8L4rh5R6SFRcx3L+FuxS89IX0TRWqTL6K2LZfTN9NnUfDfoq7jCPru4SsJzXo+zMNZZglKQnqFf
vUyCNtCwQ8r2iVVxojbQqHOo0q7MRkfuU5wanbaknnxwrBkANoSvrEJvuJuLrUamw5+XrkdTNCKX
8iMDD+lZ0ME0YrTS2+G55C9zta7lObfNe1GNq+V3yhUoSvczahGUiCcGGEqqZI5zcSnb+DONXd9r
h1OQ24ciCS4qty+Q+5/CwYJM5hxmRQM1cJaZ5WINqFNJIfAka6zD9tfwbusH/GLjgAvKIhaR4JA5
2UeIOj5xc/qpzfaFTHe8RhqC5ZoYIuuAgrfNYYqmwce/j2oPzQk1JNLni3LcmJlJHgYdjGTVyp2J
TQAZXeb6TABoEtZl7M6at8z9x5EeYDUgdTbyB+CJuGN6wO2adsTrLhvWyNKbq2WcGl7yq5FGu6kB
t2lGwXTJxzvUi5V/XY2U2T7nfXfBED5Zp6X2nbcRWBNp8E5WyjxW6FpajFkY5oPx3oZM46BOPqn+
MTJNLVw5Q32KKFYnJfGWzZqqhdq3kFRsl8uvdAtK4QQ5rOu+C7v11ioNX4sQYPYyMLqU+boMHvho
aqXwPdksfVeGAbpzI7mcFGx1H3sUsGzWuFi8Drp8kyZoG0PV5nEiWhQuS1shZ193gPw6cKJ3Qs9f
xjKGjt8u4mctNtShejU7M/LFJAAKyRAJjy7xBza0DbD3lSPn8ZxCKDHVW1kjSECiLjiQcz82ozRP
8vdwd1ugBjbuvMLBua6GuklxzdvFCK77HBWPBtnZaWZBu65qzKp+rai5F0guTOYltnUw1GBv15FW
nxon+gxD9AlRPlD+2FzG3n7N8m2EU5SvbLBmwtl1mdGvjTp8Jsmzo4+8lTB4Oont89QlPyFtIu68
KCF0+2t3VuFc7UiurZsqJZmQu1utcU9GNFf7ZVuYC3qtRjmfKQ6VMHOiQ5gln78X9WVSI4CgReAL
lu0TqQTatayKrCko4r+MlnVeFgPwEstKScuuTQdAbCaA8czcqFd6hmRvE9LzmtDhMPRf85Sx2Lm4
yVkL3C7H+L7EXc5Ec0R27ca10ieYhlvA5BthMtw1yl+MBAa7x5yNe07TzodJmXpIGEqIdDOnkFRn
O1jVpncxC/diBmW6Io8AgIfNG8T0p06supZophBao8DgXoY++rxOLSsYXu0IVeg4utOQB+TFCWVU
spcMQFCEBxXKiznYnKhj2LAmo9Ek5bqSNX9CgIL5aPKrKDjKGoyk3kHkiSnbUSwAgp89oY2uldqj
vizdOiJs62lpVAbcqU9R86kTeYC1rlaBtM/2oH8hkb4ZDV68NNPJGSFzcp/SwcWYn3LTfreBZ6AQ
HlwwxSTdOl0mpDCWFy+XP1fumcTfRU+dAy5uiPA3Pi5jXMrSqCLkymp2JII60qFUJ7jcERzrqte4
OImwudO7KF3iRpDEz3bP5V19O68Naii6kljWsxxIhUMjrtc4lAseJWghf45712vwgkX0zkcdydfF
9Kqny6UsDyQMtlZpP9kooyNtMH2V4LlyK2O7dj+iYC52kBCsDXpDaFDb55zlb8fOd5M3ftgZH3gk
e+uCSikdql0qqvbraRkaem88I0DwkZlcoJNyg80E4pRTrc0x31y7abkh4IKpJET9WZsYwZrQiHyW
2Za2x8DWEFNh+hGH9OtmsH2y/T/ngtsSe2S6cztlrJoPmJe9WTnvrpaNDCTYbWQP99fOA6+FWwsC
lFWz3OblXmecYlYj9e2la8iOEEdoJPLnMEP3ha2odolIYrs9Xdsyz0topVmfnsZCQg8FFm1Z9rBr
O6o4h59HTYnAmqm0XHevVVRqQQbBKJOFFW5aii1rVDDuRtv8/boRueW1sIcWXTA6KUclZDIxAolb
Plt0xotW1rduHJy6cKjWjeXN+IisyorWpREvuV7a9YpRdSKIlf0RFQadycbnWnH405n72+vkNpeB
XWPCWo7DT1hY1A9sgtDkl730L/WrYucsE+b3T1PjrY0OYSrRIDw/gpmswltW3rvrZ6XLdynww/61
S2ulXqzI21+vw42Sixe0d9fNPHYC4DJdvzYJT2pE+q+zgPKSt6ZogpIBWL9e0ovNsjZVBEGbVA8u
AMuePM25CTrx6/qFlvJuXOncz9cpamPxEw3YENXl54RQsROHkMbVXap538A+38yUU4TbY1Otp/M2
VzR2yU/4svnqcRFeX1eH66gPDWPfZ2ROS25Fn5PN1+BSL28gYOYGJt1BTPLTtJBYuDbk+sLrTXeW
W1RFEkpBdy5RJbru/IxPIjdKTKEhd12KeEQb1eNqIjQXabqznT5c1Cw5xrCWwCynF9r8wwxfXY0/
LmvosuxVlThplNETlNfYjjJAQuzSOE366I0gX1IS8iNXdWu4K05x1HQpth1TjRIk2QgMMbwkQjaq
FXtAIDdzU8tTjBorAG3rAAZzLcltIYY25z7ZkOYYIYjWayXucW61u87awAMEbMUNTLtxgyxoDXYQ
te7ASBkV0xnDZ1bjeRmhy8i9HsvsWZU+qv3XiZV4zC68IQkoS6nBtCp9PSPLeu0F5HIuYZdvl+lM
6g4qZQiNiRLxPqy6Qyxr10fxnPfnj9enr/N1Doqn3C3uUZRoDhWK/HkFhKZyLpQhzssSCWLxqDen
5cd52QVKAJmr0r5PVP8Z4KbuT8v5Lu/lYVm59CR7BR6w7/NsU05yfR3LbirXmZFuRF3vZRz81CMG
pjWGBJ68o3UvS+S37C74JycrSKYgOGk248XHfTDgdlzn8HU1aN1oXjdl+GzhDhqgyLVpEPIBLlck
QLwHZyktpuAmQZlSyd1xpnXxz6FoPiTDXVByWKgBdVAMxnIlIP27r3rbjw1jVRs5BY6ZVX8Mg48q
aVmTFppYphtoxiE+lWry1wxwuoUMHA+M+nhBXzSwiHFCgIH7O9BdLslp5uegyAz8i3lfEixLQqfz
TXSG+B0XRxO70bU3m5RDUzcVp2wMN2ClL2nnnbvIw0Ek/mwy+ntZwh3iQtmWV8WNcyLjz+UPoUMk
PmgrkuMzlEdGcjA5B6nbF4STz/aEccEyvKOImBiVkLGhkKfsW8cKnq9TJeiYGhToXgTgtimJPoMl
6Fg+GYLc59Ix1hIIRUtgn6JZs0wtQmu1IFVPel78Ll4L5Kf+bZJl6qUciw/lprsS2bklJEi80Vvb
qX0yaaqIkODoeqL9wWAtMQyss5DRWbVWyCmfmP96KjUC+7DEaBxZslUPxXuZv5Wh/xziQ8us1U6u
Af0TrN4j2M776wa+vATlLwKNQVIUDjhzLFmNAQW61eA9OEpcsjn+7Dg6LCtBTWVTIgu0sgvsFOfx
NY7U9TuvF/j7raRL2rhGXdEwV4X1VNjGeWmVAWPXzyNsKJ0Cl+LlbFW5zCsP8ZSVTM798OAtR+Ll
tezJMzVQ5yBMIrhm4GVFCfbUpVVRAqldLnHGEniO73Luflw/P2ABnJwF0r0eqZWutJpb9fs8ERn7
KXbCjYY0zFZEgGbIfDb9K6AzOmpgVWtqlyhZ37fwZA7GECPVgKlUxGy2M9pNxuimjMQNMistII4N
6njYyHBYXV9P2Y6tPcv6Tl8CheVOzylWLqYxPC5IrNX1dFJir0UEqzws69gVrwdgZU4JqZuHa5xs
Kxb1zAbDYxNxxsL8gqdckRbfFR7duPzT/cQhydQwMq6n33qa9nhurxF1Ub7QmVdgtqtVRKoiDPGa
AgdE8JhOZICS6YTCxp10YJn3Q1gj9roMcStFnYvIiUN3AUoWxLabcGddF/33RXS3ow8as3l0x3a3
XMZycMvtJfbECGF9PdwvSZHaizdc3s/ZYYO7Dvxr4uR6dPsPCcX/xFvyL0aP8B8kkYFGtlCzXFKG
f0n1DnGkW2PkodlU6re9Zf3CSLUmL5FbXymAC+pGvw0P/3+2d8kZ/xfZXkMn0/6/T/c+lflHFmMO
+jt1vOSHr+/4nfCV+p+WjsgQ8ieWJOH37wlfS/sTcBipVtN1rk/9e8JX13nKMLAQM0xDk9KmAf9I
+Ar9T9vmbxqYDAc8k2Y6/y8ZX5Nh808ZX5eUsgHLT5LqcV3SXH8dSwjE6G5nCfTDcOvzJ0m2IiPY
+oFQebNqXOHeaX2r7mQbDERTPEGrqSgEZXluzTJ58PBd//2ELLRpjZaRcdNYtvvo9M1z19rVj6qP
d3WNR0yvAnGcncF9hj6xNeJcvP8Prs5juXEgi7JfhAh4s6X3FCmJMhuETAneJEwmgK+fQ3bH9MQs
ClGAWBJLBNK8d++5riFw32aq3HQEBH+wrs1tQ32A1TM3NRsz9IpcziLIMQzoz4YdzWBzd1vecba2
lUpeW137TKMy/KEicc4KJ35LBnR7VAJZOPQYnJAb0QfKy5VUo/1RtsTBmIhYS3JVaJH32VXvh+GA
NOejcbslPeXys0zw8IAIlqt2DJ1l1XnofGEXzu26aecsgNxzZlggm61ArBzNam+lFpLg3qW/jkhf
7EAQIch/HV5S186nVqPGGuTeTpYkPsEHi9cM7cWHVPrOozSxsAIjO9LA3OtFav0AnIFSbEXdczQk
zYaBP6LiV4TPhpRoMf3M/Knj6ISrpH7TmgSxuDDknbXcPkmLircVrcPe9b795qcB7PuvdJDv+IkV
v3qySlcAaA2ihacYRZtXLCVpize/nN4er43CfmmYofqiMEyyTKurpyw1XAZYi4WZNSQXRHknI6ew
pRsjLnWR4YZRuLNsv8uXhSpZYafheJtKA5Eve4Cd5hc3nz7LPmiQmmXI6y96VqJDBqpyHgi/XCGZ
Rb41UHBK/Lyg5w7AJMQ4v3MbOe0ep48vjEw160k3QdXb6bAqqTufBRA7Svu1dWHBBagw1Zxn8HyU
T1UT3yrrnuMz+A0V6JGVJnBq3VFvTaLr80p47dVFkbMsEYYfZa0RbVdM2S7R7OKACgflpdO3T11N
sljNr4rJ7a6awEP/mbfeRdWV/xdqbzzixJu70lplhuv94DH6UzjB3pGj0TsZRvc6+t6dXLGsrDg/
Kc+11lOfmvsK0edu6tqU5r8P6xAF4soWIjh72hgtVSCbZ1wm1K0qFsadwnzpwP/9kkFzpRLo/gNi
B/eahvMMawTcRHaMPaHepqPkD/qVX8VK6qO/yxS6PileTVJx8JVU48WQIlhWbSFOQx9pa4u+CoUy
tauGrl8lMGUvIrC0ORQ685bjhKZcnFnfWFK2rWN1MRikDa6djozGrMMkHgWfYtQMBL9+8prlQl9U
A0HiiQMvUajW3MPYsXY+XoBNY/XeqXNszC9GEZ/0IXt10rHHB++In65ICEU3w7e48bKVCWFsRz+b
Ow5770wKwSt0mrmIuj4o9cHENMr7f01zF1AY/V1m1MWG9FwUZNld1a4ciP75vaCWVfbNrenOZ/hH
vlDzn4zaLulYd+9thipi1sHpizsXxdi9mRA6wXeeCu9NRS7NFoTtmJhyDB0V5XfMPPU+a8OKJJrK
egptP15YjRJvWtf9dZEV/yt6tvz4EklzJ8gLAG7wxcqC8nUhdOpLsOsKp5EnSOEeTew71tW2gAC2
ZfDkIsKC2yC8nxaYCsVR9aU8C4quI8ajkfb2gSfFXiDIE580C6FQe+6PU0zTzLUGl/wM+HZRGBMK
aNbxq18bn7pQ+iHDvb8Q7HVY48fRBXiNf9SyOucRMMfPqbFZBAVtdIlS6ZHyhRTp//uCUTref/4F
rZrpP/8CUcxHhyQa7iPvXNbNd2Jo6YeBoHoZRZm/scgl+HArAh79JHpzrJgRQG/ted972YfWKG+G
cXXEBWfXL1Y9bR/Xs6qt1yFuPawRfLdhHI5B9IUmsTzpfss6uo7YiTrDuDL0yCaEqg4OdmR9PL5o
3l9RV+OBBJfg9HiB8EFVGB03ilZ3f6MXB++dpVNAHXznTPe1uo5exx+uD02vrwxbivXj1BqaQ0cm
y7OD7nkLAPRGialkX8kj78TsBROHONk6bKL3OGMKrHuzOidRkr3WCGlb28fT2Q4F8NX7v6gRJGM8
LxFx30+VFWycgRStlBrLkz3Ub4/LvSJqJutsaun3VxXYkGZ5ropj7wn7rbo9flqXBS1yB27UvCwM
gpc1+7MX/VuL3u4KDSHY4z692w+4XuT1U2a55YvXB9CuG28Zjm1wDKupW6HGKZ4cK0mX0Nj0a+NB
/jRDvX4d4p7Ct5musiCCAKyfdYarXwQmEVWB2HmykTRv44EUNMLOaogx3Wc/WO2HiMbrezwO3a2v
3Paao8ZK7aZnh+jYpzFoL2zq9zAHm12mDcaTZyfZKlHEd+W6Vs3Snog2/ACoRKPcOAdIEddgRnte
7CP7Mpp2JQp6NmMAqYTNMYa4NLkBLuxnPWxLLFhPlqan/2rJgOVVMnst/UotdQ2TmYp8a1ehtV2z
GNIu/h2K7siw+GoLezNZjvxLinprDkn8pTlmNe/FXX0eOfo21BgI+9p1XtKoQqcWSufW17TNqNR7
744HP19KPfoSlvPeuS0pnWwa4nZsV1UJRD3JJN6pu/lZyolJhGk+sur46JTKWExuQIbf6C5aQ9d+
YsUnaqmhvvqTtuvuUwCYiYDGWjdsx2bQtjgTu70AW4r7MscOEQTGStiDfR4tJZaVKotrNWJKRgDv
vRBLn81L2Rlv+WPm4OP9bHPmQbv2f5IE26MOKnRWSW/WWVrMCEAxTUSYVyYmVBqjuM5HkvAc19xo
VeL/Ew7+S9G1/0Tj7BsZeL9mPx3NPm5/EfKeIXX4Pyg2L2WVdz9joSMlK4Lv0NVe+8Drvl1Nvo9E
wWACSb5GY5Rf0jF+iqiIvtJ0+jOydvgsA55MGiLJZ5lSNvNrNe3rEUseMUxkdg6iOwS+M57Dhki8
LJsGtlz61kGX+8ZARBIzdeqVS7UkKa3ybDpxTRSDiJ9NKqxzPeiqt8ym42hOvI0E+SWK+BhpNCwr
giOyZIbiACUhMytd02ev6J3PtGbVO9o98I2SwnnkgRi2x8ReRm7XnYSbxpvOolkWsgrKvLbdjVCo
NhSUwkOcpz7Ko8A56/jolmnqalcMpqSRNG10RWKx09uAil/a9v8G8p0ilfz2We+yqWybKyNuTYAS
8b2xcvoln4R8o9SvuPNTbWflo3zTfeL4uBWvjcZqu7HF9vEqsumzfatb3fxx2uvasNR7lmWPU+6P
AjPEIE6PU0zhgt/TmyxRakAgiOgl+9tWq+WzoqmCPLyL1qUrm/chbj48Z8T4UTrj1TLT0+Ny7A4E
aNWJvrRZl7wHBjK6IM/Gnd7np06wrhKNkGDgyUfMzGgbMcr/jkb4brAsv+kuFXuVON3+fy9lsQN+
po4AxdcwWKYh/u20VrB5SDQGKVdsKlSQG+H0+XPTOtXs8RKfZGF9tKaPXoWMdBFoEk+k8GFH1S3y
wgs/MabOHy+NhpiKlyHjq0JXv0FBO61pDWUvKq/3TARLygPBLU3QtQlpNQvWlcHNwOaMlgKTv2sx
P4bIwj71+Mj8nX9Mxb0C4bNmeVwGc8kMH4y3CPHsLixhxf/n+sTCuefnQJL0wEHb2n++DdTTL2sw
oJhWmXnUWiwOEwi2Ty8igtsKPfM8VYV51qy6Y0LB0lZr4BFc09qkkBbp2JrVje/G2tH0bOiDqr6R
MVkvC8Pu1yZc9dvAxmtulnW7Dazot9W94piwVlhCAoBKI9rmJaGShzFxoplY5u2LQMJzcYNsZaG5
24UFCong7poddZI4dCpMjzMqotU+k+6hD72SkFiTsPZKx/GUkeWu+v6EELs/YYieK/Aph8f1oCa/
wJPtU50ncmUrMS0s7pLr41AlA5OUVj6ld0F80mDODkszXYeClW45NNmzL7X0GXcbGgIRPj3ODJoC
K1fYmFsiM15FRNWthmJCtFcn+ZIMqeAN9H4+R1Gg7UPmwTc8HDO9nZJbFatnDQ/9ZgKaMXd6zf9A
tmjOjNoYTmFTDJdKq6AoIg1OR79ZWE4VsiQ15KYfWOUmVbbQVY4ZOwLDEXdsLGPiaT48s3vPE627
JMWYP41egFzw/jL4uowDPU9URJXbFr121QaPaFUtdH99DPR5V//0fGDzJM70p6brK/g1vbmuwjsL
q+ztTYg19PF+vLSH05nnxBbbjfyYiIa5v03Z2+3GFwnhG2Xqf+QBImnfKF8pAlJ1a4Dqe3R+qGez
Q8NV3W9J+4kWWqjGm5l5E/4bwrRTTAfrKfdN/oejs5OZR9/SGfV8rjtahCGSsEVsRadqiKvPLrDO
eM2C5wALwL5puNMyI4CZEIXEP9qY0jfhgIUnsIVCMUqYekvNcanptXvm7Zf7xulP2Bncs9f51qHq
8mNisw2pu9zdD8IIiErMmfpLWT27KcNjFxbNPrT4jQg3+K7LwnkPNCenh+Xaz+TFJ0s3iCHlQK5c
k9KHElZT66rs+w/HXmKTsd/dKAy2I1+joN25iL1y++R2xiZszYaman+NSOD9q5zw6rJ+2RKukCE+
VcgyjGgZ2AmxV/czP/DltnMLirepyf6O1syG4M3xXRPatgoC89lIvhhS46PhJC6tmcj5kKZM50mk
NF5OlF9B04HOE8vxPg3Uyupq/yyt7tnPZI1Sm2f6Mciag/E5GLV6Mlnpw0dSKa1M7+8RsSa07Etq
k7+LvLu6ilts1U7YzS3d+BnYcoAf7A+MzSTEjrhW0069EqPb78rIgKlTyoPX6MvYHNMdHf2Ys17O
zDyT9xRjcnncKl9Vtj2+k1qC+I68u8QHuz7AdL3/hXTPL+xy1rlm00ntJ1k6Khy/tbs0iV6JovnO
Rt0rvW8y4521zaJ+50Vq2EdG3qwN3U2fqlJTWNfS7ajr+RHSzYSeIHMX0nXlYgpn5lACnIlVivmk
/iLnJjjCZc8BlhUYnu8FqTGKynnDDzoOeE51VmHLxNaZ9hEWbKuxn5f0oVZNqLUrN1O01v0Q3VYq
7cPjVKUDdfVkfAVxH57rsPp8XO6FM2189sdoxrqbnd858L5bXsOoj3Z3gHe2qfC+eI4CqGCmuTZn
Ne4ujBTmDYFLhyGWEsNjog6P0/8dxOOrxfA9RQWOB6/5dSs5bsPG1S842rwDm37iOHr94t8vRYEj
dhhGYpodNAiEVXCfmOzT6tY7xsFnjSH58DixVCtX2hhG8zwo4Uct71rSy+Pv0ZgJeqos9kD1xsSY
NvElo982dxvBJIvD49R6fXbCyOWt4QhE80JrL6ahtc8SDj2IbD5QYuKjz1qxVq9bVazTceIB1w3n
yVFxxniJ27kVzpN5v1SpBm0AfJB1VlTTISj8ETA2IgfpDhNJW/drzNkL+jo46JqsO+rc/Pu602dN
33l7qjQe1g/hXcKZk/PoNj2eRPYV89E0I3zC4VtoAxUzh7jdCKDFWER76+aTPzvzQi8/jYUvT2zH
xcwMzZW00/ym+clzXOXHglXTlUroyrC09lo0uT23pqBeP06DBDvKJIx4IQOo/13aqvdk7SlKHkov
d70MPgM1Jke7rD8J6cCio6vJXBthS08pi8yzaVVzM/Dj12rycqyG3nIUZDoAaGp3Ad0YaoKGhW1A
e8/zhjfbmu5vr+TMA3jr+DFAS7uqzjIJy7OGDWWbTuqrbrSjT6jWEI3mih2JtwijSh3acBiWg9Vv
oMhB9xl6Y+tNGh2BQbxqWnQofX88qNFyj1FW8fDF6RYXfQ3IqUlXdF0jQmrBGtVhsXmc/e9gi4EM
7Zy3FdZ9uScmjENjlfTO8GTgMEvmj1ycbmrVic72rLEIJkiGmDgpEiPvUsp1o3ntwuBOe1X1pO/Y
KPgzx/H1VWUl+swxalZb94OaonqvmxYCr46mG9FY3dWdiCwwxp7g1bJHzi/EJ0qOcY1SHQOS5nVi
5gpfoWVK23lMoWuhZywUSBi0X9KwiTcUAJa2iU7o8Tbr+7sj0vS/s5IeB0TfGLVLJ0m4H5C03gY7
qa7C8eITkGt/9rgesXSDG8kUkA/axZhQb4UYQOY8QuY3OOmk9tjrxdpf7tiIHVNIElUo7V3QwdBq
UwMrYkj4OmHK52oSHT6NFEVhbih6/XAfZ8qNVy4pAGed30yBXuRoDCJb2SH5ERU6wl0kR2Oh5xHB
yQmDWoGcZ0cj0WT44TA5OEoAWbg7DM7TKqcAsRJNgDuOGY+u5NAeLWnBO+G5Wz0YrVkie3IdVTJ/
nD4OaSjZKXh3xsH9xXonpp3qk+nND0kEzl3ypQw0ekjFedtDN25bvehepYWieLSLbjN4Tvuq9Xje
/VTbtsAToV3bTCKR03kHzU7chWJ9sLrjlk3Rxp+ubw/gVIk3Lw0yy7wsPD0OU+0RKdSY3+TfjYtC
mESSD7q10jzEjA2/tb0YNJxeendr5WT+dANFT0gzf0gel2MhsufYbJCIxP6HNdjeaRim4tYX2Z4i
irg8zoQMZmMto5dJue4xrfqz5SPEqSpqgZX9b1R8/yRDNNrKQj+NnkZXlxKoK7R0PoWxASMcxs5s
RKmxQCcPlFVITC6m0f5oxbLqq3il7g+n4/dVwTFCTRe33nocU9YZnaZ/ySrQjrSPujfzJwn07E1M
Vnjq8/AvIkd6X5nBn3CEsdMz2yD4CQ3krolmQwg0oQ9sbLPjok4Max8Oxa2xgJSaDqntCcJc4Wt8
3AZbjNIYDwnbdxTw/cltYHyhX5Srpsj/GleN32k5/QTCVc9NGPwEgznMmmSSN3OI4Ez6JFc/TqVt
3lK6HUu74mnZWrJw3krEd6yy1NH1dPrWfJJH3Nu4ZpE0VUSZrEdIS9QizfG/X8AWkO/b1l4+Lpkx
DMU2CJyVXmoa2x30mqqAQilx7F7q0g3WYyr0md7rrr9M4C4i/GlvNTFrr2Ukhyea0Puoi5rXwDWj
tXJ0DSVhyYa+sbKNHebt+XFIkXaemwyh9uMLJISIVTXU5AuAKmCJlBvIDkfrKVK9O1eKSI8KAM4h
nrLk4KL3XKcFvX0PPcnbRE6lU7shcQwRVueiOujCqQ6OK/97eFyryydjrBclxFKW+uy88Vxhw/tA
AGeto1aNyylPBLyH/G+qe0pP2Ft3nUEEBCQDiPdenJ4jDeUtPAV1s7KahprBut8bpaHP6Uxpc4P9
FON91h9AuiA8cJUJQCd7TVuD8A3y+A62k+qLKaLVpCsEWh0yi64EZEZlInR9Uv9q9o+JX4cr9EfB
3vSsYN/oHe4rSguPS7lq1oKK1nysjGLZW15J31zS9Yr8jk6YHrG6SDJ74Xs4J6exl1sSba3Xx+mA
EEcmgG1UmTwLo39Xpp580V6r56Y++kdT1ik2VG3hp8QxTMNzM1ThuoFzcXgcbGqZmK2G7A2ODtAl
RWFNmWmwK4LIv0rHFwdj1N+n2pXl3KArP3d4RDCQtC9RHbWfVfhltlJfDJOrNnmXO3hJPqEi9FcE
RPYz/u0zW+GNZdXBl0MdAuVZeNNgTqw97M7roPP8WcM8MmfnOJ0eBzc2fHRa3qxVGp3CMhz3YqTv
5cW9++RbRQNyA3lmYfrwLnM1vYCgvxu1RbJWDGb70WSCicWpvlOkDF13NqCJqLAFr4WT9s+azw7G
0gG5NqF6or1xTi2q1uYQfjhAH8G6oxeTU1fe4NCPe8vKPETF4FpdAtK3rsm22ja7dFlYFgoiFaY0
DPR+2pdw4fPSghBJ22/VGJhjTKQOrzraZo+56PI447a/NqjX7+mf3qIxEWYCElWsJoZeLIwMMalZ
JNFGSmgj7hCUR8o79T71U4CZchW7Itpnft3cMIEuUMnXb658qx0pQHGmzbGwHHEUo1ke29Xj74+r
TWqsydrBkevZ0bFoIzKLkj7j3wc5W/Ns/ohjwo+BaCM1h43luMYm8IKOoJHQfq/vArbWIUrY6uyM
xmVImTirEgzlkPrroJxJv5uQxA7x0g7IE9HDOrtzFaOj0MoD7L1xU5F9TWEEOLgeL+sxK7dtaTcX
HQfYCvjMN3wRjDvwSl+qJsRVriCyN8k5cg1oHQ6HxrLWMQKTvU04d4ckiZBTTz+DYVq4xN2D4/B6
IgyNGmpSnROl2xIPhNeoeguGlhB7SLBgHJJhV0KKgHf+n+PEDCTaacCkIiUO7lqt4nzon3OrNhDn
VvoPDx4YjCD/08TIwDySnJZQqiNa0EPg2k87Jwj8F+lpxkJUql/jeKw9ENWUZd1zCDqT2oG3bori
Hadr8FFOdCbyhkYnhenqpY71g8yn79oP5CaGhKrCiXbNHRZM+vcKO668ujPvvvQGzRvvc8HSULR4
P+I8yiPYY1OJb8Yv91Srvwt6kRvqhI5N5zBpd53pP3WuKM7y/x6MNQobyvq6OR2aqPt/D8STTwx1
40F0urm2HeXjInL83WTnZLeztPEbL9k0Q+M8UzIwdxUbLbhlmv2c9mWw0SXJmb41fgEpa/45DvXt
xEkQ0/r+qq1V82PlLUQR1sm3JCQXmvqZTso35vU78y3PII1E6F63hRskpyBG/JETvFt2cfY11Hdz
taGPy5aS+XbMuxdGAOvTpBQwBzknDpLC+VX42Wffhean7/AsppmRHP3Bmy5jo/+xwKPaptpXmPq/
mSdHoiGMbFbEbYdZHBNK3A+gUIjBnlWplb8xtiET08b0BnCpmUNvgL49khdcR8WXLVMEkYQT923V
fhIcki2MqDNOpqWbO1rcw2piE/KiQAEhbU1RKKG+tYJoZU5j84YFQGwm/IirmEC/T6rGHW70LyeG
IKi3MSB3hnKCHornqc8wnkyQEAPTyJ9lOtGVq5OlnNpxmwcOJi1ikKBy+G9Boxl7p7LquT4l8HF0
r50/yoNZMETUL7MRLTYJb7PxDidgO9TvHS8ZDw34pCNxZBTEK5oZLRaXjdHE89pz5C2ltrYwhzxc
BMJw16NmLo0C+SH56Pa1t0NjW+kQuevU7N9JOllRhCZrkNravK1s56C75M8JM2Wj6Xjjq5uoRTOa
2vs4pcOGTEt9STtJe2+n5tsfWudJZxH3ZE3u5+Myq31r6fI5b+wuiz74byxTkehIWxLnkHt6Nodk
qL0nZFuiuKPn05DBgPKaTNH7d6XvUmzjssmWj59JBYTmo9A9WAxhCPnjT9eLTZvXPvgcyitlMiSL
UrXWOvCDzXSXyLTIZyb6s7CgrPY4sfnaBVn+R6mA4cLUSfYY9PuG+IsY+f5sZ8ha2YZ0exxoqPMS
21+ScrutfRZ6oTV3g248UAIW86hDTWI4lKEGSsvbpE7EOrJLsEJa5xCVRp2yCehMZ3WyS0Zgenbu
5nPl1NHMjGztOW5/VBzaGyrlgLAo7X3gO4nxLKj0iZ3b3ZSn6Qva2sX2XuJJBkLazIQULarl1a8p
SyZQLG6Lrqz5cDsiQ2LrVI9w79hMw6PBudGQtOzYVs4NHm2GtsRzVzdbiEdn+CaHB5LByetpHjY1
MP5u1LFGJp9VXWBHuAM30OZee6A1mzyEziUjUt3C3J6ItZ6acwiLlLHSxLPhjlufjs71cUgVQlCm
4nDbeGY0G6VVn7qOmz8fSrE3BK711OB2Syfrl20yvc9SbBShXOt4sH4zm3AiLe5gWTE+XkGEZCtt
65RddMrTXq3b0LcP6jtJp2KnGL20hMJB61/Y9JWYPqHZ+gX6Tis2ijV6kbfQM5xrH4X2NZy0lp7c
lG5SPtDrNBgOtrBezFjQHuIo+3tc9u+vN/UfGlHPxp19Fw9y7VAxWrK4IleAwGarAwlN5WyTRsar
IvYiA90ws4Pw1zH7S0R+ON1NiLqDwihEJc8k4QglK7IqiJ55Me5bDxoP2irjNplgFaP7W0Vqfqwg
3s70Mv4qHd4bWPlmidEtmE0ZcK6COXZp3WOTnfvh8TdGp3Y55G3OtqDw50Nbm2CgddDX2agvKxYN
cwqm7MYDfT1gOyiQvMycJP3yU0r7mWGuiHjB2m+ACGvrgV5Qxe8uCtXajur21AQ4K6I+3NaY+Bc2
NwjhnOI0mWa6iysP35NtLPIGemHdE+wdklrQhenOsGI8woX5FFM7fsuClWsDCUqwlp5dv/6NevtD
sYbcFSN5Pmx7Gixe2jNzxiGSk7emSWhuWJdQ0ql669l56lpoQRKZSQvMgvdpSRxl3jiTZiLXdtZ8
TQ7RLfYd9CWjvRrpoDmkKoSCPKRYeP6ztDHZmkXAtjCIX1mminlDuvit7Ym8CYukPrXx8J6Fiy5D
IZ3h6nkhr9WYA5SPD35f3LGegNpa9pi3psYr2o9W8t4MWUdBJsq3toM6ji0FU6CYZprZuQec0+lM
k0ijBGso4iEgLdwjju4FXY1cyYQ3nFTNO+2fr7KUm5pd0ilBUjdrE/BOwqjm7A4VIQho08ad1tVe
PC9zHXOhurKT8LcR0KdLcj/kyNO8EvrU6LMMbSo3DmZd1RxLC2W134ZrsQk0v9wNnvGia5l/wWgY
w9oDByH9AFaIHR41y5SkaWbeOiSIzqB3BbRJ+RebGtilBiW05P74pEcCnMiy0ouK4vTCDox9hEIs
DFlvnE0KX8adp+31tr3iFfrBhlk5UuwHxZpiVx+s18yy2n0r6/JyD0tY6vzcxeNUl7H1JCg9dyxG
nZa4mLscgcGlm+z5GFfByjKfR1voK+HeXZmZRqwE/JaelEZwy4SaZxvT9vxj6LDvzfP8EtU4/CYr
adit9NlFpmJYN1adzevazeZjp6s14DyKPiqjN+UJErs08zTZw68IZb6jdYR1pvOVO3ec5uJahot9
vOMf3a3KVMnby1ChEFeSAV5hj1nVvowXJXv7iwctFKx2064nLI8kAOMDqeyCIBNykZn/tQUVunxZ
080oB0jMOmEAl9rBAk8XAQrx/fTx2j6FK+Jsib/ogckrcSE1xkX3NcFTBXgaGzEx5xbK9qoj2Vzr
G7WCjDeP2D6SSOWHJ3uc5ugU84srenqI0j3TXSJMcFLHtC6QshTEXIbNz1CnLr5prH1eo5aaVxkX
0p2Ni1+59l4BnYbmcnAfv5KYsWqr2+JLxxyNJJIdb2hkyaaL7AUh42R6lXx6tTGGeCrSW+v34x5n
k9pQTCESqcs0enMcAjeH8zw0J5VgeEX0uRF29k+WBe6QgahhL6jc+4iHe1JfNWl48q3cWA04e2Zh
FVUX8oeTczxh9/L18hIAlpdx+E+rqm4Ni29fZ1l36OsB27IMZ+xAglWfVc6lHHTBt8IOHP4zZCSf
XD9Axhnyy0ePD6RpvA9CmJFaRLeXxKNz0Gq9v520MEZL9y0b02GZAEyKpS5qB2Njs7JBTzG86+H9
KfXKNXK88OJJ3nolq3JtS91ElbgNiMQ+VLl20FOCrXJ4+jvVleaydcIfEEDI8sTODSnmJ4PpXrIU
Ckpgtv1MZol3eVwTJiHVXF83mLFnXtN+97owd49ndXIczAZtbS8ep+b90S3Emoqky7I4cNcln48M
kiep2KF0FYF4430kKCQPgWRfeXXUUKwix11FmHM9+Zwjh9SqoPrMQ/s3QuP/5Q/Baxf06scsxpOM
0uKfE3mbLqnCP5AcCxCrwOdC3FueVSEYtd/9sPbTmWNemlon58IzhjlVfNJyYZdTJ0QsUkA+NoMw
+S2T9DkYnf6bwfALFIv7aSi4Df3oVB/MZxI/X2MTY49TVIZ+fbNCTcxj8OEvqVZ4c2V16jkZKJqn
3EPXhIreAplw8FTVrr6cRmWeB5k1K7QC6iTxLK2NIu6OUVr6a1/ogiYLmgCzQp+oxcgn2JKJXdC2
I70+p92GgRz2oT6pTUNy28HG5L3uTMc42mPor1wnc08OYuQVknXtHLFquBuKyour0FeCV1TXzs8r
JtEMJqOTWHNPVeVrUFblvExaAwUxUmsTWPO7ljKDoT80PgK6cLNadOWXVCgDMzTJYVRe9EYMv0NH
Vw9D5p90s5UL4oz+FmYanmm6zYm/SQMMILN4WvJbYSoqwnFmmHoVz/xSXzpk0f75VQ69c7B/ZVU/
3Qk2P1mmvZWT0X+5JovUpgPS40pks7WIkaZoVIc9O/Nu1NJzatl6hw8sYJ2ms9u3mQNh4knz2lBR
XcAbai9kMLXLbhzyJ6evkpUMAdib6eCsOmQoR0enbqQ19yq0rbUbjLHmHupxtY1FadIUKpBL9bkN
p7fK9wM/lxAHxM2JIBNGFW11nCz0aKMGCUzE5f9h70yW40a2Lfsrz2pcSEPjgAODmkQg+oY9KWoC
YyOi73t8fS2EsjIlXt3Uu7MqsxpIFhJ7EHA/fs7ea7cof9vhKsLivoJSLK7jwgAXrRj+bcIP6/Yg
RO/qoHOWja7p9wbO/aU+KOFjWrbeoraC8ckQ+UB2uQyeCZJMFhLl59einF7VxEtf8ybC54xEq6iT
Uy3y8VvPPLYICtrL0vOYAFgR2qvx6ft1LxYddQJ6UYRS3A9U9SJzB1ZK+pttOrszm2+Gb5wC/L1v
kY7jzyrD157nKhJx93VUGA2S+eV8EcQcArCQzZPwdWURS8d7APDYLjV8paRp0HGvoUPc6V08uGUX
OTe62sdETLfqNSgJc5U5RnPVZjREWjHmZxXPwaauiuSklkW4zSMvPJYJRyWTIJ5DzeazY1Qf7U3E
1Xta3uluDH3zUKJC2uYpKmt8xv2mZB50IpfPoOIywiuH5XhNfkR+jeK5XKWFhQsr0nU3H9EEO32N
KXCKk3sUdmReEyD90HqMBGgYKI+CU+eitI3ui25DRCjNzv86clv7AAgBDidPIL6zN0uZrvJaOu+i
1Hd5YKof6gQbFtMH2rOM+gw7BWn1RF5fbnvHou3kzWI4jd1eNlCWHXbG3vDCD44Vh9bq6/eqcW6c
LNNfc+E9S7TXL/BKIOwFWv9c6VMDlqX26fagmQDy2T+mDsrGhtyhB1MdBJOeguIUrYfL4lPfhlXo
uMEwRTdsO8NK9EgRpO2w+yTxvguU4EBOcHBoQ/3PV2bT0NttJGzhv/7v8sqq7RSsx1/vXc9v/uEt
f797roydtfz7PT99GXywynoS2s33z/j3x13e7/JPKCTgXGUXUdjHwaHMRh8AsPzzL/nXqzRKM2tZ
EcZbFmzKoBPOCekSohiDg8Fs+SpRMf3DLFlf/oW+2CKFtUlxVtrTUfeD9mpCkntORk40DvDYNses
EHFvt9Eor/woRM5cDIEyd3L8zeU/7fDYhiZnYcJx9k3gvQdUsZjUIyU5l0OxCmhqL8i/S9lW8+Im
sWODbRk8nEFsjGX4UGcSRZLL4r9hQgNJ3JhoTjigBVnxoMrMOvYFRpHLPxER4rjNzftLTxcEcn3k
zvbOqV09FYFtP8RC+ucak3nVyWjZaVN9aAxh7ZqyD129KqsnG+T3kjznXaPF6U7zW/VL2UlXE3rl
Tr1qbeue54pQJgjWY6wiep+5IZ690gNz/ACa1DJCrw0UcoWOGSAiqXelkw9iNYFEysn6zejzy4Ac
u8Yy3dgRzvahOlhsSefyGkZAsYwmuiYkO8hFXmE8b+QDKqp00VA9bjUOQxwcm0NXR+8+ogXRIs8N
GowkpobzROmraGnDTnSHAbuwZwblkvwhwHAIERVDOGcxL/v66Gdb0iYGyOyV7+p+2Sw7kklWoU6y
SN6RjaUVWI5zKyZxJGfbrEqsImI1tCAlqg7gpD5UBQpMMAJl10EXGGoE+tmZLDFl3ZqvmtKd496/
I2oW2PTowK2lB6YGqe8yZaVzpd2Y9A9uQ/maUcesCqKzVvT7tFu/REsEiO1psrJsyaT9Cf1Vs8ws
M+BBy7/QcaKD1melWw/Wnq1BuGE3YnAqMiJWrGjF0+uBmSjypd8RxhmE9XHU4C15ADWbkSOHbtNb
YnZSZbI/dk4vVyWqaOzhpNex9fqrrMWZG9OlASCdkuJVpgfNfiriqNibqGAPAuusO4yltihFAzHf
7OAZeeO0jcyYcTEt/NZswEs5TIsTMISSHTRrDeGK3kT7FpcQN8r+azHAQ+/K7ovWexBaH2Ro9d+S
qSbvrO6/xlPdrH1Hh++Ca2cZKU6xDOj3LmhOr6ahvzMKSFaac4WHhLgC027Q2DPvVIW/yVui0qx6
B5Xmazb1dNBr4z4pPrxQfJXNNC0NOcG0zNo92tNVPGW7AhrHkzC6zk3VHF9uOd4iodHucHKuFKtG
rtbGz01VEZxO9VGpbcltprTAov2U59HpgYia+Wsby7WRglEyJyzyY0zisZgdGvekVhhPQxa7uI1X
kuHIq7ACdWmPuX+GVBCdDZUhMgqg6lX3HfhqZf0l6UklIXFn0+MT32L3dJ6gOS27ZrK/+qXWY9FS
JrdJIQZ4maqS9WLsC8vZOZHZvOTqXPKgJL4WHGSPdkbR0M7mbpot2mpQlb1aCOXBqFQFobRXrvsa
eWxhgZ63azorE4OTFtgaCqldiMfmgVye8+VtoYbfIKvK4pTnqDTbhgZjWd3nONOf84QzVik788ao
YuWgOA2U6LGEM5pWm9hQH1WyFh+ost4QsE1fE0OhMoZik/ae/Twp7S4QDNOKOBQPo/Xmo+LnHGYS
WGrweTuqD51mzQd3/yHQNO/NRvtf+0lDgUdakkwZn8wbbhMUj3ZnjQA/jVPdAnjxmIReSye8miyq
E2eKH4ZKjV/9LH11atv86g+U+WZCA8wGbr5Oey3do6ZJ95dXvYnq3bZDSYt+fsvff316n08f98OH
XD7F32/WqtjfIPg8NbL0OTz78G4Bje/D+a8ehlkyN1f+/PflldH6+f7yitD0EQRVbCdwVNMApBOl
/LjXDR/sXdZQ1iTjviP1cR8bUnWBj1aLIDerfdOWlbpsugZEi+oHy+62Sgz1oHqaWIyQxF3Itd1+
vBPJRE1tTQXfxEiKGqLrpNzDM3iLZ/bVMOZBsiA4M9+bbQWz4vKSWOp8f3n1+S2taf7i/X/43+8v
9ZEEal0r154kSW2igbEnH3RXqvxIRQtErrS6Yn951YYB388v/u/vd6HsXXH8K7dAM8b9nJWzn8YS
nFGCeELt2CsojMaatSuvK1J2+ev7v4E2wtZQo2qvJDHvFY05dZDfvzLpK/c9svRkAbqMq3L5j0zT
OV4ZgOZ8Ymkyv6EfaBDSEpkk9kZByiMd70QfVaugb3Gt8MkvX2waHegeE2kr0mvM0+X2KOow219e
5dRs+7JYtKzLB34DbtbFxrpGJ0uC6vMkzej7VbpcKm2+VFD3aOSxIeVL6Wj+bsjJ+RnSvS/yaT8p
yojySiZYF8Zx6Tlas7drSclRgvWLFWdBIHS/gr57M9QeRoaECrKpmbbpHXM3C3nUNjNg5Ixlcshr
vV+FkhlYGKnwa+XGlgOdUihcJGkSbxTPf11eNUPGodEft+gz2n3g9+2e1AASGy4vL//ZEMuzLfMb
CeNEoPJ+x7qJqbTtXltTCVeaUkqKiDbeOHmabvVSosm3i+0AbefFiOTzpGoPpVmhwMr78DgqcbJS
oWw9d4Zcmyjn3roZ51ah7rzVZuHAYG19OPcrLYjlTWXQ+IJ5VnimwUCw7ZeWaWesEQ7a4p7k2lBA
oze0ZDcNaeoWo6Iec/rmS0cpKHhN03DbMvVOYNUIKATC+9YiMGg8MM0aeFs6j4tYsfxTm4bDkcIJ
rX0yxNsilriVErIZEugEioDZZqbVc2l39jJW9PLkYBe40po5yx2/gd+Xw3NS+K5dqWBd7c65wjq4
qcJsWsgwJBEuqgH69o8xNEV/EIQ8jtWpQYi/7GVUvlXmWXUY+zmp01Lv6JhSEPOsVCIVXGO+Yy+3
LXN+27044P8/LuC/gQvQTGgN/x4XcMqzl7f8R1rA5QO+0wLkH5AADNvhYEXaDCpRPtV3PCxvUYUp
oMASgmSQyiL/wsMK4w8swyD01L+Zsn/SAuY36fStHF3qwlL5wP8EFqCbn+mwqq2bED9MnfOxKjSH
b6J4e7kNM7/+X/9D+5+DYo8R2gMAqXp5YH0G42kv5pgSjh0u7bY7ZRyWcF2NckMmRp2ciTvBdLuk
gdEidPefdPVD95c6ZWDKe7U3XfHiJydZfWn6BaDz2LrRrF0e7lhRrAIoOaM2+2EUG/Mt02ll7/Ro
l6BZO0QmxeSy1rZAr9zgjof8hooTheuWc/VyHhtp7lg8EFKBLMa3EvK0d1G1JtArL501+dGttp6m
I+V3RSvP4UQtGG/uWw/mKOG/zG6nk0VcKR9Zrg6KjmDxW9i5Q9Ihq4NoR8o9UiFG7kxY733jOenX
5pdM2Yc3bM1Tu1THhfnkhxDwySlD9LMErDdzGG2jXE3RQ0BDq9gkz0yL0Wv0L/kmPGab6cO7oyWL
9B8xEvHuQMqUrR5tsXeOR8VcBOtpqbr+OoD00RIH5+ab226bLQiqMekoH60Pj/Ma2LzsrPV7UiQL
hGgzmUyuAEdtgU7fYXAjVP4FpPnOr9fRFcLbLWhAW9mCyuo2xdFwFmYLiMZFjGnO2K0Q9hwu893g
EJOwm1fo6kG+WglCpWez2YfJnecxNrsN9XthHnLgg94a1XLTuswoxCtaNaLokxVKXLp4wJOgprMG
DoE76ps4IwhrkcJx0VzDd6E6ti/0msZ4YcZHrTxl05lYsFlOA+0QIuQeJmszroHY2tJtsLxMbOVL
A/D3XfEuPjgK4Sg8jeeELIbi2IkrZ1IRYwv/m13XmevJ9IYkznwd1YKMlth4xF0KCBfkxQe+JLyi
Znr4zxfCfwe2/oma/d/nZP8auv1/ISXbkabUpfFPi+Hdtyx+idv/Qhf8Qm7hj6viXx/9fWXUdEjX
6AotAUfFUk3B0vN9ZdR0g1XTshgC2SpfTwDD+ROcrZt/sPJZhoPMxLRslsi/OCq8iXdlMiI1ljMh
NPGfrIzzupcno59nM+5F0TW65bZhzV/6x/XQyR3P8K3QOJXF9BRDabAig+aP0sBZQxOqkUL3w+X5
BfhH+5n88/dX4rL++JVKCsoBN7B6Cun2bco4a0hRTRatkSMMqk+iGB4mi0M8s8VHRSm3amjuVCBM
K9rVXC0FrH+3xRB4148O1s6b33xb2r+5APOG8cOG4DA4Sb0IOECoVehacIvpLYNbNWSoFdjr0rBY
G8yjEebXqt5ch5n6/p8/YL9+In56vJ7COCy+vYcv/w/Q5Zlf/nD1/wUvv2nD7NuLsoAY/NL++MRc
Pu7706Joxh+WYZmaIwxdtSSij//zuCia9YdUTdrINo+EprGX//W8aPofKIEpPhwhTQi0P3CHNGhF
82dzDI34RRNB23/yvIj5dv37gTGlYdkUJBxCNb5HaFaf7ps21BiYZSWeP2fdB9G7EUfjVZWoiynX
37shavEoQ0+0W/zx+tmz4hK1D/PuWg/Y733BNKbEp4OzvAaO6D83miw3okU2pE+hdcqLjqzl1iKY
ucV0kjTGUuB5OVi5Tcs/HZk1MTQioC4M8WGOxlWAc2vqBhqKnm9uJ0yLYBnJKFqpSqtdl+2LV9kd
E1DDNT2S3A1zoCiH87374Tf5i8d7LhU/XxehSaosro7Q/iXDIa7MTHHq4IqmUwSgATlVQhKYC/zg
VdHMja6fysFHtSSYetsho3jAFgTECzeiMbcGOIOnMLQ14ANWuuod7COGKqLd3NmQxdQezUJ9L2Yx
LOEULzmQz4VH5QiiRzvgFSXS2uuiYyhCJv2TEezSTTXakNVGfXTRBSabAu1WLDMygYxyuPbsV8uh
FLI4Eqb8xrGV9OiGwymEb4gnh0gglbENiT12XTBlCca14XTHqlZzNwgqnQPrN2UI9H1U0XJEk/ZU
MOta2t8zjRb/fG2F+otrCzlLoik1BXgtNoMf1yq9jO2ps5QzeuB801e385ji7E/KRjSqtjNJgVvR
ZYzdsERYY+A2i4wnxVLv0akuZhXM3aAGbgGKAGxmAH7dNONNFjWwiyXc8ijVwKZogO50qJzrsIpO
iBGqLcpYgo58hjBRCCVUcnhbZ9CMyM9N8+VotAHibXMv6FovxKTXm/lwcO01YjXi14RtWD9SiHu/
2UcuVK9PDyCbni2lahm6VP9l55LGCMZAIVk0WnHI94BR4Maz4g/R9Bzdg9lJ02uwBscbfxQPRe+t
I6jZaTSMLsfmeOxXetYU6zBEL00Q7auCiNSVelSsJz35KKMZPGrDfmRAN3yH0f2UPPJfdJqvc/r5
88HiF6uHENKQwmLn5VTzafXoJk3RgtE5R2npXaGAWztD4wY9CpY0wVukhnR7ZmxfQ159XCPVDhwH
/ipJx1Ndv/3zbfXpTHRZylAIcxwSFosZnpefbyurxPMsZHil41hacJz3kU3l0VKhlQCfB5xW5qe0
XZ0kv1MHAL0DvdUyKV+GCHug5eTRAwv7dYbvMmCouO4sebIaSmStnvqb1q7YCBTriDrkfE0LYCjv
vZKcPFsPVzIpkHwZ1NeB5Q17A/FsNxOZp1IFJhZ4uwgJ80Io2msz4A9ME7vYlQNhAB5wL0woPGo0
bODsluN12hP1Q+zzeF5qhtFvETlLprWhemyTezMID0Fqbf/5yhk/k+cuV25OGcGfIExz3nZ+vnLx
mCudqMS5RrKwLlN/KyKCAQhjMxFCGismUxjOmVS2tC7QBiI+zaJzqlTlxgw6FEzzWSkSpxjJNnYU
b9wQTGBuafO6RX0E53ua4PLtlbRYR1Ia+I4tSNZJOGzx7/H40s1XpAI4UajdzrQWvXpnGXm+MCva
0iyqJZ4w7ul//qG1nyulyw8tsWmobKGGZmvi0w9dE2YwCk09J8MQbrR53qSihQc2BNXJGlYyCIv1
aG09We7rq6xTrd8sg3OOzOcthm2X6sCyTXCA5vxw/VCy1eBVjMozzqwsmCjb6MPItxbEs9VopDeZ
2vXLXp/JFOo9V25/IXSycP/uOsyZNf/6bViaaswdD1293Bw/fBuqT8yD06uwcrKNgUp01YhvXurb
NyFq7wXDuZNel/GpL6xbNfe+JA4c/qb2sdupPtEJmc2+U3VzPpSaHbWKe8PGbDxFTxE56RxgIfyA
0tUh0iXoF/PEJgbAd6dpFEun1fDsG8n8+EHu8ZptSHLtufUbguZMA/IEjIHfXHb5q5+XRow0DYTb
DiK3ny87lhF9UhL1XIbE8Wkd8d1IZx7IbimAup0To8KGRy6komb2Dd3mCZS8nU6da/bxxqySfamU
wznF6AsGl99GwRxqPWB2jnM7ZVpHq0XvPMyi73VT2xu1qm80mqocm5W3uIQITxeX2XXui71VDEDs
E32NvbCC/VTgFdHMrR6Ir+oobqM0GFdaVQBoL61lM3Mb4UOmboV395DkXQu2CxJUNlOoW8t5NMF1
0V2JETqvCM4Kci1cey3UlTiYTH4e0k1Q42SLDAzVsvXDEMNvlLg6rfNuzqJGGdYHKhaJ+izvHfvK
8sEKFp5zruGQ41rsip2dbUbc/uskTAWFXBv/bjf8xYYCtJLjoMqhEOrAXDr8cDMG8N/8ELckto56
qzpet2i0/GtGYOZe1Vk1JvxjsHxmTVGoIrpWXBmZezvLNrGNp70ti2KdWxgVQgQnHpaAnmnYWlRM
8HIyKxLFYBm3MdpidPpN6tdls/u0k0tzXkDnkhoWrPnz9x71tiKypDmbevBC5VEdu0lddZ0CExnS
pqua4z3B1j4w39mn1e9bhMdkusom3gQVNvcy58bIhf5EDue2HMp0Y1VAfApvuFKaKDr7IYydClh+
VGXkrMwSGDYkWi04+NwaafZWnx2VTlwXrq1P80cG/f6fV81f7BQcOoRBvaKp/Pn08AhoNyMa//PY
sxOIoQFyN1ty6/GlKOPbf/5av3pQOR1pyGFVMrXmFuyP90KRAA0vq+wcp0Ox9pTwg1Fmsf7nr/Ev
RYOYT188MCwG+mz9+7QIpzkqJ0fXSUoBX1bpKkaMkIcUF/pej8mbviRUgaqiBhRuzjl+EVM7xFhU
NqZ+VBLKaQGQI9UbfzboboRiblQnKBDOqkDaxm4dG4HYoSIVIN/aMV8rqM/cphV3SmV9hbEDxGEM
r8eozd0OBiuRhTn1+Fy/VdxoC9W5akn9AxiYU9GlvMNQFw8Bx6OFJTFBRjMgfSLqe2GUJIVLIz1W
5riEHzHcFoG+zE5eV3OoMJHB/+ba/dxsoX63bZutU3JwRJXHUennX9BUEEpawq5E0Hdf+4LZpwfF
edSQjPg1eU1SVVwHPOwSBR0IUkldnmXTo5Fkj6OFVSIhyBSurrotcn2H74oYLztJcCLnSLNHBe8H
auqCsx/2IGU5EpKsCH430kMghRpbX/oWkgjpkWJomUA2lFBZhzzlGN6VQ2EQCqzSU9YaXcUIVdzk
dRi6WoH1plVKa5PzzK21GNpLPSXxliwa9rhOhUTfPOdIWBRwmqCSMn81saiQ4W5Fz5yi5WHQ7feu
CMrVOJW3kaWb31uV/76qvhyAflxJ5gtLF412GbHvKmOIny8sk9BpIlXtTM7qhBgTRcoUgjdPi22V
2tp1b+HNDvLh+15smPW08GJNW3Y1WniVrnHCcdqtoiRk/inMVWh6cmf2i8LkOOkDVkceQJaALTFQ
Rm10qnDbFkEPqqCG5O4LMKCZBfurA9wEpr476Uapr6Ypfqodoe3S3kmPkbAxooivQWA5pylHn6xP
lbaKE0RNEJ0s3PGs0p1d69imIxS3NiIbEJRIzEe3N4kmYlxeI5IeHJ32gRU6xzJgFlDa+Uuc6tY2
bqxvQEQUSor02p+6TaDxucrWmQ4dm5Q2KVDgmjq5hm7oIlCm9F4XEiVRG48ajzM/jm+6flGiDGtC
sYPGVrlqMPDsmWEJlDE742XEbB7lb+N85Art7IzJOrw28xB8X+bwLGf7EksLBW4aAESSbzZhRG2E
YWWYfHWv7YPMMva1OnyhXbPkUPFNRH7hmg2E05GttbLyYc98M7QwMNcBTzHJnffQjeKznAIcgDhx
lixKOxhR3QaUA0OB0gMNJVJi2IxAgatuOrssR+Ql0/TKTIsPNF1b0qb0U5HOeE9pHsa62SAmahcC
p43VvVcGrvBLpejHrf+bstn8vAPM9yZyYeKagFQzA/u0QzO+FRMKtbMSR/3Wrlk1vTEcNmpaOwvd
9NDzMj6HR0v9bleBsksM895DsL3pKuT2hWW37jDwFBc+8/tCPWOunAgdKp2jMZ91m1RBCJw0V/ao
xetRQT0lrXdOvXLfl5zoyMA9Byk0Ka1xuFDGLq24traVrIK2G3ZSRPs0BYulo3tepWrSANqFnYAC
U1+OkbzzLGRJ8BKvY4XzR+gkz87YZfRFIiJjRfjNahpYPvzOyjQr1vYQnVrNAsWIPN9VlA6Cn7Bz
fhtFuPnn1VT73BXhwjpM9CjEock78vN5JGyVwDTAyzSt1i67FpMkqjZSWcbIXqqSJIaiM5bTg0qw
iRkHvym8PrWzL2u5Y9LwkjQjcHN/PjxXHSAvxbRPQzUuq6B6sDSs8hZYHD1gp0fHXGCDxfHZ1isj
sIxdlPIrBZcJyDj81iPgYYxkXLUT4QR9Yuy1uPrdd/iL3cah4yl1up86t9+nRVGSRBe2jnPqA9CN
+PvsuG1IKxhe+oZvJU8BNPn5shys57FF+eGMdIsM5F/IS0bysoFd+K2+8M6OZ2W/2Qk5LM5f/acl
m9EGc+HL4NehlfupMILDkSSezE8SGCs1IjTHaOruTaWDoeWRjJESH1hLCwxh4I27IK2uJ1oki0pj
byHQcgtAYGJDWQIMhH+AAO+U5Y39GA8vkCLAZAQVw78owTDrpW7i2Mdi6r3V2MPfzIvKemw1Z9g4
M6Ey6YX1aDlqjzywQWrhDxgDOI/vHSJ6FqNVtYcIjuFjAg2BR7RTjmHGtqgatwH5neu2aKrv/yTy
DRO3QhHtJQDAzEm/gb3Y3zvF1aA6D6mWFXeTRmRMr9AjtQfbfLaZl2qo21+nrmUi2WcLoNjB2tFn
zjRUvWWbFMNeSyFXmakDvIBubzZFoOT1calog9xrzYlixjtozggjdgzJEmy25CUrh0ARI7tYxaB4
NjeWRr+vlSBb1ySatw3RTJZzBiq4Hib75JB1d12jynVtAYairctt1qvRbTCivNYhAu2xUxePmYpQ
vEJheeqstngsmv5e6aLTQHn/pTGDhRjteOt0gN0TEY8bPwuDzZiIdOMV6S268m9dZW3VWCMpyPFc
zZ42ONdwiaupAKZYgxvAp1HJaln3sl43wh2rbISSrN/GUE5pqk97LagKtzOmcqOj/9mKIdU2+IPg
vTFZL4Phq61F33Bi6xgQcYf4XnwzWkiQ/OmarfSAs1MuKgu3GBrStVBUbz/UYgG+aWsM+rU+lKsk
NKuVodCmxh5y2w/mCuAnINBZuwnzYUsA/TtK9YWjT7RgJOlBeCqvGtGKZdF6tBhD8WFJUV21qdwq
ffsRmbq3aGR+xVqmzrI+FNPVLdhqOuBTCkgneqBU1VvEnRyEhfWWG/LO7sd3WMdXysQH9/AoyGvq
93N0Bsx0rhlb8C3DQ9r83Z7h/tei9r5muCBxW6Komfo3q4c8igRroUWk66QVjZn2CtanQwgsUViJ
sW4077kzrX2G8KDvKZS1NrfR2ftndF87bwbIRkAN8d8/VU70yqb+FEQWppFwn40K+ebE5sAsTehw
TXcJzXjTr16HsA2XfQVEos+Ur4MqqI1kCCkpHbGvRNoyHDmkOmAfJciHvbCrdosUfj8iq1xVrY1h
QanuFASdbmTl2HGavF0F0m6YmTvTzg9olVZVdhJViilbaZ9wDqgwGuEYwvXrV1aC69ecRyZK7YM9
VmoMh4G3lfVgnp115eAB1XOuU2TIo4qp44BUKz0X3XuvmB2Ed64kHk+71ZRlk2uukxhuKHpjbRPk
tsZmVKMjdVq4a/VdHqGoCIyPLCBAPi8ybQE2a2FIbY/1ujnGuATI5bFKt4uvtEJXjwPlPoFHdOxq
fJSFZUELic+lQDFXOsQzQRFwY5vkH6fF9YpVTGBTIrkqGlA0Y5AYYPOnLZnqYfAs6cuiR0mvMnoX
A/pHtAg4TCYmUKZDrZ8p9rHJyS2IykK6UZ6IhWcbhVtNslv1k7eOp+ibahbBsoH1t+yH4Qqj4aMF
axOJNBI2mvySFWQEDL7I+kVXBu9KaQs30Fugj5wcevVVSUZ14/hPtk9MYJJiKPGnxRRkZDZG3nQE
m0PtPIKdbRMEI0bzYiIO4+T9RY9vIYvACw3bBeQPdT1VablU4Ez0gXh2JlywVoDCxDepftv4IZyK
dimLZMK+qXPm8yDMKojJeuAFW3qWdz4Cn603so+oBmJ5P39zFI/QpULtF00yPLHSP3lF1K9VlO+p
D1vRc+rnypbvkU79nuLkVlLMal54g3R0wnx3T6T0s0oQBOTMYRHG8ZPRqimqtcHVupypAkiPhaV9
sbQhWrVBxS6g59usJkXNn/XKKTCOK0gQcpE5KFa8JF4JxeJfed4vZGOhaxl2LF+wVOvylYYSgxMR
vE1hoRM6iZHP8P3nsPH79SiKj5wW8S4Ffl4bXuxClX4XRnUa6gFRd6zx7FLakoI8VBtLw9sTp7jB
ratKdMEpJJt18sqany7WH1QQQ+uJnLkBNY1VFtvS89NNHFeHfNYJe1XSTKumH8gXjso7RqEOpx89
dTNiYznBqKiQBhZkJ9XwMFbVdiD6czFCJlk2Wn/jlI4zrw6HeCqf6RiLZc5oIPL1fJ/89RcFeL5v
fWKkUk4aiJ/0CeUyv2T5MtbE5bLRww8mNQqpa4AgKY4TmG3zB9WFHSaLy8vLp8Pw80R7Uq4uKv7L
XyrQ1Wk5AYwd+sBGhw4yfnl5i0iwYqPnqPLUXKlV8cUc6XPTMIbmow4oSvuMoCmohCuJcbC07oKx
+mism7HVzths72LqIdrKfP3JGHZpxz3apwWhCGA09lkm9T126Ec1rpr1oOvP+AkkR0LBoU4JjjVG
+TrUnsA+AiSxu4WRivPlijspmldrMDc9niRsDeb9UHEQNae1GJFCaUqPpjQslTt9fsjHQCXchrXT
nexQPIdYo+vMPvWU5/t+KA9UWtPtqDkTRtpyOYXOgJRqFrZJwbSSTmc3EP6qkvJwoiJ4SnS6nI4l
KQugbCTSM0kut2tqg4LWG3ZQ0n07cda8fmWo430p22rnbKK4eHSI5jjbxB/aFoRM2xhcVDAPoKdo
Q6hOdiwV+SVJKTkDWdy2DQA1O/I+FKI8HphtT1eDoV11eF/W9GOvC3siDwC/IeddEzi9SuWu6o9p
YgRE7h0l6RKnisl1F4RkPbdTtFCFka6mKqLHy6H2RLWbL3AO5CsnsdZWXb9CfuLnFAowCI18MKO4
0eLkMTR876g2Nkx6Wa7DtKOyySu4Z2QWL6Xvw+pLzbOitSTm+caGufmz1VTqTp0tyHTXvENjateO
OgU3xegfK4yWLtaB1zK8JjteYMQCIGSxh3eVN3DPtp6blM2DCktkI960brbiNXA1mn4beBKTji+f
VGvi7DeC3+uNd9PyJnT1iOcSM3K2zciMrOBEMzAgfgD2fWi9jOS86Di2kiNwjL5e0gzDbdlk/bnl
d66FdnuqwHVvSZjRWfn7s0VNOkUVLuGx8pYVI7WRuxdrOJC7yyvZ6OkSw5rico/XG2zd+Non78km
cMesY7FK8mmgh7GR0myBxcQvoaH3C0uNMPFgaltkU/kFDTIoxSRbGggblkOWbzXDn/ZZqCq7xoCl
MrbFxjcGrMYZzvy83pBHSNYII+s8JO0k84xvUaAmWAIIe2e9uZKl+GZ0UE47H6oHcRDjEd89npph
UQi1f4AQpS8MM8w/mlIUJzTX+zqvWMHH8k7NoLPAxO++9FN4G+ZDstfyBkY6dgoAL0Zw6tVq6c/o
PD/73+yd2XLbyBZlvwg3kIk5oqMfCIIzRUrW6BeEZNmY5xlf3wuuGx2WXG13v3fcCN9yVblIkYnM
k+fsvTZ0i8SqJKLm1F7oYMwr26dhYTeFWnbOSJDYZuGmqo23Wnnt+iS+get7w+/h61XJyhrVlzjq
BtC2FoN5WR6SGUg79FQ3oAF1Q14QTxRMGQAXpTcUVb/vahxRMigvWpthsM4IXtjOrQVDAM7wZIy7
opNkgdNF3Fs1P69iJM5da0XfmIiWGzDYAe3kMj2JkSkQILRwgiOPTbe+4VssVqSpwN3CaN+r7mw2
j104wcfA0J6BcNrRMBzRVWkHOcTWjewlLsJKO2HJJPQDUNXOpspmHCugqqvqTVPy942mCbyiI2K0
5SxzVVO5mO2o7hSD56z21W5NaXLxhVV4PGjJvrGHNxQ+R06w1o01akWqCdI9xUxUgR3dpJmjwVJC
XTsCxCNEQ+n3CEPWJpaqh15OhRub9BgSBJVKSf+OVvIpUTWAG230JR/qbp8GFRS2lg28QB8SNHjV
8llua11/jvqxOsRq9rVyguZgdZanTLCvgsa8C5XuGJn2NbYV/xLp1im0cHArg5bcYLYoQdMdtIps
lpx9tDVMrsxNauwStBnukLl6VXUH2/Bz7EN9s24tx9ykfViuZkm/WOsgshRJWV/NdumuMYmdTaN6
zkaCgX2lPeZ6D82H4aLLqLVlVxLTNs3vQlFED8kwAF9BQB9XAl8e6wZ+mkmhqlTJths7c01MX8wB
YIdHI+2h+HEM3KJiU68Ogl3Z1vYrLYeVv3w9ka91N2GfwaEy7buSm+VOy5qnWgTRchseN4SIsqh6
P3gJe86Y7latfHgu6jUe8D30fQEqpUt+JDENAYfH75gr5YRjonoX/PRbVZNs2F3Dna+3vkWkn8Gn
Ho9Eu49Hw5geer5KHt8aHYYILgaRHdw/ip0uCvkUtGcdutqxt7h4ldyaTPLDqGQmoh11V2Zi2kPs
UlZ1SD0V0RZkWzfOukIGTGjmOzUHs0PnfxslXJsg+T9PJsIjq8AZE5jFJbOA1asyd07FqGLXbtSv
kf1VTHp9GlRukak1esrsHOjSq9vUCAfXVopxjcCiRHpMG3QkYGJbcjXmiucXR0wiG3Psgm1r5F8S
rrheSZugSLtgFQ2y89qm9ncYayRNE0xeeFBg0+jDfbo0h7XRgCcuOa4jdhKXwCE+ekvMtB7IgtIC
9Thm8U2qFs+a1as7YpvupSRYjlXaUHO20Y1E4+I2pUK4lqxPcZnfNMYcPdkNUS6k9z5Lej9bfdkU
GBf8pIcHlA+k0bR7vydpnql0fgCJ5TY/8AYZX8YaFjJRzUfq45aLkx/fxk5CLF05rQk/ZYKaBRrh
XtYma6GWhnZrbiNdXIsOuF0ZK8fCii9alg9rsoP0QzIOsFnwqyRZU8M49JMTGyFt8yzJN46KjLxw
8sijTSZZ+CoLuw3MdZIKAs3ioXWTdlZ2lgKzDwIQ4vE0fKE5nZ46tXsKSK/1DGgikF6U5GTPduIa
NuZHvXa2RiuoH8mzuulo6VoWLdXQuR0I+UrYsqZZhniYTlDCohul0IzjmPjnxledI5+l1+cRjVLg
zmsA8wdnjiualfF3+FUks8ITAVOKPVBOudfWsDMSYeZHra6frSmM9uSY9MeiajZ1lNw2Rhrt1JRc
UqJd4jVQ/V1rwudNKuI89QkxEZEY/JWeI3DLwYg2oUVk0BgZK9qVw3Yaxruon28CO1A8SWaqR8My
c2kj7VTbqPdCaLd6NBRrezSibdlFWx3iwZlxwl1iWU99rB2RrtECU/hHramkblybLIXgGDXTaWAQ
6o0UGZs5NK6lVb5yYcg8Dll1O1tAPDL7rYc/sw32HQ7GG/iEl8YI6NqGsAd8463vUkanqczdUN+C
d6XSLk16H7H51WGdbbs2flK7WjvCoV+zGYcnI3+MCZQ+0aO5CRquwciPLC8IA2UXJGHsasps7JYP
PwH7GVsk09fc7DRVOzOI5dJHf8+iBbemncxhYGLZioJmr6faM5wn+pZGg8zRwfutA6uxRywaTlVu
VNhoVeqLA0I2T3QZTnZHZl+D3iV1CAxhJs5ZXNzrSRic9Dx7b4kX3sn+mbreOanIN2B06A0NnJLU
nCb50ZmSqHBsBIFIDoZRyy2ArtIdSAnBEG8z73Rgc2U+4RYTxEBsjh3pvr3pvAcdNU3Aab1N05ab
86xg8oVk4ZXJ88K5I181r/d1GjxYIdNRSrrknIjgXaTTI5LH1ah3KssWU0I7w/wN8pHbbE0wsgm4
TVo29oH5Ri2DbyKvunUaclYE9D+vAplTJxgrAzWCQ+RMMrtyo9gZQyHvaUWt4sAoDv4ExbdMfWeF
Ha7cq1QF6jCq51jBQ02TLeb84+9HITlcTNuIohHdQ1I/iJKyTqmOTZ7rO4Bo+sYYFeyxRg9DQGWA
MVdJSluncCDwGP1KmZXFOp3hR6d8PTiDxG0h6Cc2OnkrR5WT/Jb0QLpObkMld1RwcnMchs6aLgEH
bTQcJ7UGgwOou8xoSA/aEnHZ4sexarUhQhmmedTVj5bZ+ZvAVHSXjfd2SqIINkdxgrGHSvJcsSnt
MKQlqybvr0rfDHuhhxFmbRxxDEnsrYlDpZRF7RYauQbcrtZxzWlttqo3dOS1Iym9NpnSes0A8Elm
cUVk8CCO2qEtUbP4ZVNuzGK46zp6e2BT+Hlt8q8m/V6pg3HF05Zgvh8f5UzCU9LzYirmd8RcNzLX
Xh0mVLvcUR4GXQsBMBOVGfREgNdzcoHJS4ZSDUAtapNwq7T6nTnyiMSDOuHsHdZpnjBkrcmwoCul
ueTz3VUOuQfYJLkf+a16iaLiGxBx+1QI+cDTjQrlkMhafeswC7lJzO6sczLYWjx55szNDVJMeJk4
83l8jmmSQwhrcow/vrnhHAER1k+jVwEUX9kNMU++M7zPuSZZpkV0o1J+uWMp4NROKPpyoCobpzRy
t+LQSkpLO7YctKvRVMvd1Ch7vyGtLVAamuZRBKg0AEcwoO9GJBzdgMI9IPVNXUdTvmsze+aUhAQ8
ERZcK8SLYCOnQiEziKjPeYOTP9+kXETXOgBrj44TYlwDTBdM/4XZbh5tCvHbzsDwEA/Lp9rezyli
mTGMNmON55XeGiWdrWw4HuAOdz25oI2erIlSRjotp6vDdGBrB1RN+GDR5UX5KRcOH3RWBevWpLTV
A2W4iKy/0yfnORoS9r/wS5yP5p5IeqbNy0htVgztkOW8jjT6p7Aj7rUpqmMu9WNv91h/NUzOMA5W
VdsZzCLwW2noH6A65tJVGkZ/KhzgSIxbqH4cc+oMYRu5GbYwmsJmYwwsSeAebWQ9JMakHUjXRE8z
zLeqgMZJRK1BHiyJ3eDnrKTP70S79ovQJ3froelN4wbJ7Yq5AnBgmzzdmpGh3TKniAbaY905ksgX
Oh4Tt1VABNcGNVAgq1sJ24VI5/pxBCDNbBM9fBD50iPBmso3UQBkW22waTJCQSvuk9DBJJlioF58
u7XvtDE8wRy+DtgDPI34RC9I2nzVcpO6Zn3+hHbIXHeqKe+K1sAZ64TrYqEtgcCctkzYHL8yjq2F
Uapntk+G0kEopCSKTtuAqypOwsnXlLewAdFbpsmtwo1mrY1uN/b9Jleyif5Y+wgIidO1Tb5xcmar
SV0avJVEzOb8WAjInlRyf8cUye3n4QG9UfzPVOz/e0//b7ynDmKY/7P39Pqav2avHz0j/IH/ekYs
6z8CFdwyaEf6JAyTf/SPxUqxtf+ohqoxIkZpQim8jOf/67Fy/mOymeiqyjQNYZApGKD+133Kf4+5
6eIm0UxuAct093/+jw96lObT739VfeufvBEMOQUy3eUX06H/9ln3g0LaaXRn1D3dxFUIQ7hbtaRJ
Ah2DEOBYw4641h+guKjJELOvG2NC3BbRO9DY1qkjL5DECQwYzO99p8VEGJLRHBvBxnFoyzUaLgij
fDG1iYu1BdswUciNAazVEXRDTB7zFprpQcGgqT13IbgM2RFmGrdR5SkICMZO7nX4wdXokVqP3HEB
aPY62NnZlvt0iQ8K+4Gxqc4UwA9DWA6ahR1S12n7TOa9UnAX+OXLvf4zBv71ExPqJy3b8pFhI2a4
ji/OWD60j4oekSpQwX1H8wKtwMvplHdTFMfArI2XjnueXRsb8Fo3Chmgtp6ZGwmZMMScG8x+s22U
0V857TDvRjloq5AcyRU6WdU18n2ct8s0vDK2Yi4HbCMEz5WHrCO0YmpKKNa2fa2IQS0C7XugintE
qsiuNfHIzfW7tHEYWMY2Ma8owItjl1Eu2CilakhYWUZ+jkKI3SqZgtj1xzjeVmb7rTKtLyI2CB+Y
NxOZVARIEaDSfdUNWCxFULYbaUdrmHnPDULZOQvzLYaFXZz1XI17W4Xzan53xPzWREq8jdi4VcQx
SfVVlr2yIzvnqNnm4LaRpq6nWD6R6BivoyAASO3ET63jkwG2SnyHGbAF7GhSNEgHb8Yjmla1zNdW
2zDTdVCjN/amU5V7xLOcxZRvQ8+Isc+inZ+GzFare6OOmT+Mdog4t/1u0isww5vCwpCLmiRji9aD
8DURpOwZ4sufV8RPMegvegEWBHZw1TFVAngciWXx44IwoE0VXZqwIIqoXisREVtwTm/tMAhcvDeA
StPkyQznL4pVHh3ndiRj252UNFwLlDfUehBJCYty9dYu4cElpVsgFiQgFx5rGynrSsW7C1nA6+Or
nojuhBj2n/39w77w66qWbEO/ah74GZjPc0oZmD5NyL+fBJo5SRE8+4yGbIVh+dQwOOkZA9V29eoU
2h23mV2UIcJq03lax0NwWw7TBsLRj2jUA9QJtwYTd1ZXrLipGa4njYi7MW+8Iv/uD/3TkDebP3/q
nyX3vGM2LmIwbA0FhxTaJ7UntXub9KPdYukhI9JUvyoknjbMvGEZ81iqOemoCKlITKfpXyxMJvxv
IYbKP7+PRQn88cu3bBACKjqWxUK77NS/KlsRD/pMEEh3tcF5IV60n7OqvmsY0P/lhX7+l357JcwV
NhpXsQjeP75SXvbQ/2euGnGB2kPJbfTibYG0qP4aGtF5SPNpUXYUxPFWNzhaeTcCbBTuvv2kUW8S
eMgEF+KuM8QoNGrYbX/+KD7bMPhKbOFwLOGxMxzBafLxHXajTkluAai2ZbODOL/tu+oxyIsLkVQb
ErQvIRGvw4Eh5oWm6/1fXv33fRm3C+eV1Ix/ExX5LN+gLDtyLeizTM1LyLWJSTb04GRpAuoJfKgm
sLxUrdku5h9gzu4aMT/m2vRdif4m/PwkAVuW54KcMFALLqrkz+uiUQKTXOO69UwkxWjZ96pfvI6V
+TyTyI50x4f36LW245ZxQXXxv+uPfzmifj/T2YdUaeNHAWlhfH6WI2UgVK2LYBppM5fptiiWiAEo
XYGcVz0MKS5NBlEM2l9U8z8V4x9XKN8/hm2sOLqDnPiTntAyhyGpGiQqIi4u3dDdl4N9qujNT459
tXX9PYzmO9/JH4Uiz4M8ZaZ/5er2WMXibJXkaRXVXxbFZ/ntsiSlhPBhU1DZLMtP+1qjzzYwD97S
KNQ7G9Jw01DGA8ViHP3VUtuvWtCRMpqdZDReIBmfSYU4d/LWmefdso4oqbtYun1f3mvRmSToPYJG
/kD3hibtLtfTS6pwOS/AYLDm89lwW7v6y1b3+xbz8Wf49OC3TRbSDOdnsAznQPP46ujtG8/a7s/L
5l82GF7HUqUKiURoHAYfH19TydBIIv31aJ892sV0R2zkQbqt3u4GkT8alYMURrzrPUQ9usYq4XIJ
SlUwx4Xo31L61kmg/m1NfZIK/vMFch5Rc5k6rsrF+vWLiySK25YZyoinxhkEiA4UVdqZaaybsMBb
Od7FSbdLw/x5SqyrDvmyCbv7iXSztiR4qefynNNcKZ///FktR/qnlY7XlZpZFQByWe8f35VaxGk2
qH2NnF29I67rudPEuemLSz023p9f6t92VYpMx0ZqyPmMs+/ja8V66qgEM9delGBNwrV8T+PCXpUp
ApbZ8tXVEFk7QttIomAuvAKEFyKApur8y/v4fUezpWZp7CsGVAahfloeTi3w0sUNAjTHv4KJD8Jd
MN475hmAzZ0Z1m+tbgE11d7//Lry31/XtISFCE3q1qddpVKQ1TAcrr1gMt6tMv8KqX50rVA9Z131
rBTZZRrLy+DTv1/P4Mh0Pf7KvigQIi6kzIphlRqSTj2O8Y+G3rZoanLZaAT++X2KT7LRnytVs7nj
aTpKf1woH7+nDkWRWiEX9zAbXIXevwWifEaCl8wBPtGmFogJ5TsS5GuwwAT9QX2AFhisTQVbQtt8
m0a5zrVkqznWVSTdW9SDO//Le1y+o8/rFscPB5LKwYTL9+N7JGu0qCTBKd7kFw85lgxNRZEhz0Sm
3ZeifJQ66wbC39c6I444staOGf5lm9H+bTvTUUhzLTZhH6mfvk92j6wjgIcnWi2+1YNfrgYyo1i8
hNxVze3A/GwN0idyi7xB0oCzds4uAdEQqQNMFfbxbZ4GBnrzHr1hjM1AEDesI5IaFfED234B/PaW
QohUUz4FlPT+RSlqdaXgZFTLLQpoAufx4rQaFnLLxVuBgmEuvN7wtfWfP+/fNy/HVlXNoDbk58SS
+fHjhsRt4dcj0aAcdGTYxrjHF7aKcflY9oRHA5HJ32qw5Rv8+A1z8prLnR4nt4WT++NLNoM0GXyk
Alsi3t6wpNFlzK+BxgST/DKqAWw0hB3fZtIY1xKl/8aW4WkuK9D6dbX9889v/P5ds2/xhsBlIAcQ
8tM+GccMMUYG1F4a9ier8F2fSU7ScOGLnsAK30x5w00N43A/0NSce6ip2EluMh3Hv8SFEKnRM3rv
22y0L0b/PSRIEO06WuQxNZ5MpjwMmrtl9r4ZY6agTf2WVnT8h1xz6TIwFqf3nIXfsn5mgN8+kwN1
7R37mCfoL0hJ0cf+Dko6nUvEdcggnIcwuJQNHxGmk2Q1DjZoqip5JKiAzDPcLkpSn+cAF7zVopys
kc7Hj2kVXP/8sYnPXyITdklThmXz8175+dCbwWRrRVjBTkg74syI/xSj+hh00J8MPdhkxNytqhLS
sZkE75lZGWi709uyS6BSD87/6wH0z7vBvAfihNbTz4bIL0dwmLUx9qF6hgA5o6myndeyzKF9FG3H
BCw+DNiy3Lmk4YodgaHi0AG4hmX+5w9lqdR+XdjLuwDuatsqmvzlGvRxYSPtFVmkZgv/eE7Xcxm+
Ya3ZBmO1deD1FLpr1OTe//k1P1spUHPhpeY2YVHMYu5eAHG/Vh9jiU7PEDBmRZo/WHXPIkEco410
OTIbSNCApDHaTaZFVul0x3fGQ/SNUfW9BpvAFSnuPadU7q1Au01QlvzlYV+oMp8/k+Wyg6uSd+lw
7nx8e0Zst3Fr26OXZdPFTnwvckDbj1+s2t+WwIvdQbWRZShY4OpCWyckqmVTiwFT3wI/dOFCXuIJ
D1lavZlz9qqo7VNb4PCChk9AkN6c6lLb//kjlfpv71ksfVD+x964XE8+vmeamnVB3s3gLbPMcVLF
TWfijWl19XFEkH9gtEWcjE9+gfBf2VIH5kVMc4uGXG9WerwrLZ7rvCuOtbbtMa+jCiiFq4RpeavT
QItFHBwNs7ygEn/KyjD9y/n1+ZhnSXAF59yCeWLopvmpIB1pxDR5UCPZSRTNHZOUXJJA39vz9Cwc
+8mOLkkzrvMpdP5yDfitEOKVbQNnCtuCI3TN+nSaoDvp2hSrk9eSL8T8A5HqILPn8j0GMjBlHCij
ndQ7pmWvrVMRXwF5t43e0EM86z2sSpOBByqInNApnQaBfROKgH7e9JcP6Ld7xM/3KeGiUmlwkfj5
UP2yX3SVHhJYn4wekJFbp+kvclY38RDdotoB+60dlUg9zEGz+CpKKmhaxqN2bkpGxgqgQt3UVzze
YNwpFP5WAAFn/PzIUERixWQrUjmYPn+IXVppfYCgy2u8runFBoy3wqU4zzf6YgSTWvIDxrjvpn4d
Y1qZ1HU012dRV+LeT/1NL5nhzRqhzk1U1jsmXivq8OFYgLzTGfmAlu2HneGEt1FOPBLxVm5fZ91a
FZecU23fa+V7Ho7OvmoBmyWTtZ2zDJZfoggPjCuFQhV60SiY4qfjSU+Z/o5Jqbh1Db+xGNHqZPTN
yUrROOR4BuIUl5ZaqdcJiQl6lqHzHEim6EVJ90IISeoYzRjX15l+dyEOvwmuK1ka8Rq9AdpSGBHO
6O9orh7SZcpq1sYd+l6kbFMboWRMXtRWnFMUZoUS/jCU4nF2iFcg2+rdIJDegnkiZLbB4/wmhBer
Y7op9fk+9GHQWv1zVvauFmvi1CIWQeeZ0gvvXGgihHZqPNBthMB2jAnTMZY8XjSh6STIV0sx2Y9o
QL2gdHB5IR0ZWmQURg/knrQaLxsrxdUG3VU0bDKOhsx98tU3TR3vRj3jz6YcSYY+HpFaKHtTCw8k
yuKkYKMxE6kSX1/UF6NViRdg4CjhFKx9VUAmJnvUNRMo5oXeVhvZhPugCggXjmWNjdDINjQ/ChfV
F8JnOb3+NMn5mJiwhLN62m7q3RRJ2qqP6nxDOnvk9iCmHIafSEfy7vnPm+lvd0MgQ3Q+QfQtPUgw
C8tq/+VRU6Zqio3OGbwg1+6NQH8Ya+utsMqvhjq6o6m/Yz++s2J1zVUigFrxl5f/fJ3g5bELOSb2
YnYl57PPca5iW0/SuveUFGtNNmoUcJNR7YCCZNY1iwGt1KFRHNN+TlZTW4pNKfTa5cJ6+fM7+cz4
4qDmndgLWwCWAcO0T3tjFs25HWKw8QxnirYLYywoEZn12O+XSrsJVOyXM+TuPo9vzXSAyuHlmHT3
AmTTNslYVgQK+nVy1/Nvpcvy6oa6uRRttKnKpriJ6gQQoDMAHh0j1LiFYPE4xPhYBqKtSCPewFeV
7425jIJ+/oftsb2R3Uuojyh0lmd1yFp2Ni0cXawXxXZBfRAhexpC9MX1DJBzCK95jzjS7LaM5SvA
Hv0WK8syUCdrurBTE3h+Bz0ZhYoDi0IM9rGCveqVTknMpMXzqzdorf782f7Lfq5zKhMzxCwPHu5n
mzBFDHTtYeg9X1S+p9ctcWbGTWEWLH8j82Jp/3DiMNlpBWraQf4AFWZ5emfaJ5wW9hpdbGrrI4oa
rBOL8uIvrVaNhv9vmzrVD/QHtEf8BUXqx8cgFH4b+D4NIYAuGvltg4AGn8qlCst3sza4tWLeojQN
b4CHOVYgD61jDtuerK0HI0o2UdupF+lrI+ksbAL1mJ7HWUOXJJKt7NAPjOqcHYMaGVFQcMJSA4qx
cu6HFiKOo5HohlGjXo30nHYFzDjT6dB9cRivoNFpuylDlD7je6f5iP+YSBF3+X+RTXvZaEgTk0W1
0MeoN4Xj5WFrr32nhDMTB2/TfOCWMzkhIJWSjs/gtym6AEZo8Vzvso5Qi5/100+XcRB3jhcjEMeR
xqbTXcNE3ZZFUZ3lSFmXhem0oXnkb/xkZtEkIFfUEg0+YX1hiJ/BnAH+SqUkENLWZetG+bBJl+9Q
KCNheoXlzY5CwFxBeTE46dbAwnJTJfougD9Q+VhZJZIQLDcDjzwp2jXAsCIeK6INEHuX41G2KtKc
nmAuNGmPoUkxA7EKwxN8IbcsCVg1Ivk+N2t1gUrkmf0++SNMmzlDq5jz88qYpsm3qnaye0Om+Ren
Z+KXOGtzisVN4xjnEY/jxegI0g2y4gHgILZy7p9WDXy+C+1x5XDE7RvoPy4hy6kXyBiCTJ4ODJED
go18Hy3U0CMa4+XimvsmcVbvoVErW/JHxXYKopc5fGlRsNwqEoRy00xra0Rv1bWTILCY6Lm8imyP
06UBrB5w5w4ax9OXS1KBk/gm0OMnTDNvNOryh7Q3N2raXPEStV+TMrn2u5FiYJ+l6chKUJtzPOGB
rKMuXWfACgJ9xmgwvZdT2bwPARYF4Xt2wENlz/IbmT36JgyD42zrwzWTY+PqCH8k2XwM+HNQalZU
oBsjL6zlNoLF16VTlD7ipNAyBPuaWa+b2pnX7Kev01KtNYNmvKbS6lfAz1tPQyuFpTmUkIRhTsct
6pwGtoZFVGhkxoeZLB9CRohcknyXXJpYgWF4nA3ncWAoOxu6sg/VGgIjJHoM0r7zmK2aaTBPZmre
xRBztolfeLFTkyEemRqUZ3PAxdSO2wwMs4Zl00iM6D4b7O5Y5+pdXFm3hTG1L7g8eD3nxjYjXqew
hzua2dQXBOB0pnavJIF+mxTpGfUgSxk120lB5Xb0JXZQv/LH+7qM1zDix0UFa579LhuP9bK34h8s
WT5m77YZnu3cBirFMCE7JhVYE3ObTInyMtv+tY8SviizQTU3C4siZ3rBUID8tVPmXYja42JWuEq7
2TyoE0PJWAtPVSHvBgezFM+4HByaWT45QaE2VWCy43Cfm/1Lhrp9Z8g8R4iOEYOSxNfMjNTmeZPl
/cYJEuO2msaNWG5ufEvhrYJLZLRC5QaZ2bZSki9ooxjAOz1S6GJ+ZnBPgu+gcsPT76ux6En3IkZ8
biICfxZ6C1sc19lTmIKFCFFa6gNsr4YfY20in12uH/XeIL315+9Ekz018SQOGurKFUhuYCsDOjHa
K87ABK71OR95QBABTsioREcOkWLeIQnY2xn3ZWEPx5hrIJmrhrlXJTtURnAJ1ixMlQupb6lwy2bx
oIbjVSmsa55Vxdac0nrXIu42wWcSIWW6VRs06A1Q8i+l2MTFd8CpgGu8sr2azsFK03uxk2CvdMlV
MgzrXaCFX2slpMXSHqzR989BE2cIEtQCgRf0uLAKwalqGZl27W7u+UHgAxe7NhwwaKk+gJLu1Zkm
eWrVqeMojtYWV5qTsfyiRz5pQGO+CythHDXL2cxkXwReb2c7IgLMM/c38yxhjJ7fKTQMVc7nwGpH
wKz8EjASOPiJesZaiHM1F2JfsWF8MROhnaZsfoQdEF51BwEFeMK7oIRkEaRDt/n5205tyViuoHuN
Vt6t8yQoX+pidCOl2Q+N091QT2auOTbqRud82wSQgchUPbbDmbzOGpvHFG/nkhKjHXSVXunIsZLA
MEEk6Q4+cqGuhOAhO8VYxz62S76dJbwJ+Ph4zeZ5WBV9Y9JQK28rK3i0jQB9Xx3re0Uhaj6YUetQ
+cCKsWNrE85oR3S1bdY9+s8bWSqvnGPbkfbAjLsC3kfroq/wz2N8tEzuQnYEIUkZYI5zrX3x7cX7
EneEkdPWIASJkLw4UFc28CZZ9xsFt+8xz1KKOiZodfViEJuLhzJHj/2QTTj6ES1hT1jK/MlwvnBC
QYdiUBlr8ejRuyf0Vsuxw6Igx3dSvdum2P+8oMi+v03R16/82ukvoEofCiKhlutJGlcP3ZSLNf0Y
fV+2dCWzfttiG0YLg0K1Uc3btJq2tka1BpMYaXUZ0MNQkLZMYUOtLrTexWGDQrhAk+snxQk7wXFs
yfwmmj3ZNjMFTdecaLglqJYjwjIrPFiN2Awk0LupeIf9eBQ11s7RUHbIT8WXyCBstp87YEqD1LhR
jYyMYtI7OKKGVrtz+mQ39bz9uvT1ZYd2gQ2JrRN1/QqXaojFEQOqnQwnHGY/ZNOQK72w4xA4lr5p
rJraCrcxI2dNNvu2mHdlBO5FazmYS6TGkhj7DeCXcK1G3NzmBqN3ZU2JayG1RNkNBSd/JMDklTjs
GUN5YbnwSmmz5hbZlKWD/Fz429hwMLHkNAtKv8fVbuukP+OeY0+eT2mNNEjJHB5TNTqNfbVW6wiX
a0+QZ63XT6kfkHSEDC1DniPQqugq7RCRAa/qnRmWVHNS4oL7AHbcDSSrjVODnjELsU1qaqI6wWOg
Pxl21lx+3iXtTZRgjJ2zGlWbPs8bW3/vMrhtqunsfav6LuduohOd9RvqDwZY3WvYB+FRWpSS6ijY
NEHdNkYzHS3D3zchhFra0TAosgQNNWonhGbdNonwlRMvHe/jeD71qQVn1IKAYcunWrVM3BpY8quq
sMEVJHiF1eAZy5m4lkYit8KHgFmL8UjioulhprZuBv+lSCodUIkQ2057MHMtP37J6S/fV0SyQ5Kg
HC2njJU71xddA3KXtYqnyzdSPNllgh3lB8d3A7BAifL+ltR3QMmpeu4spfgy2eI+hGa3LhKdnyfJ
iKaf9O+NjLK9TCCKKTgbYQt1mhv2yFl/3rYsJ6J/bErHHWsCEgH1kKCwFNtZlZDQMOrQnXxmRjlh
EDxW6uNgABSazKHwSsrBVVESAeoUOI8YV+M4rk4/n0Q5wdBCoZc0BXbSaBsOS6dYi0nZGOKYH3AR
Z4TIafWnWMmJVSjCw89ehNXy7xQZyMV66O7GYP5ShHqyyUV6qaBss/PLjZQkd2HVOVlBRUqoXZPo
EJrT0a5NHt7EP+Rdum37CRdGx1C2tJN+o7UO2XGgMP2uiU+dAn9HprpNAoQZnhi/MeHshgvBfdyX
MnNFWr15hQLAyZ2HWA2GCSIr9SSUkwWzVZcXwFfaUVjK97Ju+fky9GakTh5kqXebBkwScuqw2WlM
jOuAPOYYQYOfYIzwtR3nr7124qne5cZLaaUM1ROj3kCODNxocF6UIUHZXevZ1Ta/VnpHhKCaatvZ
CQ5d0h1lhcbcHMOJTa94hKcRnGYFwq0RzOgQ7U7FfzsdJh5IKBmDv6ImpBUAzmXn2PVLHnWEoccF
t46y9Br5vwg7r93IlTbLPhEBenObzGQ6eS/dEFJJiqAnI+ifflaqZ4DpbqD74gfOqb9OldIw4jN7
r+26t41RHmA17Xjv/Cv0ocBfdPY+Y16KpZ36+zzwHiQbrqMxsumgleQaMJizKobkWEL9hfiRDGui
AqVJavvD3zegc2vgC/2Lb/Rflhg/AL8Q93spEUrXf3Syh2HkiCApe46xj63xJMJlw4LRvnL8O3o/
xUSyhHtTfQliCe4XN3SQvM876HOwgObixcny5oxXQkZm9ChdQBPNNNz6aDYSIGxHXLDPXd4AmmpG
TIWX6yFqhbFlEftdrLyDdWZ1RxCnh5c20961dPoUEglTk6nn4TByoor+7s6wLq0jVJZ0O3T7VRni
uPh1F+P8xlC1Du9YydZkrBlnmHX1ejEvbPwxzdHgX+ggMqviMh9V0qhg32aX+Op1i27DQ6SVP+Iq
74iRcvD2mjUm3xHbSxpkB+wD0lGndqiGcwT8Q5jumLDu4Jw0pL2bezNJl6l9Ky+sYHWFOcbcevNE
OLdnvZRVcJZ5GN0vU3UkbIHM8gycx9LJPZd2cJ0zqrmvAabAcF12+G04qXVGme7bzr2ukXmUS43x
HI9B1MgDTxVcKFPACDXSt6XNi+0gnRfErFSRWMiPXcPkeEyCwPVOeIb+pQb9ka3wNqJOFaxe8YeM
UXdGNfWZVkWBa3L6dM0OJ7HSBW6CgFfvMZAkgGfP5NfBc30zen1+pTPFA23VTwAdzk9hHqqkJSsu
XqGJqEpcu2id+jJqkrVuP0alAHvUpt7b4aVkjrJHBj9f+djLOOI7XWn7w3dId2/KI9l/3aYaypxp
U/HPRx18mlu+enU2P5fN0m98MQX3+Htwmck50anDEHSeg4f5mamqfaol9WrgWxvodb/sEvsTq0qd
jH3d7PC7JgYHbWC763XgVdPW6PtkcD51zqeUO8vdONhunGbmTRr1D2pVVJw5qJOw/elY+sWueBsK
Kz9GsIZCLIQMGnDrdWV/t/rtnszbEdv6iumESQeuJPUmWpdsZ+1Eu0K/1FDb9iJlR+ji8CAznKvB
3BTCJn6IyGnSOS9xFvhO5vXRIQobOA0KzaUBdtUtoHzBLUu06IgJO73sHSIbrRQpc8/yP56lfQwM
gPfABr/bqv905SL3NluH2LL6RzpXSA8WqZqlJ7hszQ+CtAMGL2B2wtHclITGbrE4fpQWVRQrnpNl
FgitK1QFqjEOoHnvRxIWTllEITS0zc1sztNRzF9Vrh/1WFhJ/p4tjQcEB7df4Ac4r8r+fsy4Zayl
V5ums/ZBbhz4kL7KPuRdIW4tZ35A4Zy/+xKo4AzgPo4siys0tTfYyHFsZXm4KZc7hp1TUrsMIsmn
g/jVRy9LB2zELsMhVh3kC1xHlCO6SVg5QWxpjeEYjhjabHxdXQBmYi2Ht3rJZwpxB9qYWT7b4YBt
BRnN4L/3w/wWNkN9lydO25DVJIZhHwzqU3fWsitoqGPklNGxGMVzBW6lNaoipspcsXpap7U1QZeH
clPVTrNja663qxl8CAae2F6AkAyesjDTqvcgNZAd9hcYTVqU50zNxyLX731DgyN0dnDaudtMykSW
ONvBxmZot8G7h9m05AxUUJFVSGBosy0t6E6qAYQxutTjyvHjZtpBBi53o3vgzq0TxUAy8THPcCE+
OKPV7x1iH0kODOC0LU/l+oNWPLvvbRA1iNp5PpsEOShnUcpFHSIMQnNr8j1GvjyVGrN66g3oy8lO
KvNoW/f9dZE57Z5sUA/s9fKwDmqfSfeBdvgDR/4VrMmt6iUxxPhjL1oBDPqYy/etVdx6Cg4KeZkl
hrfSyZ7tUczUhQzYWsT9jp6SZmY3YUce5/k4vdRu/iBs1raIWHmKup6Bcybu2Du+Gz3o4CBrP/wS
d5sV7a1mYt9TlCBIPE4F0Fim238bbn+WKydhR024oc95UQV1Qu5XsY0YgwHkxPiW+UZKyDN24e5u
kiAomgmxgTbymU2V/5O64J8UmI1W4+Z330ogaLkGi5+Ga3CXUpj7UYFesJPhrpn9NJn7juT6nkKV
jdmmF2AsOLCxJWXqqpGOCQrAR4LRFHFN1JaD6uS1n/1u709PS7daB9VRNRjQw7HzFf6xmtECNe4y
3xF2OnN1rVcGRN5dxZj90Fn2jdEWYtdeaNiLQaGNUXirfYE1dj4FVno2qyDAdMyKeK/9Th4re0jj
pgTsYqwnL23MuHDxz45RBv7CHPauYeC6rlmXWMa3K9If18JnOKwmCfFl8N3W8ILzoHiELbqdxbMZ
ireSkM+41GwFLdX8utL60Okd6SJ/GEwRFObOmXsd543/wWhm3ZQQo4g0PLhRz6y46mAddQ7/sJTb
0GmWvb0UB1dxK8h+rJ5s4fwLdHS2PG3fXyzUG0Luz4tfmF/HfObX/+zcTGSlzg8+y1g8FBPkOqqb
ABBO6XCG8jqvh8GimyvQKjQAKxOSYS4BRru0bKaXNcV1ysL4lRlXdCvb8mf2hzGOei6j3oIv1aSh
2nEzhnsgpAF6UBAqwqyKWwh3CW1iC90/ks/jJb9CddOPR41zDgJzSSRxlWAmmB9nLEFY0byC5xm3
bjswhocCnfrYtNvlOqhxfhRB82uMyCjWfTnSafVuqTdGacNexbYPV8s7M6yTUGytHcHb7SttKrg6
vBC1sbBOqdd9Q2LpjYcfpyYGYMFL6hQEKEkqqKBssDFO30zmmzNsSdsNKYy4gUe7MuKRcHb+H6J7
h0jTTu0arwWV2BPxqVQAVWHOV6Bjxj50W7I+ren9T45gRMygIkkAsugu7Awq8pap+565FXakAj4l
jeqpGnMzMf3pw3Ez8KjyNbWZ3stqIdI5gOoheACxfXr3EY5nXRs7VfOBWFNTbedq2MPT+JoNAFs1
J98IiXDbMojwJT1yg1iXpBp2EPIhChKfZXTbZCXv71Rts8KEOE36jBRsndBBs83t+OVJxxOTqB0i
OD7aj7AVRJFn9ilQbCLaqm3QaolnEnU3tUuX2ixcU4ovDFMgSD3lnKjhMVe9sUVUL9lzWneycb8F
M2sbObfjScC3gYtCK4gDB5QjcDbcsEVHbt7CeCT1PvEoVDTm07sdHXgGFenaC2KUeg6pnEsITuK2
wkNTSmTahumqTd+HOUzg9tlFHXNyTLSb1VA8cVvcqdzMWKcVLB0cg4DyYd6hxLuQogXrvNnfj8q8
wmd/7ktBP9n/1hpreqswnYusORceGNhqYtWDVjEZCnLYLeZ9LNj9AyVHwGwg3CBxI8XcdlMcOjBQ
0ANhlFsug11GyWVm01H1H4bqza00Yc05zWBwcQVflqOhC4inIq2rxIswT2PtOLuN7pLSo+AxB4wq
Ds7yXdkyV8n6K9/cdztc02gEm0IntQYKzh130Cu+PDnYpD/alzVOhViRH8AmsylmYrMf5fzmZ3re
5VX5UAUzKc9pThrOBb6GnO2oA/kMvqDYG4C6zkPzpFXXXCOjCvrPxbONqyYrzu40jifbvYPBNuZH
oXr9fLGbw9KSpy71tvAU1f2oanSYI41GGbLlDvh06G/b4wrfOyh7pn81xWrIuTbYRnLZD0PEtM5z
aXxYmekdkHp+EkhSsSlgte7Ix4DY26MDual3xHJUg8Lc3vBf18T0tM5VmKFcEVP4XU0Z8Y8ileTj
Nt4nERzFYVqF3AXNW1dMLlccgx0jKymamtRmN0qcuqVHdDLiJa3a26LGKQ4ONLYEAY3GFCJ8yGE7
95Fz9Nc7I0DbJhqY5ZHdiIMn1+fZYbOBu8CKh7E/ZtNgH0QT5cBFKmfLDf5dTorKlCMOVJHH7FwB
Nu+Jzq2a3WVosJBKerVabwMD9aQo4X9X1hBc2bBNdNg35/HXJMPWQgP5WDU8SxE85k1hO/a1p9FA
da74dvm5c9Wc4fkdbG6wfTF2ZHZmlYP8mj+HOGKxsxrnqY0GVicTGmiHt6gbXJmoIC2TTH8U4LSE
55NhNXFJY68kDvvR6ifwBvNMOnEwHB2+FSGaDLWgWjN6plmtnz/bPqIYTNUZ9WW8Vt9DNocUo8iK
roQZtYe1b25K2cHaC77JzvqdTSxgPR1v1a7bYW507DGl3gTNMeQc3i7dVCeObB6aMqdTJ6N7GNKv
XvE4jUU6bQXW5thng3SM7kHssqXJmvHatgFGQkBjFWWhrTchdXEp1IyFdQobcKb0ZgIBwQnG5c3A
vo/JYQamALLgcfbpA/AIcNFafLA11rpt20RR7GLpi9sgmI45IsaDbKc6LqJPFwf1vbSLZGjN6Ngb
AeWqlLeNCbXKznqHWTKjqShsjGSsasANnkV+imG1gBNhIkbNjWWY1GSiNS9ykiGWhS3u8GVtAu2E
Z9+AtDFmxhmpyrWXWrvRWF5BsA0HNWOr9XK8XbUKuh2EUdghgwFoe+59zjr4Y818N6NzbCNpnGbU
ARsZEINU5QUiaANy7Wqb4HnGFzp8LQbvfuDbnlbwtNeGcXzaTcUukjAoAWz0BwB57s6scpBGpgO7
w6NE5PwCBMA8ioQeOwIImGLAlbVJseDm21RkXEVZ5gJZQcqCJ+PcUi2H0yxvypGynTDIpLGG5nmZ
GMYpDdmkazhrLlmmesqv4P/CQ2Cl4prysfPE+99pUdo+/VMKPAdGzMEM8LuK6l3rQD2KyrsyrOhY
qna+yyQysjkERO4XErTWopaNdLwEaJnN7lJcUkaAQeWX+AaBFEIHTWJa1SeJ05ruBa8iL/kzasPy
lOkBTu7kghSVOyIbMNYCPJL71ecb+afTKAdPxCtfnbojzkY7QZ+YSw6O/3N0k3bxQO1P0PjI6T7Y
Hmx58p9fQT6/yKhpjpRun641SUp+6/hHiWDgzOMD574ea3kMVG5tLEv1l9ljUloXRN5SPfOJ+tfC
G+i4be5os3hvobbxuXcYcW0r39p4qAFhNP1Wk5sNBbrMz+l/jNDWaleP0r1FkEaApQeGgIupPBr+
R8sVeAurkybb62AHCrIb0O9u6HGW73KpfouFjsfpzNt+bsNr4pN5rICl2GCbt3/9gFRTHMy9PJu1
+xm6IjbyQcdWTeGjNTqFSYzWttYBy3TqKOK5jPi2sKfu4PrrmwbwuAT2xpi1dYM7LNvXfXDfL3w5
LFkTAyGWfbrw4syO+N1cuZAWGs5v4olrpnJ7NVB2pcD2Yyd1gJZz320Gvw84oqYYHwFl6FznUIQX
UNmFSDJnQCK6mEywuZZEs277venXfWKpcM92or41LpjVoG5vhnRMabz9LWzfn7pDpxVO2WuaqYdA
jo9LbwK4Nab3Umd3oEYuO0EDlZ5ieJwO+SvBda89ybxLHdpbsp8SoG5YuP0l9kGBJFJ01s7P2M9O
y2bNiid8Sd0W5+3v3PrGZhrqk6PyZ+F2H52nKaqyV5MpIBcovvVKsHD1eblazI8WwaQUGxdvi3A/
x9Z9c7vgeu6cr74sz2uLPj0fJklTxrojt+jtWnk0Z99LOMkdkFXOYxusXiIr/Y97GllIIfl2dOa+
9hS7U8i7tO7nNAoeqsr7hbFE+IIHZ8qTV4ifb4aRxWyJWKSnJ9kZrbptAipDZtkWbCnu3WgrPX0s
agjTDhOzjWEfp8p6aEUBCI8b1ayD7561dz0is7QDYonLAhkBYX7Fms4bx6d7ahGXb4TDotK1IZCq
ASIoLBXKpidhubt+Dn47X76ait87wuPgt7XDqQxnnlC+3yaf1eTrvZOKCyqtuiVVjeBrr/wKW30V
2ZgNpD6bdj+c9MSlxACKrVd5jSvsIRsgda3ABMjneXOG0r/ua7rQXlrbGbzfxo/KITHbyNwii9pD
bT2CuG02yGq7HbZ4KNTleAusjAmlVoAUM4G4DLp4mcVOC49F9vmttqMHUPA+khprUzl8llUO9nYx
RgWC6eBkfbe1XJQpbZvfuviftn/uedNYW8ZCTr9l0cHOgnU/o6/b2XuWvbfCOECR4DnmOTPYF5UY
8TqHh9SjvnHRga9LdogAlFvWNuzy41DWqECsmYuq2k451l9HoeaRwAgs8pjaEau/0TC4Eoy4Ldb5
cWVQjJhTNW8vWS/Yiy8UgmrKN67iFHc0+5+WkVQpAiZObdERiFO+Doo6NbKZMfH3kQOxjVLSvwew
U7GZooYSi36bqLy0Hxjwc7FYiFFKjpOUCO6QV7mGfjKYLH4tHnWqGGs7pPzUbBq8Te7gyICY7Twx
SwoYZbH/yd3J5DSOrjIadkMSluQw23Fn0sJnwRharhBvxx5WLZg2xjZTf7Ts+kGRPbzJazHyBIC+
DDKBrI9J6c049cuurC3kKC+eY3HSCSQN/m+mjIcOBACSzoX5cdcntSp/IsfxN87D3NcBK43yDbAL
FyfMbvjI/Y3wqbVEL5xkuSpouxJDNe+1NcdkQzwaflzW+R5u705nq52YEbbo9myxVW9L8yezMVgg
oCcClCipuK7Gh2z1f4KZxA1RH0YrUBs/1P98W8aTOrZ04kypOFJnj5ODRM7ELTumR34ODcKP3ZZ9
11ihdpmeMWY9erK7qTGfQWVGZtYv2bXyfcqwpT6tdWPvvELdZUODlqeamBJfJjUrkHra8k3IVNxy
P5Y+j5HQtnl/o4b2JseABWCOFimlDbPWAneoPMiqva5BqlcjH1W4NICBG3kdeutwnBlGApOktfZY
5QQ1h1n41gwosxoSQN2Ststm5DG06IpYYzS3ufT1ZqmJ6imLiQD68joHdbxZWuez0COMuBzHg4Oe
vcUg77MEs/Ka5FvTJrLIW1gG6oNRujwyNV/1sh6/dfscVuy3IJlkBzIZXRQD5NiRiFuTfyMJdiB6
LUQiFxmTgXVivSksI91mVHrLSM/M9YOHodU7uAo36COLA6zsy0Ps0RoP2SPhWuZOV0AByg4nlktE
aWFTpOMfDBixgl+X1KqK16ByTk82qDG12EepR7JUIn6IcFJvVTd+/tUPLevahr1dZ6LajkpMPg3s
GB7eMtg7vW8fvJbOp7CC9Wj37OCyYJm+IVCxyinu0aNRSjjdjw/E6C3QUDK8Xo5PmPvWbRks612L
JdDRlCdqjgj9CTpMVQ2U7C6AsoxwN1EFYWjSu/Oy9brWtC0pKiko9GxADY+y354MRMDuv9DvP1Df
f9HWq7gEMOleAlenhW44GHjIWHICSP8qGyDYPpyC3Ox2ZEi6m3ZAV81e+MBZ8gD37RD6+qkvcopV
i7d19Lfh2u+E5uMN2EJPoOT6wv2oO6CG83qOhu5gh/NJpIG3MSLvLnAbiFV0wnTwOonIOY6zltFY
9pnZ4T/pcMGQCXw0tYVwIQDxi7R3nwqzPy+KKCNbI2psq33tdoxWiKVqeRt24dC/2tBv2sDapoU+
wdNNEOOwKM4/xgLEY1e/dLD4fPNNW/6Tumz/hasfnAhpFDiZAhEl6HyJXhyKAuzMZrnyWS0Pqr5M
89FtVP79pBWMZI+7QrBKbtMvVxS7IIBhWHFyDhRk7cIpwr0GxU495ya94tqZN4Zd+IeZBShSffQ4
rH5PhoZ2ZdrDc+XWd52xvOlxSHwJ9Fy3m9BovxvXpM3zPw2GhYSYJx5w1AuehsVqa1+nVTpsWEyZ
+K6p59v5iCxa9unnDPouGwGft49WB1vO6T+ktp4zEb20i3Fdr2xtF+dqzSE9h5E4VBprAI0LHb2+
6cijuOLdinPgbtuyNK9a0yJKUaMTnO3frpzIpZmccI3dykox4UW4KpgC9iBtDmNvs2witQEueV3+
v3+k1K//778z9mtgcZRyYy9VnswoSwhVAAibWojPqtPiE1FdWtWTKeAwFH4DwQ27gwqhODuR/WrL
0dm6dQq22LlUptM3kuzufZwleonMoDmThwjpxgOdMflyAX06XLXbmoEg+zEjPIXsWrwM7YqHYHwM
VXUyRpAqI4U9aTx+dXaibhu0fQ8IHk6XsAYQ4Gbz5cDqiCAJX0fLYMSacXfYrfdRyu2rVEfd5KJU
DOhkQsuruM70uPcuJprskkVVT57NNq28r1xY+56DDsaSiEYsl5bp79f4Dx3P5thq+/GKfBoAcfYG
58bC9HPm4+rbfo/KF+xqUd+mJXDfABEFtacB7Zi46iYLCgSYBMo4Y8W/zkgxbYzgTRPdwM4j7Ybw
tNxGNGH1JFyfWjU4d7P4XWbNsLMHPlwvRXtdAtZ2Nms/puCBin9BhXLU4wWAnb9KG93EOiTo2h7k
K6lJRTzIbN4KGP0xDoAdbXGxJfUJ9yiC8jin8TFBVDl1Qw2BfgTG0PzUWTNfuizbA4XYm40mepUg
hp1TWndO+2OjMsVEskatxmkGAhpge1JGS4L+qzu5CbqZJ4m27aqvBoQ1cjQTGyH0CpQzJvoUKbL6
ksrfe20gz7UWJ1xy74WgWmkRo2GHNLetgRmmxviDWf7oNC4lj4er2rbnH8ez0lsVOWLjtDh006J7
Ymf9PEyNsUOTghFvTh8YWNBmDc0/WahfoqG/ghHyFaDIvcnTGVeRWrdEmWNIRVM9aszlupf9PUZA
Fnm2+zPmPqNY71w0PH2u1yaCsIOben3zdbruwih7kwW+gXn2toXHfi5bvU2x2h1emeyXXny80FPS
nVU4xEJW0QlgMMtbzKYTUlgcd+Vbl018KcN2PBi1GRIMz62GgOE0TfZdN0bRQctp2WIbyQl14qdV
RTMlo2t98w0Mt/9hrmB0vnfZTDDZOtnrgsQzkggdU1ZThiCFwh6BNwSeMccmSJEtzKQNe0Ls2tiN
EECI08K2Zy+xCfaMacYZuvQ0lMNuHa14sUvrdIkfD+dxJ9lL7B2TPXXUz9Ue5S7zCXFdNT4pYMq7
yTzLPsgs/CHIZt1wCmXbigG4yw+fW9Y/SoGJN35r2oF360XXWQPWd2xtZtT12S4ppz3Z8M2jtDpr
h42FAw6KKqi8Zz5DdhRTSfu45O5Ty4Kuncb6MccveD8D0k0nalWqcj/Jdf5rt3Vx9AZi/VxipU6d
5H0F/EdS0rbNSRCrvPK3ZDrqAVZMTNBX3qZs+OK6Tbtr1fIvDdovW4d+XFsSOYAVos9C9Vt7qMZD
jSqyjAaq4o6IhRJvXjt6nzAbyRonxgRNc4iuE/fkai7XfgY/ekSlu6nC7NMR9QeZ2A+2hWstMmqD
xkzljyridJx7+9MKKOiXzkUs5y4gfgP5g2abjGByCCwTyNVA2TtofRjXqGfb2Pcs8llkZULJxDVU
4mHqQZ8yksrHDBmSUj2TWo3pruvh41YWh/fqRnHQd1+Lx8syCi+x0JGRYsga039oJ/XdpFPJOJli
NmPiplh/zONZUIfGeYGrv2G5PHnhSzFW/U4pM0SnPVwNDqrrOmPgCNDymM3csHnbbR2T9Epz/mQV
zlS6obAkvg62qf9v4l22HD7sybP2rEB6dgjY0IuB9L5ihSsj5EW//oRyttg1QT/EkTE/SC/Bykqn
s25bkGDbfJFqH9h8Il7Z5Izesc1M2ueece0464d1j5IeRxH62JbM+P0iSVdaVnDscmT/zzgExx/B
bNs5MBlKoYVdL/1Q5tnkinSvKCFQ7zmJxkBhrvWNJ9p/gdkhw3DPvU8y/WCtEX5mdV2sNQ8NBpJp
DoB+2tN1yWh726wlPtGQVxCJZ/Z8mzyXl8gFdT2L7khgBwOzKvgJNd+zi9ay50Jnolr0qE67m7Gx
4VR3OWNyoT7TQZ4w0ZU7t+TvYfhLvQmiYWdqclkpmiD7qgRQaLYre+N2GRAPiEbsuqpEtOPpO14n
jkXvXBXUgCZ0OsrxgVnR7DKFYAG6K2bxbUYk0Wtynn0z+/Wt9ujxtgaUzhhrwHhOemIp40afPfM1
ZuSYE5hXdRMuBDGwiTP94mcI/XZbV1Edl9OKhLC7WwqPbXUlyt00zVCLl39t4xnHLmos7nKEKLln
uonKif0dZbghDoJBN+s2kS7PRll21+HUZQnj3vKspoC7V0ynyZvv8gaDiSvU1bB+SwGY32w8wZ0P
sH8gT2AqFlQE1UrHkVom1npaQIvA1csGHlY22ALyBXYr09Ij4SzHcaEtZ9S77r2OP7eSmab4Ub+w
j8/9TIIISuTdAi360XAGbCoFOygzTJnxRPOD8rNiQ8RDdD9obNZidcSpXhqdaJCAf0K1LE2nx66p
xxMCiIpTI2trcT1xgq4em+dF4R9PAdO5mR4T5MXvOR78xEnRTS/l94isPC6Y0CLxAGPrDf297aEj
Uah7SASgrTeR9lujfTMSUb4aHsYKFwlwWn9n4yOrGsCFoHV6BncbuaLyGuYIui/FpF7KL0fPR5LC
hHGl3fndDh7Rob0y1Ru3srJeyV6n5fE1SjCXHJCLbeGikfzTbbvLiN5yPlvwVzdMFhW4OpZ4iF1g
NOJdWGy3OBrNxT3U6Y3iytUYpPzcuZ/qi1y41FfjwNCF/iXWwjA3jfaQyvDc58WvNroDYffM51OU
FHIW/waWm0FXvVeWOIGJB/zyHQXm7UQIUnVd+Ao7aTfez1Fz1QGsRauWfWX5/IDl64xb8sUPjdcC
Ow5oJWH6uADGc1F5iSGsJ8IGf7Zth7Fo6tbvhtsy1mcQi4TrVh3Tv5moGVolt/gVIRnSbJDEl2Ex
HAPFS5h2EmjjaYjeM9l9BVb/bxHqnzmbJ5eYVNeZ+W5YDQA1mAFjw3k92nvPxqb1x8qokMYRbEtj
lvFB+o3xXMAPrUNrg6ZsP5bmeZRLjoam+OeSEpcOw49PJBy5TbeBzdJLlCcxrU+2278BQWWlw/6o
cUnptF0I8xf7L3UELd0il63n3YXeN6D/bVC1z6bd9htsCfeWCHhjzC9wIpwNrXoDXP/gMnro13Al
CowcS0n+1V4zDryJGKrT7mR+tZcOmOWh6vJ9wNeeOdG8xt48PqwllLjLu2+MXCyCTxpXSh7XTe7t
6xT7L2gfSBiE/MDdj3G8ZUntcx1RsxyoJYSiPheoEvdZvbzAjLjp8kwdHB9xn4/qn94XZflU5rcr
0QNnT00kB0bWzazr02ijf8gC4zgq+7tSo0w8Ag83vdNQqE+zvek8llgeWqVKrFvSAFPG+P4DFw/+
pDp87Ja6OsiSYZXs9a3tDB2rlha18qr3f+YNI79AMxvvkUAm/4iBi9mfqudNMa7B1qiA4vVz/+gK
Jz6A788YMPUtE+wHK2WI+SfAIYTqx+qMcc9imiQzgfQCr9xunmrBfcWQ5QLEzsnm2IcsIBtLW4e6
iHCe19jbM9OU+2crk+Ghvyj56znjNy8BifXI/JIoFO7OiLIvm3ldTDxbzmFS5iTzMkKBmk0pnbL4
CO3sYWnleKiblTGkGe1IeLxA+nn3Ad4H2w6T/N9RMxHadPD5LDeDR6Of0TYRrTvYVHaZnZw8m6VE
rnSQBCS1bhxj0nwXwoRcqDgr6IeW7l8xlkmYV5+pAXKkJ4snNufV2JE178ShxZU9EH1wtIi9ciY1
x66KFp7ygrlMIbggZZTvutq1d/3kPJUs7TbhkDW0oyBPW2NmZ4XNzQ6GS45TvYvwGHI66+fUYYaX
sQ3dWbN7XgXSmf/ZzOv+d/zGBSGGvMUPfPMCgfrPVtnJcDDymHa3m/x8ZDxvn5ypeSy5njdTID7S
EbCLRwijFT5WVS23lZ/9zJWLLVXhYmRC+JyXxQ1jk+Tyv9TgNCnX19ZQ/rWaEGyKka4tSx8YOR0V
yHofwftu1OZlTpl9DarF5tMQPjT1tHG9L3wSIR//4hNcNxt5/u/QUHgb0EnP1pQTq8aGe1NktdwP
HN78SV4Mg6H4X9gaf3Cu/0yX8QIX3xsTWwerlfVf3hYXlXZKzg5aNiLRDmVTK3TzJO5UzV4je6ha
83f1JrH1UANEa3XD0Jv6t+qrZAzK15ZwL6BGjPqJhZR+cUFskAVVTUdZZvcqsD8mo4FVjOiOGSaM
L6QXAP3Aa+GJcuqgYRzv/xat+8/1TBQ9eUl/9h1euAc1Nkuj0fUZdjqDR/W/mLsvAJv/+rohqKJE
iFxe9h/U7P8DCDhm3YkV+8JucP0ba23Y+Ybik2QNzFUomDad5mf4n7+COPL/+18KTQiE9cWv74f+
f6EWBN5q2OFlhSKGh0q1P6OJaXLpnjnVp7jCewBpgUSo8UGlds1g2D6XJUULuVt2MleYDBgKGECI
Ny6Bhp1XZVuDTELTq06j2SNUMreNsn8IhicArc6vITjhbHBVSgc5XlEtrszYndusFDtyfsekD5z5
oZHrvid35Gh2aAhF8SWKdu9F7IipjnUSLG94pt7tim0iSb38bQHBI9FKR232fcVAV5HTkuF1T5WF
gWi2ZrLD05e0bK/mMKquRPcM1CzYdKHzCE8QM1WUQLNaN94oB1b47QO7pog8wauidu67MDgPcMpi
9Yo+Ru/SCE3TMjP0+D/knclu3Eq6rV+lUHMaZLAHbg1u9q3VS5YmhCzJ7IN9+/Tno+1TW85jSWf7
Tgq4g9pA2U5msolgxP+v9S2WIAEPxHNEDxc3CrZr3FasSGt/EfTKA9WASOQ0KDNqI5Z3VqT63o1A
hlBOaZeYv87sTvk8Sa2ApcbbTPQmchLLPnz2Rtu9tcojLYUGX00FEj+LNmmosYPJ5L1i4sqWjers
FeOuTyr21xQvXae35kHChTcGgDxD/YiAtLopy8P7z8z/YCzbJtA6qheuRpsUd+LJI+MOGRDIrsh4
TSCj76Vx9LP4zumqjA5fUM8cgRkstNuFMIYLajnxFF9HcANGvCEirlVH1OH1GLpR66QV/qKkqu/t
WH9qQ7L6ut7YWnSQSWMZk/kwEjKTB9kHHK3pJ/4y1MD2COEKQFKC/pJzcgotf5OHVLmX5rRNUVEy
kmW673KWRxi0r0ylgN4RZD94S3+L3L+4+r/X//iWlf84Xq2u/8/00acsH8rQD+rvrPi//t/6Jfv8
mL5U7/6jz49t/VKc/pNfDguD/ucvXDzWj7/8n6WcmPsXzUs5XL5UTfLjJ/gv2fQv/7d/+Y+X70e5
HvKXf/3zCaV6PR0NxZ58DeKHMAjkkKn83/Tc6Tt+fnY6z3/98zpMKWQcXqoJR/bjoNvnf/3z35/8
gfHXhP2JSVIjVN0E5W9NgIkfFH9NGJ9U+P68OMgVE9TK/w3xV5xPcFRhZpgCi4EJNQpUVEUWVfCv
fyruJ5jRuACZd3WwphbQjRNs/3sYf771l4fLgTZskZJpmBbHcphcTwgYve1Jo86LZO/XabdzZWOu
I0uZk2+sXEqzBkU2tHc2Ys9ZXaio+9OQdV2fbjWsnSPb3TF6NBHL5UMUnnWB4k4NlhfKyzi5CwKm
HD2oFmWz0xPz0Dfuyo6jdK9Q2p8Hnjj3EvuQ252/lzXaHoAPaM0qjQ1VPezV7nJsc+tsoOvTBZQO
QbBPQemqyazR2HQUq7ZlPe76AqE/VXyWDV0YbPOsAYTkGSzH3AhaJuIk3Kz6TTtuijYKMYTgf9II
hU5Gi4KMxUrBJ0BSVUss37hes7Yfj5WiXdX0gkMS3S8VyvMgIIaSl3iRLEjMoL7bYUlt6P2hcsT0
PjjnqgfhdCwKb2ZE4W0Tjt+03HHWtUtMl+HipkVyssvjcljEkz+TzFU6LO1dnsSPAMgNduTltk7O
Y8Sxq8aI2BtN0YJOrT06A90DiVfuKUfcqKnCu6DheObjNj+SCRfSpx7mpH40bIkhA1RqsnUSFOMC
iI0nJoGmbm0qVUeaMFJxLNypzkcCHCtyTd3mvDHiRsEnCoP5aCTtDe3mYgWpAC6NeVeglqOd6V3b
JhlzUXv/atCc/5jF/iGb9DwLZV1N4+M3DyCDzRKWqhk6urcTrFumefHYOnmObywqUNKOBMa0YzGD
nlWtMgBAlLCYvdWcUEQ9YQHsFLdK3RprPXRvaLd2G1GChmTZOFMRpy4rozYXGirBS7slUKrurmUD
zZE9Km/33lsE7UhugUMFrJHfwpzmMFGkELcAVKNiJvHXJ3sbLnNwp5xVvbUYo1a7BnMKciUN1nhy
yBNl4a0p6tUA0XlI0i2Pu3qhKtZN0qlireDBXAQRSV+s9wScNFq2OvF9rI30L8EUX+pixrKtgJgH
kXkLeySQJbUKd02nHgN8HQUb2aNR5NkcN0Pg16jLSLG3lQdkkfNKRDx/Ed1Wt0lSmO1NfDHimXCV
Wm6SOjqiJBzhP3DOlqffNYpt7gsvUTHmYkkuWQ5FNkoS1zRg8lsburgY4/1M3aCemmmDppxTx8TR
3NAXUqf0N6vhxUZJxdFUiqE1i44ajv9CMdRkZQ1YM9Q+fCIZNd6oliXP/N4/VFVpoPkX7QKdDZlZ
ihbvlcC8haZwOaq9uIAFhv2kTzdpJHPE1FazGqgRzPS+a6fMVvUaJQxRoRrgIxvF+xayyrjNsm9j
5YlN2RjdmdIS1qNZrLC0YjjXk7Yk7w/BUtW/8DZ0j0lV7JMoGfcQrqa0O3/Kq87VQzD9p8i0F0Tw
8arq2iN2+OqA41S9xBWGRD1uuUOUMlxps8jBfVLOKCfmc5fkDYpdQ0jSmfng6SF0t6YneHC8Ukue
njhnU4S/ks5lB8aDLcC2nxKF1FwYQNujbu43JVFGqvc1HsEKN13yRXTUelmXIprTlAtCUZWFjA5Y
AzP8KNMTi6pizhIsPWgrsm5J/BS3NUCvZVuoHbiAg8Ond77Fs2f19SGCaDbPKKUSymStWn+IrvXc
QlRhUTDziysvatLPXWyYa61H1dVUfXahlqgTatU+A4vqLFtN5DjYp8aX26C/761gaUTxsILGM+9s
N9oYleOxgHRwcrb6WTdChQc7ivjFuxlqPTx0PhFTZoGg1hcaG7ORqci065T8xnTcxh5BzKUsiMO0
+oNvuD61cINwNbeQV2lrBfNIeuHBSyZJc0Kkq1eTXqrZaXobdiC1TKAcNR2cbSeCKZOMLhDozwc4
nNT/8ZXPwasXS6tHmEqeCHwEXGwUAtu1iHVi2shdQ6lhHnzfp+HmM/DRl7LBQvRa8+M3plaP66EE
SNSZxq4sqAHS4qoPGiN1rlp2RPMg8lYNW7OZ1WTsDDzHuOSZ0n8YWjqAYTC4EBw5nnnVeM5DTbkD
s3tPY0Na5czoPXNrWJj68kLbJ9N/MIKssk5Yx2agah2Xzhkpaele6vqNtGV7QPFLoSmhiJQGGTmv
MtqTOalA6ZRmVV6YsYMtmfw9LvdTAUNyFuWqvWljwi8Dhwkmmeyssqno7zZU1OPIA+WjozFqYa+1
XuxvHINptDXNmpOlR5xXFKMwcm4cLSZZkDyqOui/NWL4bIx9t0BihWmu1hYl2Km5HOvuzNSKpTsl
ZKmUbbfUUkFZOCoiLOG3q0gjhDQmtBv1ZQFp1KHtU7oMY7d5zN2WdkI+Ug/iKjjI6z8L89ImLnNW
GHcmG9qjxzZhZTQ+WTGWjSJPHvBWNawP9MfBSuvP+iUGxfjgKcXK1n0GclVtgSwgb0fqv5XRdY7u
siCKDrOqeWGPSo3YktJnNapcbUxZTDfoJUJ8MBP52K7ShxxRwTZUi4saEs3ekRG9qG1NIuFdYhjn
KW7vBcxDLIQI+YogGG6w5zHzGMNRRZY2qxXWIbj6rwmAV3cyHSTxWqCjQ0Mf51UZHT1bf/AM/ayN
+n5mO90XVdwWsbm2tBFRRECtVAhU6Miyl5FPzlcQ0/cCAcXcGPCKGEXPk4FMU2tpxAyDiYYxYC/j
K/4RlyqaSjLeICYtNW8s9zR/JK9GzB41YojWhLPFKvYKhbmLUsRWV0GsLZmxPcKF7+t06iGjQMBT
mqb7IuZdEGZKtSp0axnUuoPdqYxmSCuIOW0sb1FmsPuMUXtuBGCmSgW80VRjwxaVCg0pbCgOStiG
pU4Au6jAmtcIhPotSd/5vCVwiK0hy0dUaY3ux0elsy87VMz7JrCRDUY0SNzIO2uSFfZPNFIm4sGY
MD5Sn9cAZigEcY8XCouPWZGkMCNCWnC+bHB5sqUrc4mkmS39nHt3zwImmHUsZ/kdwFBacccLcdzF
KWpCYbOUVFKEHZijBVPcvZM01q4GAIU8AWeVzU61dOzJ2vTFQvE7i+KCKukwMI1Hay+wYNt1CT4n
Hfx4N3TgxPpFyES3xQNxg1FrXEjLyubYN87Idk6OCKcclIQB9csQQb+MY7TKn1FIoUoQ3cKiQS2K
7FA5Ch5/r8nxEYhxR2oxAg3dJnsuyps9Ga/KoqQRMo+9OqP8XVkbxXNJi/J73KpqHe4bI8lnLlAq
Xha+t/PppLOWbZS915CJoPYOCgmNcKxMG7x1Xxgh9SmUG7Wd0cUl1PugU6bZ9I3Yx11jzAT9T35A
4C9k3neXGI4yQZutL/XPHbPBTB8841jZrF7MaUpCgFcusLddZmitN0Kcu4WIIZxVginLuMrREuOn
XktWm4sMgYzUPGRGAdWH4ZgP4gafIW4nOVf1F+nGF0mjLUPNulKHAqtLirVjsBdxTW+IJGSMTvgZ
pMM9t9SuWeflFNHrabg7633h+sMOKR3ZphCK85YmBi+ggxXV4zxOrf3oNce+JZbMRAFVaNq5KtGF
jsaRQN9iCeF5N+pNw6aQYnUnNDErbdeYbM7bPGClN/riSnqoayuCjRVeIhsRY7UIE+9ZSrNbp02N
s0qTB0RFNWWlGTFPCi1yAzNyG9jPWieAQ4FciMkjNtVinlXVl7rLtrgl6Yw4vEEJXVz4foMuoZjp
nYV10A9btOFiAmBJFG8SEZvT9jsxkKfRk4ImG5A6JOC6B8Pcdn4mtmWBa7gdETeT2kRFLL8MxmFH
XwyrXiOohbBqDkaXXVNfDgejl/Owpeiut9Va5vD929RfUKWXB6rNaEmiG1sMbHpSPNCF76/YlZHU
Xqx5hbh2vkqGnNxaiV0fRWu0T0L8rv6BtLJi19fuFZvOG1Co5FgtYbrNyj6IF0wk0yt12GWAJeaA
3q0lDaY1gMxJzIM+LjLKZYHPBHUXLC4jd6GHwXANoDeipi/8kIuewUFSW65CVlCIBHQ9I1nqOSXn
aKWoGlNZqjylpn/geQsLnK9aZW1lKW5BusUzQ120pRcu4xysdagvTcCKQjbOjB6zXHam/YBoZ54K
hKJWpzxhY9kmWfxt8EywxOr4ohJe7CJI92lcFoE0WcNC7wBB2+Gidh3bZQY2mg8qoycpXOziHXQy
zK3aBE9WNfVkEzVS+k5Ks0C6EEVXkbOxC3MR9qM6Q915KMvmIW6xuQwFU1nlXwWsCn1DXfVtUs8J
/Jm3VY3exIkX6YB+tqQzMe9DAuCxZlczH5jvj2bC36ot/b4Y9EuJ6f+9/PQfWFsCYs460aWe/nZx
6epR+q+rSn995kdZyaYKpIFwAJHgmhSXpur7j7KS7Xwik5GEGdoRwtGmcih+7KlypGufDApKLmQI
R+XTLpWen0UlXf0EgtdyXGykmiZ01fxbNaWpPPWqYKlMRUqDLAnjJLTBqIJBwGdx1kDM263RMRNr
LahITdLRVmxKMiXE5MWoS+8zLheMxZ1BB3GEdwmihpJPY5Y3aivTOVrr7kbR0NIKjbgNPWwBZkI0
WCCsiJeCZQmGRgSOuoeNJwJzsOwpIkzBIP68cVmjJn5NzvEQKisf1iE6HgQTncyo+LTt51QBv9Lr
qT4DAFkgoiSzXZuE6qXvlvN0hIyl92pLwx3zsVI4j2g7j8Q2s4TkfTJLS/2YFWawYr8HpTtViXTK
9xYOgHkdMSG1JSufBIGnMUQbFy8kTf+CTQvO8TpsjXPPGja6IvQZWTLdLLcoPJGdDGopZHNFXtNZ
6jFDBDYiT7oM3dJK23qnFQkpt5F7rybtsMrCvsci4MCe6LMjik0XIlr51HfKIwHvKXvIvlhRcZkC
UYJrfPrmNkrKu1EjBCJxqCsZEh2g4scst4ntRtfmazNe7ffZQDCVqTybaN7WSHZc/LwixR8N2clO
qG+bcQdtEHFPrKewKPEiLJQmOssNR1sBV7tsi+Q2LgqKH60s53aj4VmOU4n8z0mB0tgg8iDNYENX
ruqazn8zWsVx7LUW64k0SI/CIMKLxqedSSNSbmtV3Ote+oRlAmqlYAWHUW1tWwOkTdGAhrWmWJBo
xkJVWYUGu9umKLag0R+tMrjxgIB6sjjXsE+syrQbqXKxUB5VUsyjHIOIFqS4jQ2CFJtED+Yx74YZ
3WaoWaUpjwQojcRZ9haWX8tdDiYwVymteBUk8CAMlvFTBmcEpbk8jPAfoPka5a7xBAGXkaHvioIh
4NADhnhidRub6t9cg12yrgXveJnb8TOgJQEGokNiTcFgpteDscVyaM4jpMpz5mTEkRjEixp6lDut
Uocehvz3yeVvTcfH8KlEJvutPi3P/zIj/37S/g+cZZkZbaJs3p1kgzDO6kf5j22VPMrn1/Ptvz/9
s4pvWJ9osvxMb+UFy8T2s4rP39BggsFq21itjCk14Od8a+ifnKk36lD9N+0fBf6f8y1/ZauCFAGH
SAKdT/+tGr5uMKm/mm9twNWGYXA8yvi6aan61Kt91Yu1BMtkX4bjzZAXZ654MQaxKwN5EZXaU6So
d509PkWmjm7JX3E0LAQ20k5vuKuSjH88XIkI5UWmLRvdPGopRZSoEodWOYZjcOmN7cqvc/qHHUiJ
8BYQrDV3vguwyMmxvGhjso1dthly9CrDT+MOV0MZX7idvFUpwLsEXbjI3IYHJzP3kkoyqbdyllrK
MHNHnRJFdYeKboEH9qWNfdw9ESmVZu1e65F2RWTXMrSUDUKvCjhSqc3q9l6BXwjC/Kyp9QP4ny2L
o+vMJuXVcc88oh+A8myKJtk0dOTLHgFViq46Q6OXJ2CXS7LSBak9aZy9DF1ARGqyGurPhVtS+bDK
67j3VoZkk4sYvyBDROy6aZ1UlGAytatMhqjg+vgeS9sSEsYFCyXgzwH977Sbtal17mv9lWHz0VLD
xmJW+gI+Ary7TrlJ8T2rAZYV58zgzyuTSnws6kulgvjEyrRL7VsIol/jyNhURn7R+Cgj+qJYw0xb
GQb8u5zjVmVFiIOBwK4q1yJqbpVR7NzB+ya67BItj5zlvXeVUtnEUugRiYHeFlziEogNjK5MXeHL
fgBfNldLmt5xXPGnHrqaJkNF2UbphbBrFvRFSiRucQtRKZ2BeZ3CaviWTF91Sr6rRb2lTc0JGfbn
SG/Z21XQuMPenTsVG+pOGdeA286KwoL/RJ5UgNKHtlEzfp3wQ7M2SAmAt6tzSs+H3mdeT0ru8FgV
t5E/3sFuW1LaO7PQgyXUq9jaaZsGk5zSqU9mRi3F6Q1cCgITDnf0UmusaxU8rWJeJ3V+zGg5o0ep
cuc8BLsttZhdYCVf/IIzdJ1V5JrAV530BQAnkDxjfCwpQVp2CA002yPISGAd5QmoyXrd1QaBtdFw
50Y64n5jFyugohr/nItLATVaJ7bi4pxQvjVBtU6y8co3AC1VrAkWCQXJJesHKUiXm/pG7Hmchekp
S8wqizaTKzbbG61V79qkuI01c2va2W2i1hfe2BzRlV/SqArnEF1uEeq6Wn8hXNTgijJeBW26rp3k
3CeeZwxroOQDfQE7v8paojOACCJnNKJdmjQLvCRYWTxvo8bK0gyogiKXwh4t80WhYMvQWhxqPEGl
oEgfX7QuYHAMbTZGPI8nqynKl9aJNzEm73DFEu+ghdw8BP8XWI8VzKczh0BDG+m/AksMfVS9bu1i
fVPL7hDUFPTBNZzpEZouRv69EtVrfi+Ln+Gb0Ko1EraNGiUbquTzsIruqY8/dA22P3I+qZBfaEPP
lruj2pU16UwW5aHojKe81XdV6K9or+GHT7//UD/DHNvZW8N0vsWBsbMTm0p9c0hz/wsk6oPhBl8H
1bwmeWaPZvprGw43FBeXhg7jV403rp5fVnF/pRYKRv90Mzg8YooRfIX5sYM8gCGqf8g651srlbOu
0HeqEPTWjk09XoNp2kJ2R5ccrMshBcYHXoBW0aAFa2rfH+z3tF+bZj9nfBPTg4H5yyXh8NcZXzfU
EF1wP940ToIqEyqgV+RfIo0uxVSt5IzZmcpDZAN08+TB6wKoVXjBU5bCnfWBBur7t/0lUPjxa4gu
B6DLLpTtyEkPOXWLDo1jqd6o0ZDN+5TnDw207nsK5QeTtqsCLT85wE0LKu8sytMHJK17hH+7rNQv
8Iqdd3Rpa5n+EE78rXXN71csvyxq/vfbzLswDvOX5/DxdJH0H7gC0ojxe1fBsG/kI6aU8jfrn5+f
/Wv1YxKk6uJUtwyWGGz3/nv1Y35CjYV+AYEKyy2Dx/S/Vz/GJx4GXben5I//sfqxOAirKX1auCBt
+Tu7TbzLJ6sf4eowllBDqI5tC7bKv44F6MWWULSovGEdcqmXW2LgvtRCOuvAtyFmRMmTZUZfFbev
Fsgx8FCGxIzTpsCygliPLWi2VgN4YAIzQuReVfSCQDgMhCCBW5AeW6+hzTbCREJlOCN9LqC7Yzdc
1YUcV37UPpqJ+8DXUDji/TROdStFFnRSCpVNkLr3g+IgqnRrTPOMVYy3SKTF0iv7cq4AcG1cdd6U
sFwUNiCzThueUvyb66GqJ5YWrciqyhZaba8SJuy5I8p4ocM39Af/IK3mgkCPqdcHoxXVLL/5AZMN
GsHKuBiciFWbFj9O/8vRYnQSGFekVy2vIXax2MdpO7vuMvA/gxpDdWjlwaJvTJIP1GDhJHeoxKp1
aqsxks30QJQwHOESNWE3KiMHYncfFZdAbK+l+xxoEFpxae95hUPPzu/op69U2DhyfHJxAhUVO3B6
IrxikFzwjprBl0g2tpN81Qb9whnvQeivexTMbuDt0hEtO2CxmSPTg+upt0aAK0Op0pWTjffFOH5l
bz+nwXfVuAloP5YOJs3lZROgrp/qXi1RpPYIjqYpk2Ob1fxoz3guM6g3onEQ5efYaCrHuNDTioiC
Aj0dvaQlQJlvwvF2TR/AjsZWBOoGN4jMnhHGZ4vQjL8auiHhm4NiCrIr326p9FcFxtK6oH4anqWG
spfstOYsDb6iuoZg1z3yZV/DlCyEJtc2Se5v7NJGngCIoYntjawutCzWl8LIjbXKq7zsTETAkI+B
UYXttsT2Z/jaKgiJIQCST8/NpJFkJ9GUOHabU/50ynNroA0AG/a8NdrbbMy+ElBigCAc7oRGRSB1
efqKlqBBE7v9KnBgBCF/b2Jo8gNoxbx4UGv+oErkQy+ch1gEx5QwAFNNnxT07Vr5JUJM9f3vq9Zc
OpW/7Ybyihrt3hsRfQvJp4NaPPvt5XD7XT+gt8qTFmoZ5Nnysk00Hqj6qKKyx0HtbIhqe240ZR8D
LTO729Q3oG4G1nUjw2fFojdXlcmDMon2ZYVTmkgKZTWI6nOnKPjjVdxUQF5JEumeTSuBcaEYt6Hh
AVAcgHzmGI6avl62JXhHXzqfASlt4gRbshZW1swq42eVxw6wHZgk0hkLH4y7n583I1A8CDAHtie3
hETnZYvLNo6+eYayi3Hdz0zFBMJw5rpw7ZkxZ2M5fEnV7Dx2NRyz4j6hWryyksDiBgWbThhfe4rD
RF50ONn8dVZyZ7RdMeoaTW5BKuGt1reEX5r00dTePusUcRE2IMV7vTry0lVmyGzpkuQYhkTuDrNS
cCd9HZyAa/jV2qz4ESSS2Et7ULeKaSScJyoWu9iVSHb2VZc/RHEarS3ZDRu10Pe95jZLo8LGlEXY
gMfmS96ZlM8bB3urvvHNcJvR8M9R4IJ2dleZXUE+Bb+PstVY5L2EVMmNz3L8MeoN9tOrigsUFdUX
qabnoTF8Hk1/KWW7dCzgwZ6XHJqM5kYk0q9gqC9jMoHy1LtzRftsgCde0BelYm+LbVKBhipETw+T
HyexBMUVPeWA1FIrCb/a0t+nuMGDMr/Cm3GvBPrC7UGaDPUNzZCLWsbPImOBZ2sXXuY/j+pFlkH9
NdMsXsVOgbiKPVtuOzM9FrOhSlGdlN3WSMVVpqYVVUKTXZDebCpwgui8xoEQo1nDdvUgk2HKuaX7
k5YQdCMRZjsQ1jGtsnhMN3QraI2ZEAXIZcb4eFUOTKjwy50I4HAVrsxBgwAe3/v6uNTb5kxrOR5W
BOh98puZIzAbeSVxlu3aEAiUs6pn76hEX/VQPRi63Oo248Sb9uZVRG/PTbuj0qdnbLbgZIINU3yZ
bWyrPitGkB8FspMk09aiR/nrNt6XJuWXelnMPxyjdQCCmal8QXxdhne8y2C9yIgurItpbzCurPF7
FhVw7dhKz/siOowuk2pvTs+/Q+NSidhe+SlbzSTwjqFRa4cId60t47mflEw/XMii7dL1PTMCPgop
L9yYi5eblb9MbabcMKIxgTIqi1vyVjSHFLSKJio6FyTUlec/Ry4lSaGieIPQdaYwqGB4fPF6eY4N
4RaO1u1I7ItuXPjMx2hqKuK7oofexXvOJmtb1LbJCeUFM1j2udEvPfVlMNn2Jzygc29iiDrG2kWM
YQf5AcYEDc3xTu+j7TLXfbw2tPZt1g1I+9st4mjDwAlJNt9lwmS0jim0z4JLVt/VQvj8+OkNJPAj
zqHv3ELcnqGrchdIOY9q6kcz0dtrbhuOL4dbgCjqFhrOOsB5OVOr4LkNuyNixvOAPVCspSizLF6Q
LcJu0OvsrwzCSr2K2dcoPPgmaaqh+2dPvCTdJiWthqY3kbEm2qJ7adW3vBkwp4jyS+z4X9U4e4iv
HbUF2uipF1wpfyHiOiL9NNyUORc8xgYT4E7VdD5mAEWZxQYKopTu9Syh9gjz8j5TBVUf6PLgSV1q
FI5CPmSGhIbUvh1J2Xe1Qn+y7VMUaSpVmh6KsB7W5rJobsxkKOZYlhKar/x83KMzupbVItazfoEf
k5MsYUIkNro9TdG3anidZxba9hAvWrKpCxuiPo1i3Nno2mN+JC2IBiUW4FKcQz63EyhvQfyjP9hP
dPgoapgmGj2lOxAxD6jMYP+vddY3Om/Hv186/f92iyFM1tpvd7Fuw5daPqavC6vfP/FzW6HSxAJW
onGvWb3bFDV/7ipU8Uljn0Fx1DRtBM5sJ3/uKoTOfkPYGE5oV7G5cCjw/qypopmm3UXB1REckmXr
39pVTPvnv3a0PzpYlmWdxmJSDfTrMcVxq7vhXRMWG0vekx6zs1RvraqXr67Gb7Svv5Zt//qSk817
I0lopfGMjxMjBIWac30sWF+0P5qsbF3RvP+Nw5904WpP2GyI1G5n5/cpUOhUPjj1+MGefzrI7y7Q
dE6vSs0U6hAeFmO3Gyt9Xhs+2HO0EtAI2Q/ksz+7PlPx49V31INatKrRdTu1eilz9VhjR+6oJbx/
9F9LKH9dffbIr49uUKJoEpOjG0GLmy46ywgS+8Nji5NjdxLtfKu1OwA4C1NVKJ6TnPT+737rqTnZ
5gYk/7Ultbpd0cQE2+nr0Nbux1j9KOn4retyIiFos1yp4kZvdyzVrmyzfWEt8vRHP/27h+7VDXXC
tB1amp3YVWNiiUMRXKgZJKREDM7Fn33FiUfGbxLRhDG/Hioq5mqUbks9AjdDUKDzQWzoG3PDaZcl
iD1AIzLrdoEFm1zR1jUxGx4bD2Q6HU7z90/kjdugn4zeCJ46lgurJf6msa/tDFqimpvdB3fijeGr
nwxfu2MvrZtJt3NY20fy2gZz4HoIPcp6/v7vf+Mx1U8Grx1SlcpSp2ULr0/coTZgJcNWPnjww2jc
vf8lb12kkzHcy1pXC1HxrA7UxauUxVge+R/NEG+dwskoLkHPet4Au4DaNavnmk2jZ4vJG+9o6/dP
4K37cDKYI/Z2xKaE7Q7ACgrzO/YOVMm/tG29ev8L3rpCJ6NZFJUra8NpdiXjDLHPpnX6zfuHfuO3
C97BrydQKiMkjBQcWmJQ10u684euLRZ+//z+8d+4/OJkKKcUShy8pO2uEzZKU1muhjC8zXX96s+O
f/L6xbYQV1ZmNzuCvQUxFi0b0Q+miDeuupgu2auJLofRFqijxaWRwZ44laWhuB88MW/MPuJk5OoU
Jiqwt+0uL5xA2wmEm2RVg4cEeWv6ULdivUyqeVFXycv71+mtk5n+/NXJaHHpVeTStDvVqVdeom9k
6/3ZJCFOxi+xELRRra7ZdX48N1y5TkIi5fPkg4f/rSf0dABbwIjwYja7gDCU8FmCco6preKM/yA9
/MSQ/O9FhDgZv30hsfqVerNLrao7sxqUmK0uKSSjs16mrkoNVShhXs3okw+UDXv33GtN6yN361u3
5mR0Y+BqA7enNO23fTHM9aZRgUR3zQd3/o0ReOrtzrGZBVkPKpeE3rkZXhfl1M/0PnjDvXX0k/Ft
mUOQSoXxl0dpo83G3rXPIVArO1qb/Qff8cYFOu2PWQM6ojSQzU5N3HneKZdh3H9+f1i89fNPxriH
ybC1h6HZxXI0lzFxOYdWN+hAdrn6wVh/69dPX/1q5MmyG7t2KLhCSltdxH2ZbANf1h9cmzdGx/fe
4qujB5OatAq4uwQXX45KdmaiOwNqOM4pAj28f5HeOoOTAT42OUCTsG2g3Jn+IvOflBhoxPvHnp6T
32xBtJPR3QedmbI1a3Y2RiMqV3mvAQrHMt+iYpg1fkCZqSM6EQ9X/Pj+V751OifD3SqHkrKXXu/U
WKfOn4S6de1jVfyz18b3Web1HUECRiJ31ewGlcoRYvObiYz3Rz9dPXlbW4pZIikza+5E1gfkeNNN
m+EM9Z/+7Pgno7noROw1oVLvMI5AecdsBhCrqLPuR6Hlzd3sG5dend6Hr64NRaGGVWvAK3Us4rXb
t+jKfTv7YCy8dfSTwZwVZJN4GZsq8iRhFdpJ/ghOqrv/s2tzMo5Nh7DUrGGazmu/nGENgVVvRov3
D/7GPKROp/TqwhhqXlSVpdU76dvmOiZN9MtYlv3aK4roD3//ySg2kzyYFGxkAzZapM8A4qfoPpte
//b+KbwxE6knI9mn1eESG13vqro+uNoQrWAo+/gxSrlMBIkA73/NGxPGaYOYqN6gjOnK7FLbPXYd
fm0r0leW6Z1HY/fNaeNuQVTfB7flrXM6eTWnY9EWQ22wTguT7aDQPNNw8pTuzuiSm/fP5/dfgfDi
5M6jUo56qda73jaiZRtm0YoIqWLRyg2F+4/UHb9fcP5ou796vhCD5b2o2VHD+lxLYT8AC7w1pH0x
OuoyYXP9R3eH/OFfzwZzb6LrLQ+BWpQLlHZzNExRImaJvlUm+eD45f2r9vuhbrrT1Xx1PjhFW4Kh
RL2LjSK6LFpw2AMCyQ+m2bfuyclQj8I80HiqeGWL8sXyLNwhunlDE5+8xtj7+mencDLkhxT9MEmZ
LPsq2e9bMnNXTdMMH8yFv59QzFPAU80DO3badAqY2DWhHh0HtpMJRumDofHWF5wM91qCKQ873qJw
ysh55MsKEtVKWDM52+0//JKTVzVYriBwQ7XZmQH4KIVV0+Bqd5ohPxh8bz1GJ+O7Gxyvq1QGHxoJ
E0cufRgrwvP5/h1+4xJN9e3XD6lQosEDBdAwtMu7RstXEEzQKTQfVWfeeExPUTKFYjk6LNB6J+j3
6OJriGWvIFUl8v+oMmM6J6OZCIOaHn5d79wUj4A+FN80APd/dnFORvB/cfZlvZHyztefCInFNnAL
dHfS2bdJJjdolozB7GAw8On/h9HvlTJ+QqO3L+YmGhXuch0v5apzGiHHibuwDZ7GmxaCuuBvv2lq
tjttfs03y5x8WiDQO9DhwQ/mTbALEzeHXGjSPNbOfCFUv/GNtfnVEDx0CXPcuZDHOTGbq9ICZSmj
jXqd3XiLoGslQD1t084tp7VR/9od0aqIF+3hFnxNG9feNdMagMcOJJ0DSSV67pKrjJsXeLLeWD/X
HKPBVtSsl6ia6dAtjZ59VIK4/K3rso09Zm3gGmirHKQuJMPUWrW9Sws7mpNhY0ZXTLsaYlPS9U3d
NvLYcKTMkwp9IP9jYlo9+q5kGairna29BP51wcWEqXwayQwV7IXj+VfqvcocojOPU+ce0olsTMHX
xyTqatCtCeQ8KtqA3hwlTxnYnify3c4XhizQAlf+ocg3wmjtQxqOqQEWIqi84bojau+oZHrHqXgY
eP/bkRDtqCwC/lPbOHOCloj7BGs+OdDssfCzLGrcJXF/SdFudnrFWJv75e+fTBcmBGTMBKZBSLIn
dYN+gK1M4goeXA3FYJaAcia8fxwpaHWhZI66kz4BxfKf84auQRnl951vzxR4Q32Mha43Pvr780xr
UOYZxCnmpOpwmyURRWEFQ3veeaY1HJt5CnZAKCYcQV9zh+v/BbHI5WnTKw5nOo596c08tpdRQ4rI
8sU3ThXaVfzotP2V3eU/1IUq9aAEKrB2UnHBzewWpJfPCtro1UYSYe0HaPAlmQJlH9RWjr6vfkJZ
8yja6Tskn19Pj3/NvAbadlS9BZbhDucqVGsO1ncFrtzMTc+DEls++wlKyoL2b+eq7lgJcQmaxGMe
JxvxuDZyDaUQGCpwByu6IyN/C2IhJo9cyKFCpdZp16xNrYbV1sn7fvTM7jhAZartDtz742Xvo9iY
2GWc/813oaH/X9ekjo+nXxuiMbkHYTg0aXdDct6+yDSozrguDiWFaWhroI0dcl9ooTjtlDWva1DN
lUSAV3BKNaEo610k6EcZttI2K8apBlao+qIZx8W4J/6QOD+a7oa1T2eNW+eLtGSukABaXGJ/ryH/
NfOHVj2fZ1uDaNdXnHF/2c/9+keNGxZFtTi4RcnbefY1jCZuXirOhu5YExRr0dt84rtzw5BqCK05
n1OvBH9nYeb3btfd8LrdnR73SoTT5e+fwG8YUw7O2ASmvRLs/9W+ROPeadOLa78AD9WwCT7eHu8i
mE5vmn+OfXYsOL21kv5BOc0VlEU/Tn9mLSA1jEIluxrAX9Mdx/jYFfec/CbdmQGpYdRz24Zl4M4+
WqBXKqZnH1qdQ/Pj9LjXPK+hNMmbri5M0R3jDFIaCw+Q10ZnmSYaRmsoAJZ+13dHyCs+gb94Dy6W
81Z0vUrLTtB00qXICQ8FGG9r+buqZrBt8HjD5SteQXvuP/FYOn1ctwJeybvvhXM9deftoTo/QpuO
zDVr5IPTqngDscFrBRJZVHjaG7nylSj82yf8CUcgrcKb4zziBJ+yYGTvDqg9xq3Fa80py98/Gbfz
ZqoVd6FdhiSFdwnFmgyPXoOV/T4dLytIdbRQNC03Ti1/Oduhjl4Oh5TQoKifSXUH1bzg9DdWfoNe
uiDdARTx09QdxYCOSru+babycJ5p71/3eObcuKYhsdCY4LVw+90iD3Ha9Mr5wtbCEbooxWyOeB5y
XPGmTPkag70UHQIQ8OBnHk/1ygUGaT9GEmhboQKyhcQOBMCb/Ahy92vWDPenf8ea95ew/RRBDm53
singorm+a6rn1H8+bXct7LU1HgoOroIa83LUSG7SsX4pBwstXIJsLDcr4yba4s4nPP3FaYqoKSA4
NMw4RY6z2srXrMwu0db3vHIFGIWw2Bh4vOk6NEJD3aCuMmiSbdy31/yjIQu1KGbfxQaYt1v5ODn9
jWNOR2mW385yv17d11I8RFEcCI5t7B/RIH3NPKhdc2cDsyujXxgWPkcNeLvI6LnAbIO2ijjujp0x
vplzuoHbFffrVX2mX9ccmXsc3rMXF7xuuSJRo/bCnsLT7lmJHr2grxmR3R6XD1jjlVTfXONMt2to
cnNGXTVwXMhAMpzdZdOTO24kcdd8svyUT0BNmC/SmSxbN7Rd0cWJfoEh7MhCBp2fOasaZkFjSqE4
idTJhK1qUs/WeEemj9MeX4sYDa8tR/O1JYBXFAZeCVfh9Sre1zPfWMbWzGuA5UWMM1mBm43keXJt
Zp67m0roA0Nk3ty48q184i9n8qcJsH1wfWRjibntwT8q7rEJNtV5lwS99sruMi8bJSYXxHUXWelC
kIbf9eNWFnEl3NHc+0/sgDhACdYuxwRcbi4nvFBfQj33zNySXnfVZ6OrzBFhUw7e29TOl2yeN24K
az7XVkmHjOgeXHxuonGogQRmQf6U3XllvSCN+9ctVimRE2tciRqD5j5X7MGL819nhbulLZCpIrEw
U+Q34gxkoumD6kFKKvwNoC5WvrhA6ZVUHirkAR8L4eI7d5mfhvXgg/w0ea2y8iXzxl3r2BuaDWuf
WpajT1HfuSDS8JGGPoreiPBIe916VejSAuSOzpWajEj1f067bCVIrSUGPn2pNIxqAHk2FjhQLnnm
leTP5xnWVk5j6jmHVCtyTWUcFSCZPDuN9R+hmTgDqRtk6I+5Qy9ycmc5BHRk55UtQLnyX4/EcQH1
UBfWjXS4BqfI9exUFzFkeNTQzRuhtHLCt7SFE5rQXjMURgsy4PFKCZB05D203AiF6o2KX0XXvZw3
CxqUJWh1PJciVUENNPBfuXSj9G9lX9RrqbIeSnBgxgYWwFArqAvuU3QC2HynttoY/vriC7iZGpib
WWaKm8iDQv9XXPOFJddzISieNuDtmR1oEBMoLO2ruAUFaV+zS5ly96quobF2ju8gm/JvIEyVVccm
w/YgIFzbNeAFdbfuMV/PP3of/zXN+qSx4xKZDJlhysE3GaFXFAmZJgT1RNTl81nFh0R/RIf2QTbR
HPcMCC3ujHkO54buTntn5Sfo7+eOPzEfumzdkYBN22Bg9TQ6aNNbO6h873v75+mvfL0VEf0RPcFL
6Fgb+Eo2v6finrfPw1Yy+WvToAz9dw6qkVa88GDaQeNwO4DgvX3eTBGuGdcW8Bb9vFZKeH+EimcF
Rtj8PS69mzKPu40VZA2Ay4c/rdsduCZax0BwWhSK5uzZMiscYabrHNK6p12/sjPoVXU+T5yptYG/
rqQPSV7vh6yITpte84525M15necoikB2BqTSMdoKCTQktwpH1satrd8Wi8cCjfbA1oAG3Ks4ez49
6DW72nKABN7gFQ1SyiIurmomwBK19Xq6utZp64Hi6JKrlN8eyy4+tKK9IoI/kBrqJVN/odrqAAKr
sAaBvYBGFeR4trJAX58ziF4/B1ptbA4xfpN05RUEJ3ZF7ECh0rskkHixXEh3elbz7bT/vp508pe8
5lPEgkWbpLxBeawPaZakn6PGNsKp4Bur9Zp5Dc7KhxK2TRFTOfvIxgcDMj1lv5E2+Hrq0XD7L9gE
lLFlXMO2JKDgsO7c6uW0T9YMLz/mk09M0aBG28dTYlMkPXREyj6ASJeMzrO+fPWT9aEQhqp8PCa0
dQXm1QxtBmrjgLrmbQ3BTmy4YGFg8qgK0t4kswfqULN0rmKIRpw5eg3HHhviUQkcMQpFj9AkPdDM
vD/tmK8XT5AH/+uYqh4zq5/hmC4eQJ0XQwqnmh7tHNId5H+MoqslKytT62lTy2rfxlEOWy90Wq+F
2dQBCNi2mjpW3O9pM1uWqijMCTe0WoHCETKriZmC8WYDSiurgl43JdCT5PEMQ+/t7xVTS1UfLh5P
dkdB8QI5dtC9nJ6HtZ+hTTFEvWoT4qLLg079FpvuPiuNe0WKx9Pm16ZAW7HdBHx55oRTVpOxwLRA
Q5PuzrOsrdeQSleoi2iRv1WggTCvICoZnLa8Epp6EZWEeAtrlgwrq66grQH+k7o6gGvktPUVj+hl
VNJuzGIkcDgoPEI0It9lhD6fZ1pbf5M0yfxJIfcJ6ZadDwKdlG1VFK+NWoNrh65fTgqc1JZoXy57
my85KwG4MC98XiGX7FJhLhmgmf+QkNnoFjbsrWeiNePLz/m0/HKCV383XbLB1QACfLB282DzgLnm
E20BBuVYYrtLjgbqogdHxDs7OS/JT3QOQ1MKzn0DmSWczuRwazR/TkfImj80OHIz6cAFhFU3mViI
JisIjDzX6Uaids0fGiKlgPIYdLZxgqp6cZN2jh0OZLTPOwDoJVEJ6lpqiIJj6Hw8gg71wnC88LRX
VgauV0MR9H5K8K8uCRgB1mDIEZw5Zh2QkHxw0qX4rBnTCygIXzX99HDemDVAlh2NCzL9HbMSYeHi
hcNW4Oc9z7oGytyFDg40deERkNxAfwIVi2da1hAJDkbwAy0FkMR3blNpQO7V3Z0e9OLV/2Yr/vJN
fga7SlIn7WzcOmroxgz+L9BnQmIVNLfZRzY/nv7GCoD08ifLTRrwpCNrNKrxBn19QYYdGTfX6LT5
tUjU8Kl6VCaNMbZLghv8QvZW5eXladN/U3NfuUeDJ08yaCQ7AJCt0CTK1fVA8h0UIq9rVtOQWBx0
s+mxYewHLb1dQvrnIsFin2X22+kRrPhOr5MSU+JYfonFBxoqyyl+qu/k+Hza9orj9EIpwRLqpBQv
xsKwdqULJUxzq8NzzbQG4lhKrGfonj626YtNjpKSDSgs2fYvJoRqEIZJg3oLhE2RfUDf9bJCv5GF
bRsUJRel8KOCFJGa5/NeuYheM2XZE4fuO/xfF+39kmeW8bU1bSz+K+Cji/c+7bSGAUnUimGpQ5YT
/f8TgUTNoUqgIhmdnuG16NF220RUHvjNgO6x8i6ZZ+/LBgJ5Odu4Ta3Nsv3v+DtvtGPcMFs01Rbv
UC+Erlqy4Zo10xqonbGVzexj5HMJYQesGUVlbYTQmmkN0xTNiQLdkEiUj+09Ye7BVsnGerFi+j8V
U9SAhl3ttki9Drsq45Ei5/V2Eb1iyoGsd4l2AgR+0+IVl3+wZryZTMhbng6VtaFriBWkTEG9irn0
xj5sx/ei3ljB1gxriIXOFTpobbgbqVCnvbLIRoSsgEcvlRK2WSiVsfbomuSxk/ml4VcXfUEfh9K5
iZX9fp5flp/1CaONApMPnj1a8HVAOx5cUMz5eZ5lDZxtj2L4QXDsW/VHO8RBYdgbZ7MV2OvlLl1Z
2ujFcXCopNAJ9r+P1s2Ufj9v1Bowx9yeO1sgxAniMPbpS5Kp+/NMa8BMm5gJY7Db4+z9Ul0dQsR8
d9ryikP0ApeOp04uoR97nLoJiomPVQepuPMcole3UDl1GQTB2uM0OIE7zGEqx+j0sFego1e2jL4Q
haiQXkUi/nWw7W/Q2t3wyJppDZU1tJvaTmHUbDYOsfRDYrOn06Nec/by90+IAU2xkcwGjnu8/mji
NpigFTJAwu209WWAXxwAdHaqMR37vqhgvbMhN+UkV4kQUWoaD6CVvjj9ibUfoAHTb5OxZwS5jNL9
TYdvtMIzZ3Pm8O1/nQNerXZ5HmyREwBfuKyeWCb3iYyhahWfObUaQqnqhpabeJezqmcII0Nyc+Nl
Zc31Gj6xyYNHFKRXx6z5NuXfUCIN0SRrq4xrJSL1yk4+owmPG1hY5jKJqFD7Nt16ElqZUJ2PymIl
2F6EBY/It5z8oPNdY/46K1b0yk6F12THABXY0TfmIShjciTc2RFWPp9nX8OpssrENr0J23J8r6De
KUCOm81bobLmmOXvn6CaJmNrFQkcU5QfIEcJ+oaH3P5x3tCXif5kPKmcbp5mhDplKcQ2y6AtXs0t
gqO1aNEw6hSyNxt/BI7i6s2n4+WonMN549Ygil4juQgvYml0njv+4TT3xH45bXrlzKIXP7U5qvJs
tmR7kkdDPtR0uJTdvZ9DZo2LjeGveUZDKZjvQBfTJEvEPMnhT8+3WnZWrl56AdRQQFPcbOv2aDgs
EPWbSn4NkwrQ0r2fBIvA8x5YVLye9tTKr9BLopIY115KOa4Wfb9rYxra1VbL1MoyptdDOYPKB8vM
2mMa77Lxoh+hVR67AYEw6+mxr6DK0jBL+46AmRmYdUsnJH22N5IO1fZnnu700ifXjkWCBAM4aXrn
WM/FvVN6uBWwjXP1mueXv3+CrZ1DGDr7e55pSZQsGVq1xWu7ZloHrVdXEOOCYyiqu0EofD2Yw0bU
r/lcAy2HAHhV8SXq25/NdEPzj2zrnL4WL9p+GguQ/Rp4XDpS+gjKiKBMxX5yRohIbl0b176gQbY0
kAQAoxcChqaBEm7IVAs2wJ/C2qIaWvG8XvcExZRMuEUJZcMRUuJ8Mp+ddtqfDveV0esFTya0jXPD
HttjZV2IlOyrAazv3ROyfht4WvvAspp+ikjUDYxg509bsEbw0Gnu7BRiWH2DNei8PMYiDvj5AwX3
ZIYaWvwCSHeMTR5CwfO0b9b8voTrp6FXAs/MWYmwrGb3JbHJRSX4x3mmNZxOCqWbcw6vlLMfjQRb
SJFuzOjaqDWcZuZYmArNgce2myzIeJXeImC2cSxYM64hNZVFnS4UTke7/O3hOQLvhsFpjyzx8MXV
QGeJUhBaAFkzFvakb+5Ntz8QltmB7NFuJ6zmNjfoRrysLDa6VnMSQ8ndHXEHyQr/UOf8qmL1wU6a
+9O/42vzkGf6N2hSV9mTsJDZiNvHHJ3CbvGnhjb6ecaXx/NPEelO6LUpO8T6DLGKEX1ZsgXlnjrv
qQLCZv+azxuSpCJF6kEm873LyMNsbRUXr7lFQ2nCHSkyJbFK9s1NmvC3GNqT2Zxu3G7WzC9//+wY
o3aNnha4bJs3rvnkt49jkW04/esVzPE1rPY0zSCzAKcbQxmabO+2KjSyY+NtJKnWxq4Blk3UYP0M
TKG0FbKPbyL9YPLjvIDR8Gr1SWVxG9GY9T9zFQcOfRblxlqwNm5ta0UrZetBL3nJ4aGMGGIVUrDA
2LL+9Xrg6NWqoDGEuKsPfj0vKSDgCxWKOy6H56wjioRW1hOoyUO8YKPjY2WO9ZpVo5jBXEUq1EYz
GcblfGGV4r5l4peIu+isqdBrVz3CXfT0IZXaec6BEXMn4/wq7lR42vyyBPx3/XT0olXKRD87DhIH
eZPdlcoPrZkduj67GUX1zXfYzo3/J77x/1ll5OiVTLgrpB3k7rHE9dafwZxeVb6RjlubBg3GWZ9O
bOrgoymfpyAbII3dM/GYlsNdSdIz51rD81y1ZWpYLpJQ0AKq5n07Zbg/yLBi3sZUL5a+mgsN0byr
TDlK3MwN8FCbNH+ahm5jsVgzrQFazT5E8pYifr+c/iBqIc9T9PVGDK0g+q+w/KdVdGrb/z0Jqf5H
bsuodd8M4W4so2sBqp2TKzHOxYgXlmNq3EP6RkIhNXZfxvybEO91s7VDrnxFL2WibtG7kmMjGFwb
WmM8nKffceIGA+pghOkd0Hl8nrP0sqaU+1LiKR8z0SW7DmJchD4W1cVpNK/MhE4G5aPMDqLkQLOJ
ktIFC017k6mttWIliFxtMx7avvSnBBcK16FLo9UINb14+Hl66GvGNQyDSsZz0IeDU7Nx6w6/e9D3
n2d4+eDn6Kx5r6oZAZRDVHdkyLwazZlzqQG27qtOzvUEdiDL/E7zBkp6dnOHlp/n84auobb1CsVk
0eLdpXhyhnFn193+PMvaJtz5s5H5LbzNVB1RyCvn9OE8yxpenZGS2vZwIIfXQ2ZUF7nRnDdovbLJ
oUZf+2ChP5ojeUo78WikLDo96pVjg17ZxKse1IEpnkaS0kNlHY+kcV1032dKAyO+PP2NlQhn2jGZ
xnWWzyZu/I1IHvy4gfIZ2502rSkM/z9me3BN/xvkqs8HA8q8zdHqhzCGDmU7xfd8zsDLloDYAOqI
sbtvWeTmb8gg7Q057RxIbLkJO2/l0ZmgzMExORsVStpdgkBtwQv3XveuX32Le+q+nP6Zy6/5YoNk
GpR9EPa5TCBq57YOesfCLm8FJhREGi/eCIS1SdIgnTe1wWuFJ/HeIb9cS11Di/dwevRrpjU0l1RS
v2U+3shQs+SBDGJuzY1Rr6z7OiNU0ZneWPt+c3QNN5TDj3l4HvqtHPCacQ3Rwh5lQTuM2y4hHIUD
u0n+bL6krhjXa52ayhjLPl5G7vzpgDbmqlD552nCOHq1E8cTO6lmD9btj4Zc1XkXlNPz6elcG7kO
Z6cUipQCCZP6pmy+mwbEbCF7eNr4SqTrJU/Z2PGxy/Ds1jV8z9JbVDqFTvWUbrGrrax3eolTBrGx
MrOxXnheEZoVhDrBv1/1lyn507r9eSdmvdQJkiqdWc2YW3C5XTcku3A840CyCSLFWwQoa5OgwdU3
euYVHJ+Y/Tjo4w+P/Gm2ujpX8Eo1vJJeDLSscFKTDXEheIHWuxpskacneM24tgEbUJ+c7QITwOr2
wLsEuq39xmKwZlrDa0MbVkC/CXuZQ5JLJaFUnZXQpj498BWP/6fciXgUCpeAVF6h2yL+ENb7CJHK
08ZXhq4XPLnQtSBg5G6OqhGBW36L2QbH0gqedG6ozjR6zy9xvgdY7erJ6gzoqz5maqtLcG3g2v5b
lW0SmxynHidPrmqa3rl0q5X/70PhF7ueXvQ0do5BTYFQya+T++Y2sy8bFtW4eILm7tY5GA/TtXyY
s2h4hHKNKILhnbyqn1sElWu/bPn7p+MzaOQlmUsgzOiN3UTkjpfZxoHoy1CiEG781/QAUqTZgAAL
+DLkzkgaqMo+WtLZOJF8OXBYX776aeBjPBBbpLCe2odE/W7UViPil2snDGsecayp45431McsfStK
6MtDDjaeVeDNFiqc/Y1889rwtZXNnAw2jg2G39k3UEEI8qkLzwAZxq+ta+AQB6+m09dHbt/UDshY
H0/b/Zr4GIa1Na2NGxaTxTH1ZQphnZBEWegehhfPDTYPussi9h8w4Bva4gaVOrzbUnxDTTuIGZT7
4mDeJXlQ4nn6aqsd4esScMr0U4kBbfsGBU31cXhrHpHnwc3OefXu7Xv/BiXzcgxKtWu2qptWZvo/
hxToplVDnNXHPP0BYXUz+Xl6PlbgRbUDCvPtwo9VWh8TSC3TuA+5/+hP6XnxqZ9QZpQFZIIhitw4
O1SZvSO5vYHctYFryJ3TGDQrYBHB4efKLY92se/F83k+0bDrt3lqNJlYFgUzshbCcmaCJnvr2LY2
lRpoaZabaCmj1dEeIDKZPFJ2zkMFAlLDrCE9C0XReX2UVneohfGzoO1OKmEG5/lFg27jp5NKatin
xjttkzCZXsx44xi45hQNsuWUjSjEQhx6tXGVdsYur6fo9LBXTOuHEZLneKYA/eAxdZ+K+c0ZzfPW
SP0gMjIIUoHBo4a6WdVGDW3LMEs2m51XAlw/jdTCnfoqhfWu/mAuNIbIc7NFkvPlSYcyna2SWqbr
SVAmLxpeNLBl+zPu7NCR7aFut7QYV3ZA/UTCOMR53Awz2qaPqPaCZpeEbu4zOOWiVpr78+Z2mfNP
+7fM8640c2CJ1XZUOPlexuqcF3r4SIPp5HtxXII359iOYsc7K4g3C6bWNkG9Dluw0UrGAv6fjTtK
rX1jeJd24QZ8eMhdFzK9d/ZYXczDsIHctfnWkAt/V6MzIZb4VOz69Dgk8w60ZnyTfXMtWDX4utSx
YreEs4bejQYyXNqiAkfLlqzACoT1Mu0hafJuhu7ckRf1i5GNb3F8Vp0mZXqVNmMFJBAJwepg86Nf
sy4YYnHw5VnCGrCvbbCmMCCqXRkVWDYuvR5dbr9PR/6Kx3XuQd/MhWIWbY7jzJoXv5qyiBOn4IFv
oazh9DfW3K7tsU0xOAKNExXe/ayoznF7MMjutGnL8lZOaXrBNi8aUCunWJcFIY+jSe5av7zqa4Is
QHqd+dYD5nzfCvZ99vpHz25wacl8XF/shxmqhjYXQRNPoZmSA3qlwlbWgef1IcocA1+qyLaHYO6n
CNRT4TC823yILJGgiOrBnL4R/1D5Zej210ZtI/3pxK+QQ9sp34paq33NHOtdecZl7rMdyMkCrqBa
kUFE0bzjpnmY6gd3noMSLTZl8ZDw6cGp531XirBy8bI4FfumITtQGjx7+buyGQqtrb2ybnjxSEzj
D6ItSq30ozaLQ1pAhsm5meXTlLYBOAftPL8qRxGUrRNZQwFRvylEzWOgml9j9pihtHqa1L7oxsu+
k4Eyk2OFPtXSpIFl5Tf+eOcnl3iExBLSRK3JA2r4gWOUu0S+MImqCCd+6cH4mLH4zqLJxRh/2EYe
EVQJ4dSz4w4La0vtXPrLMOsgr+mhGPGbOcjnfBSypA9m/avMi305/knNy8HgQVsON5Ta+A9DmLRW
4HY8FCoOp+5lan+6Yxx60zszX2JzDMfsTrpPA3Oi2egXhtuLyr6WaRVSf7xIXC+wahBgJ1Uw423e
9oaHOR6CIkd7DbRka19FlQQzRD4E0nD28VyHLTNQpskibr2pqQgK1geka4OmkpHLkj2tv7eesydJ
GwkUpKZ4p/NAgu30S6bmjVYTJDLMgHbQRJFpZIJOimdj5CwfiLMQEnlR0bVhUqKyGsFvWiSskgm8
UHhad0On8C7RtR6IJA5GUEaNrn9BMA9TN6PbaIh8Dv5FcDDK1gso6PHrnOC3fAxmvVMxqmOhnFGX
fjiLMvTku+P88Yc68E0rtPBgQc0/sZEeZrcNDZbeoc03qJvvhoRoFNmX7M3j9+V8YycTLpQsmpLj
1IBH0mmCqjQPRcvDwVU7zkH8PY07t/CuHXUwe2OfFuymlTTojTEUaRxm6fNEqzCd8a9KAgIZOPlj
HLxDieZt0mR7y7qOrZ9p/lSWfpBzlEfIMrTHPKJ9duik2hn0ovCrqEII9M4Td4zQUhgV+jorP91b
GUj4xuq1z+mRxmnkzz8mdL8Rpw5cjwddtfP69iYvn4mTh9LIgtG2dmPjB6M54WeVIYQ+v6OA2xjt
Ay/6gIv5o8/xZGk4l07mhqOZhSZfIvUgPRUR5e0EjyOCaZXjTdP85LjRc/notHJXErG3UR07qV+K
FSDRvyllWyCDFL+bmb03UnFMkLhWfPjmoprTF7/81oDigxEgbX45CURBChk7/9YkKFnvL2LIU/Xt
EAwyhcTKHgoRj2lu7pOWv+X9Q1dfdVMODP4gwEBuJhF32rB3QP7LIiich7Jj+9ZSeJqAqD1Pgi4F
Vx5EGKfCvumq+TBOtz7nu87twsnj+65oA1vYARvw34x7ljT71hUhJfyQN04wYys3jSmI/fQCbIsB
8y9zvB61Ux/JjoSe+uPUxT5LxojQHO88Y+hWDzYO8SR2r2XxGGfVTW6+xtBy4OxYdM29Be1VK/6d
gifTLd4z0MVWaQrmryHKW6yZxfDNatjOYSLoJah+ejsguM9YVRWlyWOeIUvvv7FZRL5dhnKsIjY8
lqwImkEF/dhDOHYOKzoHnkHDwjYvqDkehvK+p1bkjnOY443CZfENJXloNgka7FLgtg2JOhpeF1Su
iYDNg0aaF6bcW0kZkOKXHO5z6oaKmgdIuAbokYhMU13lMg6bkQX2+Gt0X1DgEKTxWwFHWcJ78zx5
IdskKGwVlPC1s6zDDRo0WZSOj9ky++rOq25K53s+CfyoO8EvqxyZNbMMejsLhiIJ+v4qTpKoa75Z
0gyNFGV57y0WQzpXV3PnIuytQBlJ5PV4HJnSXY6dyJv9Rd05aG1QK/ddRAEmx3urEwaaaDtS1hTY
xa1b14FSqH1KbhU8N8bfXCTjM+IEifMHTTGhzN2r3sE+WPys0z5Q/QxOmy7MfegLSRX2xX1VfGeV
E5TZe+9V+6ZyDhbtn/3eD1NwKOCK6wgnauv7uvyVzPyyd+4pRYlGF8RWEc70txn7QYN3WpuKQJAk
LNNmJ9idL9neMK2d0WZhkd46HYlqBEguF33sPDBTJ2gKM2z9KwMYdCw3qhzsjLEb9ZBmN7Doyulp
ypDKwG4n+XWX+pdzbYGJYt6lEypX1TVtnlNrCFjHg4HMkZF7t2VchCJ+hUgQ8oy3issglR3GIQMw
fAWEYRWdQ5pN+9oR302wOPGSBh1LQ394TZgJ5FVXveld9uMF2nCDiT15Mg6k7wS12Vxm/Il3z9Ug
vg3m95q8WAaJiqoKSpRUJfmiAJMEhgSHbF/g1nTFZLnjzYxV+4UY82Ew5mhKpwOxe3TN14e+QCPX
bZ+aoe3YOxf7F/Seo5aywFFJaNeQ3JQhb395qR0mUOqjTbprh4+KP08GxaEhw3Ix75pqwnINplS7
j/xM4gyW7WI8bdqpEZD2EpwsOw5EMPE8VWAUhpKUDQ4fq4+jjP2U3I2o40ZT9bv1psvCAb85pNfA
bgwZrmzfVXnkKnZIGM4/4ge384A3FUgVx0vUUAagndsLPu3cut1DIhQN4g3qfdODh4UmIWbY2y3m
ufk5W+7R9A+4YGBu02PJfqA14CCaYU+4tbMG9rsjfuAlaZQ711VRhojFyixC3BpCizQviZXsKtLd
2l61q6p4L5sEAh63Zc8OKLoJmnzYZYm7j/2PGvnlGlRrIyTLa6u7lZLtFkb7rvzAvovtwYsa8jH6
XliVdG8DKj14K3Lp7MZOYHMhATPKGwvh4vRm1PgvUzq+mNgY2sLGqvjh9AWK26rA4X5g4L5npkAi
ADt48455Rphm70U5HWPCgiIVOzaIoE3+j7PrWI5bB4JfhCqAGVeGTcrBsq0Ly5It5giSIPn1r+mT
jCcuq9ZHuQrEDmYQZqa7AbuO4Xv16Bk237EoxTWix8X0mxXP6BNqvDCiUE+G7aweMsfvgsmrmn2I
WZ7mbvI1623I0h002jxgioN6AJcEfLYMPWHeJcVvx34vauaBPMzT6w7GYbhffJun7JaLb2Ub7R0n
8bPsukW/McAwgRVq13o13DE7uRdlttPH1y6Zjnk9u03WIwmqH8EdFWSMPqHE7yUp+xFNr2YCTQYe
HyqzC2hb3dMk+jEbPxJIKmVOstdxE+u4eExb505z3pmo3/VRPE3IdE5MuLimwxizLwQNdDO6bVLz
WFmQtTP4sV28HB6adHdmGgc2tjG8Dg9mD4rnIgoMBxdjum+Mp9TOvCl/I1N3PTk2Vqc5gksG/bBP
oh2PiKqrFp2ZdaSd4qQOdBQ4LPAhh1rq5oZ2NbRvUY5DMebHCkR8RdO4RmnurZ7cRizfWwyrqH0L
J+4mACWFebWb5bVWX9us8rs+PpYj/qeycZoZboxnsjn3u8r4GVp9EFnPNn+Zx+9GMvqzYexDc/Sm
lu0ny3RlBu2W5Hc+o1PLqPFWyPcgJ3XLqMEN909lPbbFhNwnqqfmn3S0Dh35ow+PtH6YkHGlFnH7
FjcrvnjKiBeL9OL6fW5wCLVzYOuVWw3Dvg8LP+IWnqbmXqbzzhhHj4saCNqHCv9FUMZnceEJ+sRG
ijM43o/iNbF+tPxa8mxPePwIHEYQc2z2FXH11gZ5Gw6zBId1lroGdXwBrvO+WqqwD4Uc93rGjnqj
wUF1NzHL3TTpvpOZO4Y6RjLPfy3f2HxPqe071mEumZ/FBlp1I6+175PG8dsYXXHsYxp/O6MO4QAa
OEnsSacPbKPa8RjK0PWTZWbvA9oA5YS9uDUCK3/VEcMtkCJN2SAUba8Oo6CYnpJI98quceOqCWQa
esOouaXzlEb1bpx7v7eNI+gYg3mYXHCBBGZZeKQju9o+lG3qjQkOYe0RuwigjA8O9Ke1vnZLU+5o
9lKnjzm5d8hjxG4lTf3lhJXkoeCay+vSr8Luicz281SU2GZDgFBjAKCkBoI6rdnpXXyLbzfYYqAT
jM4BrXBDB1ts2+zsPH9p46L3euysvqNNvhXRm9H6lfHGdyCOGGKjrjo8r7GlECRTc3jzGEDG9Q5Q
6SdGB5fwyA3Jzyx9mMDBU5Ibxxh8u3kdncmdGxrUhrln9gAnom5bI7pxo8hLAxRdmquVtTuOuFHm
RoCt8IjyoE8LAInIVWSMP8CJHjhRiQdMGhT561hmLnSUA6fq7gbA3qBlx6unzoFr1JHHo9pn6HEs
486ljrOjdrcD52mgs8hvkG1uShfqN66WRXdE7udu8FI0kmax9Lhz3+GtXTfXPZ7i3Jh80Yd35tJt
RN9mrbmJnZdOFIBL4DSZ7e5YDCXAuPLKmfJjUVwxvGg1tNiI6Moe3vSG7W0D54/piGDEE2uuqpeI
ZL9GMpXg3QkfSZ15Dg6RdPhNaBi0de1VU7Lr2vRRK8i1HSM3gGoN44Mbo5zeOYMHcT38QJCZdeM+
weW5aY2DnqfwMdRTu+gG3K5+XAPrgjdAnJQHkH16ApdBUvyZklPY/GB47426+aiFsFZrHuqkuAoN
Dasgj0OZ+6Ttg35o/ZLlJ9mS67lLr0mOi5hd/BqK9shK+71EwQ05RnLVx+WNYBWcVp8ONk/+GBEK
trnV7NiY3JEivKkJirgGBUUiHypsrNQYdqOMJo+R5M6q45tBNhHEBca9ZfVH7Cu5Wxfxrs2N3ViY
16KL7rMWzbKT6Xghm16Flp20OTtmepxspI5W0lOqFEHbQ+SybZAQTJKHqfs5lk9Of+nY2r9JXzbl
rW5USEv1i1whfB8XR7mVKl3JealIXCns1qIC+cBmLCG77uwc2V+WrNaUJOkUszGyOGwygSPbgY44
Mc39+XTairlVCG4J/sacTcgy2uDlHIrGs9j9bGzhp9ZGd/41eNsRgqZbTDxN80DX7kT1Q6DF+vzU
V3LTKupWZkPb5rZVnTq0hboQi/MjgD+dKbpKnWGrx2tlVVXkrRDMcHBhrtACBMx5ZRBf79j9+R+w
Zp3l759qEKSdhOwt/ADhVGh4fmqMlzRPLqsx/e3l/DT4LJNejiOSpKJnQch0Px026htr01bqGyAX
TlNiYmTaXdvJBF2Me1Fc6jFKiBY2plyhGnmSUvOrWoOq0niMSH1ZU4gqN1AMSaxFSz0jz3ZyT/RD
sSVWveYoSoxqHI/UDhDHk6SvrXEjzF8XOYmKswXupNSqdhnXqt1Gu6uH2o/E0/nBV0JIBdqaud2D
Ux7m0NrfdnEX44VFzd8jSnvnx/8bJl80VKjU8tAmsPoJfNQnfqj9eUfc2JuvshvjiPPXY57mpgHx
0402rBXHpMuv/OTyOTDDUchR2c/nBu6OVw4SVvWWeOnfLfGr36KEa8upXht2gbrqadw5J+c0Hi3u
FUF6N1xl3jtO9msxeI7h0UN0t9WSsrZCi7t9+k0ECQ0DzDrVyekmt4XyMEnKYwK2Q/BO7s4v0orn
6mo8j71k89IQEZJAI/vB2ejhWKnj6mooE06piR59sFHVgEboQZzSAwlrPLSNR3T6bmxHKxbSlRJl
xnGj1aelGkTu2l7HewXJjEIH625/2VaqK6GN3IBRliVOdqNO3CR5NbdwUysOqxLUzE5miVLC8n0x
IlGVu0sOsUuL4PzCriyASlJjm/aspxbmPXHtJsKu6tq1/WzyBvBcezxOrNkgeFgLc02pVZJJnw2R
45yvgvk9NrzwRANkaH3rOjraD/opvnIOaETdcNg1sy2e8Ckm2rkhk9HjGseh5WFOhjcji9JEW3pS
a8Mvf/80vJgKWbIOfgv6B1cAmpVOvyL9wiYeVcYrkowVfMKOGKKYVA6zK+jj+eX+ex38aoNSApka
NdXmGu70YrqDP/vMjz3mzm66A7WE17mjF7qtW/nG1XTYapFe2TyoEuRlSFJpWvhmTHqvwSuwAWvp
+d/ztRaEaanoew2YE6uCLNPJlO1LR+V9loe/63a+IkNzZ+rlLqPyesrIkj98pegU24j3v7pkXxlS
CXio9na0C7HTy4fopWN+2XvaQ30dHXRf3EAS4li9ix8gOje6PZKXfhmkQeJvoey+tqipYvUjHprF
JPFxWt2W4Pvf6gn/2q1NVXVC2pqBWj9WapjvhXxjbYWC20ZP3YrrmSpIvwxT3NoYJj3sBp8G1cN8
RD2herS8xhsO720QIavyIe+ap+GbvDI2PP7rDc5U1ShwlkhqTvhJka5f23MB5rbwupHWrkzHq5hn
G5/5+6L4vz+YXNkRZCoq6O/giHnpfBm0xzdI5Ljcu0ctbN+63yb3I/LP+/zaIi1O8Wnv0aHV29px
WZ+Idm0vHVzPo3w+P/SasZTdAfopaSyX18bMPgrk8xoU51kNqK6duqLeOAnWPqJsB7bu9HPv4LY6
96e8H/xBeweLtYt2LmSLho2PrBlJOfF5YkGd2oSz2fxGh+QDzV7t/O28lf7SQX211krsi6q3KY1x
JeYH/sR2OFyOxUN6N16RwPbELr3lJ+fQ7UFE+P2yL6ow/5T2aRHHsFm3i27tH/0vdj0cs1N7hUKw
b/2giUuv5V0cRDuycYCubDEq6l/rph4svjBgHpboBZmam4mhAeX871lZHRXzD0qgJAlL/Jy4qwPq
vAjrDzCrGzNfWx4V5s+ZtMMcHHknclVep/fYX/ZJED/ZjzxIvC5ADtRrdukDuTfvL/s5Suy3uUja
pEPss5n5Mmp+ZIV8LHRtw5fX9hZHifjaGuxqKvCDrgAGdd/eIjdxR3e/v3bc1AVj6e7hst+hhD/P
KGhFRz3HYTpWL4wK5jNr4C92y7fIJNbcSgl+8E224Lmb8lPNoPDVlddlPXycn/3a0ErIo5eshZIw
hm5aeusQsbc7e4PeYc1flYDP23HUeY2hwf0b5LklfB28OyB0rvYXzd3m/+7p6dzRgndjDr7f8DrK
yDHOLP+yoZX8mt6GGbiQJXhfJMtQoZfk0NIs3XjArRhdxfvbPTShmZNkuAiHuS912zq12BkvnLty
i3eyouor4qSnwRBoNetHzTOlkW/E1cqqqnompGwhzQAwESRnebvLO5QNUHCrtO+1jLuNl+eafZa/
fzqso56gZy1r61PDyuzFgaB26s6pSDYuVWvDKxFLZ5HM9thFJwYpNC1LP2QzX+bzqrBJG5Y2IfPE
jxqqdFb+ngHfyLrX8065LOAXJ6itxKptAUCDqh0/kvoBeLUE2aR+bFAZ35LFWFtbJWKbnmaG6EZ+
TGmLst5NqqHeDrza+emvjK7yAJDGynMbcjjHGJWxCQX1CGVAR98SHlpp4cbb6F+vAfWRQJvLgNKD
sx9ZgraeYQ9eU1/mhWfHmpcbPyOnReF7K32x9oOWu9onN226VoB8DR+E4pEbVb/qIXOLdCvFtza6
GsYtZEadEJWUAQSGUfq77SqPkz/n12IlBFSUnbS7WR+l5EezttqHwYH+IicivcxRVaidNWW6oYcY
3RBvrfMKDWz0VB3ji2Q1TXRw/2t3UpDcNKqKQ4/a8cd29PFQDlA52523zcpVWwXalaXNQlpi+DL/
ltimm4y/ajr4FriiYnQ9nP/I4pRfxLIKuuuRCZm5Dd+pOPtmJPoLx5Zqo5litPV9HA3fbXQEbgTe
yr6hgu+aOSJTojX8qGuWl1Hxzcqq0hV9eVNAYsw7/4NWrKZi74D8EjrktvkR6HrXNNAjZB/q8Bk0
ugFrNvxqxWtVyJ1uxwwLUvJjVz0M/X1PLjvTVMidaDQsxYhxOTo+dTSvsuihGl/OG2YljlXEHUsT
M4kiDF507yg3uC1DqeEikgcT//4NBc3pSqOcMDhtU6jmoVu3/uPg5XbZ1JVzGIzkEllxjD7kr3nx
MMpfEd+4Na+5ixLDRVYl09AhyLTwltXSL1DnHjrhQtTb5VuimmumV+7NTkNtKgp8pCUP3O6Bsr4C
oHzDOGvOqJzGrGj0Nk1tZK2aTPvgjiOPRW5Ob+dNvza6chQnQzY5iZXaR0A+IE1iVGiZQ7/NRYOr
+LvMgCqoLirraNcGeo2KElAqPdkCWq9YXQXh4XIraCob6xjq9fdorA84DXbEiDdub8vt/oudU0Xh
mc4YG3MBy1hA1SRa7eVlusvCOJBx6unS3DmE7Wdty1Zrv0Y5hnlDNEOMloleHcBYEvTtkMIvs61b
y9rwy98/3SEytPrkdm6b6A0/VfQHqMBckl6WEjeN/8VvG6FcLc3jgtBAk4aXb2Vz1qathC8vm7SO
58FEK6EVaNVrXRxiVm+s8Irvq1i8mbeUaxCpxNmIrVi70+QGHHdtYCVk0Ug0EV1iYK5fa8nVphrK
mjWUYOUAs85TVFjHhupLe33zgnYgw9ec5iIsrqmi7eJSN5H5Mc3jkEKhixu/SA6yxIs2AxVu19l2
z3FrNY+RPnrYlHfdZqiuZa9VqF3bAGVh451ylJlwZ/1tzoRn06BJnjSJ1qoUlLZo/GVDB+5KnAHZ
YYqfIMXp4g3rSeCtkG4OLD3x7OYb6t0bp/3K0aPi9IzZqiKtwv4kjOGktw9W+Tg6PIin2TW2pHdW
PEJXwtoCnrQpASk/xn12pQ3pt6rLrnrD2bhTrDiyCtQro7mdixzDZwW5JVrv5clmcWgJ4S/21/9V
rYWeArhD4A8v0W3/WO1niqbLwHk2UWYAr2zmVxtn3EodylQL2WZStk02cfP44vyyiW/9IcH8IVBh
Zu50iL+d9+8VVgh0sP+7xfaRRZwW/fvH9Ll+tt+QZwmJm75V18NrHHmAULSjm33f+Ngy6FfWU7YC
e0wmQQt8TOZuvwdAoQb2yUcbUv9kE7eg7laq+WvuOOD5lOwXaGtEO0sHJ8exeTTfEuBeqOuA7OjK
uJPX7Tea7MLQ29Le/ZrOBp9TXtegMywylGrMo81GgJbNzLXQqzmPaOidwrupzXaRWe1MtN8PJhrU
w/Seif6ZhkdiXAlqfi/LadcUIdqxpyawO3Roz79ZulXeWQkItU4eA0Vm8RKz60TA42ezv6jzxdSU
019L7Fkj5YRx7cr0Mwcs/9PoDDsH6Tv/vMusTV3ZKmRbVQ0BZ9VxBCASpdlAOFs58JVdSC2JD0IC
tFv15lHoPyugc7X6zkzeL5u2cgOoo3DsMjJim4ggoFpn+hA0rNiqdawZRfs3Zm2amIXewO4Va52g
yYFaq6HUftmRp3aUQrW3oVWH7RMasHfJXP8AB+jGu35t4kr813qDFtvYgMkpSX7NpNN7DyK5Rbe7
yOz/aysdZAKWAoabQDv2+5bm5Z5kkI47P/rK0ahKuaQiA0LZDo1jO1hXU0c/OiuZ3T4DLW1qdEkw
2tbsnf/U2rasdpm2DTcc0LqYx7rTQRbxe6YMgKTfFPA6G89kowmhU/mzBK8sIKbIFwJY1/Lg/Me/
DAwLyah/3Ytb+WAw9G8vtP1DeRNZ0PAQW+mWL1M7GFzxXUfYNFx6rU8jMZDWWYBTKerakvlDVXi5
w+5iQi+5GOJbytkGpZCO2jZIxjoAa2JW3QJot3FNWra4/51kGFrx5DRLqtJeSPYTI93bpvSbSvN6
2h9kKTdmv7IM6rU2k2M89IBhnaA6DGTmC3QyXLLVTftlJFq6eq+tixlxuOioWIAI4fLsF0RsBPmK
adRrLaAjbVPqoHkEOWhQJm/UuSnsLoiTP+fdc23qyqkjIjGMQ9qDct2qn/U08uyk/33Z0MtSfHpv
Mhn1UHsBD6BAG/Cgt/tS2xI7Wpv18vdPQxd9OAxdCtpjoEFA5AC8R79FMLjmKEq8plU65LKFo8xx
jmfVtTWPyHb9vMwkSrxOwFswbYCImNnSmxkoGD0sLnnJwgfV8BzshJQ2fHAa5L5K5ANL2FZybs0J
1fg0qYXuGYR+rcUQkriqRexZaQ1N+osqEJau3jBlWSRNYoDQROBGN1ogVAjBobE1/5U1VS+UdTgU
RpovdCkLNYdlBJXJ/WTYwl+seKN6I5Q9NMnGhcV0qEGtnM/XFW8uKd/CLkp4hnWqzYOjNyc+Zvlj
gZqW21psi15xbeJKhDomLwdrwr5rOCM6VKbuihrh/ryrr9lcCdFozJ2yH0Cq3hXyOZM5mL7Dh5Ru
XWXXhlfCtNFa0CUsenatoQGJ2fiEpntSXEhW/ber8NMGo7MhbGILlqln4lfg5cjC9yy+pOaMRVVC
dexMJqa2gZSAGX6fLBQxQFi4cZSuLakSqpKODZoEYZcKjY2lY/lN027sMF/e2Cwo7f276dZOlGas
XBjhx1cUPF0CdHCjP9GSBBmIVc67zdpHlLefMKcwJl3Rndg42I7HJq38NRENLCxzGFd/OtGBbYW1
abnFa6eteJJ6OdSRo6l0iT5q42Hy2iPfNQ/md/69OKV38VNxs0+8NiiuS9fasRtx57xp3yPHzff8
+fwPXvu8EuFaP1IStzmwhhLcGBPz+ubAZL1xy15xB7Z89ZMfp7xHTy0C5dSA/CPMp9+s3pQvWht7
+funsQU1ZqCfFsP114Zxn6a/L7OIEtpJbydUn9A5ya30RkoSUBbuqb7Veb5ymDHlDNbLAZBhLW2w
c6TAjfc7s8iCaUDXe7yllLZExBf3WRWhlIUNGHkmiUtVpL+U0Gdwm6n+ljfDsy7x1CjtVx4R3YvB
pXHeZCvvgL99Cp+WIq745OhkYRqPhj2bkhsr4t4g6O9JgKWpSOabNNR2F31LBTNpxMhblmbNqajR
td1VPye8OGlrgoXIOtRdB1C+oBs5kRUXU7FNSA6i2ZUnzYm2+tEx6SlvjY3IWIk7FdXkEPADIN0C
WaMWfAsoI6GRtn0d8/D1vJnWxlfiGtRDpd5n2C1jmgdxtQBaZPxt0utLCgyWTpXIjiobTDmL0J9V
h9doogfRBQcy+vzk/wbDFx5M1dgGUtUuSwrD99EpyaBdnHBIpANiXzogwNIWyp/HSkv81oI2cJn6
ehNtXBzW1lwJf30E17lul81pacWioA4Zza3mxpXDRQU6mHaNHnfI4J5yoPunElia+TDlN4P5U0eY
nDfd2vSVw10zwjbOwOf2l5dfDnUwgxrk/NBr01fOdgBXa24ZiIa2IIdxnvf6UAR5VYElptv17dZT
+esNUlPBCyQzwgEPcTD/F09GYQZaBsCyCXKYrUbQtQ8oZ/yciIZAIxgyF9xxOZiQxlq40/SbJs+X
GAodFf+eTEWbcNZnOJlG+hSTH4Q8N8mVleMMr7dqF1+Ht6bCFlA16u00MkH9L3M+ulwaxV0uR7Tg
pdghNxb8621d+x9moWolUp8C7y4jPkWZ3DVDeFPV8W4EZQyoT5/7hffovM3WFkWJeNZBa5pn0LeZ
bScYQOgiM9Bh4e3LgvMfWLOYEtfmHPFimPBj8ij+E4HVp+uq30Bmb2wba8Nr/655XvYghTZ6EBvM
xM2zn9V834G25vzcvw5qjStBnbTg9iMcZx7RJtMLOQhPJtO4TFFGUxUJmSFJYfaYetOD7wwHaK5f
lPXSVFhCy+wm1IsaI5cWdweHeWYMWiLRDruLDKOiEATnpMlZg806Cg9aE++goLAx9IpDqhgEo5/H
0Y6XqysfTiYYTCq7vusy6JPik/5l01++/enelKC9j48jzpoJTkOF9AfH2YjdFZdxFj/9NLQTT04J
aZb2VAygU5nzQzFsoctWXF2FG9AmbbXKgQog6E1rELUdHT07jjV7uMwoSqDWmpZpwwx1kAaCv2DA
CqMm2ZdzLbXLoslRQjWL0yoqoxFZ67E/mEN5SMetbPua0yiBGhIJ+ipwyZzK1gDx9DMjEm0d+i3t
788bZ832yhlsp21pRxzUMCJ+1oGSrfoDir4bhlkZXEUZ9MWkGSnoF08QevQ6qO82oA1NtogCVjxS
1RUk4C0FJSOuD7zlfps0t5EpL8pSayrKYOoaDazSFbYB8CKWGeQKH4dqoeLbIiNes4wSqMSAYnZf
IVAdEOIhDd5GYaBvUpyseI0KNIDaq+hxj0LOV7vWrO+1pZ1S66kLyYZ51iy//P3TXgCCjVzUtUQN
CH0vYYoCYyWCi/zRVoI1N4s8NZYXUlR/aPMPCfa/sr9w2kqcigpX2WrskMKzRz83E9+etl5faxZX
4lQDsSgS1sh6hOaPqgldOg6QaHsDtv2y7ddW4hSQC5nNDJdYIeUrL8unrCg3TP71NVxTwQUiinJB
KkRpL39Vw/tIgykCIXTp62zj2F7xFxVekJmpQ2MLSbw6nL1EUJ/nbHeRv6gSg1E/UcgEw1/yUboi
r9xUXm86zEqUqnI9em2PtpnA6Aw0lzQFES2oKiu69SpdG375+6cw0qM816cBl41xGMEH+UGKj4l9
P2+XFYe0lBAN+xpclxxTD0d9PxrHYr6tW4FSxNZNaW3ySqAKqnGZdrhCCkJ9UzhBBx65PtlyyrXh
lVgdCWu1iCJhLU0wpoiszmO3mrMsgN608/syGylBKzkNKfouoN5jGdFdShtzb1QZwAuObt0g8WNd
FrsqiMBpoLMrKTaH1Ca4D7OT1VkbkbViJhU6YCW0rJmO1Duopm/HqPiwSXUVltpG0mclcFXUALAb
fTeauG9H4C6M0EkCKajgvPHXZq68aYeJWX0XInAnagZOmLg8Ht1+q4lwxf1V5IBImJChidsq0U0f
lFaHxuj+RAtJrt1v9ZOs/YLl75/Ct9AG0nb9UoJfmDln9lJm8ym2542b2ZrtlQgGu4upY+9BXtJy
3okpHuRsbR1Xa1NXgrcXFvqbEgRvNVs3ZlcdKkfsDM433q5rU1eCF5DG2ugoLvSmGE8gbT+izcI/
7zZrQysxaxkGOHqXWHIM/g5NgZsS2PiN6+ra2MoZa4dMsnjJ1GlC3tZVhK5TY6PuueKPKmzATqxo
GmcYvDQfhx4y5+DypR8soxtXm7XxlRSUNQLfCGbE5pTlvwtd9wgHWviPUw/BRWb/H3KADhnYbRCt
XcP/ZKAgF3y8rKajGctv+ieOrELEFXS12p65GZCZ7bQFEfhbF/p/3lczlBglVZHlNp0xth8/U48G
YFDdxTvUwF7aX3pQ+KjjbphoJaZUxIDsS8c0HXwKupb7rKtu6AzBCaldth2ofVdg9hQosoAUwxaH
pHir5uQyr1d7rtoubERfQUF9Sb7bJqjxyzrcSOqv2l8JVxYZYJ4MWX1id9rkGh+xB9Yw4jrH5Bq4
og9241zx++ZwmZMq8asZWAKHomqUga4YmGcfxCWXGUltt8pZ24/VxFEbNEo/mpy7fMwuW1i12Wrs
525Em+OSqMz2+mjXfjw4WwmhlX1BbbfKWcedZMRL0BLNAYKKbsQiUOkKT2OPFxldhQSEpWVjd8NF
rRymqgxGmaCnlfKipg/nP7ASVyoeYAL5/zRmcCEy3xrDTSUOYb4x9Jp1loPg087DmegI5IBxv0dJ
AIIqfl/fzMZDTLaYqL5mbbI0FREgQChQ9xaF/xcF9EPAcN+Yu7BPIKpT7KxS7sOw+pXIAoIdEJBs
IRaTRD+h+H2aLft7w+sDaHOvTF0cWFNeTcWwr8vxakyL5yKvNk7UNftq/xpBanFfFA4YdNOi8ABn
Bp4t87r+5/nVWzOxsgGY5aDzkMA9+ugmkXd87twuvpn7Ldm6tdkrMe+I3i5CK8I1EoovUSSgzQBh
le7p/OxXRlfbuAynjUjBcf+dJ+0Qj+V3HLT7ZNR/nB9+5cKh9nH1Ucad0kLo11x3ad34YRdu7IXL
wf/Fwaf2cJVjlYOSBsdF3ubXKM4fUq7f9CTbm8IMULG6LSDYdNmvUM5vvBHGoh/wjAI4aOeE4nFM
zI3OojX7L3//FKCOZkGOmuAVK/XnMo99rid+mmkb1fjlqfGVjZTwh9iWXfMMieHW6W5IOrdeNWTo
2cbND2IWL5FBLtsjVf5okrKK1g7W2TCehfOCJo3LjiW1rYvGSdJWLVa5rdDDkx4ZePDPL+pK3Ko9
XSCk7VLBcZvJMvtgRpAfG976uYGsh7ax76w5vxK5aZnYWsixM+ROF5g52bUl2fDIlYVVO7vIpMXl
nGPyCaQsHV5d4wH+k1kcskrV7ym2LupN09SW/xLXjLC1sffkAvqnkCRoxq1y7NovWP7+yfG5yHrZ
Uzi+ZpZ+DC563Tw01gCZmNFts43b2coaqzzSBhsSEbV4lETRjR0+D2iJCLvvhtzyoZUVVpu1ZGwu
9VHcxyBVsqu4fHSM4vm8e65sDCqTtIyHZLB6TL0tKkgjCbzxn0UiN5x/beLK85jUJqTSclmf+ro+
WjA7sS/CRFua2q2VUlrztkV/OkhEXJahmrMoIJWbhMBrU1fOW6OMRWQNdX2a9vn1eDQPY+dmf6Bu
d0qeNV97s0uPbLxp19ZACWDi9FY/lA22CPHWZH8gdOjG6cdF66s2ZYk2Sushws+I41+QRjJALmEY
G9v+yrzVJixI82ktxBqXTqmf0EOh+WvlXOaWahMWIRrXzGbEqTsCh1k92tOdnmyli1eWVqWSToie
T1BSWO7y8nYuQrAnbKUR14ZWztmwkbLKraWu3oVQbSz3ZrnF+f41mZylqa1XSYyUykAr0C+CCtkj
0N4M3eHY3o2H6b786ByvtgAedsVRD0qv2siLrmxtVIngIbSagUCM7hRb5ZU5gbYdglNt5KBWuPW0
Wtmi1earpMgMUO8tmA3KsuZ21gzaHEyUyFF5j03B9kCDOZqfjgMfN37V157LuPKrEuroo2Z19akE
LRDlQVtOkPPeeIeuDa79e+RUHbqXpgn5Rj7b/iw/EoNBosve2FK/XhCmdpzU0+zEULHEWaM9yOTJ
yAChoQ7U3bYwEV+7MFObTubasDre4xaKdMZNPgNTC+mqSzYjpnadZDSzxl7HLQtgdDE9FEPjhu3T
+bFXpq02nICTctZlhegYxfCTVtmuzNqLkvdMbTgRzM4FFA1xvbUH6nc69LoGkVQbGUf+9eVZJUKO
y3iCFB6SpW1ZuXEbnng/+mMBgR8DGCMLZEya3w0br8ivraRR5agZpZg06JIvBe3yQ/JKQKbJlhvL
u+aayy/8dNdyBBqNZ+g3nZgGNpT5pDGQajZ3k7gwapcn2qfxdQ2pQS5xTkpILjHj16A921B7vMh/
1NbAvCM9Q2Muso5IOCYvThdvWGVtO1is9WnWhYz5nHJUlhrZXZfghZGmfYcH04b7rA2//P3T8CRN
224QS2MLiLWKIoFCbWUc9UUv6zLDLK706QOaRTgYNBG0VNhASEKpCwKAW3x8X/sjUxlfhWFPxTSi
ZI72uYBBN1JAN/L8vFcMo/ZZyaTmUd8MeE07/dGO4vcpa99Ryt14s3wdtkzttZJmnSxM70u2x4vY
gTcBtkkLApz0gNYfWWzcsb4+HJmj/2t96KCaeQHigxOA9CBzPEZA1lE8Y1oamKh9nDfVSuCqfVez
OXUDFzhTUguoyTwPRHMTaXzHw8fzH1hbZuUyrU+JHQ8aYqAoDE+kdqCnZnDZ0MqO1ukZL8cOBRXc
IPZj4wRJM20c5Cu2V7uuapNWgKphv9Gj8CTRYutlkd1DLG324kIPaCp253/Div3VBqyhSfOKcBy5
+Xw7ohdTJoknSwMas+ZlK6z2YTmcSK616Ngp/uPsSpYj1ZXoFykCEAKxpajB5Xlsd28I98SMmKev
f4f7Nr66VimCpb1QCSlTmUqdPKee30jpXQuTQ2xq/CmGbtMl2HSlc67sCECB04C+BnDB/TI6vgRl
E89vzVAJYOrrUeN4Cr+WMVkJEwuBpjXyE+M2zu7z6LGxtgUYVzrqnNztnNxD5lanQ8CBPOKzC327
TUVKU0ZkCcsyzK5C4yNznCSFwLjTXqUOrzXWqvAxmfY1rVPao/CNcxrkTzvXs7OgMrqNaafM+1ol
9RSKDOGR8p/eAjR7tZwST+xcuolxC8g6yZGBcLRGd8DVSWTOoTarPeC3284IGZhVOfMyO62BoQ1I
E6UiqN1tNVtTRmR1nBUWAPjV2Z5/pN23FDosl88EhZnLeKxkSCvXS1F6s6DKa9p0leCF4LIuV/ta
8MgxZUiWA3DdVKagiZ+P8VX2Ifz2qXsYbyN/+Tlde7vwVH7w97zwnevylbxs+6b1Wz+lEn0R9aKv
gWeHNvkuqXqwbDji6A70+fL4igNbxmo1jmtXuEoiux1m9KC7PsELzECEb83LoY835dCmTP3K+DxN
Zo4DyLWafW7bJ68ItwUCmfa1F6aBqx1yFhIBADZAPcAv83Te9yCNw43f06nrqYxLiseAEOaVXSEe
i6I4DjQ/0Ww8NbGOlFhxFMk4rWJyTOBwsUL9ck+a50w8Xt5fxbgySCtsq7DOIPd6ntv4gdTNh9sU
G/N/GaElak4WQuDINeZdGuQYTUxjlqppr+b6yey9yXZaFOhRuIl+xtar6+jKq4q8QQZngbUsNbiN
CxcfZjRf11dlC9FlhtfvKNEcnYqqk/kfdtfaa9G5hNwEEsQvyWm4z+/FbXIbHcNTtbcO9cE+QS02
tn1df8TXKhCOydZl/LRcpCnClETYiXZv/HVmvyt21YN3qA7Lie37Q/nWDj59M16y9yJwg8uWpcBX
mIz++0fHNmTALMHz5qNxtva4hcyv3b1wd3/awAqWNweKuE4Q/7n8cyqLsP79awMXfBIVLg8cKsn9
mL0sg6MpJiu/RPJtl3UTRxfa+iXufXFnv7Hr7tSd2SNANC903xzHk6v5LcUxwqSQDfE/D1dxJAXo
nA688sRbCuXdbQh2U4Z6laIqoEIf4k2OTPv1wRKw3tApNPFVsQUyQ6wz4Rzp1joad+t9hyuz1VLN
bUcRhmSMl9lOdeOiuwr+DoXe3PNNM/Xp9FSCot12dO3qqg+Q8u2OLEmVLagbsQiyvvjzzht1vEuq
sdcN/+SCWWtxI8ywOBXYkKBwH9TpNtyhKaO7kiZMrLLEgwQfqjfDA8dFDjiQ5pqjMMj/YLva3uoK
hgO8LcZdP6OP6Ec4TsEmp5XxXcwwmqpZT0LOcEdD+gQNdINa+22jS25b2wVKig2W3GNPPIzQ+PD3
8sCKICFzaJUL2HNawNjPaGrfLbw9JmjdBcjjwIV7vPwTimWXQV3U7Yq6WB+wQnbt5ki9OhClpTrs
oeIDZFwXAAi1KDgsRtgWuBKScscaKPbVlXcAC9br5U9QWLyM75onIdqqs+szBHv2i2s+srb7s21o
yVFnm1AD/ae4OpFzX76GueY+qVr19f+fnLQckpwS6CWeKZ5ureZHWv7NtemQavB1nT4NPrkC7y0L
Jh1Nr1Vx24b3lk7KULXUUqh1bVoAj423vTkcgzaOfCfRdfmphpbiKiTp8zRzGXopyuJ9RCSy0/Bt
2y5K/lkNvUfFGi/QbH/uRHgFNKAmP1SttRRGs4qNLQ4SXPW4A6W79rlzE2DTdCAOhf/I2Ctj4DUd
KeLoIIbdYv80kj6whvetxT0ZfBXxoY4oUMznlCX+zEw/CnVBWhFJZfDVnLIeWL8MSXnnAS6G4vzY
3LuCHuycPMT9oCldKcxGJtNKoiHsjBSelJj3WYTX99DTZBmqtZd8lJdxnMXWiMoDna4o71ZBnvwM
tsSX1tBBylUpukyx6kI5M7QEVmk8e/f8nP0fmX3L9tP5hu7y03BMDtEh1Rz2qsWS3De3i8lNOxfv
VUbykGbzfVlm24rdMgqLLQJsnDYi7FSAoxvsttw1AlJnu8Uygbsj+8uu/DXns2PKmKwEupwux+PA
uQJlAjr3r/o2Rg6YB3USv4bl8kwzKGlW5vPIYAkNqTQntmrpJEdHG5ZdQpgJ9UXHHV7pVBqvNsnF
rMl+1new/8LwTBmtZU8zc8eSo4yf9L6DlgjTfZnLd8tt/dwm+zHddg2X4VqF4/X9DPbyc59Wd8bc
nMBBd7q8NYoVkjm3alAiQXIIptxCxzjPvtWOxmpVt0oZo5VNVbfEA0YWb+XLdCXO9R/cw43v3dk7
GjfziwiyYL5OX+vrTlMnUm2H5Pu5V43cWtuq56XYsZAG5hSdjCi8zRoCLFHqRP4Q6i6wqh9bF/RT
vLbN0LEHiupp2DPuJzU/JBUJlgEAl64Dy7zxrfdSzZOjapOkE6AmUdfTBuVUUsfXbsXuS49o1kxx
4MuoLrfOaN5ZuPuLwQnsorjOwdHfVMveppZfJULjKaovkIL54BRkpOtBE9KX2Hi0i/dt5is5+Nx7
JE6THKme191aZXI/0OX35aEVGywDudxs6N2Irc+wlln7kDaZdlntdkfHrMID6CrE0ZncLBi9WEec
olgkGd7VOpFZVRx5g2DzG7hmH7tW1+ugyHhkeBcyV97lAw5gBxFx5VI1wJQjNNdv1eBSvo02EJAR
ujDP2TACI+dBbc0PXRtphlcti+TWi11YS7hYyDFDYweI2r4zIo1Zqma+/uQnJ27JmCfxYAKsl/W+
Fb5FzaBXEFekIjKSi4wzZEdC5MYwo9vUbJ+L1H6FFFGA9/3gso2qlkZKvxmygqJBA925Q5MbMIzG
shvq9vflwVWLI/ksMAisqDsUO+coCYbu1eBn4upmrlocyXGnNs8G2iNPm+I59tGtfmWgpIU304ex
39a6aMj0WQ5nZREluFJ1INl3+3g3mK9lRnY5ZEcuL9HX62/IKuB52Jcg3ERqNkT5sU/4VVRUmvip
Gno9sD+ZJnimmjBucWLWkIZLoAi16cQ0ZLoskbQcMpjo/XWWbG9k4m5g9fPl1fh6Tw2ZJCuO0OAK
bQhU8+kbi34kIFiPzVPbEo23qpZk/f+nJfHSacpTNHWfmZ35poDgtvi4PHPVyPTfI2fRABEvAxfC
ukOn2RTCXmrwomnm/XWMxWvwv0dnxWj3nYebbBFC7zwadq51H3O2S5N3c9Fs69fOasgoxQkwsDQ1
kW0tLY99O47vx3IK4jTSpKCKKrchoxSBJ2dlP8EeyXV4ixZOCum2B/dU3xbgZW1RD7Egg+lXj0mw
aUtk6GJUWMVYTDjaBMinO/p9HCN/28hrwP9kRtzM13gCD5ja/syr6dCignZ5aMUuyMBF0nVxxTmS
wqZuHhoYPpKIOxoXGiSGwkxl8BavZmotFFE8K+bXMV5uFkfXUaEaev2iT4sSF91cZSsSA2QGu6od
gmmyN4E88D7276E71uXQQjDQ01JM+wSCeWZ9qDbavQzXoo5Hey/DmTMa31uH+V76zDudqINqOyXH
9abSBdc6Bf9tdUuX6wX0UvWioxRUrbgUXh1jaCIosuJVmxVkT+aa+F675BpL9LC4/72aGlyKrxZk
WTxmooATZVNgm9YNBEOumFk/zW12wz375LApSL1EE60UR7+M3GpitxXgNAD2r3V+DLk4xTG7c2n+
Ynk6+SvFZsiYrW6yRrBeI2MYVgFnBzzUpZGAfNN93uS7MmJLJISIycaBk9AjhUCx2x4Y2YaNNGSs
Vh9OY0wJtqNr3+de7CbD9itDBydUmJKM0LJq4XoQ/QMOmDjXkVv+KVLz9+VVUcQuGaHFmKiLNEOP
reU17aFrw/gtzkDHE7Zj5/OyMB55Zmxr6DdkwNbQgXF68RzAGPLTTJ/z/Nflj1Ctj+THZshs125Q
p4nb8mrEkezY1bbDTYZpkaW00ASPW+KSD29smg85FMwboqNzU81ccuMoymxroms3nfkdDVj+yDX7
qhhYRmiVjTmFlgODBClD3V9FjqaiqPBSGZ4F/aalGyLk3KKmNzyqd3FHX0VMNW21qmlLWfHAJnRl
LyjxeDyLAigZhz4gouxw2U4Uxi5DtOxqcrohxk3TG8YXp2r2Qxfvh6Q+cntmflzqOE9Ui7T+/1Ow
rTuzal2I4JyzujD2pDaHIKyjZDfnrnna9inrAn76CZD7sHFcOzydPPFDC8rJd9EZcBsfWOnLv6D6
CPrvXwAX5SCyFNn4WKTPNCJ3FFD7vDA0PSCq4SWfFbNBabdmDVbi+On81wIGG3m6JgdUjS4FX3tu
0zltwTojqvJ3UbQ3JhRxoHiy7QnVkAFZXtZmYzPg2KwSNLH309M4jG8AUe1tvo2r1pCxWS5U70XJ
4Qp8ivZFaQS5ZWj8QLE6MjQrL50C7z64+U/NVdL+nZpfXfTtstUo8hJZdbsqkPGMDfoPTHTe+2yY
blJmvYVp/FRM5dEU5imqUG1oydvl31MkJjJiawy7scvYjKyBOs9ZOz7mzDvlhO7rGqimy7+hOJRk
xFaajRlxFpBxRGLchUTsho1MXYYMzbJjHjrQSUDta+ZBWg73JUnPzC2Pl2f+tZ6kY8gorMabaRRX
2OnukDwB1WJ+m66LY7N3j8t+OjaPM4L8/vJvqVZJcug8rC3LyxDclzh8YHYUMJFoYFHrze2LZJdJ
3gxEFGvD9XkJgPJTBCaKdEh+uGEfROPy7pEFFIhAM237DCkil0PGW7vDsYcTHGTji1/bm6r84NOX
DtQkWSY24kLQNPRMnLr2G+FtC8v/AV9BMnsxepxHpGyPI8+eErd8qZ1YY0eKwCkDsIYsKwcvQamz
NaPAyKL3Dm8g9dzcRpQ8RmO7LSbIfFuQnJitMMQVIBR/R9BbL0a074E6vryziqNCZtxicdoheYGB
NvFTLEa/GU0/rlLwruugWIpzVYZiQZ/calxwUZxFhKewJYuhM2PHPz0j1TGSqX5BCsqmyUQR0RQF
bfs3XW6Q4vmTrkimGltyYJqC4YlmwL9FwxPj0d4xbppuGxuOIWsazl3vtqGFC2TL0GhtQFHOT0xB
btjsFdtyRxmX5bpZ1fUAHZ0dm/h49PzRdrMON6FYGxmQZS1VHA0TKgUTjGZIvvfp62LpNlVxcsp4
rNyGsMiSoLYHKZO900PExNbceVUjr/78KUtkVVNXtESWOGcjhO6r7jVKaL/tpJT5tUYjTHMo+YAw
ohED84nhZB100qMp0/yAwmFlfi0P5BxhDFg9alYE2iTpvukomDrSEwhxNNc71QKt//+0QNTGE6gl
JgBV4nAfGhwXdx1no8pkJFcduryshrVDLBncfWHTAPigVMdzrVoayVcXa/HEXOFdVLDqI8Jb5Tj1
79PAfhdtqAlXiqAryxyORdw5yJyR4o7Jccmmq9bl16C7jYLUwIu4bWU3dWxqIrxqsaSoy8eI9nmJ
k7MWOYAqp8EGXiXXoJEUg8t4Lae0aVfbCCsutM/Fy0QPhqexn68Fbx1DxmrFUWUmbHSR9Tx3N1kZ
jD/YEyD1H81HekLDya33cDl4KQxVBm41qI4ZZMZL5ly0s2+IvtxRpA+7baOvZvbJDUSc2RlUlJC1
t+at3U+I87oyqGrx1/9/Ghp0k6PN3PUJFi8KHrlv2jvoiWpCumpwyX3DBbQTNSTr0DkU7+b4LzVf
Eu/3tjWR/BcE0iXvOEJtVxx4fB1xzUuLIpeSMVmQr81LKNfiLQq8cFY2XJPkG6h//XhmhynWTF61
MFLGHJUiR20JT/Ym/RubLRCh4a7SknspTh9L8tawzVMAQ3EhshlUMfBQ5zhx0NqRPxHdI47iA2To
Fe8Nxy07rH5j3+RtCz36JBgLHRmRavT1zPtklECjLUNl4LhxizRIxHJTkTzITUOTLiucVQZdjX09
EhqiXtuHz6jB+QvTtferJi45qkXryXPQK7dmyAkUVKb6z9YGf+Ofp8FPq4Lmhyk3UpTH+mR6GGsS
mHa4b4dMc8arVmX9/6fhXUBOnanF/cfun4zYwtzL4LKrKlzqn8P508gmQMpkmPAAS/vhIERxlc8Z
aD7KfVoYz+Aj+nP5Z1QfIAVdMRkFeMPwRJq0w3Ua8vPYm5oDWLWvkr8Ko516Bnmfc8y8F8K6q6pM
r4axer08c9UCSQ4bZwYlsY2dJdX3ucl9271e8BQVQajL07H0qGoNMqCqjcHy7pRwWbEvr8oHel28
sif69DAGoQ8FMu4XPy9/jWKxZBwVhVJ3QcNkTX643yMNt00RmLqXUuV3rIv4yZqIY7OGrxx99qN4
YifzVBw9tMnRs3jpdvO1d1VokgeFPcm0WbzOTFJWsCcQXbA7W9ecrVqe9f+f5l80NLKrCPfcYjQf
5qj9FiZZkCfJxllLbmy0OWjfO7ws5AUEu4UYE3/Ko49tWysFXWKBngoFQzxbgHE7ZdSfJnRMh9uo
mAyZGWscigK6PLCc3ryqvbe01t0PVVsp+S9IEQlbGvhvMeWQs7B2obFogolqOyXfHXldG5GHQvnA
fjFW+Mzm/kh1RZEvJw6YtlSUSjx3MC0bxl6G95XT7zyii7GqkaUYOznoeItnbGU4fRjhbbVoQBJf
Jh8rsPzf5r1YfdbGGcfjShJFPo1Bi5Rne6+pbgcyeMFlO1RNXoqzPPFqY7BgKGU4BIwkB6jeaY76
r4HT+ADJP3nUDaRdcGXw7r1D3Ptt/USdI/tpfgsP5tn8Wz9k70a249k9mY/9T1Nzn/vSjvCz66d+
PhaM2bP7CiWMNvwGBAt4+IdBU3lRDS15rSempk0SDF2k35rq5ELMImbfLu/Eaoj/qf1i2lLQpWnJ
I7OEZ3nNclVFD66Fjmxr8o0uDsTMTl1Y4WFni6/hxyQ3Die7dSDBhFtWW+zdztzNbn2YI+9w+VtU
piu5Ms29toptPFaIznyMy+qQ4s3dyNirS8vHyz+hMFwZVpWa4MmrJ/hzapW7llg+1wqGK3ZZJoTz
OjsPiziGQ2egsUh4/Wui/Miy9O3y1FXjS45dQgjV7uyyOYOO6eD2xe+ycLlvpsvztvEln66TRTjA
L+IVQfzN59mvvHdWb6lcM0/mxuIRMQorwbKP4NXM7u30h6O7L6qWRfJb2xs8YHlKxFvzb4Yr3AzG
0X54uLwmKnORPHdxB/DMCxymfcmus1jcka48bRtactyyaSD1vR4KLsUDb/eR6bBIqjlLTmryxayS
FBUF0BZdL2zcV2LcuBySgyaglYtSF6mT29zG9bFztlSgmCfDp+K0JqysPcA8EvO9cMnfup9vyOjq
dB6/LkPhB6Rgmww8IWmFNSnRMbh3D27nI1WYnqIrduaH7BncV4km+1Ysv4yjAj8RXfI+wk95V3Zx
0+okDxR2/h8I1WAmNE4QFmvrxSENHsf+2uH3y7aoOHhlAFUbt1XmxMi0EzLdt4W4LRvrPEYC2IZN
nMPYAclNkwl01d2EHUhztAt1P+qsBTpUt8GqxZH8dPZ4GIcOwAC0fye941vix2DpyhWqwSVPzQRr
nNbGwQ7s4KM9OHfp3Kd+3ur4aFUWIzms4VbcAVk74Gtu6C+l2DGdfJ9q5pK/LqPIQmNd9AjkWSjr
hn9xNviXbUYxaxlBlcaJM9ERRQXPcIMyygIy64TXFeYog6iqyjUZlK7EubAc+4cF1degmDh4CPue
+JlV6gRKVJ8gRVSv69LRFMg3JtKnO+oQiEwPs45XRjW6FE+rfEgiaPSIM7XwRgtIerkPE3SVXV7+
r/m0GGLcv/PVBlp3gsN2ztD9sXKI4z7Eg99/OLtkPz+QakfzYKh2tecbvyoIJjU7EriaVFn1Zev/
P6XKtk3dsFnAT+u14TWaTJ4gUKo5iRQWK3NdtfNiDGxtqDfncl8D1VOQ4jZZ2o0zl1yZzj2htQOk
REMAcXXoxHctwszu8p6oJi85sjMadpjEOIUWkh/istkTO3meZ/q6bXjZm+Oc1SLC3STMJ3/AFbe0
bmMt8ZJiU2U81QCutMUwbThdU9l+XVbx4xSOhqYqonBpGVKFngOehQteUFznZAnIqH1v3Hd9xV01
ecmT6RCa6Vzi0aAr0MGWGr7NNMgR1ciSF5dNOAnbAcA+FeOrO5enqhSa/VQNvZrRJzdqLMsq3RJS
hyUIKzOLIh5uAhsxT8ZNxRx664sNlQUas/JutJzax4PEqLkGqjZTirbV3Blhu9KHDmibt8AZ6hQv
nQeB1W3SZpi/5KcGNRJwoeJpexDpzsae9pGmyq6au+SjtKyzjhauOLOQ275Dsr2oOLYgdIs9Umfn
cNlXVXsr+aplsgw9cagoc5GcmtwMYq6jqVpt+osbv4yTmkonHdwZ/TvlYvpNQ3Yjf03A1Wh4JUh8
fm6avwyYWpIx6w2GH8Fr51Ut5gCyRO/bhpZ8dTDMihQL3mia0Hqo23HvhpsahJgnA6Q8UnmQax1x
XbPIMTO6Px1xv12e9ddlb4wteatjm8mY5gjnyV382/rwruvb8EbcpE/FA923sR/eseDyT60jfrXB
q019Ohcid65HSuFeZvbU23dz9xj1mouWwixlvqrIHEPKvfVcACLF5vY+Y7pDQTVryWXN9fGnZjgo
l2I69V743k7iR5/UmnNYNbzkt0PXhd28kr6YS7drIXJh5WRf6AhZVD4luWtVOIDSgyoU9YnoKkUH
IXG+JzMLlrDYJTrCYsXiyyCpIh5slNxxqBUeXpu9Ym8YOhSBamjpfrtUZtcWOUwmS85xerLH35dN
UXFayixVORCBZd4BIBVH5ltepQ88Ma5RF7y3Sf92+SdUU19/+pO11zboxjt7fRoo4odQICsj8cfl
oRU2IwOkTKgyTJ2FXYUo9e8xmY/MQ8/goGuXUM18/f+nmdtkgiK6t5Iq0n7vJNFTSbimOPQP/8QX
Z4AsP2jVaW2BgR0VEcNMfwKpmu4du6W+uQAZWBtWuxvQWwnIWnMXpoMZ5HP6C3oFUCM3SH+8vHyq
75M82rKHxGkTgK/L4cjq62F8vDyualskVw4J7uqswLXL8gw/Ivk+cv54XqyJvCqTlVyZ1w36SwjO
6Zo01oHbtDmBigCsf1VLAxLOug5DxVfIqCkbtO+5Be6/89KVoLl7tCERvmg761XhRgZOJTbou9MM
EAz76P5qXrqH5Fz9jL8hzqd3y+1o+O03+nB5P76mJ2KeDJ7C61mRzSZgQnZnHpuRfDi9+UTEeJ3W
6bGGUZfC+NGN9W2FZGC0PE1IVeyUzILVURyGxYBEAMoycfgiInfHi8fBGDTXMdX468598k/TYWCc
juH+DGX48p0XqPjR7z13NeOrLEDyf1EaizlXsDQHL+Eemv0HtOi0ugu+wvtk6cGkSeuYhLjSMCe1
AEOwooBCV2ubb8soqzaa4iRdgF4E//wxrMBGlWzqEIA1Se49FuHSdDEidZS+G81LWWkyd0WMllFV
TeEOZdN7iNGu/XMpaXewefKE4/2wlMtLP4Ac/rI/KPZVxlaRwanRAIs4bYlrx77zrEcr2fYS+B8m
q4r30H2ESQqo+kK2L2gnZzdm07azTwZW5Tk1l4jhuaLw7rz+2oviIG0/0Nrub1uZ1dM+eRTIcyLH
GQFsc62/RpX7wwKW4k6nialad8lf2Qgy+9TBSz4J7+vob7p8NO5+28QlVy0nFM7DBjZZie+zO+9I
ekUznVCaat7SdRjwTccBrzzOmfBgcbGfp+h5NGvNKakaXYrCJgrDRmlh6n1xrIugmO9mTTFMNbLk
qM3Mx9ReJdZ7Yvqumf/Cu511orGwNOao8FhTCsWg48mHxVrrq+wpzQ4sNQNObicQHmbDn00bK4Oq
pm6gU9didRpxn0R/vOwU16+Xh1YcwDKMqkFxmNQDzLEBcjNtruNZc5VRxCWZjCou28YaJmS8Bol2
jjAexiE9Li4OG0vHCK2au+Sopll0VZEMADOILIgtC0STybYrpLFa06czAIo9xBQu6s6j00Z+n9mB
0YLC6PKaqx7qZM1BskS0S2cs+ryn9s6MwQmxC1Of39Q32QONrhaxi551HHaqVZIcF9T+6dyt2Ous
gkpQX/skzzQfotpjyWs5B3GGiXrEOXEMsJ/2lB4ZTT2/5QMUE/NWR8qt8GFZzG1ZhDdYNi5oFh/O
o+n4WVbs8klzDVEtkOTAEW5mhrBRTxGrClc33C3M00TzryfOZWAVd0BMaHE8f6d9GizE2jVjswsX
neDE1zPnMjNVXaBe4K2No2ihDsCgu6fxJj5SxmWAlSU6ozNrBFnT+S3qW15rgFuqKUs+O6Xu4EIJ
F7iniQQDSoYpnuwuu9XX1shlSJWFbu/EKfAw0YnvTomeVhPo6N/bBEqwIusXfToSCtYIc0qxl9Qz
oc2wciA8dnhw14HdVSsj+WlUZKlrcgRYFGl3a1LjxLpHOsVFm8v4qSYrXc/oEQSLxnd/LTfl/fQz
fKE/4qfhyfiZamKJagOkUJu34Uhyjl+JFxFEZLq2aXIgkX2MO91br2qRJF+dx1RMeeYJFMiqDkQZ
7lW1kE1nPpdRUwXJAJ6YEWUTsqfiLHQkqV8nCFyGTIHVs+zxNITzpXuyLb6zp2pnxw+LkaLRTMe+
qzhpZFKqCHBZ4ZV4qAaBzk3XT3tekRMvOk00V32D5LZ1ERejtTIum+HHkKCPvOr9vKd+uaS7EaWB
yx6s+oj1/59cbLYZse0RK0Xnv230RzQm1NSsbSePzFCVeDEmXCOtT5JuN7nFYXZsTQT5J9f7byGL
ywRV3QIiv5jB8udjduddTz/ZE6RbDu19/mfbykiRVoxRkSwztpfnUKUAQwZhxc6Fltrl4RVuxSXP
bQD+aLKRi3M/jAcDATa3NzWIMi5zVBU2sMU5RyYVJflhdsXNIujPy7NWmIsMqGJpuHS4CQIckIT7
ZvjleK/aJ3rFishYKm/EUWxXGLsiHyWg58zYuNYydCqdRsjDr2Br0d9M9Tc+/768GorTV4ZOhcwU
LC0RWZOIsh30am5m20l8ESbnKJ4054BqySUPBUH80uWgpj+7AwliowgmDkxJt+wvf4Nq1df/fzoA
HEhO/r8YW7nNjTllhybTFSVUQ0vhFSctXs3QMHvmZXfMhvqq4tvgttyVnLN2+xqZB1a+i8Ij7c1j
WesUJj18+BcHi8w8VfYJNY21SpPdgUcgfh4PzUf7nD3rntAVVVEwv/97xbM4bkOYJDLUK/d9umHX
4g/b1zftS/Oj17ip6jdkENXUA0Il1t+Abpnndw85uGDv2LH6iK/5t1lzBiv2V4ZThcaQulGL8i5Y
LXejHfpuvK0IzmXRwAaFj95wARqhZcJvaFuYV13dpm+FkW97DeWOHF+dvrSWCclf7i4ntyyC0ma7
jGmAyYqjQUZRQQijylkOROvA7+P2tvXSfULu41QHCVKtveS2q5FGpEJonQrTd9hNUi3B5QNBYf8y
UkqM8ViSlU9mjnf923IDlq7fsePTD92x8E9f4xceJosDVj1L0tqAcfZna+cKHyLM+XP2OP3MryPL
b+6mzJ9eke+jDenyJ6k2Q4q1ZbKQpcpXQ21+hh7aeCq6K+rvMdnoCJJHFxaLyorgUu4lULAxM97v
IP+gI9NWzF4GUBF7iSw+I1No0K82pc2+7SefZ7E/JrqfUFiTjKKaWlC8VwS3/SSZ9gWuEqWjqTKq
Rl6z20/hJTLGvJ9a2OkC+Lwgv/ru+fKeqgaW3NdDstBVJR555tHdNY51DTUuTdqqiLgy7xSeoTM+
tmCQ6Km391jph81t7ej6qFSjrx/0aUVm4Pbcdn36TpbCD8O/gv1ZGl2jnWpwKeRavSfiKEWZy42s
BzZfdSw+EVyALq+5anQp6jqOEBGJcWTO1o/arn3DeqjmVDO4akMlJ81Iak/NqhNLyG3E7ubs++VJ
q9xHcs65MQQrPVA0lfVt07204zk1YYrDxiKCDJuCVlBZl1CsODv1cDUbzs41bI0hKqYug6UmluQl
aaCZvtQeAMt4qFp+WLZpDG927rLX2cAjtGb1Fe/CXKaaKkRa5MvaNmIehpdR7Ma29JNx59yPN/kp
cY7QK4z7QLBbcri8LwpjkjFVIZ1CHiY4NAuRPziRc+UtzSGj4bYzWYZVVbaRLXaFiy1r2vfOmfdJ
JTRDq+6eMt/UNLs0mkes1XwsPqLr7NG7Cw/xHZ18qnlCUTiDjKdKRUmSbGUKrArbn70PrYieKvjK
4n8UGs9GFXoQ/7OTQ8LTK+a6N4Ud3pDc3AMd+WgZNMjC8bYGRKmLl2cUIq6tJbpLF7YjJH++vPuq
DFUmpnLCybDCGGl2/VY8jbdhMJyWY/ir3Fs/bU11SeU+kue37TA0SYxtykQVTEYXVF3qmxMYJ0CR
ePkzFEUaGXoV28lADAv7hFXagYo+aIixy0Xvp8mjvQ3fxWWeqoXbdQbaTlx2uvlm8PJXo5k04Vll
yjIQqy/qLAlHPFW4z9Gp3iXHap++GcHss5fLK6SwZJmtKrQhg7OYEF9xrHHfDeONKMPHbUOvJ8un
SDq0kC2gNVwcxHsHF0+vLe73l4f+Bw3xRY5K18/5NHZmudR2CqxLFfQf7q+0CTyw1j2EuW/9yXbJ
LnlYWr++mh/sq/DAHoe/+RM/2adRc8QoDkcZptX0SzmOKLieF6/zIwamRddJDpRsEgFknEqRHL0E
SxtlgBEvFblqOLTPbPZ0eelUkUQmsCqziDrx+r45H6ub8aP8Pd7m99nR3UUPnberD/E+P2p+as0N
vtolycPtpYFeZ4OfGv/yv/n39JBf50WQXqNJ7qhTeVR9jwzImuoJsgAW3K/89T/OrqxJTl6H/iKq
wJjtFehumH1NJnmhJhurWczOr7+H3Jf5nHG7qiuVl3lQG1mSZfnoKMsO3k+QZd3a4XRlPhK8u93Q
ox2p2KYk2y6Cs+qRUq2o8FOu9VZo3wh9Sl3FhdT9XFUiFgsUoXNDXRi0wfsXxyC3Xq6FdVNcO313
MpwxRI50WcYl4q+MpB+TpscRMwDpSm1w5OvkajGML07Jw/M7L4kqRHB9B4zmlYV5dhh67KX+5urP
M0ON4zLhgu9j+AxjfB/JsdbkCfybIbfI63nRsngroq/stFmWMoXFdqufP7FIu6MvmBDXPfDbRtES
I7nAixCscdDyxNoZnjHBsnrgmT9EOUZBXvOrWfELMjMVUnVraHlu/M1/3Dl0zeM8myGvvihUZEos
VXDqsVmbYSxRHvCivaXW/LrovhvTeAqmO+DhvcInilAlsSIRkLWwCijR/WxyHIA51/4wOP1lBioC
sjyU/YYkQQAfJ+bP1cF1E4V1yl4WRTBWu64TywvoJ/2y8dDJMVEhyJ77t+VPQnyn8/VIRT8r2Wdx
1OAwFy3mVMGRl+J75l318zO1FAesTPWCAzNMBpq2CgU+vdvG53qwqm9Jbg2K24xM+v73D6c3G+cq
q4DYvZroIWF6OBfZhfu6G+0HyTPmICaU7DnHdm/nD2jaPW/1MlWT/8rVeDZ1dLcXskZOdtNZhT+X
L5fJFtw1r0if5nvKv5mYnXnr6n/S+c9logVfLct0HMcSHoRh35vl+G36onz9l6hEhGChEXW0zL23
fk7u1uVlLG8y/nrRskUI1jpVNQNWBrzKFJP1ADjsdXJylDOnJbcCEYi1DAYjHlh9rzSzxljAtQ89
N73JBnYaLRJjQtvh/GdIznSRyIrYdr6uBpqpitQGOYVuDI9kMQCPqKlX9b5r2rwI0GHO3jinicK3
ZNuy//2DB3An1wE2QPhJ8jjJrpZm8UfzMoisK8K0GGvLiWs4ejeCSN/G9lQHVao62GVLF5w34+Ps
Gfu8T7e6qvkzn54W+7J4JjJckdlYk3UfxDk2D1kdK/v9ZEsWfLcqR7erCZxgXV+TNQnWoQgz01Kc
JZI4qQvuu00MLFf75PWkq3wO3h3NWxWB8vPLt/MPDmumDKNzMn41uixAEetQTpM/O0YAbMbxvPl/
rhtHxGINRlOOUDwCBPvJ9ffSfEjxYneZ7N21P1h5zzCUW0+QRNnj5tvZLQZW+WOlQGt/rnZHnBU4
d9U48Apqr2rdr00dnA+qArBMtOCdNCdg0KJY9+CtfuZ8q92HyxSy/+AHhdQUGffMEWsoeHyNtcR9
nh/swlaIl5mL4Jp9jTnJQ4299MDDzTN+yBLTH3lzbFYVrbVMNcIRO3E2pIAHgl/QfS6MV71QmKEk
IXNE9ioUGPHa1+8J93P+xO+rZ4K6qenTt/m+XnxD8x1FkJEpSXDX1phK5u3XXVoPIVnuGu21GO5W
FeORREEiGqtjS2a5O5hdn18TcKJ5h/Om8/mFxBHRWL2OUbANR27jRcnjFGdH+oKz/NpSXDclF3RH
BGLZmpPMW4V148Lj3ed3201/YqdTftLYobqjx6hT3HskKGJHHBRo5rWJkgO+RLuvXtY73DgxXJU8
GKvfPLTf9R9dH+iKhFByU3REaqsxr50u23ejvJtidhii+p0ch1MR2IptkYRPEZ2V1GmTjSbwNrPz
NgFCrC3f+uUySxXRWWum5cOS4RE5c8sT5iIzezuOXQQq9vMmJd1zwZkTt9dz/ncm2NE4zphZ10SJ
FSS/3JvqSxePX9c6RvBQcVLLVCWcwikGCI6zjTLvYP4ux5+t/giigstOGhGtlY5mOfekQ8qDySFT
5DjXmpLNWeLRIlxrdr2mJbu9kvndW76vqhcQiT5EqFZq0Qb9XdCH3f0Er7Y/89Y3VHx0skWLRy94
lhZO8TLglPNTMhW3alSuTPQeWD8cYhUmfdZWBn3Q9lc/PZuWwlll+tj//kFuhyyc5DlcqeurQK+u
PQslC+3lvK1Lor7IcMV5tq5sQmppke1Ym94JqKqrJHFu2coVCYnMnRzh+LXRpjlsGpJ6tEnf1nF5
px/yg7P51mEJ3CO7z8M0vOxrBMddrTZFIx+2oEgPefXTAbZy0nwdc0/Oy5dtseCqHbdqcylgmnpT
+IuOer2K4UO2ycLpm5SFXnsLHDVjx9KebqqhDvNZ1Wkv2wIRspUwkhbVXnVMXq23Jeb3RpTd42x5
JG/J23Zb/J4KRcSRHWMicIv1LXVSsFxfaZmPxL9+GE/d7XS9PY65z16yiFyrWoAlOhNxXBVb28LM
8VGTlfmN8+CmelAmmuJDZNIFd8a8M1L0OSgaa4yFaWOnfCaOAnUpcToRv1VmzAVYq0HEd9jjSLAn
yRq5ved7fFRYqixvtHcT/hA1MEKkXNcSyjFHX/vpHdvMtwtff7DvCVBE7+tX4zIAlCNiulw0sgGh
2gKoWi+xtoLmnHlXWlM8l8ZldAuOCOryDPC3ujv3fp9xv5h/sste+RxbcOhm7GuWrQgYo86PxM6i
xFaNWpRtsuDRdCT5jJeEPVbkvr6990V5yJl3mLLLKg6OiN2adG9kUwEz8ogW9hhKFTTaHDTOopqM
LQl3InKLpBSTzUbYkKaVftaXfq26kUmcS5woyAeLTW0Nybx7MZyrxokt1fBA2aIFvx3Guk29cc88
pxXx38xh+F1+WVHDEeFbTc7zpO8dAH5mG1M4dH28qviM0Hb+gJEYjUiB1ZV0Ne0ehj5qTfI+G0DE
TNmD5o6/sjFT8bHLNCScx1vDal7NrLkixdL747r98XJP8bYsizuWcATD6o1y3sHB7RiQwPCfjBO9
Hw5z+Iq5aQotyT5A8Fpj6blbmD2Sltxc/a4sHsZtfj+/AzLLFNw29UgGqBIiQjc6Ps9/kBx0H4Md
nJcuQaY4/wC6OnPqVg0+O15lL4XhW0lgx2WMsmqDsQ3fVDm0REMiuGszaVP2Jg6vBUzRS/WLOKr7
8K7jf1/FHRHKtVWEd42LNwrwO3R34y3Gq5e3aTwhT7/HwBtDmUdINkKEcJlDVSa8xhVVex6QsDRN
AEeedwZc+mt7zCJ0vTpFSNrD+nR+byS+J4K6zGwGc2AHq8rs3mfz5Bf1iWbfiklxbZUlYSKyC68Z
ZQWeWrjGW/qUXxfouGC3ZcDiHNUo3PZxPtzPyvc1mQmIXk7HtKtchFiMZ62mDCShKpIPWfVAhHlp
fZ557t5ZV90YR7Q7s9OErxjj+lE1Ck22+YKHr2nB03TPkOysnoPS2Z5cYwx1d1F4uUw5gpdrFXgE
HB2t5m7/IwXY1Ch+nzciCQTOEUFbdQeKhtZhONmOKy6ZgfZU/7DuSMwPc9wGxWNBfUNVR5Z8hYjd
4lrBtLyGl5vl9w6/5SonSEj0LyK3OoeXm5ciinfsK/Cy43ialF3mMtnCAb06NG28DVedYTOGA3CU
ms9yYh+q3r2MUs8RObTQ2FsyUIvBlTstMEDFuqni9+49n4Q/Ebo1e65Z9ikME7flB3poXX/ogzR2
TsZtoiMg+VaseiCXxCMRpqU3TkMGvv8Upsomq36YHRN9a3/mWVUdkhqrcFjrrdPYPIUj51/YXftr
uC+/bz/cF4wSvkqul9fhsXpUFRpktip4dOk2pGQ5bgmlVoejR09aoyot/4UMfLYpgjcXSbYkHOM8
r/ST89x8aQ5kDSj359shGhFa3yg9VE/VIQ8v6yByRNTWNE79lGzYmt545MlxzGqf9oo6sGTbRZgW
ZyXFQ6UO2eTbUM1+Qp+K+UZZ3JSJFwpg2dxuebK3jtPuy+oCY7be5duXUUVtIhO///3DtdMDh3/i
lvA803WPw7L5bn2bZgSUG6ppaRJDEtFZc+la9UrxC0OhPRukAGiVKipVMtH73z8sfiip1VFMb7pC
x4rvDX9mXXH0ywQLZzGocNAyPu93Ei2/Z5kVc01FVyMTLbhwa0+UzTX2szFf9OKLyb6cP8gkUVok
xCoyq/8/Gcs21xju2ISebd/m1DicFy9btuCyra6Zg8H38biDeVjqLjAdPbxItAi8GvNB1/ba9FUz
jweUeKN2dZ7Pi5alcCLyqhoWTMXxEMWylw1vNOsre7Vj8mz8sQDzuK9/m9+SyzIUEYg12qPHPFyS
MVhce+AJ4M11oyg/SXQvIq+Mnrdb3UNBnlv4Wn+T6YqWEpng3ZY++I+pbZjtiyGM4JRiS4ABpCTo
atu8cF/3X/0g3c4xE94qSn6Vs7Z+7VsQViGNUJV2JYHrbznzg3Qj6+yymLCz7YqHAc3GmCCt/ZWU
3W269ArzkelH8FWKPtGiH5EbNmRqcJNJQERNqjY4b5wy6cIJW6xFYlvrng2CFIgv93Nyukyw4Kvr
hjpoaqGSxagRkbq+m1J+vEi0CMPK62RMNAfBPNce0IWuqXqUJdFLxGAVo1cVyf7kQLbNX4rndo2V
A58kehYBWKZjbqm3InQxILH8ktZZgHnWfy5TyG6eH8yQaFuVFykUshWvtHtrNEVWIavLiAxYRupo
g1NAsPG8cn+I51NxtOP1Xn9bb7pjpQgtEi8SIVamtVFOOX5lIluYzacss/y6mINpeblMP8JJ2vVk
wFAmlB/WrH5uO3xKx7lCtgRKIMKsPDCudl2ObLhpvchKCWqqU7C45v3crkGX2bcFz74vxHg9/ymy
tPUfGixwa4GwfC/S6N31oHFAmMrpwRzyh5kPIe/pqdKKK+Lod3xEi0iznJapiQezuOtLG+3GyGqT
ShG6ZQ4j+DiIsDvMccXLVrdGtHkalh+dqyrX7anlv+m5LaK1QL6ord0CvVqW+RtF9iPpndof8vqI
V64tNHih+IjPPdMWMVujN3pk1oDzYYke1A0Pen4Z6NcW+bPspiiTFcnzVbrmx1TXI83VFSVT2aoF
l29tznqig3CwHTAJbPOWp3xSzb6TyRZO5ELXe5DWY1tT9hUdu42tyJQl4cQW2bP4yNAguqcn49WQ
+2ZoRvQAgqhYf5tf2kdVOPncKm1P8HbPWtic2GhZwcRAv7csn1m/e9yJzjvg58HKFlm0dNCzb50B
/3P6Jkwy52AtS1gw+7bvLnxCsUX41qa1S7VNQIWiUS27rgkGMOcsV13gZdsreG3haG4NymMEdbPE
UMAYxqnQjaQ0YIt4LTB4g/LVxgYPN2XUPW6Zb7w0r0m83ZlX1nvyw6S+M/uqbkrJh4goLvTx7OwG
ODcKzGXSGy10bRXFv2SXRQBX6ro4VK0CJ0bJwqHMMKa68RHcDpgHoog7EjMVkVt2b06kdaCruXhO
5vnIOCDAh/NGKpO9//1DQlCalmXNGQgaiup7Z1ThuOGtz1RcMmTC9+34ILzaxoksG+xnRSaTuF9o
eiryVWFCMuGC85Y1Qo/dQvFG+6iXdyR7sqfjeaVInlFsV8ikh8129MxDSrr9LJ/mU3Wfvur39M2O
+Gvz4/xvyJYvpNOlOa66OyL2GDYLe+dAq4BXqhK6zCgFx/WcJnEogcXYxXrcrMEvVhJsJdptZpWO
JOsX4VlGy/jUajmM0mNBB8J66jm+jYeA8+qRfIGI0krKbAXvKb5gNR9Bx+uz7lHXvnX242XihTJV
nm9pzVzkDAUxkCFUx4kd9WoKcrIpMmLZB+x//2D7CDlaBsYfBDhKj9rm3KRNeRxMPGf17M/5j5Ak
PuKEwtKrWzQfwb02pkXTlERVF2qzhpNs8blexed/RbbRghPbXuZmaFbGdX65biYWmNONk6soYWWf
IDhxUhSYAbfnhdbCk6Ba0WQ5dRgK12E286HQ5+TVacfxsjj6D/GWu+TFsL8de/aTTj3fwhQfqprm
LVOT4M/UsxBGCEKGXUZkum3c6MKJhQg9/zWlBmPNtHLdz8oOL7rA9OfpK51UPXmShYvYrVmbalLY
uPJQoL3rFSAep/dXpqqnysTv/T8f/GBKeJ6CDqu52tYS1ALkIS9IPJfz60XWKYK0xhyDhWkGtRNr
8vOpCDrrZrIezgv/3DotsZJF3MT0JqZZsZOCb7ma6tvVnh4w4/G5IcUDeFlO53/n8/TE+pskfdCR
kTRdNRmuFWvzWP90GRokg3KZTEWckIkXPFi3WL+VXkfjxliPo+EGjqvKcWWiBf81uL3yzauNuKTz
DYzoZG6qetPnhmP9vRp8UEqL2xwdCETPzvXUDgGlX8YuCy7TuOCttd0u89iVRozJA0G1bYeyM8Lz
oj8P/NbfV+0P67ZrYjXgJ8C6F3RPlO/JmIWkf+xNxX1OIl+saZkTLYuEV3rM5+zAnDTo0GPcbE44
tqquEInqxfLWMqb2sjadHpdb4/P1R7FNvt1+Pa8ficmI9S0HDRWD7bZ6rLOvPS38DFCI85IlaZsl
9hRu3tyOfQ/RY5A8lk8/utJnt1OQRbi+UMW5LgGgWmKlq3fKJmv2H+Ghdcze2BW/z0/TQbuan+sr
LVZRLcrUtP/9gxmhL8fWtxo/U9VtYNh5ACbsw3k9ySxIcNqmNUsyFZkeGxWuvWl6WLsXV/uWNSqc
tGztQvrsVHmKAbWpHnt28WCY/Z3Trhed4ZZY1DIYB5XoMG2x5W6h7XWhPaVBOtsKE5KpRjhqHctd
8KY/brHRpMFkJo807R+2pT32bqLKFP6SGfxbsKJiwaoeCTChQLjE3uiTd+sm/W5EZpRfJ1dFWF+b
T11oXc0x+YGa9aNz1T7Vv8sf53f+c8emYgVrSzCMzrbtNcaRcMpcI96IHncpU4QmSckRGf9/jXbr
mbWWprPG5Pvwa33V7tr7/rv3VLx3x+u5DIhvX68/VLRfn1sZFTsRW24b6GeHGs11oz5j2/fRnd/O
K0ome1fgB+/L9TytPY2ucUKuuqIAcXWjsDDZFgh+PeomMasu22I2mkgq7BT8OFpuWC/aVg6KlP1z
K6ZiwliWNjCYJAFiKn2fMzvACzZnVZSQSvEREvWIOSNjk8fWmY7x3I/eI3WJc5qNUsXrLZEuluXI
Ro3eGKEit70mMwYqfz+/qZ+nc1QsyJEZ7UTrpC2xjlwxXaPUKdEk0m6PzXCZXsRyXJmZKV7HnCW2
R/vWaOqD15sKZKRMKUJkwgBitDeuZIn7nPIQjJQsSPmqSHQlBiNW49astTB9ZVtiijdDXFjxHJEH
c+36bnfZcC0qluAwzqW1qWUssVEuJ9R376fEej2/rxLViCW4TtM8NiQL+k5oufkVd17sRRXSZJrZ
//4hEGj2MA7bhmXP8+b3fe5zXLBrnaHjXFHrlq1eCDUzn8y8QZ0sXkf3irTdsS3y43nFSGKN2CWp
WaQfZwfz6SjpyxA3yO3Y9VsXWO7aHM7/hGz1Qi6Rts5Y4Wl4iYvptLG4nRUvfTK55L96H9zZy7QN
cnnn+vXIDnWWKLQiSRNBHPVf2TbY2vvVcOeY98Vhtt3Arh3faiy/7cmx8NITfity03eUVyKC2QiX
aUpwYH3sqmRdPPxqEqfa7eoqPkeiKbEQh3Y0ArYCyO3IVatdJ63iEJHJFS7u7T6FwskgF5f3W2dc
T7TvFUuW7YBIat8P9mx75TrHy8/iV8n85rv+vFT+9qVNff1C+j4qUtyvhck56s1IpTz0A0ap6tXL
g518kr+JdbdxsKjdA8cRG4Zfvi83zeP6a/qTfyOKNEritmLTpGeQdNj2dW/NLSHf2/pXtV52ioi9
kmOTMs/ZCMheZ3MImrJ5IE2hSp5lFiP47AhCmnIotXFPnm/tJI1oxy9zHpHYvrX1YlgxCCHOmz9l
+5Kp2vvtz7dS7CasrQqs0RiHG+tJ+rjgEp2Vz7Wb3Va5pqg0yH5BSInTJN90a8DK4aM/PJ7d4yLx
wM3hdUsuw+hRkQ3eGxyTLLk+xgnDw36e1zT0sgsDvNhMWDhmXZjZNMY9w4SSimKUsgqdI7FzsYfQ
GNzJ1rt0imnBEX/RxU8036tVSepfLOEnfip2Dtp4ncY0kWaKS//a8fWgw//e/3Fc/IevN9+CdzN4
vXq9KLiLHYRGnyVrPuGnmnH72SbWAYPnFVcRInErsYmw9JKBthyyvzAfPZz+j/uX7KgdtIMbTn6N
f+93mb83OaehF6LEqjBcSRsGtYUDq7Vms8bD7xhr170ekPqwtYcynq2D9xvD/zBt+SLViW2G9to6
XpvhsqLBBKI0iRJtUF2EJBYmdhiOttnlqFGOcc7YCezij1lWH9dNdaGQ7IzYZpi4TT0hp0XAM4fx
0CYgfHKWWsVCJJO+R5QPqedcOFapkwWeV7kvRCeRl+e/LtP5rq8Poic4htuZxRg7Oos8L7/ZuPl8
mej9az6IzkcOEFUyjLHZGbedQx7c7TLOJGqZ/xVNydC7KUEo6lznMA5ltI7ZsS6002UrF46vsjWH
FR21Y+w1KRothgyMCPPP87L/Vq0/iUWWkHPS1MDQcAdn42j5yam/y0a/fBy+GicdaIEHNyoWhTtJ
LrmW4LVTtXQZM/BD1j3Y/42o+LI+kx+Kr5CYpNheaNJkWEwLwsntHKwH77oHZIOD/Ho6mAF/rG/d
i0gpqNhgWBXgoON7BWMZIl680O2aq3q/ZN8gHMhoJk+L0mzHuLQRposfvO8O59Ujkyw4rOV5OuYV
eCi7tA2Az/bRye3LknGxebDlljGTxILp22+kxqOoonNAUs2mYtPgjGndKS2cMeZH5366cd+r8PfD
GFpz2IR5WChuc5I4LFLCe2U1a842YzvRczQF+qRbeTBsjDVBS7y1f7lsAwQP3oYWpS8HHoz25ltA
Q+J0ZuF50bIvEPyXZC1xumQdY4z5wnt7dpin7GacVQMFZKYjeK2elGNnZAS42bX2lzzxXeuigjkV
GwaHOTWStUmGeOIvSfuK3fbn7DJGUSp2CDaFbi5NSoe40N36W7vY6Q2b88v4AajYJWg7uckNVPtj
V2un0OSNjRGFtFaEe8mOiuTuOYY7W8mMtQ9lES7Ja8dBo1mogA2SDRVbBNeGahPmc/YxTTn6D3+6
5OEiQxQ7BDdMjbWyQevjtM9DT6+PiW6EQIQdLxMvnLE6iNsBms2GuCuSg9aw22FrTubcXlbsErnb
8yrTx4rlAypS62Fx7VNa6V8vW7ngoa5lGqStoRg30cO0Xu4pKw6jpuKvk5mL6KE4NfqlhmJwBnbh
5DhW3HZbFzmr5iru/bKyiNj3Z3DTxuOT3cdZrOFp6FAd8xNImcDxml0Vp8umGmCE6H/TqGLJ2hJs
hXCrxguYNvh1ojhNJDoSedoNa9YGjTk9Hhbn+4aO13WLRhTTWFT19X2Jn2RR/7CzT0a9VDk4YAy9
vM5QHvSzcgspB/VMp3ffZqdZj14xq26Qsu/Z//4hl2Wby8mysiFm2e2IWXSu/dOyVVQfMuF75Pgg
nPSz6a2F0ce2YcaVnt85Js5ggMTOu4NMVYIjV7RtQZKDtTvzs+5SDCrTrudsDLL2oaRplCxUkZpI
qmEiZbtBs5Q7WTHEWaX7UzK/aJp5AMXFsc/y2GrKA8DnsVurApTsuwQ311d03rBh7OPxfX6ynrJI
v1lj47LgSgQn3wygJkk1QDgAq1tHfLodV6p6sJTsuNg5qNl5Vk5tD+nkxWmjKfmqqfI4yXEjNg42
A58xETDt42I1UQyo4SFdr9jgv971ideJvYJDP/Sdl8FS8e507PzcT31APv0+6G4N3V8iL/WnaPDz
GO9FR3S4/a5O+TF7Hb96oYpwRFaMEKFYmKSoD73+dw3JlRU1p+GquptOc6T8hd2APvtKwdndrVyy
0sMvWP4SGv4L/TZcgVQ4dJ+66LxLyvZf8Ph+M+a26PELHayroZbPWea7vcozZOIFjwdomUwZLWBe
TlnGzpiVh5p3W7jYtQrbJHG+v7fbDzGrylLdS3RY8DQ33kEH/W9U5Hb3gHE2eer3xNaNA7VWdGWR
ye2of15v+/3ps50RXJ7MQ4NbVQv705Znbyqfe06+ZmVX+Anxns//hsyBBM/v9ZR1dA8rC1n83qv8
UlW/k4EiRMAWBj33mFIL0ajfbUce55EZdsHTV/1IjsaBhJmvAk1LPkLEbRVVvpB1rvq42aYV74gN
C9faVvX1SuxLBG4Z6GWZcYrwuHFaf6g6PyVL2Cem4sCSLX7f/Q+2VWTGxJJdTa5xSvIHs1TEdJlc
wa+1yWvNrENMH7qkCFZrnQ7Mza3LbrZiRyLL2eQaGZRiTGaQraVftMTvN0XBRbZ2waUro+5S6iU8
rtkRj5HthceF2IpoWuDc56nHcbMyzbDG68EBZ5OK2lC2asFfKz6SsTRcjn4h5o/ad628rCokUr4P
Gp7He+AgYjYtwQhmIMvCYBVTcYH4fNmmCMuaK6MBMReFUmx+rbXFzToZiiNUJnqPpx9s26sJQ/NX
w+NJQ7PHxv1U2xTBUVJZNEXMVZ2WfZWZjMf0qnnyjsv14I+hfWzu75rQCc9Hx88jsClCrTDvpGzp
/huk/FqX35qq8rt28vXKU3zF57HF9EQnNcc8xZN8Fyc6Cfr2e6a1fomZHOeXL1P//vcP6h9oNjc1
27q46Kz2rXYS897hi6twUtnaBSfV56xPHbPvYj4OwaC/bB2GPqsmesuEk/8uHc8XhVe6LWihjSuG
jritf2Lg6blML4Kjomm7g4tCuGN1bUj37pR8LJILjV44UoeVz4zVkJ7OXWQWeUSKQpFJfX7nMEW8
UkVr9MWzpY3RwhkO+nLFzdhq/7ClDBzvzcOLdqWKORLbEXFLcC5cpABeikdOXqyJvbD1wlE/pghc
wvggM7WLisVeYushoIDbscR0l8P53ZWYjtg2SOiS54M34RKmL74+uP7CS78FGdx58Xu9/N+szBQ5
3hPTopo11WlsjYY/gwvFqUCGVTrRomsBr1VoWUnoETFMQ8FNbmKUbERZ72O8lq/3YHrUHsvLmoBN
ke69xfWUGqVdxABDtNW9sd6blQIrLrMdwXlHEH407grRvPjmZLdWflFKY4oAprnfYJLT3yXTIE++
rPplJVdTJHQvrcqwNxRWYiR7Pp2et0pxdEtUIaKUOIZxJUOzFPE8NmgUXGmjfzG2bW3D89YoMXax
X3AY8YbhWWsRuzMJxgG4dmcLOVFspKQyZ4qApdou6gmTS7GTdREWdf+CjfWNgR9Ik765yXaceR6v
PTj4CHKHnCi+SqY1ISdmdQ7I6oSfdZLbYbpbL6uVmiKCKelW5PIdtaN8eGJZrK8PS/t0fiNkS97/
/uGsNV2QWneo8EY9xmfWD/2mqC3K5AqnLCDHZcrSfIqWRhtPm7kAq6N3NLxs1YKnYo4bs20rxQiD
oTuaDZppevPxvGhJABOhS5XnuGNiQLTLrp3yvnMXv+miAvTl5+XLLF84ZhOCNmLHSMbIJWXvZySJ
6dTc181lN2NTxHrP5jyUbN/QWn+YrHvGXi9atwi90ieaLSBCm6K0qZ5WVw+9ZHzC2Njfl4nfj60P
dsgGkmiEuiPgDfzFXvMwT+wfaZEGl4kXPDNJsjYpgF2KDMt5N9L5qzEUuF1SdjovX2LuIuwKaG+c
eYkzRh15wVvGqHqjlliLiLkqps1Da7U3RvZM23AY0mjjeeOzlisCvSQtEEFXIzfYYk5YeOtt0Vqi
Qu882iaJMjB9DopwLPsIwVvdyh6dpTGniJfewQLZC6i7QjpPimAg8VgRcJW3c7701Byjit9621NK
UPGkr0yFBZFtreCwLdgkadHZU9QaGC6zWJHZKXQv0YsIpWrNOXc9Y50i1JlPPcj+6zkPpjK7qNZh
imgqJ9kKloIRMEq8O05eifGg08vMXURSmZvr8ArpZKSTGq0ZL2lyGSjVtARHnaidTixLrchBWTTM
UyeP8GzdX7jufSc+RBmndfTKdmfMf7czn9JfVEWoJdvK3Xg+CC40vVrB1D5FWrGGSfOe6lqIt1lF
9JLQr5j/QKlKDzOasmWK7Fc0oaVu2D9t8XKdhOTZfd7+DO/mF+NWuyxd/YezHSEB2wCzrBv2jVpl
3OiXTfM1RVgVjgzgwRyG5wd6M2LWYra9bpc1Zpgikoou2TBZBLJb+kvPfs6zQh2S8CKCqKpFB4vp
3621NNQ6loOl3bQtem6KSbG9EuMR0VOTPu9cuDAeb33Iq8JvKtcvHQWgRPIUY4oU7Sjs9YMDREZk
svphy6ZXL+eHns0AtnV9F2id9Y4nzSkYEqQ6tsEVriaB82KE/X9dAjz8bmGzZoq6w3IsXuwr8+hE
GFl3b8ftoQ+3AI10JzdaTq80Wq9VczYk0VpEXmEWeN17VgULM7/M9M7jCiuQyRUcnNfUGGsghqNx
mI+J0d4v1FCk4LLtF1LliZWF1ncjljwYt44D5m7wzr+NFn87n5tIqi8iP3vRccygHScED3s9LlMb
jOv3yUI7tIYmaHs4gH8b8yYzhb3JvkYoUhGrN0tPK6ZoGlp/ScpD6xm+0asel2TihdN46uzG/R9n
37blKK5l+ys96p3dIEBAj979wMV2OK4ZGXmpfGHkJUogBAhJgMTXn+nqPqervNPpM+KpKsMRMkha
0tLUXHNGcG499OzRpR/D4EZfEyu+0PQ59cpX0m9YB180weaq4fWcR0GL4qL2monBpS84g5UBS9Vy
gmzNIWpXr3K8hwjVRisbhD9+PdKXvuCU5P1lF7JZYnoPOmyohgIZUL6P+peMX6sSv7AOnhOwpsm2
uqFofFlvLSzew1PJIRjaV579UvOnd/rLs4dTnbVdd1q+6XMWZ0U49eWUfT/RU97WOWcRzMI2iz2D
CIbtp81jYR+WrQ1y33+baVd4rtCO2+G4S7BIHMbp26h4nlpdhvE1YZYLUXxOxSJmqGt5Opd6jDzU
ANekfhkgfrd4dyQlBxaB8L+8McrCsyAWth19YhBlw0b2jrsVnDj7AhepK2NxabDPohiOMyyE+BqW
pCR8GNam4G67X5fP9qr/8mlUfwJ3nnOzKGD4Xi4b8AcOT2BN8li/EeI8J2RBjb2TBKUEB8KAnDas
QJlgydfH9No1Ijmt/D97+LM4nkLVDnTDw6sdvY/euQfz6Cr+osYcBNn+EByWW3qDArz5Du5d7nOo
8oXm/FYckyvjc2EhOSduMSK6qbGYbCNITm3bH/tW3InAq34dipcG5yzWUW/QCq/F+/Hhi4K1wPg2
Blj4Z03OXxaRPubapxNinPZd3rUPlH5PgvBKmnbpqc/26YmKZWE1xj2a2tx1Y554r7/uj0vdfXZA
DmW94cYLe2a0HVoZV67p84Ty8tet/0lY+tl0Ootmt3pTrSFnfQhzfkdU3j3w3+2LA3HiA5bbQ/wO
dz7Yqx/qW3W099dy/dNk/dm3nsc4jchc99jt2iSzkJxL3jdy3cH5+xFbx+0QpN9//XoXOu+cplV7
/pb1DHO1ZbTgbZx7WN6XtX/bqP8LVQv83alOgHv1/F56Tx2/Qq290D3nLC3cvixWNN6M3UJ+AwPo
fR/Z+yib7vo5KcL5GnXgUu+cZeEq23ro9wBuVPzOALvw7sbhCr5wYRE/l8GCMFDAY4E30OZOj8/z
tOYWJK/0SlBcCLc/Rff/EsuBgdpcotDxxHvQ5M6kV5DpSz1yFsaKLTSJF0RDC5cqTdbcDO9n/9uv
J+Olhz6LZK4yy5wEjNnQLig9i7K7yXRh9evWLz36WSAPsWIksUADGaVjCdmQF2K9Rwk65xsn+1nM
ikXWpNenx+9gfpixwzpOV5q+8OzntCo7RGqLE/gpumH8XUVNaebG5pvX7t/UN+dkKthyG2fbCLj6
NBZwyM3nuamSTOVva/5sSzaaNrrp0LxDgn2YuVa3ToBebrV4Y/54LoclhKcmxoFjTqc7MfeZK1Gk
M7vyApcwpHMhLEOcnHjv68MQE2MOqWma5AEcyrQpJWztsvfDltD+JoUUVLgLBR1cQeGt0uzCLU7D
qhsVXcphhv/ykdoQ6aBIqWuKNpDbtczq53OEnHNjTnBBQqCHfNDLB6lh5q2Ond+/CYUm56SYlo+j
6IzQh3AT3+W8Pfdm/QHPiz/eMkHIOSUm7hvd8s5TB6ub39OG3DE+7sarDimXuua04PxlNZSoAV1X
1+lDFPOjiLpvoVru57Stfv30P1+3yLmGT7ot47SEjT7Aj/CVLqrJVyqH8m2Nny2Kg9YB6qwxrHbZ
hrxhocy3pXvbBk3ORXxm1oeNHdDxKwUXFBpjcc677JpI3aWOOVsRI7mq0aV49jpuPvtmvQnV2wpY
UWn49yFlEBxUHanVYSashJjwYZy7K/n7z586PKc5tg2PNyyvmC2hLjzb5fOYXFlnLzV9tn2CC+YH
PrRFwIcnW9EkskzcW+91z4mOxmVyIXTVh96fKwtPgxyi4+kbd6Cz3RO2QnqdZoUrxnnNvbWFe9qX
yH789Rw/DdpPst1zruNqg1ZLT+kDZ2w/NcmYp11/N7Uca/iY3iXRNla1jB6E78srK/rPR4KcEyA9
MsET0w9waug68He23tpvftNes7+6tOKcoVW8g8w4CtYQtVujbjI5tcco5MnN1oGZ9+tOu/AV52St
hIV+7A9Y1JpIVXQ0az6Sti9Ieo1J+PNRwd/9PcT6bkgBbVN16GPzXfWuAM5aOSg/rn6p424fpCEU
aK9924UBOWdw0ajVQIeJQvLXYA06ircVapFz7lbi6dGbVjEfoDCQ3Vpr/T8EyrpN3lP5No4JOSdu
DTwetA/09kDa+N3I2ocpWT+mQ/rjbUN9tmzEARs9VBPrg0doDmm0Qi9Q44H2/q+b//lZBIDX3wea
OuQls0HzrVFfcKJ68ZnbZ138lK7i2lZwabaerR/ExR1ffXwHC4fDLOMdT8M9HeiVLfhS82c7TdMl
bTanTh86th46/H/FIU4yD/pa9e8pcP91iSLnnK7W81Sj/RDPb4cu95fsKWmQ6W9ur0hzpGEf5ZPu
r+VyF0bknOHFO7lGqY40VB/gU9m/WNP+KfYsP/x6xE8h/LO3OQttokci4zTQB9DXs9xBFwh+m2S/
pAsplD9/CqX/9LZvOr3hX1Kv2YeFK9nQb9s8lXpVqId/50c/Fh9bn/z66++4MPjnDC+6mNTjuGY8
jAnUgT2vIp2/j9trDpUXVqZziSqWJFlAkUKieS86ej4Fs3T06e7XD3+p9bPYNsvE6iTYNEgqX1Gn
2JArApCXptBZUGunfcH5og84N3osX4nDQAc8uCVZA2ZpO9jlyhXZpe4/C23RizrSZNaHyddV1mj4
v3RP89y+/LqDLjV/Ftqe3CaxTkjH5iCcCk2m9zZbjnAbuMaauPAF56SvcNAi5MYgbzLifqPBLmzX
/RC9jVRNzrlfsjXtSiyal1lzN9X2tvNQP/brvrkwec4V4YXydDQ7pHzDisWC+mIr2na8NvEvTKFz
ra2GpRmAAazXnZ0fcQScchjFvyquSwvxsze+wmlU/rJAgGC+eqP2B5CmmvVgEzsXIUn04W0ddOq4
v7QeZxPNoF83HHToJCl6kOI8pK5KXGMkXuqjs/CVUIVIxwVfEM1tMWu3Y7HOE9Q8ss4rf/0Ol77i
LJL9VMGgpZ+QHft1zv1gZ8mSE8fygfhX8NQL+AY5p4H1lsTwJeynAxVtrtcUFmm6aPy0KbZE3kJH
7/0aNflgvNyMXi4SCI3T5inp2Uvi2V0zXysBufSuZ8Hu6BjCDIVPh4Y7pDhhs6u9Y+yONICUyq+7
80LMnBPHfLtq3XeBO6h63q+WH1hzrXTowkryL6SxqIeTgcjsoV7ovsvIjtD+nQnZFcrbpSc/27UF
topWqs0e5nSayxaXHrtkGN7m9UrOyWPjmA59H8Kzrg2s2pt+cqXbkvhtkzg+C/Mal0sNVc4eotq/
Wah5mKe6iKb1Y+vFVzCqS91z+vlfYp37qJhjUW0Poek5dDZhFyaLntv+javtOZEMc7NTZD0NL3Sm
qS8rcEOudM+FhOycNmbGLYOOBIZ2WDaJ4yifvboU6Qi+Z+KhfK/gNdLBl6jz1TXRhEuT9Wzb3iLY
Yza1j6+M/4g8m/PhfQB3hV8H2aXGz+JYRhSsrwTv4+v0mPpiL7gpaXftGuLCUJ/TykYRrrThgT2s
XoPlKIBHTzZcE46/1PjZ2R2GUoHgq7IHEQ7jCyd9sORyEvqNR6FzThnLYKpi68keePdhXB7ZAEry
Nf/2S89+Wlf/EgNr4vE2SsF1DPxhP4/BkbT026+H9FLTZxGsTNN7KHVaDl1S77ww3fVjd+VWKf1T
gusnB5JzaS6Qh6DqYGt5CDZ/U8elzfr2a7AghD+vGyznnhKBwuYgH6aakj5fltk//SfUYjnh7Yok
GC09tbdi4V5YtLjI7neRGnCVYWSTJPsoMd6PLUkm+nvrBzy60T5049+zMayfGjjbisKhiGwoyNhB
Zoh6InpqUsWSKiNTz0vikUVDwIA4b8jHOlCuUtyNtthYL8eKxw5+Ztswrd3t5sx4I2GAehfMQSsg
p788eJSNd52bPjGPbdGeJ7Xc9tw6YY7h1m9x6UkRmKoVSyret0w1PF8msqKyZ4QWWu6vY9g/JsTV
9mMzqTH6njBG5PsFeozNi2Sj9O62JWbxbZbINHuBXYAYnuVgXbpPuywd7rreW9ai6VVtDkwvPfg7
J1Go9y6ZvaAEeOT1RZAMUEMPW+Mlu2DBflAO3RQtt2FL8bSSiuYL9FH9u6HFgzWpMRA0DqSTNyJO
5g+p5Cz+vGpXf7crGZLD5DKiKiwz2MQTkNpkhVuTsC8tH9dot05pWueiDgb+CDtu3MRBLcJ2cHXX
di7tJsM4b4LZw3l0iqKTP8XqdElx7aDu2bz5rIrq1qnKRCFEfQLjHpYVLsW7boVpbmHxY69odEJl
GSx8DgqdYVfLTZK2NYo7GBS8m3EKwn3bSD8ru2n2ad44ZYbDajewBxQRui9E4oSXp01POhyexiHe
+drK7FVadaAczi4329D5264eeuVDRqENYTYbjXwrLLNE5tpOus4jbskr5dzJqsX90LaHqNU63K1x
GzYg845sBpEKZ/7ciclFxWxB7GGldr2tC48P2Vb68WDoLkuVOIl3mx7slRC3TEXmE7UVckhlU4A/
pUkVxy0lBfzeYAMzUoRUsSxqcwVwSNCDhmVQYR7WSok88LigJbcMU2hSzernEMYXIBtgagEcWz0e
VRQ1/2Y/94FrStctQ/PUaoNqOWnGTO9ptGpRtfE6+S/1Ovpjm0dtBxqGT+Bf/qhiWyuX4xbdNa9L
DbWDeiJOF7Fao6RKOxhx4Qu0/LDFEesLQ9V4M5px7XNSp3BCrYUEVcTgpJEFcSCK2gcp7Hmyp4J4
hzLk7L5dp3CAt1ndpPbggQOHcOvMCju4lW6u3eNGsF+OHp9Xr9iCDbWbUevSd5Aq4xDjQ+6uihXF
bqa0TbsJ3JXHzfPEPAUTrDrdmg+L1RvLoynaPnQLrl0/eR6TW1DGddx1uiIJW8YXZdhoXgV11j9o
GkMWKh8RXBlK5Batstwy5Y9D0fbRGIf5iaviF1E/b5AbG0QiKgqjNvHATA2jhi1zviq7jkzmCyY8
8ElzckMrgqHj4WsbMGtEEUp8znIWhMjTw6TO5kI0VvlHA3V9euONRLkbGTfZvEeQuXg3TaFPPkUb
zKtuocK0A8qKGZV4CayU+pS+n22iFLBFn/KCrDWMmfswWQ8edcy/nXop2R03dBQQMiO+ByWXDOAs
Fi/Ww15Lk7h+6FKOInYzUhHnW0zb8T6qEZSVb4Mxek+TCHPJTmaGWpWQeh2r1NU+K/p2zYb9EDTA
auKTT2ExN1E3Fzjop18iyKCMuQ0yuxaDJ+mLr7uBFZEYNllmYRvQfOmGLf1shGfu8Hzd18Uu00cz
+rGoYn8ZwnzMbH1iGxXSgwFMJhAUfTYP2CC8IRvyWbE+gpHp6n2tBWQicHDr/c8Bi024I7H1UWo6
UJo+dyvWo8ILB/Iee9QCfb5FJH7RBU3dQQYK/mi8b8Ea9RYJ9xFHEF1LzfX3tp1SkUvRT+JJZCKG
R/2GLQpi0N+jwbKijXyTN6bum4Jl4MnkS2shHkXM1L/Wa7r+aJo6anMrBdauqN8IJqM32zCfZs8t
KAY/cZ1Qd5skZWfF1zF0DD2WySDJs2hR38NkqCXIe0b8mPzE8iezOIZNtKfrmMt+7ZOiXeomzOc6
UR8c9Zag6qHmlx27bONBIbx1NOXctDR4BxKbbR/whttSsHrrpnzE4MoiQj0Lu48x2YtEhhlgLB9R
q3m/FeuEuXsXyTRV+2CdsXzkGY01KOBcsOkertLBVs1zIvzC8RpyhNMYTGGe4eZhhtiZriHZ1geN
D6e+JbE51F00fBOViGDtDEYqP3bojeDWV3iqPKjJAuLrzONst4bYxfdZLzxX4GALQmzjpaQpE5IG
9uiPYXDvws6iaNaTPi1WNi9xubCAmGpLwS/OByQQ8622LPyjIdGK+eNr1dzFKTFJuYS4Cb/JOiJk
nqEwriknrVlaYA606X3G1eRyVPtOKCqmHG492Pup+p3MiW4/d70eYOOOe1a+I8EE9fLOmHCEToYI
4BnUJlw902Qk093GaF/n9aIXkkMUaHJ33N/ACPe7OuWV9kYJp55+a1vY2HZzeNOqjurcA4HmsU2T
OihiRKvbe6RNawihDR7fT0inQCfvYIT0KUrp8jtud+C+J0PkWcW4DkFUungm6dPS9ONYtduABLKP
+zreK9ZMYNWv0VqsXQYVRj3bNMhTECNEAZE9rz/A8cHxKR+GYO3vFU7xuhiCgSKm/Si+G1S3mc9y
MW68h4xHaO8c6SJbRUGYkFwi6WOv/TaQxisIB5r4jlFhkjyxC/x2fECZBz33Jv3dIM2rocZDen9f
o5C1LaHUOeyFnWnymGiQP48YzXYqFWatLhYe6vVpSLx1zbnAsoLNgnP5bhbI8R9TZ3uaYbcUsyua
YF1FsUhlzd5MadMcaz/ZcLlsZdtWXZINthy9piafVxvjMbtmELrIQjmoHW/r2JWtmLl3qGkLu/c4
qLsQvVQ38Q3K1EDvAv2boqI/6F19Hy9wcs+jFSnmTapnKQqocfrmaydtuj31dgloSZAUq0MS98YV
ST1Lecsk80iliPLAzwwi8bFJ+DJi4191dxNlpp7vRBS6/mnTCff+gIhYuBUxeJ3DfuXNAMWCxQ+h
k2wiUB82D9F+jCDRle2c1eFY4Gm2P7A4qrTAsYqgitRvUO1NpRZtFWzUJI/rpOa2DD2Y4RZNDYx0
x4JAYiHzEEk3bYw1pkys62Ksf/ECNwfN/bLzTJPsVuFS90x5FEbl5oYOm9piU1sO/bi1hUo6Fuy2
NsMO3myr9iqRdHN8u6rUgs+D+ry47MZsyvJFrDIowk2HtlynbFzzKYp7ms/xjIHQtI3emRXeO/fT
yDTbM63HeY/F2Q9wbb1mpqrTNsUJG6wdmKCwZRr3XW8FHkqzlX0+kYhQsj8azMpk6/1PMeo/DHyF
UWhcCYVd6uAn3TTsgxFRecttsFQsMc1hkUKH+0y5id04PvTRB0B0toT596PvQyTM30i5znVkHtY2
Y7yidOt/hISQumqGEFGX2wR4/a2JNhbt6sQ1DyEVwFy3QBD/4EWWRLsAjnzzsV3gK1Ry4Zu4TLAm
vJ8h/JTeRplkeLEg1qTsTRvLigFysQVQYSkqu3mkx0/CQTwMddAn+9TEGcuNWZS3a1VN6i+JjHEX
LjfjxY/tjOLKqpnByTsqDzezN9OaDCofYob+sH0gokcUSNq0FMkJ0JZBj72mbzd6iAzXWZHSifKD
UT2XKidD2N5BismvIjBNot3iwrEpUbuV1WWre0GrTsPftDCSm7oyMtzg34wsluxW3aQyBy85feW0
25ofQTBlfkWhlBbD0A+0p8JPGuNX3TynuCybVfy76JX3rZ4AX+WOJ6NX2GxayG3dxXVWBlOk7iyv
/T0RJC2QFnamSqYMg5XU3fiSIPfsq9qfMGOyoMHGE6lmyfZytpYch3pOXhrtTqLLGfA+pHLTmD2E
U9KLYI8pHnjPtdTOlgLsgqeJK4YysYFHn+IkgmgkPIyHRxA/I/OdL8qyPJ3hsFIKxiP/IFPsXkgR
u6aMI6AalefLBZ3nNp7A5Xgyxzkynm2Q10SBKgYfMyln3MgaG9EwclTDZ50s1lZhoLjouk8pnrTb
jb7xPqZNt2YAe6CfWwiBC8Z97ch6zy1VT0E0S2/Pe2mmAkoncXScOcztdoZ5dV1Q5VG+r8dRrliV
2BQ/BHNs9AMOwzWOiuvs3LtMqS76OrBG/7CIjz/gPWbGcgVU3eRIjdlaTC5MJTTUbBLsaeua9U7P
CQWNYMGoPHYiix8aGoBSSto5fAZqb7/CGcYO+0UnEbhJMzKqMu1kE5TTINWw6+Q8sJ2gdmmLeNva
KPdbLwkKl2YbqEaOZ0OB2dAHHwbVbsF9OCOdL7fGI00uV0plwVOvZ0dKRCxwvqPQdy5RBYS7AdNu
ME+Iuj7SpTrluztYg+j2YWRj3ZUxWaisCFCc9BAgQrC7wZFLlNEc2/BWYfV2L65Higbvo8nGL4Go
F/G+8TMHXVUQl5poT6ix01M4I/Ze64jxDJyH0MQBzqA4fj6mZIZ2jat1r96H7TB+o4sd1DfYKuno
iBwp6r9stunlfvXTFUYMgvtZhYFroyM7SclXYsStfoGMbZ0ALi3YafKIAHp4akD5/jqHSN5hnT10
adW1WLpvx0HN/h67le52axDHEJrl0TIdfEAYqnLGb2kVugGTzssCeAQG80aj+wDU+OYwRDVFpQV1
AFoph9vUTo2gvlRTNAA5a0YYtBcGh83+mLQb9MA64bNP24aaKKhaYJpXAS4epoJQHciHFFOalBtE
EOPntmNg0PZbli1FjEtL8gg+WbDvB/CQgP2gTGGHxTzI/vATEa3V6AieGB5mHvaEdQnEsxUaMlIg
imUNxELHMOrygDgz7xLq4hprPdLxLtfylKVxHwl23tjAfI2wzLubFB4G3RFNLNlhlK6xNhcOAuB3
URDobsnHbnLrK18DxYs1DsfnUXbh1xoy7EMeL6ei0DCE3fRBd936WSZywVHcpbArT3HRFRakmx3q
BjIWQRVi3qIGB0EoDpY0nbPmo8QMXA89hsn/ZPsOb6odElNkv3JjH9JhnEjhNnAEisGE69TkzvNR
Ob2pWczfp0HVvikT5SVu166dGQvDBUw+eT/rYd/odMUVdhzV05VL/gvkiHPJ+0bOUz/VozzIOYtu
Bos4z/CjouWcIFWN15d5qbd9m1r/yiXOhXui87LMeKKqXn0jD4P9lCyfRfOoMpmHrL2CX18CO8/A
8VpD3p0MSh7CtrHYbPRcjBz4xq+h1AsSOyQ6g8fFojiryYTm86lq+7JeS3UjdvN3zH1uyz/+/Jp/
/27/g72OT/+Nn+r/+k/8+ztmIkzGG3P2z/96+LqY1+k/T3/z/37n73/xX/vX8eFr/6rPf+lvf4N2
/+d7y6/m69/+UQ2mNe7d/Krc86uehfmzfTzh6Tf/fz/8t9c/W3lx8vWfv30f58GcWmO4zPrtfz66
+fHP38gJNP/3v7b/Px+eXuCfv33Yvr12QKK+/usfvX7V5p+/JeE/AuRWiZ8GJEtTHPt++7f19fRJ
HP8jyygNMxIH+Dg7UblwEDXNP3+L4n9QPw6AqSWJj186sfCRPJ4+CpN/BGkUgkaY0jghBFfl//fh
/jY8/ztc/wYfv6cR4sT6n7/R/7b2/V8cPAkpIL6EwggczFZ81TlpDYkfVqN66feNWvMA5/Bjl6ZP
Y2STKlw6rH6LiwsIPIzFBHMbQCjZCp0pJnaNBwXqaBkOYweAgS3zDMTFKJhbathCsYwfOIXtgmhT
9gDI2hsWlo8tS99Zmnn5YttPQjVD5XX2KHzkViRxEkn+9KmJI7vfWICyg9qZMktBxRyitNsDvd0K
Qr5OiwlLhxS2GGZR1SsJq7gf4dzEmyek0Eu+eg72hm34LmQ1fmcjeUAHnodJ4BfC0K7I6t7te9bV
j31QZWkX3ymbuLIbUNz9O/EVnCJ4mxU4ASb7wRuawgDeKYcQrrJirF+zfkU5YZe5WzMywBPme6us
eGZT1+3XkHp5EDfyHofYL6kJGJBfM9+GumTrSm8jq+2BrMuxxT5wS4El7sYm/TRkyMjrtvA33z/W
qPE/1kcS93dDmLGHaZT+sxdremSpAQ7EvkEjOPwgp0bjzVqT+zigFgog7x57QIp9mExfoHv/DvJg
tzxKwjulIGiWLOBc4w4I9QLNK1S5H2Mb8e9AtD8nmLw5M4F4ABDKbWQLu3ig7vR+faDWSBzKUr7n
o2z2y6CRzWTj59NefzQ+ZeU8rONnAvS1gGLSeCvHML3zewDIoXpHY+W93zLIt45ING9DDutzAIvz
Ft/VPeH36UJ0FWQ4PlJH5J0fmefME8DrkePf8JACZVXN7fplFWDaCdWbEjbVFMIIXlq0ODTvJI5+
BZK8p3qa+hcwPMTtaV/GcWi53egkn1aLo/vgpV/GoJOHk/BXHjsyVfpZTim6B9CfylLv0Kk4yr3F
yWeolaodgC8B8inzSjm592ko/gil/UaA+HKmm4eRt+wgPUCkqX9gquN7OL0+qaEpdZrGOCnycu0Y
fz/PeF0+L5Vd/fVdvKUzYI3xCYfCbRcvoUBWvwbPgOHK1sXBzmcjEhnZ6ULPgHf1yIJim+bbNoOR
5sxatWM4AYGp9IwsJ3jW43JUI4vBBeFpyRv6Y403V2maRu/qASijL3SOKmQfqS1XudtqWqFnD/Wq
fle+FxzdUOdbwnMibXwkRJFdvyY5hDdVHroYU2V1DETf5nHuYTOTyRjwcbMUDoTyfFQy/hibtJoZ
+7INw/jdOXffdt+H1YaVsc23BfypvWH1B87Nji8EsgzQwQxmBRSx83842u5gRTIchq7tc7ZN+1Pi
94lQr+KmVQD/xnafJqLb4UJ8wMG0zacwvMlcv92uE/SVJBNiH/f+x9G4F+IxU3IXv7Td2D3MFDlW
Pcj+K4vF4zYuze0wLXrnYwucMwngrgXwoWUZAvjcJwndORmSY7bg6JvUy53oPvRxdtPCoOLWLYO/
m5PoCdn0OKVVEAxbBfmuDxGdMjgHK13sOkPaO8I+DSv1yqzbtqNfxzdq7IoOSmVflhEKaEiGnuHd
9R1qPLYE2UYUNL2zEy6zthrnhfbDKJrxo6/pS12DRzev8X6FaVah4ZpVMNp8DWe97QIz0xL4t8zV
EkwHHD6/Rkm3HQAn3iRse8QKoqt4TNPcj9nv4dCM9/U43avVYYkH3BkBiijS0Hf7P689/ME3exIq
t0uBkdhp3vWakjxLgYmhZugWKTQw5m2URz+CCnpgWuT5XGy3W4iUS4nFFZtqPnddmAIZqd/z8Udk
Ze4PqL6twbbPfeLd0wynLVusS/jFBf07zpJXRaHTQkbzyYszt58zrMpjUuDsRW+bmKrStkBKptSv
4iHySxRBhdAxqGXBUKFSEi96H2r/MYJ9U7Vs3g1AzY+ZyMYChubF8H84Oq8duZEliH4RAXrzStd+
vH8pyKzoPVlk8evv6QssBGGxOxr1kFWZEScy11o727l591hbmZTVMxKnZAjrKN6bn9lVNniZ5R/3
3Gb3H+PPD1qh/WRFUx7XzHlhCKEdVb1Wsg/arHhdM6ZvspqYqbGJ2MDQB06CwxQMc6j6ejkhQDax
XjJ/ojMR4d1Mua+BdrHdSfyu21CvvJJjh4SB7sQkGutwVfWbM+sXpLPpKvl4er+1k9XaTkNeclRr
4jGb3QLpyRPJ5A1TCMLCpVVPf/WKoTOoS25UF/vPNPdPc+7/FMSoGYDDLTwY/WWtm+aBreSnuXGf
xGwZb0jY2THIaTcB1P6YVSW/uM+WdJZFf2i9fn9d9+AqM4YIBJl7wKUJQpEZQWQoZ0tw41/RBzcf
EwsFcEyWTiZrkOXMrtBYWFY3ihk17tfgMMC4d4M5dLWnfZkv7pYBNfhaWO6NjAQacGxiCipHj4rZ
tRN6Ol4BMi9c1iNTH+0pYLBZOR1YqLWdA9P+0Mx1SkYNx0f2ZsAayICds/3EzWQxZ621XIrYPk/p
okwKjfo89RV3apMYwtfvmrAMoY67kEnF9Zl+i9H2u9kebGN+Wlx1rqraOxdT/VYVtcf/0+jxLqg6
Rqt8zd/9wjvUXHIv4O+xXvC5j9nYx7sUb6vEuN78IV5Le+C+LP+pasQemHXjWTCtnJ1WDu7YD/xl
eZmF+XfLMUM25dVRsfpvAXP5TqXW/OHuGCK/qIe4NparU9otasgQum6wJwioUbfwpzal6R6khvm8
5Fp+8TjMxez4yaC719Z15pjBpS1G4XYoVo8WV/hDpET9L8g9bihPPeeOWRybigdqbXIZB/B3pIuR
xVmteJKlcfYQfOjYRo0SL0sQr6tzj5EUFkN7LjjPO0fvjuOERSXH6gUtJSKkmF0c3dyv0u6Xq/sz
urPBMhdWR1RFd+W7fe68ZkuIXWoxuOJgLp89P+hUdvdhwkt70zVtYUv01Cd72V3RohC31ZOx5XE9
Bc1p9Gt1YiXJkpoLd1HltXrS6vkQdf5kRUFl2+dG67+a3PcO++ZoZ0Ozp0szFl7cW+txLrI2tjbz
12QhWjAZ7tR27d31WOyEGXdx96+uaz/xC1OmudpP0uw9RP7lLXfG33U5PhSL9FI+179WIz7HtcfK
X16tYTPive/+6atlxrVkE4+j5VG9ZEEiMyaVBpZ9YF/dWVkCiW/WYBwszq2h27rQaIwm6nO7iAc3
W09VNfzxh/Y69aJJHIP6h5D5tRqmG3q7ESJ2WYtzXAPbhpfPj4FrM7rbHKZkcRwvypbmlHuam8ya
Cs2aWiiY+iJRtcWZ3QRvhfc0MR39FngcYMIRA/M9yyUKcgyt/3/9VQkV3yVwDaWFNN59NYDGZ19b
J1OfzS8/39tItt43lY2XuOiEXECVkYy2oZId/o3QNNeFRX6/E746bLyPMCt1EzWd4E6srbfmF4Nb
OL5njg1fMMa/dfQUN6+N/S0jNNqtzz1HDFod1IH0q8fJa5z0LlCniys4qiyhX/Wy7GLbkxmmyfBe
KoHJSmcQexjroVYtcADKuEiIE23xPa61QZzMen/YjN97748RFwQnw8qJ4a0BnrxRhsE0DZwyrXFf
3vOVE7rLVu1j2eBFKhGvbVNeRt10Y1kywj/sLYaLDpjrbd8fh8EaQrCPP7ul5kgUSNLj1JRIrfl2
HLrVOCyV8yUnI4/a0jWilihrqFSxpJ3jrmedakjPBjMW3n01QFMfqc1VNOgdzmDp9reSoIe9+/JB
r8xY2tqLp+HJbeOmIkvOL1q1cmG5tdsf96k8BKai5PA8ROcKasLgeNf0uUy1cp/pr4LmYbSX/VJs
dtoRWng28vXgrkPkTn5+Xi1fPdg5sxIdPKFO3/tnN5CPylNhIEdS92s+3QKXu6fNmjaRRSOizoZf
VT3nxNTWpKuFO78NhnfxZ7lEJiosq4aVxx2hpqTRHeuwtH9NVTrIt/wyr2XKoqmLTwrh0HV/CkTp
W8ksp9Rp17euDJ5byxgevWocH///u9Ew8kNezHaoLCfKmrF7zLq/XT51D3I21AGt96PDa6LLZEYZ
HxB+AonYXQVOuoihjHhV6iPGoRbD2TmHzTT/wwIur01GQyhs68Lrb132hrkmpbm5iTE170PuDOSB
++HM1kmZcgJ9B7JuHoexfdSHdsDg8R40CO8DeDLGWkF8fcFTwzCvfZGx5eAZL8w4T/bKHjncBrcP
HrfCPZbDmiDaDhfD0k7+lvuHlpbm7NF4NazqPVT+3EeiFs+qc/dU39o95lX+NHzTOLW6eO764C9B
QjuZMhAy01v0S6llSYt/GAF9pW2taYd8AD0XRfdMKBDUaxi+hV0T4e/HmGhvHk05HQfmfhE7u/fl
zy6WkQoVFE1cLt6YeGj6zTJnCatV7pe1xEbG6xMuq4oHWT302pxRupd23OK0eyxtS4bhl3KFFuPn
/IUl9aI2Y2iZwCRl5lHxYAQVEH9VJ+Mwyzhf92PeNkZagWBFvWDHnlZ58bZ5S6xrx3nrqsu4ipPj
aPIkKKyoIbYyqnTjRQA5ZWqTkE60wEH/lg329ACfVGl4G7OxZFB4u4EHJaqrVdn/mtrMDq5unll7
Cozh4OgtrWJUkjEhwbI/MJunCzWfGzvFusdmywtvq0rDgab8FN6uHZCEC/WnZtbloSrwMwGxjGT2
hHMcW3GWzHKC5lpjXxavuq1DMRhDOhuguh4G/WPTkyJZpuar7OHlGrZ2GB6irL3qtDCM5ipdN2Vu
bJlodvnM3fJW6sv6IDJnfSgMGgBDWW0aGJ9lXQ73x79K1VCn4mEiRRculWU+TNSWaSaZwGUzQBvF
3os0u3I4v77sYngXs8g/l7GJtaZwmFFgvTAer4z9fXkZi2AGCjHcaBEAFiLw3wgRauEw222oRhBa
O9B/ZfUeuwb1f2/0WM+Ge3GyKUiKcj3M7r49GM5ghrlGxRcUePS6Z6jbnrslb//so5n0c4Tb91SS
fA799mPWbfK2wB+pr408DHr/wzqDT9//lA7Ngksiv3G/uok0ftcub00PitVVAiNDWaHAi0wC+ezt
lv/WurBYLvNSs6l91PzDsqx8W0PjHPqmeNeo7lHn6/FqlFTZW/OxZJy15aqh8HAMKO17ql870LfE
zqaRaQkbF+jsZWdY9Lu7oea0CuYXnanSz+2p6AYEIChan/UrR01/mi1krsmthyjodepKWeEbw9dk
mfvX2YIpbpVvxMjGPFUeQrtv7/371yr76ux2xtHv6idc4mvjLsUlgDgIoUeeSgZgLYFBoWAMf2zO
dnSp/Bdas4nra/DX8dG1YBJSvykYLKwDATxkxCHiatdkXPrmq7IONSzPiZwO1vZqYNiN3r8syyNr
zbQDIk3qQa4g/1RNUqOjY9R8r6W2IaENiANwI5EzTUW6u3KNt+z3WNQ7t49RxAYwSp/3wdXW+yuY
6iPDAcoDkeBk4Q6JhU+3OQf7EnoW+JIeeOLF506PZpkBn/bqNHT5KXCFd6tzppRNGS0XEd+mVOqE
FAIWVFNhNIExvvrOGE3u5EaWsw3PVIUeq8XXgKpe+82IK/08DerZL40HEAz5VNp+5Pg0eRZgl4c6
8MjozNeivWneXBzRcAaWVYr5YBN4WzzYvxG8ddnay+aE1egZoUlbwwd8dXfrVav26bFybAVWp+/3
Y/HgucHRl+1DtflVijvKXYtoEBEzvCyFLbE3M47RBy8LvpbM1S6Z7qcCbuZcdoZ//v/vYDt4le02
9gbJCz+2v2vtv/H+Y9lbw4kYGPe7mj1cqXIR4bapD0/MLIRjErs+d3W6ozZw5rl/XJcqqJqtMsqU
wOyySAUw5MC3DTPKsumDkTPhKsUYT8aix3XFy4N1saUaF7mc1JvckW0Mhi57Etde7I9GvmfntmQc
0x7Uh+q+wnZdzXhb6/XmnfNFLl91MSI2YWWbnNenxjTsSN2f9t0xYlVsl21lOAwmXip1LT94eXOq
a/qMnBEyWNGLG47b+243c4gmocLetKd0JRNFQ5Zj1tptT2ewfla7ZafeROs8OxLUYmoTizqfs1Of
EzZHaDoOPhhVf9DVGHqqdS6VlO9YplA9RH0j6WwMkjGD/oTCqczisyUEEgaK7RmB+RDoKFYz5WrC
dgHu5T2V2bYl0BVvQZD/nqS2RbXrDBc9qx7t8XWvbBFVBbeYnLo32+Hszvv5OizQruX6t3H3MWW6
XBzYbADpNUtL7L1RV9N67DZzjY3RcBO/lvuzUVnrdXf7r062ZyoMmapA87Gq939gqwVVQ+4fA3TS
Svs2Jzs7WIFmhI7vnjJyjlFtekXc5YUXNlr2qGPlHfpDt0Pv5tRzZ1l1Rtjb7e+cmV2dSRuxwFGl
e00iRbOcmz6Vezo7tKz81Q+ExFJ7bi7brH4yDZRky/MmtTbU/K7r5qsYiggS/r1VdpCyXC1ParH4
4eCsy7nV1qPt2+e8U27ilVPP1DO5PS96UR16YN2YcV4dp9/QPATljvgps3+u7RtR6WaYvIG+hBxA
FJ6DzaM6zPt5nbLpMDjWFXEFPaRc/pOzA3QNFh22Oha1A3ZG7tz/FpXcLxWhvXJpnVvhFn8CXbjU
F+ZHX/nFdRfe6Y6o3YpfLXm4zmNxVR6I6iJMBQCe/el3mgQK+Dxlb87LbObyhPnfp0vZ22HWF0FY
aBno0FSCK+ZalzKFsI0cyy6j3s+OxU5FTcr7L+j+f4Mzc3zCH7GnD+kUM7TVfT8hI8Lswkk+jrn4
x8zBNSxypKis92itgBZCazgCtqjYUrkX6Qri2kaHvN/BDCQ8OfLm0HxlTFkCPujHxwnyKHVGZOTc
dv6ZjvWnp9akl1xu1AzrwSwqvusu54Up5Ydlh32u7TfPYL9modjbutHfGOX+LCy3BYbYkxoy8UAp
e1iVx/c88YK1rh35bFg7brK6daalPzR6BZbi/Q6C97Vyw3kwU7uF0rAw8+POy7/g5KaT1Y2fxbxF
uaUDhGYX3UU9zurVODljkhXlb879X3twf9OcBYHWV6BEVnCQq9ZGegh8afEcBkwM8b3lmjvPul98
tUi/tl1QRFrj98WFw4XnlbHLA3mtzOmkRnHydAr8ui6auwZbw4jnZapQntaxUiHjWmc24hpZ1Dre
9Gapbk1Lz34XQwNaXztX3xRu5KyGFm77hi+hFfHur2/7mr/bfapq9PvRcYc029yjv+sRvGhDx2vu
dN8/aut/ATaxhW5t4Kw6m5pg4qn0tmdYge00M/QB1J2twvA7UZ3NRZzp79t9/K1R5hcQahAj94UZ
GuZDRkNf6Ir4o9mYaLbrz9IicmgbBGGtzMhwpzrmIOK2CXh8AuaI81r/V/YGIsn6l71JXarvRymL
T1fnjDS0vExkO3dHwOgFrUwmQ0kiZxCUCgKu0xgbIDYNBBssTovNYP4NdLSMu7oZW+qwIowTnkt0
26rYzO0B2SxYI7PNqAWnKm6R7jmXqSxNs/9XtPp+gE982/vCO91h/YMhRirJqQkSd1wiisl/pDbM
GJYKNLitVJwHI1g1HY4Y2/nCAIgfT45nKCnMKDTeqCJYEGsuGJEAgvDzd8dp7LQwhqta53PBJmuh
d68TPzeGtqT1or82VZ7mlUCx164CYwqJufRizzVeLTP3Ke5HrtWNa5xdTeFUzCXairWST2FsVgAs
G/SkfvV5jQLqwpPRO0NiibqNECfG2O6KhZgKvufRr6cimkd/jrPsGxCKRa05ssOoi++2yQ5roX3x
isVW8Nx1Blmb+Tjk45b6NC/xImDvl7r8BksU7Qblfe+hJGO8QkjWUPker1jwE9TtmnhwzM2Gtwkf
8okjo4f1LDjaG4gSeNSoBNeJ7gQGTfjfhhBB1pKn0ArBmyfZsGSrImJ/y6uXr5++so5LNfzsi3cq
zOVCM1xdt3E4l0H9a9lhDTsfythF5CE5YsVdqbZHiFLPnl5zTAhT29cQOS6TsHCYYSqcpAV+y184
zIrAxVvNushjIyq/m7ZI2/kRLsySvhp3MbPul1Asef0En4WDtFopyJw6gdp8qMncIpDPsNadA1kC
Fi+664s9aJQYDOV5qDOgmUDSoNj6yDU/tglDYelvxuXd8OeBKdWOednnTV3zActu+q/WeiSv/EXX
uVcs9qaS57a6wzbJtFeFeS2yJpZ692gQ1YrG0aDonFhixrV11hh0EmsLK/0C37gNd8fXLpc+yslc
8qeDrlb8ZHdmSqS7bE+mW38tg4RGyuciyez6NmhDdcTEdi/T7r5LP7+fRIuJiFj+tquz1/g/XuD/
a2tnZEuYrYUt13LXmo9yHk30lpO946bL1n1zLfXosu4uzRY7LoUnE11YKvJt04lKGKJINUCnbW79
txZMnSi5VA8aE1O3gr9waw0PM7pGPuYklDznQTMzbkEHWxhJsXQKLd35PlKj4QdWlOPPzmjotxq5
qG/IArTkwJIsuz8/o9ZfN9180rV+ucgvaY5tVHW9ES4TzLs35M0xwBLElnqfF69L4GRVrO84Gfb8
5eh0Exs7v6K6cXZ+wcFtveaNg+OZU/dUzRt8sPTAzDPzF7JveWh09cOQ7S6dhfaBb1Vw9WGbtiOm
tXd0e/IdagiMkIFtMMiVdhG+UI+O2397/fDpb87BLtUSYuFqZzlNVugWIxpxns1J40JPLo9mYB9N
W+P2D2DByLigVaiSJ34pkwwG3hu6v8G8isgfYbaJeZ60sQ8iTThMveHTs2MfPDw1nOBTtjapDAqa
Gl0ZU2B58T3E94K4jJoea7euoq3oE1I2IMRt2jrk+/a1fwgmJgG4o37IjKl8yE3wyZZlrKlcy3Ba
/A4a7lvL/P02U6v1TmfcTqD3MjFY9xuWRvUJPdKddxSzU9P4v1sH68rzG+YNm/nR0ffE8xYHFFv8
3gy7SkYrKCP+qXWqVT+Ic0jNyJrz17llQCGcqY/dfdxtIk+b1VyQ6MwnfIVAG41jto8335NbYtk+
TmXbRbX91TrBrR/M99EW6TySJ7M7Mg9ZrAutDCs5ne09f4ExenfvNv80cQtClNYV4ped9alRTyM/
oX2M+037QirpkFBPNLD1cWHkP3yppOTIn8uJtc0aFbueLCR9WtUhducePT+fUFfO0SoqHu9y0AlJ
Ij7NVfBoecPnQnnp985N5T5I5jB4ccBpZJRzdQ1w4IL7BemxlOsFX+NY51i3ZodcG+jBscmb+bny
UBgzRcqnZlK3zCgWqr6p4qHOIjTv+SQ8ljfyxY+1LN7Kff1joXDvxXXAYL8Bv70qRiziy9R1BGDT
xpWljvoHkVBB4seGIiHJFg849tK07UfRp2PQ5CmpAVqgUVHrjrwJpksUxeqDs+m3cHqt6Ub5o1jX
MhGK12Oum3DWkesJDn6Xo9Ofs3K8uZrvY6mZRbJm80JfWL5ojNijgGHtSD5bUAQWq5yLAP9hFntx
dMc2iJZVBqxsGc7eugyXcvB+SL3ZB8veQw3YMbR9TWCGMoEL/eAfDySKgPy7QVZQm2MANdmuP2lK
e1lLkB7LzgiPeLRsRXG5wy1AC2+zIahKxoq8agAS2DgPQ6h1ZOdUz7FUSsNL6b/BI8k2pAMa+Kwh
E/XgUygF0Jad5jVJZ0GWmNuHXcVrVzxCDqeVct7dZcd5tPQhHEg1HxafUlp3vEsnmw5tecC7EA+g
AzRaw/TdzF4y+10RMyq14sJYn7LeuAUCL6LZ+SnbgsvYMQcoB0vdPC6Mkqv5LJ22COtJq3G4Oyae
z05ajdXTNDSCQ68zI63HaiEa0F/E1Gd8GZCaXC8BO6fhkb/gU06Be/Gct7z/z5Tj7znfQT+Xgb65
vzaTMcZLVqqwYMUD1CgPQb0MkVDAnJDzyIPTHq519pjXJER1tmJKepOocuUHaYdDZaAvWSSnjtJr
vwofk0IBhDDJjK6HR5uB8Fet0hawp4mekeyKd99atPbvW9kzKnTbghA4/Wc3+a81ndEI+vACjywu
g7WpsPqPQrDFKqfaNd3kns1NtUVAm/hno/K/AXe6M2sSb4M9VIeOf50Mjdxj6XEWmA39jjbp8LtH
xewiW7DO2mvVN5LorS2YhO6A4UW9KZ+serVPQ0AqNKguCIFWuPa74NP2em6+9uxq7qMz6k+BN5FE
m2oGXHC6ZwBs596YCi6EiGmS5aexNWkxOJCmSA0DcblB2DcWLFDgOqc8WIu4LoI2Hbr2eXM61raY
RpgtOkMO4pYP3emotXZX8QHldAR6cQG+vuSZhQ8Nxr+t6iLVZMU8Lv9VcFJax76AcvwISu2XX4Dq
FOagh5MPvqLc5R+LWvxoW/Y31hqSMSMeChIwdAjEAWwc6RXNkz9u5iR50P9uZprN3UXdcVZcKF0f
bpqwPiUSwbWeHHyCnBu8IfmEaLNaBmhZ5p07e7478lDB+zKelLF/14F/JIoLfNWUlAf32Ix7F943
oOmosSNm63RQwV2RwgG6cZ61XHHTcAGUjqpWK75U5T0ZRfZLE/KcOURey8XWub5QRic8A5wZqhcl
CFyt/ns7IBe5AeSXnGHpWBhi53YXzz0ysyuqIBbk9h3NpeSHHol23mObyAVjCmMPrcgEEGMsMp/k
UMUzZNMJihvab7ZYl7Tdi1OtjVns/DMHxnFcW0Ltj7Ym1iuTJqujkqTSN9VcykX/nArvW++nPTG/
c4bRJlZr/Mfj9Wbay1XTC/CYAf/Op25p9elbEtCPZmt7AquKAqfDVZyDJfay7Z+xVr/0OXh3mLJL
qAVTr6QxDrPOicRGCL/RLfPmgOQqzWSwuDKSaXWa0Klyfmh286D85u8o/2V+o3BF65xts92DOVhM
5zGiLQ/qo7N8FB3yT5YTzdFcfng5Vm6cNeZrJkXxMS5+G65FU9x6sPVknggPLVrIFytTWv8dLJj/
uxsWQolmceuMMT84FRKm3kqT4qp6mosF4H7G6TLtH981eayn697uiBirY0aBtjLjxtS6aBr9Jp1A
5jYhpjMDcOmI6+DgMnlg1pc8LMhhHrA5DlbWJzOZhtMiySFLMb22bbUc7MSYRvfVsk3+iw7TQH9w
/B2HYCMSiNh04WI4GkPmp+2qMEs3Y6UW+wpol+68YF64LvholfMu95hOIOhPs/9TCuSrpifx0NCQ
hHNm6w/TvAZx7TJctGzWgbADwlc9zokJ8fHEZujT7K9p23g3MZfbg8Nujb79p9eamdaZeqd7WhJf
+hw3WpFSGZ/9QdCiUYI2FrRIDyvwCB50WUgdp9tYYyUJGCV+Q5pmOA1moMCeyM4hWuIj0w5cfJyE
Bn+J9CgBb15a64zt/bRaCLPwyvZFVXMonDXsK3jHAY6rYw4u/SEbxrKatNhxtxAIckfNR/GN+1Yy
DJ/3s2VQ1N1lyfXljz9WGHZr/UHMf6QroyfBlNoSpVMG2eJfoAki/0N56bO5SgoxGQezdBdGTK46
ArVB0GtrwbLos9aCFHDfnQUUD+qccRG7+rexSHXY94sG3qTre3NZGSpgmgEKFQtu6MhL0itjzxQ3
MUd+K/7sPeOZrJgUpAUCdDOlfhpCoovNwSPQG5EdbkK6WiMsstV8wM8FAsUXyCWJDEuXtMYTQSMD
Dq9fHyhkIRtglY/1OroHOp6/dqDeF7VzrINH+U35LfLCOGj+O2GS+8lZEEbR23DmhudmLx4zL9dw
qFLaki60CG2fc5Kor7VKCf8FOG+5jhiH0DH3O1gNGozm0otpwBheaWENdosMN7fJQ3MmpNm4dg3Y
s/0p+vk4c44S4pjlISiy2zh7f10dYKlj/PTRed29eXlTcx1mhI+zws1f7t2XlJuMbK9FeymKgJeo
eiyNZkKAqP+YC06Lw020aGNxqFYvOKyeNcT6cq80W9g1RkXrDPCiA2im+cBabCCbuePCWXim5MLy
h1pmfxkv/k6xk1buHVYVXCtWnvVnSE29hxDa+kGk8BpI/vlR68Sh6IE9l944FPWoLsIK/oyDXyUk
egp3XBl5jWbCXIUuXqRaYqfMHnd/oPRsxKsa7C1lLC6e5I1xHzXaGMtLdP0ONTfLRfQBP33+RRFg
4spZD03Poj4FsAolGfzIbbflWHjPverZYOX3H0Erq1MfOwtmZjlT5Ohe08ZjOZ4NPfvei6ZDavQm
sN5yOgfCjia2rGE4rX8X2tRIMF79R+5WnDNl8KCIf9JloS2o+3RP6TgDvxPZ7023LnyFxHcq50HJ
7hCUtht5FqPRpvZjWBo9ZSju5xQoDxIydGX1bjVkyi0nZ2wFd4TeJJTmwAC+xp+JzVxo9VvGsAbo
EcpEo4fbo7ZOqrX79gNY92n393AKPhyyslQ7ite0VBF40woe7Ztn1y+XpJe2hdm7dJwb+iFQ+XJt
2q6IBIAbY7t6nd4BWaieKUac5S8joNvQ53U92RNMkVFQDwblK3H05TQX1jeg4W0f3epse1s8dY+9
gLx1pPiSBnT0lmvXhvHgJ9fZ6Xjsa8aStdC2udHHinSWXuxP5b44L1PGqY8sDlsIcY76bh69IIu2
qQfVyyTkXKDOdi0uq69Nn0b7X787a0IAjBiry4y2yl+SfcjomcU/b3WezLfaQq33xv9K4Vphv1Bh
d8P43hNVPmgB78Js6BfFO5CwAJjay6guc7Y9C8fTD2pXxMt9HwDcMP4Mmj8lbAoVuJTtm83sxUOz
kDyfi5ueMRNunVvc3sn5kFzGfMnuB821fc0X2tXcn97Ni17wJHR7TvMbPPcrU9gHjNp9h/nw5v3b
JS/7LOqdyp+8IEny6Sh77Tdkza9235+ZDNFe5PZfSTIwbGi0y+zurO9Nfgy6xoE8+9Lc+l0xWywq
gECrzHqQWfWadwWO72Lq5yDr/XdfYG/4cjxgw5W0oAyhHfoXOfHckGxlos++REOvXrNWkby0h4Oh
Kp87wgUSrWhjF/HLr42bTU+brN3mp+M8/KuUnfrQWW8ViTxCfJwty/pkCgwGk6X00LbzrZLG6+qA
hGxLQMdYiQOxPRd10fpibsOUbHb/5t4X+Wh+915auzybI0tlJXPwBgiIUJY7bVWbp66vdihZdh+v
jKZ5r12mgDT/OX3hnndt/m1r8Mer2n7hOk5Jt0/uIdCNHyYghfsw1+fcCB6p/9hGhEaDxQo/Xel8
edt/EsHsPPv3X4Qrk6LbcSt2SGvm5SS+RU2lUJdMJ9fTdXfesnKf0rmqiAOvY4yfT+qyQUAlJPK5
WNoxUwwnZkUeI869+6SZWRyEo1lhdZWUMwex/o+s81pyVdmy6BcRgUlIeJX3Kr/NC7EtJkm8//oe
qPr2OXH7RSFVqWQozMo15xxLwnuZmaAQJfPaT7P6w6Y1vPdsJ9niy8Capiy5FqPRrayqqPazUfxR
vr7iMMBEq9HaNBJRZeRPjkdE00rcDX23n4ibzbZnBMc6QGRdGZWtWbeE1GGMnSga6YPT8eK17/Yf
AefoDVmf6WLmrsOnb/mOtv5hxx0ucOqMFV02zp5cf3LJ1cYckXjNJQ1LdzxdjSZuLIo2wJJh9ROQ
jnvOWKCOXvNsRHXDcZIAJxvr6Gq5+WbsMF74JYEZcBavnWddRE+CocCJ4hMIubqY1xRHlpVrky6X
Ts7weCB5dOVTasCLKNocaF6OSQsRAKd5vCX58oGtzGSxOOE1pLiY/UR8c0ieej17VNtk+qgMLLoR
9Uyd6HOrCprcOYZnokUvuivsFS7HjGxPi/eER3Pc3mqMLxtruYLV1jWe0ItZ/NcbTUPkXCooSiZ2
JDuTv4c23qZh8a4xMO2rbl1G8ffOady90XJunoOfDnsO9hgTa4lfh6fIcv8yyeDDDP74NmqN5RVb
jZsDngmq02TqH91kXJdw6jGyvSe7LZKDKN23okKDZ4wFF5Q4SPezNDh+4uzeJebaE7G5tf0h3FMz
cO0VE0YJvJ6pB6BMJ9Lb6x7Xsle+FnrYSMcuTwYWnk1kpFez5Eu6Nuc3wvFiXefJW+KTKR57rrg1
gtlgN6uqKl8tCEAnnl1shzhVN06BDGASK0bKkgMe5F+t1XfLTCxKrtZbY0FDL4ih85RdAm1osTr7
dIPmWTon3xPWurcSzLNf8U3iRLIo8WWxqfrkHSTi7yRlrSKc4m/aBs3J9YAZ64lwRPltKP0GZ8Sg
tjqsnSOYmKcOUMA6b3aGsON3JfS49mLM2DpsXzMtDuE0ZmsDWdX3JUtCkE54yeacv8fHEuVY0Sq1
pd1XPXsF/DGpNy1TP77glHzPZntN3xWjVUVRRhLMWrHaRKWxccyjo2E1ab8vcQdS5OMT/1UUnfoF
798vp5riAwJVfMeCSrMzIRHlD6eukgctp2+MbvdWME9eS+A7T3XrfvM5YYdQPUI/8jZPkZytc4bf
BXfaeMwZgEVTUNErZSbpqlHTmwF6Zd2QBFmPoFDDrv0y1wknKunvocQReVDtt9AIbHQzWuSZgedc
dc1LhikXP0QgV5i0TvMIngPWw4eObftce35Fvtn5ahcoo9askqOIuxUD5OYda/innEUeCgEcdK5R
F0mj1HGVfTdd9QV+KEdE2jZsrfKng160Hz2XFrrCN+H0IUk7v9s4iebZ6YulCMpAiULS6ByiPai0
bWJUB7ctuk1Xbry2bXd6xhObpnSeLBd9x8EEihr3xUmjYq8Rm7sY54SNzI2N+wUfS311muYXsrUJ
MlJtnfLSNMGffCKePtspUSOEnG+u8vtNQnuxsYT5Olb1temIMqmsRD5M8IeO7kwO1XHhlZXe74o6
fe1lAwjbnKDI8Jt5c/KpcC8K7wAd8z9qiI++GR4VLVEjJlooiafVcbu2Orwloijcq8qzVxwZm5K0
+NJYzHaOVtMOEjJkJm3LldAOhqKWmhm4FmBbXJbE2inzt20Lf29ynhKfvhd0MKJmwscKd+okccTG
j7BKzuVZjfILiTAUa1MEi/uEnTyI34wiwNIzki7IEuvVzRxzM4V8RlcqvM5drA5uOcZrzL/VCUrA
Uz34/tUPYoBSR6PP+uehj8TbuES2CmQMvEEnt4WMiQFDH0HVYHvDq/Qq8okVIDM8KJ69H7Gcwu8T
oiFhEHoj6IE1i6gNVIHpGpkq34Qkon+UVbs26in7PffgDApc7iw8w59dG9Q30+2fpCHEsTaG20TI
7oA217NtIiqNPE02rJuROLqlEwkNcS1N5a4ymf8dybNT7BvvmDz9eyoQ4p24v3j1KNbzmOnNHAAs
6ovgSCMDSIp0m3ev1yw68nobJANSW8ysIqcrJXbCLEHwT2lAWdVwAC+GYdihaqzmYaNH2uG0PqyX
IzN2w8T9k+R0sVRY0Tx9GoLuLakj+utCfW0L2wRy8jtpqMW/oyRQRVPoukFc3DEtN7q9pTEhNx3n
5zyGv2Mb0xcf6k5JxH9f655SUu8rqyPeRklUx8dGtbcAoGJYRO9tH5yzszKYoJpylZZFoVesve5l
U0dYXoJ1nzQYMXW5wWH/NbfJsmbzPjMQL7Ke9qc50G+I/1pj8lKTDNoGpkaKpFtbAvNHYjHniwzH
F4xlvhVJ2q3eT2VPfwu//0DWYUxo+IO4MMHAoneQsWnrUlzLxXKf6aLctFNlnNlMP9HO1b4XdKxM
gDpM16DUH/PfSRfW56yK/8oy+8mqV+9NRtlCOyTsw5y2ZPjhD9j6HJVGa4YBv4Btp+k0HHusDX5B
t7rs+hcGjAbrYFB/fVmPq4q5jc9leQvjgWASXKer8Z67fXUNdfKlaTz5jCOxoAVCgGYescekdmUd
gnY+kyQesDlJSt8hgWVBpJZspX2iqWqf4jDBNcjl0T7N8XyYqKD3c6OtU6IBB82G8597y88eD322
wi7P/Q9otsRlXcBiVYstiBOF3gHPxZeVlfalQOAd3XbaE3HCZTk6Jdq4wPEEKTlbzaP4Ag3K2unR
886kzOW5lKk8u3XuHRQTVRwa8UPqn2rAWZumwl8H/4+zmBWa6dkPa0Z5hgAmozyESRmEZ8vSBt7b
pjsWidzaYZCeHzdOqNXnvcdDf7beEoM1AcyJHA+6RoKllGIyDLtpkrScUh53e/Bb6zgjI2EKMR09
A69tYZS7dmAzjvEstlRyNKo7uz6r+uJaw3lwZucQDGDSLI3IKdKE0EFHIAf246WUVdKuQDVUu8Sh
kR3AxDgFE6uDMOfYWm7yCEWNeEDJsrE4urHUNOnj8kI6q8TJljzhEc4OjeFV8OXlKY8mmoWz3pTk
F4l/t+nESUSZyOSh8nY1zrozZ63en+et0wFg0Z57HDocCWGUe5hMnEOeYD+2JT7gleOS1QDFZmzw
uhlnZ9maj+36uAfmDpnFGgjKLf+px008Ote5Il7hYidGCKrZ9ZJxG4Wmxc80Zk1pRwfyT+tx6IKz
EzXfAdyJ3dQd0zwOz6X2W4qNYdMYhnGs8l8+OQjig5R8mOzpbKfmySSmcAp2JUSgnbKtZ4iR8uh1
vwQklR1dgV8C/+/er4ar3Vqw0Cgh1+CVn4OGhhxLhogckkN8ZB7uIuR6F3Tpc5B0xqnrljgarkey
YWI9FMNa5Lraqp5dM6WHaBYRMh1KJtCNPYn+cN21uV7nYYNLlCkdk22dhpBSP8imaheX9bD12R2f
A8D2HAihsR0VrQYSTc0Bg3kVhglRyc6BwWVtBTC4AzN9hpPdRGLjDQP/8qKhKRPWJguIJT3hDyje
dsSSJOtIETRWOC9H319wjs0WA/dHFrNQLCy7Oi1IziMQrJUbdQGyb3WFNUi31+/H0+e95aGtn2LT
mo9uaVQnZ7nRyx8z1mRYu3bJCmoO21OZz82JaiA21RnL7Afowmjl6DjbSstSW0JCfbKGrumue6Pb
DDO6/tS0mCuUCnDAARBEdUdpSDidS7OzntuGZJTXBLciqN8kloizjFzWDAE1T4926peXsu7FWz0W
kO4xL58yeY3C7uxnIb7LxqqQuV2TbnBAUHFhdhZB6r+GeMYqPdIKLKcdneJd4EVjRcwp/ign8UbR
3B6MXjmvcoQ/axXVb1PQ8i5xinPaowkVd57zNINWx5T4ZY7m8RoUgov5qLodsDcbU+ok8R4KMmZS
2emaOC18YEF1Jhy/PqSGNL5OwccjYOyLikiiN/p7iA7A+znAb8YtZr3+rfWZugrqS9ECi8YdLcH0
AC1vZyb58KEyy97BAbjR0YeSM7vVi6vmF+BTiuC40K/94j5nbPW0T2w7egca9LUNrREoMZOmjBRE
nq5pcvPJc+SiEGOIy4m/BER1b2CQIUNz9hfyihBb77UGM2biliK7aXFB6BWpAqT3kAVzn2MBn62U
86h7d1VrfMMz7O4zEzSXem7phxxN1fsbJLyjljE0wbTQW05PmD7pzviAfZdScpY18go+uBflrdm/
/JOXVtuyLX9Ztgi5RGM1MOtcnJp5BtfXNfDVip9xm897z0qqXTj2Jr1sl5ZznEZHJzPks1tjpo74
BFDDgBcE4S1xfsOJfmOjZ5cml/2+TqYC+GG9MYZq2uoI/64pUzARbjzHFLB04kpRqOekccNzlDYY
jTuAZOwS6zgK9pNdpGqtq3g6ODm9+8BN5WE2R5DAiU+bm6QgrstdWEzVBq8bIdMJLNRP+mb2s7Qd
fQGg+lLMHZZQv09Pbmg6Vz+yd57sf/GqW5Kj0Wrq7B8ubn5pgfiT1B4c2HFHU+VqBKo4JYinnzfV
5IenMh7/+iTO12TlLg5K0aZyumnltBTndVmgDwtmJnBR7MPhliVOv+v1IE6fN37snhIb4RIoULST
6dcJbf3o4EVaRUNuUwR/DxEp1iZzMhCED20qrBPLKJ9yemizA7v6KbeIeyNBAED0cLK1xCYpMGN3
ZUdFgv3ejhlwTyK28eUvLv7sJWFpIv1xXrZh6XFZm7lYsxwQW7t3/35eu+2YBm3Zg/qrqRrOXlw7
58c98X/34ih8jr15AOupviEQil3qOaStlpvW/GEMmXeqY/oYhTkZpDkNiUi8sQDeXTKWIuzWIACy
kryQyxROuI3tzpd3x8usc91148Wx4unyuDc2IbF/9sa1OaDk415Dd7WoqsExMTF8MrFzE7Gme66t
cAsdnugE860wUY0/ipmCrIwV0YXS8z5venu0j0ZmHZJ8cnGBBOAlgPdd+h5+r7WMO0M93evWaq6p
prWHiTPftdPwv38ulhfSzH7gyp9dC9Y8ZxczQEhPhpVL5cPoUmhmsc888//c1GFfXKbqmE95fG2x
OyVaQnBzuue2ogQoHV8vDrLw8s9Nm7nhRYxAYSz0Ss/+OpntOU2m4AIKqdhn7vQzKGf8sDncki6Y
OefCal6pIO/gsGYwMmZcWfP0i3zRKnAagy1qX2lzhodsDP1LvLxURFS3gg916vs+PMMzZiGeqItw
XpjiHV0Vp0fce/ExHlG8/OUbopwm18fD8KAEDZM4Hr96IGDXpEGLfbLMZ+zhVYfMT9hmY6UvpHYb
mk5j/MG6rtyYTmU9EWI1dlmLcdkUbXcKiqo4QB5ybpZui22vMu811AUqCM1EQ2bTt7mdPwKmhX6n
V30G/biqYgJnxFXFsaj79CfdynE1Fnbybo4wPqracLZeteBm48TcqzCxzoI25hD2kMecMICtR6kR
C2Fv6LjXlxIb2Yo4NecUbIDY0H/otMByGqyL2ep+p1W7xR4pf+UGh3RllOZ9rJqvQW3h42Iu4rMF
Dmw5AN6TsNgtBOFtOk/8Sweuae5iN+tdcajtUd391qdl5pYHHFf67PgvpZTfk44RMhhU0sb45nfq
VhmG+3eGq1mnvfnLWE7WjTtOb3rEjxyNes1Vln8NEEZ6ico8qibC1lk30wZrACwH6sM3o8oArGe6
++1QqbbTEn2Ii+ZaRf13QC0SxaXES2KyJG8KX99Lq8PVSU6jdzU24NmRawj3MdKE81HgSvrg7RQX
KVZWMpHiQzl07nu241b2lvth4jNEtc/9w+O32DFoaYdudH38LTC0Uz8V8YuaWutdp0+PJwFZSZ4c
Z36rlte3woy8kCmIfCwvaGmm3tmeAwxyeTsk63njMnoH+BtP9hzNQqOznMvjb2dhnwscCM9Jyo5m
j7B1edKEIP+EOvXyeAUPNAWJptRYPR7KSop9wbSHz8+fzKbgZIDo/PgtRlh6OHTHL4+3k3N5FUNY
Ew+u2w8UqceT0kE4T8xte/rfz8BSmOIGSu7ygaM+jg51aySfnz+FsrSJaAMfHt9u7n3cPJjpLo8n
DzK+e0ERE2Dlcz9+JIMqeU4L//Z4VLSzvmCLZwm3PEOMpj6kg4WUu7yXK6t0Ww2TsX88pA6RK+Ct
/vnxXq50nypp258bHTRH5g/NR+xH7bNMNZ4uXgHUQX+Zenw6j4ejR8j6sUkeDxHHi20wN+Jzu9oC
MT7xe2KDy9+GNWpZWTSfr2/kpHWq6KPUqfNs8X95PMceJ3GZnAUFuHx+rVPrkOVYqbuiwwAhG+di
wX3clBhuWKSp3wlc6TV6dPVipmyleew+Ho8cU15K32AV7nc8Ie7vbjPKXdHShvGz3H73qugpcdzg
bgaR8w7h5RjFv1WbyPvj144XP+u6Fp+PvMh8Bshs3p3YtN9Rol+cbJ4+f9fwtYbZ7z4fyb55hcrS
fD5Tz/LV5prz+btqGN8ISujPR+mUvVu9Tj8/gAGCyjXH6PN3wHs/kmEKbp7GF6WdotwxB2Af9M54
J4wQbaqwrAhw8hCAMOnNut2bxfjHUG3zxCTgZ7z4p8wp8ZrMwWFuGSdvGQkqfdybh9qN2juqa8u6
Y4mWwedfUzi6W5D31b0j8X/2IuNoioWjwmloXVd1c5/NwocDYxxt64NWgHVPwi7bIHiFG29hd6Te
TeYo5a0XJoe4IhQNKu1S6ODdiJDlfVMF2EArLOOlm5anMJhfRAGcl2Ejy2naPxI2Gu/o8eLo5PLD
nToGx+bKPcw6/fl49LhJBy/duRVu4cx0xrMoRiqLgLWSQKqPysI8GZF7InVh3qJGmjcn7ZOrzu96
wOThEHJl6bsNgFqxIAhI7gx8+cTGhlKWki6m5y4iTQJf9hG1T1xxs7B/DtZkX4IiI6MeeaBNEV8B
rXtIEVx146ClFUgDZ1V3ItlHqRK3OZ68vUMuFM4rDxkD79yEf0c1Gq4g0ln9FpGzygkoUeAQpwDA
5t0ga3u3Wln7AG/meQir4GDE3neQqO7NSzr39rj3uHHZRJpu6LGliqV/VkBi6klwPTiny6arvT48
xRSO5vIdHpsuatF8G7NudzLh06kaO1ajEQmzcY4wdydibfpBRoKaCPuqEIQKiolES2B78S6ZwCb1
XcK0k9Qc1n3dDHcldbhrzBQfe/TS0O25+sunfOwLj3vKp7Xm0pTfPB7a0fAL3co+jFYib+jhl2Iw
u8NMURuICJsuIfO7HZrkWrv5lLqqOAJrRgdNSaUFkD8CQZgdEy6Fmx3exjEe11rO+3YBAsuc6aTI
2gIHR+1fJip969lQRXt0pPxm9BXEphlfVQyy/P55s4QvKCzUziQ3RTXT7dFfIaH1pcaS6v/xAkgU
XcdiNwXZvcoC/N4DPHndKmuTxMahJC8xtUa8ta3CwNw7ulfWtiylLzkV7L5lJhHUMNgzVH2sZ/wA
ElwGqQiOTVQbKxZjr1lb/ei1uMVTmu0C/QF9YqU7D9pLF+zDyDyloG7pimQruFNnOT8T2WDgQCpu
Ef0WFLnxNmvEFCxPPif5UJ9MS+cnM/YnLiH/9xhmVw7H9T+/jkQ3zijNeQBRNB3Hfz/VXv7+84eP
l2pgDeKHXP4WbxgBuL61sQB/PuO/XvfxB48X4JpLWfVfv/73237eF3nGa/3ztH+/g80eUp///W7/
vPzjnoU9pz7/+1s83vrxu8fN52f878/z73c2H9vpn794fM3Pt3z88F9f/vN9/t92+Hy1/37y5yua
4ESm3sIMZIC8ggJxBF8W7aEwPHd0s8//uhmDp8SEuJtkf4Y6uY6VSUAf1Dit6O5UW0xJt4hYJmVl
namGQhav/gd0RHma7LvnyfJciqk8d+WedQ1hJY3JShZ6185Ree6Xm2J0irMuo7+0Nvudx/SAXZ8Z
f5NlIdZogNBGbn8JpRZnqQZxDogFWn1HmTY52QnDFVrD9yHmKlE2OoGNYV9Y1wbrpiIWOUQdmcRF
c8c/fYZahAk1Cy5+JqPzrFR8DsoS9SFIMcGaVrotAsNd+QyHuTxuciesCDVUAK5xQZzTwUHqoQba
gAoWWzOPibPkpEJKP/lQYwNxAif+lWmQ7xOek53d1ED0GpFt0wllfk7309Qxp2GxidEIOFUlUnE+
1fgUjZBrZXUOZfmFlDH24lGNR8M3aPZYPxkvLU8D5/X7nI4H8rXNTrlqNwszXzdcpJK0xybvtG9N
kh7tscCfpSeiyAlexaz92gjHPE7lFQuAcyDAuFVt9UrEUmFcPLu4QFe0+ID/q3tNq3QtZv+XPyf0
KGszReEhlRuzmLsGCe6pdPm0/qSMbWyLj9zFq5ADerZt+0VIP186cO+VzvXeZdLSYAQVA138cqtM
g1R7JS9+BFIwpO5g5MG+ol116Wzvg/BYc7K74HeLvEZ1sGg6CvG7SjdlDTFBGI6/LpzrMk3Y9Q2s
aVV/QYv3U7okQz7TCWOPhKXvbG27g+MFO42ASHZPAUxtJx9nPl0w8myoGih+3RozAf78vntjErza
BTTKF6LIte7wnAXuL3Poh50kWeqzADq1XMCr5TqZAfp2xrK9ntPYiZ+aHiuFtILimGB/GargefAs
9dpI7N0D8ZmQldGmx5RDqs85ZoQQw6DZmpHLXB8w6qumYe5VlP2ZatFsoe7h9+tnMNGm8xTNkvYy
+GgnNPagJl+jKJdrBbftnRQ3QVZjDXqH2bsSu72I2m9i+dGgyx2R8pvQG4qjIpn7D4CaAd7Yytub
9EedAeoOUY7+aoXDOc/q6MkmLimHuNvbVE6+r54w2Ix7eNDeXhgs5GoG3qSx+8J8i3hFAvV7XqeI
XNjtD4kZ7f45wkPt0R+dUzrB6XgyCOJG4k4vu3uTBQtrNCWiXug+TrmQGJV7FDmUzazDn+5N/GNL
2rahx9yM2dbpek4Tn0s7s8RIshV0S/PjDDHnSGKDnPnIka+aoCO/iGiIYuCkuuBI88dVkwfM7EYW
MabJ3vtj8kfnRHDCcF66++T3mN7DfC4rORueuHixtU0astFpECWnJmtey46ki8cWw1Rv4sIEVbBY
vtck79fS6FB+avUVkDPhggBt2287YvgAU1shXhLPb/ahp57iSjJLoI1glqMx+PgM3UnZe6/b9B2d
vDRsj7kYs52PW32QtUcU2MVPL9qjFbvJXS1da5LJoe+9mxWVcEsonAadd0EPIg3Ykigf6okpgkV+
JQ+PjzOz3uq6mM952REIM4GxMd9u5/QZO2Zh/oEP/T1trS+gt7KsYLQMzJC1BY3OJHm/b43ncAie
6gYv75KF6wmqryg4frY571SDHDoOsDz8pXfgsrFma8K2b7FQjD366uqiYuZ8jWbxhnkQG7Ad/Qyi
kCLNm35ViYBKVlkvoAKqy9iIaxKVbFMvJVZHMmyfecVfIjj1rUnm+pbLRu3rvORU2toCRzHv1NIf
Z/dezGWpByrGO9Mhd0E0DRAYrPAep9VXBsBwLLoeJ5WyPrRagD2ULrgS2onb3vc+giZ5VR5hemHb
dA4D8ZIz5QHOlU0XcsSMmDaENzBKTho0SZQD4QdkZnck+DmtOGs/ri2ifdWqbZgDVQsJq6qcf9rl
77kgagw53GXIxzpX465vSN4RypbXoKSxVk2tXDcJI6YJFGxTDgZsZwRHRsl4ubHzxKK3XxRASfwJ
EkLhMjaotuqnmn7DAVlgC3VyjbQp90E72mfHRScapu+5z4SxEgp7pKV9btit6SxHMR1dYxO54XuQ
gVGZuvkSx8Euz0rj3ILGXYXKYCmcJe0+cfOrJ556T45caMV5hIvsOxgUkIb7Ma6u/pH+dP4yezOJ
rrjf+gXoP/pWqH9iRndy8U+E9nH00pg0yRCweB9/mx1OYYZPGWy3L91c1xuGpVCmJ7SmpZ21mz7l
LIg9cHiu0wb8P6zCOTXvAH73dqz7J1gLGi/CHO/8JjiqOpqOs8dVp3Z6d9spmeIGOfQe1XhYY84w
IEDzTx1eC68bDoqW3coPpXdsHOcqexL2TLPpcEGZF6Cu6cHjNCcqyz4MM01aWYBkKupDFhVP0ViW
R+12d8gsqPqmuRk8D4p+GH716m4ES2n+CNSAd2QcklUBfk7FTXMoffMCcWVbRLg+mlE0K+b/frii
pM82yoYTMkmTQP/EtFiskzx11p3+RSaZ61fX8BvscIwvgpndoOklL32Uv/lqLPZ+77yNObTVSLmb
ikkHO2aG6l3afM/boTjT5Y8pBdp1zEiQv5Gk2HJM86hHHIumwI6TFLJ8mljuHd25aVDaLYRSw8mw
imqsaqWvbhy67FhwAvI/bbzQPsU40iUav3dSYtuq6MKmzF6heJMRTNQCiN3Y4dHO+AfkXelt08Q8
2gqihqmsDyIL30HkRfss5ijqhlPthOleAkMHON6R1crwUTL5Y8280ncc3tk5mumeR3Ncr+ug42Dv
aIm1tofH2dUdJsJnXDFLTGQmRJ8SH0yVvaPpU4E6YZ0DfgjuqXA3bRonu8xvr6mz+GONSqzAMJ4c
CcQqMuZka7pX0q7hOBlbOeQBqW4Q5E7EvLc5iF7wh341zTx6bvvih1kQj1DOe0VIgKaqAdEKo48f
KsZOJRgGBfaCdTWQs3W8otyXKB0jEL63skvfWzTmtZuVCmc8aU7Cs6+W2yS0TcH1aDcbtpotUDH/
Z5ctVUfqbo0cAFxJFnevqFhUMuPUmNJ1AYL5gKGH7nhPWDQtHLkTc/8jGpxmN0LqI0Ud6K1DYtBN
E+aulM9JBfNDiuqp9Rym8uUjVl96gU2Pwj/SMuw1VPTZmJkPWXIS1L+nejIOtvb2MyQGMJt+BLKb
DEyqUrRBfaDdR4crLLeiM7uTV0blHh7MM5KZxzSy7Nu81Lye84GH6GW2R2zivYQcW3OGaAPv5qnm
ey+tAucswTIPVXAiPDDDC38dL+00TtvE8t9Mq6j3odG7ENGbI7F96+ASK4LhTiFB9PEPY8MZd2PV
NzU53Wuf+BvA8ztFdvVbAwfdgs5qTz3ph4GAZ7GYLadAWbuybrKL++a7FdFET9krgssVM3BuedQN
+1EUxkbQME8yz9kkhspxxWHjXYyqoicoZLTGO4OZMbzjKmHAIhUr53C3Yc5hkeh1IEpjB1rvZkf6
V9jP+Og8/y2r8t/tLP4woSfkUhQbyNdcERIdb4sWXVdpe2AWD8laXF2bweqijeHjEqZdcxtKRuxi
E11ldu4fx8E0NhzqbcPlAuHTdpDQYbCNZLK2flerszm1Z8cc70VTIhNmS01gJAe3ck9hOr0ua+id
mQ7VZmrI6+kKRrbtWlTYZbHO8zsOsAXD3KkN+NFLjFVmEgM5SXBL1D+z2hq6mLamAyVyCjlWYFhW
G8PErwN+GGXXahZtMF9yddMe14DelmOY71VOVy8HzG5bJlarr4Mo5DbO9CsjF/FJURRdCrtYO4BP
x5gLiCRUsa5yf7g6on+qFkt/XJP1FZ04duV8sECKbGMr9s+DN7yOcKlW9Bu9MwNWrQ34y9ekRc21
cVWbfv/C5J1dlWXhFkf2uKDyoQJ6+kTdfu3bDrds3JFd66tm7blRgZxJCqsLtnaeV++clQG5AjcR
Al+H6c1PYV5f4Yk6G4xMjOCjAKjLJU8vCAAnNQZymf+qWppIBPDJew7VnUtRUzs/vChlRHA7uazu
CN20ct7hKPvWKnNJEPwJsUseyigC/J2WKz47btSBS2DXiUs4xF965RpXxkWgKurA3PRM54A39cEg
O85svYeG7oTyVgj5vZzSZOuG8M+R9ha60mxfJVNT1/17FYx4mnoIA503HLlg/xkrlhpTmPdruqvE
dxfaW6B0eayYObkLRn1hVtNT6s72sZy5fnvLSqkiYFA3UYhzdjDXpkmwePacn4Mls1UwhwA97HbH
EdyuEtGyh7Z4z2SPGFlaPwihBgDHAjzTTXAeWpIzUKizlxzwR1aa6SlR6Uh4ye+fGQKCHygcXjGq
sA9y5WGRGL606X4cUpTNjuiU5pvTajBhHNk7Wlg10Bt+xKTbJwx2RMvq116OjHuNfeYKpdL57nG9
aLTvPtHWfvHDTt9EE94rEpiRMSVvOTaBlZBxeAyByeEytiFrElPwP+h3mdveoy+Cz2K+UCl9SU3Y
Dokzvqsm93aCxJ6T+vnRwwxxLtVO+3Ki22FjwA1VtrdzfcfR157iUT/3NT0NS/blKXfgeLr+i933
cE1C1V0G+imrRDrOFuKWPBFx0QfUSAbPih4oRc7iPpfDZVNBezw7eNNc8EcRoZ0iJKwVOcatrY2M
dHC37ftoOtizv2stxtXLsToODmwfUGwu4xTSryPzpFi+9KgeomV5bJ+s1IF7QEUWJyeVhLQgkvqa
Sb/aQflAUFNEo7FW9EUJaifBB5yy+B3V/7B3JjuyI+mVfpWC1mKCRtJI2kKLdqdP4eHhMU8bIu7E
eSaNw9Pr4y1ByqxutaDeNaBNAVWZNyquO2n2D+d8B8GgFYYIjygGG3a3Xrtndb9O8ifknF6JfdiD
1sPPWyh8eN8A9qWgBCh0SoNWfeRAtER8NMWLU6ThfgJ+t+nOhr98GqaoyQHwiMatvpGsNfApIc30
4VGOYNq2rt8/Vt7yJkscnpJfFDfRXVWYPzNIcQYktoDYOAzjM+gnc2muDDLxd432MzonEGrrRHHJ
M5aUCbxiRuaBE3NnUOiFO1iJQHjgttLUORdeDhVUswP2AdRCmGZBLWzwmmh3FSf+BsEeUKoS10XT
cBf2QQlKZp9l9bgNra4/NTPyaVRWTDw6C/UHqrezFS97Xon+ImArk9XE0Ihgyxt7gRhoLZB/2dhH
aiG8p+0vBlj6gPCtn02f1TvQVxVGDwwwZW3BV4qgU8O321eG/Cr85ljJqd+lVuswfNHqUIQoPcUE
u7kL3fe0oGZEjxPMawj1EKf2udOIGpiX7syGE9frP3AH35Oe0T/3zYpVIdCSyifhShnFY0kW5pwV
d0Xpd7fY4JdN0dnQY333ugwW0GXEUhlRrbGHNjaLPicJlBlpaomBLUDtITZUi3fEfVHSV+vOvCDv
QmiDHeaINW0csbaQgI07OfyJNqM68lIQDRu+QNy1d+GyPFe11IgYYarbNsJBc1XVe00FgbqyUcu7
WWAP+RntebeNDPHVWu1pWdRE0AbZEkTpbow+i87c6A5oLDEGdP1Qf3gFR1EcwB0mbfqApSTZbxEZ
zYE/dOEDQnXezKFneV40QamxvIQx+pI4K26gzZlnLuFjEkbhzluqUzq4RTC34YNh21/NAOBgQeiN
DwFOaPyT1iU8m1CUtuTLpgupke1wGtrB2FsIpSND6j3g0w6p/HJdE+s3XduuPAXDDnrPgybbmZ8R
uu39knYfqrptI+RG5WIvSPXH/IQUWwSUsAAPEFAcdFS9UAGhxp+7Ty7A+r63eOshdVwkuTX7jhXW
0Yjgk9uSKWPLnepw8d53iHY3LRzFoOvJsu7dWwUBekfMVrZNSBQ/5J77mmf1xU7d9K7mWzfdSZxN
rCZwsfsD1AiXzczIRgDyYg8AdRu7wN1aD+NjyW4n8Abnpl/AX3kqC5EFr8iL0NrHLsoBHRs5p7V9
j9va2MfTUqFL3BBSQHDlCslyLIh83UynMZshZK8pse4xmbASRSPkrDgx0lzJHHEtQn+t0AkDLRm6
ZJZj7chXxkUZo37XlYskwPcA1bfX0KH3qYYIMl4BCceBaDV62MqqunnJEtZMQtbzTWHidEAXvFMp
tXYxg2RLtYWuwkMXzuAUSTt78rp+pcY6an/6BoSFkth1jqle97lD45/ZTS1vXkHqQFaMz6ij5X1r
Q5z09fLGsoqkmRxFxe9/q66LOLDCOrkhEWZ+MwVyU6iYj7Uw8qdcmMfff2iykLspVtrb3/9W97bk
ZIGMjdtw/y7ja+XhRFecdTfW+l81AqPNANTwshjR9Gob8rZ37P62YDVPlZq+TiykVZS9RYtv3Fmm
+cNkjPdWe+h94pxz5Pc/ZPWY7vrQzo6//6lboOfrmn649OiZX2yi5wbF/TYajAoHrV5CUo8loJkn
sCzqhcuc5LkTfJvqcY7ckRUZj/ZCJlTmLi9Fr/1TiBeTBpV0nAi75a7t4MniwgDtA8UL2C9uCAeR
JBIE85saPQ6VNIU21nvXJFte5rC1XlOBaLJLm5LhF3UGxVO29aMM3lbOvWVrzqXE1MQHFXW/7yQQ
c78c+FdqXr3chwc5W1n93Qkx6nODfTLuE+BLxxuDDcmraWILMNoNYPKvJEe8KYcRmDyj7DSO7cfC
NL644dUmbsAtGYN717mSs4FpL8VSYx1q7q+99G4H3ZkB48pz5Dbtbqoc881WtDwVocLgT4BD/q6B
dEbtAZ6drJZM7/2+q5+gMt8QeWWe3AIbqj0rohJ90GVd1hhvU3pXieEVDaZx38E1fFw67vNQ/TSp
L9kzUxHyWDS4uTHxSnqOt1l+UpZVu7IcvWPkZ/leJ5U6MIhEb9Yh+x3oPpeJ1oriO+GekhNSPq/W
hyhhk17a8QnRAXqldQxcGxyMvbpTq3PVDe9N1bB3SEJWBzAJ4wbQro4ZzxIHfy0xLb3bYQyLQjFo
dG1oU31v4W8cPAoXcKhtBwSMdNB406bWdNO6K/pXZFBtK+xoUzIf9Bgjx9Va7R1qgbewHA5EfUZH
Z4a7FY8ZDg0znXYGIo63zhfvCXP2FKfLcZwd97lDg7dvQb7tMqOdCLwuEYNJlLGKuFoLaf8B29P8
PEjY4qG7+OS+xBiLSy8hvGtSJ17TeguLg/36cNskLnrvAPH0V+7o8ArvllUDB+OJBKNX+A1EfdDP
w7Ryl4fB11+1x3ambNozgk/zFuWTyYiMLrHVi3MoAELiXEByhcRTHxvsB6kTFRcCvddHGB6S0IQI
yp3kMv++ZIL0b40izc6ZdhoToifTmMe9y1DkJemLX24tvB91S4moSvVp+ZDdPZ83v3Th0mQ1gJUx
9kH56OVjRC1m5Ib4hmRh77fctv24Ko5ix3+2kuuc2MGIz/O1c4z+PjWJ60W0csYMZgEFKJJr2aQv
EYluL+0y9dcW9ckk558UINGFRKr+Od+2y3A2SqO5zKpnZGHXZ1lM4haeBgms4qqguGEUa+5//4fO
SL3AIBshtKje3MIszyP5mizAsSClVkVMz+pfglQcTI7tXDDhQ+vqQ3JWXY+Qu6zwIYMr2FKuCTV6
urdsSmrha0qyJLxUff+thJs81e+YeT6RFMG8l3l5mrobAWR923HdB1EOX5LI0ZNMDvPArC5ex9JT
aN+3cmDNl8o3HTFKnVr7arYDrVA/DvsB1dA4sEiXHW1QxoSBWja5ZyeYExPnPOuYuNSKzvdGKwef
MMnKsvPh1O5qCpptWVenZhovTEJRCM0EOc1IKSyOYo3VgZqLcUjNMKvnjJicubhVMR1gw1N5RNDO
31UvPpB/KG/hMkqmNSCylLJ+1CmlgPShq2ShdcX0Q6IrO6gdtgnzZi08Rawks5dyuhiTJpyvetBA
0ImhkNPJFvvuaCLlOLgj0N26oJdQjCZJzLJ3DnJud3wZ9ZgfcnAIDMgRnvj5g1O6lHMUJ1L1vFTM
ZwqFIKkQXZBl3i/JluHiCD5Rz0H9gaWL435BWMTak0YePbDvmci+W3mx2FJvceIiMW/araZN7AsK
GtPMvkVNdKzapbtv8AvGIRfglOJDTkHG2XQX/kPlV90PzyduBApOGKhuLk9RojdcKCH73WJd9mAJ
DhHN7NSsviWtZmVtcqkZhXbukE29jimbuDuQZv4L22t7qT4wBNoPSy2/Jibv/lzW0IB6VgfIY/a2
29PfLGB1Vb3lHkou3qCti6tv4hoLiE68CGnkT8YVsKhrhMZjJU/IJraOHHkoqieTrGvkU2joWC/l
92IadkYHCRoaVkTMVEU/7qoDabPGIYR9ejPmdXFidlzeFlMhDpnUxZ0MecXzueB98qI9G0fKNJfv
hnjdjT0YetsWdEgmKd9Q+chVcD3v7DoLFp0eTQpp7O0dGlYk5F4Djgepu4dsZlP0YX9xMuNUZFa0
9Zj1bVQx1LtJzz8Y0UOl1iRhoVz/tax5TbDrwl1TroryFD8jNNW9S7rUpkF4R/eXvlHHw1/Gmbkp
MkgwNLlcVBnb/HoOWsFEmN7hwotuHYwQ/ENndUfye69zA9Z0jYbZpz6YJrVYILe5dBapd2zvXkWl
CsANDLrSWsYB1UtyTKh0iiUHrVwZP6DH1jWGxs5khYrw9tr0oqL2mAaGmOO8C8HaMCRrqmvrrIps
JNrAEaDS+IQ4bPNU+bs4JbWXufhNwYw75xGnDdPAcjrTujrMM1ltS3RQHeF4wJGy3t2bM3BqgNZX
bHBskrg9gH7viBTpWYQMMEW8+hctMz5aWeACNGka0Azd90V7ysrFRVFD4JENLYRMnwQq7Q5uyq7t
s0df1SMZBXvbBKGYQZ9j70C0UlMASrQzSCvZdI3XvQVuc+uIpeQDXKnmOwfC7BTYO9DOG4c/ZaT+
Wwzpn2NHwVX+09/qP6eO+kBHHTTIwpKOFJa75vt+/3pMyoiUUvHPtWtlqhAlJzgsUKgg6yeKaDoA
t3HhS3wMlSXvazPLOOevbPDoA9OaV3ClEQ9A5d3BeIVLn95A6Ho1kxunqTiXS3HtgeFuEGsxUTDk
MWynb3lIU87SKujS7sEL0wsYyZxzCZepDslMU0b32TJ3bfpffBtffQVWNZfFizeM12KinBdDeS19
XrEiBcwWmo9hO0771CCgNBw+UM8PMNqM8qY0nedcluY5j9o3u7dn2Jbd2bEZ2Yrmygy54eth0uuB
FdjKIoKYipL2ksknQ9AEJoy6gjaSH2bxqqNO4DWgzLHL+V6VKbO8Vto7YTGCsWrnkfTr7Zizzldj
AWqtKN8bY7hBWUaiATaKHb6Qx7kqdx7lRZPOJuUCU4I8vy8WEqhDudD3r4jyDrqJR+oMFBh5l5Ul
M9YJaF+GR5N9iHmErrqtxuTVDpdql2A3Q+JRuRQ83c5PB96FmrJBusVRrvaJyIg/QzR7hCp230FQ
XXPPmwD6tOZe2+MulDmol4b7zJ3tB0TsJyfqqPoLZDO1VIFdqHtrdt80isd9bken2M4kexNB+nZr
PZWZc3LMHjZvmH16bGsAmQKLW92xuF+YWEkQ1q7b/GKEo7HIlEFfyjtZTexgnPG2JTc9GgmEyAqZ
nab1KgLhvmGPEv0XUdHOGqr8l6fbRzspHFdJYVomzcxfn25EgaEo/ZjDzsdnyb6N36KdH+FvHaaw
q09DJr1Tw6mX4/Y7tMRcQlkZ9q0Xb+ui/cAw+6hNdTYM7M1mre88M7odkCKxxBP91htDiC/AZihZ
io3DEnUrGHFiPQTJ50SooNkG44djhjUveXKXPU+REEGtpRsMq9XaNRycnr7HNQ2alBqIWHEj/Nbg
UNn/Fy+6/Y+fhKdsIQRKcSFNR9jWXz+JLl5Px7BkrNcQsTd57Eh65xY4Ux4wQfH3gJnm7aD9ozNi
4meYtqdgWmfwwD1aX9/+/nX+LSb6L/nH/x49/f8QTx08/a/nv/2q2r9dnvbPv0Oo//2n/X8cZC34
7P/zIOunvNI/y+TrL9nX6x/5e4y1cP9wHc91fd/2pYkHklTsv8dYC/sP27epKagTTVc6PAEsbn+n
WLt/MJRVwuRVMAXCPn5aV/1OsSbgmrPf9U2Hp8LG3mL/d1KsBdXNX58z07Itk/QRn18ONa2v1ufw
T/eJmqRIu1ImpK2KLAipG1NThPt0ZiHgMCCI85laWaOGNlBXb5DeCTrIvr22UEc2YT+TwsU0MSHm
iVV895S2IW4i2KTwABBBpbdOL+h8WG8lFsiw1kN4G5fMFOtdggDqRBomEg9DLYcpMVau2rDD42sc
ibiGxQHSAPnRuloE14qaYNMZOmbmKucz/udbt6/usV9D2R6gRWkbq3wZg3hCtuycxwURfBryv7nF
sHW6mjgtTBGnkpcqKwGM+AxggU4jKDeN6ep6JswJmxGY0ET0wvbkuES2HTIN8/Dlb9KByVfj7z0g
hTvHI7KTExD4Vr52deWXggYC9EG8xd2ECAGFYqT7YxLLnyMqSvbvLuRqNexn0yF3DC9AYOdM4EaG
/M1oH4sEBk2zQEqw7MbZ2S4mwzYjUg38Agv79BRbnQ+ymM2pqHdxBqCDnY7g92cqoMO7pR6MTU/h
tWXaCm5saCgH2keYCnI7lTMp4QtaxAo2l927DAj4LrCMHtn4o76IxpU0xl2WwUXK8bJCHFj03qrd
aosGZNkRXQwtb4wtNNSY7B18Vi4X8YYZdoJMIwXC6Ur+PLkZoM1BiuYVAW6TfG9SnAyC0qrhYBW6
/WBuvSARap4nn3HWsJa/42j8JIP4zejLn+UYM+mGNxPghiVaDLTyWMGDkln33K4I7RQeEHcj2GhU
Q5Cn4p3fYX3AxLqg3dJ3upPlwU7gBq/mIK/KbTIIwjHIS4Yma/gef8U8IK/AZqWI67NGorCv7Vch
ATHptF5TRviV5/YNXXat2cuZLgwoUCfbUSCLqWxuk7jlMoW2y16VZqQpK0QM0ti5I+PkOlBCYnHE
LoOYwzV3oveJGOHzm/FTU/hYvCjhe1+PPjzqyTujQoLBm7aIWxwTV2P+VhZQRpMm8JWfEw1svJhZ
eMmFpu+1lgvsWMRH8QSNtfaJqyWkXcekrcMIeiwHBhUMFNA7uHT0HYK2xWX5zjdTcYWm7mOxZthN
Eub56tateRahZgpEEo1NX5+X8+cgKL/jGXVxaL8aRXYFP876snDIWQGetdFs+dlot9jhrdc+6tcO
quRpN4qb0CawI50QGybGTkj7cyobHi2/eEmaeeMvfLf9yvDRK3cmInoDSTsJYQgZtyiCWfNxkggU
cgciULaNwQMP2fvD1xGBKMtk7uNOH5hJ8OjWBUL7ETtH71DiF0yuDSycQeqCJpzbeu9Z4ns7Eydp
KbOGiUWAwgIdmDBD0ydQXnjEAzjEOY2RevD5sfBUUExMCHgzy2pucJIzP05Ze3XaIMoVtmyT0AkL
JSwGjCSLSZTeoX8XaXBTHeKnYLJ4Hp22Tje1l+ojKVVzmNXYV6qZRuZQwuhj+z0cehdtVGGR+yh5
B4eZlYjV4LNPeWulJnbGaFlTzA7v9+gN0JH9h9rIILjlMacbOEAzdt+dGN7hXBIhvXoYxjE7DFgG
cHrOgOB5vDv049UCWIBaJY/5YLBvkEU556c4ZHxSt+B0zR7REsOPk+WwxypTFEw5ccjo6IHXzIxu
SXNC5VHlhFgUPzCXdQGhm+1h7Tz9oiZIuYU+bfu0XZHNEnLumP6mPN2dx+Kiqzhm2tB48KLkra8u
kmHwIfO77/1ivFdJ+qq9npMHUgX7Z/MxKgXkt3JhMGV+TxU7qkidfh+VNcJE/t783ZzuVq+CWxzm
TMieliKMULzE2HkUNthMsRXxvw3azQ+O2+9Hd06Y3by5LaF0eRwzgtXtLkTS0AMx6uSnTIlkMmHB
qzW+Pk2+2br7EfkQrMlP7Ta9ocotYvPwpjGiAFnBw7DYZMp4BEFGHr0SRBtUclPMqHFJ7vEGHvyO
wCU+Cd7UZ88f7UDmbMDOYdY9ESi4rZlE7LEIkZ1A/hWLmyhgosd8S3MDOUSMlt/LhS2ZtPStAU7e
ZhgEFaejn2eRVKFJZftSnsa6/hhyyAQTCgBGUhpHJ3feyIpkiyKQftQETlQT3WaPzjaszR/rz7Dm
x6hzTuTk2dva7K39CD7+rjBoC2PSqBqbPPvYrR+QiaWPgGGTswQKxUcr7j1BYiUUEqSjkbO12hWf
OEfPxQA5Lp0w2fai81mNsg3Gjf+cFWTYl40FAwo0UF1mh6wAVPZbYhVyajWW9IPMJMGNzGmmi/43
ckWce0KxkSPc5AODGEfnV+z7ESFexQpMeaVIOPSeSveYiCIqlHRTjFbCsAaqXLoYD7ylmGXbu0F0
Dwv6ki3YZhCo/W0tCujVevl0E9zgzZR+GMhdqgLthxW3e6yeZ5YB7lFOAm/UoiHpSvvJ4TQIJtdg
BhAT+9T6d4WLfQ06yKEyQpTLTvWVpxMiwlCmnLAuiLSinkgFia4ROdyslaO7OR+PriCDGZvPU5yn
7wUsQPLbuCCmAqcZEiPPhVg4QIFmKOrRrKxWG7imvHQuY5Cskru+nRn4hCCrRDYgM4D/OdPJzqQ2
doLE8QRVHLN//v8Rm0F20vtmni9ljbqoD6lNas2yQW+hXQ+MOyNUmLNH8AoZ4wOTFn8K59uhiLY5
2CR0ONkhzTnrGx9dimeDlHI7tAQkCUleduAUsJI/ejuGvui63Nu5x1gxmneOC6Rh4jiGRQ81MmWT
dZ+gHGZPjDiqWuBF/paJDkcLhd6mS+zvMY16MBExYEXCP+AOf1jcclN53bMoQGFKjzKzxqYvmcIa
8KqDVnZiNy6ExZqA+NVURzBk2u1g11ih6hy8h9tw04Csn1xiXn2HhCs7qwxEL04QJeuuGOH+R1gF
wlpAyzCaBIafNy5rfDjEWvX2zewxF146MsmEgwhkamNm2R3ayKUGT7aU3i68hTqOvt0j0iFkozcO
WJeJquH089WnzHJNzGFG2o09jXvHae/1UkmCcJCc1W3EdK6T0TZl1d5Occdx6NlofjNmgb2YT8rN
ftbwIuizoTyFVhMgBlQBYHeclkgeiFS2WccsIZqJUu290HmwS8SxyhJDUDuk3jhEEVpotR1/OJrj
SsjI4bijsyt773EO1aP0omccA9Mdwe9wAweLYM8MGIADjx320AmlJGUauZj7RlbQ7uFp0mIiIDeO
6SxX2v9AfmgCF0jWGaWqvxz5k8RfkIER1O704gFAO7UpG2WC6AsDyHzXxpTmCZ6gnihQ3LloLTKq
X4DZ7taMyu9Vjztfx+HEFWsIjnjQ4X3GGNyaBhaaCdH2bm/8YoxAzK/63vyOUIzm29EsIMd64wO6
V6q0BdcD2Cb4P75/SMeSxt+KzG2mvIWsOCK6hqSEjYgjhIxzkvZipE38lBZcXuCN+F3c0UXn76/G
vQHyGgznKoAxsKk7VGfLDH1aaLyHEJJuLVeroAzDb3mEim8kG7VnhRuI6gm6M7YCch0px5G9eRzn
eRmqAJ//lil2s0ujd5lSBxIU+I4NM8Tnm71ybN/Rz18gbz8mXt8gLNiFMdUSQQ8UHWba7tv5GkE4
zI0xeeyCJnqJBKBdGG3KypFOe318XBxFTVKvCKS8WjYqcyGkDv7Jj1iIWK0y71peA6nukMigDNVj
D9ZS/coK5tOh3741xCenZt0C3niG6+QcoAoSvcFUwU4r4CHt5EL6a+T9Iesp8ZRRE/Wps0+S4kFh
YQkjuWT8ypPhFn+Gv4VPDO3NyR6kHT0MAxcg6HRE2f3K42e8rBZzV1sTKJOqoqBMn1HFvg4DetRx
dB5BbV9b5laIHROEA5SJ5VABjYX95OR+iWCLKpC+jJVK9zkoOyhHPLocrwRND5KUGl5qUZ2NyYiR
ws3zSUzm1pNvOQHio6NGEMjMxytNhUeizZ5agnMvQxlL7tVxqB1KmagB61rNGiGKim/tiT0yhxye
FQfsDJBnWB1zYPmshd1DmCRY3UABQSYtLhAWKjYEBFw3Hu+TTffb1PzsuKVQmNTLMCwX1Zgw4Tne
ipwYFO1H0ZpOpi8QBeTR7Js7v1uRbODHKfRYokxsaxHPoN9jHY4wxJ5+sO+NL3hYtvYcfo+H1D+y
7O5uc5mREFbsNcfIMetAuXDqWDeWke5dFTXnpqkM7OAMITttIoyeTIRpvmLVWc23faop79MRYvSU
lsc2RkBFEK3D2qVixwWBLAN1B1Fvy7baQLUnH7r2NISl9WyLj7bBnqpttcYU6XuUlziKh2Y1AXMQ
EenzGGskWsKAs8m+YC5LdVNIIwDXDnqlAr8F84fx4uSrc9Loj7ABT9X7RoafwcckZ5L5lvfRTedm
LZQcVjHNKrJtWFwapnmb4sw6FEC9eHKTo2haNoLrKHiqY/rYKX1UiQU6Npp91ucdi8LkhEHhNs7V
k5dG+Zpb+8WimxknvDCuy/X+Ky/ChGE0eds4JkoIzR2eXxxubGH65GCK6SyR6B1iP2eAMeW3kGef
ojRE/1LMDKE7xdnGdnhjKeCnlWE+Zz0F9dD2QHSz4T6DgLGRZkyImaIb9Q4zGogLOgrq9kY451rN
u2qY9Inqegt/Gmz8egJ3+mdIvu3ByEcARsmhZaSK0DmGvkDss/DpY8XwKAejYzuvX4xxyU4lwNjN
LBVomiMfgXdjwDdA8h9lh4S4oAhMajBq8CHGvIa12CaNHY64ne7mH8sAoClbnfA2hZ1Td05QTOFX
WMxEs5jlLmyNr4Y1ASfpI40QSrDKO3O5Ka9BQmS2FCm5jwdVePwU3va4StbwTzhT4DaD0vG/j+b3
IXHag2XHD0J3KpD2o2lnFmIyFN4WIoqa46exaQXDoQp31rTrx6U4IEnDUQkkmrGIN+yXiHCRNmMd
184DrqYQh0BG8cdoKe0GvNpp9JL23DCmZRF4Nyt1ZiPPHDhNaZ98tNQGY7JdZ08DJLP2UZKLRgQR
1wqTDi4Y7JmkarACa1sIsHNK6y6pMVpzOlsRRCbFbzONFt2Vz77TzsdfU9mzT8LZcyZw0qP4yXHi
o0oj7OS9QM8JQaXEE9jc1Ehm5YKWN5539ez/zFfHPSA9JJBAjU7WwJcqgabsjfYK3KlAb5oGzUx9
YljIZqy+/V6o6aENf4a9/u6DqZ5WN9AgVLjDPN9MJSe18z607QuAVGZ64XgP5RvJV7/zs4rDpcjC
najQZ5UrfDIkUiES37OBLjhlTbOzI0MFTpu8SKVZcuQ/4FCxik3StR6pdo3NznTUHYkbw51lMI9Z
MgeMF1jCBYmxACVNxs2QHGBmoTwczFNlZvbRA6PW9cb76k/deRgnHxXpiduRvch5oAVnbvhVxtaH
MBFyTdoDhph5PAku4ZdzKB+iuia8XCVfhZHfTya8VzvOR3DKSXQcqchufbs4kPCCC430KceqS2p4
1KFMSjCmjora3Jn6jY+lYl6dLXB4VoEvsidRoeJBdIouhHLG7YMJLSw99H3kqmZPDDfbMaL8MoFn
WCFuvb5lfvi2RAOq0FCjLjT76VCRybaRnFnGHOpjURd7xRd92/buFdp3ciNH9gyZeKRdlfzMb5aP
TK8wwlM6RSckpzeZmN7aKpA1W1DYVhTyX9RRGNMih1bfqc6JGi8UOPcOaWO8G10wWObZSMzX2rWP
Q0kV6Fa9s4XVse/XWWdSfnrC5GxCfJ+VqEhj/71uGiLsnZnzoA2PU8QjGGuQSsPoXWPDBH5RMoGV
jJmWOmI7PaU35TS9Ala6eChfACWYW1G/Ot5y34Du24RYDbekXAYslydqSOw1SYNjoYDLyKs3PS5Q
HyBAPUTOeJ29gn3PS2yZgVxOCyOjE58GaXHtscM2XqQkrhht9J5BivJJiByYdAh//WktLmSnQlMK
nh4gByvChCPQYJyKoB1kP5W/PT66rf3uz+mdVdi/fEtyshi70ua1lsmd00RPFqEeUxY/tDmSz8XP
3r3EwGOq4dNWeXJvYpG5NmeivneDNy337oAWVIYlEUVz9VlyYN3KwvlF048TtB8pbJA6jtDtV7vC
F+yiwCNo6CB44bjrOSP5nL8Jzz27rkV5Kn8MXvSFQJMb0B0eFa/QAWkldEUzFWvtcBAyc7aONRHl
C/rPROR24N2kx/X6i+kUzGhK72GwF1IzoLNvisp+Hsv+Ja6HMYgzwnym2twVs0XscNtH26oakKaP
1a928t59o75qTveLispTi4q/ypLvY4I3PNP1zwW7PQ8arqZMk2QHofNAvG/ynBuSylvWe934DzJD
z55NTFtLAZmJwFr0PT0vZWxZ+zpOyk3bp1+uS48Woio0CBGbveQJ24iznW9iZQNf1gh77I7pIOEZ
MA2j4QYdlxc4PoO3xU6PqXphqorOqmSkkqMGiaeW9lISlWJgmMFR8zEPBVTZxiC0bxxB/eF+q5KJ
TClljnwmEdXL3M8HAJ2PtZEOqxfc2tkFOQXkePCH+OmT7WO7ASrXCEMc6ip9FpoPbI3FarCzL3mu
yOC42pKurMYCjcwRrqv5UeUDjGgmYnZtgeddm2FonbAzumc6oH5bTMSC/R5zqSQ+IklTWzSM01Yp
wD5VtGCSEA+6a39Aa08DrEzocV0+jckef2T5jRfj10fdEB8ydp2Rly671ijuyUGu7nziRzL2SwFS
Htx8XfZWC/el42sFuYsiasxGl43CC4NBoNyKrt2r9DFFiy4x3R4cBBIz6QJiMJ5xHO/w3d3ag9c/
q3Q3GUdjRN3U9B7zGsac9Hi4vnGXPjBov4lwrTMH9BjHuNneIG8p8BpnDcwa98sIDIXjvBDDRxxF
32UXg/vTT6EnDUTr4g1PZbbxQHgiS0ImLDsGF7Gb83hZvNeEDj/m2PWIMu03o98i0qM0TNCboUYm
L2nNU6AceA5N5iKG2zM1qeTnjNTP9LvuhIu33QlwPENtvjtWDtc2Suk8huJGNwMSzthm5sv72bK5
4jluWXdwAxRWtuwGYbVYt9QYsLta8+KBzUm4OIWPRzhz+SCYvLNunW10Is67OaD4yA0bojC3STFF
ZKlrtj9Vd3Tnud0KWKr7xkx/H65MCw1Ocbe6MwfrOpK9vEN6Q+hoMxIRPPE3w0V1mZyFLyfpzS2P
7cAAP5KtezKSc44aIVB+gdNbWJw73Q+lK4DALurGyG7eUC5Um/9Z+7bz336W67jkea5//ss/fSfZ
jiHa488oqcq/7HBtxAf/+dr3GU9gwd6367/+9z/299Wvy+rXdywlWe4SzOB7aHn+vvqV1h8OEjwy
zGxf8OQo5z92v9YfnpLS8RwGjVJI9z92v7b8QzjCVKatWBu7jun+t3a//7D5taUjfNdjhcyPEr5j
u3/d/DYEkI2mDNVubkk37OaGQttCZuAR4ncN03Ivwuli0XpyOUOPyhm53YpWU1otIfjg2cD5AMDX
awvEvGx0eIHAyANG/dFYlnH804f7fxA+Wavy48/KkPW3Rc7rI5mTvqn+UQ9R+wu68pSxJ3tG/2DQ
MqA5hP/QMr4pGoswtyL60JLyAhf3sgFOWd5SmJ1dWlYsdwQSWb47UUCP2ZF77qUhnmtnNCiTxJAQ
ZD+Wz6mq3RcGFsBR+s0yBQ2uoyNmkHsUr9aGIia6/N//Ur/lLH/5S7k+Ig/0/3A2hfLEP3wFmW/O
/lCDMBiHgeTpsdf9phrzz2iS+SGd7fY2nRnFxjar5Rr2zI02p7DgmEjeSBVIoZHrkBVmZ400siDJ
xlU2FWZfqU3NvpCSeBfnRrhlBk/IdjaUR99iFWv6s7qnJXrDQjzAtIEqM030sf2CYq6v98y8V1m4
FgDbR8c6mnJi11fp87/ydR5LdiPZlv0imEGL6dUi7g0tyAmMZJLQ0gE4gK/vdeINnnUPehJWlVWV
xYyIC7ifs9farQKvGTky7qwVfbNZQW9RaRFklvfWrwxKJspld3OLoYjNOjs27gF29CPglLr7/3/n
vMDmc/B//UKwj+cD8h2Co2bFcv6f4EILR2L1ka0OdCi4HB4Ym8OrGseEqm9lFsGJCR9TNc3Y2Ana
9BWzAavBoAq/sKf/KHWz/M0ZUSdT2R9TnvEPIY3kPTSBVZW4pFm6a6vB7Z0s1d6kMDGhQgb7pfGa
qNXaxvvJpbOTwwtbiFGdmL67o0uOeyh3wZQjuI4YttM5eB1seAJvoZCuGBOEXaG6OHp6L8aZ0wdV
UxbrEMYUM9zc1P7IQvn/PlE1z2wbdhDzga7wsrcBWVb+mkcstB4GfaHzzef9zqhSPxkBzsCJoxHJ
CCxikcd2nlT6ntpJJsed/lg6zhjewoQ1Tms0/0DQI+a/iU7MbdixKR5L5OSAPvwEbDbvs73xGdCf
DLn7rQO137n310+lS6pL8g33gH7HuNLTSIk7AvwIGVvJh2dUUhVOwxSbv3EyBjgqZMoHj3TzfU+9
jKn+2Tm4SvAHUUelnADlGfCskVHXTGPhxgg7mAnuU43yKJ4Y/7mpevaMeEfnHir40D3aZvYY1XyG
w9U/Y/B5WQc25y6P4D3oRLNrLHBku3CJaHgrJN/qdruxts0DdhiSKhSi6tTaOlY3XhC1XfhdZzzP
HQW92JNncv+vpxA3bSftDU1g7gDOj3E8vnoLvTKGjGCHgtNRwlIXGrY1820ylIrFF/oWOilzi29P
z+BQFTVrsKz7keRIflJu1o5PVZY2GZ24OZnLdLE4uvXB/Mx1wzu3XnQJ5+QS46V4tguD9Ye16BP5
yAkpxspDejU5YHB0j+hoZXnvvaJtolqvND5A/x2u6qDfHjAnSWx94qn8lFGsmet4PhG4I0eSTS99
k1yJr3C+SLL+wajPaoAWLCjs3pjepI9pwGmRoJBxUWl+4cTDeLZ/yEIyKuZqvyjFSDMMQ9THVXZe
JSyaRM6RRAkQNLbbzRoZ/oVdK0RrsPCPKC0UFJgjNxrHnzHxKErelHnBbJqfkOGdk2AIbjVthtXa
zqduyPI7CZj42nNXQH0AKTJj8TOXorsztKcvKFpynss985eZNs+RppmD3Tm4gMj8EH7f2FB8B5cW
wyDL8S9VYXmo+PsfR1wETL2Dfe9RdkHlxLkJk+aaV3NxKdCKGBmH/K7V1rk32Z/kSbrp+pLCXRZ5
QLjsJ+/NLJntLngLnPiz7R1uvR7Ph3UKqkOxAkG7VTxtKRvM9lHIr4dldNkZ4fYfmjnmO60903nU
4evoqPEUD85nROXE1a4/Ou6zu3KA2mEZhYtHbqO2bnGm8dbYOZNBSaKDqkS12ZM90aTXVIqQMWDC
VFPJXmIHQbN8I/7/1DfOz3Hw3w0Gkfs+TctT1vFHzD3k+NUkxhsn/CpHc3gouhgk9iEjxXocJ+IJ
CXknigqWa0DbwS5OHe8wwBgznzMPRsuUw2lGZg5RtA+HnpWgVQYwFkz/Vip6+KhHQMt+xCGb2klU
VLQEJsa1Bs1BDWr9WJDUbPwmA9O33IPpzu8NRQzcLCp+zKt3gOb6E0bMJFqDuxFL6a0bUEaFh+YX
SjqSR2G6nMKKpQYTVP73+fA0WrF7QQvHPido9TUolwfOW/3Baqmgdwz1zzbBI9JWnWD0rVNN9Hgb
MblnquNz7a8Z95GjhNn0KeKtEUriUIHpC6r218xyp8OARBOCsj6MyaLHlCotELDl1s7Dv6Jkf2Ok
9cyrwtPHtiBzYooNoBgo8OOHQa0dPNyRtl4SQPE7dk59dly4kwoFuYF5dV+lrIsUzfHbfFrqh1S+
KDTobMKdk7Vq/TCbrnnx4VMoIfhDwWMMm5ps/clBYr7qnkracTzlgeFzL7Lfi7lfn5tyFmgp/R2s
frID5VguSZci+8sS55BLYXXGXskJ3ZvpON7T7DjNo20RhFNRlG3CfoVN6bXJjLhYH2ce2nfEMClL
xeK7gQ/6eevHkfHkKnhh0K4HtSThbYzcr2FM5pOn+Vs29eP/flnqYJPTe32g1x1nqcUcHSnNvyUy
3Ddr9by9y27wkPar+7YGfXFeexo3DW6s52Hmd2AA00Ew6j37Xt++lZbkvWxKALqEiIbmJeFpmloX
ql+qZNitBi49Ol/iW+EidvUMfi+Jv8zHmW0jkEpX3sOwWy6u358TcZf3KnwAkfqTsK7YJEvy4RE3
uzF0PzU52ezJ9KXf9he/Z/U1P5sk6cigsIcKTP+Paoxqpzs2T6yblO/cwgXFHfnxQzGW3SVx7O7y
/a++v0wZdR88Bt89L2wvQdWTCrPxG02mmWNMz7edm2anOQ8jYhtkx6IQ+w6lArSFRZnziZ/nWWNY
+KSU4T1qmku/RumFWnR9SMsMB3r8w9OUh4ccULxwwDYlX+j98C9NSqopWxdUQV237iJTUXmGmOiT
6cvf0BiSxzqf1DtdwEFXEgVL2Wi1U+VcQSjmlkMRxothwyEURSnIR6OpW01SiyrDjgxyah9A6OjS
7vLbAJvDoBzleeexk+nZuWDPR7YyetgLzVsw6wLNrUMZQkXcyKBMnFVl+RD59DUt4RXWJbwyv6Z2
uptN0k4C6KnlzCEiRmoJNspGL9op/vKw1urJMQA055mFVbU+5ACkpru2hx6SjY+hf4WOsDeVBVwK
roUTLMl+pJL3RkqzEBfPaa7kvLRBsLoe4pGfatrnYAde9zQP9BzQlwIOOJUYCqIHO2YN2jhOeMos
tgvAOJyMvG3lolpq7djZ+SYUmwKQzDMeZhYKOgZ9vt43eWUzk+G7FxihpsiNsKzuw10zW9bWIGVJ
bcG859j35lrjGVNiRWAkrK4Va45NUP7wAHY53evf4nLfFU3MLA9khZRP/N8KDZRosCAlgBC+nv/m
DOjNadIA2tVnamUml5HA2a3uDZqlONVsJzftmWE213jJ1D2wECSQeO0Rb5VowXXKk5Ummtpi20HW
Rm81bIAteNMgoFMA8VR9o0/fEJTgULWAUVoQqVlgKUOwKR5hxtHyo2MtSNUicBVJP+gKeKverp/4
FvYbEw0DdyzzlZuOxnMybikh9Oi34fdWAC6V/+1z/JaDSxpj4d4ze/Yth/K55Ta/gTOJzDzX701a
cq+z2CFTJtDeozzeTmHwC3zWfWZ8/AOrZ1nO4ftPSomSU2c0HwFYzd2mx4M0ptviZ0v+VGlo7IFK
OgxpHT1oArClpCNiQdoWgdtCwdxaAd6G8HmFf0sFhGsDkLgs/ujJBRKowyoPM2fBzo0C0Wloukiw
OupCeHQD2rHXvUWC3hW+PV5rwfGmWZPCkCyu1ZBS08Q3kOqFt7B1/xWJVrsasm8QxC8V2K+G+sMV
9WwJBqjceyVY4CyAoA0pyJNxCgAHua0STIIlDAQqJHiaHYeTax1MQQ61wIcmFGKyTEfKt7nhC6CY
QyougixWAi/m3xgjPKMfAjZ2gjiCFcGwAz3yWOVoIiAksD28lsCROE5TbA7sshdBJ0cYylJgygqq
UgteSaayJUKxS1YCNvzpafOExcRrD8sBnJkSaBZYk2CzFnizFYxTC9CZQ3ZisSyPdZI+hRDVqC3I
L84j8+IJIjQXNNQSSDQXXFTDja7wo8RHAUkhSjNBS3lT9js/O6KA4soQsPHnjMVjDs8lHJRpRdU5
Zb+w88bqJ43oXxE/CSysSxPevKaLd7YGOGnVU2Lpcmvz7d1h+AwfPEFie4FjtWCyi3xZIWe5NBn8
E7OTngWrZTCO7l9QWxPmNjGAb7VguIFQud9fYhjdXmBdOSQJvJtD8a7cxJ+TBrCXtNaVKIngvuSX
kxs5nL9cVF+UIMGpwMENlDBpGBC4EHA4/UaIYYkHgYpnwYtXOGMH3Fiw41EA5KgntO7DJCeVYf2e
uey4gisPAi7jEvpsBGUOBWp2BG/WAjp3EM9BC/qcw0AHAkNbgkUnC4A08WcusQJNo63zNr6A1C5E
tT2dXAGsB0Gt2QZWtx76OgjBsFsBsmtBs5VA2gj9sbELuM0eS8SC/ZXsxHKZoLtjwbwDAb5TQb9X
GPBQYHBPsPBKAPEJUhwGTLDxeAABzMenToByTsLRORTI3BLc3BDwfBIEnQz18uYIlh7DpzObn7Hn
g6yXAq8rwdgHAdppKPBpjQZyJx/wlwKfr4SR0WclIDwFPesR2bo62ILJU2x89ASc1xMIvRaYfoGq
TwWvR4yWbZQg90rge97chFIEyIfr2c2C6I8DsH4g2D5ZFhokBeXH9QnUD93PT2VmfwbwX84EA5Tn
Ryelm69lfUqbhmH9nEV38tuXsBqTQ+7N70GbcMixs1OIW8CfkQwsohtgNv+qJwQEFSaCTpQEPptc
URSkIitoRFswisBg9X76OUKDUtQGoUgOatEdWI6ID8SAoPrbIEoELXKEFksC+zV+NsZnI/oEV0QK
gSgVEGAgV8CyEIluYSFreUBjke743lHLyDPS6YnVtCJqcEXZsIi8IRWNQ4HPYRKxgx88dIwzDrEo
HwoWJ5tBNBDJ5N8zEUO4ooiocUUUIo1YsEf4opHIRSiRcTAwRDFBc0eiUE4EuCfCbwmF6CjAeZl5
IqioRFWBuHpltoC+YhCRxSxKi5yx35srmguygsUWp4e70yLBqESHMYgYoxBFBu4uZBlYM1bRZ4x4
NFitF3c66n/zQkGxISxNKNqNVQQcSlQcqUg5FtFzGCLqqEXZUYm8w5wvy7fMI/H13RLBR4XpY8yP
tYg/fFGAGLyjqxEpiC96kAlPiCu+EBGHDKIQCUQmYol0hE754hSLaoSRVPGZiX6kExHJ93+K4PK/
dEVS8v0fLnQiib6k5oM/itDExWxiiuJkEtmJFu0JHkH9EfN5vrQBUhRL/u3ciShFlCnDJ1e85TMW
lQr+rpCzKE4WRIkndmrlqyPqFQsHy/d/yxEtizD2O8RF62ch0hYMzuX5+3+kMLrQIebxSEHyQp7h
f/5b5InCayEqmAknzChyGHodftfYYlLRxrj4Y5BGc32GQNU5apkax0xbE5zKRTtTk2+wRURTipKm
xU0zi6QGASFhexHXtBhs0INlBA8eOWUy9EuNgHUoednRNCX7GqOrqS3MvqLFCUSQw4gsPi84cwi2
uJc8eDQ9GmUzlDoi1xlEs+OJcMcQ9U4sEh54kMFjqQhOaxzC0nvqa7Z8GbeujcbhM3hkSkPR+owi
+KHX5NKI8kcFsBKZaIBGEQLhd0diyu+0LbIgTi00gyw8arIACnbFG9wXxb0Nu1uFaygX6dAk+qH4
W0TkPwwiJlKiKEIpwk5NtEXLt8AIk1GSsroeRG7ki+aI3PdtFPER95/2qVzUzzViEQ6R9J6KJqng
RwqrgzqJM1t5bkSnRIVzso2bBxPPUirCJRvz0hiQiQu/ZUyiZZpF0ETw8XERZROT2OkAukvpBDqn
RI3nUgRPxcUS3VMg4ic//WvggTJFCNWLGipxnV8rrqhCpFH0pJ9z0UhhgT0tIpZyRDFl4JpqJqRT
SKApghuRvIqQKhI1Fem+ZXeIRFjF0OfZns9KRFbt4FNpnt3w3+ldMiK7SkbRXuG/ykkdoddEiYW/
ksOD9asSWZaLNWsQfZYdKQeN6NTgOEapjevQ3sSwy0RVOO9h4MpFxTX2yQdzkGeSLs2JQOHf4Fvb
xUQuFJEX32uW+SL3qkTzNYrwi0DmnYotJhIiA1tEC7Z49wZL2NCmPxS5l5afOuk8m2Gp/1izodly
YqYJTGRj5G7vDfaxRjRknfjIREw2iqJsEVlZhrUsHH5YIjErsJmBRglbhOBsXQURwXlW4B450Bn3
BW3TEoFFjLYShj0WIktrRZtWh92pxaPGoFMfDMxqjSjWGpGtzaJd60XAlvjZ3wR/8k4Oninjn/2y
HFlaLKjyeU81hAQdEbrNDnNinjjDzcH2lov2jUQJgglRwfUihTNED4dFS28bUcaZyLXFICcqOUOk
cq3J7Z4t2IUOH0JSUNsZHv1DMtivE21ISC+dW18M/LhEWLeKuq5h0oQYtIApD1d2RCTAqKcrNgUK
XJAp660JA0xYTE+GVJONMgIeLX67MhJ3ru4w/2VadadhoTtYUXhsGclmfv/SOGa/bRflX6c2vC6c
6jZmUP4GGCXKi6YPVd3PgYMZEy1PNH6W9Z6L1m8WwR8VbiS1RfqXaPR/5rcIUJSATUDYFhibqBFs
mmgDtQgEuXls2W85gPEMT3mhiWqwwDmoRT5YIqzaKpDGEpqYdofu0ImpUJSFocgLIeXs3DlbOA2R
FRNA51O/iO6wjZMv0lm0B4kK0RUpIrQYdb/hYbVdehTWgd9qBIopJsVWlIqaDtiQbezGxfsp0sVN
Yc6atgiO1Lw+ph1YG3l1NI2tCBvRTGI+WcC6axUMD2NNCiLSfO+YR9iifNTf8kddPGurGC7saB+9
CEoGBWNyjelXuzCh7BBbXXGe1GePJ2YpgsllnN6NrjCPnm98UAK9PiC34OMkYkr6tD4cUVWaBPAM
59EThSXlrC4PIwIxPaNdD89lJMJLpAEvgygwA9LOrkgxW9FjahFlTv3rbK7Le4tB0/hWaYpUsyL6
RoeUuU/lL3mi3lx4FfEyj0TJ+X0GsrB0DqLrpHJnw2/H9IwxmG0F24VLwzFDi+ZzxiyF9i26mqIA
BTmOyOBbvxBhltvaQhTKj+piiTo0oTcxjdmHJS7bQdN3fluMard9iq7Y8Jv43JEwID7Hhdn2qw3+
FfvsFP3TXDcP/sTShkhGe/Y7n0Ew9QabbICPQwZJKiUK/1acXPRU6H3/rUR9pzq32c6iSiVRR4um
6FM7Eam2GFUNUatieWSIL7rVdv7g8NQ/+iJiDUXJqgvPuBliacXW6oq21RGB60z2ohOl60iXx6l3
q7+zYd0Tp8H6mpmHrGau3AQIYWPC7z2O2JAQUYAyFpfrdpmHdufo7k+KVVaDteDxYdoc8hjedrhn
J4WENsJGu2KldURP64uolm6ynSXq2gCH7RiPfzyR2gYBRZ4mSO9mHFDeLrhvPRMJrqr1se5Kzq4i
yA06hifG/JJ5Lh3EOHSTYn1lh8TLUPS6i4h2Z1+/gquFV8bUCPSx8Xqje856UvK9iHpdd+IQEOpb
KBJf7mor7lzWQOykrBTRry3KX3ifV1zLwX6qviYbKTA5zGuJJbgTXXA1Ig5m+XBUohK2RCpciV44
sVqYCFEOryIfthxe9qBPyx61ImpiGLLXVXTFGd7iOYWaEpGxJne3XUNicyWpWJEdB6I9pl+c4lNE
yPBhzM4a8zUKse3EVX4awcOwJQU7YnKPqpo4pgmwBDW6r0jnEab3LsygGNCpfc3KXZTMNnJmOlbI
aKNrLvA2J9FAYttC5ZzEyEVMbT6BS8I0iPA555LoiQI6FBk0Invq7PFDV3iiJ3zRxsTQl36mP8MU
3Vtbc4LwcUsvrCsjDQYzQU8XDimwyjXeeif9SBLdHtTMnMuAhM2qloG8CKw9GNdFlNbocAHz3Lsv
sutQtNeRCLD9N2rSygdOQIixJ+YzhkYagfJrudr4s2GkjmWGUDvCrE1t+65cUG0ndn+PRb6tsXAT
lcwvvsWVhxODxcxfnQ2RdvMJ7o85Hm9P98s+uuAA8F87bFeL37KfIz8FldrA/amf2bcUHDs4qViO
IzbC8Gk1Xvjzf9Bx9WEU+Y9U1OIhjnEuhO3RE+14hX88oEH0FIEJGGn6Mvl1TzqYIJfpoS33Z49U
RWectPNndBGbT+ty0pzgSTtDmIv8HKLytMBwU6+Brrf2m6dcVOkGznS2FUeXTFMgMvUhZKVClkph
9p5+FaJc1yJfJ4avti33+ZOLmb0URXuJq71zkLYDuK+7OPf2FT73XsTuoPocVFC98+LvObqjfwck
ec0DQd9EDT+GSOJJ474vxNfeOvzxLhjwsRelvA4s2gHYDR4jEc5HmOc7UdD3IqMvnXerQU4/Yqkn
K5I8c4b90iKwT0Vl3/NRCZG5YO5imOVRAurdUokIu6LBt/HhGyLGdzwQE5iem0ePINd3KZANEQxN
hjzjauLZkXnw7GLYjgna/YZEB1GA5wXScofOaNybIulHDcALZ037LX0kNYcKZP4xVn+F3X8Szb9d
IvwPRf2vpARgpQ2gohWAsTzbO2P9SZja+nC4aPCApFiBKgEOiwAcUi8gZAfOLCoHCnfImS9TQzBJ
IYFHMwEE53wjkT/tm78dzQWRLIj9ljIDZtEBoWgpOJCqA/+79EDqD/ImaJ8sqUSo51HtA6lJSAP8
Z1KcENCgsBLCOXHMbK78nnZSstBL3cKoY3dnzaDNjUWzUtccx6R+C+loIGj1zFEMsQqzulGRYo7H
kdn+H3+OKaF3sKzjPfptEPshtqoOrBsKFFPuh2LxuUkyl2w4G5WG5ohcKiRquiQikTPNDYNFTiq/
Opa950WHXw1+7n2YT+bO6YdNTTtFCgVyruir6Hljn6boKUnK+UFPg32itfsRg3l+8mi7KDW1F6EU
YAyOc6OQwz8zXu42LQOHk0dfBupUtsVSoUGnrnkrKdWQcg1G9N7elMKNEvjkDJJ29qYhPYQumi2S
Y+NTFHdHsi7rY57wBmRqTE5eP68lSQ1nYrm11PG/zGIAb+OtYt/wwamNA2Fv4gbrx/+ykaYQLZ0h
PeUhvFNpg5U+kYRikUAaRjLpGlnIaHFmqV+CMxuP7uZSSqKknUTza0JZyejTWuJB4lJiEkqbSSS9
JkoaTirO6teE0pOZ8pNQWlAMN2b8Tl2z9KNwrhfPIZ0plrSnsHbnB0Cfiu0dw4F+lUaaVugfYjGb
7jvpYHHs9qmFGt/nFf0sqpcmvDW9CcTMZ5YWl0r6XDJpdgHI9PY9ZS+ttL6ELVRyJE0wo+KlXlEO
w3lx2EIYtSea80af2kH920kccH6M3BsMy5tImmZy6ZwBO0Dfbx4SvXoPXSBH8op+yU66avBS7VfK
a/qsHnZVGrw0GY3YpTTcIIR71VTejNJ9M5JQY9RCH07f9qdQGnJKh66cLO++Ispz8oQWHRtsndUw
p31p2Km+u3Yo3TGlfaeQqbSSRh6A1wJYiZYeU/p6Kop77JkGn1S6fDr6LHcDB6usWbv/EWj5tKy4
hf7Dy5DfrTz+FcZWBLfEpCSlL4iP7gObBmXRI/T9/+RPxS2SjqGZsiFV0jqE74RfJ4qItDQSudJN
pBSXUsqKFBy1G43HGYasrismYPRSbceFWxxa3SD5mej5L2j2iEMkPVhzxzrNpvnJ4WJyzY3lbV1b
Yr+6vM09uVWMm/w/SbsSpOfDKH1L8qaFm3Xf53yqtpBKKbzf49Cp8yptTbzGfHoNM2a6NDn50uk0
jvazR9fMQteTO4zTxkfVoP0e+IdNOMTsUyoNUallv+DGS4+ttEdl1EhV0ic1xemXsZbGNa6qbdJn
HKAtGf/k5qYz4IW7kWYq4juvRZRkRKr4bnUGuHLhPKgsvS7MVVHrY2KxedcekGMMm4D6K3BCWwbW
+b6nGgvf4swxEcSMt7QrzZolD/ONVOlVSqq1TGnZavOKZUfX7Cj3tnZ1EwRUe0EU2W23bCO7fcti
yKq24y6ZlAoJteUwx7DdI/ERID6avkLp/JoG2r9SPKG8FrKBVjBi7PmF68YBqqC9Bj7Zuxx7bDtZ
fKhzUKbA7n7SgMWpK/VefCXq5zK/B0HmHycz1kcTiyYnuce694djbLOFr5LkyeumaxOAI9Io0T8q
lSJxzP2j7khQcKuYPhRKHUw8cXfH5XlwcVVtGdz/sNm8SMe1dV2+/1L+UESahrU646Nr+68Wzv5j
w/ojcem5alrnicKLc8IFB8h3Qbls/RfWIlcB1tooDq+83VH6LvlZDzZwEHOV2IEi62n23BWT9ZkA
Ir9yIH72Y+5Os9WclQ1jbqQqfToGi8FrmZY1P58cLqThkYK5GBSHxETYaOQcfyYK4NCth7eZuffW
rTKUaY16W+wI/HpCH8kVprn7JJxY90D9+QZ1nXX+WGg2k5Y047kZHXlOmP+XtBAeFH4Sp1PHRvr0
OiJa5FG3DXrHcg23Q4mUGy1CTp4eIHr+7uVj2U1NHz1q6jJQ3NdKgx/00zFikh0kAakDHlU5U9it
r8J2P0kDoEsVYCudgAhZ3h1pCRxX88WIKvNYsbpKeDEWbRwzjKm500vLICk17zZI82AuHYSBtBFy
b//D+JVRX/FYSF+hy1F0U9tXymCKt3zoXm2qDRPpOFzWm5kl1pkCvC8j7t2rx24GUQytJRQkDs7w
trBMPComJ/WsGXWb+PzdWR0cBxeK55qPCECCC8v63wF6qbINicSogceLrj+Hur1GTYy3jD9tBjW2
TdbsYidldsyqJucBRSWlx51oXcp9FVcipHIW9n4lXnHaIctZKaQFTPelOdKSDslA2iRBg3GhSMNk
JV2TnbRONtI/iX6O5IF8aaWdcpCeSgNNHP2C/FiQJ6bXSPosTYotZ2m4hOJKrlq3A2wUCpeOHsxV
GjEzqjE76cjUMdsuGIif/FFD+ejb0qcZU6wZFjRsGgHv16SxPwdp38zplbpqCjmDlmZOXzo6yZn9
a6W1E8UBnlT5EiJFXSQh0mbIcqf2+L+f8NUmZcO4xGB0gaAKXRd9DFcb6YvCoXHWLrnemPrGpaNZ
dO6z22L9l0vjKAfkp0naSP/3y0JBaRjSVMp32T9HAxg0R1R+is1HUYC/s6DIriwZsuvkp/Zu8eOF
wIBLSiHL/7UOwpkpXhhqOE6wL2ldNHSwEhKTF6fbXUwEOWiVymDXBO6McgozaDm1uzRHadP0PFcC
lo8D0sr9GNGuEicEuAkXnS2VXDp+t/ZThyC0rwP9wEPsqR7n7mQjV9lSo+juQosTVOLUzCuX+Mfg
Nf/h/WCKTJvdITYhWHurZhyaHLJxeDVzOD7tMnKuQF27OaRHg0TO1lGEiNuguMIXk//k0Nj46p+a
kj/dCCq2BvaLxSVnV5vtpUsXipVEfzp2P/nzV9umwyQAp/juLb2EQ3FpNbn10rt+d27tighdptqd
saTZLRjs9q5ZCjKPSDdjA+Sl8rp5nFdGyofamdrfXYPJ3DJ+BVXg/cV1xYs7M3exKoNzI8qC0E4o
gZi8V/jT+aXAPKucV8viVLYoGwFOqqiiaf3qz8iiqqaR1pznv3bZ3KeMpoPpkVkr42XH0SeXXcah
j+L84FTVJ2uB/tb11othlCECrsb/dLP01pULoeDJNB6W3pJv3EgBDsvynRWo7oj8sz2AtF3Wbn0x
TPwrjlM/rqyknygp7YL2Yi4M6VsEOps+rTTz0KIk0zQ4rBoodmf8v26yxIOZW6zsprkM8c8Tk1hq
HBoLuUKUbEjsON0pz/Jv1iCbszqBXSUwBffIKWfUWHEobCX3G/3yBv8pUql/JjLwYIdFemKFfUyw
te5CcOWN6XAfXS2CwL6lNA6tEG3V3DGOTpJil4d9BfObP/farQ4GhuyLodgJYFaiM1336S5pdLQz
6aQ/lWqBpnMN5GcTFyoGw79mW9tgl91TGznxq5vyy0m6k9G2c++ojT6HVi7Cxr3lMuhbGbfjHB5r
JgPZHbI4f/GWaHlJPTINROkfuyL66qKOXIPdJzwuBfzTc4GOtUj2VvaIrVbfTa/4GaaN/55qI71P
tfnHgWJ15sr5iMvG3vGN39oD7GFRjxGgkEN8wpqRHfjrsmdqT1TWg9hjRBkd+QPT++ryn0KsmLw4
WFq2OXwVjhDeYT7/FRSrxm5aXO8ER8qmxXJpRlK5SQw7hGh1dc5oE4ZrAWKmXjDeRFB3z0HxFfqv
5Fhn7vbvvbk8Io/Xp4lhbq9Vdg2DwLi4O7+fsLK0Pao3laD8WW02HgzeLbwIhsmYwEkUsaSZAFmE
AAoPQ3xxdWmxJFvglHl2Xpjir1vOWnwADYbD3ONZdHXOrW1tal+Tzth5Q/HpxFZ35CPiP/RpETy4
02vvMpSvT0VOIFtNIxewhFLxHB5xV47hvPX9YsYBzbnaXtWlDKz2IZcvyxIc0x6hS7861oZLMCxi
ox8ie35f+fCcGwftyBzS2R5PZYdkofOPiJVjvCjuA+WS4yXlu3IbrY+pLupz5faflKvYB+AFijwq
Y37qeh7HI5nxC2WTUNyx5nXMaJcbFi3HY1AfjJxTeLPQ8+4NGKYxaEHMRVx6pvSeYtEr2jJ7WVtT
321iGJkdOMwkMJmuJcoE1Mv3KDLWCzrBl2LuttHkzI/fXwL5V5RLz35U7xXPZz6THFTJB0YH1ZAH
TuZgOgZD8FH1mX70Fre/LdMgSeyt3fXpz7YgDZ1CjW5mzbl45lm5sY0x+bla0ZmUaUzEL4wP2eQ7
D53d7yd6IzYuTVm/ozHeOfFU7ck5XNjtyyOmKQ9zE+QHM04eg0H3H3N+RhSzKVnx/HBIrBPN09N+
tbi1jL3jX8krPcGE0Kngak6mWdhcFCuyfRa9l6GZvsGs3poGu1fb+j8CXdaMTDNm6DoFA2WlfXVT
+rktgvlWyQTJtrmBKdRRTAWp0pvItY7j8kmZNR0odunc46pfnlr4ULb418VjoM+lCCvzahVPHHOi
TV/5kp+M1j2g2DtdaOldM/4lZDG9Ms9BhNQ3PlFElybSoX83UxIBqVa0w5LVpv/dPhL3bm8ESWhh
7Zh6flJCNd4zmj3fmZFicElV9pCvbf2euCNdPsTRN73rne1SzYxn43fbUIwGIIlY/vOwTfvqUEaq
2SWt717VgieTR+e095zePYBFa+Se9vo28FdyP7rgFW92AZetnWsStEQ7yHi6Tz+sUH+MaExf+6D6
s2oyW91Yl4+pFX1hMz8GLINfVE/Enjm3d2denvj+8IMHa7dz1mEgRZO3R3dMP+B9GMW2kbkp+tF5
sSBKt9aCVTHS4XNRJ/a2iu3lgOkrvyf9ZUg5zXcJW7R1Zq0U8ipC/cEqHk5a3/wyZofCNiy1eLf2
xbgtGsaxQ0JOYlzw0POhdEz4CGUOoFVeon8EDHjVGtRX7BP2Qzm0yOIIGO0t1U07TegTk2nc0nOQ
2KdtwTvnpTFy7yUh73ioF4dTiG1s0mo1bxkZu621uv2ZZxthmClMz5Ab5BSS5EiTDBQP3WL7prf5
bjjeysWSdYnbEBE0iRX3GfqgSYXVLfMeRpbfeZFkv9hQrHyytPVoplN2qZxqPdTr3msbMid2wdZp
Hf/UCWGpcp3fvCYLji150UinDsJgv33jfXod+aad2tQKUfblHeNiPoZtxj8pl5Ph6fuL5XZUpq2E
CFBfQdfmo4/do0NR7bT8aGaDeXLOCdwc3OyrGQtrq4mDwPqcw1a/j3mpbtTFHCcrHi+43ckiWBER
iqVNHrNY/ayywbisRCHw39i0pEXlSyVfSGDtUHIUP1sOoSvvSj5t029GY/FFB8jPuKqQ5l78ez1Y
HyCdnJ8xZmUTy/wlKTByFUztG0SKh2FubYpO1no36ZOas/ZOa3eA5qZ1z2uUgYAsISeXOX3XLjGB
KZspYZqrs5rDipZRM32mKwyEqActKefoGrmJ/dEVj0mkzNM6kXuxMnSrvi4fY7C9Z10tmhuMhUdv
JjE4ULp4dOMc+MqfPz1N/bXaEpXKXlPT/MwWByE/SbonAzCTsj2Px1ddny0GA1zTjHsaxxOypHWC
sf5quJicfAe2jETEchn85B/nUMwp9LodywruqU8DlP7/h7IzWW5dO7P0qzhyXHBtYKOtqMqIYt+T
okiqmSDUou97PH19OHZk2h5kZE3ke651JR6J2M361/qWw2Qk6F37kMSBsg+ZtB38JDimLgQakxbS
p1btvSfQhriYxro7d05AtG+0Md4Uo9Uea/lkZFQUeriXBcs8Zgt/2CH+VJS5WLc88w2eCqAOptw1
sslXnVYQUmEAd/nzIdK5xjTcV0HRdbshNrJb2oTRk5I1yyGHam4XhUumqsiWQ+fZT27MI+W6+UE3
gMI7AnohUW5i0a3QHw3IlpDu6J1lhfzia5Fgn6Ugx4iGCwYzdEZCkNB/wYP7pYCbKcyNqQM3qKZZ
oOWmTzlIBgZ4HEcQbbV9YXf2QjX4y5TYAVe1B0eGEtZsnyOTMVFVDQA0lnZMKW+B9GdOJ++I1aTm
FvFhBPE+p3SG86WK8jEyYsTaOU9Idj0S0PNaZt/N6VzEKTUlGwmWhidX28aeBWU3cd5ERGc7lR8m
FlemsUqktBvmFPSgk8pYC9Pr91YxPiSt7cdwKCnHbbYBRofT2MnhNGj2RzWokp5R+AzRgImsG3lw
k4yIaqAk3ZlpdHtOR91GVwBaIIIuOfqueJekF8n+RSariwQQUq6sIjf2MhrsC6mAdQaUDu4ASJ8Y
awbOf6FtI26y+1ZlUleBPN2YVdCsG0s9saym7/AYaM4am3PVFdY21MhONkNhrAoTmH5ie87ZM0kL
+nW+LyHzLVqz6VEuoVRltbvsNSUlJEM2FQnwJaDtENnFwyK6sNNB2ROaXfWjyx1XplytMsKsY5P5
az32Xgiv8jdU1KNMDeaBcPgvlR+Nc1eX4j0Y3A36WvuRxIaBA6tY5ngMedBNnga3yefRAtoVw8CB
QIPE6B0OFf+yMV7MDPrxkC36qru1rTOcNIjCl6Gx7w1FhLuuSPplmqfGzox0QFDcNrZ6mfBOBYN2
xHXHdzI7DAWVoa8YzfobMImCQBcXA2MQ1bXPeLFIwV+YEJ4lx8BZP/oZV43MXmYoYbqkUT7r6uqg
RWWxDQKWUndoVnqmMfdKkwt1oWET/XaeYu362DzqIByLIJT3LgaDWjYflYe8rKXFiYyrfWrdMCO5
RjWGPnl7VdJWFLNZDBTbfFlDbF6i5KnAVzgn2Q6R2Zjrxbud+ijv3JnPEjDHWbOB+XG7fnHQiT9B
+rKdm0r+LO0q2vpNN/k40odkPDzLiLWdbU0sjd7AMAo7E9MzVJvJepJ2dvRcd9EvDS3+Ia+bHiTO
9I+wvPxDHwBy0ziXYC+IV6lV17uAIMvRmz5UsnkyDGwfjV5WC89uj5k9ipM/SDrLh8mu0M65PI5X
LTLCI4Zo0pWKjrGmtJ8o4sBA1ERAGGlWmJnp4By8rL47KNQTMlO5RM6hyJAm/OwtFLV5stpy4DGN
nZ2bKwSFC/GclKo2BzDmPP354LUk5mjKTILs1WhBjnWJTn0r87AnFQgJjrdQ+axjbaaagKwUhtFd
TuMr77WnxHEFQVz9aKYm/CJqb3jgGn2T+O6tTX3AY757LewR5LDuPmsiSyhr66l9IJ21tKqmfmp7
XNU2+6zhgpIkw+6RQtiStMGLgaGnYk6nC/6OHYw8k1bNOzq2ujSNkDIYlx9fPgr9WHOhnNW1e6FM
uKGKiRkW1Jl+jUtuFZllRclSqT/p9b33Q9hcsIfeTd/hKfaC8N4EbGxAN5KFBe96VlKGcsCISD+i
ob3GTnMZdCW8xm0ZXT0lfk8jQ18jyZ1lklE29MJMsiJRY6ZrGxvrjWcTxg++hVWheSkX6Fa7NyyO
GxYS42ZyHZmWUYrES2YMhZbes+qpDeC3uL57zAzRLEyJCDmAL3rlQEfBXdc8+1jnV+DYq5NsjI/S
chW62VqA7j2TItWhYhQABBKYlbGyiNJ9V5wz4Y9nM803Bi1kODOr9jSGhfLAUYrjDy0aOYgq4T7N
F0YFp4iS533gGkTe/TF4hNyBYl9BioyTYqtVeXIKetS/JKdZSMiD56JtZ6mW7EWVHUaS8xfdkQg+
4dW2VxUhmDcHK1Yh1R9ntOwDf4kDqkd8zFWFWS4fZlJzKbBwLONkFgb+UL2YGDj0Vphh9pyj0NRF
JzZaOXo7QhH5oVVMucUOMRU+Kc7lzwfRJgCx4y2RZZ1M4qESaBINqDlyJFPbKirbEWso2EocKFxt
k1NeOZt2kMnRIN+7oiTV3IhgeAx4c9aUCHnLglspB1XW8zzQGM4UxYWM+abJLf3oTwLzqDMsCzTu
Y2oCJVGt0HYiflPLtqkD+KrjgbMHLDeexV2sAMphNVyFrnpvuFNtlVZLbrltra28havVMSiGU2Tt
Sl1iBZWTsJlWJycaQZA2LeRMu12X2jDOC7eyQBH8jq1qbKWKA6XLxdR8pmnqwnI8G+KaCWpHcm0U
hcXcidMyta+pQa/oBHjszf6zcFZ+wbRKVqO2sy1pbhK9w73imTucN1CdS9jRCewpx7Bpwu3OWuRX
W6ZA2VWfqGTcv3Dgyvw8ONowSxFfaL/C3ph7mn9rvWTf4NekdkzzV6TstYOMdchVvLe4yRJoNPT6
eZjg6E6S0dMbtPapjNTimpnms5E2PvVww6PuhUkpXMsn2AxS0km6dAUT8tLIkmsVJl/0LdrsIXq4
KZsWFRrPCV6R8qQUxSu5N7nJZR6dUA3Otm9QYIgatxJmV9/qWveXfiD8ha8pxT6heGVfhigADHLW
ShQrOztolJ05fSicnJPcFBHHEn4YqT85uIiTdaCZO+Hi82ktSTVspJyMmm4C/r8EwvXcDnpKBF1b
nkYrKjYOXlPwYPX+zweVe+F+jHCoiJyHO8qCFTmlmA0Hm1HOZOLYMzM6dq0RkExB+Szs2uS4PWYb
I8OBEUMnuoKSJyDdJdm6GuFzM7wEV2JG48lgIEnEtL5pFf0DqiLzKTNV3xI80fiPBob4qkNjg+4y
pDaGeMFosFhloy0Rxw257bXhEvcIJ73PjqFm1rAvTVztRmE9j5kSH0K1e3iuWq6pT2jWqWrcBWPZ
gxWUf/+gTX8slWYzFo2yyRKLzeNP6FHx0RdtOuQrxv/gEuZJNdjvjt2ss/zSQq9DRWAjyfL8RRjq
xs3x5JYM/VB9nDnBPCabSpPNHM/7jg3aGRrmqlZCt4+boA2hmCAiO2StrVuK3B7pEDrzgcbkasBF
okJ2CcrWYInI6cCtYbVr2oZ7zbyP3N+RrzynZyFacDlf/vkUVCrMmUXyEz2KkYJi6RfMcPKGDeQa
Sbs5wsWboEyocL5v5FDmCLT2+S3sksfAcJPblD0nEUHFBlilnqT5zE6xyQ6auXE9e1Uo7tfkR9Oj
6JAm7pudeWdziukofbKEU+kjzjsvAXgtwpPkl6AsgUUY35qmOAxYwrcBitHEel7GPo9bz9B/1vKm
OQVIBSmbFd6UeVX7r4QAz1Ir3jhJc9DxOEkWy7o2NlpgvreFc29K84iwt6vghofot5wF10OJiiUs
9de362eCVW8pUxYUjQn3oNxcK7/2Qtu4Lb1mqnSbdaxiyu5UGJpMk7CT3i2WCNZWAvPyobvq0R+6
G3otEqL1bRduv/UMCKV50nHXpz2c7zWBuVOTf6IaoLL096Z9sjrzQ7ZoIWXhtbRW+THuNkJswWAu
+qmKuUHOMa6JGm/raBq8oYA4/UHx/E/IpWxuKQnDMqUYGhFgZhQaLpXXqqw+Y/jVy84gfq3Cmovw
prlm8KWBCNL7/GXInX5t6DoHK9+6qz4nr972zlAhz1032pQEQ0BLtI/Q6t58tGuuRKwC7CK7wdZf
gpbBO14MvsGktpVoRqvMHb7S3pZbixHOwtTTiLFTxVm/by8dIvWKpftsxvAU0ygXuzYadHAC4Wsd
klIXYcD5ENDoogkZIRnMXEn7qdcoyn8culYolncuKhBeBtqcaiKuKqEIsudR+ABilgMZ2ycujAyo
mLu+qUAJFrJvXHqgxYOZqLdhghstI1jhQdzEkzLHWyqg0pCv1MBEoE2iJ67elnD5TWArQaq+5/XO
0jlBex4M8x71m7kP/VFFalPt4DMBD5oXxWsWgt1hlnMdVEeQJY2lX5LUWzlq/I3WQ6jYHH6lX30Q
GmQ74N9yv2aMRd3WSE1f6HP4m/6F0G2snTrWKJcHCy46l5MWtws8gp8kSF4NmAikTva8C+eRcDDK
ahzVShxQ2XDvo/h5QBooGMY0BWRYrlVa4NETgDhUxkSG6b5R6m1UZM8ANZ6BK8w9zKmdwPCEK/KF
TZ35BYLE8CsaeYAfcdf1fotVa21gL/3zJfyJ2Rqk8TXEPj/wv4XCBIbQ9a9vlLsB7JQtvRtO79sg
299Ys9ZMS7mBZ0xoIFdim4FuPgCRz33i/pWwlnDouNdlYM4NNsHx262KKzMWauHMClL/q1oM78GI
cViT1pum0i6h036ddtu+cN/yQgN0kgJDcJKLRrZ4Bt3jBxjCi0abcmKrBPeHT5NzJkdTbau3Ccg3
BkyJ2tNmUMsFXrjPMNY+lKb7zgP9ymmYG2txs7nMI6a1rKCKvZFGQ/dpv5dldKoMtwL9p7x1lbV1
pGdPtR8UhHvBjUQS1yy4ulDsVpWnfvD1GueH+94PcJurRG5Hr186xbREhx6l4L5zhwxwYVde2p04
FZ7FsmmvYpsnFRwDwv0z9CfIHzrVdNEeSuPdVJVvN0/fGy2jRV5D9lPXvhLteqxZZm58pll6k/47
gYI9BtK7m+tQpdsX3Z965Wsyn9UJdt4bIuiWC+u2pNhn1mugGSurfwOz++sDK+DCS6NpRxMw29fC
9wc6EdR6b/TOQ6+nhDMXzawEhhFzrxsbm1YpjmRB7Jx5rL8Dj5HsQP9F29ln+zRKAg4pyT5qoVNa
QEdu+shjdBVQeTJdT6leuhh9uWnG/GBzYpz9+bJ+qG2FLPBqmzWWhzT7HvOnNsnoaouK36wfvrJg
68RqCSyYwLNrVccGwAtMMW8+eBbX53Sn2881MEBf1MVkW/0lanzmqHN1w0HBhy3e6nIRRtmqT9IT
KKFXqBt4EpplaA8IPj5z/XLdqNaqDyyumwLnLOfvdBvm9T7JFLL29TqsvP1oCJwh8qIYu7SgXVRx
4XQgiPmvZfmmuOMCJ+9ScCcLTfNcEl5z7XhbRvZBp50vZG6Ya8z6h7tWs4I4MnutHkrXnEzBnCU0
yfJY8Z4Blz+3yxaZjjFJnmnbzGZXyoyKClQ7fqvd4GlMmA4U4/dE6KbOKfSXUH++7FG7o1J+lplb
zvvpbh3X6mRqRCeoSAMAEsHc5Fx8vOqzCM46/mL/llKfIXMQEmG9VpjN2kMMm4ruFAv2Sk5A067I
zZsUxnRgGFU9+YCivEhBI4+auBmlfkQYyFTXmzkFSAl8+NcAGxM/pVQoGwBED/JGwyx07I+x3ahl
WM+lnoJ6ZihOOcL4ES7ZvEBHdvL5mxKWndWDOQmHN0/IE6wZAL/Mn/uOKSEsTtgtJOao6qkxKeYq
S/kfiMM8MwjZx2IDd/JdpuUdtvSnOWBZkDi1Ki14VkLe/k7161rOhxhx3pfWQsT1nbnBxUnycxlm
L1ZwgtwGAzLif+NXiSf5gfHrXFrEf2k0rEX9nJMcqUuXZTB893P6Xyx/Hweg3NToGvGWaRpuL3pd
PdtkZmD/3g2/o8LZXJIpvPXSIkvenjWdYKtXyyvHnk8KalAlaS7ShmcgoqX0Mb317wQoPaLD6yJO
38ckKSnL7OHgp+U2BBlQxK3NE+Y8c2a6o5Oxv0iH7cfizuuK51ofyJOptwqjjauMX4YfXWgLWMOm
eXdC9a6pEMFQgMyKKxUAWU57on0aRq5JRv9Wagbvjdh97Z5CR78VkG4lZq5Z0ErW12jdF/LLNM7S
D7eSGgjhYc/sqpI6eG/YYd4nJJOhkQ+0XxBQp6IngMXaoHQomvZjGz3wM/S1mZP2H4JyHdG+IZNg
ELT176x4jF75xDp1MxL1WBs8iFZ6a3rrMbrtA6nmXR3ErlKHTY7KPdNNNEu60doq+DVkwqHKj59a
O+HAMj1BpXzzqlkQoDJyIpnJsf/wNWPjtIBlMs178j3QJoJXGClntanfBwV8hFCKd1c5tBDyuQeC
97OC/JwwPjCBXZOfboFG8BOLqSobLbpP+umdbGn6XhXxOk+CLwICnAmVL0bhT/Vas6v33ndIJznX
nHeLwgYzCo9IRInnGHdOY8UvKoIkhZTgiS3MpV7rnZ2+uphlOPFYtvTLvGmJhWbltDdfmgtNGw4m
DCjGVtqjMvnRl7AF8qk2gjWUNd+iBIDQSGjwSHqCLo8kYGhBoB/ESEiMRGPYXd0RQD4Uo/4oC8L7
UnyOmMjGIv9tFI7akOerOaOPNYZKVqsyAhIR5LOgT15SR/8KU+NbVcyjYDHph+5Ucp3mTaNcitCY
w9InohnlRwKQVDHle7IhO70p7l3Rf3p04zUh+Tp7xNZQZ/yCag78BrPZREdtwSlwjdP2iGB8DWLC
yyaE/3SE5IG0o4+1x6fhNPWS37KwiQhKTJVcLip2cqqKXgXeUszhZC5F1BziNl6XtcrRt+tZmpV+
jowKPJBehxTdPyltDqQy/zQonytGIWdcQPiNR+W2c6DDFZixGWXkNFnnXxHMpg6w0mxA9wVDwpWm
ttov1Vo3leSQpji/cPKrmZvxYAgLvlDz4+QJz2WonMNOXfgwh+cWiIWZaL59gUmkDbIPpn2QXJxi
UxHsoiuDMJPm4dw2LZJfJNQVld+82Xyrkw8dHYfa8jS60iHG9mCpAzl4cRvs9tfX+LyWdBCECnvd
d3U/S0M/n1GnSJwiNvd+TDs4HppxWiam79w7DbFa5bnziYu6o/Fdu792y9o0YvAgL07Mq2wMZoBE
FD29gxbf32i9YYrRk7mmye1bqWJUyH6p4EObyTJ7Baee4TJjfBWOYhbqFdW7o//kNsUVQ33PD5xv
1eFNQm2PajFMv+1PV+an0bU/HOvBTOGtzhyeAfheSODdTCqxj1VTkEWHKa8EJwpYNlIT55hMES1E
FtMbutgZVuk2rkFDoaLE4A84P9wknvsZ42jbxvCDZ8jW1D2A3k9qmK/uUOKY46ZQ+MkWCwE9vb4A
2jt4TxlLgm92VyWvHprNBtn3FpaOFwlGP7SXZug9u0WPdzhxDjDLdyR/dlo2PEDUrTpO9WkI5gEg
pW4092LkW4MQf9Q4P4TREfNQKVgLRfLWY1KvWzAPbfqaK1T/cZeh2Fet6aDj1+Rq+R7/xqdvkOJM
GhceGqepto7fY986mtYPhW905Ca/RS+vxMRfm6a90Ul08Qxy5y6N6MqmVbAOwbl9AJy5UHByGzq8
ONSzK+3Am2IwHimanFs/wtw/aZzwaaYilFp45sXEV0vER0c0SfSfdMTFGrU3bCU/woQYSMvXyW5c
njTyh8RZ6BujU6qE8iEUDZcvhGhVCffhGDxpNFXM8lfp89bMDHqKghpMkkO1DcatGcnygONKr1Ll
MMP2yvWoGh+RGz/IKw/eTeHV15pzBYsFdFoyHfXsRY5XFF/1ohlYDga7ZrbeMKz7DoC3WGG7EhoP
ZDJgHc6yc2r4EB6aHSXgsABxggPPI6PJGdp6VLb9RvHTM5kj3INGs7U082KHDH3wkQF96pzPgGWn
NWo89/AEwPalH5Zev7f0oKd+fKit/jh2zqmxho0qOgBo8okf5j6CPYOSVr9GfnEz4/riRdtK3pB7
zxwRvjSHZikSuewjrn6I4l9z5DbiV++G7WaznHeGU1AUyKA2hhgD9uFsNNnHVOlHnRdUKFmuVZ3H
xEjDAdckWfNYGsfKoBzTMtHgtWoL0JBmyprCinJK4rYSoKBnBZsyuxM4oZogTKcE017X+C1UNewh
gP2rwQCOY9RlvmhlsMZQc9VS8+jkBBCKbh2X1XyISMJgkWlE8wKB8uGqxjksqX6yvT2DikPfFyTu
3OgH66igc8vJbKQMa2uCOQ3wFg1+fiES+4598GAQZaza8CAa8VzYw1qf4kjhRvTyMMJLc9VsTTJo
RiHSpuJbBjTLBfV4EDCQoEBc4NRTgHHviWtyQtlYfbrtSY1DtD2g7r9FBRte1bBW2deAUrKqTfY2
pxmL9i2ccREQ1EqZM+wpZlKOCuxAc2f2AVEhDLcuUfwuMZ77sv/E3LI3NEIINa1xYKboUcyDk8MK
NdBRgLolsYj4izjCglpPb2GvhmHXkcUU2N3n47RSwQxm1bNusRVQaSFZC3sz22Wd/SswYbFmszVN
xQHpQMdgUBnGvFBKKq7VlSmBJpUSsR81l6FZ64N4eGNyrsz//NusY5c13b1XkqsBrPAqB4fMWs00
MSd1qkzRWkyCJF7N6FUT1dbBkzOY8UfpsJFWRfI7DuoDeQgMwGcX2aeoS3eGVT7BRlh38Y0m4Y1W
TINkqCGqu5N1eOdHCDZ90G+NxSIOmH0b2MqpHl47Eb/IxL5i7DvoqvcA+7QKvewUpvVH4jHYUdrm
XXVJH7qFO7dN1IOtnw8H1YXa18jwxy+VJz3u3gPhrrJ2GoiVNHi5AQ5haj8FBd6zQHIi8AP7q8k2
Zlrjl6iuKrkx01lN1uVRaXCl1y9y8lt1ivpKE8om09xlmQRvItNvdqJ8Gpr+E6biYmbFU51P1Crm
p5W69szBXjKnWymaRSEJSqsNYr7mpuv7arKxg4qoebUL/khD9LRF+pfkt2qP3aeu2lc/VS+uaZwo
kb2U0XdWeWfQTzR7Ozyio66/YiXsPOwLmJg6qAYdhWaet+qBuM3zeD0kzgKpapXbdHmqBUI48RSG
6eUtdk3WCthS4IpJ/ojw3HTNnTa6lotddUmpX045ug/1uQuJx/bFLvHiJbS2gD4OdSQnBCggr19M
nNMkx4Gk9BjHYEtKZIiD2kcA76a2x44jeaool1pU3xhC5gN3gSqNd05qr0zLew714bbkpHuLmuwQ
eGKVSNj5jT1rbXvr2m9lUz0inxln7oEvUCz3EcJpymPxm08cDJkwGTWa4tlR94RX3lKT/T5JP/XR
YXPI/F0HfAKLEvxnEyeNx0W7v2QX6CtHf1SfQI68lJU4ObV+aaI3V0n2XlXv+4zio4hpc6D2TyE7
kmmyZdYMu4cRHzk34ruDgB+n/VfEGGXm8lWxnUjUmOSahCMhXBH99l2+Ma1iQ1nWtyrcF6cOj23l
7hPG6wo9BCMCmib1L8dXLgORJS2Ojzy6HKPlPSCNEBrKYQzDX6ub+pE+GVr8iBrSbzL9OFCwWSKN
S6qwhDRR8Qi05RCzpYHOIqJe9r/Zhn39Be7MSwAhdWjUdVu1SMXDsjXQIswrhpldrP1Uvr81knLv
qOGTZMLaQ3XU3f6S9uTCuDUZ6Ko0PQFCyjKWvirrf6eJirSTrwJeCcgrDlUxHZpGWdWgQsjnwpM8
yPCrUax7GGYfjS6PftdOv4OPglBoBuyqw+GgmorL+sZKgnsVDTTO9lXbLqwQJKAnyl/DUl5Gwitx
3q96sEPK6D4jNFzBJlN8+iuK5FBH6kvgoVoqinx1/BPc4ZeuNM9a3dwBNWWz2BRwIt2dpTXmuqEi
ASMu73ynL+NLGnznFblh4FDDIaBFiTyxv0qj2IWZUZBpF/KXnidCYUO/dkqrvGOH+2lcvOsKga5D
3k4Vdln2HlojM/Yf9gOmfIWOwXxqAk3HttsrTIdWHNYrWAV5gHAYRZzbjfA2tgTA4w4OmupfmR5Q
zpx8+o1HwWLbMtW26OQdQAhlUXLrbbfY9NKb5xm+S1Gq5UlFKZ97oDG59relX67LAMwRfXN0k8tN
qPO2oW57bvKG3f35kCSx9rd/UmsabDIX41SpduWO3aDYdR5nzpqXMhdOOc67hKedE2NvEVXCSt4X
C13xlb02fcDb4O4r9sK5HKh/w5LW7Ms+avd//gl9E0ydNpJq6mO2mKy2dvq7DqxmX+WTwudp4bAi
mPKhaixDwlFWTj8UZC6sYu+1ebF345gg/X/+uYBOtLB96ECV2l/Mwbj4ASDwuD3YTXTuVPdFgNrB
zj1rGbdhPK4gO2ejRe3nOqvIPowhLXbayEJlYsuihOMYUh01hz/03SneIQz6N6lTDY8pMJoPzYB/
e6zPBhRzcjK4hBy8WkhWtX92If0YMor2CIyEm01Mi3Ev51kcuSvhFIeoFy+e53+QlUWJLakx1JyH
RcsvXvVnPFgx1iGiuppIXxKQjgydCUrShYrX21ePYfXpTp3xThlE3OvMn1zf4ZUUG5y4tKRoIFPh
mdmR+WkoVj/PsCXOwuKXPI1Ydol8Su3xWUBJDVQ4Tw0cFKqJ9FrfRiplQ0OoL0Gsd3NLMVbDWBfE
PXho9VH5xlL3yRun4uiSrfCMNJvap9KxaFUko3Y6tuew2yxmj6k0TyNbCSe7Tzzwz1DmXzsJdRG6
1buZQJQZmhu5awzanYA6lbIRxg4GKcy3OnXZs1DFPs/oEfko2DIC/KqK5mLXjJBk1zfzZW3ae4EV
wQe7CinkqdAz5i/EeUMiv5DN3/KK53Zi1wQVoDpekpNqSEmpuGJrTkgSbTXpfULgjhemggQ64v8h
X05JY+8sTELaqz+/V1U0ZG7t+KDm6XMWjcgKO5gZtLDlMEpq/9t3xIQGVTYFPv1RliuXNrwZDFEc
rxryKnuBPgwHSmcrZjNlX7ygotMidVRcwyIhrx4KNk9yRZxtiHvir5wGhJa9NFzv1lc9/eaWuxNG
/wC8SJVchUgYOI+0Mm95172psXsH2BIvNSVb+zU/vrHhDCh7IN+ouQhVjKd9FBHFbd5L74dKdYQa
J3wpqtRamD1WW1p5Odo0Jmwq0EeMnLbkVlHmfO0tljonGGjVkZ7OXdgPC6UsX2PBX46OdLV5i6MB
DGi49zMKb8mK/mZKFy7UVqxqjdJaIxlzonTeMc+Ij2gzC57dsnOcjoOqskDbrBdW/hPCAeSmTeAk
T/hZotoHrkq7MOwnx2dbLIpg0yCNzAXpCoKIHuGjmnO0UI6uT71Weg998HNjv3JbDGdRnBNk56ew
YINPFgI+Dv69dlXXHZ7SGMZQ7pZfuRctu8LbA0MydxTqcnF9CTvaPdHuF5iAoi02vpuKkWneBas+
ZLYaEdmG/bMJY4JeOjmPzGSYItxkpWs061mjHGbgs5FUcQVvM98/2Hq4J/X8XCUw0iEpwIcW3N+s
mMlcYDF8xTNkA7RMnewN++aU3XcXHNC+cqf+svMGgbFIIT71e0aCCswmpB/b0jehlm07cllgOpnD
o4vXTLSnKQALN1kYrAxkqOQXUfueUR/QK1+psLj0zrhqa7FCMKHGwXBIYFRpiRZwVIYUBgymyjfs
F3NTqsFdNm9EuitKYtl3sUGtQ9rLln4MbQsNaAlcONrRUfllZaFYhX06zmlQDhY6rox2Vg3SW9nV
BXAO0+kw1ucZR42FgluGQ3MCCgbbhEN1yhyjU7XqMfJSLVdoK9wJ3gltD0sWzcNO6GSYuz1afWUz
rrVgDLeW4t+rMdOPcSjIfgq5x6DG+pmY64ScybIvKH7QJwZIj8i2HJo/4oUNlFFEC9UbPhU/at+G
bFNWKWQ2xrIyM9kD6F/YKNHQT7mVhwr5bB6m+rCHfq/uszR9Hxjx7s3G+KL4EUeswp2utXBde5vR
ymhN1DSSpLbrrR3ZFPAP2FTZ9eQiFzrDmaCJOXWr6dSPkx7zUEtQRBOMoNMfzS5UF2ZtPv3b1C/0
P7/6/+X9ZJe/9cJU//6/+fNXhl8x8Pz6X/7476ePtv4p/vw3//E5//xf/Pvi+f/e/vKblX85Pq9u
/+Vnrn+y00fyU/3rJ02v6D++Oq/g769w8VF//NMfln9qlJ6an5L6pKqJ6z+vhL/L9Jn/3f/zv1nG
pNGd9F+UMYFkCL4/vv/ykX7/5ZZ9fnjZP1U5Tf/13zqZFFP8VXdUS+LfmkplTIPOnb+VMimm+ldH
ClUKIXTbRpGjcgaeSu3/n39T1b9KwzF0x9A06TiO+M9WJlX8Veiaw3MthS11x1T/f1qZ/rmUyTAc
zeJ1OYxZTFvgoeaF518f1yD1Kl7F/yDtpkNhxOVu2i7dZAXjGYOlWAZQy5J3kXFdbiudBKxRzf7h
J/b3d9df0ia5ZAGEUb6YxZf+zzKiv31r0wFFaNoqGSQxvbR/+NYlk4Be0SVp3IraX+U5sFgp1N7Y
kOt/Jv9yS0f0araIB30+KJwcbmct7gwc0XMLZ2q7Zb6kIjFe/usXZqm0Yf3jKzOZwKvYS5nc2Aje
uAf/5ZUVsH4Kh+N51ZQ6ZpzhySsy/BL4tDZE3slDlmTskTqinJl+qVivRqN9kKF+Vv3IXzi6Vs8I
UdtzHfF4xhAaG2n722GWBSUboqJaw7wuYEltGMt6C0cjmofmvPI1YCtlfsxAMSTetWSmTUEh3YOM
ndJ8WvLq+Ex3N50pzbaCOmVwYI5H82LZ3hGoOsPSgIm3DE4NWsmki2DjouyNAMe4jaJyaZCDsYBk
y8xAi3Ypfwk/VSdDLEr5RBQUv3rte/GA0PnkRjljk9BZE+pBpZiump8tcJc5csBdiy2CUjlh9HE4
E7SA9mB5I/skwUol/Rq1DGwtEgfHnCfOEN/wq7nPdjUgAI9jDvMPXylsIlH/j73vWHIdyZL9l7dH
G7RYvE1AESBAZpJMuYGlhNYaXz+O7JnpvCiCsHfXz8q62rqrLoKhThzhx9179DrIN2byYFFstctr
zukHkBaAxmXuos8AbvDsFhRcRGSSV65mPgpm0lKQjEM1nL0PIv6+E6Yd5LTN0IdAoOQFIOBi5tLE
XvKhpoeEKai7J8lsfHmECwCgTI1eRfQEgzoTpWo+Qk+uiDo+KPBUf667Zr6nQmgDEiYFoMi1j2K+
AgTMe5mUn2kKyreqZND8gKgV3Z6oGHgNWCGrhtUDHyFM5rfsLkUnZBswaLqgWzdW8MfjEqTcAl4i
UPSj7CoqF8kb8dUcUB+I46aROBONhXbT4mihTzTWG3DjVFDj5AugwWeEV+VTOvQx44P/CG2DQANH
r4IiMarKMo16gM8VntnScNhomkI8LJM+CKCWjOYlIHQm+PNIiQi9lyBBx983aG3O4uatDpJvdOec
0zIHxasfokMRahteh7bwDjoTIHaq7bbuqh3V+S47d6rJveemcS+bMWweaSIap1tApC00IMSgBA77
DrXcUWjOQpPbaSRBdJTRfQhyo+u14AH2E8dHoL9AHykH3wJ2v62SI5CyQBPlSOKjqwatDtQEAQ5e
LauSh+czCkDLNMjqiV2HLBClSXnh34sKDw7QwMfYRRrtR2gMRCxar0Sl1rCjCXwX0O5W0IIdBwSb
fnIWetYE77ePAkEP+lQJNQnvi2mGj2EQnLEfT4WPOSdI6cWosJMsGQvIY7ZnJUPqHVoaiuGNL4WI
PrgKolwIv/36MM5/a1g08nBsugP3lYgCr88rqEWPkQL5Ww6wPgrZfNGQ2OSjmQ7wSmr85HjEvaTm
gjegeh3+EBukr/OB9svCRr1z1rbBoRPua6AoSALkUMiIqPQJoD+ceMv3pgzZ5KnQowYNykw4k6UJ
D3VaPTchynngQDAKzt93YMVpCkQ+FKjetBRMfSgSSc8gmMVHS+DL/Ag1Z8D7Gh39K8j+QSdCk/NP
FnK8TcreI98ORV8klVD4QhwTvEBOg1a5mMFRYWCScyo/+3yDSTbQD/CGRzrNNKGnniGABhQLh98u
I98DAgiwunYorYK8gQ7xi6U8P/cANAXA+Qh4JIB4CYBdgiAZ3YEnm6bv/I66BwvXHUjlAINsATxl
YlNO4QRSzaUSuAMjMfc0SnCohX6jk+eCHkEIKXW46GWP1htUudEkgJgvky9oyUAJseQMqeLm6AsF
GsFge/wr8nw2Adk6lFNksDV373XRa93DdvZhh/DA2/eA3DEAoXdhh8xTlupiBsuRJv6doIRGl6Hz
ARrQkEAHySi6tZ4LfngcC/GA9hS4/JA29vFWJGH0GdIApCiC3Uc5YkYB790gvYDmYZ/XmETe+O8R
z9pJLz+CopTWqEB+aGpwooE+HQFgK5yghrynqS9UD5ApaDDPkP5goGqWMdUzHEK49+JJQPEKclUw
aXnDHdNwdPC26GE7qj1X2h1YiGnvmDPhUwb5ExL2eOJRtTyMqXgY2HtexnZ7ED5r0fVCpKZ6luXJ
rsGzEMYZD9J6cJGyPZCSEvhygHegUNiFucU4NHxwnIUiDl4lNnofUciHudIlCnuiwKyW8kPcPHhA
ioGOLviU0d4HFdLgvRjB1CnJzijVSBVNHbhACgbFwszJYjyUkuwBLVxGr75nCwy0pOeRxTxDNrn0
cB1SjYoQWYYDV++iVFElHnFrX0WvjCCDNiuvj4oPMg2ZfRR8KKAMCIQYaTiNCShJFXBrZLDHUwvQ
Dlg7BBBG4rkCAzJuKyKzO/T19LrAXvCqBCT00akhdyEIvPGkd01uliVDgTBkVMCDlrwjv2fILdpy
Qg/P01Smrz+vfQH8nTK2aNYJvrsAy9UN3oWFBz+xvDZysSrzwNl1rTsNaJ7gc/SK425NwMmi/w/7
3MQAb47Z3FuvxlX0CS7nT28GwMJ6GBCWmhmXw3d0Qb+WoXDfR/IBNNQirgS4/UK/2Zdxs+tKd2zg
qoQHf4iOQIToWZ7fpQGPeLpHojWFhF/bKjIyDNQFlKyfsZLfgb1SQxvaWwQ6CL0CZBHiYy04F3j/
OxWgOhtEh7psWNCk4w+iGI+sS35Xd7CSXcvYLCucQ+U+QzuyxhYyTIFMm0yB7gl2Ahl1LisvXDjk
YPZoNR9JtokuQIfTuvCUQyhQ+uBGkCunblkj4vI7Ctw54RSIqAJH5xzCRBClAWJHqljbC9t9AQut
j3GvqBBHBjQDQrWFWoJghvB4RQCchwwIlUKKrwdJJLTueD/4BCj7G0x6btpVSEQzRsxRH6w8X2y/
huRHJb/nETADrB6LKA/PrlEP8Y3ZCsKWhuNl8EUUdTsX3b4jEqCwcRIIkqgMQXZfYUWkOnn12uyO
E5jHHx+gzO75Ygcmd3Qu1m9I3woduueqvIB6fXYCCgpkIRK0SfwxNMUQNJsjqLzHjEZimoK4g3Ls
wXtkszXC3jZyphoZJQa8mRXA2+PUD0hmwQZFHfoeAkhRgA0cMWgBIQTqMxqAqG+hP40B0borgd2L
8VhBzZT4LgJHPSRdTn6SPcgsj6Xo3blsBhhL5PW4GxOgdVmEwmDsBC2XgkUr58HJkKNaGtQXuZgs
8ObIVg9gfCuDbAb30w4jD4QRnAGiEBse6GMMkH9Y0izY5X0ALQXAfapUgigHHX5w0eQmitLqjAcF
sLSo9/AVBxZ/KyIc7ha9MqjJK2+trxyUGj0IA8jx7HpM3oWRuUdny0A6OGOJ4H2iqzqBmKYM6Qtz
qtDEA/SxxhRga0pg+1DHgC/YpsBb9XdK2yBthvL4TDCaopcSYqINPPqgB7hdmElo+HfolGFnB7hK
aSW9igDe3o40liGQSPOSwAqcJLGcDA4mfhFosGgjYkBACRERTFWdYIGbBE+3iFIloFFHZLdRoQDo
ESaKKZM7FIpLAnIDMxYa+x4UcKjqMtIl8MpuIzhbyN8K//3LEPuAj5GGCvBC7VQRxQrsRi2FY4SS
e/+Ezq9PURoVPUMaMq8AjIbLDqzUBbCgb6AUnkPP8zVgnt5GKPayOYRF+D4WcW0ysPtC7USGaOnU
4B0P4UW0bfQq8IDcAsoFfzxPkfwGxojtgSRkmEG9vcxXJ8PTjMAorMiwsriINNFoKoN7C6ELAOfG
1MMRKGjZmjsKtKqF+4o7P3nCWQyFI5Cid9nMKF0FNkzHvirFPe0BljimEDHEUxkPeKWE2gFqG72q
ACwQcH08Dx70K4BhL9Ch2NKc5U8ZkHigVb49E4ZeRqY4MDwH2IGMpAA0Rhcz6bsxpLspolQQ00CX
RKEfp1l/FD2HVCLeS1QBcrcJP1epcYw56uX28P+Ii39GVzhANABPU5hZM/lXxI4iclMqoGNC2ygI
5hCYFRR3uD3EfOJ/JQV+zp3EwWVhpTm1ocxJg19DjC1IN8GTQKno8gVsgz90NGWDJzHYOuDcIv0w
j4QheJqVOPB3KTKzGCllUhhDKHgFFWLmcRgf0UOVj0CZd50LDkcbYgUoWuOdltB4R3oWTNtJWcvg
TejVuFRSFBJxHhJwyolBCj4XyRdBQsU8ioF3TkZw/lQwHEkVfFIJf18wOOjgo94HLNj1MYII7zcY
4fWXXmpLAE9zNRDcyFN/J/WxpVF8atEu3KBdA8QCxww4iRwDAJqGNIBYicbUIq7Bg/QcSiH4d+oe
HQMwHZkEzaqhKi1aAR0OJezEOAXgDtEVmp+Zb+rs0VCSg3czh/4iHT3O6cQmP4tIhavZAOg/OIUK
Ne/SY93KCB4yh6PL89jF3yg4fWeQKOMTz8l4IIQ82Yq/enRM/yRqQCzy2MAxwoPhQbMULBQdl8Cp
Gx8gKsKE7XPQQtVKQXg7gJdUxiMBzcs90JVn30NYEKPVj5u1XYHH5EBOJyaC4XsZqNKBOKr8AYqv
JYSR+/IVpIR3Qi9bqZICxiYeCh5LC43BM1h8uZ8gRYDWKyxPfDd5YEDiKWRbkJEFf4N/yCfU8HNg
/AL0UOC96nSUlex4sEsIKfe9D0xtrvco05G4ky9xCh8YDwYwnDMr5fCstKKn0pwqS499FF/mO9CI
eOtFcQQ1TrxXZuJLcPOw6CjIzkANAXz1BdEeByQKrOqldEgApQNYBQTOUA6gcv5+RJ+PkPrfHhpc
AnS4EnDzQvWpdYOC+soGEF80/ohWFxDKM63LoiTQxWg/4dE1FU1gbww/AzAmAz+lJcC28ahKeXDj
O9CacA3eBciMdCqXfyOQf0OrLO89pSB4IiXXul5NweErgOIHKYBfZHdxiBAgihwfkueIgBUA11Ep
4RtkIYJWusRd/jxFzD3XRe9ZCE8QzS+InOaAKgQgagpKmyvxYmd+cpdQ0XdcexeoguwS0HehRQkP
iGCyNLCRlShdIgZ/LEhws9gUFpVG3b1C6Jp2UwfVI2RMqjL8bBGayGgmoZvXMK0eKxouEleBurjM
rbhD9JKX0mH0o3fULkx5AORRzuPPii6QNAgOVMw9JDxaEVlUGX/M1P/PjTdhM17G4uv//p8PJIaa
OdPuh3n2R3Z7NqU3cuNvYf/2zz/w73Q4w7L/omlRoXmRRl6VlvCE/DsbzjDyv/BPgVPk+Tm/PT/S
/50MZ8V/QSQW/64C3RQFCrH4Q3XeznlylvmXDF9kzpALnCIItPz/kgxHKv7X40OxDC/xgGaw87v3
69HhgAOYhBrIrxrJhywXLBAT6DGkOjyh3HjB/3zf/jPEwp9ifLadhSgTAM/3nIzUZoCWMlRPf630
3b/fyd859bWvs39OIAwpCMyO+DoToiugR6JjiJFfeLv99T+f///89sVLCYGxHP5plriRGAKC850I
G48+O3/hP6/+f748uzu/Fj5HoxG2doxdzXsd1VdUxDXg31XkpAig3khbEvnc6fqondsdZ/3VbJiF
C4X0rAxQS5C4HuDSSfEM7hDt7768cI8CiMeEgF0nbl0gkmCBHkBw7Qfu7a+vHNKfWOLXWrXdlKBv
IE3cFFEwRwF0rOxr7yGWvv/u+/O4v74/TVKZZxywYTSAw634UkD5BW4JKp23vz+vwpW9ZhaxDuID
ngXbXeLmQ6kQMOyB6lWZAVfjxUd7UBXh2MYg6bw9mjBv57XhFnd6QDF3YqsocZH20qHeQlr8vdcH
Dd34JNJGvbG6C6+fKLUhH53uE4vCqXuC/6NCo28HoK0G2KgKLkVy+N7d7wbTI45+0PEcq9D20zTK
KlRgCogKaIN++0evbfHCSMilKAuhgt8cyBOKcA3vShVlQDj0jJT9lgM824RrC7OwFRC2QKPdgEGQ
m9aPmPerQtxnVr2Y6mjow+NBU8Gyv2GYFoHL/95wZmE70OVXK+yE0Z4b5xiqjkwOAfm8vVw/9vna
VBbmgy+ZEc3aUuwiw/Ysm6gNDM5gKUZ0nExyAA5E9XapI9j5BTw0Jrv/9o3AvD32z7G9Mvayeil6
QIHImRe7j5UGYm4tMObRJrPWcCZ2GrMxR2blTOCB++Nadi0vUDKNcfZgc9UVYhzveGLqBVFte2uT
Vp4PehF0lVQJjOM8Bn2/l8grOHJVnqD8scPffO2x3Tp6K+aeXpgYJRpA7T1iHO3xGQMp5NWQjFy9
y0gZksNZPd9r0cacuJX7v6zhFkPLgD8KY7Xq/BeUDPUaFsAH6kWryTEkUCIzvgho1jFJRz0c9Bcd
4sZqrbWajv8ZERUyFhvWaFFZ/t9rQC+skSzlPhXNp0VLLiV5f493xsXKDqMjG+PW6v6ZI/jPGAvr
kYCXVkxZjIEYk2g5MbIjBB5VE9N7Q5eKGhF9JPcb1nx1Rgsz4stiyFHSFENonQbvbSB6Jtoze50C
0sTOoYhmoGGdMXpkznQuVLD+ZVDqTDTM4WLs71BekO0E6kzGX11IuHF/XhRwuktjPB/i3k4c2o4u
2GMSPTm51TqAo6lbB+v6MovK4hD3cjUN7XyIAweoQxuwv/k0ASrvDAZF3r9Cc1Cf7mKzdnrjywFz
MEGRgVSqb9zfnul1iyAqi4fUQyaiamdHQAkcv0W3euDUCCp55CduD8Bdtwcoo/65lLE8oQYL/LH7
CJ1E+/nTU5Udaz9nlnuErrpKHakjoiq8osn5rtJRBbAQP94p9qSiaO6IOG9bp2xtsZdnuqoKPgjF
1PVeh0/hacTTLJD0hUEliTQvt6c7H5B/WnJRWZzkfsproVGYFChDNEIFOchV8pljI4ruR0XQ8liJ
NxaWmT95ZSh+MVRbobdyAGEcXkOt014H4uSOrqpbb8XKTPjFYwtgZQyBF4iKaI/u66VUpx0qy4Z5
V2pqYPvHdn97wdh59a9NY/HuFpSPYhDahFx464MBfRPVAOcPUfQY9iYj+suBUVV7t4vU8i+H/DHz
v7xTUfAKRR7mIbVWf86J+0q+TGI28MmwgKq62/RYVibHLR5cgapjAD+wiL1+NIxYJYQ4h/vMvL12
K3ZT/ElL/ppIBAsYFeM8EXDCqCAZVvH+qJOaEHW3YSC4tXf2H+cAUtQNauUuoOvovLIGq7M6Z9Tn
yEpUhZ0BrW+124emyRstSCoIyN52CVxcxo21Xb//7rcO/HVbJdGLkyJ5ZTrGHRu7hfaswHR0Ft77
QPtwXiib1kayNdC8OVdOpLII6uiEr6gC1SxoJSJByVhN9sim77yfAcsPKXq8ULe3b22cxeHo+xzU
+tQ8TuV20Z7rAo2W38B9aDd0AaB+tbVwa4ZvsYWdVPBQN4JR8sDZXCMZqflfYFaYTt2g58f26fZ0
ZoN+bdkW25NT0KgVmNn0NTuu+xDAlnD7wysviLzYD2YK6mSkQKULBoHCs7gc1GjdVg7/+qES53TQ
70i1AOKmjMYycTlQmjHAe8dgcAmBuO3Q3fN3v3+2sL9uaVcVoKgvMUQN5Sy+e0UvBJSlNj6+Yqbl
hQeBXlrQ+bYxxB8gvDbX0kTqg6vBlXXvM412ewIrOysvnIQSHcVMS2OMQaDcvGPsKlTOtz+99vPn
IX+tDYgr0ecf9bGLdvG0MSp0PlQpuq0UqHen1MYaLUqk/+PNivJsnn+NIvFCQhVlBTsJJUHNje3T
19MTox7wrnwqG4u0dpDYP8dIRFmhJR+2WBJQTMmmXBVLxaTL8Huq860c1/VABFjXPwcJwRFMy0wB
t1w0axV6Y/rJahzrImvETK3cQf2RdPoLOXtqTLTR7G3O2sp1rUSPgPj+OXgCFFCUDBicI4+0TasD
3mpK5S2UsojeOupIqI21ZOdFu2JLpMWV9yZccKXDUDF5Tqw5uvt4gj6g404kNqND6czJFSRLFM03
bh/ElfhfnJPJv88IG3d+UvLN7BTU+t4Nbcs55WqkEQKfwG7gFewUbXd7sLWllBYmIWZQrqz8eTAQ
bRCEV4Z1gskhL28eOW+FrT/19WuruLANaP5U2Go+9grJzj45NUTXD/bDjvq8PY2V0ygt7AKagln0
mWCXtPitJB+CezgH+u1PsytvlrQwDGMbQH5AwHXKyXtixMRNiVGqnpbiP3fkAbqX5P47Mm+PtuZL
SwsDQYe0SAvzSo0q3EEjheN5IHA6Nz4/f+baRixtg1+XOSf/nC0UJA2GWB8iIXZlblhRfj6k1wZY
2IWuqSpfAQu3W8HCUcfG0eTvy4lAbYcYvMqQGueZt76I1amEs6EG4kzqIdiBM0e1R1Kon/x9rYvm
vWLmlg7tDgLHbV9uTX/+Fdd+3cJweFSJUuHPrwtLxD8MF8qnoozEHXiIU0dmBm7XRkOpd3h/DchF
saZceJlVVA1t394BbuU4LVEbXApxIT/LECwFqjGQrxOKmQdSm8ZlIHed7SCloebG7pyoWvpUGayZ
qVtBwMrDIM579uvxAVy4hjpbiYQYdL6RZ2ckkMJEtkB93J7b2vcXtsQbIqaLajp2ayDcMtuDOGUx
voX82+3Pr9kqcWFF+KGPBKS/8OZIxHCRnjieTByjB9z1+78cYmFI6CBR0HeMIR4f98/PrmWd9A/E
Yhubv5I3FsWFLenBRMGBHSh2jUEzLAv5G/tvf/nCcPCR33geGivdfachn3pRTghdEeZVJrAgf21A
xIUBmQHtIk/BgMAcGkZiWOaLypJxK/m9ukLzzf11Rvt0SiBYjhWaCxsaAvCn0FJDY2N7V8yfuLj/
dVij63fCIpW6+2qQGPGp7uibdYGfS3zFvvyUbX79+mD6n9VBWhsaGdoeEm+WpjFHAUlhYt5Z1ROO
rQlNC/JSatb7q+EOmmucLATkPP5PdZepb0g3oWZjgVkL23engz6IjNrBjjVP1UAlhrTvSOzv2yvC
r5gjYWkTvC4UeB7rXdturT+/vhuGlBP6UZtrlvtXXyen7N180nukjwOC9LH+NicnDggbwP+tb/yM
Nb9YWJiOzg8KvirwM1B1aLRXsCxgc3RkGB+I+mSqtye74iXMPWu/z5aAbpWMCzEI7IdbIrujVmTj
ZfnBNl7b+YXhgGwf6Ga92XCg4dvpibZHw/KhRWXuWCKXapkDUou9bliEfKgPeNVb7Q5PH6O+TOrL
U4JsjG5jXzeswZrbKiwMTVDzigy+Z0wV3HGqaLqWYTX7092g+pakmrx2j0qxyhFxy0uaz8u1+S/M
Ty4F4Kru/r22P6VIX//SVVuH3J8eoSbhl+T0on5/j3tK87USDEmqt7Gtq4dnYZMacCakEBTF4VE+
3MvxQswnHFHd7swtu70SBQgLq0TTrZ+DJh8jPB+PFnnR4YPfPpPc2qcXJklO0WcBka7Yhcoz6jns
SfuGJuJswr/AmkJEUyJHkrupeqJRIhNJgJgDLNGGuitg2W//iJ+65ZXdWwIwqUiE3ugw715lcJo1
EDJbHVz4je/Pp+Da9xdWBuBxBsqI83GsNINYDSEX5AfPWyW4tfiCX5iPPI6CMmDx/c7oVbckFuif
cMNQTlS3LNS81demsDAeAI5GMTcnUMG9qnuaierLdm5zdQMW5gONq//9emsw8WhBUS0TLeIk2rie
a/lZfmEP2CEV0VaJBXK1kqA8foeHbySqtvu8vcNrURK/uP8QmIroNsYA2v4ZRQDjEpuWaeqw4QUC
1i2ztvJacYtNoJUBzD1zmnnvSmT8vnzdmU8feI0cvJKqKlm3J7MWhP1UkH494z1VTTkIRmI30eCi
k/lh/r5Xt0Aca5vNLTZjoEu0tc+f1/b7Aftxwl0Yta27PH/lykHlFjvhJxFERYT5LrtgKLpza/I1
qXi/0zs72xpjbR8WFleMWbD6pLM93LsGpeOkqlu5grX0x0/6/9fij1nrRRU37/FowiT6b61+sZqn
J8ge35OLRVD5ne/1Lvv6y91eWOAOiBQKeF9MxmWw3fqTA3d5w7yvXTx2kT+S2qFrUSuY6y6s6uaz
R9dqGOB7K9s3W4gr2/3TJfBruRi0LIHmCvHk1A3gYv2g81e23lia+Vpd+/bSrApS3FYSFbkS+znN
DCQ1DmopkykVNgzTmqPCLm60gG5eAF6K3IXd6zTGAPGT5T6DmJXI5qUjd0hPvEBM5e1hw4SsPRXs
vI6/1qsFAJgKfgbcJ9b0POofhW463vlQmLfP009d8tqqLa43KmE1n7KY0uOzO4OzJKI9ay7OVucc
mb1laYbLm6MOgSZy4uzsTS+t1rLfXl44+2CHxm7zVVw7GgtLkKThhNa/eW0Lp3Fo/f3yhVcLHH6W
Ym6+i2uDLEwBLVcjGLkwyP7x+ZXRjqfIaJ2Dff7eukHzYbu2nAvfS8gkSIUBxYeIUDSxhLlqdYSE
FtGzw9u3v4mtWbGbPy/br4MBwW5emKQ0d8vQB1sxes0fbx+ItbzFEptZlkqd0V6eu884buiivj/J
5OvrQ+d3lbljNh6tFdSpuGxjCaFSJxTJvBGsCSkr7eKTy+DMoFNPg2CqRdm+6qsPyFZu7MyPd3Vl
Z3788V8rRoM3uwJXb+7SJpR7rAnIJ9lUjtElPMk2/aiQ9+DDs0536IEmtAZlFeCvwO7lKHZp6GYH
D0SjNRV6MrpkIkiwLPwTaD9sBpUrr9TPfvz6fQLVREIq4PehcBeeFQ+k7FyusDYnhwzaniII/AAO
gi5wmTZ66L3qgigW57/b9CXCzculoo+bMkKlx/YP8QEdJNr7UXEnOzq8ZLq9sQk/h+jKJixRblk9
UR66CCK3sbR09w7AMYxOaI6GtyNfqYb2nHO/5X+teS5LqFvWJqLETBhsv3+GWfN1YCvVrZmsREJL
bFsMblmxgxyzCxeeV4+xar68nO2tWvraS7MEq6HzWChYGhuCkDhxwKekv7+n6hdrZcRGK7dWahkR
bLiRWy/NikGhF+ZX4n0oxZSYD7V7NDzbOJqtMdjO20g247YV2zjz6fzxmPVgwmyoLEK1AD63ZCCh
j85qpJJ6bdTmqw7KkS2fb217Fna486Qq5WpMB3Wwynk3vnjiMKry1wd54YZB4zvixAHf1x4FgtPl
Io4zsGjBQSYv6laiZiVQEZaYig6S2WMJThWE8sEdYwgGEm2edSGgnyBf4IAkD2A/SY/sxqleie8F
Rf5zi7opTRJIhUfIl/K6ERLBaCx3/9zryJ9eQjPEiIV+MjogXw8AXu9VfpegEvK9dQqvv8/CEkA4
cmwtlSAagHeL5/kCqXrVeUFibQQGtt7AMa0YIWGJHkzyEXpm897tEeD7B/8gHUUbuS6o5BxyJ7YE
094yE4v21/8poYNO6s8FlcC6KXPVPBZrtwD/VA6SrZ02QIWZEGsuyeZOQk5AvXM2yPP1Cq8P8Nlb
63k9iSgsUYTeKFFASGN4kGDrAnzWTBt2J9GiAACi9I/cGY1CLVzvsFXtXj1BCzsCWZC0HGjQ38bI
PIAT2/Z36OxUUUtFIH+xvk5P5MWZfTpgw59o46VCPdrU2o0DvOJXgFrrz/X2KVmWxRTDo4fF5s0K
eWFGszxr2IWmZ/CEMLoKcT2b0raeGfG6WROUhamBmmbkg2QTW5zDpbBZm//3X+optVKrtCSTvDNG
YRUWq9JquGM04jnOoJ+rN/3kTlplYW1wr0NzzvC/TPapVk3HQXukblOmOuiI787niDyoqUFZkclF
5Parv7pYCyOGXpBwzOZfDmJR8tpZ2KETwdDB7q3WyNvbZt5wBa0oLLFIYELqmV6oI5c1A6v+LoBi
LWHCPK01WsO/zNiL2ng64P2sd5Rxe3oriREwjfx5FhKqHMZuPorIbgP55r5ajmC+bb0wK1dLno/D
L3/NLxNZyQd8XdtDKOWEvb+wyIGqdzoaAzg90b8lbbPQPt+ef/pNwhKuVLaIm/15px5RhEkMuALO
AapbZKvrZaWVQlhilQTIJ2X+z2xa9TUnuC/vyLuRl8K+37BFPzHrtTksIs0aEJimLTCHlOBWjrpg
1MQ6PcmadcQVTVVT14fDOdXG3XlryOs+tbAEMDE0W0oMgyGHj8zitFgHVDq22OOXkRnG18uLPT18
dy+3j9t1B0qQF5ZHKZKB9YQUT2dal3dhXvNQkEm5jaT+Wulr2brVDiM6aOUkd+WHUlcMVGlS271P
zHvWzMkzbw/Oq29DswsR1LAHqEkktfbU6KWjmOednlvoMibB/owGwo0L8JOi++d+ij9JpF8XQKh6
pHNaBIqR1RnQlbAhc/Ed4yLUOmhSEDoOFgMoRbEDMyz6WExnQgycHBRbsVsLbFdmYm/i8dfg8j8J
lF8/JqpoELWFWQ53fFSPqQ0oNK+Rbj/sYx19JscIuTJx9pnNF0Y/n+ld4e7maLzd+0eNNrXHrav6
AyK+tiyLc0A1kNuUS8RxHHmGMjkKd7DvvS6bYN/5ZND3Ap1kUqq1a/roXWPJm4MnX1CjHfqsVQdq
Bnr7+bZ5A+ZH6NqvWTxOnhdIPMXj2MAGjnp+UAzFoL9OAE2ptQP9ZDvaIdEannc7YSO0v/4cgtbn
T7vIpE1HF6BscMdw0sXgnOQgGgcXTp9emGqrg+668RWXnV9h2INfZ0giN4E2IcVAJ1J+aiDqIpeQ
sXlBIgn66xs9nysJEWEJHmRyIUsjCMfN5aDgkzPe8VLrT6wxapRp21vXacXzXaIEqYZrxWbCCxlD
DxzdFgZopvQebHa3rdPaW7+EBrYUz6RQr0XwZVJI4yAAD1RBD9Uv60vSPxqYRfKkQ9l14xRcT8YK
S1gguuWqeuAwXOvHPNpUwF+txaycaFwNYdEiK6YNM7RidpeQQAhtM5nkwew2PQNNGWYfjWmz4SCt
5MMFaZHvTbyQz/xiwtZrBijOtS+4RYhH7rfS4SvFYGEJBYxypoLcxzzAHgq0dyXJNCklXw4kBkhv
saiagpxh6zWcLdA/bYGwxAZSUx3zSYrBtGfXCPXS9O3URGYS1RYLHd72PdCvT4pz+8CtTm12ZX5Z
ZFBWTxkHMUo0/+3dyXjl1cIgJ5NUh0F/2+oEW/PxpIW1lQpJ5oIBo+xBWf168k20EdZ3WwWRNZ9F
WpjPcAI7VAOVIXdf6yz4TImBZq/L6cuEU+8Tk7pvNfMOgmt3PlIxm/0p162bIC1MaOsJ7aCIY+Ty
99x5b6BZEWPxiLzNr7unlwjvxPn2JrHXjbWwxPd5Et1zYTPPT4ucBsEwY+R6ZcA6xDvoemrWk6Ty
RqmdeiM68OjRtiN9qy63FhsvEX5cnHKgoME0vYcOvZLRxxGoQqSDSPX9k/l/0O5jAtIBsnMK3VHP
n7cnvXZmfgK5XydzoJHp5OflRVlWmuv7DtHftK2vX39xkYT989zHISNUSYxb9rgXyPHy9XQ4bJi6
lWOx5ImOEibPxmi+v7n+PGkfH4Ou316SFSO6RPpRyJN6QoYveyX0VsFtEIuvt7+8ZgbEhRkYpT7z
GJA84d15Liyw0WnSiUdNRNLnFKaMINc/Bu5Wj9qKHyiIC3vQK5UXdZAldsGuZxgUYEz79Emw/ANl
4IgVlmi74J7UFCNA+HnitRMiHYhcAOFDKFOx4X6JhHX6jVTTSnlYAE/4H0YwgUpJ0YFT86e0BkA2
s3+V4aC+vvs6b1X6iwRXWDTOgMh/yptF6ZXEN4jk/hy1Y5oGJOhYhHJGdM3Iyg4AGfthCz+1clyW
wMEWLM8zPDdyod8ACWyzaz5un5afU3HliVoC/PgMzOysD3tUaNQO7nOkchbYFTVanZ+Qowhdd1Ls
nz6OzTPQRjrAhaqhya9otWTV5z1tHiOtI57R2YOdOgFSTJbx3pHOVsAwSaLDYSQQ7iSjLRC7gBlV
t/L1azZlCQmUIi/IuHnJkUbhVXQ9z9QVtMYS0EduXP+1w7REBCY81L/8FovTGMpOdlGem1sJ0cO+
6+xsT+O/a5hq+5yZgctZgrVVml3L3giLJKbclEXdC+18h9FnFJLojtEmYgx7SiUfoRW99RpSei+C
uuuJrG+Rlay5rEtYoFiGUhopGHbmDAFRmP4KOCqlIqItiBMCG/gGrC2lbSUoVjxwYWGpakCCIJA3
SE4PjmGC9uPCZDsqhfIn5Ddvn+8583TteC+sU8oroQzGYMmhwDYKruH/4uy7eiPngWV/kQDl8Ko4
OTq/CF57rZyzfv0p+dwDePkNh7jeBRbYeSCpJrtJNqur5Gdl6ve+Jropn4lWmQUbPwXjzv3eaB9E
BB/QWadg782mXZCCRc/RpdHO+4fftU2EmGAqy4IT0LYEEqUsRyV456PGs/zd0EmIn6JEahDJ47ST
K4iQCJWGN+6gN2toT/2yBzI5mDSz7qvSvIOS7Rm8/dbcJ+8wF6N5CjRcIUF+vsQnij+p404RgY0e
SksrFwGjj2AwwFy7F0VHGmrIgLKoJyiTLRPHjj7z48rve0jX8lAINApn0sFuHIqMlUs5KH4jiX+c
mYxKUEJRHkHPJcEV+7Q6Vtz47EP4BUA6K1fG5/vrimq3Zc/50dHUVGIPGutxB7mGTa5Wa33RfkWt
ANIjfXWIFPCDo8rFFLnOi4VOYMwX7fsI5y8a3cgUOZx2cwbptWlriK0N/iLL719CEEkxPk687f8k
9wC4XHEv7tBLrw/BdWoKw0Ypp2JLs1EeetASnHtIBm2nmg92HKpFTW6qwLSeBYYlaD3rbk5bKkRc
gPJGFqcSnEuT/7b9oeDey/54/wu/K/RvRLjv9OWP6esCDczvAJHtJFnUdxFkpj6FuNSeFTWJ9hNY
9S9NwmPtJ41oJ5whvzWVjAcQNREsXEXaYy7XqMmNoC2btLpvR7lfPrdVVW5DOctd0InWWxWGsrom
K86KWIpbvc/yLaS1y1XH9eKGN0of+kAS4itImbMnrSsz22+HdINSRQgHz9DHOAQ9SK8hMPmpZyq2
6RTq6wkw2acwMxRWCPue1BumIOkSjLSKQDaZzzvbXsggCgCr8AqmgHcHqKDC+jubqKbyTnjIfX7+
eD0cVtfSukb213nFQldS6tsUkkcBFGg8F+kYAgqE7P13jd4eV72nhZnmj4vd9II/yLyjgANXy53g
Pevm+xV1ViayDp352ZmsaxElWwy+5X/9ukoqnFOHZSj2wgQEoW1URf0B6fwqcS4wxMfpZJXm46Z3
fPN9s9pcV+fP+2uSFlJIHK7IVaj+RcZp1xSo9VbOsQQhZ2O0euPaNhAPKa98doVw9P3uKIdjEo47
TamoijJ6M3Jot6XguS4ZbwAUvyWRuEGUcloYVPOug2pJg5NwDWZUofIZIfB7q7i1YIkYOM+hzo1p
uixYlPm4b28u/qKE4LKU/UEmwfQwS6/X8+pqbV5BfXX+kszPPQ6cjBylQgmP32/KP4JHr6h6zNf/
O4AXLNQt6ub2Lwtsd305uvs9BvWwvly8D+9wOOxed6cDEDDXDV5H7fP9yaMddUk8r+RX3DzLGIKy
lTd4lALzN+qLP07e62HzvonNK4h4lpsaC6hCwV8q35WXP77ZFyZRS4DnAiSNAyBqb7+hnugPCire
jmtg0ncnVFudnEcU3izRYiHKAkZgGcdn5mr2/a8W+CX035h6Evg7lp2RhwpGgRp14xis8KT5ZNtv
yDyBme7PA6LV378XRAmUhkGdEnmwwjyi4nC7fXOXR+PQXiOaoeID63GpAUal0tf5ceM8ex/A7oNb
DGXnpncBoOS4BuoSWNLANJ9fX0FqD7i687654hif2IldPo7H2BHxrnn9uv9t3zmMW59GHPR00Ank
kMWbd1uUqO/dvfu237/Z9hlRENhWrPL1A75sIbtc/l2qyX37YzRB3RNhyc/W+/+yDeYom184+R7B
nbe5bjYbOMmWsfC/L+a3xkgExx6yA7XeY4xPGNvieZh72OsZlScPD7DWev3mPvy9oERh57wfnIN3
AOPOl31efWEwW0yW/TmYSJYxIiblDQvCL/8G6yYu8zCMMowHz0ZP26ft20NjAqKJCXy4JNbfpSDj
4Dmm83XefhfabcDOeH++KJBn4T/It6EXkKn2hZ3otWuos/NPqjeusxdkqfHUM5nFK8d4o6Ck9wWe
CHhKPJTi2IfirhVs31PBAYFHCkvYQHqgfWq94SE78hA3ZsRX6pctYe+Hqxf8JPdVhS+TJOjPmh14
CnEKAt51FdrCOXaShFlltizu/y6o//XzH13JQNkH3NKVdq0uoyntm3XlshIRt/OQAkkoVBjZDOlR
TthNVrLK1w2gG6MzrFksFreP4jyJeWu7ScjHEWOXv6DIeRA2khP+vb+4aE0TscBvpkLjBky4dH2a
d7Kdvr/fb/i2SXgSt5a3xZDli0myL9GSVvxpxKhLj5WBoTVP+CNKDiola2ESPChDsKcyeTdxi9eI
SaV5e73wJEwtijVjKjJ0MIt4n/bd+pA8iOZ8+p11lqPSj9XYzVkOsbTv4fNP2ROURAezfKqO2uv9
9ilJZt4gHNmAaGhcDYawg8TyDH5kYCKht97a6RaqUIBNaZ/GGgInh8DiW5zA7/dKW0yEO2tRlUVJ
qwm74tB5PjAOhS0+3296mdf/ui9PQsrUUmonSVYQAzfzKgIJJjNPuZj8VstE3obrUDgQxLoA3kTI
J36NdtqaudtuIVswOv4W8oNu8ef+R1DS0DwJ+pqzsfaHZVYkHPb5yUTiAJl3RzxCs/1FZ/RCMRUJ
8pqUipebCZ0MX5pbo5Ddkxi7IOXewJMIL5VT4ilcxi9PluIm5+YsYjsCYFK3xsq8byTKIiKBXRme
onKtxyISreVJoF1OGe7vml6uET+8zoDTQTILw0+Q8J4hzmVq1jgyxk1BRfA64dMhNCL6OELr0zna
JmfhA0puI1iNuhdlI/7h3nov/zutWXSH1LkgPFyUJEUaDNgpM6vDjNej9Jia0ADPWWceSogl4VvI
BoYpxIGEHVC6TrJBFaLu1ij3+N1ckCkXvsmVDOI4mAseOKnAlLDf32+aErpJ4EghRhDrSjARSmdB
VxCpsef6nCYmi2WZskJJ4IjIp34X+Rh6L5rtqcgteVfKJuvqQWud2JGR5YW207L+W1c9d7Ed7KDw
zCQwW6LajWhHgkPCfKpmIVOXCISC9X2SmPVKeKrc2mWhgyjhh0SITPwYBZyE8WvLlhOs+WeNAaCg
tUy4L/SqYxUyRMIuX6eu5BXM0jHKgiFhIFogqo2kYMioDffiY+TpZuZ2vwvHJCOUFPt81S8LfbL8
jWZxG0Ywpq0T8d9gFg1llcqLnXmIuK/ybfiuuixWf4rrkyCPqRqSrsvQtrLQPHIgCt52dvJSXVlM
LrSpJDbdqPbLudRglHLtnziPxyPZr3yfhG9woZqpEH6FbwI+cYo847E8hBsWAxPFLiQ+I9VVJYdU
0bJQRE8CYSkHZu7RyRj7E635Zap/7E8dRPxa/zviWn5tam7l1aijddO3mJHMoawZEonhlxI3dosH
TVZuSwfVTB2Wcy5OeCOwkFCMtNRTSGKi6cGJj+Eq9e7PJ80kxKZaxbUup8uRErRI2Vewyqy6RnVU
zWie4vkkFkNJawiKx2i+tgFjSlF4V4l4Bf+tvQkfBYHzkIkBom37Im2hW2oN66/7dqHNJLF9CuUw
KcUEcydfxWY6al6NErj7TdNsQvhm3ZTBrJTYPlUFtLh6BOp5wSlHq2BAQChDJ7ESmugHSVwvNncz
M3PS58INGEOnhBUSLKGUeizJJewdr7NNhYsOqyicYhMSzJDksZgOS8MtlDpCgKZR0QAd8ef7FqdZ
ZPmcH34/z4FWQBEOQcuF/jM0VEAcEj/eb5s2cmLTHKa8ztUIbSfgoik2iRetCztgPG7RLjQkICHP
Rz8QBKwVcT9L1my2G35dPCoH1C8+qwzrUEIAiUJQq8w3ivo76LaowVctiGduqnVt3TcQbc0QPgpK
N19oZjQfHWB8W3RZoEXarBIumgaakA0jLK960FB7hqC7y7po0yaVcFFlNqS2WM6ISmo1B5zgQqtY
P0qn+xahDJyEGggRJNpGCC0ue2juNq+d3T/+cuTf73I/lnorNomQ8hh5ATVzBxrjmtUeIptjHBFp
Q19+/9F8NBoND4lf7ELQy8ndv5rHM6IWRboDUmH/Np1GbaJkBkJAuI4fpOmZfxeOxXtoJW+GM7xA
xHy+JOV+DECby33lj90mB2IUAsa9De3oVtgJa7mwi638EmYQw3ps3PQUOL6reCj9cFjU2bTvJ7y9
GbRY7xsMcrB8L3E0C1CX38VWkoKoiNNYUAeYtnAkVwdAmoXToCxmknpIgpSBNkEiFYdNgCksA4I/
w5p1HqQZhPBuyL/Hk/B90LSrr2MzoA7t/1P+9P8qWfnvB6wfi00UIYHD6VjLKCSF1DekHL3yS/8Q
VwGEFBlWpwQ/Ej0wCFXIaSmMI5npWtrl7rgq30cvZDygUsxDvsgLQp4ExnI5ATrGgmgsVEIyxsgp
00q+tPey3mnDsqmJVugWUDhGcZ62lll05bT8B/l8XgZDMXFLmgtJtFgEiz+uyh6UkTmv9VhFgDTz
ED4f1jovc0smAXesP+FVO5QO6LjvR1nKzJKv4v1Qtn69nA2rp8aK3XQrWC2YPlnPqLShy/+Gq2Hu
AqWGwPBO9uLP5c3W8Jrf7Q/fgIYf675uurRQO1hF+VBEgE/TyCqZVywKxpEnn7znMYgA0EDrndWE
VrluH5Sr7k1PIfTqLeWcZjj+Qzv2udrluJQqYO5WWKlH6poitmx1UsSJg0Ps+IWCBapd6VG1O8ny
W5PFYUybF2LrVjs/9MXluFE4syvY+Xa2Wu/+iqI0TT5Z+02vjFCMFnY6DhwfBSoKWTkpylolSaqa
aQbIHqrgOwOphnklXYaTD2bapmDECprhv6sxfiypJlHUoYfczeJoqIK1JAGE8L3lm5C6YV3eaeYh
nLkpQ0n1l33GBz1J4Q0QGWE1vTjVjcsvSUqVTHIGtEAD+0zZKk4Nr81Ymg8UHDX/jX3+YZoylIc0
bCosmC9lC4iLH9vqOnwGUUEOnotOM2vJvL9+KBH7GwHyoyej9fO8LfEV3BWQv4FDaejojPuqdO63
T51lYjPmK9ReZhU6qB+EVXTmLjN4jYx1wlms7Z5qLcKDdX+qBBCwI7Gk8w9dwz0J2vhX6sFf3kan
QZmPSuS/Jb3vZdAwDFX9qlQ+Q1OB5iSEZ0Oyvox5Hye95EvfNJZwgeD24TFjnD8p1xSShKqVu6yV
fdguLTlnhvbzrESWlENaWmduqcvTwY1lTFJQpVM7cqmBL5D3vjd4Cs6rxUVcdzaEl5E/9w8TZMcF
9/5qWI6ktzpb3PTHaos5NVuKgnHL0B4lLTV9aN6HwfV3jRO+bkARXBSUEstgp+98ZnaRNmbieO3X
PCfyEMDZpX69kqT3MYOWXMsYM+0y/Q3K+GERXZ05HVldJBlqW8pRog0V0E0jmsknkKHX8fW+aShh
kKwLD5MsQGktvkEyazvF88IjKwrSrEO4d8oHqS4pOYI4XtbqsYGc6udcsu4ftNYJz1aTWuXUAOul
9vHONWDkfmLikMkIfrTmCe+d1GqIdBlm0VwZtGas7Z4W88i67DIZh2ioMOzSzkVTeNa2qDJda5vc
iVhDp8RtkqosnDQ54zgMXdET0xBR0aN3ABSUQESOdtD+DTRG6RolwpFcZWEo4f4341v4cTY7Qzan
QVhNfmgZs+QIYWEh22Tx8+X+QqVUQ0Kg+98I0RVKHeG5HN4GmNOLcPS97gsvYbWdHFTg0EGEPa/0
wewu5ap9Kl6Tq781LsnJ33Hn/jBtW9Q23R8JZW3wy+8/HLMT80RoNR6RvUexlfLIS/aciYzGKf5I
orskXkuUaWm8f/E9/TV/Tx2WQ1KOJSSaazb4YOzipek6dOV62vT5tL5vElrT4r8mUcVpCtRJwFkT
R5I5b8yMhemlbHTfgMwfxi65eeA6Hi3L/D7MT0OMxKW2aXG9vj9yGjSGBGvFQ88hRwyrSMA8m8Ef
9SyIJq9axWMTm+PkZA+zgyskmKE2gQxCivvd3vwsHfrh/xpMVwLgoHX0qrjRRg/NEth/xhfd9H80
vfz+w2JtqvS+mqDpFJmmiUs9WduGrQatyO0QDLZmsEpCaB0RW7ZitFndqZiavhnT7QgtP6iQ5YPp
l/xo+x1XH5paFt8KcEp696120znwaUQIMGotabISIUDrzNnt19qlK8z2fL/x24dFtE74NSjnQ6kd
J3yPWwQgQwGw7hDtg7VkxW/pCxP1Q/uIxYd+zI8OcWsobOIjJBNbV+mb81a65E/8NdsVuN3EnVW5
6XL5vwzPjC+76Z74suWE96PLqa+6VFnshj1HCZw+MsuHYS9X9uS2T8ODdFY/giMr1XB7j0NvRDDg
ARRKJD5GMDgbz81FMHVgv9LGbD2QDjO+6Obegz6I7b+owsgIBvSRmLm8PI+KT/Mf1NN8DtivxVdp
oYXQkU7ei/Z8kv+w9tbbhzL0S5wLOkFOQz1O0O+hPLZrQYc4c33g9tkJ/B1MCy5f8Z/DsG78BxgW
dvWUJOhFMqWd+NV5xWNrFi8QyHvTYvu+CSkRiMSFzUUhCX6RIjfMndriRUmRE4pDs81Ztrq5TeIj
lvX/Y9G1ip4Gch/hddnhHNVklYxTZp4EhAWKUIdGjmZrd3ZVS9gi71PgkbZnwZApzkIyfUE7oQ+V
PEBoFqvtoOGRTGNtk7cRzrAJ4fta34VtU2Dwkhkd2nX8MaXmGJqVxx8Dq+pNkbcjxv2BEmZIai81
L7kwqNGVAsBqtk/BHMt6Ev7m1Lq1PgkPT+u894NB5wFK6nszW1WjmUw2/uVP6VN7QJZmVq1w21xZ
HP60OSHcfSxUPeAjfExQRNYYvvDD130voC1Swp/npOhGtUXDnZM56tFgnIcoxicxYXVQZ11SGPxO
CC95vVUGt+dfxeSYRA+/GjdJH8SFo5R0MWZAby/l/ClWoKuSGYROFA8jQWGQzQx0I4VN4p2ACktT
Pc2edh52LLQPzTjELi7MA4h2RrQ/OZEjZZDNip2Z5b20xolNXM2yuelDjt/FCfKGPRA5WWyN7UkP
QamhPd23Pm2LIyFiXSbyOFnhE7htcNA9aZU/p0/dbloxuYApK57EiRmhKES1iCjU2wBcxaC1rB9l
T/47RRb+ryWrQXG4VzljbKi07giPFqQ41AoZuZ40S170WvbNJpBT+765KE5G4sd4nm/nLOnxMjYk
zhAYOPd05thO7v3maWMnfLiRI2nmQzRfCDMKYN6GiTHNlLVEosfwYILqehkNI33LRaauWEoNznFQ
btwfOK194qRelXmtlUuKMFZjM2pRRzWAT77oLUXeFB3rRnmbKls3SDofLmr8Ls1x+lOO1UZFBdqJ
3wh28Sbb3L5eReaAF6e2NedDfEhXhmrlb23FhA/RXIUEmdVz/f96z4VPTi6sSi5cXE/MIORdrRFd
X8YOMg2rPvEZy+32lQ4fTMQATJkf6wrmrRTt/hSdkRUot9G6UqzRyt+xvqGh54mbydM4Zi7wdq0U
Ol1W54/jzlQEedrmOE9xK3XTJ5YOJBbAO13g1KDYBQ80F2+5z+D5/tKh3L1IpFpUCqoh+DXCQ2a1
18bNn7LP1OFZd0jaOZekCUp0lNSDDQ37Yl9YwQCu3XbV1G9SW9oxn9p1Z5h8ijSw+JTi1nz/m2jH
CpIMqKszPupTdMpbACtc0h3kdPbCJUDBytZrA7O9zL3TTYxlQgkbJAmQnivhLEwSohIPvHxcWXrA
gpxTHJvEtAlB3w4dr+IB6Bhs/c/Sibe4jDCstGyTNw5fJKpN76JqbP0RUaMDe2bkLNVOJ/Cdg8UT
1FE9VFizyC732lptGF1SFhsJd4uqmW8L6HPvEhX02OJKm5/LGQ8AwbYfwdmB5PT9T6OZbfniHy7E
50KhIT0KjEAl2/mQ72a/9wI99TRN27a5zph4ynZEsvUEhlSVQjBhr9M+xiE0u+RRCVjiaLTZIcJA
MrVyy4FmcVe9C6b8oFjc633j0AIpCXzjBm7uQDOEYb/4j5htTjfzz8qTO8sotskvbSP+OwVlokhq
mME2Cb8u2yvPQXgtfbn/BRSHU4hDfCnx0iSlaLsLapMLIaTYn+63TDmxKsQJICpArGOEcIkpAj2b
ILhcqNi+2K3SblylBW/Hce0WSIXf747iDyQiTpOKLFZbRI7WLk8FdCCq9aN/ud82ZXGSiDjJF4s6
6dD2bBsQeGGVpFJcS15+/+Fa0qglZZqi2c6pGnM4pLYOclPGormtwqAbJBgukgHKDpfArZ/DTxzx
wG1cro7S0YAqtZ1eDavWrXCVrOPJHkzxzK/u24oy7STnDl9APbhb5kExcZfG26eTWPW7Aj43xofR
JmNZyT+spla5LOkJOpBE21DM3KsZQCvaCiIScmGjyvzko+HWRl2h23j8S+p83rcKbdCEC+s+Dlwg
nVpWUIo3ENaNhBLYSHjbXGZROlQY8hb58bS11N5Ewvf+kGnmIPxXq0q5bZaJBJrnUj1m6+JkvLKW
PmWVkKC2GIuTS5Dswk2q/UxAEqF/dKjdZfFZ0+IyiWzjNJVPmhH2DjL7LbMUs3TDxpon8NM2PMNA
FPcl0W1VFAd9sBgoMXswrJpNBJpYFpqdMrMk/cuotz3XlmhcQHGwbmrv89PvQJG6QcLa1G5RTRrQ
drwucAyOTLw8Febw8d7LTG5+2vgJLzVKSZSaZWWObliaSQ+y8MC9vzBpdif8NK6LNBEyNA0imaUq
0V8ND6y2acMm/DQc9AiIB7RdfoIwDBXr49/7g6bdf0iOlrxJxKZYoouxKkpLXavXYi2shvfYFTIz
/zK+oOZeW+njfGJVtdHsRDhwGvpREDTosbW5whRMUEolQDff/x5KQPsPkM3XhH5aonC3TIJuKyww
FSXskDi2QIDqhrgs/MHhHytLxgvF5LLOa5SwQ2LYeIHL4moJO5KrrMJT4rQm8tSF3bHIt2lmWdbV
z82p8XW+7tGB/Cjb3bFhbKq0eEai1yIZip06YM7YzJf63tnuQcf1Ufgmq8aeslhICNukBTMfLUcc
4yiDTUY+LnQ295cKbUYJfw0baarbxSYtqG2n0USCw2zfWA/oFI/9TrD8sDinR7mQ1Gj9SeacWDX1
F2acpLz4fMNffzTdDgUv54tNIM/whZz6vPsbH2ZPBrOrydJ1otmdcNICLACZ+O2kvfmHs9IDv2NZ
5rZklG6QeLTIL9OwXhbNeMzX/edoG60lOvHz7A1gjImPmiNsEsGMV8++yeJBoUwHiU+LMjnq0sV9
dcHjLDz1RWZ1+tU6+o6sP6ajNCQurZfpAK/mk1+ZXob03zYPrN81T7huUcUlr3zPxG7al+tpf5Ij
EwDO+61T5vk7vfJj8EVUj360LNMxQ11nb3G1+c6KajSbE3ttLk2FLCyHSxX0fAiYZ1btGK1hwnP9
ylA6KcCgW3vweoia/qruCiuT2GaTfuyRfUbDkyVkVmU9N77JkoOjxPjv7NkPSyNbhQIbAW0Plgai
n36h7a7NkVlwQEvDfcfoHx0IZSvwnbqY29NcU1yPjoZiOuM0MtY55QNIOJohKk1QLudKnPxWGiqY
9c9sPXod69LwHdNvJKtIMFqht0XZzIgLT51TuvOlTCxNdJpBNsVpwzufQHE8qLnlX6UnFDl6NR5G
RxAcTF5YB3aqMvyNslWSSDVAYlB5u5wgWhwOQXrt/7nvaZRFS0LSNFkVUAiGdsGz7SjQgWU9clNc
mISYxZmqQOQdDatfkdmCeUZnqbHRWiYcOBVlTk+Xw7J8Vr8MSz+mh5Cx+dJS4CTALKgr3sjzpe0J
lMe2Ppl/w8hKoKGHYsTUAZWX8bsaBN0gtTLrUO9HeURftSuh6kQwtbP/Em9Hp3y8P7e0bDSJPBvS
KoH4AnqA4is475Fb4F90e7yO5iCC0SvxnueniZVpoJ26SBhaEvyf7VpbW+GeVOFppt+XDagMmbCS
JeT91xmBXiFOjIOKI+m82MyWrc6rLhlKH0I7NVEtPqJy5r7hbjsbQA7/9jJwYqvHMnoRLfG1tBRG
qKJYSCcpxIQ2r6vy+5pnR+fiDa8C81OQmqlVezHj5fu2c+AR59+hd3zIawWHoaubxmmv0LtcVdf7
VqGEcv0/6LJB70R5GX75oHw0j7ITux/tU7oZPn93HkIa7t/RD83/3Th8T9n+7S+f90dOye7hEv9v
u1UVqZMxtkulDOAq0yHz9F0PlgvppH8Eu8oSIauGXOW624EmZVWzXvK/x31ruRI7N5drRqtLyBfj
XeDFwOud3M8OPz7mGmfjNV8ONlwFvPF1mv606qqtHI13a3XdGIEpGJldSQADa1uxf1Dq0kzTB31y
M2Ewq+xDFjfG+JIMZz+xp/YiGJdQ2I+JU8t/m3wlZn/Efjunj0roDvOmwY1NViZznp6jch8kg+P7
D2M8WGKzF9oLH6OAt5HgQbuEc1Vja4SbtsHbqjTZXVKuVK22ONWZ1BdfXQcojmtTN0Sts2/787qf
Nq26HeNdnZxizhllJzLcgLfSxM2BzsucqnPS2p5KtxJeU3Evi+c0/yPMVqA/zSFARO16asAY1m3E
vnJzcW8gu3J/2m/vbTg4/Tvr+tQGmbYEi63oyPY7i8GDFh2IS0jAlWIxLtkyJQI/77BTqwcO9537
Y6bsQDoJnEOCMgikYGkdGN7TcPH3oVU9dudo8xyUJjdaY2GxvoQSLEgAHdxtViYJBoKSqpPhnsPb
rDJfWqwjsXNipXcCr+LYBCroXRVZyCeGbmNDL87H6e++sW7flaH6+u8Ec20fGOlyeJU+DLy49n+6
l+yBlRWlrJ7/gOhGvQbdPhrvbQMKlsrT7y6xOomg4/UuD6MKM1zqrVP6ZWfWQbVKys4ZQnmjGQOL
y4KyWZL4OUMHxGdelpKoZlbRPc3cg9ZkSHu/JsWnJkpm0aNGOnuPudjShvX9OaFgkHWSZc3QgUaL
RUy8HFqA+kgvqCTfdbtZxRmwswOw3zE6WvztRnAlRfsUIVWKOcbnDZt5x2UI4MZG354hNu/+sgfC
0/1AMjQQrOP89MQ/4sAv7bJ9vU1TD4rcrNVAWWYkzs4QU73QFSyz5dSEOLhjXVyWPfOGeUh8nVSX
oCjnMHg/iyD13RoHTon+MixDiYHaElF+3OoyTZxCfrlEFxC8VrYdGINBh3oB+5pvl5jm9q3e5yxP
pLg5ScDGDWkQdIvDtDYknT5RWm72jRme738L7VOW3398SqEE4xRrmIDcDlF9zcrj0U5LJMAOEuSx
r8goYkie4ofU7gaAWAsrPhhf0XF+vT92WpQlMXad0srxOCydTODliLbZX242jXO8LT0WoS71Q4hD
jJ63sx9M6ENUkLzOvP7o75S97Ap7fvvb7YIE2AWaUlWDjKhhQA7EK0bk/MfNMLmyC6wVo56Vst2R
mnvKFCqzmgDSmj8IYIaAGjszzUFZoiTOruH5Sg1FgFnDXbvLnHqbrEMoO96fZcoKJUnaZFkZQVeP
cQelv5O46m9oxH/7ePidA5DgutoPjXCSANXv6sSeeVyjql0xMI7etLETW/QYjJLWdiihTCYszGyf
RLrpMwt8byd/QFb3r+9OfJKFPhQ2ccFVn8qrcZlcyemhKMh4t6GdxkhInFAaLVj9MHwF2lSqVXkl
nqSPvfmee6JrQB1WFJzfTTJxRRETIG4mPNXtNGO2kxTEjSMqeFQmIQFlnyHhcII8pZBEWcpNmkTf
I+2MdyiF4y0/H+Wj5ofcSw40gj3oEtR3fF1/jTiUjgE41Xit6M9eX/ehFfi1FprQRI9WdTLO9v1P
p9QU6CT4QglVLuIHXJPG4Zo072LyFfprJRVMdRYsJXqJqs7U+H2TDWYAqWXu636/lHhAgi9KQYDe
EWr+QC8BZYC/zzXwc4xjPGXzJXGAg1HVYyzC2jIPEbB+HfUv98dM8yfiSKIJ2twIoCjbVVriShCS
9fnWGhJW5oM2FSTuT4t7vVVrLENuZfdradUFVstZgbiVzulG1V2/d6WOMe8UI5EwwDTTi27qIvQl
G/JKzUPfg4zZwHAomu+SmL9QlQPVMKYlJte13Tcr8FNHyEa5wiFHSXFq8p2FuuLsVf9zf26oxiOC
nRRKJV+icGxnIJv6VZ+Gt9Qtob2bQOt3M78n9uf9jiiLgIT/NRB8k6KlNiPnw12XyTbSSqcw6Vgn
a9rELL//OBIZYcUrgVDjSDTrF1kX1/jBy5UGSh6tuCm1dA95yG3Fqa7fRm4rzSYezyH7nFmcHLO4
a2gfSQRELs1koSk6DGINIePd7zAL+rcwzY9vA+8hD4wumh0s3tFtHcyE9yeFZjQi24BUd1OFgGXu
NKnirTxCZeTQRgy0FXVpEX4/V52fhDV2Ov/cHZRVWTlDa/vX8lBuuj8KhCWOMuOUROuKxAbiPQAI
5hJdtanFfcSvNdhMBpN/BS73VD42kR1uqudf2YyEClZFDFq65asmpUSQeRan6/2GKecxEiwodhWn
KDoabp4gt33p3NKUn39Fl437O+kekaKAuAFg4hl0ouE1svINK0VMGzex6A3eqLqyQ9Ojyz9VHoSJ
vuSVzphZikeR0nRiqAcdKpeQGz53Hmj7GHsdbRslFn7JiVE/V7gfLAzclYU8kstic6OZg1j1TayH
XbuU3aCi2AwWqZ7Y5Fe/vFeSsDojBt20IMAe7ZwjFfoWyoHJyZpZ5l9jGVkhz9izbxPp6zqJr2uC
TGj7eukIlcsl4KP+ZoDY1io8KE8dFA3sccO7hZ0w1Z4osYgE2wVSmWXahA4zsFJq/FGOH+77FQWY
BQqgf7eGKp1qqQww2coxe05P3FXdGIAYRIaV8sCWiR94m5ZAxgwKTFZAohzySQCelMQlN/X4GF4x
NRRUgIrF6QMzff8VEQumh/DnsM9LXgeL/K5rLlpo2CgftOKBBd6kuAdJLqcoKseNMlrnVqK1loH+
Yp3pKUd6klhOlKqimTW03NuC+SFZLHQTBQqjk+i7CXKCklbHwIMeZnv+UFb9swKpHmUFYOujYeFu
25jI1XvySlJNn/U5lPBEyqR1QxrLnIDjoKBcBmCh6+Bhzi+MdbtEjBvZMBKBlwQhp7YcjjQJCN/0
/Wwv5Io8tJ8MVipmCXe3elhi2I+DhYxa5UrsmmU2clRkeJNqSqt0G/UonIoTmyXMTZn0/4DyekmX
8gbdxIVk1UlmZepD3ahmK2cMyllaD4SLN72Rpq2MHnL1I85xw+h2CR6koGHC2DBoWSsSn1f7flz6
Iiajtv+EH6Dk3gF3cB1WLI4iyrZBwvMGv9VxEPtu3zhGkLCO/4ezK1mSE4e2X0SEGIRgy5hTZdZc
5doQ5XIZIRBiRvD172S/jV++TmdEL9yLdFuAhqs7nHvOp7G7lVe9NvjFFc3b0e+MHNNz5hcFc7YX
ZcES+DcPn3VlH51//2MfVSWRnJwnp43bIz05sQpZPCfl8xSqp1v8h1cuiEuwnrfajcfd8wlH69NU
sKhH1e7vR+2KvfunBvvH+3vUsWFN4QerGE2Zm/P03CKkuzL0JUQPZolajJ1d7IBH7n2WNCn99fe3
vrLpL5F4lFlVbWUYek1aIDpJdLNMcd4X/2IXLoF4SON0os4x8gArjRoPA/7dPZOijyJooTW03t3y
S68s6j/uxx8z71i87Nj5G1wjZmYX9t4taegrpvkSj2fJpeUzOc9OxJMft7y7K/gU75/I/Y8XLj2j
9hoCfrg5pO+TEZBjDyrmMfXQRxzwDVLm1SeKq9Hfl/jaR1wc3JaoahgYYgJrfNR0Dbh3T/6TLoLn
XUL0Oreo2NJhgmYIC6HEdkZJ38hBXnvtC/c6Z2vhczJg/2yHwLzZF3DFq/rHNv8x96PRM/BUY1i1
xGO+s+Tede4dvrVcqHjlb6K/VYW/8qBLgJ7TeHbOcjyoi/RhCtxw2rFYJbeE4a4c3Et4HlKmTbO4
GF5sEc8/6/hWcfnKvF8i7qa+YEtNMfAU5fEKYdC/78JraalLxB3UwW1gWzGuDKqkD17nUG+zOw2l
jilmH9PHLenLa+9//v2PBbaddhzcFs+h6GaYwuLG+18b9mx8/hi2sYpxtCoMawT3P26Cr6+t4sXZ
VKsp6NJjVBKTBx3Zz9aDngMZgEzgw4u42Kw7I21C/vL3Rbj2uIs7dp3cdoExwOYPRPR1vIWnuDY3
F0e16wrFOoVhx3jdyO24+fvbXosfL5F1jsM7t5IYd+4CtaGn6p2EZ57+YQ+1ujYtQjepXuuHW8W4
f/8MdgmyWyrf4ZaNxxnBsKfhLa/sSiGRXcLqhNfIchEYt97SX/RLJNiVdxO6zcC8TLd/n6t/X1l2
CbFb1DyoscAzUA2Nq8C62fLx724f+3/AOlFlyjPg9rEnBzkO1sPE16F6+/trXxv9vBR/nKqyloQ5
59H7HXIod2eHrwtupTzPR/P/eyDsElVX1VPfr/87J7hWbzjx1zbJxYnl+ZhDhgUTPcY8av7zsBcn
U0HYpVgWDOtDksFJ/hvKAgSB/3d+Z7lWa35+W7R2wSUFWvT+7wt3bW4vMlTjLNbaP9/O1RYsqzfm
9somvsSAUa2soTpT2SxxlWjkvG51ElxZtEvA1wTmQQDMMLAB/nx4oDfe98okXGK9FpRafDljWDTE
3wThXhv0PDl/HIkCoIypPV80PhS7/xs5ALsEdcmhHvyyxKBTZO/rwLnho/17YMIuIV1+Z0/z8L8W
UzxVwSePb23cf/ee2CWGSzEJGc7zViBh85S/OE9mjLLz5iZr0rXxL88bt4zMYIqeG9CzoP3wjzYq
2+y1KMO/H5BrVv8SprWM01x3g6SH/NM5cw8F3uv3tMuWRL8OkFn9+1OufcbFMXSgd2gRgodAJqeP
GSg1wSZWJZYVqR+3dvmVcIVdQrV6VVPb72p6jq/62Hm00vpZDcl850GZCzr3myZg1cb8vpU5vJIn
YZcQLi4k9fmMB86hB5M1htYLi7Fr+427+Y+uF3hILs5ZpUC95mHqKnAQ9oEDdiUVlGtA7jwnXn8b
uw7s1FsoAN15YfT31fonqv6XG+kS0eWoWXA3w4dlL+xE4l4H+cPyY9rIDzQ8wtm23iGHtevckIJs
4fHvD72yRdjFFevU5mBUGs9kQblHE0+zF0czBhkvmJz+/oQrVoCdLdkfFquae1lnDZ4wxmaXkkQi
Ur7ZP3/lTrhEerlZ1UrZ2M6hswHyAk0+CFF/A2sJibJVbv/+AVfX5cIaFM5SG6zDQ7IH7oTuijMU
Z+bGMj9KiELuOEfqvaUHfw27SgcVDTias99ueeVXbqdLDBgfnaknnnYOHPhxL1+SrBwDt75RQr02
+oWJEGU7L90yEqgAyp2n72ZBwNnX3djSV5bnEgA2oImqqY0W/ahGFzODxq7SaeO1iZ5uXTJXfMRL
GBhFpz3Yj/EB9YHf92nlJ0Dir0Fdxn9f/WufcGEIyrXKjHEBXqIxUGTJX0vn6FhDyOzlxgOuxDHs
kkhNeqbnAZZKIK43fspvqARlgXvXxl6Khjog/uxlu2wzZ3MrcLo2Y+et8MeBdBxJdC9Ncui2VZQh
fXLum7zVaXMF6MwusWGL4CB6qjF65SOK7ESYfzRxO4N2EBYsi4cy6W+Bw/4Z818M5iVZ2jCjIO+b
PTkUWdY8aC3bhBdqTBZlQFOBS1ZGvPLdI5GoYUqzGDfFOs9pbXgOqlrL+m0SEViteDQNxwzbgeqo
lpkVr21pBHC6X3uP6chjlg6GhYGw3eysSHfcjWU/+4mdGc1Tk+VTajdtG5YNKJvMgfQhWw2dCg2s
g+mcTQTL0aPals2WSLA7jjAoMdduFqrKXeO8rEE0ZA11RJgw49HlfN+B6mHvZiWcPNeGowvS/EDZ
moB925lC6XXFszdBt5OItdrYk+mFUAUSW6Npx3SepMA0V2qjKnt9MqweTPq09oO+h6dh2SXdrURa
ydrnc/L3M3JlRzkXUY+i1piLXq9I5q4JpFs3UL2Lb7FEXDmAl/V5VhLf6iUGB8NRmKEmcsuwXhv4
IvopgfMbWYOBp0gkDvrxbsHFrvjol2Ju5TRqknMM7HkqaMhHRm5c1lcGvizNe7Yu2sod1oMGv2JV
QaGwXm+gIK5MxmUxHuNqtzkv4blqim7I+Ja1uTbwhf1sgY+q6hEDyxi9V2mW32x7vOJYXBbdUc4q
nbrDyH1sADbAYpCP3Yhfr730hYkcVtJROWBo7LkUPaI38yXX3vnCGcqlMazMntezcu3GeCGJERnJ
3w/h+d3+zRheeCmLY6xyKoGB1BEUOqJbMIBr7vYlaPNMILS2EAH4x0OEKlW7zTbext/KIbhVvb1i
Py4ZG+fmXCRY8Igu6ragTF1Ofsru5dt/mphL8KYsaQ98D0bP5J4tPK5YH3L/vwHy2CVc0yCV4Rkd
RhfZ3Tx89LUKXHXDObty3i+xmpZf1o1QGFsf3KdbeKdrg573/B/Xv9mPXjY0GHTKfppQ/2rcWzyf
V3bgJQBzGSDuVmdAya7RP8mk6O/rd+XMXIoP697WpgNploO1U8dmY4ZLdKuH4Mo5v6ReLN1Zc7A6
/pMXRQ8HyiQ3YoZrU3FxGEXujKIuMLAEed3bLTDltZm4uLGIReCMKow6xwaYVEH9Hv1HM33JtGhK
bWRec55ktDy+yeRWw8+VV76ETbq9WVYll8huK0wwuzvn7W6mHs7f/S8m7xIoWdfSMvsOlVKT/KT1
iQCoTos6WPJdZ7N4Wb6a5Uiqw8DaGwmVa19z/v2Ps4M+QcDjzyJ9bWx/9XPAj3m43rhzrhjBS7h/
KUpDoO1gRa293DSbegMQ7sMtWblrL35xoRWz9htY8RUW1kzO2ifDTbLra+99caWJYcTlAAOLOYHm
Cd3Afps7Dxym6d+PvwlY57+us3mZGCl9J/eGwVoOkqsaSR85bEvtKRlmmcV+5IM1PZBeMh7VZQfy
XDAOOo90En00UL9+XKXp7wfDZ0Eui54Gsw3ExKHo7SZQvFxJBFSP5wc+MeY+7pZhcuO+8JD00WNt
R2zuwcnquxx01j5A3WRfmvbqxx0fliIA5qh89JYMzd3SsN0H2VQdgk/LmHloqmZ6HkxRvFO7RDO3
57AqmZy8TkneGq95UQE5zoSxabGRT44asw8hrAw/Cmi6YJAercdFabPQdBxweijCksqfPSfti0bX
22rIqg3nLjnmrd27aZ9r/60dC2LFxqj4pvJtBZBy6bhfPrh92lgg2U8DRB/2W8nX+mny++XRE3YX
ezUc1nAePcsLTZd5p8Lpxkfa6myOdEb1AK0xG3IiBsQaDmZJvOdecTDiKGiqH81RZ25Q5RW/Bzv3
IhMy1GUVclVggrjIIbIq18I8i7mpLqhIl29bbps7XUw+0nbeANoNWgGmEZYgIQIHJV8MqOExOfuB
Nib+yCiSUZhuK8hzhUhq9Y3Ic0BAGFVFJfeznfOUWGXDQ6ORtRO4pjJ/2rDr+9ozl4QLH5OPKCuw
a96kpZpBhG5b8xfoTZcQEAWVLgiJQ0W0/uZiqB4EKJxCLR0aCL+vTxlj5g+DZeUarvDBTxZv1rCB
CF6Ul661Bem9hfaqaooHu0ZfnlNXYWbOy3vp+10eZvbYxpWFlgA1L6je+qQPJlM5sd/raQmMQcHr
GVtrN49Gnkz5VCTgn+mO1mSWD4jZQIfBV7RZjX62W5wMAB9RGaE9dEgUDGo5VIufnbzGXYtQDrR5
WKi23qeWtVt7be14mcDBbreGFxmzakF4cP7vOipzM9m9d1woyDECic79Hz5Z/aCj3rgfXH88aDLP
4doIYz9bJboOmejCwsHCOp4qYthngO1HLNqQlXVUDa0ZaWfWa0gXS/+UhWXEAx0HGrgNlHXbjpPA
WfofPsDLVUqQWu0wKcSlQYsNu7crS2241UCxFRjLcJEOanKTmgI0DJi/BGvlcejR02Mgvg6IBfNC
mHZS7nRMhBVka09aq3ZIIFMG82O4oHMgKfPbkBp9VBoshAFMzGbaGL0VmX6/QwvEMe+GdADjZm0+
EwWLDlW7UZpBvjjI904bWmYnRvMHUY+pLauIauCULdBQ2rgto1oDy1vYESlZMOTGPR3sjZZTtDpY
B1mHjTHGtGpDBlokB9kFVYtPt4Fy0boGbiGq0GwkHmNs/bLYjXSZkDjE5VjRuNHVvQny9daru4MU
pImmIofWjsXfmZoTe0VeoT+rChCzByZr6L6Ktkxbv961E9su9hRJZe2MBcQa1uQ9To13NLoZuYiq
T8jSRl6hYmvoQrt/WrmOxKLAlN2Hupyf3AVaoH72wwIDb2z0EoTd7B7EDr/I0ncnX2ZfcslSxT7H
DP+oQAMPSMrzUaZZhmy1Njov6IYPlyzpuYm+M4woH9FGpn5Xa/umV+tokw9Ov9v1Z2bZUd3rqDRP
tv1gWGiq8KzYb39XTe88oP+BBkvfZ+GcsbBtWEAdNxbdBJPjkB/zAnFFncPETCrQPpp8/f1YTGlh
VyAQsU5riQya4E9NlT0XHtGpI611Swd5mIgKLA5LUs7eo52P9y7vofVXd1Ft+JELGTXb8JKlEUHl
fdRjFVaZFZJmOvWi9tJizsFgZhddrJbhHRCkcLU7qMIby+tcjCFkxmCn+uoR7WIRDH86gLW6Wexk
teWu8bynnrMdz+edz8CB1XlJqxJuJQ1URuYtz9TdDDIIx5qiqUKeUdtQXLOe1ulHtopI1UNM1vvM
2ih+1P36ZWmkjRbhtkG/0MDJppj2xyVHM7IvohUSa6GJFmuxAcQ+qoQPE4S+GNn3yWQVZTQvPgfR
ylfNvYfZAyhDTkmjYY36vdfcV/yQU7o1+ZevX7QnPBjWQ6HgwZG3ag6W6mkh99guvhsQZ9uA/nKZ
ogb3Ma8S377P/bNok+UhtfZckQemrLB277s8MdGxqIpo7EAaMP8arVAZeZCbr6Ibg6HbTrYOuYiE
tefLYfS2xpTO1dtSRh1bUo8CU++1wZx/I7/lZZjY1LeXtDAecjMu6ZcavNDO3om3afohKIxPPXZh
ravAr8afnqkTSDcjKXeidRFQriJZn7V1U6O7z7IPz3+dLZ04QjpBzqaXoUAXdGk9ycGPW3N8Xcx7
n6Iu4sW6TiVNJHwCS3wWpAmol5oyrV07aBiSjiLVn/0wJBa0RUpjizJ4OFi4k2YTl+4Co5+0AO/1
j2oOuWdvVYa8E4iF2b6YvZDpInaG5WDZfI8+vX2HUz45vw2bBoSAp2rSh1a/2WP/kWn6pAyRqHrd
QuN4UwnmhB60oVCZgNi4dqJ+xM0Bgisb5T5Sb4l539TOZsZnI6f4zeST6PbCUrE9gJQqAQt/CjIE
j54sdersrT88+M5DBUU5SXH6LFhUirTnuTCEqmiJcsFHn6+BstD46m/N5j73nlkDxK+7hGQp0mWW
L2vbfVByMoqjAZEh+jDT7EetDsTDRndid/VTYeMlueHvBcyruR4VpT8G4UN+uDXT0ut0wCsr8Nuj
y98kZBwCq8dE2cMW4j+Hpio+G1XuZcW/LcDMYQp3TQsKnRJOC6plJ29Oej/CXTEbQ8DGR2vSaWuc
zm/ZBibkldBcFc7PdheaPbbrRtVIj25NFHPcB/qdI2G9xLrbW16CQDxkg8QfEtRuHbBpS10Ug075
1tqUtRlm64srtw5oik00YUAu2MtfrCb2SeK2G/etKVyQCyWrDsxlS2G5m9Sc4wm0fCZyViv5XNyU
ty9Yx8k+GiKmdGeIDdrng3V6MHwelzrlCDUcgEBT+WXVIXeDwg0bNHW/Dw/OELYi6g+ueKDkm3mv
hTgp+63d+k6Ku88iIag5aueDhpNKPLJ3IS7B4xmUSX0ouz2B9bszzsISX2LnQ7hJvHbVGhRtqHhC
/DdTfxRGYvWhJQP3VBgB1Fcg1JptHAGbl8DoLsjZZC8L9Izpk9SPY7ut4HbHjtzbr1CrmL2T14Ur
SzPjMDYQtIop+I6yx+LJbsKZ7J03NEkOFLdv2HzIfCPgeaF/Jo9xvymBJvm32Q7ryj+5/HjOgvcG
GlbrPUsgNZSXWxDf0yM1d8swg2QQ3sxyNGHIJcxzl5S/1sEJiL3VOCxuUDfPnXdC7T0oar7lpR2M
w372YeRBBuUhWrdiiyel/MZVbc6fbH5eeFLI76o4dBz9Cihmg+UBnw5+GlgC47T4yM9nMrT2BvgH
3TvDQZUozKf70nzJzNieHnAJOFCtetDVO5PbakLxKwHPOuhlOrpl7JztYu+uxaJxfSrtV7qC8KoP
liFmdAqGMdGDgZU2jFMHXnazlr+KPo9IR0LIXwe95CyAd/IbojHbqcUtAGPtwGxga0yz/azdNi7h
1YSlFkemS0AH6+nY+z0PeC5QeBhcnUiFWVvWIQ9QvBhRskHdgT52DyvLAmE9jZ+OiOUGLbzbHBvZ
47gEeGxkG9VvhUirfpt1e27AH1Vj4BxHAZRZhThteXKHcZepcgNm5xJXNmaZx7WMHJ3MjfnCfmND
CRiRn5397o0w3/ek3GbWp3julq9hMaLlYX41OczqYseF3k2fDEEHVKei+rmakan2f7rHxX6Q68/m
uSDgjfOfCSsC57HozrJOkEdm3yXZL/0RB9jF+eb7wUIDfQWTt5t3kyWCbgqFDmeugi6BedSx3QZ0
4Fk4PmQydYlz1vEj4slA/MBcAKXAbsVIBBzmOKUs9n+THyqhFVjhy6DNY5C9CgaaeFcy1KLqMRyh
9x3Mb3zjFCc4XZaUP1q/D1YNY2aCLA5oLhz50YuXogolf9fF/eRMc2Q4oT+5AY1tZ9uugW2/ZHNQ
HlZno2j9MK4JKE2U3YaLCHtXPFaeAb+huDc6BJb3rqn7BzoMZSBa8lOCq/NYSisHfTfDIs+mQLBX
t2vkjjZ0HPwa1qKm6TzPW7ccoe2cje+5Mb4U7TwiXKbdXjner6woaeLkape3068iq8lhxJuQZsnf
UEN2g96B1GRnw956iEJTkLxsK2VHGSmGzZIvkV+07MHn48NcgGEubwBgzXRQiPLglV6eeLaCrHUJ
8zNI84PrzHvS1Cr36B7/bWRLtOaIOHza/HSy5VRUoF4bXRe+1aDIVzEXjxNkMKJ6kCAGG30w6U/G
NyC5CgvOihBi4gffMq3A0qCrp6KNFe/faqcL+dK9GlQVMzwQ/VyMffdW1GuBo1zaCatGFRkCYaLO
MlDz8/pLVkaG6EtnoSzhwTdGIYNRO8XGaOEgLHBia4E6d08QWtqEhDkdYE4aSB1N2HKD4nGziBEn
kG3EOqZTVqSZySNWj29LP+E6rXMX9UTwTfgmQjyfIOoCvYZ2zDFA6jbOvGnGmRr776aG9nc1l9XW
R8vK4I88mPh0Yj40sTPyy3WsCP8LQQ2Snwy3eShKowipbrO4LgCcGT0z5DZc93qJvUb87lbElw1/
7Uf6iEjuWNMOnK0u8mlCKBF3HrgBXH+BF0Hwezsfcy97LRQoLaeBPpaGfGUjojZPiOYOQuF4G0oa
jT0KbgzR4YJdSz8dlrlP+7576ioLM1gPTVzO0o5aZxUxb0HuVr6NOfky+HznG+1RdHOEc5u4tpk2
zpnkxcuSSYxbxbD+AlfN0B34oO6ykUIr3MrLYOFoYVv7LuicnEOcwIuJySEgQDb9Ov0mBqyVgZCh
A5S/w+YDnWC5c2cnts2qSzQ1+zB3fHS+lt6bNrvXSeSPDp2irHETsuJuqIl/cHSXWNpKz4IugTHR
ndfPz7BL3b3rMP5A/SbqGnKs7OmdrO2jMduBdLJn04T0la7BMGhlEDZVebb1Kw+LeDbHY7Xura59
UH5/ykczyMA6ODRjOA0KwBk3rvWICGBN/LXN4TORE9JadgTd77umht2lpnQ3Ujth79v7vrL2/eiE
zQRgx2ACheVPKWloBO62UNMerAQ80X6WsMYNpsX+WdbGj1J0b8yHc6u4OCqn3XeUpl0xx9wErWHZ
iHD29FEbQwnSuuZNn53nrI+XfvlwWyjbkYXj/mxxxzneYsLvRN8o4pLD2iN/RNv5nvF130yliGgh
kL0SaTk7IfRrtqvPQyVkaJoKK+9/cjmHLp/g98OC4dV/D6oFpS0r3ns4aKVVnUxin8qh2BZQ5Ep9
qUiCUj3ipj42BwGBbCOpcPGJs5uuhvHVURXOTF3CnZpSUPvA/NnsbhjFr5IOU9S2/HWRTdLT+mko
2zLQs0IUnZnpKLEyAEz89t1mV3CZNpV4bT2WTjV5a+v2Z4/8A+NwwGilfpVdfjcqb4y6vDdO1Gnn
g6NYHp5Di6I1jKBfwRxSLMahaFwZQI/pq8gQM5LSyhKXkAAeb9IZzZj2lBan3hD9aeZeZHO5n0z+
mVv2rrTqe2rD5Skqq0sE8PrwZstPZ5nqoEHkVbdNiJzS4ZxM8swJgJ6hQYJi2COS3SiLvtRVtqnd
6dPjYreQeift8ZHNzcs6ausExMDBbqqtTaeQ9cWmIvOuGstnUTbkUedLB+UoMGcqeKyjG3MUpOPV
XA/4iz1p+RhMaOsKkYrBXSmHZOQyKev8fpZyjygRexMOQQh6VvWJjIMbGmNhdWDWXr4rT3f3/ZB5
P9FEKOqg7ZBh8cZY0CHWvvqNGzntvWoKs2Z9cGT3bsn2tXOAL3St/p4uzq52zK3m5hA2c/PKNUTd
hXtvmEzi4NAEpxkgFCePIWb0aEOhB5yRJF0Mcj+2/RogGA8LJHsF/FzQECbCqT4E7vcxy4fQ19XG
XfvtNLRd0tejhHAdph5MQN225x03ApM570gq3YueH8jAtmbRHrrF+12SFsoQsnlaBmpFnfYePad+
92Y7chGI1jq/Lw34F4XqQpkNQyjoj8Z/nMw8pRmJh+rN4auXaqeHgr1KDHBcLksXYCOFNlXRgKyo
Zvdm9uazlwJ6Z97Ao1zrcFqgktAN937jvRWqeRYd3zZdAcRHHTMbdrDVT1P1XUH6EuCQDQOU0UJe
tet3RmGHlvPuemZSLuZRez/s1t+V7rArQbPJlAB9nfExrPmnzRzYdn/+MBG91MOE9G6GeuLYDUlV
Z9/jZJO7qai9BAqkL1KxyDS2Vbnh0xLlzbHLXqmdReUEi8TKgEz3Y3U0V+Qx5rulaU+sWWG+ZbiW
a2wJeB9N7Cn/0Bf8bWVzducL9bp48PRNS8duPSWlZvDvzKjKjh3CTXJcdBX5EHDN86Asvk3rkLuQ
YJdPEgFny5/K7GkgZ9tfR2KdY7/bEUhYuuBazRBr+yRdix1zRWhazZYa83YVIrSKH32/lSB80oW/
bQwEK1zF6JMP8szCYV7DdnahJwof0eR+nPnr3mUr5Mq+7NEDsMgAMQ29cyFSWTZAsoj8ra6f3exL
iW8Fj5uQMShLtVlaN+qFjKrq5+AX8KnvnXEv3fuqSetmi8QspM94f9TknspNne2c4rgivrU7slPL
vJvrZ57/dKZfI6oxGrrwnYWtw4t3RYwtKeAJjBFrXyv6ZrR2SFcvbDXyeDgaHckCv4CuhvFI12ej
raJh8u6FP+3MYqNQYiskNhy9y3P0x37nEw1Lb+sRJ6Qt3de4u7NCBGvmq9DPXmg3IIHHdjMuG0My
UOT89uqPiQ4PHZH7ysxigkJJs6x7hbBdusjlG+xeL+dSgyZWxFxo7kqpoIb3NrG9TVM2InG6iNg1
xoOlBFJKI7avCHS3BIqNIZEe+o0ROJk6VlP1VCM1hg7ERNkqKprxYclR3THQhJ6vTkja8jCAHpgV
IvWmFIk4Hxzj2U6p7pObZmoLZNI0t9/7akKCII84lbEEQ1sOq7a4W7/eem79hHS/aqdXI0sq785h
sHZIONTtHvpC701VTklhQbUeee2I5em4nthCKGbH3Vl+Fpn2I+VPpgL3MgG+KaiWfc7mGB4a+lTl
di7qcMDlsC6IGpw60SYyt9NLSaZfVf3lWSjteM43yd3DIHGr267ph8jlxnSsgHZbqKdDq+2CrDun
TWDfLKC/aFbQ7Vp91qX8OdoDrv4uGvSEfTLu2vl3DzRDkBf6pfDKoMlse5fVpRFKxPGWWjGdNfJ8
KlOvZP6e8zvmIWHSqrAeP3rQE2uENEb+SbNvM/ux5gwpMNQTnB7+w7a1P62ZnCdqoshlLYnq4E5K
ss4Bc8YIFvCX01t44xFqbA4Wej2Wy9KE9UTjbCY7awEEogMUUh9Gdz7ltIZNtmMkwAb+7pdDPOge
rcNrYsLZ9MG+BG7dCq/e22Ljg9K1TBq561bEzeKpd1ZUKs9CecW2KR5JbZx0r+LB93ZDnp8m/A20
TIblTrEinss1VbX76PW9OBTE+UEH6/dc6r3FDKhkYo95otAhJFUDRXFFgLAHCL1imuLGv6NgF/XE
dih5Hmhhfwlr+gGjXAAQrx+kbxePbQ8qBJXO470JMSGxxH0jj6w/zPTdzL+d9lmTMgAPbm5PYTO+
jtk2bxBhwDUqjC2bwMudZ7FRI3Obe3Pq2uvz/3B2Hc2t68zyF7GKOWwZlSXLtiyfDcvhmDln/vrX
9HdflS+uIFR5ywWINIPBoKdbzgwFwUHgl8gJjaKZ96J+0LSm8fKgMhzUy6XuEHcdEgRKbcldIV1l
STaG7aBrsNVqwnDcahLCB2kMYs0sKh1PJA22Xm5GSaWWuybGs2FZ98aFBx7BzDvc7fIhVQ7cpBVI
/uZQihqqGckU0R+5Rz9WlZ7xRk4pNhA04h07TqGe3auhtOtdqD5C8xjs35WVH7vX6SpObnru1s3R
z8zfPcrjHP/3g38kq42W+JGEQibtOm9hxEiIHlml6bfhJ4JC4DlE1BQGshpIKGMJgZoUHJbW0234
iaAQqO4Gz+U96ovFnYqQ2kzUDme1lgb2nIYVA5XzDTr8D/jCUEi6Ck7rRE5v0nm3vV6u9vZyKUz7
YrtPeAcy/wbm+bQOzNPp5L3k5uFx+/C4+npYscrsxAVZeuvnxLoMPJ6u0+n755l5dZ/W5x5//Ng5
h8fVyn64fDKwBwte59Z/CGSroUdcmqczwA3d+zT4eFrc90gu9NG7Vo2ILGAT4XuoQAApE81ZYED5
bkIqMLUkekiYFCGuhmifX/kYNRljYAI5CWWVz6DKGFCWm5gK/IPYe/Wo9hKeTIwd15mTg8qPBPX5
yLfmDywo+E3MCf5AbEI+g0JP1hgGRDZDuA7f8RVXW4aCwKQcWfWzN20IbzDL+H5AcmIUhylzLxqo
YfRP/g7PEaX5u8Un2S/EWRx9ZP25nRK+qZZuq4+VhAR4F9oFovnNp1w4jD9Rpopkw/AN4ApzPeV2
8p8Sb5PI1x/q+klVzcGLHuYHJE6SYKuHTns2/oqr4JHx25tuAnO3zOmPuUPWzkjlyOdB/5NCCPXa
PFSWYNjBxmjNYl+uJlcvV7Jv467K+ONinzfs6duv//ij38uc340av5sDhz/niGXt3M324zmfcW1x
eDtbV670dP9vtOERTiJsg3Hoo4UQ8kk/IXvzm7JGzBrhE+S5l6M+RLP8prHk19YBfOX1fo9vswyi
bcLyi7ZIw34EYzJwWlcEY9kF9LKb9EV/xDUJSbTE5TXWWtxEz+FfhAeo8NBgTNAaxOpfhR4XGKgR
hO/JWr3yT/UzY0CLsd9acMIJDFHcDZmAnyDp9YUXK34tQJ443vd7FmkPxXZIJg2FH9QhU/CHflc/
QrnskNiGfb/3tKYX//xjt1Z9h3oLDk3HT1CRtw0vYNbx0ppevv9oWg4GoZo1NC1vEqcHpDU2f0XF
ZCgklcYE/cg4C7A/MzNaCduX2SlsFpzzdgCGxhdb+9HvrpWNsdNhwMKxfwLJwn7wEsAJhclU9tmJ
3wYvoBFjKcVQzkGeMOBM6Y2wX5bWf1CheFduk9eQKTS1NHJjZ5KiVqNa10nRYiRlWeGV8Y1nsgEu
xnqrZcKIlWBQ+kZCt5XjdAnOmlt4vZU8Vdf+XHssuP+3S7j1F8J8IZDQpgHQZLsIPiJ2+ddsn7oa
iqyCV36Fy/nvTICwXyEWZGNafCjnP0dpaIrpllOh+4H3tUKNGD/5Dmz+OxaZ5NYQuRIPOpIKLzHV
7hSWl3n4iySn26uDGwMepPh2rXROMXZ2pn7iyckSpN4TgFzLZdVU9WpXGe9Zn5qtugvzx9B47oSB
0TnKlpdJgo5IFlOlWpaT3/S7LDC7N6RbMg+upjGNGoxMFRgq2z2Lf/P2qSWTXB3gftbkeTHf8BQ4
1ZpV40/ZLzJJ1cHh+aWNM+x3KbX4r+lShmaFp04g0v5wD2Jjj7jSs46W5Si8tZ6El1AnyIamM4oy
ERlH22EvA2qQ2O1mQXo+FE8tsAZ4D76/Q28HgODE/rdHisWxqpUK/4pP3V+8w1Zu0LCWnjaO5fsP
bwds5DB0wlJcOrnVW/3UH7lzvxl2tWYPgCYANsEqgfm+Nt2aMsJphL3eyXmc4BjriuriF5q4mcJK
P6tS1gLcJgnHWCgHD+A/ABA1FfI7IJy3ZyB3fCG21Jxv3AHB3BHw0gYPJ40AcES6vKZDNWLsBKRG
hdzwxgiwM2QnBItLAY1FBmHcNqPERORTJozkLvNnlKfFqjTtqlYHlrU9Sgb+rIkRChQrhyuTTdSJ
QDGos2SCsw55W2EdI8US+D5D6o1iPmR01gSN2OSqPO34SAVSLTEVDphnkWVGt69NMkmZIqPQs9eM
cYJmGjS99gJqRiA1ZrK8+u0TTzYId6sofJcCQz0t8R8YbxKrs3kzerxvKZTGSQKVJs/xtquj77Ut
Wvpruxmd0Ileftc4ESt1s1po+tI4v3kHw+E2PtcWyzhovoukUplFLY2QG5520RuQhR3eQJ6LK+C6
6m7ARSx0lKf7g6D4ElI6SxmqQZnKftq1OdJLaV/irVLyU08R+xA5xeZ0/zeUTUTyrXSBLoeRUSJC
OygvgVNue2t0YodjHdq0hf6PSwyyRFfR/lJKoq+DHWJuVz7f7zzFwEjulRbgCB+uCI1XD2X1osxH
XWbYLq3fhA/ki8TX5Snmd4UBEVlOOefA9KMcYdcMyjmc4s840X65XYnoSQmMXoRKCgoxQU+xbSUk
aNsSKThcv+wq5aut3KLwQuELljQ0bdoIy667di5itZ93QvPAAT3GyztFGxkHLqVxkoMF4B8p0moU
BiOp4zRNcRpnfwfd8d8dsSTjSq/V8xzm6YSq1QhqXMmJRQNKsTeSZaUfxCia5QTe9EFYVTtodjAm
RLsdgPynYmgOC16t0HB/LQ4CnlZMHRKWvzIAMgctJBFKPJQY1UjSZGfa+MHL1d5QQkZ6gbaWhPFq
XM8DoYGudymYdHXNigFH5lgVbN+MyDfiDJIxpdGLNOvBOLdwqq2FFdhtXkBUboIjEu8PIKqSrx+V
la6BE3RkgPJrgD0RvL2hQMnTt13LWB/aIAlLb8sQT+4BdpRmVsg7Rvbvloaw6hCwIU2JMLh2PW+j
k/Y7f01KZHW5YhiNht6C32DX7UN7cpGh2bOiJooVkCwp9VxPRdGgeV1soBOqf3B4Ih8MYV0DJHd/
YiielWRJmTWtwpGDX4CnovJqQINDUEfWDP9AWU11scIfYTIoJcJMTdA6Vxyj+aomu2Q+3+84rell
zn40bUyln/WL66mcxiydX5ESGagm+XezU5FoctiiWUAOLP00e5KTvNzvMW01CfuFLlw7DxmaBgD3
CnzTs+7eb5gSNZBsJ2I7zOMMqYGFKPJFtYLnyZ7eU2diuDVa84RJ+qo/JVyJ5ntbtaIHA5Ra2VFk
0hMsw7/hd0gaAUltII3FwTT5GgBy6VQ2nXN/Xii+nmQPqP2AN3gfLQMbo7l4frLUj4xhN5Rek9wB
kZ+lUsOjbaMpATmX7FHkGcv5fSe6MSMkc0CCcowuXmwyDO15Pb7gQi4r4AYHrMXu3uM/0RV4Usbi
0iJokkog6uKJ12sMJLr4m2g045PGL9ohULFCkdOfCbAIhsAqxdUohMViQLImLcMCky9IP6AYAtUL
61dLTTIMaH1TynMaIM7JA1McfFdudM/vfG9q35Lsz/2fUFwOyTdQTKqk6jM37Waud6LmzdcbV/Yf
7jdO2awk40BaJpM4TCEgc4fcRqWgJboTI3CgTTxhwFMTcSovJKCdeUi2wJm0G26TocaMYQoUv0Y+
Vk8DknS9Fs87cf6TyI3doVYgy97CKXm6PzVUgyBC5FzRcmkcMYAGEnurTLO/GaTeM9nRNqWlu0Ds
xg4rzUYZDklMIBVZ6gMSj+FY6WNvDmuFESxQ3nBkkpVgzmZRwev7vIuA0kR5t7yUktTXLt027Ubv
UCJYA4nfnnN1pfiPwfTFmD7KviXVnbRcncNBwNaqXcWU7OS5PSajpW2TfXwe32qrLiwBER7DzGl/
I8x81gHgNVA+v8sbhw8Ct1YKL1QZc0g5i0gNwjyVgEmJMJTZ5QdnNCe3O6bnyOVZD5G03i/+/kdY
IdS5NPdjAVai7nkMcN3f5NP6/jrQ+k7kDIMI7F9N2MFHTZwpASJVKs9A6Jgg+BoilOWh0gR4DIYq
Cc1mZMLo9aHTOyXGtTKKXwQfaTb9DbKoZsGvMKxeWOUTUNGV6eNY2WZT5wpRzfDFlKNRJmLtYi6M
SqsbkFEB/BmgqK2rGLQ3FEdG8mdl9diHSV4DdMEBvpvgrcyWuzZaqaOPM0sz3CQaKg+cB0ypzcXD
3DiKSWItcBSKwH1iMw+1IW8aIZZcsQQXQo1SA1R3CIhYZinexdIEGrVJQA1nWwBWfX/D0M5mknsL
8JKsHwBsRk4xPUmS1XjlVgA//Z95w0O2O2ENk7Iz/6N/FRR5qHb4D2phPwAoRDwtoqjFYj080ton
XEIsGn1RNli3eqe+zbGlOD2eHsFfN7HC9ttkVIYsLfb8w27xsJDHeo8h8F/BRfWiVbSR1wY4PXbq
78J3UvYqgYJwJPVLNLlgspw3FqPsN7Dm1h4j/EI59kUa5PqEk194r08o0j5UT/KzppuJV6z7B82R
t7HTuGAlsQPAVlcssmTqpBE+IuK6UtJ8DVmW6Y8WXSRAxYP8U1sqykozGk7peE4nnbGbKecqqZIF
PEErVgp+Fh1CaxnNLy+ZEhEdpFDpK7IRDae7RT+0cO9bH8XZkBJYsx5KPVQR0V/hVR/WPa9bfX+K
IO2UAsJcTozUJiXuE5ff/9i4pa/Nkj6h9+F6svxTZdcmi8SK1vTy/UfTae93Xceh6ezcv7Tma/+X
Ba2grKVIGLTBy+CMl9Dy7AJ64jU26yWC4ilI7OBUp1Pnh7CFZDWvio1hoUw/sGt3eL+/qLSOE8f7
LLdjOhro+FXFHuSZmAFavwkbboWsSUcZ7SYHFAktpN11beJREwALBg/jN+TrhpsgsX+cHmgNGNqR
a3JB4oFYPvTwo9ydwERYKnh3FlHrZcWb9sAyLNqgiINcCEp9Svll/5gCsF/SqrdyE8NiOW1a+4Th
TrU/VnKMxQbfiTV+9qv5QbDmZ+mXuV4SAZiKUxjpKvrPhebcmuKaX/cOKtvvbyVahEWiAIsgELu+
Q/N9Z4ZgbaxR5LrKAEcJ9q2J0pnuUT1XOcN73iYDBi0TYcxBk4IxolG/HwCvoLABocARZOAX7cV/
nUrTOPSgu7EmVGet74+PYiokBlDq6hyYM7zY5qjDVV6UaR/XB77//F3rxHndoFJ/ToRlN0NASfYR
+w4LL0VdiK9iqP393U+I822s4cTBTDQBApqt5M/2mWNE15RbAomQq0fUzXw/T+gbGekfk2OGfJSA
8/uo/uGzJ39I/FJEl1WvszQTlPIoUrEqF8woLPJ/SudJXNxciYOG13ekrupNO7+UOegcUArxqykn
9aWSIBPHto+W/idOZaNelJHEoDgLUl9qbPJS7kNu3Elu5jQQ+XvmPJCOiHvW0UD7AXGm+eMcR3yC
HyjzmHlNl7YmF1fqTm2k9DNW6nkN3hfNrkrU5eZyFHj3J4wWhJHAuX4YYl0duEXmR3SEXWij6M5u
neaRYWmUOIbEyulCKvNqGoi7yZM9wV5AecrG+J2TILFyUTpmQTCi8/oXirZWgw1cxf15obgfnrBd
WZAkuW7RcrqG7CIUufrz7xomTjVubtsJhd8iLlWI5cRHFIS+3G+ZupTEgaYLYHzxq0iE/vJsZ3vw
fV/5k26WDykjA7k4+//GABIJh+urONWEFj9o7R4y79I+PDMxlZTbpkTC2ThRCaRWx0YB5SGq3lAi
ZYpX8b0FbMrMXkAPxLoO0kaxfP/h44y8CaNqWVqjM1EyYY3blilOfHu3SySYDZX9fq0WGASYuxpA
c1E6Oju4yTr3l5jW/OJTf3adl/NWntD18lp+ZrvwvbxELouPmDYvRHAaBWXbcSIaD5+wfTx1Nzss
50YJHySDCFD7egShrY+2r8JW3aPa3nz37ZdP3w128QU0WcD8MRw1xQokg7BcKUnDeSixBK09bUQr
eQ6/Ohv03kzQz21PjaPq34uQhOrcpYi+dsbje56bjclvSlC+mLktIhB6AamFgapHMw6s6jgeu+3A
yGxSR0bYd501ktzNPlYfdPY8hOwfqw13KA9VaSYCw+9R0gESCcaK5ibhk2X6xIdsslRPMENExRvu
7VxsptNHYr3G5rC1atMWWRl8ysYjda6keBoDucLmUJpVskKN6LHT2ZpJFJshMVrg3qgNXkHrwUFx
S3dc9V81Li/3DfJ2MCORwCwI52pl2aNxcVO+hsD5yox1kBbLuOFrSSzW0IMVLNbRMt4cRjM7d5by
Gq5zN9gMqPq1i01qVuDZh3R1tkdazmnsYe0/Sg6YFh+qFVKtX1JlarvSGwcrce+PlrZQhIcwQDLq
awb6VDnTG3/UvNZjRYWU+yVksf9tVXLYcZUfYd+B+eqresGlBmRISLSvhlfwdOq2tkI58EU9yi4L
lPGd+rk1xYSnmMED2qOOGFP81buxxa17t3sYdz6YekC43ZSbZnYyR3kAu9IHim/Bvdhb74mlTZa0
70TzXJ4gkCpZgFtHjGCJNsGEa+HGDNIbBiZB3QtPKH1bG87IIoSntU14j5FrhnZc3JaqW4abonLa
HP/+rt8kzkvk+rKPZXgmEIOuIhD62sJozhzDFig9J2FeYHYJ8yZHz3NUAx1bM720z6xUEsWASaRX
Ioz/9FwbQP4Fzs15lu2h+l2OAfjnf+/qUg1Ai5Nji0nmDDa7E+jknABKKWtWxSltboiIQI99TuqX
HyAZI5iG5X88M9b0dgQM3ox/dz1q4lDMOLTcLxX+w9XP/4KBZJJZWf/v2+oN8yMRXz2KaGqxQyQs
PULy1lzoKs3I0fbDtj/wrLQVbRSEjUugcpLnGaMA4h+cG9wLyLMey7X0AmqEN8ELXsUj2IHGv6zo
gHLaaIQF67mY9oWM/wlgoQyNkw/6Ob93ueQVPFNW200Mm6DOHmHOocR1mrT8SL+0gDMAKtR+Netw
b7yyBO0oQyHhX4ES/BPLxuBjQZSs7TtbNJnKyktHbyw/Cf3qBLlSjCVU5r9ka/grvg6oNeNf+gMr
g0QxbRL9FU5apflLWJFoowV2b6towUjOuHnSrisqYdmaUsrpuLQOdE9zAZ8TNIQt2axwJDwqG95M
GQl6WtRHQsLktMsMrcaPoPnYm43lxWc81wNxwIphvtPmt1aCsPS+Rq1KsdyiO6cF1TKQj9MRdJNf
pQvxPbctzH5dXTKnRPg0md069d58ALBAjPPMH5gVprTdRpz/I1cq0dyhE2Ntg5mNt7o9mKjAXuHE
6xDSUg6ItiSwb5mlyW918Beu7sc0FAehEg6ilEOwTw7Yhh0CKiTl68NvTZSElunKkMjaEnkudQ3q
6Sk+qvbwVEBtlPV4R90chBeI1KpXwmUXFpAgKfY9bldabIfSKsL1Ixif1ORZz38ZQZCgs1CBXpKf
YaqMY+6eqt0bS/L4OyV+YweSkLMxqcDzq2IYkbTtwEWa7tPw7BuXuF8PcWTp4i5MWhBblqAmPUjq
dhZxZdzKyqaSNym/kbKZ4VYpu5CEo7VDPRnZ93y+qXvfE08dODRN1osAZa+RELQyisCPV2MCVbAI
TQr3ykuGnTYxKN246/3tTLmckki0kedCTm4WMwKBMV6668u4Gq3njAWQpsXpJApNjgvRR54AukJr
zQVRzCozq4NwxS34BLKxA0jGK0t2eS95vz8g2kFHItM0PQyBdcSkgch6DV77FBgiKGysOjjDR9Zd
gPoXwg3kRRQXk4Rh4W4dOrOp7ZXD7AgPYDDesorOaZuLiA2KvlEg7Id/JOZgpU/tE8o1Qa/PcGQ0
X0CSq4RpE/Li4m78whI3siOAE9pEHC5Z/mPl2/eXQ14OhRumSuLTeq3Pq2FZjupcAxi6gfDoKT7l
74UH7k7cnKzealXzxD8Xh3w7rV84K3L6df+ufggPI/T/YEzztXbVA0QNIjP++wXsFMLtcDMcWRA6
WraJRLp14O/rwVoB8tECwjtmccHp/CDVi06u6oHt8FqALs0KnfCZFefTJp8EuSmpIAracruSzN4F
lWuOh4J5pVl1ZfEsCAMt5pCJmEPoUPASLPfvxvG9ea1uBg/4LTM9hziLWQci5WFRIkFuRV4pXLTc
xFt7OJQfqpe74J4F5gS86G+CJYJ3kuFtvylXbm0mIvKQhxmEK4szMR6Hh/hTKm3Vzp6AevQ6Nz/G
TzjK3nsn+ZjApHdqPZa1U5ykTMQajVqHs7BkI/N19rcDCu0om9N6WLWsGyvF0ZPot7Dscyi5YQoR
VEBNwIJgSGndN0DaWUni22pIIogZj7v2VUbPTwsbHqJC/TPZSYhfTvwmf4XK9VEHltPKDzyrdpri
vEjwm1HmfN0vQ6q+xp0MtT3BAzkEY1CUWyyJc5P9ueqExamET5D5XdWHFhWgjPlaFvXGHiNRbG0p
+G2RYbG145hZZ20yP5R33/VPEJh9T0GuyPgRZYJIFBs/jyiTXtLnyL1Bd2EV7HurexpZtZOUPSsR
tt9FQdRCYAi5NzAPW749PkgPuI/ZrFoi2hIQiQQ1UQYlXy7Kw4R6Kik0peg4S3/BedD6GmOKaP8g
zF33Ie8Cdi6EeSm4nWIcf2sQHDJOJtoR/p1J/fE4MketAXpEbKIE7KtfyVuyAm9sZXUfnJ0j5r6/
nWirTMQJXVJllRDiJ60LhRnQl+E4c0C6/MvHKRKm1gW12tfLcyyK31CoYEIXBrILrEsr5c5NYtWS
WOhUcdlExWHywGVsJfvuo1mD4JeVb6Es8X9ga5VcQNcAf0iWIgLFKxAP9OaxfBKPnIdHEVx90p24
YtWl08JREr8GAmaIMghYDzCgb0a32dY2ONJBi+N72ebv/IW9bBtvFTP8XWK1G97ku3zxxybLOnXO
u+U27v9JTwWEt3aRM30kn8s5b7PuQxRbJ/FtkTz/40rU5l3rTlGyT43IVtStLq3EaBeAkvf+bqb9
iDT6ADzyhoDRcPpgcb7X5TzkY7a+ANCbtJIKw6pV1uWHUuEpiYT1C+CyL/1la4NquXYhKXbgNxN2
yaZYVaa0Cl8FL7Ql27B40WyOoHefcLy9SJfwoXChRsQYMsWAv5n7fiygMLXpHC7HQQA+yzWYHqAl
doj/MN8xlqm7tUEIB6EWEbSXuMVBrOd3fg3lC/21zxCEh4XVusiJp8/zKbI1BhSINhziTjGAdbLJ
l/2oP+DG15hApiAHLDNap1kzkV5QRKOpWu17snD3Wg3ueGHFYJQQiUTHacNUdMaEedKOlck/ikws
JGUBSFxcz4tjCWQ8zuFNsCnWHMN3UqaCBMCpUphozZKi2CKxq9rC1xsz4Kb4FBLq1oBDQuSW6Gew
ICB50KD4skZAalen+A8LKUM7Hb9ZhH7ue0Hx/bFBtj1dx7bmpLUXgdJOP6Oee9tpjICeUmMkfd8p
fvwFrITlAEVGRBEb48ode9BiufUq2Yk7ZTJzp9yzjjLKvv/uwI8fZZBcgxwlflQWpmGCSrk1+QgR
L4CJ910jbb0JO5ZarY3TJd6F9PhsQ6nH7BqrZiR1aa/s36v0o/va+P8p18TkTO1dvYzb+CpvYtvY
Q1jR36E+ahM8FkccXNNm9HiTFWnTbnffF9gff4aqlp5WywFdu9lZ28ZrMGbJz1VkqtfaaXbSRQdx
zP0ppF2KSahf2uoi8Bn4lwz5Cyf706/6jeHgBQx5CUZISbH2/wL+IDj5HVIaxVEPWzPpt23HWCVa
28vW+DFVY9z+k+oojy8Qd/pdBEnS4HG59s+kdE7/+bd7ynZgRF7dn3GKVfwHzKfzfDYvVtE41Sb/
7K36Ijm/TF+RSL4uHyAmt5yc0SoAizVwoWJtJ67C2C2UWITE8k3GXErccgERHyBbijtO8AeaZF+s
c//b0d04mElEnySXvQICM3FXXFKbl+1gQnq3fdd3kE2LTcgXvbTcalpJrHiHtnuIk7kIFDwlL5s/
LZ8MDrzlwqY0WPkminfiiYOZU6F1MIVovIJ+JkogWsfYsE5mitmKJMwPTEP/PMVA4w5vfzmyru27
tgeTcPLKUk++vdoiifYrOL2E+gIGoO7716sADQdbdcsL67SmpMpEkq0uVtt/0A7+PlHBMw+aNOgf
gxlNs7MP9ZrZA8PkbscxIon40zV1KIYlLgDKv/2EZim3Z/rP5az575YVjWVr/XBAUZ2FU7AEd8VX
uwNJ8ZJLNUAuFYWoX1Nn2/i87zZu7yaRpKobA0mfjeU/C7+KtAJs8at6v980bXqWrMyPIYBSt1Ah
KQE4mTeLZrSDwhHrKLttYCIJ9OtK458tVH29412QVUBM3f6E4Y7DzCvFAjeRlieUcdWsT42XeBCO
Gl7uTwrlEBZJOrWK5/+BjUGAwTDT18lqeBNSpa/R5Pkgc3/FrQE58b/3f/ddvnRjH5GYPq5sA5SV
Y31hCnpptSfN7Db4o5451cFwP5BkgOp0gntz+Qb+LCuzsx2/mo7Gvj5wp/udoGwEEuQnioLv6yNm
lTsWVuQZG1a2n7J5SXxfIEOdJ1leJVsbhPWc2QJtC7Tw/V7TGl9G82P7JlIF8cblOU30UCMEnTs8
7P/qIiqSAL+USxtZXRZFMoX4WdumW7XzwswGFvZ+32kzTty3QbXvZ+OCr0G2TXhP8BRihc/3m6aY
HgnW06DH/j+HMbq5nexYXpvW48UP/pjtIRPCae4xJRpI01+hL5+YLJAD5U1I1AmrNtqw8/0O22Sw
hGuw8vfhcfBkvDfgeWyl4/0JkhReyagUp6SlRJ04n5tCV5GUwkh4D3zpXmNVz7OnXzRHe2jPePSL
/+AJx9E33Ov9BaGddyQCDyp8+sSNmoBithnk/x6qC1/HA7SVjrknblj3Foo5kEi8sgXRCWq1kW34
kxxyN/GSzGKFHbS2l+8/Fn+ShUacJrRdnySQuS1PrxKLK/d2XCySMDxQ0IVpkKBt0HptdDt8e5s8
lpwA7bwgeddqECamia/gtRGC1pBgMFM38gYXqkwnVuhNiZZILF7Lz4EeL/M+fSEu3tSObpfOAUQn
93fP4hFunA8kEm/sREgQ5hhBFYXW3H3Jfc3wQZSkn6gRJj3l4gyGAvRcgqi8Ca3I0Q0DOwMif/cC
HAdKFuM38fgMnaDUUl35fTz4u8mFQLZXOIGbsuxxsbtbIySsv4ymUJjx/I5sU2trVw0vsyNQ7ckr
CxpNWyHC4FWlTAe9xA8gIv2luJX1gTnk3fTh/gpRbi8iCcYLJ8VQkX9CYsVqLtFq+jvjHi2cNU9e
QTnRza3RY9G+0TY0icyDcI5f+BzGUqSoAGxGiztUQPubyvP0zhKwoVg7Cc6rdU7z+WVHJ2a7BsMU
nmyw+vcni3I6kdA8nvPxWlnCF1aAlR5Y5zXlcCJxeJwCtmIxgEs3ruDavr7p5/u9/X6IvLE3VeKc
blUfpaeCvpgIlO+qv3gXEybrQ7hC3cyD1Kr+OZ71j0A0ew8qcra86U3FQ4mg1UBg7G0+qgfpFVQq
gTV+PUprcbI4F6wn/T5ndJA2cCKETySp7LtkAXeLSHwa+3TF2mm0TUA4h6EZeL5cClrSzMociBZ7
0oV136e1TVh8yhkaFxRoG+FVD/7I+o23WY90tBkhjF1ug071v+HudnVuUYeROvf3AqXTJMJurkZJ
z2bsXOEouNo5dSEsyTCKb3DDjW1GYuzAUZG2Pt7KdqPtA6oTQI+Rs9qjPtrGufPkDR4nYihJQ+kd
F4/M1b6idb8SrHivPUbn5pBttMzMONOA/t3n9FEfEtc/QMItBCFM4qi9NwCzmQB0sNb/cKgIvz8h
lJkm8Xi9MIe9X2NCcGN5lg7FCTTL91umpGBFEozX1HkNyjM0nX3FoC4PbNR9CB86tFPE13Je5fFK
/ait6T22esP8wtYEOwCr6oA2rMVz/Yh1+iab+1DD5tSuqGl4gnSj8Pf+sCh5fpHE5/Ftp0fxgKYH
S3O5R4BDgKnXgETIvd5jXb1p+5RwCWkdR0Es4SfRAY7HUTaBxTroKCe1QvgERZoGaNnCzV6qN2Wl
bxZa+2zX71kpUlrXCb8w803aqYs3axwJJRN4N0h8JPfvzz4lziQheCMEk6YmxammCb1vRzo0N+vS
fxGGEaTjAnSTC2k0e6V5/tXvSCweklyyMtYYi2TmsFhLq03ZfmVWDNH2Eomji3W/brqlfcWsHqAJ
aounYR2DCSB9YGVJKctB4uYEtZC7anmtmzbBKrEg9wAZnvuzQzEyEi2ni1AhAVk2zq1d4iRWdvql
+ycBclHBpbG8bFG40Qj1YdCBYQTitC4ToYDW8EI+jpjw0Z0uxh/FYiEKaNNMGGxWhlHdLl4BIZ3o
GA7ee6Dkyug1rXHCZNOsDht+QaSFT5BTX88bdm3Ct+XcOLVItBuoWXWukBEc9dc+2fXcZg5tfzIH
iEjj6eyj+GMcBCTnktFMmxcxWM3g4o1N9cl/TM/TurRR88NvVN6KfJsbPSGBbrcn/uHsDAg2/nFw
29aFDHk1vajjNoN+hhk+RlvVHg8lgq3knVWHRFtYImJowLM0JAaGUc+XBBMlubz/KYYSY6tT3l3x
gPTvA0Ub1STLl8MM0j6ZPR9ROGlyZ2OfH/xHvLxOaxbghjIQEk3XpHEI/VOs9TU/zcuTKws4sWzx
GwtNwucUiIQU8xK0R2esCmNnUvwxCZqrilQoZAG9RS24szDLFTve7hgPebQeE4f4oFbjnPAIqLg2
s+P8pCmie99zUQyK5HrrlKAI5sUpLhwsmtu4s8MqSqE1TTgCv57kJDEwI1vAvzaBI2x+V8UtSoQX
KGexaJvlfoRSeMHU1+1X7rBOCVrCnITFVY3WTnUP+xGO8kZz5624bt7BbwVOpWhV2ZXLyibTEmkk
RG6S9ILXFkiyGAKNUXiV2e4E84OXLNRdeSw4xrJHbux2EianK5mv+5yB8eC1/7GwP3+1cUg0nFxF
0GmJsbpzZ8mObEY9yFxY5yktqUli3+pFs0daFkHeZ29Tg+pshMzcNXNAdfhHAa04zpbI5EA9Zfmt
2bz/bkyLJ/oRK6eqPo35EoRAB9r8y4NCm3X9pHiH7+eSHy0nhqgl43KNay68E5wBxNijdIE5XbTm
F7/xo3mDq0ORUzBd+bra+KfyXX2C8HR44V3RzA7RJQst7Ul4zffyanTuzxVtWxHWHcVjkZUtnKgM
pZuaWSNHywiJhG3rIYcsxTJTyC5HZndJQDfQXeUOyV/p6X7XabNFxOWdWia+36DrE6AFwT5Z11a4
Zln1twHcsjfi/JWQxNDKZevi+Qvi6bPDrdpdtE1dHcqeg2wiIZkN1nOfW0Zs93igOnDr6gS826qB
Vs2ToJjJ80FjJOspPpiEvqnZ3PbDkvaoLp33kb+hbsa7P4mULCSJfQvjQRPB0IDLU+j/7+k+QaYz
5tcxY4NRjn8SBackKQKApev1LjL/qiaL7ZLWLmHklR5XorIkPupdDLCVxHxV+EaX3lj574TqDytU
1armRQ0t96k7iaB0sGrxlFaLquye/5SLnSy4kx30rprupwfNDsEyEaZ2DV2zyFLbTcw5rJJn2iAJ
h6AEslGXyxsNSmrsv//H2XXsRrLr0C8qoHLYVuzsHMabgu0ZV865vv4d+d0L+GpaLaABr7xgqSmS
oqjDw/CGByBk2RPl9UsWidVMXOdZ88F97vyaOQAolt9/H5I/lBeVYxWlCySrAbpzXKAPPCnAa3Hr
aNyjnazy3AZRji92TV1bGGh2iN5lb+4cKbKjRyOyTYzGsWIHJJlbudhc9g+WpqgwkEs9mJOJmfVu
Z7cfqlvuDE78YoimsW5GrqmtJiJveK5OuX8bb3g1QVZGQkPclkIxijFG7Iq35P4zgkwQtEOaB+K8
bHSS2u7veVT9rGcGmuZObE08wTVkw+9awH7IYE3NqUPnXSoP4otsD4fw0NrmddGEhsJNZmv0PQiW
0Hg+b/WDzGUrZcRBGgeXTXIsGyTvxz36mIA/7BAFWhBJXA6x74h6xmppMFxeGvmamFCUuEs2PSBY
jd2WdnSYQKAH2qzmMdynAQaKy7vc6e+4PFqM6hgNklOsyTDTBVZWH+YDIRgTn/sv1VeeeFvyfaSf
+2HUUW+IySSLNaxt2inu8iu7Wx/XApSv6bQ3nWnfoAHfXVR73pQv1uzhYFSaU+MnD+r9ZRdlxRyR
igd6klRKSTRrgvAAyLDQHzfWnXojujxKBZZ1UFFA1whLmwDrmBzF10DbQFrZyh2vEex8mJdo+Fyl
/PuqQcL8umu5Rnc+xEg0Zk6O9CXtSHWoeu6CxDGCeMMDX57PviQaLidlaT3MpH5AsCKExyzNwSsa
Yhb65V1l6YQ6363JUiOFVF1BVpJ5L9XtZbEsjZA8+Mf5VIahkIOxlOSlkoxbp3Uctjrnes9SCXVa
K4W1KkoPVxscOcckMvkRexmEVyqEOrPNwZhSTYPCrU9j/2KgH86+TiXyf1UySXOXr4QQSD52p+4o
u+Yn5xGdpRDKMYd4LoVqIMpe8bTwie5tK9AcXh7A2kraKc1KqDAiHKXzCjwc2aHaqhteWswA/0g0
AG4aM10YSPo/OeZd5c1+1tnL13CKff1xsmxUQ2W/qLEHPNgjo7NZouFu8Sz1kbzii5ltqY74p5c9
VbCjo/ggvA2H4RbP3rf1dn4tJ0JyMmee+VGLzmUTOB/fJBoRl6bpXGYyVLla9uSl/vRZ3fVe8srL
YxlbRZPeLZU5TrOJY7t8xJR1dCpMW97DGKOQKdGoOMMc5y4lsXkB8/rsNiDrB8TISd8xTEG9kf3G
tKXrgodJOXgxikMVhvhU66/E5j7xCd7ln6Uiyr2rvFqbjnjh6Cd7w2m2SJ04Ds4IpSbl4FYuxHEx
YtmaLTfOdEpLj8fver58AMjBf2NH0q5gjyHFdlVF7ciM3Sa7l2Seh7PMkvJw3COScYqxcEB94tvx
MbK11u5bwhp/d9nwGVqnQXAZYInyvOALvYsZ8O2+2kaTrWyvE07C4o+zRsHUJMmssaXqHfgdOh9j
HJ95xW/Wwsn/f8iu0AdnFqS+0h9KV7pH7yOYMS4vm7GnNPTNNP+9/wpgOZju2vyhF74ui2atmjp9
YxSp+5Woe9p9D2xvtoLL08h3JfTvPFSiIW8GRrVrWq6QdhDrZnUxlsRbXnVcQSXTViN/MJ1YtuNj
60zu3eTVfvRkvSl4/8Tzk+wqYEYIbQ1NdC+XfyqjgCTRELmoUYCIilDs3w7HQXfKzFn8HiMi6m39
qnd+BRLzL0whlTbZU5bYUeFUSJofhoO+j4+9mz1UtRtn9oazmvN3ZolG1XWlqERJDeWgir+gxf1r
dXMfNzPH9FKQvqyn1ZGO2g4TnLsnsBH45dHidIQy0nOJJrgTZSWp1ApP3GJrr66pOyOu66snb5Tn
6OHyz2MECnqsqZmsYoXBIThfYrd0kYnq23mHO4YvcVyZtZs0mi6fwYWZKtDfsisfq12Y2plnjLbw
alaBNfmadF9kGKsIHG3phSfxRRvcUn8QmsjObobGjdqNelKXrekIAMAEl381I72iUXdkMnDc1lDs
c6zfd0Culc+1dORExu+HkjPuROPtqtHUULhTkc22NiAn+BPjo75rvhR/vNFTu8DoxQ/rKX6PnNLp
Ymf81TZo2BTd+jmv0fKK2VZoM8JkbW/atkeBUzRh1BskGqrXi4oB5jf86MXL7upt7oI8z1P9xUeV
H29fWIc/8cAZjIOTBvANg1jqSw8V9O2raphOE3eOUg62yiVIYzkHDeXTLCFWG4LSLA/hDmDge5Ar
5HvTH3m0wN9orXP7SCUWVp/GsTHCclM0BP3B446jDHjXHLcz3pGkzfBnmYNacDL0FIKFGnvmTXf5
aCMT1CtP+G3B0kGy48cnAG9vXuK7bq/dpL+7wc1UO/qTpJ7dLnb9rNf2Goi+6Ysf+b1iusNN9ZBm
bp0Gy6a/+92EnEvW90vsud9DZTNpZ+qxMWFTnjFgzFT9Qt+nBR6VpJvmFHnyLTimwu0aYLINYfFA
XJXNIEPbIVD7kxNPfjogkQbH0/AlbdCVjafS9/k4/0njzYDeGveya7Ish8qLunRO5GJGJ8XsS264
rW55yAmm/VM50SRhLqI0QXJXYjhCdAdyM0feasEaAGZzLwNaWPi/L/8IxmlNYwvzxhSGmBTbwrtk
P9vWm77hvYQzgEISjS1MlUSSDPLu2ILPDBDRZJP7Kd5/y9PwknCOYEZ8pKGAMpgb/v9qUoHXw8FZ
5/IgYYzzhkYCtm2njlqC1S/O8ixtNC8CDsn0Nc49gyWeSpPmZS3NooB4IfLEd0AoQTzrTZv1yNlY
lmLU/yaPwtDqyUKQriBr3zR3o4OmjMidIs59g/H2LtEEfPkUls1AaLKJY74075It/+re0FR5UNHt
+DXdZD7vEZClKioalGOtzia5kuF8Mp8jG63iv8ZdvrvupUSiZ8UqgwgCxow4MpkAfEy2IDDn6YkR
JGjsHwbH97XVYO3aDab9uN224EQf1qlCw/wUqSui6TvPdoqTdRMComo4Fdr2/fnpqthAA/1yQY6m
IkRsIL0L6pY8ila8NjRG3KERftVQTEKGqfEH1XTAKOusjYMWPefywhkGQ2P8xLYpu0GDcHmHqYgY
xpA4We7IB8kEEf7lT7CCGw33U8zR7BpSdgUxbeeppZd4azAWSISKBxFcdZyknvVTKDfGxbUWdeLG
g9O6/aHZEWo/Qv90XfnuGxf+4445pblmGCXkT7voXkHOMJDRUf2fy1piBCGa8c6yukwryMtzhIpN
tiv3IRpyC/864dT5K2bdanQWhGsoljnNLgIl8TH6xQPjsNZOHcJCmRVdTMCRGNYCtkiQACd4EGg5
mmHEBRqaZ8qVmmqksDn72mHeKU7NeZ1lLJuG4glaOGkJqafogOD33rhDGbN6BCSfm50Q/Z5JzmhM
njRVpaCQkTygX7wHseAjeIUTe3IrV/vihWRWdKMxemuRiHVDjkeAmB+NTXbfOZ+NjKpQ/XaV9SjU
+WtoSJjNGkG/elbhu3Aqvz9ZvODM0hHltl0SiV1HquIiGvMEpNm4EAMPf5Acc99dl/rQzHaDpaVy
QRKUSfNnEI5h0AhAncUv3qMfI0TT0L28DE2wVUA+mPAhHsO/HR7bCUs05bqapE9FQ+ICxnp4smfc
L27PsX/Gw7hEQ/W0qPsH/t66uAEsx+K4Wi6coL4Hwczwld4lPNo3xq+g4XqqIv6DFFNsfYeRIOiB
4p1gxArP+BgN2VsKsZUGGQpqD5iNvh2Dy0bPWjH5/49ojzHQghASVEUSgY2yOYDJw+a9XTFaZySa
n24spUWeI9jL4EQn61MDztr6DHfyTXjIb8kr3FrYOgDm1q3sir7yzCPEYByRNGBPkcJ6Wslpv3yt
j+NGeFpc8Efe8gaOsh5taIa6OqwzIyaoTMXWbrp3HDUYiSt70w68CcmG0GaR8xikjDii72TQ02+S
6044mpUubfXZsMhDJihXSjTv2fF7vyswe4ljDqwoSyP4YiFLRDMnIcRpt8ZLc59iyN/43N/xKqTM
L1CeLi76iF6tb0NuX9EZgSnLn+Xe/KxueRV41vZT53TW5v2akZO085L7dVs+fBo7JbPvrvIYGpVX
NmGVm+TVLDtN99nBCgBHub8smvX+SOPyzFbRqpykkEAcxBgMdy+SibaAvIjwkfgOvdE75HycuMhQ
E43RG/R/1bQ4mo+65idS79xRnHbm3AhZHyCZzo/Y0iT/vv9Njuh1duh+rig781pVWPfN71rJD/FF
KYe1MsKQALrc56a9BKimBX3myJJdY96zG6Pe9cS7nTMC5fcqfnyt1q1/IASD0wCApqNmzxuAzcj8
aI46JSN9+yRMoummdFVX2vGiO+tO8n0k/lj1qKhiOJGWGzwr3MYgfnzvTrWvunFnG1Dbr8t2y8gw
v7/+4ytatmAkI0nNAPlxFFdO7V/VTcTJnFiKp7y5kpIhi0iwHf1oA95RYVcHvIoOQzYNxuv0VIwM
ktF3uh2jhP1NcetdVgpLNlHWD6UMZhT3BYmk5WOPgrV8Iz7yxjuytpWG34FfLV/EBDpJVa9ZbONT
R7xwxJuptpPByb3rRj1KNPBObpJ/+mLEQPSqXeeXJx6EkKUeKtsexX9tJn6UvQJAjnzDzbWJafyV
K5kGnQdniSDISz+vh8kT7yywnstb9VYJ1A9eMnY+pcQXqALUMIVrvBTjCljOApTLvgo65JMtcI9o
l0OPWcDrozqb9uFD1GkpW4uQ9NO0ou7tD1xyW3LpOKcg2qeaPGtjbVgPdX4/Rq/KfE3twDTo/Fcv
dGHKcygecD8/AgfZ6GHqEecN4HzmAOmUR8VyWWtLBukjOLXl2/IhC9qdCE4L6fcVLosPEFv94bLR
0GAyW0fsBuPRLTSuOJnb8hrJz0Z5CKdOQ7VPRs0Eadih3laO6F81fg1iKT9qk7AXSmIgGq6UghPa
8TXxC4KpC6toxpJREG2Dkc1Njh2eVXiP9gyjprNY2ZgXEDpAtHWDHo4tl72FpWLKK1u1By7I6FcC
xcOsVT0AAcppAETlOB1SvPGXePLXP68qWEJBlGtKofWP5uPH4ThulBZdDtrjZUtk/RLKQfU5LfK2
hYY0u/Y1sPjxnqjO38kAjyXJ2g8b19cpVoYJkhW4aPOG82NwpdJW360PMko8d3/9mrbyZtOheNzY
i2GPmCLAq32ff8fC1ykX1tXOksP/u/C4DdMAdI4TuN9LEEj0nS1sewBEXNA5SVcRQ+CDlEsvvZWD
jLQD/ToYf0vQa4oiWHqFozx/Xt6ps+cYPkC7ddzXa9rB5hT7Odq0e7x3bC5LZsU7OsEVasnS9Rii
xWBFw4b527wlMOFhI/C0cz6RwOopJzfWCTNcyCdqVBVUlARLwKHAq6SDxKfpnPmW81OIB545cOgU
d5GrRujQ0IRp5uljDT4FTNhtN2GDB4QFFIK86ysjsPyV7g6qlEhLteJupmyEu5hzrLHEUp4uq2Ya
DTLEykH/gjtMcFkr5zH00D7l5YYVxfGo1/ByEJtuQNgT2+lD9TlvxN/jM+mPdEe7IhPt8vflwfol
B91Lh5YjHtsZw3Tp7FfqZ9WcZnxedL7baU7ihofOJ/58Zr/pXpRcNJWxHaExQK5+V7tPsEIVbswp
1BLjPCec8ukO40eMuDOXQw2KdTR9OgtojS5vCStA0RmvlIP2XySylQegJjWw8GO8/K70AeTSb+VP
xRGOA3hAPi5/7uwN2TTo/pO6TsHOi8ZVzLZMH4yXzKm2MkYABbxjhLXDlHtjvoDaW1K54k0BHKW+
4Q3bipONsTaBApio81RZYKFYD32ZgzEpK1S3QvvcdckHTcI8TP9KJ4PF672JTjJejGDphHJmXTFj
VRNgmmTaYvX0qfsTRyWs3aTcOVYLtUqJP+lPs/8RHgYXw40dXv543qV0ul3EmlGXa2RIF2zhtNxK
aPU3jwonQJ/PN3S6ZURXRF2yRmQFzzKKmaPHY9diyaVcddGFcmkGyMUgO4yela4bMW7qNJ3y3NWC
Kc0QbNjTe+jm7wBOc7bxfLTXaTZlS2rqfF4gWmqkR0UcH+YFprKunMOEtY+UTw7RmP8/tVv9+XHy
Yl9+HR5Kzjv3eePWLcorMfNrGNtQXDF1sXN0lwzi5XE5sbaSSq6LEGDyGdkTaN0FxwpiJGqXgyBL
35RDTuhTm5YZglXkgU+8IjBLzZQzamquR2stkQw688aPaIvODRdzu69aM90o0tdTPesJ1jx5Baya
W9Mkq/v7aNPpdpBCKpdIXSA3xtQ+lN5fwLYMckWwVrs8LCVD3XTXx9pIa62P+IRlz3bj8uAPLLFU
Hmw2qHfJ8oIc6Wu+T7ks2wyro/s8ekKJpVtwRlBP/0mfIyfjvdUx0mud7uuQ5ayZBBErnpxxGw94
0Fcx3AJYVtvkmQnDCGn+4ySsGrT7YvXtQXIx18c2b8ig0Ms2yFIN5ZBGDrLSgRRbWhdDrFQ73PMQ
A+fPdp3u7+iLPm0HDF085KPWn8S0NHw5ra3N5XUzYhTNeWytg2HiuXcF3wWuYu7kts7vy5LPH8A6
3dcRFn1W9EKuQHJ/G7tTClaT9DgeeXVXlnyyzT/uziAha+VUJ/IPskMaQuE+gb7h3QdY4qnDcpj7
Pk5NiA+P0cbYxO7n7NX3vFcGhi3SDR5qg/HmowXpoz+72abCtFcF1LmXNc+wxb+4jfEOg4s9hHfe
cgq3w4HXasQwFrq9QxX7XljIqiM8p3qxCx6fR95jKkvf1GGpSquR1m2pHECmf/fdTjg60W8NY8Qu
K4WlccpB5VhqVWWCfLAfnlQsPrfz1eatnqUZ6tjsgBaNqxrSMQEQthLdYoYS50Rm7SZ1dubyEndD
BdHZJgswq97nXRoYgul+iiESaiNaIDi8y/aTX9/zulkZqqabIqbG1Nt+hWA9+L+i4fg2L6k638Rv
6nRThCbo7SKC1oh0ALrq6E31AbSoRfrZNHaSnZK3Fv/eItXfm9VmmGcvS296XjscS2fk/z+CzoSK
3ZQKBuYWiGC4aEEVEA1eD05vfeyuy2bojocqRwtiJajAb7Um8v+hU32p0RtPH1aeSbE2iBw1P35F
GouLOleifMBErmSzxqgwyUm9PEpRMSNQt3+63pKdtkfrzGXnY6mNcu4u0s12ECXMMZNib8pkL9YK
B2Ma3HQVvMuf+K6ZnsnWdMrBJ0HPxWZYSPOu6LyhULvBO/cJ1VTJfhOf0f1XBc4UB2LiVT4vIJ7v
fIUxUn4/DnFey7lIcILTc/SlS4PXpPE9OtuM4hQnUjCh1SFHLfrKxy5dp8KBbswN2EkX7dCGR+sz
2+muadnCW72fpeCr+koeOOpkJL9054GoLT2qFfjO1PmdSbrpH0enBpRtBdKekyIQezuzZXQHQml2
iWrmlnjorNDJxcd2/Li8ekY4ptsOClMomrYkFU4rjb1QMVUnMqXa9IVWbA+RXHeCL1ggF7r8OcbZ
RfciSOCFS2LLKo5Wh72IPJDresgI7dR8kPcjb5gww4k0kuz/8NolrLq2yorqaPlFIAQllxiYcVug
2YerdB2HeoJgeZeAI6wPLmuFtV7K6eNSK1VNhljC29Ohs5GXEbN2l/J0taqM3uwhmMzoGPcJ2m1i
DgyHpQrKn7s2Cq1igGjhM9lK3tdlTbDsnPLZLFy7PusgVXUGLoErY6l/NRi0nZgnRAujG3mTexXC
w9TproJEstY+ImKFG6Bid9l22Vz30qjTTQVTtVqhNUN0dj+j7wusNJfVy7AHup8gU9VomMmmtZUN
OGaQbVfE+MuyWVom///hdFEGZIfVQLYB5ILoX5lHqNQJ3E9AY7YxxJqgm6nwHso7H1jrpZxOtHLT
ArVpdcQcalcKeAUFloopl4sAfVhCfYCKD9Vu3M/vMff9mZGM0GTBqoDRvo0G0eljflv6aNR9XI+8
qxBr3ZTnJVVXiGreV0fN1nzppT7J3DkIDE3TLQJZ1rRzpK7E/9bt5I+cCMR4BUQF/L8Wp5tVpnZA
8WN03y7+zDDvFV2801MWzM+FYneby3bNCM50l0AiyEWsDkt1nLwOpRYFzWeXBTNiHd0ZoPSqkmkV
BKPribuNrNVSXiiVUy8Oy1wdc/CbJVuwSjmXV8vaRMoPl2rSWhXDAI8rXvd+8bhWWFIpJ8zqWp/7
DKZRbjMHWEhOnGNpgXJCszCWZdYg9rkD80nPbTJiLZc69Iq8WC2rxpbpdx8DaIsvq5bh1zTQP6zN
Pu417JkBHOXiNcGn/soj42TIpqFNZpiWYmlB9rBb/difMH+cr2aGBdPIpjIepCpMoGY0fV59baXh
TOqqROFcivCLxY4aJ0XRfrD1xe6C2dbSTX3Kv9uI98XjtFH3RWLzkMWM3aWhTulQKJaOB0KYeIi5
aTxcHyPnpaFOXarW2VpCS8rggDwaTf9OWbj9c2vfXbYfhrXTkCcVRf3VyrHHyit4OgDht68sfNCI
p2U2kr5bvy1TdWIyvMC/vGSWqikHDZWxNwoSTRYn8kBEwQmpjEOMxjbpWmqsbYH1RqfMC33Tzj3e
OxJrxdT5GCVJHHUydnHy0Jpq8xhnGWJpXNPYh2vbm1ixsAHmYK9ep18asJQN+bTUOVYLchmbkA1f
3jbW4wONS0JrTCupxCAyDDtzhI8/uT0H2eN0uKoHxtRpXJJmxlorEn0MkAwuvc43AjRIH3hFMYav
0OCkUIsnWVhgeJhm504+6Csva4YRZ2lEkqwNUdnLOBmeDdIkZ7qlLbTwxMvSmXqnzsk4TSqj1bGf
Ru4kjR+XCLjCYrd4WWprn9cox1IO5ZWzHGl5KeBHDI3zB8UY4dqL83cK9+NyYAqtXMsK1I5RFd7s
8VIolvdQTlkmai+DWAaXA4w9nME6cFndDLE0wkgVk2xGFoUkClQy/gKqlu11gon1/FBDnA/l0o2w
bjkABUDcOLyLHaumR0PrhTWbB8QSnF03qgFaoXkfYvPaN9Cz1jZelIoI7+rSc/oyet3vCZ2KV/4i
Yko/flGmo0IaG/hFkxfZKDFzDJ5hiTTCqGqHXIrIUSy8znbnpnsevRxra6k0thGtbu0GCE5OOt7w
eGHlfG+dqdPMtSHYLuNxHckdp7ytD2oIVeQb4yAVznzTJrZ2r2MupEpon1+6fic58+n3ZZtiqYpy
WmuWzFYMQ6TQgDiMzuzxqmiMw5RmqlWGSI9l08LW7ggPorQrrprjAGXRbrvmZSQOQnWsEsfyo63x
1fi8x87z6tBovFGsr8I8pJANTqdNd+BO7jof4DUaatSpSpUINeQ+t4cSXaAxMjiJc5M9b5QaTU+b
W7koYNw9DqVtd+xur4uOmKD5X98sMFtiTME7epQwxrg78O5sLA2TX/HD5Ytak5Uqgl1gUBEGZGDm
78CbR814stLoUe2hUCyYygVjztAA3jhykN/Gr909Bhm/Kpt2s2D2CqYjbdV9dlsGAo/07bylazT8
aFnDNY8iKKoeHIxD2fau5YNX1Mt/gao1MDtP9zEKSAMhMe/NnKVDymmrcU60hPhWc6oC3a65eQjL
lKgbaqM0dS9kxGmncLSBjdsDWvxmFhYHxMpSFeW6XdjJClhmcDl7l3GUNyApvBKqpdHopCER57Ul
kSx9zLxPIeBSzJMs6e/XE42GJxl5nrSCBcHy3fI13uS2+Z7cZaCf+v0guxjF+3BNJNZoiBLGpmna
QkJEfQvOWy/2OBH+fH+tqdGMtJJc9LVkYv3hsdDt5X19bZGY3Kagm8m2PcgQd6pfHSLF5o37ZZgn
DV8SM1OpRWKeAOBuevwWHtkPOWbP7QR1/Epm101ahzQFdym0CwvqfKvNesrJ2xjGSeOWzDbBZOFe
x+tB0GX2JxJwEPzfX7e5lMdqSZaBREXBjXVXveeuFju8jiXGyULDlsSu0JoiUlFUWgBot065HaOt
0+NlPKy9pDw2R65i1S3EEyhX7dWB4V7WyPm6hkbDlgyjKfN6grYBK/qSPoA0t9EMI9ocq2esmx7G
bghlGq4G1o1nSFu6r1weAI2hb4NYz4/zy1BBj6m1WDcGDGebZFdvqgJwZ15zLiMC04ClMRLlosiw
7myjb62derpO29SpqyKyjBoRW3kWKvRVUHtGcG2NXqMBS0m8Vo0iQPwARu2Va9usTaTurWJpSloj
mrBtFNX07ejxRt8x8ATa3xyxUaQOJIfMTgOKvE/mVvXC7YxOfaVypke00QeXFX+eqtcEaf1/7aUo
M70QOgRDvM6e1ps+tgGV0FaA9OTITt/ApHcE4HUXv7b7tsZ0HwsHevqhBE/odzIwdat0YjhexmXI
ZhkY5dCFXkTtnCU1tqrfDn7jX/6djOBJg5widRzrIYXYDCM0EYcc1Bg4BUpG37FG45ww1qNHjy02
qz3UfvxbO+R4REi/5Mwpg2l7XcCg4U7iVClrDnTOsfMMH+PINrwGCZZmiHH/CBipZc3xRDRj3HQd
Hgtly+7feNVhhofQICYwcmhh0mQ13tErjIYMK+4jCFPr1GE7psporEZVH2uQBGQYXwoAm4+Gb+2t
fW7MjXjgJdAsBVFebqExIJ/juj5G7+NB84qtFfBechjBmsYqpWs7WLUG0RjbPYHqR72ZXL1HM+Fl
o2eFERqWhLGL/8iX75pn+dkanMxTjpg9JLrx3ZP6eR3EQ6PBSOJcqAYGDNZI4cDC4YKQwL78Cxj2
Q6OPwnHJqj6EYMXG3AdPveGlJSzBZEd+WH2zRmCqniG4PGBIwQFVJM6KifmdyQFpyJEgCc3aRNjS
ovmq5Ue946TfjLhIY4vAzyrImOhVH0UwSGbX0ZyYGg0miozK6oQeYqeddVPtUA3k3c9ZGqb801C1
KZKVssa1vwpwpDi8+iVLw5Q/GnFetoDbQRMVfNGyvFbhVCoY7kiPLxfrsJzXCcqwMMeseY4dAC+X
8mb94l0QWB+gDlvDEgD2XvGBFnfwwctdZKzvISeHYimcOjlXbRhzJNo4OTH79E96+rrKBf/CF3W9
NMsSxIZBYhN6PF6VgBFXaYRROWTSsnYQPLrFhqRlc8B7gGMk7zTCaIjJQ4iEY4fc4uXU1bzMNX4J
h/zpOp2QLfgRPRYpEURBhfzRbQLjmLkVJ2IzvJymKwUh4dJF2bdOuieJO1uD8cKi0TijVTOVRish
t7Itv9xngeUnmNEDDgHeYypL5ZRXznErGGYEd7fs1e57NLZqHuY7bJAgXtY5owit0SylhVD1Zj7h
C2rQP5i3JbolDL/ddt6Hflua9mcXe9lNeye4amfXDcZLXP4uy0wpn60A/arA74/Ey3QIwaK4lXbm
yDktWMIpn83SbkpaBYZEBqeOm8EXbf3+8roZ4YDGJRFe9qXDHRZVDsJCxJ91wFgzDUwa0npMBATg
o7oTg9mtgkq2eYcGSzb5/w/HWsMhtuoB+tADHc1TW9hQZ1s8E2KphHLbZjBnXTYhHat2xIfY402I
Z8R1mqU0DjMzrBvYiP70qnoCoXPd8lIglkqoc7SNZgxYjWH2y0512o0GcnlejYOlD8pnF9AYDZ0I
fQD8FUink3Hli65GUzFNaq6NQg6FNF6GGYupHxoYP1rapeZ2EicgMCIOzcKkNrNaawXsEMy/bn1A
iaYBcSvvqZ6ldsozm7UrSiUiv8BOUY9Al9BO2172TAa0T/sLtlSAtmJssKUYRWSnmSP0YMMZtnPk
WNthJ9xyPkOWeiYV/QvAlBQVAPXfAdN4HX3ts/Tr/dRiGE/LiY2MLaDBTNVo1UaZQklkiI/8J8Qr
tb5BMYBzs2achjRkCcRPeCYtIN7y9W3u8XrJmfon3/sZZcyhyTJykugYU5IHk7fa3ZPp4l73cF3/
tEajlhYMDxfjmpgP3u7r3ZUeS0OW2jIbrJ6IDZFWK3dCwKujMiLYNxvKD5XUGabHAlCPi/qD6OgA
FWJC4IkHRmbEGRq41ICqLV/Jql9LV/CAPeM4Eksu5aNtVLbKQO5EcvAR2bMTcSILw/dp2FLVikKq
EscBpPdDfwTRRTDy7ocMm6axS83Qx0aTQ/bsKyCV5IUrxv79BV3SFzUUE4jt3eo+dkcHg35BwsaJ
JKxFUwdnqGJkXZUh1BZ2czftehesAP6fxZft/kN/7ckkJR4SjfVDKN+MdL2LBeLz8lGpgBj9Y7W2
FPAgXqwfQh2mZd53zULyYEwLxHBaXqGFYYg0k5LSiJLZkDP6NXXFX5l/5bPMd+3rh1d2lZyPk5ii
NgdNJAFqr5y7IkvLdFJbtJgUPUPw7K+2cSr3tV07S3RdVvt9C/mx7EkopkRtIX3ala6JMbpPPPwD
48ChsUtpnydzPUGy6PR4Ro2elLfVm4PuykhFUyRV3RK3EtGLiHw83DzxLhEMA/kLwFQLsaykcX2U
MBSZMCbwFswwaJoaKVpGTUmECIIPpstn62REQBqhNMoDRtKXWC9JOtOX4sDPlVmqoF2wrGZFzyC6
/+y3wmwrHu/MZUmm0tl+ygw5i6ALDJdyjPvC53WPsATL/80Xllrth4gsudwmnhaI3GIhSzDlhtki
y/UUQbABRkHTxdyrzeWIzTIL6mRUgWMtreafFSs7HjjmvFiVhh+N2ZSgZAOxgxftrOA6r1Zp9JE4
JWkeVhBb2EZi31he4+an9Mjj7DtvzCoNQJIzKy7nEHbR4mUmtw3coHinFUs02dgfkc7Iy2kQaqwc
j9u2ha6+p+uMWaUJj6qyWHWBqJo05gwut9f2vMmpNAYp7xSh0mIoQ7OHIDmq++ueelQaZhSmi5Yp
ZBM1XGoEj8+/wzI6yvtqSarLYSKCH/RAfuSxmZ0/SjBN4b9b10ylaXUjxLZu/Gi+xY5a29Jbup9e
rnFB1aJcUBYETZVayAcoGCBPngsy9o+GEVlx+M9J0rsYO+HFG16Sx1AzDSPK4jZfJxLyRzd2ehRM
L6uBoWYaNtTnhdJJxCxWX8Aw6J1yGr+mbTo7vKOV4YI0fEiVxzovLRj0/Fp4UdB6/PEeLNFEVT+8
Ox3iKrSI6BrzGiN7QqbLu8ixRFOnoNiJfSIUUIuwJ/6C2sUTj/idtZHUMZjr2VQk5LRa/dw1b3jl
etZGUm446g0OlCkiGArZa7eRl2y1XR9cK55yR0GXVL3PIX71Db+8AV0NcNHtEy9Qs5RCeWNnjn2e
tjmw9OZpBX+kLjolD7zC2EsaKpQraQPWbSy9P6z7Dr1Vmc9bNqNwj8mm/zVBbZV1vWkhOzpV782p
9Nc79bO9Xza8LzC2lcYLjZMVt6GED+A+6heegOmJGMzi5sFl9z9/0VBpvNAklFqylBBfPYcBsXM0
XvQOr2rB2FWa4SiPoyrtZbnEs0bkhdzZWSyxlHMOY5ylQNuVaDNN7OIQcUIhSyztmG03tK0plig/
xzelxzt4WSqmHRN9q9oaSSU8p7hvnHvzFW+t9uXtYy2Z8so2TJOmF7Dkcluh2lRy6BZZYilvzMxh
KvtIKZHwJbZuf121WBrjUxrpEmfjt377TWvzslPGYml4TyHEq2wlWKyBl62Vq1qG49GAnjkzy75X
sdrsFO0L8JbdFrdAx/uXdcGISfRs5saIC6UQIV10JMx+xhxxl9cyztIH+f+PU3FNokY3wm81d+DG
vdI76PHLshyq+txB7IqSxODyyE5Zq6WcrszSRmxqiF0Q20LuQxUjDaORO7KUgPNnQIjA+D5MGr/e
2iiPSwSMg61mogYXyAauEZPQ9fdbgEojdMrcKMYyhhFr/n3pXbYxhmppcI4Rtcb/OPuS5biVJdlf
aTt73AYyMbb16QWmGsmqokhq2MAoicI8z/j652Df+5pKMSuv1eaYHVIMJAIROUR6uAf5mhijN0G4
XvTFOENl2YCktJPqqIPZCQLZot5ZntE1T94F7UjCqksmfC8J/E9EQPbIM7oGx3ujVtxHw/Q2M4AW
1LnNq0x6mY1SNs26phF0n0CZyb1ulhOwLLnPXMRFquiIqwrUCROaH0XYL14UMAlWW1AZAov6GgXr
9HhrFDCrmmRo1Coz+NaywVx63Qe8oTK5VUV1MiUjhkrX+19XNNfyzDKr2Wz+XxhEzjrT3jRaFniT
AY7UlAZGm+2aCLJQohMkZ7gs7sYiw6D3PTwL3M2msm81y2RYk5gLCLwx3MlVtuse+DYvMDk2zGG6
0DUdDGiVvYj2NZzMZXE25hhJUTDAB98eRE2qnARjITYQwqGGEWKg6/1Z5Kq+CMzE+15MgmW5EiyT
DMO1LTlPt7V0qyyaprVkSYpS7Brjh3GTI2zHY+aJtkw89zKJlkR50lcp3FvslI2oQMEzyqRZE0hS
0q9+gIDwdhYUSjlfjUXJSGXf4X4FUdt7OTjPGiFZA+ersSgZK+xLijagdXun2Nn9jVHG8vVURa7m
Bhip1yqbE96JtV5542XzTK/6TqJr+vr5fe9bt+30WWRMGZWzbGowO3o6Wmhu3HrQNUberbyEznpM
LZiV35jxRYskzwlMqhVypNTJurWNt5OtOCKWX85Wn0XDxK0ehFBuWmfcMATEHjc16DobI+E9Am/c
TL5Z8b82ufK+2UJSR7AV4SUHk3GLXubWuB5RgJfal05/Fk2/nPGyAJjKisu+IDCcnRO33YnoRjgz
BAt4GUulrzLjbaYchInMM8qsa22st2nWBZh2Xpa9qPuc41kW2aJVM5XmwlqzTfbSYyMsXXBCjaXj
Afa8UJQIo+3ctZwToGNnbTUVTey8D8fknZwHsdIlME8AEbkXrUU8bzBplwRtPMopvKGCXv/fuV/j
nIJZVAs6ecGwnaD6ZJ2gHeeMLoTt/ev7Ep5pJuUKs7Fqc5DW3ZmE4tOyF4uo8tzBpB1RdC2m5M10
4Ws4W96YzyyuZQ5qNe5MGDY30xYy5M6NYcGCWoqkNfRygWHi5Dhki+KCV/1kUS2Tqam1tBaFOzfe
+pk/QL8+sRtbtPpzlIVUlpCnik0lLvUCvdN3EMAafyXn+JCdwtfwSM6DBwTNt6IVaodxcpNl59Hr
SAtJW66NzpBAPiancBM+kkh4xufZZ5KzyQxZrVb72Xl8QiXaV33pa7YX1Rl55tks1eMlSSz4KnwB
c0x+n3vWU5A59VlUK+Y9gDnyhXoyFbidXDvkx/vlQHb1MTrIW5HGBqcbSn2DA77bNOh10VTYpsM/
vQPRkdGZvfQASsj7oLeN1B5ewB+7uT47cAOLyeFZV+eiGfGsrrTLrfRJwaGoif3wbnLAVbG3nuVt
cC9qyuVUgFlUTNUCS5oXPYobh+lLP8VOPjmqS9HM05+uvw9n3mdxMQCtaVElD1gEu/JH1zqQuf0+
y4JjOWe+Y8ExYSVbcT4hy6E+iPWKCDVneYbXn7/74EuqFo2RYFqaXNRncDAXTUw8d6w/f2dYbQxt
HmuM+N+b73jfkUnguqB63LYwu/jJl/xpgPYbcUXpy3MGk75NJyVNU8AZnbl024zG46aSk9DNFB1a
vzSRb9vxsyphYzNm0MvAc3qPblshDJ43fGa9rWiq6vm6FGh2bXfbwL7VL0ymNlqn1UP15vQcLSWm
LcqZjzeOlAXL9IWCOWC9+pq9QVjHfKNc+7OQS1msTIA25rSD1PGx+QKRGd+yq8gOX5MXYsdHzcF/
fenn9Zz/2OOUhc3kRqlUMu2D49zGTtXfa0Fnj33hFeb5+gM4yzvoJ39Po8mCtEDaDMGR7DW/3Rj3
4W741ThybouUmjlQb/oHjKYtJrSq4CV6x7LsGbJNo6u4mO0TKDnG9hzbzXTTNEZZZI2hDqYKtZjg
2A2a3dVHALUhRPHNrETNQryAYjKY1JXeqxQPCMLJpdoBmmKCoX888VCLWXkrVbaSvKqs47xfgY/p
k3IpP4kYKT7eKVMWaKPruSrXOYyv/E/BrvWnTS0aOC9GmeStRktflmkyj/1z/RQ9oEdAUBfiDJqF
2cikzhSz6k0oyHYxWHarz+U596/HPWfQLNJGXma5t3TYrlzJHr6bN+IUKYu1kcFx0PTJbEJwBcyy
38H68f36iHneYBI168c50RW4OduhYcXv9iUknK6b5jmDWUqXZdGjoBvMo7qPfOiP3HjYgbTD75NL
1BVWbPUwTH6lnna5FRtLWR4ey6KqSSR8PssO9yteQj6I2j95zmDy0CiLrDfouEbdgkuawROVDT/e
WlOWhWdqSnMGs6l5xJ3aJr9YuP0Yt40jav7kzB+seliRaYbeUZifHc2vN5Zn7auNCOLMMc7Cawyw
fplkglOS3ez1D/Rb8Ck91Z+vhx8nsll8jaQo8aRGMB5coB22kb+o2xvbvFD9/z0C2xkEQokC2/pm
+gQtkIfsvvLKwQ59cglEMkG8F2BSE9zaci0bcP3gatBOjdzlMguuN3nrMwuvGVRTIcay5uamtouv
4Kt1az9/zF3Rp+WEJcvLk1ZGE47GZB2z0iZPia8/1l+sfeSphmBh45CLUYNZM9VkScp57C3ItzWP
1knys6feoSvhdmHYqmKTs4mL61x4ucbJYJa4J8sHYgBRZa3TGaaG0RXVm3iGmf1vSYx50qXagm6Z
6nSGHW0XUTWWF0LMIpqlSaGYOcbcAuxvPBQosIiu3TmjZiE5GWB9ZqjA9LwHTOL4IgoczlmesqAc
U5szNWngjgJn+fvMx/5UPzcewQY4Bmlzcaeobpa41ycJTpiyUJ1KjtVI1vAwclnc/BLfWRfqkIOo
WMAzz6TwFJMGoHo4KdqBY2HTu/ndgJ28aPHmmWdWWKBv8zibMPrwefwF5jj9a02d5CE9CQOIM0Oz
0J2qMvOqMfAE5UfkgCDQy+4bYZMfh+iH6kwKB/0iG0UP65PitokjndLQMQ7TofKaZRuf608iJDFv
vmNBPUoykHYheFLjSydod+3DO+kOYlFuJtjs8D4Fk8RVQOQxV/CADsQFOWSGwQ67l4UiyVxXMZkc
K0uqBDEiydwsJ0uxIUHqJC/hrk7QHZkIu1A5r8ECf8KxLKaux44+2elOI9s4Irr5yTiLtkE8+2uc
vSuvIFaVigRvblp8FZRtxUH9kXjW403pzFL01EGLedRcA8oH8m6yqy3xs638Xbjwr+7+4IzOcvXo
k9LGad5i1nOqM5Ya6YvuaJ7ab0pX+nr9HXgLG0vcQ8CvmhdRruPsXFB3jJ3E3BKcU6DbdZq26olg
RbU2pPOi8NQIWRF58y4LI0pTWStTGY/Njqlua6EXSXeoCaSg4AUFd0K/xupr8SCitPm4zkY1NvWr
ZKxqEurHBEfqRfbVGK0lfb4T+JBnntluF5EkzfoM87KySVQnhip16E+7ys/vwt1c2lJ0Nwe2Gdj6
QXRTwqvfaOwUgH7lKCpi/ThWTnCxBpsepNzu9tJdIXmQtxi8AX1VlAqWrvW081EoMjPCPHal1tZ4
xSX7RvpvWSi6S+LkKItO6lIJXB0LDDdfyENxrPfxBHYKS/KES/zqkQ+GzuKU6DIGY93AU/OvZHAU
PCLf0E2Or5E7jfB0wXEQSxVkddoQ6FmkH6WRfFom476ZBZM9Z1Vk5cjAfRXSMijMowmphJ/U/UEa
d9wZgg/L8z+7qi9K2uk6rAe4DntWvclZMrt+FMo2c3Zuf8CZ9Fo169W+XHjasT2SwR4erucdz+VM
VpuyKsklhenyPvIDwWGFN142l62+l3UVRq0SvZRQjxB3GfBMMylbJnnQW1mJItNLcSps+VGEceQZ
ZpIzmAxFDzSMOXvUneRedn9ddzBnXmNBTeDnUwnu0czjunpqe1HzPCeg/4A0GRWdoik0sT0KHwpf
HZ1w15q2iIiSt/1isU2ZnBCiKZIBMWzoRO0rE/fqldfvhjvSOtc9w8kaVpUMNIXV0i+RedTscVPs
IoDjyVdlEbe+c1+Cycuoj4wh61YnAYAxBA4IVQcI3xQTyEDlUHCs5QQOC39KNXlKhgCe6r4oh2WT
bAWBw9tAUiY1ezIleW3CMP1U30cn7X4uncEGYcxlfOw/U9HCy9kgsYCotrY6cAPiMfE2RQc47lwk
W/cjqGz8GLeiXSSv9s8SBIGmqsp1FU+Z92DbW6XKDd2V/dwPbOMoAv/ykoLJ4VJXm15bP4W8l73m
tEpU1H6zuSlcWZxUBi1ZStZg6lzDn5+mLUiR7elJxKTIuaWmLGAqCIay1wkGP6LqH742pp2j9dM8
5BurQ9fIfOxSbznPwmoM57uzfEFybmVaIuF5nasdu3JreCHUm0DWJiWucr7uM041g4VWxSkU7NIK
PqN+7EE3Z0/s/Pt105x5lQVXtdgo1FEG06oeD86iK+4k9aWdJ8rj9QdwgollDVqsapoSHf5ZLznj
fbyBfLkdPV03zhs9k9ta20VSEWL0shdvQAAriFGev5mFd7LCTJUHmA02oLD7bjjdvbCwwJnnWOKg
SonqMe1he/SAqD53jogcjzdNv5EMvjtiFlqk5hSozGN+r+O2bmeew2OF2Q4XEOrDdX9zBs+irZSq
DVWyTj/rx8RNwUZ0Y80bPAu3yup+CNMeq9jsdH5qh9sWN+LZiyKUZODkKYu7UlA0JbqMoaemM3rj
A+prXqo61rfQETXN8ryz/vzdB1iiRW+6Ae9QxXZ/CTCzdQIRD94ZlcVZUdTqzNbA6Gcg8ZXDAJkE
qA648ieVOtGhP8iXWBLsJzgJ+3bKe/cWWhLGJXlbL0/EAWl6ZYe7amP9vB5BnNR6e8F31pO8TY1+
go/US7MLRnTXlF9FQcQbOZO2c29kgbHEWFp82Ulco/f7XeQJiXS4H4HZNHfVXMtBA/u11+dA7yW+
5Swaai3SHfUAtHoS3T3xlvm3LHnnJSgX9svY4UnjLw2YCJynvR/0udL/DXlEzomFBVgpBhjA82w0
jtMOTbCC2OFkAIup6iDJM7UURkevdsKN4ongYJyJnsVTFbI1TWUCw7n9vRO25XG2zizT0NyPcTUv
sFodFbv5PDkUvV6SL6K5fJsWPzjus5RD+dAoRmsNxjEKbO2QETe+oGr2ZfpOtzKuQj/PfvpFHezm
0oUXArmBURZ8B5671o/+Ln4icHdBHgAvBpwOFMxu6yWgMrPchuBNToc1Zp6/nwUrOC+pWGxVNSyV
FfzvUHVP9rqDBSYbfZNu07sps61fpoAejBfvTPIuy79cEkEnQRTvnBlHZnbKlVLo2QTSfsS7BDW9
XbrJz+ZWSDr2cXwSFm4VN0pPyQx/6xf5Od+XT+kuS+3056/rc/HH2UpY3NViZGFMVYweJWOnsktf
MMd/7BXCoqyUbDDjICcG5vgWYBDt7sm8Fx0fPl4/CIuvqluTGmVjYBm3M1Q1f4RnUeXi45whLKwq
NCoM3NCM4+JGaGYR3TjznMGkYi/PciwF1Di60U7x+0vszK7ycv0D8pzB5GNPsyTsZt04GraFA069
Sy6CT/hxthAWPbUUcreg3d44tusuY3vbcJkUHMo8z4IMRicftBmbdK/bpUiIjucKJhOXYkq0eVHX
Y5/iaveDk7sisQzOagwFxd9n03qkbTtRjDuHwi2Ibc3z5NSPs51Azif8dN03nDBhAVRT9C+Hp4dg
O3z/kXlxZE+C8yMn0VkQVSCHiqyFcM6MiyfFEZO9cXKGJSoK+87Q0cdpHCXbQmP3bYVgwqqZhXJZ
tZBmQy3luVqvLpzen341QmJYnjuYlER1UtaNEeY1W3VyLxVCyjm1JsLiqEg+K02Qwh+TOz/l92id
PuFcesxPw3N8Ep1OOauCyWxzc5oGoZLgIc+S3ad2+1B8754n6DtL9vVY5PmHyVOjH5JQ0zCtlHa9
B0v0VoQx55zyCAuqMptGmecYQ1f89rV/0A7DtvLkwtahCyDY+vCewWKrgmhIo3ZGtqobbRtua0d7
MO3pTvFEOwmOe1h8lTHlVJbfHvAy2Mf6LKL+5SQTi60y+wYU9Drc3h3N3eIVm+tfkxMuLF2RvFgL
0GaIdhnMpfpZtfeBV/qX68Z5Y15//m6jWcjmHFIDY15J82ch/QDPxUyGNomux1KGOEkfpId6l7si
9WOeYWbFbOrBkPIJM6GGQnxnv4hmLM7yw2KkZnSeW50KP8yO7K1deUJVPc7CwIqZBYFctkP+NllJ
NrpsT1B3vBPBQ3juYFbNDiqVFongDmurQ0DMcG7DA0PE8fe46NRyqUDIsK44KWYmTz2IPM0JZxYl
pY7y1FPQqCO9W1v5TnYpwiM5yt9vCmgWF2WlELSdjdW8V22bjUionTcrseRFXSWlo9kqxjF4sux8
H+zR7/9leO6c2yDphJUlM2Q6dck6K0E4IELtLD2Th0SQ5TyfM+kY5ZkcVwpi8Lm+H7bZ6Uy+vAhX
G06A/4GFonVG2gi5XnrBfrGrzwVOIsVNF9aEhT8NZSm1yoKRfxnv0O3tQ5RyexsQkLBKZH1NKsta
Bw4Gcbv7jMtZwb0vZzJhiY2AxdaLscNkAvaz7arSWe1FuEjOfM3CnBKriywDRygohKWbF9GAedHN
8htFlowy/zpf6xsTVf5LeDd4xDa/56cbZyoW4KRYSYx7WsxUB3Uf250tUqDl1B8IC2yKZnWcVAUe
AYFO6dAv3zWsCyFx+x09QS9rcpTd9ZmF81VZdNNcz3kYzghFcK4dguMT6kyCeOHM4iyAaVIGlYwj
4qWENvV4BPjuto0gi1WS2kxryTrklVZHdXGk8q/7ghswzB6WaJM5zSW8Xv1YW83PwCx/DXe6GADM
mbJYTNKURWqUgr7m+LzyzA9buoV6k6OKmnQ452ONWThrpTW7fHjzDKB83nWvcIyy+KOyUTQU7WAU
UsVuIuhd5IQdCzmKgAVT5XXHA2Vou0Vy4rSTPF0fMO9kzCKNOn1e0CIPL4+/lu1yLJ3iOdjNvu72
2HLfdnhlMUdlCgmuqUPFR99ooNHT0KhzffSctGEJk6DEIldUwpK8zt5H+aALPiMn9FiYkZqGJDN1
OKX3RlDltFCq6t3pSbSkcaZwldnCdqklFakE8+o+cztPxHnG8waTkdDxW5ZqQvC1TndQgZangu/H
Gy9zmjS1CUrIE8ZbPwCwKzxL8sbLZGDQFEYZtqYBXHC5l0+ZZ9w2XhZp1C8SehErGDa2EiBooahf
ieMHFmpUJ0NmhWu4aShoUEfEUcbLQRZiJJdSOICkaz02Ftj8AXxSbHW79pfn2L/tZpOwGCM9J8MM
4VusvtSVHPRSCNYBzuREV1+9Oz4umh7l0mq3eDSfwd6RgU1JtHjxbDObVqNBfTvVYXuVkdAB+Ild
UYZzYo+FFFlmmnfj+iknXzuoZ+qgVnd9TuIFCZOFgIrJY2PBMvWDf4PZhbOysLChuG1o0ZurWcwY
Im4LDu6XUCYFq4V2cbkO9ttwbvzF/94/RC26zfPCJv7sLq8i3CxHJ5GwoCGpHBdTH4CbtX60D42f
Y0nvAKjLTsbBgnrFfFRPlR1drP3oDxcRpItzMGGRRJmctvmy4KH187JDS4B0BwHxzyLoCic8WdzQ
qLa0a2qgzhe/vOSbZQOZx8frQcS5dyQsXiixzDgF6k0/Tpkz/0r3wc+msuln/Wd237oBtcNN8WBd
ZBeglrGwx8RJakH88nzGJLQGbFeWSpl+LErb3CSuWdnBj9ARddZy0oMFE0nRhM26CfPR8ommly66
tLpgn8TbkrI6ZMNi9epSwGlqviEtapJpbCftc1VBdir4OmqAXCSf604XeIr3KkymkyLMdaPH41rl
rqSfSPIwSYKTBifbWYgRGaa+GlTgv2Xsd03zV2ttBYHFC1om46fBxJX2aGk4qy+xXT7RbXUAZ9+9
+tB6ihuqtnFXvbQQXnoVtUtwNlMs4qigaR3gKKwdTWnCpjhQin2WWeW2a7Lw3mozFI/NlBqfBkvW
vMFK0p/XX/XjKV75o7sYlbG1S1fGPWPtkK/GRnip+/GHV9gauNTQbh4ILJsQHy6PIvALxyxb9qZG
20TpOmB9Q7fG/rZbUYUtdktGCqVOtOMCwAxk8UYkofHxPKGwtW7c1BVzu462dwBbfqk6uz0Omxtl
IhW2Rbaw1NHIzIgee/RojmC9Ul111x1KP0gvopaojyNTYUu+OZRXZarjGas6cPlkPai7xpZ2hohP
j+ciZt8sI4NpULf0mIGwf7HN0Q4eg8YFAIAIIBG8N2CyuUAf0hwPeEJ07h5bO9+EOzm2I1uomcpJ
IrYKTJookkeCB5C59XAQdYyx/lxG7RYsUoIpiRP2bDlYNzI6W9QkuKg2oSgkkir6eKJT2DJwocdG
U2owWx17MM1r6GgUTCycdUZhK8FzD2WKaYHpzo1+rp3Pkdv7IG0pz8Lt0hoif+KOwK33+7a6yLUu
TmU8osEmSXXCPYiGveEr+Ywuh218oW6q2uAeOGWH2c+/1t+t5+uTJuf+U2G7Znu1k6ZJtfBgt4Qo
Ru4sO+gxudlz0toz6vS3XZUpbM24N/VuUkBZgcJUa4++qKLLSQi2WgwRPoWSNZjMu2aX4h6n9+le
dkUlep55JqNRLKkKAvj7kcY2dfvJKYGRI75V+aLrLV7YMhk95ymIcMoCCYfagL5rvNIVyStyzpkK
WzoutKLQaQjbypfyQBqwedSveuylu8LLQiHtBvcx63T47kg4x3Ne9wachKn7R3qYdYeGdue1IDJG
gV1UlOB8CracrM1lFiwDnhId9X36rflubKIt+OsericCZ+5mi8qqTDNSpzAPQr7XxK28yVO39Ot1
47wZhK0kx0NIA9LAenWMD1CMz235tDhgsXoCzdT1Z/BeYN1avvsKDQjgmybGIxZfd/JXZd/Y0P0V
1Ks5UcqWlUcEUmVYIQXvAzpsz4YTbaPX6+N+K7J9MPVpzLYakLm21A3YTqbcskmRqQezMUF31GTz
dh61/L61DK/L88jvB/2ub2vP6LPF6RQqu5MZdbaV6aiSNtpo0ziwXKk1n4osXrwqVIg9q/LXVk0f
9MHwoyHJvVgrdIhdL7iRsEBdtlS6N8faYgd9MztSnvqNbnhDZhS2apqpTfsEOMFS0Zy6S7/GsfJT
JYviz7TT3bCHghPtiX4XxtnPqZ0ByguGSISL+HhRIH8g7I0JbaF9gCYVN40xMUOR5Mfoghvmknnl
5+vu55UEWJS91Mv52K+9ueYFa8+eePU3fadszc4p0eWzkXZ9botwGB/HKChkf4/RlgxmO4aSBjAJ
Nkmn1Ml3w0VEovPxvoKwgPtC1qsq6xI0hUffaHtv5Z/7XlTk4TS6ExZiT3Ipz3N0xYAdozumW0ps
0Ouf5MrWz9al3pl+egJGI7ITQVZwJlXydvn1Lp3J1MdqGac4EaJvF2hSfT/tMsnRdzEwydmtvBbk
bV/w7jkGRKapWuI50ifpiwWN+QXkH8G5dVsA8k71bbMTeXvNd4+ZLT1pSLiALNDNvR6XSIcVcBH2
Z0EUr8vln5MIeZt439kv1bxTlQT2ewdUDdpdvFkZddLF7VT3+iM+Xn8Ii76frGg2R1Tcj61HXTxh
vfUOndDv08v1B3Dil0Xiz6U2zpIsw0W7ybgs3mwIDH+8pycsEr9q5AUuhOFwGzWfyp2MxU3xrw+a
Z5vJ6DImQxuB/e646k005qO+NUQrMs/hq5/efVK1TUATXWDYq1ZMND4rG/B5PbXFrhGh5jjTkcws
mWY8gIwaBUMETeUP6WV0I29SXaUThAxn2Scs+j7IqdKGGV5hgMz6tC30Pfk6ugTcW5kmiHyel5jV
U+lMVYljPAJKnC7kEMEdjSubnm41EWKeF5fMHjitB8gRSHhC+lBXT8lDTJ6ux87HmwrCQvETuarL
rIL7O7fya2DaUa2VBkHQfzxqhQXiV0At9pGOUUc/u+xLei6WL7eMWmEh+DRtZyOoYLh+aQsAOSH1
uc9uNb666l3Mz5Fl1Urz5hLqmsMFTPE4+Qnokz8OFYUF4gfdSGdiwnjrRWi2Sgec8yAv4cSiWZj3
ACZjp9I09XR6e0C+75P7zt5MG7Pci6rkH+erwnKbpiatloHCvmZHTq2dNe+l2AjXEF7EMLe0CQha
TY3iwzaPYfOtfCzJy/WI4bmFSdGmaok89G/Dpm6m3TXb1etW4dTmTbOwwpKbZl0cyIDuLuh+XZJH
4quBU4Xb66P/eIZXWAVhSZuMKabVfMzaRettrS2gdZ+Q+lPRzeZ5UdVYtN3lfAAWtB/2QT0r9YIC
7kP0qPmB5lTb5OWpcuT7X5pjQEBi+nr9nTgTs8Ji96mmyf1UyfIKKt3mW9ShjvWROqErJEfgfHQW
wN+iVhoFiSIfkzdM2AQUR/yo+6KCEfcNmIW31QHgKtc3KNBOes5cDXTFT9Zm3nWOqD7Nqw2xoH69
TtsyUfGM1O6O7ejSQ/Fd2TQH3PneB4fq9frH4ASYyazC2MhratLhKY2LRjIfxHOC5ZdnmEnoclBU
VVZguPeGHQhwfBEtL2ceYuH8ta6FoBBoZHACFUDOKHuwRvyrk+I/f0z/Fb6W5//dtLb/89/4/x9l
NTdxGHXM//7P/cvQvdb/vf7N//83v//F/2xey/uX/LVl/9FvfwO7/3yu+9K9/PY/XtHF3XzpX5v5
4bXts+7NPka4/st/95f/8fpm5XGuXv/+6wdUc7rVGrqOi7/++avdz7//eps7/vO9/X/+cn2Bv/86
v6Rx2738+SevL23391+G8Q+gHJGqBnawMlVW3oPxdf2NLv/DNKis6ubKDVqUTRf9/Rc1/iEbEDw2
cBbQLUrX4lcLHS38itB/wACa5zT8BdE09MD8a1C/fZb/+0z/UfT5uYyLrv37rzU82ROHYRl/FE4z
BZJoRaWCtV43XS0YG4eg39u/nhQ860zsFgvqmmo/q14xFp5EYwe5LigUfTTNrgNnlqM+JCQZU5hO
5Ts1eO4GiAUWgsWCN2xmr6hRqUUqE9UDa5ZndrjLHDXBsHmmmUKpNfRx0bc6/N3Gbl6ED107CG5V
OB5h66RoAWrVse5Vz+xLT+1IbWd19rBk9PGmj8libTt90JKs6MCCJBV+H0huZczubaaZDaMZm/Uc
gCXLK1RtW3SmW6TmjaaZFYY2VQo9nRKkXoFkQ//GziIiMM1z+Przd9tcqcqnrI8rzcuDz2N2ULUf
leVddwjPtPq76bHs5obKpeb1auiG+mgnYKoBgcR166uVD5KerYNWkJ7Xp4FqntW1JZA5uOqW3abp
tC/X7fNGz+Smlhdxrki15tWpVobuolZgdgn0qomgR6Dq+o2vwaTpYATUrONI8+JwvA9U49McNYJc
4nmISVPIERftZAbUixR5PgXlENvhpIeC5gDjrR7/wRdgEbcS1SDZlrSaV5rjfEfMOaodo0uabBvN
Rl1v4j4t6b4ZcgUgfMiQNdtJC6F3N1nVMO0LqQ7CRyrPM6iX+7YpLobc9t3LZJFs2FWqKhEvascp
Pox93xSf1DwGxXprJup4XOag0Q+aps3BOY8qa3qONCs29zQFX1hhL+3UGqgij0kbuk0iE+tuwhak
mr28VLrO1dVIRXd822atJytJtxIKWJL5GOG36ESXyjRWwZ7XqPV+VqwM2F8VXXG7KCHBS1xN4+tk
TamxrUOI7JyLVG7jr62UJOTTNJGl1GxTyon1qVWnRcs9vbVI/K2NQ8tyx7FrR6dVjaVR7AWMKtYp
ztTFOIRjMCjgqdMsSzvRpbC651w2yPJznsywOhdVNxinom8gWEbiCVxcQaibOyPQlmUHVdi5BHik
zYLRXXuPldelbwcUzTNJqSXoWMoNkR+KvJ+GU4ja+5I5pZKbM8DMOfy1o6mmd8ehkkP5GFK1Uc5F
l0fJvTIVhXqoqlnW95aaFHrqVEaptqkz4CZumGwSxnpm2JMmhfSzBRCFrvgDxaeobTMK5dzvwqUP
f5S4Ka9HT5bbOcEy1BdV/ETaOutaOwNvjVW7VpZ2uWKjH7ZXnsNgInLpR72F8LJDo10sj+hd0Jxb
nU4Epd1gQWmclINsK6NRJI6aBUPrgOTCGh26GFNrx7pVn3o9UUK3bZYKp+ya9Imdt2NxzK1GGw66
tWSqry5DOjm9NGtQGbG6tLdzki13yiCPgTPGAwXB+ZROnS1XED1xjcwaHkfIpDZPZrG0ultJQ4zP
Jidq7o1pbbQu6OP73rZGXZK8FHQesT0MrZw5lT4kwGmANaS15VFpiVvQuSZ3uT4l6q7MFwW81XEw
f1GDSOnsqC4gFGXoUTe7jYUbNz82BwmEYl3VLd8kqwmCrTlBed1O1aFBB/uoVckD5qipeZoUONyW
tEUyNq0Okn/bTHLS7KiaZfNJpX03OPUQmJqrmm0xu5WWBPExKNXpkgMNW3uDCSFYuwjKlnpNlamv
XR7Xsj+E4yL5prlUdjfRFl+XTC8qxKmBVLPiVvWyCSCwDRnAdevoVZCMzojbenOXBM1gfhr6Dty6
naXlox21pNG3uK4cUaVMek1zES5KfaeXUW4gf4Dld9BXEr+CnS97aogyfA8Ls35YpnQZ/TAIjOJk
FZap74syS/uj1ADnbmea2ceOOmfSszxbxPwcGXqquElRj/KlL6TwPpjlSnEjJSjnE1QR5f9H3pft
2I1kSf5K/wAT9IXb45C8a+yKkCKkF0IrnaTTNzoX59e3RWZhplKN7pp6G2AS+ZBAhhS8vL6cY2bH
rHucly4kH4Vr8/Zlyrq1OUwchmRlkWWZq/gcQwBjBigOqnRQez+UwaXF/NiIqMtK0y1Rd5inFUu7
5HOEZ0+Rc9tWDdvdbd+1bvigo0XHpU9kxD6nLWnmQ1F0y1LxXkpSxlEh2joVaN4/NAWGWCs/DAnY
yJhgKLlV7cbL2aAru+tHmEd9WfNOflIrWfTNRECHn1SSiPVVbZohs9fOhblCt+vWo2pCr6849Hbz
1bq4yS+hQQjTkTVDlFfZIEK4TgNrx8pi6cHoves1jG2Nm3xb072JY3TJYxYKXEq7Wl+kxI37A9/R
At9w7BRxnhAW7B5g0UinYyZUTurBmFnVs82H5tjLMA8vsR3McpI2DVlNW+o6LOnA6YWMfQpFUSpC
NJRcZp5FVZzjQmHVKMcprmLbOFszMmd9xeQikx+mc6YBRzgPy6XnXSIPTGKz3uqmmYYfWGEG4nCX
kvkBA7taHCLdZfrDSDrWXdlEM3Z2iTKs8k3g6adFL+NUDWwKc4mZ1mAe3GzZR99mEPGsHeVYAYUy
64EaNWx3nSLtm911hkF9q6w6FC0tHDYKnuTsQ+C/OrCU4midVumDp3O+HycFj6AjbPRJ11TzytcE
ZjV90mQPkCaNkEmkSfS4dzh9ax7sNpdYLdFYDVm7mDqP8727G+aJDpWEMVl2l4TQ2zNJ8PxPqxNb
95zqlXyM8Mn1yY84OU+20XK8Z0jykuUe9UJViSbZeijmvBiuZC+4fXWraJODGM24HpIi0fs1drts
jmbdvTkSunv6lBMohlE15CaqWtyh/cPCvdiOsiN6OSiZLut9m6RTWjYxFMxl7FXw9xvXWaj2ViRY
7kwQfWrewyXLKDNtX8ZhHpG2tNh9jJ4H5KXZMsnmeX2mVEpX5SidNU7cVdqT1chlrAYs2uGaGbqG
MiNLuOCbGZIybTFPWaZua/ID7XyWlERjFuVMhtnZk7CxfmmGyUNwuI+x5Vc1JXKuJ77vsP3TW/vi
ES/XV86H/UZz6cdL7qZFlcZsWXaCVWAnywZhwsNlxwqELsq2E04kn1BZpb1x5OgiNiK3NzXR/bbs
ZKmHAf4W5cohBqsWL4x+jLmEMb3sotwee5UV8V3hl3Wuh8xt9qRd0odj61qSXfKJsRjrcCPmRfTw
4HpObKBFKea9v0GwzKLP25Tzz4Y1ObIAYpHvh2idd1Ljx/wrQXykQpAVEBCJt6SDPSLf9LGgMa4s
yLvoIR474l+HuVuAjvQa1tL9KBp7TkJm1GESS5c9Jmnr2J0verVcF9zI+4HMBa5Ls+QG7teURlFJ
mTfiW4BD2FKTcUW+cOn9EPw59SoPWbVNMKH7hmNDj7dt2NMZOVqtmeFCHreft6mLlpo3c2D3U4/u
vpa7FEtJsnR3N0UKUXLF2bp2dU+XDJ5peZYhFEqRJR3LTIp8QnksIlfG+CvpT1NMzp0Xg+vj3BVc
bwcXGTOWaSPW7GB3NiKVoRgDv25QYPJbJE6txdMciYXe4E6ztppz+DQc5yKBtnGKufq2h2SOS7kL
3x/hkaOG96LZJEfThKaoaB9Gf8uQpNSeFxaPW503vY9whRvZ3UvZFeZnzBM+nKai4P6zpiok78eh
rTift/1uHGJpP+g5QaeS6tggCi9S/BSNYnyNhOpPIt+YO87R5Lcy5a0Ds8kHYo/RMrqutvkWTVeX
xfRFe+KyF9wvW/thNwh+q1r8LfIFwXJpe0+i0bGSDNw+NH26+SuhaWSqhXqbPs9z32z3wXhNX7HE
vXgN1LT0YZ3SkdxQm27wQU2y7iEL+T5cisTwsdyRIPWdAr1RdWTXpqtSqpbm0u6cLh/FOlBnyyXt
dTn4IRF3Qs6Nuxln1RdIVuvpBvKa9wGNx7z5J2q7afwicTzLkmK/JY/Mbmp/nN0mtzIWY1x8kxvf
1EtTDDtM+gYbBn+MBHb3eQ5ezAeuNubHEkpqpT5T3oz6MXOedwfXa7t8b6Y9LX7QlXcif9ho23tV
46iDn9KBi1bstyNtfdpC0dKF+XuyLm1cxrrPMGeWYIdVIo2WFbE/bOq4fbZLlDNArCpLlL2i8HTu
A9EtbHjuZ+cEcSVpsmxIUZUvjUeoJF/XGJ945f05kjPd73makaYKS9Nj2/Rr7M+GNEle8iVpIGBL
54Tk6IvTftpql7HHblEtfPH86LtPWZMXuamXNcV5Y7POYajFDGPyYxLFNv/aGzH3VSCKL+d5GJy8
De2ulrF0fB7Jh8Rse3jVfTe6lyDpLuuoUQKlV9RGX8WOHLyDCJvDB1/duB/YYrhKy3lcgPrv1jX5
3SbshOlPWLLYS6f2LH/sk82qeo9TJkq2z6x4KNxQ+KMqbCwPCbRVWS3MtNu3hRYM6oitgW0zaGl/
gh6KKnwXjiZIBB4WHSpLR/DHUzs2bySkmlQsiaefsYwQxefyHSkGe6NbKGFCxO0BvaTMK0P8Pt6B
j4q3qiFUIRoIpyYEoFkGicbRLq2R1dBBHTq3vE4I3qXMenfgvDdDTVTnVZVubuhrCayyP9h8X+RT
29gVEYDrrAWzJYpgxZ73uHdDNRQxynZuLRQ4e7KmoYJLos6PS0Sipg7ow6Jv604iQHjrxF3ddczJ
UzdAynNlOVTUV74F2dSUIi31nI7JJkoYQo+iWviYfdt02GDX7FVUnPekS380g+f0PJFp6PqDa+mQ
P5siGDXVhUPZIpDANB3ndfTuY9bwWF+KIoZSoU5z6k1JC7509YL81+m4tkPTPY6dDiBzITb5EhsE
Kx1TMxB23fphxUppBOwxDhgQ4FOFQiHLqiLZxlCL1jWfoSewW7kiyeUNh3WGgAK7I5sYjdNpaOKm
L/N9LWSVbb7rrzlhLfKsOMctUYnW4v7pmtbvdac3gV8U2Xx9EXZk8pvWzTp8ZThiovHkfMqsLhnW
aZ1Kwqph8X021qLQYSl7IUVxlSFPYRGXRQ3/2hrq47Nekk4fBkpbUhIeo17M0TUWd9yiK6ZTs5MS
8iPSYD2oAh488YqnIj68YQOj++XdCF9LlsXNZ27c194uA7rTdGLnLh/wa83YTvS4p5yldbZvyyce
mlaXktOxO2aOYnqD63iSJdm8uuXb2AL4mHxGytzFOqsMJbM99LuI1YeVIL7t0OE8wWA8NO9Qiqcu
db9aJ2VfIudub4F1Fh3gii5N6UVsm+G36CVFhqNWzt9YnpClRLGvLa5l2uhDZ/PRloC7sGUmqpr8
KFn8HkqIyhEDSTrNm2OWcwr5KoJNaDnBX4CXDVKo5r+Qvf+PiZF3Jv6/50WO7qf6LqLT/PXHT6nn
d1rtL7rlnVN5/6N/8SNRSv6I4zhPiyyJAesn78D+XwTJ+//KQZq8syGcgBB5Z87/wZOQ9I+EEDik
JUUKfy5MV/5vnoQkYFwoy1Dx4ScSqB3/LZ7kHS/+P4hdkhSIaUuTLOMJJe81zjvm+U+gL3roJY27
BqrgrXhZvL1rjN5L1YV7QD6PcYw+DRpPUUVxnQzuWwQupx7omFUZZQ+U79E5YRJLavsSEJOSFK4v
UyLkwbvRVAxgSvle6DRR96t346Vo5+Mw5CWAWly8XPuDaicowor8EFEzXA2cInbMujGaPKCL82Uy
TnfbqGf01wqnjnzgFgPmWfbDSWPKwETFx2kptUkus0j+FVr6p3zst7dTpNBk5CmIesTc/kb47Iws
khWxryHI9OgjvSu35gqryhtssKJq4PBVboI/MUK+DYBIJGq5Uo95VwGwasvCdK/DVODobPyHfI/K
cUueUPM/zThRq/FrShvMvOKzCuHWm6kfT4Hn22lcuyOSkvuqzc1rrloEZin+AKDukqz+jTbpBQG8
yCaCL3LUFZVc35TMlzKh6taxqMNxtlesS5/Jwp6EwTfSQS77jjtAFZvf9zx62wK8wxf6tAy+LxuG
yPYU0zF90LdmWo7j+L0FjIsW42GB0T/r2rJ3+aGIu7ge0THxCfh3AR1VGaXpVFKfXDMXnaOe4pEj
XcPNBYbQma5gSVrK1ZYp5jRKwbpfG+f3A0uemiQp+5h/1rv8hUIGYoJFf56kOy3AFOCs8uhd8RKh
NhbF+jnz+hag61sxWRS0Rf8LXdATpuFPbLY1kmY+iF3d9oKUQ2efUXE9zQmGoPYGE20bvh+it1AO
WfHaFXhYRGiXiRWmSjIcwHtYizosj4X0x65fXtEn4n2YoqsEEi1KVjbawYzBvP/3tJxIy0OpJ02r
TkVfOgFn7dDkJSzOf81p90PArhpNRYkSZqjHlJFyitKPo+/7cifjx/eFgsLr1hNwTmI86iBZqeOF
VmSl57QfPkbWoPFweHBc9zWycVllLTuQTHzSU+/KOd1hsqfu+4AHQts2lSrWXdmR7vufv3OWzQ9t
mlsgLsg1XfkvXAVDhG6aJOATmwj7yJPoOYTmWyNYW+dpf7shCb2OtwHPyGHtQc3bnFrEOPrumPrk
yWMSeMvic6awSjaLGYJ8n8NR7+RTOssaUPJyCRL2kxFA0CradFsOoBcOfthQ5KATM9kXQhiOCWUL
jLEWmOwC614urTuPPiY3ceIeheVJiQ8f17BAQxkxRvdtgcwqqqfDkCtSO8aBMQfXHBXgepYX+zlb
1FMr5FABf8xr7u7h5ueqFrupekdl3KjMMcXwQJUi9Q/R9HHdTTCRwDTq0fv9HBWAMrae1SylN7HL
H1S7jyUyGh+WPH4CHAX//vyzlvNhsBH2uPiVDvZD5IZrNEZvaC5zpETSjxle0TRWHNr4WnSDvMBu
sXISvuJQRKFCmlF1KoMCCYnfpcvCTdJiX6DUqpQIyx2Ki6ckuQd50NRuMDMKnwcJSfM1VvHdkm2v
HcxM0CFsOCgViozZ+TIFP1Fmov3VtOwrt+Ih3bahhuXqPZCNvLIRxm34d+lTUTU5TMPsKH72Sf+J
9b+YLSCNWNK5hovvDYkjjKi1v6J8BTiQxF2t+PbAc46GHf6iOE8oZnf0eIH18mEVw32iANTNaPDa
ZH7r/FKuTITKjd3ZuLTal+WDiJIzi9e2tti8qH1lJZf9xgj7MRDxS4Yqnyn2S9jiMiC3r2y4G8qM
RltlQoK83PFrPmAOYB+zn8hbolX7MXdLfJM05CkNzsMunK2V0RpAtW9L4TJT7yaIk2luthWveey6
X9gA74fNdDVpZ+sekWB2mnClobqs2QQwJNmW6l5APXnAsVtUk1mOEqiiXTyiQNr8JAEDlX2OFUMy
4NnCvzdblh0laU8Dx9me76jO985VGRBoRpGbtUzNVnIFrDv8KIb0UozZ502ADwA2/E3gYcr0nMwh
PjQbjmPMe5U92bBaA06koHBS2Q4Xh0BjBSgMpxw6P2SfIF61lkhtLkn3vLPmp0tg9u7I07bZN1Hc
xkmBobcg6ylS7ujn/CmSZEPLP+N8IhNS0fZykx2cuP2EA7QbDjZIACcyGipVqKh0aYclP+OVZgsG
F9Mix2KhOBU7dC++feCSySqJxb8aV3m/NX+/VVF1phgFoTyBg8vfaw7QHK5FUQ6B6eYrxHSf83k9
JuvbbB8H9yNHWe7RbfqkKUPCDkOx1itok4Kh4h7O3rpvdtge2EjvRzbje5WfR7fU/Q6Jeb/d4F8q
zd3SuEPTx2d7kYs/L/F04Azfs4gfNtQkzuorxZwATKuqodcn1n7K6XSaWLjtY/noOgOKj12XPD00
fEJaKOxehbq2vTnrDhHloQqyP2Yb5j6gNaFr/MESUSX5/YADLdqOHpD8VmZzOE1H3aRPaHlrtcsP
IstPVsSnHFzBinpB5VuZg4bgIfoBoq7+p4r08a83+s8imN9sHv4s7oqswJwgass0zvhvjHLPvQwj
aVG+LMjpirZyGNhlc/tpKbDklryMCtBcyb1iV+26qxDjySe8Vi0uts3djzOvlzE9IwyjtAA9J+L/
hSLlT9fFvy8FFqfIXCCQBUFS9ru6UC5Nga5fg1vrU3nKmr1yE6A8FwEE1wpe73bujmPaLGi5ls8T
ZtOHeesOpB1wRRHx5mcO18LxC49DB6t8PanvmZl93Yy7PkC2eOQwWz+M/HXz1OM7RJgwT5YqVbii
dsJU2cDnAkDyOwqJvcf6Bz0Nd7ZBOaXgvl3NRHzTmFfql86WprVFtRXpZRoa8BlmxSMistmgpJgZ
wX6K+Fc2feIj+Rz18YLQwLGrTImwurdMm59rvMAygoU3C6kycGRcl01yt64iOi5p53Cc6bmmZr6N
8YslgHgYQBhA/gC/OHW4/bm5VysoNoWFfRiI+Rf78jebi/flwihPgUNRNBwUVfTf9yWVYSHJSAAw
MPo0jjiCDFO/BlgDcJxalKoB50nzauG5vw9NiVf6EeMXqhyaBEtr335IAPRhE0ewNDiY6C0z+l+o
dfm71uLvCwb9UhLTBIlEqMx/Hzj0Zlt0ArC+HvQPmup7uQB0LOSRmvAQRvZC2HzuxFS2bXbu5P7g
R3UCfnOMUPKgYLV2OftGPVvz0diunhpx0BJoXY9TFCTlLupoHUH0pp8jxzHVQ8oYtY1I+MVMj7Ei
L7phD1PyM+7VXcfjlxZFbRJbRDXS+GGM4x+8ie4x+fr9f97Jfw6V/ZePnbKigNYOjOfvxi1km+3Q
CXxs9EFlr5fjlL4MABLXuMHcIgbCWTj2/XSE2K22JsMsXg6luqjyAldrXtQDtCqDcwcG4O3PR/u3
Gv+77rtD2fvL/653/JtE8v9CN1k//6+X//il3X/cPR9ffv/L/l8UT767T/33IMHtVz39My5A3n/8
L2AAB94fKcNug6r5HxrJv2ABSF//iAHJpPiHJoAM0LH/AxWg9I8kjjkDmoDgCfy5f0IF2B8FIdgQ
JIcNHWEYtP831JMEAMDf9lmEWbqMZwXGVP5+BkwiHlyEA/GiEgeU2dFsOE5DHB9Txf3XgpH9oimR
98mYmAklj5/dqaB2746tzhitzDIWCsfvnL0AxAD6BnNPct5HsH+wekJu3xinO61UsOY7+FiLKteS
k8+W6TiNy3Ijd5t/8WxKvq8qwPwGEo7Zl37qszvIN/KfVI7tq5+IulVd3L+ZpU+/wjVY3sxQS3xA
3Fp/nZjSP7PEpxAuU5CqqLvbtQCbnNO3iAj4CqNdNqUbUWGW2TDN9MTgFfqc406PDkmhmielKAAK
ahN9Y5Qdb/JpD99jOu/hqLoVFRnUVP77NC3znZI62y/WFuJT4ePsfgcdZEqbK3OljssHxToG395o
yO4Rb0aqMfT9A8YWl2sYGtD+4FmnovRCme9Cu7nEHcVTXFA+OiV8XC6A0tn9FjquKiWTuSbD5NAC
+ZR8y31Dnxio6OewanEnWxuKshAjPRlF1ree+eg+XQP9uTMKNAHcXfwUuA9TzUXfXdIQzWhA4XJw
33luTysHb4Vi0hFYiXA+3mH4uqt9HJEPOnf80+zR9qsFsh4c8ov5uMNK5qd0k74hQ4uOz6D9HwQx
VxPhaoyQBzwffFiBJydr8ZA0sm0rO7fmgzSK3/Yqkud2A+Er4bt5p7Tpj1Cc+6dCWo2urGGnvAMz
C/RB3XbjTFRtl42jcfJ78cFNVN97jvYDqpmlQ8vVWxh69IzAszcnCIiIl+3EMpOpY9ct49XIoqmH
Vo63kY4s0hcLeejHnj222zQZ4BvL+x2WmuIyrwM/9TLin7xT7aOeodlicGS43+mygMVhBYKGp15c
IBuKDnE0G5iKbJ58on4c0EVICs8jgGGHbBEBT+NCc+Z9tteodOxeOp/jk+ZRDgtx3a03yVhkFWg3
8V2KXsOFQXfNbZbN7XndmvgETab60ncWQ96phH93BGwimWh7r0na1U53MAuXM0yVimwFEN9rQN27
TQQcSET0y8uR/LR72C8iK3rMiRQOkwij5PcpLkdUQKk/FrzDiOyadv2NRMd0LUI+XsgKHK5iulBt
DfsO5Pf6AsYpLDF12Lv1S+j29m00ZDnsgCp/SGXbF843+zIvor+1aNqgPUqWT2sUdddhlftPAc1e
fIa8YT1gome+iTR6sUAjdtPnhAPDMfHXVC/GVw31/ZdeivXM9Lw8iGHMK4jHEA4FWuq69GFgxx2z
pYgGpEPzkLX5fNOn63Julh5l4zAabyu8NxGAFgWRl5qoFQ3Nmt3BP2W9CzFlFbWo9XgshktWeIMG
yIW07NbCfNXJ6ND2DLl/7DdK0VilYqnTNp/ObpndTb+O40+Ws/wTlaw/D3IYXsdEIz4yhri1Q0gm
XB/zfj+sabIeLZDFOnervHND0x+ahajXMOzNG5dRflozH8kSowD8BvF72SEaWgR274ZfW2hGMI84
R1WXjTtojh5baNTRnVnxOlbsiusUo40pUwWDqh3i8Z9h65vxuVE0u1DWxy8iphA2GDTt+yDd7R6/
t8ti3aJqsTAqU8rMXzYI6e41W1xS4lNvj60y2c1WNENFtjytPWvC40ydQlIp1HQtcIe+3etEkOkE
ZIqAbMNyPzLQuHvJ5q64FJOePuBlqTqLIUHAr5S3LeZVXkPUL9fJQFnRR0H8HGOyPE4m9B8H08Pj
pPdNV+55INGHJhvJlx2yf3wtqRFNOECKQc4ShgR9JaAKqKOt2PHJZR5/sQUfh8pbhRFw2AI/dNiE
QIuVNT/HKeqOw8bne54H70/dalMslNbfclieMNSyvXvai81d1q4hz2sG9nQgvr8fhV4fcOTw13zL
wUuyjasXjWERUc7NuJ0DGOcjjzDwLUwv8Grgc/kN/DFGVjOoC4YZ3YODUOWgSPdG00Y/j3IDULzx
/iGf9/Hs4C/+BTGt8DCYvGvvuOf8u9c5PcgOCkNGjbsjrUsgPJQ4jMzi+u8GoquLiuAFo0H3AIYO
IFsjNC1epStktrL4CHDFXwAWeqQ4QsL10g4m/2BlMZznuWPHPm3yW0hs4qPzQ3xv0gHJYnpeUebr
d1JzyHRxI3S+QEm2mRoBdv0P227uGHdL9xqpYjqkK3MvidX5T03fcfrEuvZTmHl/EAPos5i24Qhg
Ba4170DnKtv1DlgOP3q0RtcFrnPI0IJ09i4e+h6HLk8AYXO5fga/KA+g61sKrnAg36zIgdwWqocE
J7NzeJhIy+6L0BlVJqCk7yBz5UcoCciZtbmr0gVePFnWoh1PAAPs7YDT04hHiHjlT6+LzJYb7aHn
CtBtwc0C6rDShjirBt/k2K5tCC8FNViggZs7YDvrJZ2seEpRiV0t+JmLZE48otOmz7KJ2JUvc1LN
LoXqEh2zPsnC9rcgutvnd73TycRih/xwj/ZXyGqX1wnHywe2Zli1oZ+1Q/MdkaeWC+DgVJjuk/WC
Xq1m7quKRHZyvd9DtfGxqUgXnKkzRVtd9c6xvrbwY77OLEYK77v+wvstg1DFQ4DXJfpZ5r0pKtSc
3X1oJ4CRhcle96ANXDmarKLKTRdOE4MYNZ7jt20a+J73YM0t7jnW0mO2hvUNUzwcgurRXXY+7lew
7wBtHd6OBxSg88+r2dSzIXS+zogOAEsk9x9dAY314156oyF5woc7pExHdWtRF47CthXKzeKTJTz6
1kFzCnlCEo8vNGqAuZFdHgrOw828NnFS+8aiikq8t68MOodbLKrkvIL3hw8ijkZAZ5wsVet0U+s8
jW8aP4M8kTQ6t7BOwImTJt+nOW8QMtQW7lFvbryBBABYJOqvz52n4cWHAvLTabH5VbdgxrEmo7Pe
ioDjZWJ3EFa2V9eqhp3hYKBsWWxFdiOTJKqdyNUK3jfk9xhSGW5jn7qXfB7aF5UCDkc7OL9NxIYL
dOPNK1QRHQYBe5jV6iT8QmppBHS4iZqtQrELDBRY6QDWmkMPblFWn6dAxUfUTP0nZOIOR0NIgTEP
TE08Oq9cDYETrVYkS3YHnICKld1oKBBK7oFvhhzbZkbgGyaivwiIoWvVQ8vNBuaBVoxzg1Z3bB6S
norXadThFQkQ20uMAd4XkIPdhcZDU5QW7JE4FZJ9BRAynDc+vS7NdmhGMByIKmH1SLhjKFIJeVnI
JC6pYfKogvuasQKupdJn7N63iTg6xc3tHuWBQUnKljOU6aLkgoaryIPJqxj4zXcZyPK0ajN+ZHqQ
J42FeRdP7/foAJzhVrdx/kDfPyTIkg2qoKj71PXdAq3AFi1zKVFKPsVR0t8N09RMpZmS93gpHJil
3SHXKaHMBQWTAJQ9zdpgXc297I4dwpwOLY3DoUsHobCPM3G3NQU8WNeoueXoNuBhA0GFFJoeMJvh
s9IqKHAAf7Pt2lBJ76ddwXdqwy8rjcySS56/y/9WjITAvmXKKqn2tMqnGQFuCedwvkzS/QLtTX8x
7dAeViBKj03Wyhvc4stj38fkXsOXE/LHZKaHXVDw+iNj4VMMacsNY3N0GyLsNEjhixrFAXRnEDvd
sL6VB0B9QG1yN3zFYLN6hiKI23J37XZsZTPD+ymfXHRYgyFPUFqtj5uFJ5TSIz3PPWs+QT4PjKlw
EQZWwSZespmQO+yG/S2obPy6T9F08npP+srsjT/nSDeGvQ+ixh+8aZOvIKvXc+KG6CmI/6TuTJYj
R7Is+yv5AwiBKuZlG2yiTZzHDYTupCvmGVAAX1/HIqKkMrJTsiS7NtWbECbTSZrBANWn95173zh/
eZ6f3qrM7L987Y/gK2l18vPuqnz26uC2AKhhVEQBljRn/NBVVN9kruy5m3AMCJmzjLScmIIFTofY
UHvZgERFO8iqPltF3lRewQ/n0W+96afuIudXc12uPTuun/o+1V+GOShqQKlOerCn0HEb8zPoJQEM
xRy8sjBa5660SuwBfR+Frm9724h17paOb9CuKi8b5QZDaXEnl6nbmryK51FV6r7MUtzcONIuIlXZ
p+2wr8WmZd/6rMprU9OJCaxxuW+E3/yEO7JfTDHHHwP5Ol8187KQC9ur3n7FZcYJncrhKLqh1tMc
cqcsouJqNHvVTI0nkrJdWTRVt+48WeclH02enTq2jzr2+rvGqbmBjWGwL1U9yE8L/wodY1/9rHFc
aHoS0g1nDt7nuk7HS1JHbrb1Z1Bd0QcL491i7iEAeZKoTVv8bIbeW0dtZiccJaR5sEslNqD8zCae
3fFpIqdg1dWQ0takcrJd05aJUFXp/0pjV31pucxUwLNAXHfcyqcYbvMXyrfqMvdBieVIeuu0Dfo5
tORQbid3cb+zCP3fX8wJfCpagFIT7dErr2V2a2UTMq/pddEx8sR8VSJN3M5UvGu8qHeQSIr1J+88
b0U4QP9Sx6Z7HBte5Nk2aur3oI1NegVW9Tkai73KJ6EuTexEw2oeAy9ZtaZRb7ha7abTSXI/cVDp
Q5m1/a5iuPEvFkP3vHSRPkiOCwdW5OomHib/Svia95hArR99a/VvdRJFV1uY+xD5Q7p2RZRZ67L3
ygOVsr7tk6LZBwgHh2VK7DMcOkzDVEXSppvJGsrnIXBCRKUxX7hEcptYlvgBnblgH4hHl2qn9LiY
dlUedGT0v/zAMNzLEPOEcGRrD74bUcjIcd9YxGQt51ybPvNPk8l4NzOLjiYErCLGwzKfjNjJF5CJ
1LzVlSoY9yNsIErlYFNKxnpkAG9QLPdtiaHAUmN+CvpC+CFwfHZoi0bNXEQvCm6jphy2WmTOy6Kl
+1ojWD7mo4gfZOH7z7HS42EYSptbF0IJ5ttX6aUUzaBZza3o07SbVm+mTs/bpa+YgpNNDKzQ7vhm
lfg7g7pDBCmtjpJtFrl+cPmjadjHLt1usRji0fcqKn5YjFSvyM/ReCNE02FksOvsV51CJ668xalf
W98tvj3OJF8u8jXgmXQ4nnuVeetXeYcqYLWPJRYqegCd5ACto6Y6qrxWXxCxxpm20GDTULRUu+LQ
n/6UOe+MNOCO8FNfvCZR2bBmOOUOgxNDcYrK/Z57Or7hEEy0GVQ9R1fvy4BfRHE5FAcsmpErXFOL
Cktlyne4+fRxsjL1TvpWeustQfbAzHTnaxGxAWaRutkVKTNu574EBlbm3IWymIZTkjvyFQh0+NL4
qrKVa8zDo3vtjXZzk1Vhv0wchJOMU13i2LWx1+3QmhtReklDp7Ucn5s8pf5qDJXpbTEZ5osrJoUx
K7DrL/IFam89FRH4rhE4MKNjMZwaCqLuCoVCVWrHoRp0nYEi18NjAXyGWeTOmCIBslzRcuwaiz/o
5Xl/k6Z6vB9qm4+AdH2a+THgwI7ebcPYynmBwsR7UjphZGfmqavzvDxMNKLjFbaq9M3mXby4iVTf
/P1Rr33unu+Zo6i/6hpRn2XnxvdWDxy4dpx2+WUk9pitdRp4BT06MVIA8s+eWiDDYlsK12hD4wo8
czXHWK30kqUJ0iDpQtGSzaehK1xcXG4r7bD02vkMUFyd+P36RzoC7EeL1b2R1f7gDrJ87QBAV6Vd
jnsvyXNmnXa9dQHEFzfp1HQfZl4nVchBLX33RnzSoSlAvzmRlq9su7LezFrxH5EO84oH23xG5XBJ
+bQnKQ7J5KbuGqkGMAcdJP2a4j7Z1ZwKZ8SLEWCkUwZtj8x9NnjQ1yYL0yvkJQ11YZAnqRfE2hDx
dHjJDLvbg/325yTX7V3Ezs6RKR05X5tu8TB4hrgKt7K5eHPcXbAtiLs5MFIgTnQ2ZNB52niOpfd2
JP2tKIP6mejB5S5I2O5Y/NJtAbvwoHydn6TU/S7m4dwsqczfzCju2E/V6PxSNmC3V4xsidNcctxc
JFi1Yw/Veq5VtMVMhTrMaf6lqaJqF9hD/wMF1nxvMu3wpoJYHBX+jG2p5v6780tj5yZVsob1Ht8c
Wk7nfMqdbSDqcV8EsjtCW0Y3ktzcNKysufyc5eLeJy0rJlk+Eb0sQyd0/yNuBkDR9DB1gWRF8LM3
Xbbcf14lzfd0zLrd1Ez+zopzeT8Znof9ZHbf2y7NZlihs6mbnl+Q5zJsRWveBJZjhRFqzrujzfHF
GFucipHw9cGmRft4daU6HTSKqOUm84puTQJFva6JusRcQtmCyNKS7UtpPMHPto6HyW32VzCp+lPr
HsJVxq15b04trHM7p6Va1cIeHxbLwrEmkuFnOzfFjgWz2kmLG04oSrfczNUJGTzeCDer1+4EEpH6
zhvk20c6VfcZkuYqrqzdEovNgC8L7ctG3e2Dm6Yvx3u/x4Q7lprwvi4t25M2l+apE/gDQ6cxqHrF
uODRDIrrk2sHlffhMt3hhQJZfPfO5O/9vJ1otCnH3yZFTifUH6P4FpcSTjmrQfzxY088d1YXf9cj
nvbAW/Bjmks03SozT44dzoRNn9fyoc+b5jlPBu/gLr2z9U0B+j1UyGlYi7F7xZUHLRSZEwSTNoGC
pDlYzqrp2gAxr21OOXfUm8bluhrUUB+HFuFyVeHm2i66Ue+Z78Z3WZ23HNaDyT0H2mRmU1kEpwnk
a70EkmXa6nKc/aZF1qAtms9yYK/29bUTKOCsczbnWWV4d3x722nDPfSu24Rdb2I4UINIDnafOM/u
xI3ddZrexxx524Fh9RtgctJUi4nnEgPxIdULHoTOrLfV2BX3llO1G3D1+Sbw2H9qHKibruj8gxt5
y5nvLy9mkqQdImrV3NRDYa9NUOwHM3DM+yxQMyj/ONL1KJaPRjvL9potvXdcGxNWq6L0q6/6bNtP
RnUz+1Hx5jmZPKZFN7+3OIH3XEi9UxaHgHhe0rWnPE4gOvq2azWsbZlEDwur5EV7FV5S3NArOyoX
+gh5fmOR+8j0h6q4c8QgVoPwnHu/KNKN9kxkzDYbzV2gtH/smzy7jVvX2WHSmG6FkcxhN9VyDsnK
alcz7/S1zvy6pdngqY92yqhEk+uRzaBSvKHd5N3bvWHcFLwo1qdZ+CieUxH8SHy70vylCYGhIF2T
Ns5o+lcTOJDS0NYcSSTJGE0jTb0v56DhG5SQZWhWLNkpZq/7KU75cCMEyXLdldLQEPitw00BM9fT
S3FNyepSeNGGjz6dd5gO85+Zjt3baDHGxz4lbzYUlTFjlwicp9RvrzY6Ubs4vLK5Wml4nQvTzYKX
slPyFC1+sVGc4H/C86CF1XE15RuNe6teF2OwtBi7TbjO1peBWLE3o/EH7dWbinOpyNdDaSYYQ8Ye
c1A/FcCNPn7BATyoSIqdC4VIhdgvBkWVDzBuFLjltj7jLA18q4qqdczj1yVN3Z/kUaY3adVHZ5B5
DKHjaDZvS6CTe28wMmdfdcao1hh9nSV0iyGhzWAHCdywnbvlkcwUcz4GAP3HJcYKAkUxVN8U8ZyR
CajJwBez+qkBBXHhFpmyum9kR+brKIr6LCRr5Tt3hXTem2gWVB4yDti8hEnMrGNkPliqjT/t0eOH
xnOODJ69TWmKCrVUwFLrYESj3Jqt8D/HvOCMasEBqv0ghsU7NXHfn5EzU8b8jIEkg96d/F+6XjgJ
kSo3nSKmKuJoBfTiwcFu4930spL9qhWGblaxcHW9SqbakaCBcUCagPTyw2jrudq4gY0bb1aIbmss
z1a/tSzpbpaOx3/Vkxqgj7GPWg43OgenAsfPfTJ3TGnuaMEeOuJw/bVQaXMQWc1PLH2b07pKIiRL
o15uo3JMN4Uzl08OetxdW5djuTNT0e07ju/oaZ3KTpHnNx9K1HzUroeVbNWYxrOFiT1amaIpC3qP
SXfAF84+18oArsMghYLeysRj3luyqcPUGhjigQTZFpva6TPsJW4aKNpWNfIKHCQG8s7LO0q52brP
5prtuqekVhWN5lVZWJzlIhqZXjh6cGVuVyVHsTjdllWWSDHDFN4WKcdeGaqBPy2Xisaz9EOCvvFX
ICy4ZRntF9eo7vpSGGvR2PomyES6SQlwGFajNeQHGdXimAUuu7k1jvvS8Tus+YVfrKyidBDxvOQ7
6R3/dXFr2Ox4rqsXZgX7d3NHw2vsq+TebyANV7E0lmOnzOgVX7jcAbcUX4DK1MvCdGpMJUH7yNks
e2FPJMOpnhZ+JDNCCh5ao2Ywy3AYo/FJcN69n8cOnR79/87RRnCQCh9oQtLDplBtcJE9trh2WKJH
AKLh5CzKuGkWNz64HudhA/fOmguGH7i5WkSMthCXQAKocBytcwAckeFRrMvg0Yzt6N2fCnOttE3J
tiT31rSEc5lz+M06M3u3YHtgtWVi7ufMczalkUwfloXXkFIYe1pHWEEVxnyAcu2jLDl0OPBkYy6J
3HSXmU78GHH2jNfKaxvriPUl3rhNbL841NS3pYNamptDszNiGQCb+1n/bsirg3xZrOVVRtRHeEwl
kJfnwezYi493b6m9WNxF9pzAwBWVd59bMMN/TKL5fyNU/vZ/hr4qPvvvr789krH1M05K9Y+gyV+o
lf+PoryI4PpXNMpj/7cjclb3t8/y62+X7zH5C5vy+w//p2kF0MQKbOmzhBLWgSfkPy0r8jf4Eik9
7GOBFP7fRXsJ7zdbkFsVYGYJbOvvo734vzg4etB9vmfDlRG19G/AKfzEX9iUazSYC8vILyLnU4j/
CxqcR9XIKVImhkR5p2SEA0IyJOGj8i6MB6a+6jaVIHBVYPBrnif6Xemzx/8I7IcqbXcCclc52dpE
XjODrUdCOaMf8DCvfe+9a+sdEzZWZU2D0T/VEb53g1ZVvBttF3I5Y3nnx+gI49re9Mm4Mv0nGxN8
4a3N5EkVgqyEX9Vn1OWhjwJt9ihOmbOpvXdh/kD7DyOzXpsj23pkblMqkTl1V3JAsW8EPdNX56Ll
Y1a7Kws51vfxECiymZlWkgNtX8SMEv8UtA9m8aPloIvIt8rgNcQSIdvhGyc+I1YbaZN+TXsPt85G
ZvPa5v2llCyGijdzQ8oERtXaYeIQDSKiCdZED505a3GQ4DA82AfJudYFd2797iati/WCW5TFwUtC
Xf1onY+ITPUkPV1Ph+ossK3LEf7jbUhw9CKA9B/4RnqXs+6idrYaCbVJw3JQm2zEb59nJ0slO5kW
a+F8xvpC+vi2t/tQEb+T4yIo/HLvwUMjHe00cmxsVWE7trfCXHaQQKHWTLvpNFROe5N0OBFpqn+U
4BioW+ohmrqTnVm0+qq71hm2ojs2Q32LAPfA/nmbZuxOZVyu/U49jNT412tQjcNNQ4IEWSpnxgAE
c3vbTWqnZmNTDdnea4yNpOEHpXRTBsHj9ZLOtLdm75Ri0Xu4vtil6MN5Go4BNSERh3vlBg+dl31c
X0Y9LrvrpS9juZv1e6rtnYu3rLfmNclEtOj4xJrgRBNl36QfMJ63w2IdhMHNZYWpyRBd3vWcLnTq
AzJGaKXSCMiC5OA62Qmq82y5wYbTn71Ytx6osT0AUDgDKlu0yVLCt6P4kAT9kVV8FXNQmfx558XR
RkbDtiUWqL729N0ch2a86U17ZU/TzmuKk16mHY6Y0FAR/oNoMxm/ErAa5cqdl/prfsXepzxO27CG
Y0VN6Y2N0X5hDQjNIkbbX/Oh3FRmci4Xc18sxVPWMLUbQ4ov8z2NOCM7asp7CfLVMM4xjzfW9Gzm
em30HxWizKpB5KuUfcbRsh1G59GVEFHje6Qj8hKC4xUFMiI3JGp54yOJLPQ2bes8JUxg9yMXU+Xy
NnTTqaBrk3K49dKAlxOtep4ndrNQtM85uq+Zx+vKcT8d+9WaxPr6raxSNGUKinyGR+di3WVPmMZX
bfw2mN+CQB5tKIziXtj3427KuMbD9yKzm8aR4dzEsFpD6Dnz6kocY95dlz4t1jELW+u1nTnF1NNq
Mgn8jSmV/O9U3/fpDpZ0XJ6xmTIx4adjHQ3k8aaemZ5GICohTgmsbTt8ROZrWSN2pGcfkXSwnmC/
AFeLud1GfbUrEBwL89nSD7G8tZISJeX7GlNS04BMs3PfxmsdDztdlGFHeynlcxh3ZhxvIFluiMCh
XYatqi8PTpntbRaqpkW3WWJUsvvRDlbu+DFgtupkv4/mHybyTjewUpk/3KaFwMpuUgTcYBTrGoBj
bJc3NS1Hb5pZLJOQ/JFdPO9qMW/kNIHIEIc09lsbhcmMhz0l5qZlwSY8C2kuWtnGshJ5sfOMkYYP
f6UuzqNl7RdJMg1rd1fWYY9A2yKlCz/b11GzKcZ+oxME3uLN5NhDj37ttt32+mOV3Z6UuRxHLEG5
84PQk/+GuIeS/Cd7k2Nfp9sQOQSe/A9ZcVIZPITJxPOUFntHczBqjWe7iHeCgLDEoMTVxJnL4nfv
Qzkix1wtVeV49CvcvwkMkp2GYu5v+tah7B2POKZoChknaSNUt+pq5w0n18adN4SG8VFLur7+wxyr
lyTBY62WXY6U39N3pANPXhEL+cDmhUaC2MGCT6gZyNEk0i1BEDiEnHAxeRUpqxMriLaZpCM1eQBQ
0Mtw2yRuqEz1MCucLiavwnfP6TJgei/WJHmHiIF0zx8zMZD0YB/QI04kD21QIXkmeYHgZoa3TR2x
81no5oVm+ThuU9bCQTthz8JXQQ0mpkJFrw9j8daQSkcP2y8sNi//wa/z9ZQbJ0wr93Nh3LOBbIvg
zD58ui62UWFuuhGIkqS560LWdSxYHYu2x2LXJYeSX35d7PpqCKcxe5GqWEmy+zz34JrGPY63h9TU
F7F4z0x63HWwMO7QH6O42I9Dds+uelJ+j3rAej5tK7RqeKa9KVkf5j5M8/Sg6J7AUJ2JYaJ/y0cZ
xTs84hs99uyQ28JewoZNNMH+X1h7y4h2s2XDNcWbtEQ8zznRkBLTsfIJ09h0yXRRrOf/PqL9P4Wv
/1ITvyZZUn9/JZ//WDn/b0S0QaH/BaJ9/sw/yWvDhvBf9m1x/ZE/MW0R/CZdC9+2K9w/Pdp/1MJB
8BtWCXBr/2pEwI0AKf0np+39ZpGCgu1behRWvrxOGPgz5db8DW4bp3WAEITz2vQc+e/Uwr+PpP8v
X4Dng4dbuMBxFDiA5N71Rfy9fduLaOmUZtsh28b7a7reBxYPQXbDIsFS2mudqD9iRyz3tWO8S5DA
56RDFe/9nGcJa5NepLPDfetQ0xrfkGxgtR1Yske8R7yGgn6ovQSRMh/nj96GC1SkIOF31N2xq20v
NKOSB8PKzipS8954pgHqHWDI72hKis/MejHt+WNZdBGths55b5u2u03wSpWUWie/qSFRhXGnjYQp
W4N57yKh39e+bR2os6a7fgSzW5VM4NjqoqXq84z63c7mfAcJ1N0uOnX/mwxL+6+zSv64olhM6Fpy
zLHFPwZfF2ZDzQGIS+3rujsaa/UpI3sBhoI+INaK+yzXHuGKtgcg49FUo4UVinzAhE59UJEPWum4
WcE+MDra0sEuWQQirH1Vax+NpfzosRNTnK5cGjg7NbbZk8o9vJ1icL9AIEKvbf1Pu21lmHdX8s3A
KszfuOjUmggVSZAJCgnJtqA9j0Q3vRPBWK+NNpEHVSRPf/cw/BML2e/JnX+5wQLO41hOHN/xfSnE
db/7u3wAQoGihJyQBhgbtCFtf4z0drfK5k+6s2lu3MoFkKQne7IIJr9LPYWsWrboNonL6mfPbz6q
0toysubRo5hDLSBrEYj3rmzEtClH0gRbz25IririG/r1OJYX1d16Z5Gr8rYFbkRL94jNwrqzgrXX
m94JOHa4ZLF1PYJUhmNgjZmuOWMKs6lzUPCoJ+5I3r8x+5vFcTVEXzrvewVvMWVleVdn8XDLBAfA
KuvZNRLrmOTjj3995TBt/rUW8AARqAI814db84SF++Gv104h8QeFiKsdLntmB1q63OvG/XYntcGM
NaDXJAI1Tt30RWTsTEUepOdf77ex3s5O+i7nCsv0aJa7evGw8Oh6q43xYKkIoW30EJrHGdNZW65V
Fn8sFITMuRLranIfCE09Jx20pKqbXyBunIRz4HM1yFUdmcWqcw6Q+CVRMv5HkmdoZF1Nh3pqMBgQ
p+ZklUOjo5nDqrT3rUaqST33Tg85NXVAOdpFsJbzfJ2WgJlDtO560t5hsl0SslybE1erjtao7oZp
5EhkX1HZMrszVfJEBh629YwXHZPiEi5S3s0q3pmuuxdXXi+o61um0xLMRVTe9SX+/m/JQJEcQ+D9
Y/oLPQQ1nLfxHUDVxVg6Vlj7t9IvynUrsHWRfQX0zWsdnLTemP2vLChowUTxOq8q0o/yat5lxnQe
dB/siab6YpTaHbforxbRkC5NDYDY8pazOYDemnRoAksfMiWrg0cQ0QEDQ3ADOVy/s/r6q9wO1Lnm
ch9KIfdBZeD7JT+SNNW4PFVTM6/znm5GVXon4sD0AQPNQ+XW07mNSwbi4pNYje1OFUH9vmRtfRMV
hMXaXeKEcUELEeKVUkq5qrtnsXkmGjEHbZqXNfZr57Gyx3jv6fy7avS9xbQ2tGBj4hK2x6lyk1OX
L5/2dbFMg6W7LZvltrWSO2dOo6NPktyl7jsCcbBpf4LNPY02dc6SNtbecxr629I5Zo5NxtxsaOsG
uI9wSzpv7zF5Z2HTT+oMo949yty8I361OXuDi4Aa6OZYalCgQQfFE6Mq5sdSbz02sy4cpQZ/pOG6
UnadkDJdBaups0d8sq01hABmw7oZqMJWWau4Ywl3RniwzS1+AfOSXr+Ko8S80CoixLXT2wD59Mbg
s7q0Xt7Qj94B8IyXtugFN8oAyX59c3C/D6piJfZGgF909WpLh0Di3CiKy+iNPXm3pGl31xfsl/OW
9ni874nq2VWR39wZA0R0p5fhRUPsrDJ9tqZZk40h25cZvq2p1WvVQR9ZKXsZ3XzmOpIjGjZtPn1y
q+2LQtm/yMPaxSRGfwrMACuTdNGHIYizUJfLRSZl/J4l0XphZ3oe21qc1CSK8Pfvd0m1SyvIfe48
goium+Tv/5GaQFvoD5NivBAERxA1RszslLjHiDjQIxAVXyU4jAebg3ofECYIn0jGGQ3qfNOa6mjE
gb1yMkW2GmrUI3xcdJLaeo8RCx4pO+g9jFa/qocOIgM64xAw0vW+6MpxZxt2tGVgR7JB+bWes4Gw
yRZ/0l5HjO8rumUMo8DPLvD87cWwiye8Ih+qjsfnqqoRn65fxWbfhdVgPTLyqb2Vcsh2rr76YJea
FIG4Njckwnln3epl1QQdTzktxHN9XeCTEplw3/ekPQ+iTg9R3TyhVk83iRH7O7BzdVZBVa7ZM9od
tJ4L6Gn0KwDAz6sxb9xVqY+kl1r5JnKL5j0agvvUHRHwqsz47AWojKAp3nVSXxyUvouIoveqqC+W
PQcPiRoGkNfE3jWT11w6QXzYCs7JPwdZzvnYzvqvAbqKrc/80VgjYTqD6DZGbLnhWI/VZbySwwxy
uTWtJL+lmf8ckVXwxxPfDA3tm/n79wdXJk305+8PuOsOs10BnfpxsU6CwTn/seV23vIGQAgIS7zb
BPPypGgpPBEVux1yO7nP+8dsqfQLH/3ERv0WexMJiGXUh/R62zenmdK1km1/UEK2b9MQhxoP1LPM
OWq2uZhXhHqrO6Ij3rve6/e9UzNu0krGp5w3eSHw5Rk0aHyKpTc+WcG2ZSL740xe6kOuXbxg8Yvn
L/EdgXnGi/UjrSvrZc5StfPIqFpl8srjcJe+k9ZdrwM9B4fOa82XmXAD6df7iTCVr+pbOeaQIcUC
4F6/wHmB7+WPL/74zj/7J6k9+SfbsZZwyJ3oSED0xXFbTYyOgWBrxj+Edh7z1nwVyL737kSHrcir
7lxMOrvBWW/eUB/ZJ6ezHsgZTFbutWbNEUwveeHJbcrRYJXmv4fsxMszEG6/UeMAjEID+eBg/tqW
nVweHM0TbwURwZiJuy5rd/pBRvU2G/HdRYX7BRT5I+oMM1wiV+xnJ5H7xFj8LUk9/i3Gl9c4BvGQ
Qfdz4l9crwJpG3WPyT2K6l2Lh+2IN4Rgh9FyXqpYDLv4Ou1BRl15RBESGKJ9rmobfHmNQ5JuNKX9
ts4RIvh0v+w0qG6Zchdt8qBs9rE7evexZ16MynooF84KvZ7EYxV1O7ili8QbdXGtIX7sUhTgwQd4
Eh3exqgH6tjSy10TpGg+FZm8gvzmttTIDsgLJ9BHvbU79+e8BHgoC5LUTJEhcarXZnwrKUzMiBTJ
xHEtkPkXjzDwp95d3kiE1qHBkPodIacXUW5kGlX7OOKNJB33qsyKcW/2fmgkiEGL6ZFlxE5eJ3W8
js35qb7ijX11zLuxP8gkuLAcx6tpGWlHA4gUfr+pc3KvlADX6Cr/Wl5RmhUuvrHruFHWmE06A6S7
i0jWZBvuMZ2N6yHvXu2udkIXOR7GoWfXWFFMF9sAswxF7o0Gk2zy6H1ys+eyMnlkk+40RNVHY5Mx
MtSvFZcRpLb72drk102vOGrOZptxQLoiyMg1E54E4vobjH5tVXz0hqb5iwEptMVdLHJUBm5AUhQF
apD1LmsiPTIwB3ISgicyTKgv/WLb8PlDy4ZpgDnR8RFh/Xk7Luyv5BMeRUcF0ur2w8lheucsIPau
kVsYTPAo//okaPD2pN5IFUnKIyYt0tgfT05mbUCKDlY6fLoDtLlzFSSrZqD2dvZePzwVtX0kAHGV
zOULXq9V4KTmTQxuT3tZNyELkcsO34aibuV+JjuhcsxfVmtIkvcHBQNEIETmlc94v/Zt3FQhLDyJ
uDTLMUBdm4juz3q0lxXZfksY1d1rLzgKCQE7Kj2QPvurhgLKcu9HlEbP7jJuy5T5KqW3AsWtt9iL
KrqqYp20n1WqK0jEZNwRJRWstO+QK1Bwj7jRJu3GH5WRPsMMndy4NMOW10uXgMj1eOnXvcJZlE2Q
69gdVqmyj4lX1quunegsRWpXUIOFpjsie6uKPNqDJyPk6KDeABxwhIKHGPskJ/G2OI5zEt1YTVeF
E9qZVwe36k7Ig5ksd649g2ddrcuiwY3hdFG7pbwGJ7lrjNy+bR2SI4FeiHR6Tdw0XjvVF8ZdutFy
OsRYcN2i+8I2AQqbqDufzJut2w18lvxpNcQtFXVDUAJJPUTf41y1kP83bd45J9kUxP5iM91g56RF
IIxjRDjqStve7TiyG9jFx2iXX6mT9WFfJ5uYgAliZKLbGb8Z9/xdOjavLllC0NqAwDmt+xA46YFN
EhUb8LxtCCUmUNjb0qum30RsMqEXRG+T9IlVq1bfEPLmTV4lj3EM9D2TxRhmmpoky3qYBw/gHZPt
Fh3H3iQ2qWaWcN+6XL8wJrFY2aSx8lEWm962uo0i9C60je76hGcIy/GdF3PTd352I+volyOnl3Fw
if1W3HGLOT4yUIEca9c/cL8Uq6SZDkW7HskFohuVr0cSIMMCB0FDmOgpGtVTQ/bllkSw7/hKw0gd
PbjFfKhKgsii2LxJy44eE5jQBl/5pW6b+6aZ6XNY+n0GqMpgzVislpfIarlWSbP9D8LObLltZO2y
T4QITInhliAJThJJzdINwpZtzPOQSDx9L6g6ov/4b/riOFzlU7JEkDnsb++1fWHwx/n8lrfdyWiK
G76KX/lqJdO67+6A6C52Mf/LwExuIwC9O1+IaTNFxAMb8pmARfjv6XPeON14HNwvb8KFgg36Kx6x
aQwzvmQFzWoprFtH2cleaMXnIHl0LHNiCxX9dzFm91ZCOMLSjsGUOR5I7+lgt/E71itOPtjg9pkW
NlrxjSp/nhONMAWvlrs+dSNTH2nibKRBd60ue7lxjYFSD1DmxB16fta+UW/mkBpHTezcFn9C37Cz
19M3AtvGqdP5c+jvRYZz38Gg242rLOTnn36Lc8BqyNWxqiFTyY7nAX+lsMxnETE3tLEQBWYDZ2d9
/XCjnZTVFtuym++d8oGUJ+MzWHIRmMN8j2gs2SpdlxsHQ6MhCQ2JeK9VRslD6fWHJ79imYbQFloG
eSruricI44T3LCvMx+VkGgv+suhKk9OCn9g7J4a5+reaR0SlS4Fxdlv2LvnTjtkMH0w4Jn9knYV6
1XjH3rYOkdSzzZieDBvs3CxRigfqjTdjO7/9fHoiDQRtwkCW4INzcie1//lGJMDeXWcR+8qB4oRp
XCNb474juFHzg9XeDqrL65hJICAc5sNRsE73zIB/vuhYGm/dxINR3OE33Gjbo6jGqxfxNlw/C0nK
C6Ky/FAV/gAdS5wjaPi5a32VHkrhHA1/RB1d07j90A3vOuale8RaRu6aDWszeP6VtyUqQWcHWjK+
FnP9B5cHI13LevD19kmZYOIi0AbAG4hXKxkIvXUfiVCGXBPwwSMjcVBcmJZDaBnSY7b0CTZrhlrM
ADn/9iT7vRXuhP7ue727K5Z/xqJ0BDSYz9J0X1FJgQyvHzI1pZ+sXfEJTeKseI9vGi3eLbIYdtx1
2m2jeZRklNo/SyNwWdaXJLHzI12LW4Nmhr0cp4NZCZLrVV1zgytMCpjWvzZ2TlwbT6Nj3gwIDCxx
+F1qhTEHl0FMLvgtc86Jb+Q7wvzdhhw/rr2CYBcetG0BYZQQiHhgCHKVJV807cUtszHZR7r3FXnm
M/LXU65bjMQsrFhxnX5yYNnm42CELsidncAdGmJ9xBbOPlYxLay19Bew9X8+/7CFmtmbHrl5j8Rh
Nk9Y77PYAF5B2I+EnzYLPJTAKwkmgA7AOoDvh3he2XLZ9aX1Zvnqs2ppuiHyF66w001v+THDYfEk
SvwWVYtPoi8XTAjRbz+KjGDCuQjs+nUpPc4TM2kAK1pOxdC4B/y9J7OEqwNFF0236LSwqqc/flwg
MbbJdGiUuiDwpgfO32ZgdosI/al1DoUDktcqa5/6oLy4eOQBtHIZjnphPKWgfCyIjNqizh6gaY6L
AMRyrbu5TrPHlLWei6p450yYv5qUyW0uGdNZMj4TaAOq43XZjs0HuHNRyM1kzleWFf2w0NMQ5pO6
iBYzP/cbZrZVecjj9mGImediDmHSpT2OMC9c25+3SVZB8aj4+6QFXzCupmtJGBnUXknZgjmfnck/
TTJS2z4RF6vCmWjOzKd9p3uwY4wgKvfABBfM/+o555KdLZuCD02YiXQOJkOHkllg7mUqQVPNKNTe
v5MjHbcYVhlfcTI+lrymm4WU3FOUldVT7kliU1k77H/+8eeXcfEeIzM7S91vn1U6l4EmX2Jwr3s1
ZQ4D1PXfZHb8VnnwDbW6aq+DP4Ly66fzaCm8hNqAWmDkD4pcCglgS79M0utDb3aPtqq+mI7E2Z6F
0HxIRy7RTkxSFY7StCg4sLOAz9Y48S2ZCMRte0vhxV21/gHD/WUWCof5WPqnnPRbQ4gy5IDnXwaG
D0EHcMNgdU2uebZTqUWG0Tm6uG9HS06PemdWrLj7pWzFWzyr8tqZ6V9E2EANgtya0OSDc9aYpl61
HMI35uA+jL2n0snIHmuOdVx/AK3qb5Is57uZ8eU66bwBv6ZPcB0/YI73t1h/jSPhT9MBCVjl22zo
CP211l9QweoLyawPvASihCks7rfe+ApRXn0J29CCZpDpZazcdn20iJFzo0621oXYmCWLpN6GTZpZ
r23NZN0jxS2BFzymoBu3KGpkvDrS0tU4PC0wha8VogMz3zc0+j6kBke/eD7Ylamo6OBdJfJ08eCN
acvVb6cukJbqHyKfWiiacC4c6TumwSlzUmbZZzdvnn5eHyNyvHC2XWY2P5chQUrmB/ny1xZPbpaO
L8ZY8IcZGJgTOBjxnEpWDVQ6gPfrQ1wkPnmuLhS6qHo4dPPYXxUYgETvuW3kbf0oS1c7ml72SEEL
ucIhHc+DFPIh70QTQB8e+VZJTFCNuc8WyQQJxycXKlcdFw3+yn/vAdxJKjBy45wupvWearp2HKLl
S0Xysa08QB+yJqKRxzDnKfgiB5yQyMpl3PPzivb83xfpc7MJ48Y1MM72byiH3CoSznSG8VrYuX+I
QGwHfp+EZtPpKL+x3DYFYTtmIsbFJmOOmR4pjWh0SBdv8QaYJt2BD4IWyPjw1XSbo2/s8eW9ee7U
XZLJ7g5Wr5nYpBqOZ1ZU9NefX7hMfnk7LHdA2sVgvept9SGc28+PL+GP0uKg7r4Wdw+liw6Rt86v
CrTs6WeIQWKwQ9ix6i3NLGLPa+xxtoGiGA8sPY07Zb+J1+wdCygsGvS+JsAODkJdcjOvboXBPUyn
tZCbh448jhBdi8wLl07Ld0Dng7Z0i1+9fXAbeHh0cjUbGZd3TWolgRqJIz3Xyzu7KYlrzOqbnwel
Vkbs+gBtr70oUXUfSSQwsZZj8wrFjYFSzINc3+pj4QI78kifDyVyNwP5ZIkJxDqVhR22TmCsDNZD
F4kr7jx7N06tehg5wA5Gv9xqJz8meVJcW9LUG+gXnHH8urg41vS6Yj2ZmlivRDyrXVrjpmsSNm/N
PAt88y/cd+0T8eWnsWCTMtZrQ9bMatvOnXgmtR3Ce7H3EYakfUqCeFeXEF4y8hpnABnsML1ynitl
HZI4bwN2/Pk2GQuxi7/NGIvrKHp1WNIRfhwdGFd4ehrFoQL/lGnsNS1JP/3M/lUuF6s3rDfaZtSj
7wD7w9TEPSuJPjVtPrO49c9xk38XgAxhRbfxOa7QDZoRULI++Ych5y+operukjDV0QZkSH7Y9kIf
Iknw8weIVRAifl7bKEoPXrLXOdvXQSOnalcPJmbgZD46k43+jvVbf9BTbPiFoeHKq6M3ByPOz3uC
t8rxvw845zlWvoh2pMfST5l98BQxRwkIRRiFZR5wgTU5M0JlSeq1UKzjeRc5RVg5Up/9QylgR76V
eIaOlON07ADGnmGmepu98WyP3CG57w9EFPzk+t+37hKwGtBwOCWoDzqKLG7P0X8/OXMFsY9bFCjm
F+UDSFAoRnx5Qy+9S1stIVUHpy7tq3cf+liQKhZT10vOSVH9/nk2RtyMB5xCgLv4mlPWpI9trQyC
tK150C2tf/Kddlv1TNVYNLcToMMPuyu3cd9wpiqkt+1xleHorq7uOLzUpH/ulRc/Mpl1wIZ72vX/
/Q5MNv8unl9Hu0jChFvrq9kZQcX+43L8+ARm9osMcvdeVGDZ/bLdUXZiHfLU03YDC9oWsyiLbwGM
6+d9WldsMaCR3SMNaf9M4BPkIdGImNb/Jdjy6YiHn3koLrbytfVfAKjZ/xZNvvq9RCOQ1bAdPSCp
QHMGzm9U85yK6TOBL/Vu2dLgpOa5fHe3OWusd6iIduBZuc41NMfRNoJl8dz7qFyMccKVpzbhbtum
7e3HazCCsQ9/xoM/q5TfFyF2y/pYxMNLZDNioSCCpI0F2UYaGD2jpX8aDNZiMlKgGLPiXOlW83f9
jTZRJSfy3gzTdcmSpm7s/WTdwFR+SMdEZ2nP63K3iFnfTQm5kWnQztU6ZkN7NQ9S5X8UYHppKBVv
1t9VDhCrjeR3mlTDc70Md87D48kZ9f/7i0bW/f/jELPwfvwPgOU6FLZB9zuOYwlj7TH73wP1UrgN
HV1TyA87bUZuIsrO05PCu8Hib1hHveu0/Ui7ZVBRJ7mLCs6Ua9cdvuKp27tJz4tsO2+FqBS4pik7
K8t6TnVvvmnaZyzGC91POGv1egxH223hMc8+Jql1X/Zp31G9vy/rYnkh29Z8Vh7RI80WZlhxpX6o
Iu3/Q3hlX1w9KP/TQuDTf4DAbgsdY5xv/m/cb4m4TqzJTQ52ObzhjTmkoqooY6k3pFtbWlFiMjPe
xAKcklNdJLQvL2V7iju1nUQVdCXbht3253wx6HYUyBgGdZ9bG2xCoDleUKOnbQ1FBc4yZQdQOniu
lvTq1kTUyOI91dx6eO4VVkLX3KJh8q5PuGcPs70vnAMrYBmg9/2tWkeGP3fu9HUuEW6Nbm8uOd7e
Ks0DvgsP9y6Ui3a2iQCNF1LrLHp6G1hSgNKYcxwOe6POn21ghKgvyty0oxG2IO/V2XR4M09yOJK+
DRMDPnVNjMfRig/CnpTWWilPOJvv2ZBFO4cxbFjz346syhvLSl4dbsmbCfAnJNmKczycA6pJacMk
B+fssmmdrCZ6gjFvzC6aV95oO3Nh/LMH6HV8iLhZkGb01nbSclPV8ndpEdOOWj+FOEgj4LSCDwr6
eByFAzT1o5eoGF/cjjdqfYbJU+1LjGkB2vgJmJM4TAUPJ0fDaHsNSPdFybThpohq7tWjtnM8XNUp
M4IQ+3RlSXOr9d0rpS9ciNa8VP87Y3oRdrb6taS0Z2ppDIxc0m40qOTb6orxOEE4wmLHgIFrkBt2
TtIedYKAGwf0d5xOzo7WFi1onegb3px9g0ICBc/xMdQKvMcOc4WhH5099lbePon5pLXgb4D40AiT
6EGGPXWTidYlTTT840ezvfhd6dHDmFDUoHEdZP9KfqLJ9Aoj8FjODR84ITGb2z8WDfrM5ughb+w9
AaKY+bxJqUDf/657qNkl1DKoBAxbU4yAemXfoKLn24jtNRit+CspqzMBs5r+guVX7DcXgoiXvCJy
1rU4ww2NtgGawYr5L5fQLWMxbqQaMHmLlx0xlrRAD6eHU0KLsaP+dqksymk/PAwOojTmcDezs73o
cOmoARcwys4pTywOy/GJF/OQWcufVrSXpXEOre/965exI/GffQ3t0Yx4q0wLt+RCJZeo6/Otoyv2
n/5c9s4vLRNoidq2XFhQ2Li49cLPgz3J0toA309F/2kWA4ozuYUSx8+0hgfAcaKveHNojEJ7Wtzu
kMvsKMRfICtmiGMFPNoyP1q9dStcHwYSGKsAlgllcMPrAgQuUJqFKy11PpOeOXk/YPrXuFe6vGeV
tb6Lp+iN4+ER1PUbtM8ZTBi5P2Y3THog6XXJjrFQiCOjOTgFg/QFYh9yn9gU5rueceiAcB8S9i4D
XXFTx9FfZMVy5uIxIvR1wKNlSAdYjqpe5YQ43Pacu8O1sIlCjO3IHoVHbTG100z95Rp1rzwcOl3/
L6WvLgBcdljYGRjBI9tqk/rIKFk8iMT/C+UZm3c5JzQ99kxrBQNOHRLYZqzKYws4dJM20jxWy5qc
xSEONApcithbSYvXG0mgT3N/l5C42iBfkOwDbz1pOc1Y5PEiRnE0HwUZJVU7A0pG53cXDMLxVYFT
z/JuAeXMM/SytyEFc5T7rLfucIfT91nJ9CvpOrroOHptIsO+d0Wq8yWXapfnOfVeKK5LX87kAwku
1y2remfqgKDkyZsg6xcjKD6l1u4P/VEaVFr41C886qPD/l5/Qs2CFhcVHy7O2FkT6ZkqvT/IfhHG
aRmBvoT1k2c9dgpHex177VeVFV9JQvn5VAMTmyPM3zUfg6EsKQrEpOfI8RonnrttnKW9gEsNQa4N
r0zYBGHZUC1lsfHSO9Q8jvHRwNOAbgmnFPmKxRJ+oDyNjTWdOGG/Fp7mb0D+11jb53uTztO+yeUx
zYoXbUUM+nnMDIOuE0QkzH3Vjuths5l11Np0Zq8b81cylwDRWrImE39HP70uLaUJaom+PQtPJXxP
lIpl6+V/PS4w0CdJwVsd9k0Xp3PROU3gewyBJJMql2PZxYTWBLsRfxRCsorIIu1JQfUBQO6j06Z7
4eUoCBq8pSzzQKqTULCtBaMFu7sjursv5180I3MISKwy8Jzio9PzUAFoRxbmPN+3I52EdkYEVJ+f
SS5okBcxlTTaeMiTejtIpEcdnMW252AT+CkVqHb2ZTfUMcKN5GmYy0iUVf8mbqqvBIrQksDCzYwB
SRTRKZevEFanvwl3fM5M/5dZSmdXWd4VbtDZnDTAuyjvViI56lNf1tomeSvNuKZ5rO9ENd9Kzfyo
M3GsKCAmiVUt2zrLoLBZFMw1z7Zl18w5fFLBtdWQnm52XuPJc+kY2MXzNCzhsNLFUmN9MoDa4TAK
MtrMXKbRVj/520JqUBD86ZvrTRqgbF0sMToBzh4XrpPBwIgpKgHZRB2alixPTIJ+yp8GaMAoM/Ef
wp1DitAlfWD+3tQI3ib9N1Cry+DML0xOmUINGWMY6QOlcNuTNcCbc3Tnlweha9YMPUjZ13eZ8PCS
zqzzy6T962swgVAVN5llxMGi4QNqxywsXKtHRIcXVJpPfo2OQu3qa2Tw/IyYNUeg+U9QMnpchokw
XhDq2Xx4pfFaymsDhU6SS/rpFMl1x+QDFf8qOpgYFfL7riIzhN1ruHZNf1Frs2sDCY/majKi+S4y
8+9lnF/h3BJgXTikZJlg5uUrogKUonU16dOZ+VuQR7m9RR2sESQXVs+FQaOZuN0RfSwO6OqrTtKU
+BNL/S+B0Q11ST6Q5XIJzIW1j3LyYSOzRgarKJ260xe3Z2s3kFwaMDkAMMGQyDlholIEUiBrdaHn
WyU4Vop2H1vmS6/LkwGaqQHBOcKl2ctOPUN2HzYpXBeg/g6sUs2KWEfFxoXBFSR+BjF9fItkhdtJ
/OUCuA6S5GZwBlrusoE3+cxEbf3qydp+hbx7901QVVCSwpRq5x1OALycsc61W1zifCbWYZWh1xlf
UUH0B7f2NYM3RLkdIogN7mFnckgI6sTvT3rC3LklelsYXn82VPWvc+z0OSvys5kb90TjHTnFqji7
y/g4+tPCKMf4GFzG9dYgX8tSe4l6zpbQGVg/Le8+ld7PeG/0nMugZ9GWoywbtWu9D0kUMw7NQniJ
6C2Jc8cqskub4ZuZMZ+NyGA0a/yjvYgcGkBNoC6wfWzt3MbL785a0FkTdz/Qw0WS0neC1h2+G8ke
gjuK+3/tmTeNgEpqN4yok37XVivhSb7XuuvRsHEpremfMSX1vs49dYqqeG9OpQihCxWBbtLgiuqf
bPlLL7rfFSee9o1XLCXrxKHP7/5xAFqRtC4dqgPQah29gd122NChRLZlMbDy4HotInRCiSSzN+KZ
kJeDOmD/o+FxPLmj6R9Rm8fVMIJITufnxtDbjemunyJnJB8VFftZpHw4y3u3OlYhV5VbMRgb3+BD
OCmJVQULeCQ1QFI9SoY5nc2EvrTJTikaTqG/FQnblcJ5QYoff0jzDpbFoRWXU4InaQJTjxykdkTX
jzFLDdpaNQQQIj/dGWr3nAx3mUu+w9L71lzuQg2VVkeu1s8gHjjkeqzzlm3uPCqPd93auF7qm76h
gTZX/ZtcFsAL3NXtNGKcXg4jLJIJV9rk7dyZAd2SvEGxnOGmaW0wtNl24a3del13YsT/RK/C/Kwz
E1tSEueqmxn1xjrZF6DPCTbbEednVfC1WKnzxf0szMg+NMN0I674IqMRPKPqi2OMLZCrNtCyhuEK
ZLH5MnlUZnjEZIfRsZ/tKY0YIv/pG3/+kBwCNku53KSNu0ClJmpyw+CqHNqPCGLQ6n5T7ETijh7J
apuLMVA6Bsc6T/JtA9hl8qlvNwqagKpqPIBsdTZ91ScE5BKfpCrLdT/jLE8Snfia24Dr8Bi+ZliP
8v4xHrUzpdJ7YL9r0BTEgb8k+Z4ayhUOQbdTCWmt1ynrGmv7IpuyAWRAa6tIs5YxQ/TUNdlXR/01
T38i8BsXryVTuTArpwAE4IeotU+Aam+YOVmQEw/gVHQay77ZCdATAUjjm4MUhgyZfWbuWO4tr3VP
VVlbRxiVEBH01RdgDVCpS3gl5Zh8SDmdKZwlACaMkSHQBCa4LvzdnBGFTMvkRedd104cSRuqOIOF
IfXcOfsW7tF5jBjAqPa7pIPp7AnuR8yj84AaTGxHxBYdTvsFivQTWCfnSESPn6tq1Y7/1zHThnNX
t/rNbh9BN+Eh0VK5g37NccpKTt6cF19M78o7T7NasyNLACD9Yk69ecGGgTEp8Q/KrQ76svyxExxW
EDczjDsOMtcaSmlcPxwtjjvSjYD6+a90jzNhZgkjVCDMG8s9+jafIbRgkxHYi16l3kNmQrHhcstW
41u/x/TYyLHeiw2Wu7fWnYgPDDNjCmqjZFuh9NJ9C4Xz1HRdfYKavO88HI+LuI9Cf3YXRD+ulsno
QIjn/iba6qipP/j7vM1EFTmjTvFblwL+o86EuaNBL2ma9oFByWZpCbV0rrdzjPqB6N8fr/O1x87m
us6w/RxzlWX8LOa52/pjvnBU4yoDF3o76b0RCvBJm7kyHls7f0ygBe3JooM932iY0OzqUVF7TZRW
rNY/YzvgktpE5V9N09yzUfR/6IZrt7pW/0GfOaseiJTL8DSg1u1cMBoV/WPuMoY0C8xT+KHgCzfO
u+iy9SrNuXDRaXCs/X0R0yhgRWNoUxg2mQXlb+1HrcWvCywqvN2AjwDysuhX04N0anEw+xbGVu+/
QptTk1W+G3V2m0a/xUVBhHwo7WbPtKpE/2IvgaTr2y8eLHHNwfbP+ZRR3rgig6duO9TMWIuRHgks
gfRC+tZDYh/nfK6vSjM5ECSM0QeKXZTdsuiZPISySrNNLdI3z/s796y8Tc0Qoovkli6gd0rOcfqs
hpHcwLWFAxjZZcAyqyGHxIZ4UH2NT60cfICxPtMFLduqGnlf/G4aXHeyd18a3XmuKX9Ai0JDcJo2
XsPYf+NBh3VL6tCt/K9ZCRgjLrYC1faXOVre8h4LKgweJCsWLyMu0DpKhnMe3VZIs/hOrOFqSDyR
HW3f9tD2RwrrbzVmHqXLo2SGw9B9Os9WdO+shiq/muuAAxA8W7fz0sKSNtv4W2x4mikiPwlSenNL
3qUc3f55YG64MycXjesLsS+b+cnWzS39BcKctknT6Lv3xQfUIn8H8RZwZEL3FtLERosI4PY9HBEX
tiQZsJY5dv9iM2lpMQ2ONRe7REww9ev6NzD/FDwJH2Tmlgmde83eq/RoS3K3CBYXeE8/8MplLvfR
0aPgcWiK/eDUOfgUwu0kurju0baxoQXi5DiJDWchx8Wk9cXj3HOKHKrYO4C6p9FNVxyyzfGtmWm7
yeb+xtEZxr8Ef+RE8oNj1bHSuRFwUJmIhxYJX5nE5vqCZ9NDMsidbHkJbUu/2xk794T+YV1qhyOT
TWRmsyKnrPpTG40H0IL4z9d9POkpjZcaFiKJYrsifAIrNoydZWHy8zWHo5EN/h1P7Cm1zJqo1CcU
4NuMLh3MiwYvvAI7W65mAq9Pn8sq/6c1MCzmVKIbpMN9NArv0DM2law1mQYb3/eKaOeNTr2dGcCB
tFdPfXeTkY9sadHCYtZspLpyH908uluW91LlZDq4GLlYo7TPoSbebtR0S/R43/E+FIRCODZzEwDg
a6qD7gAirZrHnw9m3ZmnKZ1dBgh0MXrlVjK9M70YCQeHJ/bJgpu+ea6qLyiRzoO7eBqvNtPZkTcX
H0McQnqfvOnuWYl2R8UMQtY0/SKMjDNNVw92KW5AdL+/olmWp64Sb5PObmMq+5bCVewz7XtUCRSt
fgU+iz4+66so3qjigfyIvtWtu2AsE/orxGfKnRtYzp2w2qfOgas59xYGS51IcNO6Nu2afGPKjJ/W
gIwG0+Ri6AUuPldtSkOYe0rs7bTnKkr7WbsI3H5Cj4M0wpk5yk+vzwG5tWq6FAqxa5q0feZLBJ44
24mExN9URKRtWIJ4LQEsLzT1NVzkYfZ+1FJ7cWqfT8CQPrfsPuApB3zL8y+e1sQE0vvIDXieDews
tx/vhe499KpkfusMWCFwMxf9Xc/yu+8N/8pObTiuYHsUkmJuD9+tZdx4/WlQSXgrConsin7CVpVe
1cQZbd3B95PS9nZkDMHI0GObcZXd4Mx562WGWcp+cH2J8Z17p+asR0TgYCqRLKKc6NmDA2jyh4Wd
I4wzwKIxYty205W5H03I23qpYc91Zofp92JuhK1jJaYvCN62/uDRp7akzrwdlmkJBIansBmST4Lx
HlNS59O1uQd7bvapi3zZwTM6xqo2703sG3cbNdCRyZ3Ch9SCE+BnoTuVv/p4mQOKAwUqpTeetAGt
fXjuW9TviUnfroXlr7XxWllTv+HZ9xeX2O/Nja10i0byV5eS4sicg0NnIGkb4q+HuCSXVH/t31Lb
wYErykfhTv3WG/oPBP+r686Uxaf+ZpkRBWo/wmw3VOfJxPEzxjOm0pyheVv7gY7kEiDl7bqRa5iR
X/qKvRuOWTjQLUnTIxmdpPlr46HDZNVeNbP6mGDf7+fSpt3YfnA0LiHlPsLnT68LED4tNgPKWd4n
o3vL0wK9rKTNqOCupjs5NqjqNdZo56CrBwo4hKsszUKnLjjLKes1hQSBIU13efgz6hiYPN586Vu0
DnLhWH06bnHH+nGNRaj1bLQpC+t2GbL3aVRsNkxIJ53gWF4NuzorYmpzkAlhzrIyk7jChBt9uSMu
s4JjDXvnJskpKyAWdcVf8cYJ5URBBYVRIs+2UodUDQx1a3v2LzLTR3YutoC2JE016CCxzT+dRZML
Uru9NUR771NJfQ4WAF8T0aMhuxvlUg2gjvRfLzktGc4lxzwXxBTR7wxQhoMCKesQXOltu+EY75yn
ph9PuE6X7eBZtPI1Lelai6kChTyIachmk5veY5HK0OzGvzK1L2R0P9ZrMIAWcsqzwn7vO9+2ccfa
BX0QlzcRA3YyUXyUoEQJnqZPukCRMbvpOqYiPsBsnQllIB7o45drlnzwaww86HweyhH4mA7ieVHi
N2zl8tm67bsOnHGXC5KyBP8gKCC3YN5Hipxm4GjdwWiLb9QYwoeradZMwIPqHhJbKi61BTqlQfBN
asYj0tMpUe0smnNzaQUycl59SMtQ7vWLj1vEStfNmHnGtLI/BoKJUNg2c+emj6v7lXM+PSNLY9DA
u1Lt+jQKuiQsapEH08iG3bWDdW4eUmFSg9FAs4nabTdU7XaZ0bJn03ijCIjJRPqsyUqDD2sysrEc
bi2geSIc6ZQr0pc4Gvt27gWM8Q58mvtbmjxxmUFX5LNBwJVKCyIBSk3vXYsOpi1ca+tJHTlgxo/g
ns4Q9tY3g6TBlA+zy3SDSur43PWC4Ebq32LRvMdZ9p0oF/BPTGBTUVzEIIAjYul2+zpTXJZ+vif5
K821JTBa1KcGkyeJUH5wJJPOeYzpe6q87jTOXEt8el0tAjBwuCkwm1piGrxZSJV0ifyeh+F5dnXe
dbHxYtfGtDeoBZSlf4dJiBDgd/JYiL7e2gZlS0M5ksAjtuliudosmSQPFI3P6F7v0rEPuvsl4GVj
gnU7kp1coFLAazwzenlr270YFSVMnpftqZst6y8wQUzlNhjVuN5UkrSsevEjEJFGa3JImcAfD4wM
NlCA723FRKppKhXa3PmwecxH5NpTqyxzn/jjZegML+xL/dlbwyVtWwS16eibCKcAkx6aoRsuaUQp
txUj3v0SV3/SbmDlt5EJ+4L50Nxqd08kH3O1iHUiax+GKdk2HgOrfja3SWo+u2WOGZBr+IJ0d0Ew
xSiJ8ZSEu42DKTc5/+BbShnUL0l/d7Iu3yti+tt5uPpc7wlTZDwJXi9jgNme6RVeTNt36Vz196lv
Oqsvlo6OzN4iYvt7el3AoIOinRrjVKf8vZYGSEWX2Arh9ZlyvEWTo3aTUaec38ZjV1Nz2Zbt2fFS
nHYuXrl+eYJC6bBkULjR1+pOLoSlvX7Gk7LTqaL1pqV+SvwnNxaoL+OgUCB/o2jjtYPfJatxCppK
82EkcVSmYBVlwgEYaQruQeXN0Rc7MBZGCQBLtMgP8J5d6Xnie3bidD+TIBk7izw2SZvIrqorKimh
iJGGbbV2entOToanK+f3Cl6qrqmPxeH9DrzoI5OtcePUeTE7pb5pGsk38GmjQ8M8kTSoQK5gKTVz
fz79/JL0+kbMJEe9eSZovuacf34ZSnrGiwiQqPQSQeVFbuzdppQh+ZONk9U3cw3QD2L0r12B3SYZ
0L+jUYV1VcO0nRStDjMd3qwgLZvd8voTuGsqEkEr02ugGw8VsMFN7xIF8PV7Uc/ZeT6J2JmecJI4
oTS7iw2LLbQHKub4lKMnYaQNBwfkkkfo96K7Nc8qUfLJKKhsy1wikAIx0C1x/KVT5t0N0nkhlgMg
ywVuopZaIqIufUpfDJS5jXVsfeU+9OsvTYN9yB0fiKYuDM7mYo9zeXhSmjhXuWAcYpHOqUxA8Iic
2LFG8Mf//eP6BwpPHPValMLRB33RlF3s8zoZnqBbD/+HuvNYjmPZsuyvlNW447WH9hjUoFJrJJAA
ISZhIEiG1h7y62tF8snb1teqhjUBCRAAM0P58XP2XntZIydPYgVZ09Bc43CX/EVG3zz0Oianhqb2
LnKM+oFZ39bKMuaYEV7NPAGs0KY0hjr92IlUIVSVwzKq4fuYvfrI2kE9VTRQNjCiEf0GAsVjCN8e
P1tUbHqGT88FRSEobH1YVmXyc8T9dMjKaNqwyR+vHvuSa+OZG7B23an5jecgzoe5H5LUMQ/PbIWO
dtplqFEHtqAF+w60nnp3mCywANQhE/4UN1kZVIdMCHUeQarZtqLPPg1l8saN6JUi+TVSWrfRAmne
4omJo0iAh/Rhdk30ge5EV0GMGNojGob86iJPAoAk+10eacuBQr61J/sYWDI/F50yr0Pi/CjYUmzw
V5ZrF0PZqe1YGZLaut3PeYuozyJd82wr98lB3l8vASRfk2LSVpVruiz/r8Eg8d9JjF6EGxHwUtQ3
WqDJxhrrfOOSJ7KoElJXWoHQXWrarfboqyLY6V4Cu9sEPUvvMEjjNXYKFjx6BxetJJ0PYPNGw2f0
6o+1uwEwUr4H5Xi4/2+xETjkjnUsVD3VY1CaW0AhtJEMSWSt5U6bxLJi3Ay9e5OpelQTSq8kj/KH
DjnuXD/YtIqzD0+omb80yldCa32Z6Sefds0p9fq9FnVsX/W+fxJBkR4DpwhXeapokN6vdrQ+v+6i
QHoZXc20WxU1vVhkO/Mr8Rc97OHdNCbVPmb3hyrl1FkK9prR/TSybtrgM/5sJnQxdW6+ELJR0fgG
XV24QbmNW2J07srbbEQ1k02EC9QuKXC0YVDfurm+DIpKrUz2Ew46w6PVZOt6lNFJixLrYoSQC5WJ
A6ohSFlVEwHCYztQ3E05vxtPoztf096odc/OZJUrvS1c7IZUR7/vjPleGJAhz/ibdIv7SBxgYv3A
mRoCKC2bo9V7+/tn9w9jqOlc5562BWNqbAqifZc5+ZZ4G3sPIH5uoPIBvmJKUb5GLgGcI9XuVg1e
CHZZWftMdhGJ3zPcdnDZPYGevpDgRyAxndjTVATTI722zd2pHySKHGoyWJjfqeJ8/4A8rDiL4Dlo
wuR6/y57arHMwtchoedBzH4dMeb5tygQ+7ICADxMZX026cUyDueGuX+KfbA9jOhe9uFUaaz/UjFA
6cKrIEjrGDBcEahwaZKzPdLCiaqHYfLa09SpoGRGcS3I1QmLieeJ3+/KFhWlMtvsWbBbE6bQj2jl
f2ZhQ4vaRxwZh6Z9plL7eX/2Y+ytVtoUihVes8cEnv1zKrL2AufkG9ddUncflpW2W90q6i2YDG9R
tL6+R5ifLJnbZN+mBkJDMKAKhQWbHF0707dEPLNo2lnwVNs86hXlfjtKG1QaQkxTL38IbaIlZSO4
UXYUfUfydPTZMcfcz4ChMS32tji2eZEeUtN7VRqjg/tBoznnHwHQ58KxFp1U02fv6e9UPdVNd2Cr
Ae36NBM6+W5fVu9eyF4exeGw8g3FQsGgKT2ZOmgx9HtLFgb7Ftdcnn46Mi6o0EwPKfiTUZo0wOnu
db+fufPTJhkySoygfiU0ZJ0iDFpqiJSWmG/xegfcw2ncGaih/ODVd/K9B+7OSIfgG7x/HrvAWODt
+80Duq5fTS4TUAugK0sYnr6yTmwqYGeSP3McJiLQu05/rPvhpxOb1b5wUI26IWXZpLpyT5jMqTSi
Bma8mHimzJ7tOvQ+WaDZzUFLr129PTQ61rWK/h448g7ZQBznp9Yju5d6OsVaN3HYXesoXVWBg8Z+
C6I6fFagstZVGN0ivTGwgnv2lt3/3Q8BMmKXRrT85VgfuuZbm7bejRGYz3hXfgDwIBXOo4tDM53W
e8pSgzQvZ4BdeA+V5cmH8Fs45NEGnV+wCi0R3kRkiX0rBgAezJyhrtGYX5jKpmM8+uFm5DHwVOou
A3mfjcHcssxF6V9p0u/8lPCJATf3OyUn91DBvdqxG2RcGb9MfV9dcZ7sLPh+OCS7YKOX5oCJjCgz
D85x0P5yVciqmAbdGgECJidVRUemlsVa5bH6FMZxqIrukHcW7yOwxnfNxocRU8WiHmifjDjvDi43
wMJ2R/cgPUVGXxL+TNwo/Jxfnzvq8nC3cpAe8hoKBO5nNHUNUQCuew7nD3FcQY5yrCuqnmRnKwad
ybzzzYvJX074rAs3dX9kL2VKLYbOYu7aYjOwK3VRUMyPuAFZZM2Irr+5L7JYPXekmCALuVWzkps8
0mGZVFq104vuCem+fUocVLWlH1cMa+x3EODBM0PDeN+2ykQXQ8vo9ykI8oGnV54N53qIH7R6gl2A
ApdWCo2avo22LedxWwSVWIYsPOe0lkcNMec+r159vdwFpWbdIEMvKZKIbJ5/FhvXznOM6FxMzngA
cPIB1LA+JoVvHwtNJ/JoYoTepOaB0BxjJRAQHrLBvxBL6g688vn7IPLESk+3FJzusqwK9ZQO3oU2
DVdN7Kjkm2u+iLaqV7/fRZMO5e5+KKr6JdE8xCV29mVpu9//XJvJRsuC/sV9dCOt2XleSOJl53o7
TepiEyTa1WUFol/Z45PNyWFnvEDwTFCW8jHzQmeRIok8x6X9FoQgxPyZqBJ1idwnqn9os3AHaX18
owE/0FDEGgiDwFyTP4TcY4Lq0kVGcfb0bT3N6RyeKnZFLV4SRoMbdNMTMR1ugnBBi7E8dMFCDGV+
sQacFRJTxFuj3silvPX6YLP57IwDog6KZD+TjylwKVquDzgZOCyIzhvAR0CJpbZqcYDsPMsR9OuE
uTG97xORdo+ZhnJSlUxRsVOnfFn1t5xeD2KqmsbJ/QCXZFWe7RjKRBI0p4xjFfi2+YRh7pE1srtQ
u6t914B3U5PfXBwjwDzlGsMhtdh4CVB2u2bUiStxog8N/P6jb61syZZW81Vzs7ypoxtqlBefJuSu
b62Rrdf0SzqVwc7KjB60xkVBNCIpxnLCRER44TEz++YpMOvFwEhs6TDQncsfDkjAFCXP0Q8Geghn
mWas1uAUKFNEkbKXAdd1IVYwfkh76Tz7iMZ1dUeMGarvVneDmOoJ265KCOqwF4yXVmnRUnRAZirP
fG3D8DjVY4r0AVFJF2qzAHEwX7sSwUcRTR+eZ1abOKwgp8xrmmJWpNlW9mYD/QV+qQ/VtNIx2j2p
3Lv2sWjPiVOdgVAMyzJA3CYfSjUNr4oxwsW1I2bL86dGnaK2NZntJG4wEuYKi9VS2sqi5fOMOPAh
DeIH1bj2xYRIxxLlubQNMooaC/FKanfRzp5c2B59BBuLHuE2dzV9q/thDQ6T0lSzcFWnrTZcYr1g
be6mfY5xBp2BX38aRFBVxE59mwYi+CScDr3z0oPQ0LH1dlCdBkD2q77LdpmeyA8xu/nT4HEIDknn
YZsbDolZ2XhPajDHQ1zzmOBOSu20PGSQrBgDmN/u1Y4srPDKuIfNNHmGq/vbIG2ISvvuhQvat/tP
IiVOl2bGfAmgAyLmtVG17iV7zvW43ybQXD6Sax+5R4+4DYLduie9zggf6lFfkcSXbCvmByD2zVfR
z0E2djOgM+vZI1YTGc6TCcK0sT7uAvvQjkjYBq0BA4kNp8Ql2X6BSHU/KcB4EIUPpCmS6TrjRNhN
MHpWGMlbWX/+fkZUeIm1zhSgCPvaP6EAT5dEV8PLa5OS9iz8iNJganYv1dZFR9+cyqlZK6/jdnS0
g9XUX11l8mivwqNNAYu+yOmw8SfZV0EKEttPPMBwa26db12ZKz5zdZHa5zrikBRYeUaYA0yrjNfG
S989QoJfcCW+wnv/lQBHPiAKdBdJixaXx0h2jfTge0WkMwuSxbP1vuFt0Zodij6dY4rtz2JqcQnV
MgI4RZbV761lRiGHKboONxwI95EQsB2Qj3dEbWz0CIAoCvaDWfAQavkaE1bxXAXBwwSo7K8/P7lQ
rO7IJ/w5yYq2qNwKQaBBl0GkqWT8BEU2u7o8l4lvdmkAdK2zI7UFE6lbr1MtBgRH5wL1DqqHopim
M8JTa+EJv3uduYIMP51DBwvnoRj5NpugdBpOxUXznKfUjEja1OPmUdfmIXsAGwBltvsoHPlkNcMu
AUvyLniCTBbYO9Ovnr3RfK1GXNl2zSZ3RlWNZu1u7xexF9McAgtzowP87b5ZZRk0lgVAwx3ePUSm
WZfu4rwfl0GWhyckFNs2IOzFjOpbVtNQ6goS3V0qv2FAldRWybCxgnxr9eW29MsPNyaE1MK/npEO
swuIF8ek9YAGO15MRXn2SbiclXvsSqi8evmF0hVtcUWhR4mo7XPLh7W1Npv+KhJINXYa+gsukItk
mTolWnxG3/c52WaHU798EG30RO9ziSblYnV4xVNywdp67eGBXZK30S5CvBe+U259k1gMPcNgr9+w
Q1y1JiS1WEMh4PbRdxOxrvTCV9Irk2VjM/8oIOR1FXM2oiw3NGLjA/iu02iKCFlHGlFDcGs7xVvQ
Vj9IYBlRmpavbspw2U9J+BnTaC8qdinNeMzGgF6ve2OXhcyPWq7HxMBiE6xHzSfyIiQ9QMarnBYG
Xati4+gMQxEgVLt0bOn1gZRaO2NNy270jjopmyfdp0U5d/6hpN4wLxhX09HfaaasU2a+ly6MJEAz
1ryYyFrEAOG5IZVx6TgGYxTj4gpm8GXlvNmoJhf2PK/FC8EZcxlKeBNEUPmEYB8FRYvT06k8e63c
nlkZWTqD8reVRVRmn6knuuK7FCGj1pU/apqQxOCYB/g9uIw6IhDiaDV2zjMZnTzqvXZFy8AuzWs3
OCDMyuh7OgsD+5oCys8YQJbM5jZSnXVR6mdZVlxHKFVVolgz2ksV5+8E2zK2niKJYFD7meY/QzYe
iLmcDxeq1aoDaZ0NuByNqm5PGesYxIYbNFgwIB3JSpoMVwyE0qWuuU+Z7b3FdM+WhNUAbDfTS2zK
c5+E2sowg1fPQR6D0RsSWeNcB3ImXRe5Mp06Z4d4/ZoF+BHopQHm9+0lCF8e3+jrGMZFO5Ny+xTn
zwEXVBWnL0E57N2y6rZOR2keNc1jH5BrAE+mpva5mkopdC8wC3AVPY2ht5d4AlaBaLkdi/o51EHc
MSFDov8F9rdf6TlmSiclrc6gXZDBYG/tPAaKytS6/pUjUKSnxZsaQ+dMYiLamzT7UafG9ypABa6S
WO5ru/oqBntdWdZjCjKg6qhiiCCaiVk9EnbsH8l3goyqpWyjW9M1bNAGaKy1ZT8PJKj/MJsL8wGG
BPyny+iQTBZ3IfJxQuaBTfk2E41g1tLJFjUbNdsk+o/5BtgML3ZSMzpJdkFdXQjY/tHBjYpNjTkN
NguzYnICWb1I3ovW849ZdMrLalhKzfTQaLkLBu5gvhcicA0mZKaHF5ypnzmPyDi3gD7I6f0mlccU
hb2Y7LAqJwomCtK+rVdEOqJh8g0Yi9MTL1/SmMlZTIdmKoD36NPOj6Zpg8In4CVhczHRjvedGJei
gbWB5vHNH3FW8vheuzRdhcFOMS3ezYS931QdQqdgHka8w0qM6S2b8QqUU+Q0Ehj9gMKvNXqiNjqO
b5+TUBQSvCOT9xio4CnR0c90mXmRc4pCFzKTzgnp2RRV+WEXst1wJf2oRjgDJS5cv9hnftA/ASli
hzZDFNxyIVX+Ac0Zc46e/ZhgSO64i3YOad2BJv0FY6tPveFRpSL3RPd0W4LXQ/aEUgBLz55gvwSq
CL6iABeIrwJzQ+pava6murxOCdJEtPOHnrt5qXl1dSROKSKpgHKK9xLtR6d/VQ0nqMS9RoKQvbPH
C2rIHQrud90SA4/wEnMm0Q6jfKznrUfluA/1kLNDghhwmarpq+0jOjnMtKOmq9h+oO1sL5BWrEeN
khBOICs5sFBMBMCjR39+cpjkLERl9zg5oDFqpOkaSunVVEpYewgYjbbjWUgjmllH2a8ckvEaXStW
DlFXJzzcwRHFwpVASmQiBF5NBvWJxxx2zQIfr1q32mfRmprHI2N0rSCmrsoq2o1+Sug4KsRlryvM
P0mxb2v1U2OzLPz02JLTuDd9XNpc6c7gsXEP0REEv9rKfWXGRAY3c581EmoKGfiaZUkzQ09ne2a8
S7M3oLosfZaiQOqmU6h9d+BmQ8lFCBIVJYg0bvBBbdqsPBjlzJUf0jdukrfGIvCXJ5TH6MoEgUK0
wTpOK2M1T/gV6d6AtmwkslyOJ9w0qJALzAmIdq6eieY9BfGI7mPBhZWj3NMfSsPdQzLZy9Z3jrVF
FRlq3rbv0wdbztaaZg8mZTFU9S028YrYCnVS6U1s3zD61Y3/QCP3KY1jMnMGB2NeMb2RtOt2AahN
jd1/aj62yPGXsBCaVet5x6LJbMZGFxiWDuPJcO+y3+S2G+Vqwh64JZwHRQVMmYkQ68HoBnh5xKVI
GRF1T3jerF8rNGTMLtNmI4YQ6LkXv5a4QwLaV17LeEE5L6i3rGuWHg3lrkUwMXycb2oLJ0TBjPjk
0fpx/eaWJdOnTnD6WTPi6snNzlac78qI/N4RWaslM+wVZp4dGwnvMadnW8W/ypZV2MlG+nxZ9Wjy
BMApqDHTBbe3CWIt2xis2zrDk5VhgJkVjMGWDDpPKjFhxaEpo5mtV4sqoGBxYxSgpoHoPJzkxeuJ
1+ZQLAqEswGelwQXHiyPuD2h/njQ7IDh5oxvvX+pcs/63cxdGudJUdpWvqD97MeEh7SGIICklEtT
djhKhoQmpkP356D0DFlv5myMopFcl0I7Ozp9htAyx4/attECiI72CgHze7yi1ipGcPh0/1v6978l
qpE7q/Q+WtuIn1xaVAuoRg1VQpQ8Ze6c8euLnIzwKKVMl/kj/K9qRWx89AK2Uy6YBFUEGsXfMZYG
X1WwJZj12NnG9I5JPl6FVZOgZeQOi7sW4EHcNU9S2Q4LYeV+6cY7oKPhp6cjdmWrGL0UYLKZ9zrm
kamKPDVc/Zx0se0nTz1FIY+zJPfLA83J6RAmFqloslxaTmt/ETDXsqj06VPlcm+z9bp/mJrq2W70
NdOu6QhYWPsmq5G9bVU+pq6lXcrU2rEe/tIbWT75bAOPU6/sVYhM+bMCKi1Tbd/fCSie0Px9aXdv
WQNkqy/05hDmCETCOm6eIKyRl1Ea3qFvtODcauwEMWvWD/Rz1/e2gIRPuLe/GcgpEWwG6bc2NCW2
Zqu5kLZDSiJI1aXVM7Drg2L88AiainyD+F3M2WxmuUU72T532PpX7qB3WzK1u2eJ1HuhDaxDkGZu
uZbZa0MrpvUwxYj7M+/aoLvcseVUK6NzjBfLlsXvTyndjcpNz3jNzHNUaP64wO7u0lea+lVRSosM
LD8CjJrC0NTaJlhH7JRWTKagmzCd7IgcvE16edAyI34YY+B4pIZowBPPjuEcg1ohpPOFR79H8873
v90/RHSdkUjW3fL+qSAHdR8bID/tpn60htlphmaatB2rfvzH11CGAFtgf7vNtdbGEAnZpRPFcBly
gcjaJU5lZBG+/OMf1Pyvvk7PwhbK3/zhH+4/m/Q3R+nD+f4Jwb7RCW4FEo04PP3jA01m7Qgk8O9f
rcoMWRzBJZC9Gv+SjaF/CSBxnw2UwoExTGeLUKCYAKpdK3P2Q5NRXJhtHxX0vLXOXPRcoUVgRhwP
uzxIor0tRAgnSu+WYeuG37Ux2GtO03Az4z0lRsHCKV4DlkCG/Y7x7ldkx2/WlJHXY/fek/9GN4Il
Ro/tb7T3m71Crbi6f1r2MXojFh0Sk7b3VtE0c9km9sVNVzCSrKTnHGxtYu8XwqMqC2NXF71ximu/
YHZV65gobUGJ0XwfZ9IFSP1vNa/7PRW7ey+K0evD/ep2x0/L0KqtcYeLMHUBP1irfgW8q3nowsTc
tKVpW7uJmN0UFdDRsNHcO0yjj7VhY38vnVmJ3pjJRdSQKHnhdtASKTNTlPgvzeX9RhgyAk3nXxnM
DPMhy+p1kpX4e0MfbydrG0/lbDlYsX6yx95jTO/7N69D1cAjjpgjjw54N+T1Y+Zn+zuJwq7Gkh+Y
EUdVRCM812X4Hcum1Tnqw9kkTtw8kOvx1trmuA89klxSmWRrZgHlPlL7oWU4dj+0f2/FMexE30z/
C6+I+U21J4+eyNpVtB8wqGXPgT5sQkeY16KlVB2LChCuyq1LM5ksHYFk+1vhsNGE6ayEg0blDlXJ
G9h4Q6mokGPpbhu3ax/jBKGqEWNnqyaFcsguU3+njdHy/qrvH6y5izvEWPNsLzjZSObZIRmkiNKx
CHBoLBidxIemY9fqT7SOCbu/8vCqd60X4FHpGIXfP8xWLiKAkseqbtyt3kTtqp7jq9zJ9s/ZaDpP
tR5shoCUIdMb+s29kyEyi1898yZQ7Y0n0KYb6b443R5drvuU96o900+H6zc07vuUId7Psqy7FGy8
Tr9bXcVY4Qmvxj2gW5w6OqTSDs9APUOdzGE6SFVizJFpuxJubt88xLg4l1mgMpTMjCSdmxPRvgsC
sA2AQqtT4UOtHGqhH4aKwTFUF2BeJsOP3pQfiNpHswhvTCe9ZclisY7GEERVRKnD0b/PAQhgK4/5
A0BQWtswkF9cwZ+rxLR5bFLovhl4Amqbvq5pcLJaFaknPbc+e1+fjoVvfORlh/jVjmZelX7tcYba
zGLzjT34+raZpge6azF1uIRFCiI4BnMFhdP+TH3umvsHiRxdw0156Afvp4idkUxaErra1KhMACHa
RjpMUbkYeCeu0pcgOvQljT0djLmbYmoi2E7KAnufno/rDATJDXVbeE2zaVNLd0Jvi03StxpxGaGk
Lex5BupUOMdQDqwAkIwfIkrWU4lLECnd0YkyeTARaQHdoTLTlUlBOl9gdl3uxmlOfBH0fNDUUe6A
pBx25YTDslfIctY4kzv8nE5tUtyaJvQ7w0IFcgLPWt38pO2YE5QfHZifvWmk5g5W8WoqfLRA9H0Y
oeCiaI0UHQxZFMwKCVghRQ0iyrexNLmypPnITXIA+gV+KvZ+uiU4Codq+mJGznbiUG7N3AMaKqYC
exQZFlXFoNVx4cn6q0IMD1GF3BJWaYiZtajGa4Uzg6gB9eQpCzMfZxYR1jmv5Hdn+h40knG5HSwh
t+7NusFGVjhPnl8h8Myg/Scbp6fabgTZJ0Omnqlcmo1Xoy5nHaPHCK0R7Wu71coL4QzBOcJDlXju
j2a0ySDXanubZBTxbe7FYDEQzWPILjWx9sBn7hmb3Uqlym2lawF7+JrrrXXBSbbwKCh6p1Ld9F5A
OE0wGGXIcA3zl+4Wn46pfVp4PTc5MAt3UGjPjay6ilHLN33vkRjLNgaG965vTBQwxAaVRhXvGsVY
PJ/NB20rX/xOlwtNN8CSJ0Ric1eU7C8HgBmsBHzjMFlvaV+Ci02cz1i4nzbtXLwC8lBOiFKgH541
nQOhIkLi4mYejgjSHAQz9AnXT8IAQ8Y0bmqfnWxYhD/I+pw2YY97JFYhPu6JClJND7nZbPSJN4JN
SlBHoENNgXa0Cg+MZRpHmZU4c7HskTCD9CAk1RBL+yLMAghnxCZjrSGWC9ToOUoIJrNRt9eIQVsH
UVXqiK3PUHIb17D34m7nJyF7xpys8tJCwF5M1kKMsJs1EwBLjgkZIVjm2DBDnasu1bgK29lAUYyo
4eEVgwastrDkvxoZfaBSogAw2Y+whHVe8oIh+SyJHVoiJ3TzLVaIMQuAqPX1pmvMTwZUbzH41ja2
XjSfNT3WCY0oMRAZA2+v6VDeMNtrOFj6a2jVsF/Y3ySTDF8suenbn4MJpUtGBtwACIXEYN5ohhSL
SKgB+PesTxXiRmJW3GrjSgWlvygLLFl5JT4qb45QKV+cNgLEg7+Wpz7L3kDXlXhJsVKw8tiZjr+o
9V/zcZCLvhXGWpD5DGqxcdZG01rQZ57G9hKWLdRGP9ggRUQHYOcfk2tgRKy8C49QZp4z4lePvK+0
An03znmBXE6cHHr3OlRXtt575SEAggWEJrD7irN6OorJfRHYcTDIRxOPMClPvvdeCeNDdP6+4Y5E
SV1km0ScA4VwiB60tUHCsNMd/zkPnK3tZtlKY3C8TpCCS+Hbu74sAdGSSGib2oYm1hegvE+rZi10
1GWy5FcmcHXgLsWtyP7ePfjpwE7dswlYIAnOx0laVDQN7bk1YNg6eeBIE0WD/WbKTzgbkB7UgsGR
Ux9sI8/PeuXl2yIx3EVrxvjXws7fFa+DPv7884giaw4g+icyk6cLwzKxsemOZbq2sOag3a/PpygP
mv/4d/3/UBEBCmUqSU1U+FcUxxaldqOLZB84k0BVYYnH38rBqWvo5+mNddHSyGJGm21ozo9zpufB
k97M4/SttSglEIJ8BJYwptgPVOec4tR2TtnotEcM1gt3fo4lQNa4bN3pFs2eyi7Crao64ua1sEg2
esTs0GO8sSQ2HR1Qa2Z4IzsXr3x5EN2oX+hxxVeV7Bupv6Y6wtaF2eEM+fOD4/wBWzUfHNuQwkXK
Ytiu485BYf90cLBIJbZHp3RfALrgwtMUPbDhqIKCuCj0sCtRtPHGQlJKAkhevjYgUezUfPNqg0Az
v7BRGtX+Mra/hnnUnnimIu2m21HMekeNbogOVORQmDBdZzFKr4PUEE4/HSOZHQZq/AedeTUDBSM+
JYfIaYtD647eLdY/Ae8Bk8qYWWsYGRH6POLOmba125mvtdH+vA+Nym9BmxiUXqH53BfFIZTmlgZq
+N1nD0LbXHn8LyXVG6QWKxbFZcqiERkagoD71M6r9eYiunYbV5Z+CRAIVUN4ywPIan9+pO0/RK5x
pC3mJcK22YcSmOX94TIUiB8DJqfm/h6p5PkW84I5potspX4zasA2raSbjo6rPbOSfMd7hO2l4h6j
Src2ztDJlUZwwEXCUiA1rFoGXTocpMxJrKkBFiiEHYaM0GAatJ0KNijb0Qok0idkNGEWAhqqopNt
679Ci8yatBJXJTGXmtBXILcXN0kzT7rpV9627Usg+mDVNj4YQarEMiREj4zdfIW7KN10QhYLSAj+
0gfDBqucZung+EdaUHDoOhED1wI2/ucH0PwDU46EX2FwFCVDTv5qmX84gC0kjtKh/tqLwq9+Ctv7
TqcnfqVMiODHW8Mh8vVol9e9tY2F3qFZ7DPgayx0rYthT28lU2Os8Rh5gc1B0LEIe6XuJAMIy1GP
n0NpRbfMPGJji0DbDl5SHjhWICgzpozJZO8cH2FDV/vNwQkQuQv2Tl1nqwfLbFHwy9S9/Pl7/n+f
Xbbu6LaQ/EHSqpTWv96eZhoDiCiMaZ9WrrFH4bsOStF/byKISG2FJjM0LKZfFPAF8H+Q2fwtCJtk
cb85QhOZoDRyk4wMYE7g4R2fGNxw3l92yjnGvfFUFn19CdsQI4Gd/RTYhbdZCT7JFSasRHtEVxeR
58PoNOwrGjU9hYTvvyah7R7DOVmnbDLjNDlcaT1gsAU8+vYYYcp9jhQRJlGqho1CMPT7avgfxd3/
N9I+/3+59v8S9Lm6/efzv/0q6n873zbP/wvCPh3ujP/7t2z51af6/Guq5+Uz+/kf/74qsoiq6vOf
sz7nn/hb6r3+F8NiziXBMBtowx1uo7/l3ut/sVxv/hJORttwTa62v4Z96vZfHGzngjEZACDWCX6q
KQhWZwW1/2IIVg/+icx6VpH/Ue697Xpc0v9Yrm3b023dIk6QX8d6jaj+Xy/5PEGN4EK2AnPQrpAh
oUoaENqPR4JKzp5N6GQfH1LGuoEa2fyOR1PrSXbWyaZ2L9A6XvO9oY9bPAK/9BBjSfypDfVhMrl7
5+ChoFmbSQ+/XG0QuGznX2bbzaaKvGVlvYVZQuxuv7UztRk9ug4M/RUCBrcatuMI37AfFy2zyM4b
YIDHB0cXJJY0a9m4l/nP+TVbiNaDN9/AERJDS7EeB8anRcgcmhGA5bo8wWn15e3RhPHsRPrVdpID
cegLw2nW+I9pnH11Hi/JVZvUrmm1AhniOGC1Qzh+jSQ5HMyBDCGWbO7yqGVnMmx7XlEfUxLyU02j
NvMRmV9NIdqVN+GB5qdNsLx5qDaJx85Qv/QmiJ+MfC++VARqBsvPEuJhG8oeyj5YuBHBMhQGz/gO
URikLgd8hK+OXwf4+q82H4/hHMyMtD4etoauNnI2UPD2GDqegZfSWid6JUkPsZkcNF4u2LS8e/Y5
i2PebwPr9+szWt60Ji8OR7swxiNP+m2PIDSJFEM/lsMUhKRaxQEnOh6+lEavzW029ATYuurLLK4X
Zc25neq1BK7oJWoTMRwYaSfPF8j8dmuE6bH7y86YnHOofQ8zOGEMQzhsM53OoCWWgktDZ8s6H4G0
Fcf7EZQEqXjxYUI9XnG2NHNXeh1pUuzDSMhB0bCaz+z8QlH97Oa3P5/B+RAY7u/LF0rRwiGBZj4R
8wlqhHspLQ5w1WxEJa5kcR3mS3g+aa7JYaQIacxDM1thIXXOb1Zwqudvu/+aVm0I/l7PPz70TGWJ
rpwv6L5jVjljBbRv6O0WAG2287fNJ0WvESM6X13cbOyiXszvV2mMmjSc6127YVRwmQ9Zj7e+1nj/
DfebX22A8zMYFatAuxB0dSBB4VxIgu0DgVf0e44QMIepRn8an9Hn/NIGbhidDsN8dObL7f7OM0Io
/eEI4+xMmwjUOqQiqfDbj9u8qdcD+4OQ4XJDmyvp1Ybo3LWtd2gPd/nsvmt0gAtIDrEsf8zfW7BT
my+T+dzWw/e2WviKBiTHXI0geTBfzFdKFsPr4TuTkuYZlyAkukOTcHel9hk5xX9Rdx5LdiPZlv2V
/gGkwQGHml4tQpIhyJjAgsqhHHBo8fW9kJX2OpNWZPVr60H3KLOYxXsvlOP4OXuvvU2K7oGXFZq1
/OJL78/rsZ5kEQFXrpp9WhNHw7WMmDpLk9/SMyYcmF8IdS4iLJ5W65NLLF+eTh86ZwQhrq6TLMC/
zYC6qMX64bovUgYTVvK+npYUpOB6NdcfNRpO4EyPEfoX2VD79TqsVy/wLoXTsEIxDQ6A3sxHf/bv
7ABNAydmPeCYUatOsst6mIL2MLOku/UklyJHq8RsM5yuiInagSwAjiTjC0kUvK6/MEua/dAU7/28
PFiRe7KC+QUi1CEYeQydFFXxwAPwoSrSd6uWp6ItfmCawq3+tDp1x2h4Iih1o7noA4/1+jc1V8+C
ybD+s+ecCe+1I04hyeRdzc2H3vlqiZoBF1oozsR6g2i7Payf/udl4UlrOAs6zm9Na18LUuSnsd8V
QGVbfnDAYhOyBl0MBFUZHYgdPwseKZClKOTB9cF0WcL8nYbqVas7DZuWMFHix7NbxZOY2fVeYm0X
iTxJ9WW9U2kRwTuzryERYfn8cR7XDERgD8VXXGS4M6AK8ohKbguLBW7C74BO87Iir1tWN5cb2OY3
Gx8DcnEVPFeSdRufHjU4Z4IFZX1ZRFwGumx7kNHbJJ5x//HSaPUt+SkXfMxrNNOpXuB0Iy2YGIA6
tFaY1tXxoWKFdVgHVh56yMMdJRpZY3tY1vuSA69dnpauQVn3OHC3rP83v15eTMIbiH+uX+BUwAy6
dq+9+1nq4yDRlBUT3Hf9Xnnybv2Uxmgsse2BPvjBKWzCZ/Pb9bARIF+TQX6qi+GpKvQtyp5jBwJh
/Xt6XTBj/9NgTV9xve3X0yFV8kNinc+GFQyfXg0JEbDB7eU6T8En+ohXYPm36xkiXcCE84kmKCov
+iP8ZTH5pGn5d+thOjYyVhp4E3S9KbmkuXsimeVS8/vWO2393+vlMGJ6ku3wNGS7sK5OywRosJkf
BIbBcppeKmoE1ZS3zgDCK7+EfoaEmRuPTVAz0YpkRVmPvoD4IDLEJX63K3ENrD+gWdddOBK69rfO
GrUZjx/+PLnaO0X6MsACVF52u963gG3ZXfHG4K080GZMws8iXw7r23hdISir0MZ7O7uP91O0PDhW
cRsKzBAUFH9WdP+3q9/fFrb/KIF/VSf/vxh171IR/rr8vb4v73nSdu/l3wtgsf6lf1XAYfCH67Cr
CoTjSx+VPlXuvwpg6f8BhAm/te0EXhjQ0Pmv+tfz/pDSFWEQCNd32H3ycX/Vv9L+w/P9wA2FQ1a6
I+zov5N1v27o/lf1yxxfBtTgof9TirY3BHYRxkl/iH3VYy4ZAzQW0dgUT387GQ//+qT/UaLVq9Ky
o7/1q89f+0B/6/MsxKeYyaTjQZG3fq3HyLp4CCb3v//0dQv+7379T12kQozTOugdD5XdVY99rMR5
zOR4n0mCAzFMi3/d/9yS6nv1v38U3rp3+NtRFGrxZ2QTy6E2of2sUvx1WvjJw++Pwvv3R8FG5h+f
ju4jYZCh7cOs8FPJBJC2GjDNRhFztd9/xS8uw8+bm6YJrDEDZsnbkzQKOqKGpjxFgfgPn/+rQ/ip
R9KAZoiLrkM5W2fMFJbGxY3WfUoQ0Nz//gh+9Q3rn//tEiyE/9bjvFQHKTQ2SydN1sij3iGeIUiB
MP2HA/nViVr//G9fk2RzMGmiUA912cxfc1TDCIX9qf9PF+JXh7E2m/72+VYT+BxHWx5wkIiXPhrB
BQ5pdXanerr5/Zliafh3D4X30yMthtptPe3qQ+pNKLTbgR+fOg30SNu3bgdj0xK3smY8/P7rfnXG
fnrCXRjekEmG8kDJ7z86WWrfB7JnbvX7j//VCfvpEXe1sMe2I2UV03OFNSVWCP4puoApOf9nRyB/
erojNxPtrMjtyVft7qUy+Cw/lM5scAP8/iB+cUnkT094ksRIb9KwP1jFgDvftZFKPTBjLnDrkZBK
fd5burotIhR4/+GgfnHe1hfH32803TmmNvSoD3NFWBrIbrTLobTw3XfFZF1/f1zr4/1v1t+fRxxB
5Cx+Gi/5oW38QilqcneSu4DkWPeSomlNttLy9fT4+2/7xZ0mf14CEBdwLxOgqQP6qQcHE5liAr7g
fPv4+2/4Zy/ov96G6yv67ydtcF2/ypYiP6QQLCwoCjIo72uVldaHkORWdXYSUwK2a7ECYWGfmuWD
59XW+PIfvv7PF8q/O6E/LQ9NzPpJfJU8gtOvqhML9IIVovVb1CwbtLizwpCEr/JAlJmjdmObKnlX
Rr2ARVn7kzMdAkRMA+JmPc0veY4I8Fy5Xtt976kGEZmQCZK/KS1YGzYV7eX6zTHGMu+1XSuHno8f
NMG3TjqiBGKUutgG6WJ4Vb2FxVd8s+asYEwYQRRjKCLS5di3U+9AmSgm96rtLlPIApLZfghjhziR
KsydCMYDsgfItsUk41e7VI7Zx7lVRpd50H1+M/dh7j7i4ZiD0yiVhAaK1cEYnLLxMM8nHO7p/CVy
zWiYA8xVMu6jJk3ql7lfFoIGhc6BSjqABNlV2cZeBaJzGfclUly9uMVFk02OQmvKanPNzUISDY1+
2gcShV7/3AaxuLdWAZocQa3Qu2quosyF9QUgeD9S2Nt2FxydymleM2EnTrgXLEoGvt3UZpXYdAEB
1uDYnDTornbkBuFXEcbR9G12gzb8UkSiGYFQ4pMc2B4mYEUPS08PAtJQ2lThwpZKdXmB7AFGAuOV
niX1PqKhcZ/DGzFn9GRMUGBNCwZpG5JsEnRyyPcbZW8gGswkXena8R7VSB7cs5xMDBkh59Nu7ayz
2GAs6MyeuLp2/Se1R6ftDiMnfTwAayFdpdAZLRHt1JTUObxGQtEv+JibhLGD2+W3QKGkPoxxXSC1
yKFdQAC2lep50We6jZKvTeWV+lsu0mri0bSi/jkpuzz+5mKiDrgf4maVuhNkS6BHVLTTNbWYxEL1
iHDXAC2BRA5mWKvFfhB+xu+WWM/Ec4kRL/zoyGZK7I1j8MXNO7qNCnY8zh8XrL3MxvY2aMbqlKLP
Qw8daWZaaWhK+2M9QJZD0tcv06kfGqkTHqNCp19JbV2mpyqxjXXMfZCtcutnPc7lahE9yL1wRlQr
N43d9tN3L+9jCxE6h0WtNFZFLzDsqIKqEzFZ5BfLxu1Daz4EJQkPN8ivhiQ5FNwL0IgDPWf9WzbQ
58BFaeVdvRs6Ei2YeMBhJbagkM1+RD9v3qCGlvHrWNMHeZisKETnSageNNjc5Z9nFZQZSbWO0yfR
R/QnqG1DlCvhx14Fdfc91VLHP7BlZyN0V7smzXkTIB9tUiw2kYMkHjtSnH5x5sxNP9RgCDTE5rHy
iZpY4jEA1+qB2tsj6LbTE1PJPGFqXk42A51OzUF6zgt8HV/qPow4j6AoFYCr1OZsmS5wMneDPqci
9MeVRDbfG5P6zbGflY/kPVzq3nvOfVj2e/D+uX8YpyCoPgcJg6O9ZZRDTp8IUhq1dp2l8hWU24Kj
OtZCPYe5H+bI8oVpsff1uJGPaZV1KB8sLenxuEEfXVVEbttjOQ0+2G8ygdOWXmPcWJL+MSl820wn
QBWI3LSjt5YsVodMCGGT4JCq2L2P5t5DW78Yg+kg4bVctsJJ9qJIoP4Zl5DVm4LU3mCnhB1nT/Tz
VX2wZZyZ5x7ZXKNJ7wK7swXhGhJ2RQxuGd64kZLxCV5XVu58rtkuqfwKp5nfxhZE38KP+wknXDQV
6ikGtrA8zvVSiZznihhr1j+nbeMV76ba/otsnelT5MWePpXkuRByAVO4aHlFFPSvG23Vy4nZrwcm
Ls69xcJN0A+jolM3rD4o1zZgu+phCG8KdFwFSCVRVqvzwcn1PcChqn6JM3uur3E6euONGBmEgH8q
u07u0qhy0yvkRqKrRJMHWXTBpTNL76Ue/aBMdlUwa2pYaSQG0p2D4iAorzpoZqiECLITuGq5pN6x
mAc2LDqHzKtjpU89Bg97OuZWP4OYBkUbBk8eYbbjFs9Q2X6LhJj0i58t1bwLRdmCQQIjl7xjHUId
RI+7R/xmK6RKONamun8BtyWw2ZG818xY5fDiNU/Y7MAxxejcP2W6aulgi27A55faNqJe3qejUud6
HNEyx1UJuM1zMKJ+cmw52tfJi7phX3mFGt+x+Uo4iXqxirMoB3SblTJDdJzmuMUyq9pieMVgZNl3
MQVCQC9VyuE8WCJGPGQFvrcxXkH/b9PwmTlSvVECJlhYDD7nxRJ9xwcIb6QjxDnaxiVi0mscu6w7
cFIJ+Ksg6Ezw7Ucnkw2eFhFGd6DHqwCI1tpPixjk+Lt08fAdLXnUv2SthjxOlvSacWGZgYfHa8cS
U+aUoutTcWuKeteaZug/GCeJ67uGoxI7eGYYRVLkJcsrRHBBNEWb2iFGETMkrNqN6s6myNWygm/0
j8ZOYr/gbmagdainuXbpBAZWjbAMaU2P8yh1QNu1fQvmxi/LbJumMI9OQxRl06GfeLu90l7OkCCM
oRHBGQeCnd8ODUIm6NZ2is8qy1vvazCkxfTWlYifvsLKqt2DN8Bf3zVhBmCuqwkF/ja6UwfIvID0
TloEWUIP7sIxHIoCAhaAuU4mP1qUgTTOyVOF3+OJ0Ny2iyrMmQHU+n5wZF22zw6vger7kHPmmTYP
FZr+oUxgmfQ9bNnP8GEtfdOObTzRd49iFpdNNdHXuVhz0FhfKh0n4Q0Q9ax7Dds6cejcKqv9RBhM
atCgaUukE0GA0/jFhQdnnoi4SZytFWJVRT7n5skmLTV7GwOrEntXaWQYPMrOp8XvJFaovvuwvkuC
p9fTWnssIjYQyXhwPxJEaNqjccCIfptaeJT9N1cuzXQaFOfpvi4gL91lcJWcdFuXNuFvqWP5UGzd
aInCjW4sNZMVU8oZg6WUwTEcOzntk6619f3og5LiISQ9+q1alCU+DASpyu9xourQ2RfK9ftT4gYE
sYkMJN+LzADwxFuSqGS3qZao2bpoWyfQZcRDBsBmaPLDVQRaFbaEO01YjL75xopxU/qlVTg7L+IG
frSn0XNeXJRU/VVSldvTLiscF74cmVT2fpkK3X/2EseutgK6l0S1qvTELAKlIlNO6OTbWLsLeQus
JdF+zJSL9LWDMvgaiDIujxQmJDyFxtLFPrfgb2Bk4o7aVyQ5Jw8d/949gO0cs0fPihIHps2AAQ7E
EG6NfV8IZD2T3SdI81BsEjykh3lh8DouGSNOM/pO92F02QYdccRU7RMZONp+9INau7u5x5n/eWYC
NL20yKHGp2kBgPXMifWjY8TkCGsdfKHitiRpqIl2IcKIVVYtveleTQOrjm9b0486twPntjLwcE6y
W+zkaKIsGG/bcsoIW2yyOoLhW8a4XYfJgS0EfZQimpVWwO2MgayMJhg1BxXXdvHs03FMP6SRLL2j
UUXXnr0oHpt7dOVpd+P58SCPvpMacKNA7no2IxYWljdeEqz7OM5S2yXebBixqddBqh/sSIvy5M4B
66aIKycGup1m1vgDQVc5kPhDS2Q6cpWwyBwQeONh9aswUB+xGBcRWGiiN52L7eKYf1swe7o3TFna
Hp1IahnOeFPO8WTf8M5pl3lfJPBMWPZqV8FIkU3fvgwooAhJiOPR+aw7iGdnFQOfgO2uK/Dy9iSC
HJdjSG0XgjpymYch6XzNoRoJbgQL9TXIxtnMuI4KU1xy4VjlSccd0AVAKHLeE21gTaep91X3dbSk
rO66pCniG0pUf75vWCGXQ9fXIJ14OBMJNzULrcd8sRf9fUxwRt93pe9P+9SyovLrSOHsHJnAUW1v
vHkqCbsHRpF/dwULO90c5J0dNbEkOOIoZzEhY7TyNrzyHhX9U1FDLjjwPEXdkUpkzveecZDwTYrU
1Av+vFwffIS6/T0EMfg73eTUPcPMAa3YaSw1GRszaUrek1zqyL66iYhDGi6iqDXDjsqP7my7neU3
x6hMfFZMBx3Ey4PdfuWNNqTHJEWkt5uQZsZv0SCc6kzdvICGpffd4dcm2ScsIE6MPvJZuykw9vuy
a2wg/VYCYTEEeVRsE6BwBc8ft8od1uclYIWqG28b1EIfigWFkK9lkoEycZbutY+mKSX8NpiCmFgk
CnG5TzGVNIclDGZUY+6srZ0lp6E8Wh1coQ+qspGtx00OvRu0GCFMMVgEb9dGNRASrdhTsV1x8b9D
7PA7gIw4yVGw6wn2Ptj+0ApQxiZu+yhbEAaPQZ6tgoG4JrL8thFzDi+6qEfz5iUJcerzoALvIwVW
ZN5DllEfFaZI3Ruvqrx5l5NxNTIltLp2NyxNXcttruPF4m6uRnUZ60Z6AIQ8LF4esD6BfX2CLT2x
OuSPNhzL9nOZ2EUEm66Q0zlQaHHY3Q2ECqH1U97OF12FWk4laqKwrF0WCSKd2LPwEJSI3OHu0qQ6
GyWs5pBYraMvPT11SKRsfPLOppyvkcd7RoPuV0EDKGXiLsgJOZmku6llMNvDHkvWNF+Rhhf1gff0
iAKzIwCBnzvkefuphJqfHHyEEII3ExjmM6rknB4OEYhCVIBC4na4oV6d8688dDCyAeuJ0D208L0I
q+74z6/a+I0kPsyWTkDQqZ4dclmk1wHkYqWz3W3VdQ56h6kLsvG1MB0F02YoU5CSh9nFjsduZxJh
eEXipv30vJCgikg8SIcAJEvuIrtTOCu+K5d6Hq8B3J9wF7tjB0imxCmRnMAHp+5ubHQkzjm56NFr
MaSwwbciDcKG0KuC5EMgVlMDdjsWfBjYEl/aJSTSGP81eTt9kk33RWdN2ZPEaKuerMbWzaMZUu2e
Bzzy5iWluGvONW0N3i111+ro2AjPJ/GtKvVcPpUc/4BLdhkIX+6Sp5pvMPdAjsLuM+Cg1v6Sigbo
IgS1wjxWM1Thm8FpE7FvpmEcEeskwCc6g57yNOg8RoVJ4dk194nx0CjXmasTdD/O0rzWxoHjlBdw
PBAm5t1wmOG9LG9auIW69pZHTbRxVTt2R1xWWLQ2ncw1iVM6Yksz2WBGfTirRE/pgRBhi5SbZxkv
M6JvFiki9PBFYbgqZNr6GBvGgjcENS0v5k0MLq0/96XxuG0N5aNz7yEWlOeQfY++2nVlzMscNkn+
UDYhSBWzmCU4QqWPMozG9pLfoXVYbH8bGtxmnLx5ImHLN6UKYAhaYH7a1OnZlHv2VJgjXHWSwNsG
NMK1YWY2bEus5z3zfPAHyFtFNjFyTjwbB0ZE4C1gDkJ5rm6FHeo+UzLLbquc3KRbYsF5605Ccubq
Og5rmLMWtBM5KIFpW7YeLL81uhtYpFXMH4fcqrN9MoCu3VeqnJujm5TjdN9aulyegf022TmdlEaN
QGpFhcuKQziHs4tHQ6vCh/1MvBXvunTWHUaorKoPfdRWvobFZLnyGGOpdc5uX9Ki2MRz5I9f4tg4
ZIHRUvMGJEsZY0tgbHpefrBClubWDWbCQTdmIffhEZ9bCts4wQ9726dqErfgd0HqkSvdJO43RFBV
9ynsg6BcRaEyIESyqUGMk1pDsuve63PbMlsKpizyELVYqryJYxvpwL6KiOfYEjfY+buxsOZuHwWz
Xz8nFpKVaoNrsJnSA9IV2ot8mxlWPA6lFiFCYAUk0E+6JLRsaKsISBgByUNsxCM95hEGNSstdl0P
wvCLRXI2Rr6Q9DzYAM4Cgfhrn0zmU0g7OXhOGcF5X2ovx2LmeXZPkIdko38GP9o27CBoc9nAunSG
unwe2kyCruijroAQIlCRoZ3TqDzGKZ+7R3+gVkfWvrTxrlYVW0Z+shhlfXQLa1L4mOeurbtTFHh+
m/DfXKe3kAT4Y/bK45n1Zxw/3Gvg25OI3xMH5EcRnsaLBpZqMiKktuCfYJlWVk6vxTSjHrcshe0U
U7QJ7hFY2CYuHWI6lDOTvRnKOrPijxZ2dlm8J0jGMCGQGydVdEsshuPnx5Q11WlIu7DhAwbwCPzG
qI+LUhPuM5k2gAY31Cq9tdx1HpQz99wkRtTpl5x3stLnxHJ89Tx4U4peK6JZz/Bswfvq5tus9nr/
EuCtKRCp5Ha/hjqAdE0BEtVE+Z3DGsa+vWO1ZONF8iA9kuXS0JvynZsAj1RGVo/RhKdlCGiiu2Jg
STy1VpXMdyO4huKhIOiEJtHAI3JoSOgk1JF0P/bISVtZKy6gsdITIwPHQ9kPkSH89GfT/v+2NuL/
J8XDOpb4teLhljv+69fqH3KH9W/8Jfi1/4iiEBVN5LmujdDaW0dQfyl+RfAHf2C7Nmr5kG2Zx5zj
L8Wv6/0ROQ4AUIGo4S+d8F+KB8f+g1aJi3UkRKzgofr97ygehBf9c5Dk+aGI+H2BJHaRD8Yk8c9x
j8naqrai+vsCIoAgkK3p2jJegt1SwCNJ94XrkDREXvoQ9V8F5CBbMF8gpWNeb6pYYjcMhRIfZqLV
xU2uCfu8Ds4gfFr2ePA+0r73YePz1ETxPe9N7NFjV5j0TisJjMHNpjF7sWHL6gvyHTJ6NqYFVHY2
tKcWhmmuGs3ZW/KG9z8MG1gRaQdmX9tCeEfKJ0EcAKl6Rh+UP9e3ZZ6Q1NvwFvZvZmakCxhBQbka
76xuIX+D3nzme98zy3iQyQ3Mwme7VR6YRuVLdZX5GB7lkOVnuBoTIeBcu/uxTIKzpYR/rXJds/X1
1Hdde4S0aIYLuGnBqrFPdJ/qlBCJDfD3eOd11nxrhaxnfpID1SwjfEZRO5+qXvWnynPGy5xgK8sm
wP2q8aBDsDTCjGIGsmpkbgQAkxWdh2rXlg0wnyAn9AECxx4ReH9sbHvV45Iiiv64fbHwUhzLmdHX
NLfBtQ1IkXbJ5bmZvLa+52oBGwk1NqZFJ/lHU8CUqEpbYFVrsUg2/pifmrIH4at9AjLilowGEaAC
R0nFzGgpP6N7r8FhDy5rTBEuN2rwS6QaznBXqKA95n0nTmYKravqcW8UFsGAa8/pNLre8tBRq56D
serPunLkpU+pZlNXkyPeUtGJjU8a036qi+nc8K7dxokwb1Pks3khAQB5bIDpErpnfnElm3uRx+1Z
u6R7tV0MTgCrGbt83xS71K7WuVTaX7POuE/40cwe3IX4KEBhEmGTALUlmshjG53h45UJtTe9y36l
ELsgIi6YI/12hwNQ7romK/v3kGM9zH5pf5oWuilk20zG+Qb3yP7O211ZhE/MNs1ZPObVM+GwfvrU
jGawdklQ+9ZTjXy2fBBDkc8fWpVDdPLoC9Ar88LkKlXdnJUeGBlbreeQvTs2jrqtdZI+SCD3hgYa
QMw9g4zsypQl6PaNNgHJeoWVfmSniUjZKj3ns8cj9Nkg27/a/Cditzuo+a47VF9mFWrCHB3GSpsi
ytWujmqgjTHv5B9j1dJ4sn2XNByRtwMpbGkx2xjci+qbrsxo0Rkg9ulzk6bm2RuBCpqd2zrFdB+m
ZR5i+qb8bLaWMzPoGGQYN2sGTuzvY2/w070TmTI8LJyNV1zoI2GJfqw+TjUY6p1gnzRsm9RVK4hM
t5cCwlFFc4jSn1d17R08H6x5CBaCzE/2w+3GwBgiNWgOXDzQY5ULwn7H9rl2luWtANEZ0PmaesKG
x1BUdGk6Z77kNcXbmythBebCu6SZN54VrPkLxY/a+Zm37PtyoVidnWIv7QjSUtrb7V2EcjlCOFq9
ghIhTm2xkusMhu7Yhd2Tk+BCdrpYHf0gdzZ94t8nlfc6CvuJUvUNBnAG1yJ2kbhH2HIA++yyrPLe
uH+hYNbFp8RTP/RovwWeg2+iicoLXzARPwJexbKD5YNdYNTuhgwreeU940KIIUqb6qVBmnwb0/g6
B31AOYeJzSVe5wwwXN4XBIzDy8roEhYTm8kBHxokZGhpJbMlHg9oNm588OhdgGpmo+HPOr+LymQA
zmpJ6kzjnqN5cY6h4tanSQ8VzMnbz7WZSPXz9CqaJ7KiLudD1RPqSv7di+MEd1bG3lW70TsrpjnU
ztji6vS7a+LROlclQFPBTbAjUri5EJcpiakl7ErHqQsIKRPsbotS32dDrCFDDbdzIJ6ynJBNEi3z
IbyngU0zOGJIJ0C9ARdgEz75sJL8U0WOg101alMnFD3WqN7Bw2GaMyyFCJM5PySlx2Q3dSBJlgIW
ChDOU1vJi4zKFydj0u7EL7SCL2Bvv3ITfHcZ8sKkcQ5zIsCXiCPYvJsocU+OSb6WdX5jSXGZCciL
F/8zI2aID6X5lJQhjISq2kvu1yOlpToVtK1h7TU05tyE7/SKIyjfi4NQ1bG9XdHOt5oR2TC6e6Zw
pNJ2N9LymKKJS+Z4O2uo9k6T7wIvP8FSveduJrWrfHTQ8ZaA1TeagdM73Al40/T9L0HMHIlSTwPG
C3l3yOxIQckcKDiMdCNJxfuYDySre1EUPTCQnS++XdAQcLKzzYaDMMGguymkB797Odi2de7hovQN
uXql9RHYZUbq3QS5usNS5oudavMPDo1Aovq++5BDXlxiaT+yR2cfVNc4WeOwOSqDrpruPru0hUSb
TENi8htcNwx+Nhg/L1YUBFtfxOILE5f3YD31M/sAuKll9aksEsDIg8fEELBoWp6TKmDPGYOVJcn+
awG7gB6DST3eBKYkHkmNh8CfvhAU9omuk31XOvmbIwiOsyvvPg5HmEpmPoROgktuYKkpy2d6H8+l
kARbeq198U0V33ez0BORsXn2icq93SZueRmWchfVyB4oo1N/1wt+J/qHRuijvSLr0VJXxDDnyj+7
+ns2RJuGqPPe1HvfLWAMOq9FcxvJ9C4tv64ERd/6MYR3SnyqGouK3NsCPyVrkD24D/VVJOcI8UdV
+G8qmM5sfzfURlu3nm6dWhyL5BnacZG/Ve0nWpg3iqQZyppqW3rRS0r7SKzXRcptAjvE9hVfjM8I
QkGRlvuFBICZcQq3/Z4bd58zrfbWjOwA1OLUv/Re8l6tTO5q+kwk5znLsXNVeIAmtOOz9ZLDiJ2W
+KRglLrBXaoV0msbBCyRW+NMuJizx4Hs4bEvOwQA0SVwxle8B8cusD5blXsc6bexc9kIZPV4WG7q
4l3QMtJF+JyxrmTN8iSwdspQXMYRN0bwYjEPQfARuijSx6fKcj9HTXtT559zZh2A+Imv5GTBfVjU
cUEMCfhnjxd0n3eAMhu1mxxrr12yFFqz5f32QdPYAOr1GKyy+8C+SBLSfbva61wdIrb2Xs2hmgaA
ay84S7ZlM4ma9zJRu7h1T5W99kKrxusyoJwqu1Q1e8wOk4nxr0vi7+b4MmEDHcWlhqG8KWFYgN8c
xqvELTuU4uQajJwu7vS6Aw7hL6+LtE+FQZjhqZuuq0+8GujYr5amess+EE+Z3qnofR7z28VbdjLD
R2B/YeSzL6pzE42AJGkICHcH0exGwJkaGQRtm2j57mHBNUz5wgU0JG/SdkuxR3TI/D0LYjT/gMzy
/Boy0y1m89gG/ZNFssfWD4R3qn0TbQV4nO5t7F6m+LLYRE9imrGbBwrVTcRLRdJnFLV8ck3z7uev
02SdBdSQvt1BE6dLdBLF8CCIkuc9v5PBw2AeIW5sOmi2oQ1MIk/3NZKTJnfJanmm5wqHhx6JJDCp
+hRgCpuitzDKtkMzcp2el1aRTfUhz154Rzx3/To8HrDc3Ob921JY+4zqt+upC4Y1dJcYkfQ+AukV
EbRV0dNxgVCya38Mq4IH/q4lnyMO3oGN71Ub7NXa/JL6atp2x/h8U+A8qS1S2tNLWn3jNUvzMt4M
7Ueb6VpfW3cyfSDqZEMGARzAiyPqx6i7y/EEjv6XtkcQEaEE8W5TEOyTjl6W/iy8lyQsINZMZL6q
rRPGB2W7d6M+Ge+O5eLUTuFlCnLmvQgFaOWYOcJsXmOZJiGbWlHjxWKUtifKiqXd3+On27t40Tv4
5O1ChNdc7MB6kLgKWWtd5+STJ691cBnEe0V0uc+TGwebbLmvrR8M0BFEAmjOWGYhgBD1c1phRhoq
7+w4pwCvDSwZk6a8Qm7TZcVLApLpvuTqEsnxxgvAaHaP6xBSqKs3vFikv3oFmcY0iCj3KAnMqS3Q
J3TfxsxA/TmpEAkM+YqgbXVFzhG7DDYFRFbdE/qxbzmaiQRQp7sdO8xyqT7mYfBB8toeieftBdHV
aw+Z+PUuZT6i3u2FpYOeX5x85TbZLKB4VX3vEMLr8+N9yDF+Ap+RYiPSG1F+Q//BRCwGYv86Lu6O
i7Wb4HeP9LAS+nUKmmvUhJsk+2DV4y51x1PQ03wtn0vzzVHtLoGfr6PmkTb9xpYoeVbLKlQ/ikXP
3ZLztg9LCiec3lbwyS7vkpVNj0fOem+tz6mGMDi6O2MzQFsT6yAe6ZiyreP+/ip8a1825mz4ELu6
YSS8EeHrSBJu7D+l8huB4BQ4/XapyFmjkySBHztm3Cx+9+wMD/203kFcuCL4YhHgjCN/x52xYah+
0f+TvPNYrlvZtuyv1A/gBpBwie72hmbTiCLZQcjCeyQSwNe/gfOqKiQ+UYw4Ub3q3DghXW2HRGLl
WnOOKS4h6Y22YxMpjhSJJUghuPJ8Zt7pSyU/Gf7noIDJCqMvZQuJsGZNyUIMS/pV2AU7VCbL+5ER
nO3wo6O6s3fzLJFiqLXvf3bC4KnsX5msnsdmp4EPGwmidH7UML81xntghRvlf52CHx4sSNp4MgMk
Pn5vk2v6beCxb9M0W3R3a5gkazEyEZyoPLlslYJnJq1bHX4TwTdKNgMJWVv76a6OHxnSOAcvEniY
rCt0I2E4fItq+0CS4lpRsLRVuSZi0UWI7T9qRH9l8rULX8vmdu4vfXwtRhy8pbHGo0UaCCKsLH8s
KGmXlR4QCx66LbVVvya9/eIjx0O5Q2eC+RgkoUIeKwQeqckw5ynNgHPGxlp243iX2yAePcwkhHDa
ottrN6DRUd9L5f7sW2blLbyWddeo65g+wCrXrU3DkUwGN7D35IZupr6HTl3x8zaca489wkmsYl2w
KQWR7ZGjAIMGM/ihoY62nc8NUen4G1hVxF0Jn4IDpzwEmUJYHT0zudtEebZVWt3YlpfvY7dDhOk6
w5YIL+9JTnn92GQhSPUB4iitbP+TZRrpF1QThBYoyjnyX1eIW9tsHTB9WRlImsCviCdZBNeIJ7qV
nQy3bN1nSbJWTloe4dPBSzQMNqhI96EGBXfIsNUsZCoFfr9DQtJRx6R09UUx38V2bN0bYQIdKB+/
pw6NKKVd+zEMsvEKLKi+ZqBzyEPzJm7HckeiocIBxr7lTPpTZ3IxOiPbGGnzqS3FDd3nreAMxJgD
1zNh0XPnfVbSZeUDxwyc4QtSkLMUsIvQszKaDK+brj8GGU/pINpWPukkYOIJoZ1/JAOkZuGSX+ab
jruiubLEoCMjb1Ow3AFwkFMSBVjtRPA6zfPWn/N+lQb6wat8Er26FvaOG3yOCuM+dCeXh0Gyqxv3
G1PjZ2VG3BrhbVBSdUz+sSFrb6IozCHKrlFbPOPa+RGjKtukvWjWc8jbekH3g/7SPpXm3Zw4xNIK
gF9DRfshKy3SUSSdJHxUF6C/n+sxGNZVyB7kWT9LTZQ7V27LWfNBtM5PnX9BIQ19ZHDajY3d/QSW
ca8xiea1+1ClxQukuBfCOcoXEIPs5czuaWL7fQ+QUicMAKAcngcQKGrNGA1NqESl2VE+bpyobpmM
U0QzeyFlVpHJ3sDDOIaBBcIvdRq4szisU2K8r8fSoA++xOgCc4/XS2tutXBFSZMzhzNHnENoB49k
vqEHjtap2UOVx0SV5idhu3ua6LhnxwNaVRsiu9iZiz7JGS0ECjE6Dq8vxkOacR4xg/jFNSrnCidz
s/Ps2v6ctJM+ee44cDgnLrzMzM9iaNsF5BpddVPRbsqUqKdC4Btp69p5IbV+hr5KZmmBR7XCDyoI
P8vWTMrSc+OSvx5UwYuigtrTQ/hJywrmTQMBNzdg+cuGuNsc+L5biDI5SFPdgdzi9AV7ZMt0rNry
Bexz3hO0MHlOhRSKmpyb39sly+HWRMgN8QjEpeMAVu+GIzkk83WomBlFpNqtOjXXV/XYwJJq0i+m
p6zvZhJuFzf4aIYEIdKWW08kcTfx8sRNZso8blbSwUiE4Phht5DlKN+7ceVjvWJ5w7sclt2vWkVD
c/SJIlRJfCi9pStKqBeMmfNQGycjaZkPz+oFly9i5mWSUUHHoWwmHaBT3n4aJtCESKvGASu6ibp0
P5AegJJgDS4GqzJJZfEENW48EqTxOiAEvfjY+9mYzyATp8bfGOZ37bqIIRpEsrAciZ7vjRfBE9XP
PhXy2s4+ddZnRREttIYqJg5Jqe965R88NuGdMdNozGLENdPJsaJnQtr7eJ0N3qcMfi8t+cXGDtwY
EzZUMDflABd1X4XqGe+j2iSNor9ks/2gCVgz/nmKQvmc1jVbJsCw7eKst9V4BSntPiG2pZ2HjU3i
BTkqgMuC5jz6FYjL6obErHPtNCeRDpuiIEkpiraeSNcM5deK6AkaspxB9A1r0TbEIwO1OxTueiWa
4tVvMSwp/L9TB5q4KMdtuCiPjZqCIEuGi2GgayrUqano5HrF3iAYjfMtuGH96jjJU0BDikSeu8E1
z7S2oCmI8aECWGRF9tNyDVLBOdG2rlrznBLO6Rr53q5DCIP1TTY8wHMCAAmRMmnLRQuEVsM9oKS9
itjmGEyaZ4aO59IUe6XvysHeNbiKi9D6WVsdRrt0WNul3jF/BKvaV1dV719G2922WXrlSaTKwVL1
USp7DHIzMnXRBFF7VKuFwEjY8nouJ4ZuGeKCaq1Mb+uXxPxR8BQww4IoWgcTeV6Ck3nqZ6Bi9SMu
+HURVNPa4uxb03nz+9sQtD7Oma/GJNY0GjaS0sr3tj0/eyq8NeqijWJG2UzsJVZePKAKh9MGeztw
62o/hA3CJcU3SPLYPAQdJ/eWvMojYvxX3+mOc0TyE/b2Chdyx0HI6fOtnQ/HoMivKch2YT+uzLI9
MZZAbfRIAM9jPcDJA2lgZNZ2gD0Xz9DmvOJrMbvDOmsj0hjiw9KarZvuOsVaRpAJoSqJLZBQ6Ufs
0Vw47BTw3ppXcs7GQdx6fhLFNPF0zpNr1MjfC7upFmZB1nF+zQAV5ZBUjtE0UrXXsXIYOXDIHFqb
W99zN/C5gOFxOKh7IrEyu9HMT5mDGDYlT5raSwKC30qyMiO9bIi+YASBLjiVToHI0YxGgrQ9IwVV
VUT+N3h51mfobJ7gbFRPjXvTBAF7QmcM2WBtzdLqi9tep2PGCWxy/HydLqK8lRXoEdQlFXq0k6lX
8BgsyzD5IuYYROkajffkd5tiYBPO+UCzIIpweYLw2zJp2OkAUvJ+ZJ6Tcr5yUaVCLUgYG0DEQ8lF
PHAR9fOBHZPxOjamNhqOiBxKzk1R7+B7GRU2CtNi7dx5VsCpCLzNSMR5RZRrczKzccxhvrBBonkk
ZuPeyGKU5lbReaCEwWpq49VOfDtXq9FxNce1WY9Ec6EHSDrrGi257SIBpE/I8kaz0PbEo6pwdh6C
Zirq5VBGANzGlF4Qfm4NbaorxsW584h7xKzqzRySSApedMZLQkAUJX3JOFz5Ki9Rnc22OklYOsa5
lyVq0XwIs+CCQpFC65dx5x/cwJb5u5/P9QVf3iFQwrc98KX2W+dgZNQUKkP0RdBQJv870aZ8iOuk
5HxdtaQhg4GuvO9Ol4GCTIqGnEpAoanPLwvJD6x6dJXGlRM2tKyA+yXnlB+Y6LCpDx1Oy1Qk4QVF
JgneKwf1aF2DI1XQwbj33ZLw6NGwAHzXIC+s8QmzBdO8Tast5T8kyJ3b4KZCA+FAlBEaNPS66RpD
jj5sgygX/X5q6oz8FdeRKqJkAES3oPqTsERrtxkmDD6MREPsNsQf05npSai2wejTiHZ7Dnswlskh
GI3W+54GavreCcJyNsRC+TNX0NK9+B4xNCxvSj4RyYldT1IK9zkqAiYfpokcgSN+aeW3IzIU9Rhq
TlqnntQq7sbJU5FL8DQl0VeD2zSFZt3jnOcAEgdaf3dINSTtYMYq4O+RipfRQ+uo8DWDhxysbV2N
5neMO1WW750gQuVIJz7UzXcsZZqeUSjrqaBV5ePWYk+362u3tRj1lo6OunOtZUAjOkl9GnDctzvP
kMHXOmnNCrCKyaRhTR5f7D3gwWN7NZquzI59b/nt9RLYnH4yM8PVXyBsU770Km6NrRdFRnTDvcT7
2TOvOtO1JOvgkROlNo9u5NsxiToZopjAafDHz21iNbQASQZFxqx6AgkM8NFkOlQh3PqYdADoNAgz
BLElmEd/IgCvA+III5CGX5cWMZLzYabh7vW11v+98v9/1jrY+Jbf1zrcwC2M/9e5an98+U3vsPyr
/9Y7WLb5HwBmMMa5hh5dD/7mv9UOlnD+Y7NNCBtImQjgPPxfsYNj/2eRQNgBzGQkva6PMfh/ix1s
/z/sKLyWHZiwH3zr/wHeIVjIar8aWgUKLASEaXAHPmI/wcUmR+cDQ/6fvb/BP9jEX5zs7NENK9x0
7wpx/Xo7mFceqvdffuM/bLB/9i4Htvj9U/d9H3pI+oK7kLgixuUx4RwN7SrGLN0Hb/Hep+dq/frD
BBDMsZU78s4MS/OAUpV4kDFsN4CCI4SZ4UdsB2vRkvxPRy8ou9/faGiZm8u+Su5g0gAcNdsK+nqj
6u3Ew/cSziCyu7YzzrIewltHKHmdaltv//5D/i50+T9+Zpbe729uoJ2OeFI0l0RzrnGf2lq+/P2V
xXIt/vC9xBtLuyFnCbvHry+EeSfWdIiLdbW6vn29fXw8Pt7fr/b7q6vSPIYwkf7+ju99lzeGdsOc
wffIJLjQ0c4hZWFhU3H9EZj2vVdf1skvq1n2GDIwtjaXWhrzc0ubahWNHeXlv/vwb6zrUabSNu29
+uIndbYK4pGDXfzt76+9/OJ/uhJv7nEnk8qy06S54BDY10P9UjbdQ5BPO0IxrxqRf0a0vfv7W723
msUbf3rIoxhmN1d9tufb0Wrg4IHu81wGLRVeQJeDBfFGDJzcUe7//p7vbAb/LMBfrkxMwmrf2Ua7
vAX+Y2fW26YFVx60zb+9+G82g5TaqsTLwVtYDPBwOeLxbeT3v3/+91bWmw3AKPywHOO2uxSQnrZm
M+fbIB8+IuC88+vwlPht3fqInhMj8RWJqt18gfJYffLSYLoJXTJF/9UXsN7c6Qg8yW4O/ebCSqPu
d0oy6Sc6HH9/9eWD/mH1Wm9u6wFfROtPDY1plcfrnLyX3tOngoS3PI5umrq74DIMr/O0CD/YFK13
roj15l63sMLPrQ7rizPl4+NMBPWdBnOMsKyrb6DsDtddnNRPpuyHgzLS8Us2TlO2kqNHAH04uDfS
cJIHGZJb+vff4J2HkfVmd5hba9CZnfWX1KPvQL4clGpEZR6HgR0GveiDHfS9tbL8Hr/cScxbiI9C
HniRkWAO6cQJByUv2qSa//r7N3nvp32zP6R5GSs87O1lESDSIDSeEDOlH124d56l1vIs+uULcEzG
jjA2zaUIyavXU8AwIgsYsJYEaZtyMGihFjQh0Tafu1roLSDRj77ZPyXTnxbqm03Cr90sqjVfLYkt
xseD762VN+dHaWAvR8+doAFLrfHQVBMC+V6mPOGbaUciQb2Nsia/d9JuWLPigBdhsdyGeLt33rxE
AbU1f9uGyVFFrXcq62o4JIoDgTtr76QiC+S7kfL60WA4j3GUI/hMkB+Ofq12IhPITAIiVyAytiQt
ef1Pl1HMB0vzvQv6ZvdKvSCeCZytL0CXSiinBIQwDFH/7tVBmP12QX0XOJFV2fUlSUS492aV7v3S
zv/dk8N8s3FhBzFkHWg2LgrVM/U3bQ5nnLbGAHT27+v9nTv3nwbBLyvSF5zaU6utL2aRBTsnJphD
lEF3jVa4fuHE3l3+/j7vXAbzzZbVm36A5cAAGoQY9mSO0jmMNma4f/fqb/affrBQh7mld4Ev4e+k
7M1tnuEz/Hev/mbb8dF6qkq23qVJm/la5nO+rytffIAgeu+XebPjBGPJkMCtvAt2aMJUsCreTGBx
PmBpvffqb3YcUgpljNvT5VHBUNX0vIAsqA/RWf9sXH/YU8w3ewpu7tboU7+4FHbMqDgs+8fCm/Q9
GjTzCNzXxgxnuQ/QqgOmGB2VNv3LdTeH8XpO0L38/QK981ww397jDT3CKSzKS2eaoOcs5ySJjEIi
l5QfLIF/nub/84vK4M2NHlgFLc14yC8qk+LSaUPfih6LYtKGFgYZxSmoGaE/U3r5j6P06vvWBeEn
XT8gR7yejpkiYTTSown9FPRyjpbzaqYz+FEJ+OcyBAr47zuRgUy5DdjeL8qmQarr8c4ZwmvQSfcy
gi6kR8gMhO8ANh2D7//mZyea4c1bApOsgTJkiIo8vTV9hPoexApamABJ/v4Wf16+gIJ+f4sywFzQ
KLO8FF6nV0U/+Aes6MEH9cR7r/5m28gNAvNAzBUXqYsJQFSPRG5Jj/h3n31511+2Vrr9TBStpL5o
nZpnJeICnr9KPnj1P695GbzZNgx8qRO5rzzX2pJ0VmwUJP4qnFmrKqnHD3aPf87Zf1r2b7YPQgAD
THcJovYsyTbePBzQyoYrZwwOitHXnuHpS0IqoXIXV/cMJqnrW7kVyn3FaSi3OqOVrHX4EuvhYAx8
Rr/0jrrzbGor+4woyCZZ2X51QuOlwQm7gypgrgKDEK3ITW4xol7Pxfjp7xdkWZd/+jJvNisbiJZv
enNxgXnRbSIXw4FTDv1m8jmNYSEmQUqP+QfX57378c2elEMOwwut00uma0LhJvVQFd5910+fKgNh
0VSLz3AEvipz/GAx//lJTlLK78stGJIwT1GuXciIrayN0FyRClL+ljMhku9pqqsPVsU7h2gp3+w1
PaK1SCYuKjpv9m/zoPUPQmXePim5uGEuu4MwQkbLBSXhU26QUqsxHx3/fhXfWfjyza4zdDB8OiKS
Lrho/Xugr+4G6Jr7VBg02P7dW7zZdWZjblPYpelFR4jCzRbBmbKHidyyPNn9/S3eOcOR2fD75ZoH
U86ZaScXXVbqZygIJkNYTzk+lULHeKT4XllrmPmuFlV0a7aOPAqaFScDiBpqgFB/mXoxPJe9tj/4
Zd+5P95mpuSTi3y7lfGlmdlsQdffVkX0WqTcGEXmvI5t+fLBl+cG+/O9KN9sX36Kv8p32pTkvNkD
kZ989yTv040x3t+ql8G6Wkr1djTQloSEUwhJ0T4kjiB8hinhfQJ8DQqf596YTkzagZGjKqjwq1dz
0uz93gDLbcHPLUO7O0GJIVIQeM7aiQWoVcQvWMxinOeOgcASABAjnwkBRbQK0mpCKYEM2cya9Nkb
4vJ2YkQIVmPeO4afnLuybMCHFN6xgPlwm8yGfd8UIj+HQJM3nWv+JGm+ZPCETCDM2RJtdGOboAft
UYbZtG5NDgiMdLp1HepoNRb84gl7ODQNx+xBq/PFKqfIL05UmhttUUFUfO+7SA60w7ylbThxs419
n2yq1EGZXQblMRpRQUtC5/fkM5Pq3Unvuup85tqNCuTiWPWOEwZuMqtRNRXgJkjd7gbjR18n802O
ym7HFDgjvdhkdKdm4TyXekpvVeRVm8Fb5rS2SUSUp/MrJLDs3VM83tqxWX0akyQ6D/z/nkAcGthX
pLzkYROccjv1jk6PvdwENoMzosMx36RM6Rq7nq6I80p2AzM5ZvejHTxg3SG+qRnKkxM38V2WB+5Z
hG72lBRZ/4TnrOeDNASuWmN/SwejXKV11V0EJgiinMA5roAbZ8jpi2rC5u85xPpAjF43loOXg+vK
GJJQM+8q77pmlYcBescOj/ZtY+oU7lFJBDwhIfkmkpiWROva964TthYKHl6lFH71VFmG3viRH6zh
KQu1S2bs8+uwx8q+snC4H5qwn17igATuVdsDUVsFExJCp5qRi5px9UVaMWqpqSxtOOu+vU5ItHNZ
12715ERFtsPkTFxGUHJuxkHMADpSrLy1MPEMok4R8migUSdK1fXNclUwHV+SsWewmpHISv8qA/VB
VmvfzWh+3UxsMGTm0Sdrgjxl6h7AITSP+mfcmO5NZFfpszSW8QEm8FMRF8FPY7Tcc89x5EuvZjxv
tunJ5643RXgs5yT4HpqQETAe+OYjMPH6kTxeVPno7qZv8OZEuCEi0CA8UffzpY0LzPGjasp5G+Ki
fZ6Gil/LagZxMaARYKlqAZwR/kCIJ2zCmDAEzw/4kyjkjskIqSJIz86CTdKn7ADaDZH3xX2GBISc
no3HfBDgzQSjzoFhcIMtEXFOGnbXck7NQ1Ebxkl7tsXQIkuaW1BtHUKTyLmvLGhMe0Wi/Un0uBav
vBgcTkXkJ0ZVxqMdiucIqz4JtrCc6kmekzGb77KSJkjl1g3aAQbOStGmFJYrLpFndEfle9mT6hSR
CA2O7Svi35gxdwNzhayp+3ZXhQX+rW5a2nN+Ud0lMcUGGBPZEAfhD0+ZZisqqj79qpHTPEa1ZZ+i
NAnvpFMWCNc7Tz4yWqVemafsEzHn6W1YqeCpAPpbIYNKMAlpNfr3KCtpypBBFmCxYs9QvcI905nB
1ZQU1lOIsGqXAup9cKax39QF7Zgw1t6d4ysSSdFyXnmRKc9RqpqN51dzTd/GSq9RbKbPBWEcEXgE
Ojw6rvMrIer2LIpsvlF+1a5dU4iL66JXhkJqnM1uQJc92zDugoLjTxCNT1HXDHceobjXoRBUCpOZ
sGrTfgv4wriN4fFydXNjZ+ZiRGXbSuur9iFPwqBZXFCGFgfP77q9aTRosyC9wuvSY3TMJaUU8gD7
WPL+J4wT1dOo2eW6sSbguU1MD0tHhtMRSQdfsZYVUrSyjx6G2HPAiYCFW2TqVmey/Qo+oxH060nb
zbHk+H9Ik0Jvk75m2+dh3KJy1tlT1dTByYStAgFoyku9cUvd3AzV0B1ZjfOdY1aITCqPs7diX6xW
RktBXLO75quBywjGzJ9esF96F6vJ/Qg3GRHC1WD9JHSMmzW0CvXZRm+3AxcXPVmaC1vAuLwizE4s
sT/FbQvnexFe5cHOHmi1OgVBw8z0TbVXMT3Mzlwqh2HgxZVlFddQEHBQDAJxmqt0dA3ypfrWIB4C
UpT2xEwg4MC67OBNkIkXbzudZd9KOXb0thuXKF63IV4xHV7F1LCnpDQ0iSAtCcxOoLXezzJNn4MA
SC9NvPRroh22g6oLZiSMqDonBOxTtyZDpttPLmm7CW2559Azo6MuTYSKHU8+jAQUzR71VmNeVR3S
RVVI1IKhOa+xynqE5LFV6sHNtyJtjV1Ie/JUmFa6B6LKPw55HlVuIbfSUcGVqhbvBY7TH6zt9CHO
DfOk7JYnlUPfBfgFvtRbA/bIwlAUrzr3Z9amQuRyFcogeypsl703XnYAPbbkimivxufsLhSSvNMk
ByclaTdzyLCtQE+10ZUff1YKhiEGirmDBtfKdQHaa5cEvtw4AZcmkctDi1FddQ782n+x0zojUmWs
B8jwE9yrZKyXxxNn93tzUuazW7cequS4b37k5DTfe6rB5YLn/dnyydbSku/TzR2ezK4C8Ed0cOSS
niMfWwTLn5oUNe/KHpdF4yLFjEYBSDssfOc5U2WG+n7AveRXwc+Iy70rHAM/bRSE2JmYaJwmk1YH
mMn84osw8CmSalHDKaFUQm/lrdmrwk0nEcU2s5L7omz9a6cDirLKwCdtw9bBqQVJbB95dvscIjm+
dK7UmzDTSKNQjZxxWWIXFi1SWYY042MStCksqsieSITJi5vIKeO9I+hcOajnkdHF0jyxrL6r2GRz
I2KYP6tN81PiRP6wDofA/1aVEa/JbZUvpkuoagzfRvtKiWiptbtKfI2SJek3dRKigno9fTZiks46
V0ffXTEwHNR5r85hxrKemOA5axCx9ktkIXDHXluHaP+4Z9Z6ZPfSCUVHhG8fFhS3zQrzULgFGTxc
S3/5alJ05QkoTfATAqC+TzOZnHNm6TvFgGGtoJHssy4NbjrsG99Sny86xqzqLEThvTz4PjdNgQS3
Nhwy0RAPcqSkb25MEQbjPqwuEnAzj10Ql7BwBQ+aIQ4xldP+K1iANPO1r+I9Eo/iAdmTvrYi5lGR
n6PeLavy4FOSwD3kEq/CkeAAGzfLJwffwq5p++EEpq7e8OtDkVWiPJgpJbAAtnTrlNI9GyWTC211
MZ7TMdmwczV70MDMT0xeP4fCBUkG9wA+1nLkCchiAbqorsKE85QTxOlZo6C+dXrX3s9ua5rUg3l3
18EgW2d9j1Uja6s7VKj+/WwNJMLzJKdSptr1Lgbb4WEqXK4WAigcxkYukWfBMVrEl+ZBc/MQRJO7
8WevKvpXX7lOimLBJ/6JMt2tV8qU5mMILveHlzfel65Gh4sPSxtXRI1yOZUS20yP8hpsZX5EC1nz
9JQ9dXaMEEyUZJRXw2y/Ijw3jlEbs+GXAEN+EuU9b6Iih1JZFxS2cYRHhvjsnv8NE1xOWSrTHO6u
MQHWRdsWLHbqIKQH7Dq7ziyJGhY9c5OV01fNJvJ9bNZJ0xtHgp6j+6bM63MIcf/Onu10S5g53kWH
1iPtmQBo6IqSEeO4AC4wrIkHSI+FUgZa3mTcjIGs97BPEpK1saXQrylcrmwrvuoAG58JyTdbI6I2
Dl6ieFemM/iW0ibfkvqAaFLbwQbXibWElqsuZT8wuh/xEOHmyH1JJGwzjqsxhP4YqbI41V5cfXKD
1t0laWffulhuEEQ3gyZSfLDPlApyBxXJPjURlg3H18OJKqHfYYQvbjohfwSkurykOodJMUGekEZB
70F4nDUKPaylHJDSG42Lh8Dva0B4sxWb38YZqdmGOmmh/BpAjFAlNxKgdIkZEU2kXoMiTPfcoiDh
deBSXShSsA7F2MkdqsD5IQ6tBuKZAg9cxsW1jnNk++Dtjxzde/OQBPhOIj/pjvjfvMssSaAXgPH2
8Rg6IE0GQe5bU52NkMJgyvLw1qujmQSx8nvZcJhBgZyfWpEw6wvjKz8i5DmpPFwACq+o3zn2PVxW
HF+VLo4QrTW1qS4eDOwJe2AwPtGLYr7kjtWvW3qACLND5O9WicNUSAtfIS5F2M+zJB5rxKc5kGl/
cdkm7pvaS29ToduzTofEX2GSmZE4Rz7mrMTdR5PuzzVK5ENXLkqVoLcILpsEGlV2usscj/IgSpfw
ebtMk1Pbi+QpzRsXavScPzS+9Hm+47nr26SdVxMId5Kd7PFaD/VcHrx4prE312WyXqCkL2HTu0Rp
C2qcKe4FmdGO+yCqBAdT6GBhVcKKfwBRojbHfdZe+YhUWZHQkDmMGqPaelq7aO8bjUpehPJMXSCf
iTN0g13salSmc0Mu2iZKohJYdQFIge4ORpg+jsdXfzSm2zyvw3Gtc3ji2GMkjtIEhfDivw0vnCnY
QbvWLm+MMqy+W1ab8+jz0q+TRwbgVFsvDsKY1WDW4Ee17a8KXxB0Z/rZj3lqcS6pWmxGz+v3BPFC
iwWHu5I9Wu0xwalclcq7n0cz/8SZZ1jZVubTqiv8c+pkGJMb6Hukycb5c1MpB9q0l1w3rtOd7SAH
wxj2/Q/Ty9S44rxf31gdXF1fRRxDwZTyNKjy+6y25+8EwFQn4PKkWzqu8ZLhoD85qbCPVcw9C6C9
vbJmGd4bkae2Zo7sdVXyVLzX8GRv7Yb6MoBaefDYMNMVGnP/HKZCQEDGLUV1lT6m4Wjgu1VyjcY1
eyRlGb8Z9rU1YUsY5WNPfJNlZuyoQ+N14pF+S6p3dDswtMCTEIdiXQWufAi0RE+etBpygrD3Enb9
a0gDwVkpfxpvq9iLnoKh8rdBpxex/yJ0CeFeHCIKizUB0gUvNi/Aj9JcktyqK2+wuagl/qjnOuJZ
30Ja3YRpTvakk0wzn7L38g2zT3SrFR7+pqnEtQEQ83aWsdgU8eBiboinUwKSm/QW7T5QVXd7tAfc
mWmvP5HiMa8nt/S/ObkN+o4z+hpRpL8RpFZfN1WPvZDYha1W4VKjCJGd3DL3PveU0zsNmhToOFOB
APDiw5KfsoL+W990TM3X/Avz6BQ2ADjs//MXWcjoLHpqUCAdMOicxr6KolbR+KphUw+hjdlUQkJw
yu7GcZt6awYmdAwXsYtD4+aSOVb16rNdXgdlEt+P/QTSO8usIFlDkCius2EEFRHT4ilSa95yKe3P
M96NKwsA3PVMVV7iDgWiBM+RLhIuMXAdnZSrJGmsR4Sa9Y9eO+PBQ47SrRzH41COsr6GAzPigSFQ
3j0r0wjTtdRldiigTrmmOg+NSxpJHVFLOyOEOzZ4FYlVOqjyJBwd7k303+DYW1/eoJsOP5NqYP4o
wWTsxtpovpDCXF3xJV4VIsRtUTqcHmWPz0LwyMb/OnrX6JcJMuxH7DFiWYiJrAWRnEVAlWlGA071
1m3U517PzYGWhnsoRBftrMhpjlkwo6zOYuoU6DUNPYPU5pnfSLuhi9QTfz3V7HtFMn4Lpgw5mckP
vk9iZd93LWkyNarb19H06odaCBod2aDlKko75OPSK9wnz7atByg+7jonrA/HczGBv8ljKs9Ixj/C
RAUPHg8Yjqy1eoCgDMt3+dvEi8azi3lIkJA5+6+VmafPXTlUZ6eEobTScYjYHeRl0Bwb/hhrbUeO
RzJ1/qloBjfe4prjSBoaubqqpiVCM5vrKNuOkVZ45sz+IBIP++eQo/niJq7o/BGB2EMXQQqyop9h
PndtVH11dEdzB74T9JyopkMbQva/qAki+A12UmsAgZjAZrBC0ei1YyjjTNebkkYk9HKUTho4gfMw
WVTNUvqnyHV76+x1dDaA+owp3h2aWVj/VSXMrVfbIeEVqieAZCQm5ax0R8xLQFOPkNh5GLHDaTlc
C19bl2qMSEAtJirRFeQW/G3Y9OJzMzb6c5JV7VWHL5OyjVPmiEmvNDY6Hr45KpXAGNKitXaUihRT
wUCzSI3TcOnSKH1uDSNFqkIHdAT79STinmZCUeNjsYqpuwHh2zwMpRxuGGnitbPwiyZGCErS6viv
sfBfyjKbHvp0mdXCNblgY81W8WAGp2xGLeOkdAyE5lCgybDBS6WbcDuAXFr4FSm4HnsoqUyxNZo9
fY2i4kQVWmmzIrPI3GBMAcCPx/xea4w0JN5l38wRREoR9NFW1DBP/4u6M9uNHMmy7a/UDzBB42Qk
0LhA+0Qf5INmKV4IRYSC80zj9PV3UVGNzkp0V6Ee+yUSmalwuTtJMzvn7L12DejsFhv0Jo10Mva6
0s2DHdTDygVgdEpT3X4sXFN8uEOcHIRVa98dYkXuqsksN1ZjuGfRgNkBXKx92j3Sl2R2q5/4/PuD
Bgrynsxea0vVNx2HiHlgmg3zraqmDncNiStENNC7VhSZOCi6ITz0PVQO/FGsYilZFSTbSs01WEYH
WBel1t4JTY33kC0x4FWxOIZupX4ZtePyTqP65zSF1s806YARYPWMoUzGeJs87ke/QFK+03uAEzOh
LGcd6029gvVGE1ONyvoZYnsoVqSDDFtjMN1TEUbWL3cYShsQsqU/ZaxkxxJ2F/SVoDHWnTnSMmms
7NQasnkLhT2RMqobzsKBt82z0RXufe7iPJwL5uHKrrR1lrbqzirhSa6Cvms+U2TAP1u+ccJls/rK
ptKuvRlrXWjovGTuRfxG2Z/tiPIQLaR7Dm1Ghk4WG98MFw7lxqBJB0EHJZbOHn/nYgoBpUCPp8X1
bZc3vOERX7BpVSAMGrPBRJS4jEsir/CZ1OlXIOoY7+hZ+PDiIw1ATDBXG1qWxsklJnCfx3G7ojNd
biQtiX3RUrwGzkRsq8MvHVRB98ADevweGOkvNzZoXSQ0/LuGO6it8uC+JtOefFO3ereMINkwZS83
gVGwMCd29h4PPDSBQZNbCky3E9yQHRLzn+gmIn8e2uxW0xKiLU6riC0q3M5NXu7Y5HoGjaX3Qv6B
/qbNQD93KC+B88pF9oMY4RjrWK5mqIbPVDIdaeVWejRa17u17IQfgxEH+5o0g29fqkQMlXSQdEtj
kzB54PBu6dflvLGepyTd0U6IHrqCyUhMI2krs4jS20W10uVzfYhpEx0i5fZvVs/ogRos3SEGlQ8G
/W3Mz6WzDaN6+AxnZqUAUzrCXRyHWyhZhhs0C8NtDEiLXTIcvw9Gz1OdNNbboOF0HfKZG3CsTbZk
3Ksb0PGY6XOaxSur0nGclmwzsQnPB9Z4xNyHh/2sSIV54UamR5fjpDokrtCPSQClkROeGp4LmsnH
mvz0VdPX+ls14dJxMLpilWqaO1xLvKEGbxGn5XGvZ1FNhehUr2WGgIfOEtj+ZKCE4X48GbpGxwET
8iMSRu3IGIJZS9Co7FVO0ULHZ0S7N2D9PXWAVi5gf9QjAgjtsy0ymwOtsVi/mbT4zKyrXyVbz9I+
sodrXJuvtaDI41hnJC7024Fdoa0iwdzAHeR+nLNg6za9vksUjaohJCTLrDsULoQ0Gd+o0LWHPuZQ
CzA+O0DZ7R7DZEFxNI4OFR9kSVijfQ1o0W4IEUOzRNjSm5pkudENSCA0/5N9yEbT8nHj8Sp7XhoH
N39aeaHeXQ/uC+7Y1HsBHsjzpqewC8xgpCvB9myIfTAWE1TBKCo+c/bMVWCgtqzptKyzhLifSzEJ
67nluzk6moAnMqUzEcCMKf00EcFT00Kbsr0J6nJm1tg7OiAHecckSFLOb0XjuJvJi+Q1j0X1XlKe
7FO9FaeuKZF+GLP1bMSdQyoTZz7dDLy9M03l2hIMRCCRT9/jWeiEWWHQf0iQhL7YM71zQx+cO67P
dCHShBzjSi48o9A+Fh3we0Yacs3VUqcy060JaHysbySL6CaMGuyq2UibJjLETk3N9FRKVe9dY3YP
9PTofYR5gwd+dlkYXAiboSn0XcvoZi87s3zGEOO90Pd1vrEz6k8MndJnjyb5Gzk8DDkaDRIaI4aN
DlP8U4llWBYAK35ondhbjcwvrnVT1KDrUu11cCCEoIxmwEsoVvsSuqjOqGv6N2Xo4ZmlfF6PQy/f
w7QUJtAPPtzKovV0zhlPPGaxx/MUQNBDrlBxXDGCcVpNAU1qNvUlgCnA7Uxlw+sT+dVfrDD1LpEV
ldBBs/pnAIH4Wfcm5xVU1pLbzYGaKMtsH0OJ3scwPNaEHXv7morhkHaoe0tHWjuDiJqNHnKonygh
d3nMojPU6DCtbOR5d+s8/ZXWQXzSjEXvbC3nCbVIrRiab2Cyu1tQ2BllgWecyOZqd0w7SQjis908
ieKuHFCGj6qzz3Nh2I+1YHUiKxI6T1QH1zGb1U9mgNHTnLHY0m0K4pU+4mt2wma+8xL2e4UFaytK
Dih5Lrt422rd2yQ6OreCIsDlzV1ZJJTf9sWs4EzDtSqNIrtxDo/WsN5/DM5YnSeNJiTpddq7THgf
8BW8vW2pYstZEuG/kqZPJpW206Kuucs5Q7OgReMpJD7gmZQJfQMR3drndjM8tNTZm7GqQyiDY/6Z
GhZ1ydwvTL+MLL3fgpp/yyt4jn80ZVv+6v72n6or84/u8+ffHru4Y6hZhP+xvNSPspoaeiLd//uP
f/i3/0O4ZAt11//uIHxs4r/dfRTpx5/9g8tf+Xs6tPiD9AtPh3n8X75B6f1BULTngju2HYuWJ4Kr
v0OSvT/wC0qJd1A60qXsQRfyd9+gveCTbcDJBEPbHuoG+e9Akr8MPf8t9pKWa5s6JxGdbdw0LNf5
i1YpYxpm66M2br1SP7WcRvdGH1msTXhNVR9zsncxuQZt9OQGk7vpx3CTyQG+BYwJ4nS8XVqnnj+2
6S90GfbJqq51Gb0v/65KNvMmMppjS1wLjb9/JZX+R23M11sXpiHR5FIC6jTA0M78SUAIe3nC6EGA
Ue71xnpaVo1eXUMF9JXS00DngL4gsmfwWa11Smrcy7UIXyq7mbcpUDJ/MLKnJg093/DYJh2nVHu9
Iq2sUvy3IPison684b6hyphd/+vzGwrEHRMPmk45FXcbupsmtXOyHfFSw/NMdr2D94LSqdqBteUr
fQzmAoGQ3RkbgKnuJtfGb3kePhpd+t4QEwF4mO/btMHw5MNNtM4yPkJp+ad78fb7gv45ntv4R9nb
378shxtQmECxHecv4j4OqLOXGAowPYiaVZ/KRzMJksPQdE8DmRMnrxtOGlRXvwtLY1158WUwEBkE
y1sZytKE1LF8pVCUYFH/8kYwcB00URqf/IDotF+ly+THogM9qx9d6jjrPhcAF8bsXzkV/iK2/P1R
EESjq3MFSmN7uS/+fN0TzPhah4cSpYx9muVRUh099DoBGnOucaEMt19xRAlB7yR7PcBBTu+/v28y
MBSkG9xMDnZakYIBh3nZ1LTPaILTB63a+zHdFHmUHKqMqo/WJs0KINVRO2+EhoBobL1tLyVoPkVc
xT+/RF+2pL88iqZhC5QeMNMRGfxF8gaQ1nUAaQ1U8AltDuJiGuQby1MXVfx+6sbVYEFABeJxp4Xc
5VMMu0Nz9H1jQV5Ty+UArduDUer/lQyPFYZv9R/eHZMbxCXIghwWLOOLtf6nb10kydhCdCm3QTE5
OxseS1t0QBQL98jhEfZ0mL2Mct5To4hN0ibfQFnQwcny+hCamfhO/ly6r+P4DLgAGkdBlk3TLIhE
IzkXlnds66a9tol9GqfSvTrKGVaE2L40bedu7ErNGz2NHoi+5bkiMCcPblUY9pDhSNihv3KfFfrK
NsKraWtyQ0hJuelkgJ2/n2hzu054lMMrwqDvpDAxbG4S62CXgQG9dmgYzU3aPmRCuZJuHF9MF2FF
0eSfuU0XQZj9vFdz/9Y6tefDFcrRVVwcSIuZyL/3SG8AFnriOItfDZs0UZ7TqQubaR3ZY7tFrmGt
MQjr4FatYROh19lVqjBp5AF06apum3dGu0VjAAcxqyYGSpRltTbLFSEq30NFYkbD7y1RuAxNqB2I
EMw3nWhJxsHSPNd1dVNCfZBUciNzI94TdPsJVEDzJS6pXd/cU0OTAFsU+ZnZI7NODzypPnFIovpa
13nwFkIDBXuaP0b1PO1HpBtID20WBEgxNj9deeYJ67d3Nb3+9wUgFfPRwEu3HdoHm5TSDTSg6+Dy
XhNbjUyyaXbjwWGU7+jRkRfRlnHwwalgrGL0xMnkOHex0z2UkJ78btLo3M/elYaAT8EY7OfOLZmr
ymSVVliqekuDSeN4NenaOkAjc4zPguZNadvbSVrWXWJF7tFyGGMjdGnWVf822E1/yTtB5OFy/4T1
ZQjfECTF96IvzvbgAvQ7fD1arHnFuu6qnKIFFPAcAEEmw2kLZAzZj/U0x7nayL6Pd9Djq94YMWIq
z7d0yric1MRVB8rFj0z1nsX5h1PY5QL0AbW0fE6tPn/9tB7rF8WA/5LIMExWsdjLahjXVqgF92nV
+IblyLscHM3vx13GMM16sGDm3AGarBo+RuNom3hCtalpjU9Qz7xKNOKjGik/DVKQ/YmkmHNqhz5z
df17a4q9ndXlne42zVESf/CSRC7SKGPsT5r3g2JwACHedtCcekrHeRjunHEk1CNMOp/TdvO4CDWt
1JdaPB0mJb1DkGcGo1bVoOoj0XVUxI4RUXLJBdC0IZg4VGvtBjfveM4rCM1T1je7vh9XsU4svQIw
uJsasFFxxXxAKRoWQ58mftp3FcID6iaurnZXw7neWnkS+lPp3HFhxxuI929VLuaToBW7muT0YeWW
fQKU/jSF8TuFuXXQFN/ZjA37WBq0/ksLTr6o87u4EATEFrRVWxM+bEJ0NWCO/nVMtGFHLAyiZeUW
5AD8hJ2+6VxwG7GOgBhM0I+v+5WXe4IzjFVlWYjjaVl/lvu4Xe6rUgcv3XVkeoLZ6dk3WSN4KkTZ
r5Q7VjsF+cgRh9Jjyy3lciPOJPfqTfuEb9/C7uL+oGew/LO8Itum+dokDIbBBkGRncIbwN/ZtNZs
6MGh7/J7UbmzXzbVk96blLSjdyx1cIYQQ05z1TzZ3lD5Q1+odRLq+fbrHc8hOQ09HXd4aP2RVnBH
yxExJZ3/a+xV1yXqlzExkqipG591x47Ojrxl3EkHTkY/lmi0tWMjmB/V4FLjFRDajQEvRZc/Mjob
dqLxmGdCKzkNRkuPt5XnyFG7rtAqnz/yVZ8Q7ZPYV8sdOrBJQJVLXTwPCdxO8EvfAiPZpbZen1AK
moe0SL81WRixNw/uInOqwG6ysSfD5A95rR2/vnd0CC1zV4/bDdBQoo/oWQW1XLIcu8AyIhgJHeoj
LgFYwnKn58GlU3W1G73Y83vRkpUh2IN6eDZBcEnNzN2oxHtNA8i+oYS1Jb3AYj4SNP5o04Ny1NsU
cExbcDzA5EnqHDwNor15//Ulu5H5I6jJ+ZlNzoLkKNCDmCN5xy7qrXrKAtSbIUdQ2UO9rOXNaMVD
kncml6j0/AitQ8hRH9VR2V3KsqRYU2BrQ9uiLEzQ8cYac6cKG/t6FmSiFWZj7AkTr8E+h822Gjb5
rMJd0DI+nkvd3QiTPk6ajZdwLL53mRsBG8uLjyD+aQsx+FMh8n08J91aNiVYwjTTd0zx0wemnVfR
WfFbaWYHJG/1NmlDbWdPar4YuWLNCcTWaEmzAgjGybZOd5EuD2Iopodcn/o7zK+wNnNjzTVTD1kn
q6Nd9w/EHOw7DvBXkfRMJI0c/YsH6S6c7RG0df3TNbmN5WwujSFE5n21+XrIaMwPqxgD/Aui/7Mk
uqTJ0+Yp67plATLRwSCn2tAtd1eMI9Udac6vEaq5dzTBZ9DuK9uqm5/IWhQtbM1HEjG+tlEOumwe
noZuoBPHeEzSEXjhOprbqoyfQreIfTuYhishYUxQmtm9wGrXGSIh6dOSH0WMKM4r0/UwzO2laCtW
HzR/vmJCtqUdbO7MznonSzP/keT5Oam79aj6/AnCk9jTySt8F+a1Maf2CV6WWjOggKHcIbrn2YfV
nb44dkOLtczPIEbFCahiCKRfWzE+7PyIwYjvsUNsWhY4ShXrziLjzWfEg1Sn4C6jN72CMp6j1rCD
+5BBFmKupkLAmclDEBtIdhDanmDQPxCmoe2D2fYJcoovHRDhJUOC59NZD31eXbT5PfSUOBEk0rK6
8iFBq1MqGuOwdnKn2VlWf1MZtFBznTUg27+e1dFQH12S0iLxOnPfdwkLnLYp0wKeXKwYbc+Tttbs
guWwgfvvTt2hdEeIvsq9Z+PalWnN/xqqYE1A2wkZP+WoxGWQ9KxUtIzX7MI2AgztJqyAYHmNJnjH
o04jrNqkUfXSzMxRPVudm7DCWEAtQqfF83VXfqtNR1t7aXRBelZswip47SwMIhqkWZo7SMmWw1aR
2w9kIxWHWgH7Dse6elD9dLAi9qlO3oN2zA+Q2RAh1MuZPC23dmqqR1r63zWvvKs8O3kIJAMos7Ef
M9LknJMs5UxsMfRLYu0a+LFDvIbcvyPqSr8vciG2xGf8Kqc6viyreVjZO8XD+0hy29VduGe53heb
r/WNiYq9HqdKntWYvjvFLHYZXbYdMpTinpSta7G8eDJVDldU1BdtYW72UbKacHQ920lpbFLbDdZk
4yK/l1N/Ve3so9GXa5OzoB+I5uoQDLCD9YoTYZD2au4Y2jMCHNZuYQHUiiAjmMLPaVIc4LPaJ6cc
jw7x4ntgbMyPxqZ7yBbGKOGjIGkmJlX1LTQJYECws0Z+uW7a/paVM/mcMnhR+lBcUUIep865hDod
A4dYTMB3ZbuZsKBt1dT+5PiBb2VmbZlF/TpPpXhKy+5z0L2Hxh6tY9Wn2daWYexXns7KK94zmE0H
ydmbFinaIR4hoPcAc71WgBt2MJhMRioOXQw5vSTwEVH7C7YslhBLvelWSSNed7Ubu86dmdrFLrO1
8DiS84SEtCp8O5+svVHSGLcmaohlZwkELqh0DmA7jzDeyZ6Nt2M3nz18Ss+5geQj2EY1vdZxoQ53
lMl7ayZraW5tB185fzkL7HknnaFP1tI0bW4E/dxWWCKQzEGY5d4l954T5jLf6MUBTixh3MvnpB2x
LcDTcSZfAy82MUPwEIQMwfeN25OHsdzYmUZf14wBTXqNCplVFAcrSJvHpMwIsx+lH1a5ttLNdNzk
hZlvRWf0vkWQbdF29clyv5d9vu/Lsn00u+DM0Di/dQYAyArbylL7WB6SXm9IjraVhXtcjEdnskeI
luo7ueTxZRxC5hiDPCBVhFxZXQa9tHZN57q+Fj8h3Mh9d9mU+9R+tlzd3Qe8MzLHdzFxE35mOxXm
lvwh7+Sr3rbPI4k7BLI3myqLPzkv2Fsj759iiMr3+Ry/NXP0S5ppdhZ1AnITN+v26yXsAHS7R5Dm
ibS9YtWbtrmXmQ1Z3wl+ABcliNZqr43pyrvB++WWo1gzPMh2xEe4h6xI8f3r6pijuXe9KPARTYxo
iZirfnV9vkpI0o0xxDBTQGXV+GmZcyIxCvfMs+Ur51iGTvFWM+84zUy4IB9la1t41fceEVegu+Yq
SALnEWrHfWhl1pZI9HLXIwQlNUkw8td/NAQCvfcx+RBNIYB6595ESrwNaD0XI2xdIurTOaLZpHPo
AZZXrZmsMffPq29ffZw4sRj4uu3Zy8ptG1XRFS0Ji2vHSUUY5p1gh7z7aoq0ISUPYKY9+Bn3TnAT
s+XUrNrlOpjdYl+M7nutMqjdo/0SxFNDQ4XUh9Rsyd3IbFjJyjNWHR2ZdHacXdkVo5903r2eWQ9A
/uVVOVuCBlBG9m637WuBdhwRxTYi5eKiiCtbj1aY3VkM0cntMuMtTltRcIQJuN068x6VfbO3mrTA
LUasuRv0NyZjGFdna+OmsCbdeOElf9X1NceLxY/UBrlzxHqBytKypNgC1rjPujndijk2DtbIqX4Y
oD0QTu0PtiSW0c2qI4rwd15sV9Je2hkjZw6SMrq1Xae3SeOc6o0c6Z3IOgfonjaz3u5drcs20jKg
Ni+n2TJB8D0gpdiPQV29B8vPZ504FF2ltukc3jowxYdUZ4e2mcs1DbwijGjHr6OQEQzVTu/CB8bu
ak1uzYBoToEltpPnr4OuTN/Ja3aOvw+kZVYTHXlP5C9RKGWAZ8nh9BjMy3zIGTif0c9ZCYcVnXM9
wQYq+TVqwemrWq0c8Yp2Ob2yjrzkKQEbX2ffgrinFTde6XukqG0pZLlo8OEeAb8SfMsgdmsY04cu
GTy55MpkcSeZs9h3la6qXR51O/zp5YHuD0p7Bm4rPr/Yd2NyJ0IvPeL5+F713rDzEEVjV+tPfJyK
/NtGnvqo/yTe6+v8TkpsRrAlqiMcNom5LUbvx2gk5LyrR22KYBflaKHEEtXwex11lr0/Z4bzqLWN
c2rrSl2yOtH9nCiGOGteZ5WODxJwzkOaEwzHMNVdVxDbMM5x9jcBB/pdTIGURTgPUXT2a08N0wXb
Qk91gO2SK5nczJLQHIEkEgEVRqpSSEqUYUrP4fIHWh28TSwcWxXZ6Llba2I37/q1YzDCm8Ok2uHP
Cav1bLQaeFxTJ6U4EneSXT91TP2c0wa46YsKBLWzXwxEsyD3CC6olINLlJTzZqCCXOvlnO3o72DX
dI1m3xCxkI9FTpY4UgelOeYBvYg64X/bliiH/Xgpm74uUG/F+Rbwb3a2GWAy+XZufTt/DoDkbxwt
lJ8YoQbUNfdYK/q9kHZ3R8pwoEXxRQoWbWx2ck2EeLz7enYLp0i2msRStjSORzLO1+sDMdjXYGQz
D9xPeom/TIO/2NJvh3gc1agvPTrp5Jt8fTRruAWhnf8ibnpfIei5obykB+PFzs6lFrbQJa9HD08M
EYu4XnW6uwgHvZui27sOIyu7I18VagEcTYsFbGzjCiy0vXcrIf0yccggDjzt5pZVeE99uamLM1Nc
dKxQN+/pwUc+B5QLFgycbm1FZMtAgzXUjBuzFOSwy4ZfTLbaF7pEhse50q4nEraXu91qpYZOOPss
5+GU4ZXZURcNLiJABnkJbTKMpplh7jlyBqjlcb1OKYYeW2rVe+ZcwGAUZ5i7DxilmNlNaFNENw2r
Ht0Xsgt+wUh27NZ06/HO1Pr73xtPoI5RzLk/W7qbFc6eOu/BzNfWCE6UJgsMmF9tlUU7S6vu7cou
NlXB9xK2YAvLfHQo8bvPRGThLgmAFBetmR4nC0UcwU00pphttDQgNimh8WsNFyIf5cISz8hgtJSP
q92yM7T/XXlIRDG90oO0e7wFywlnZ4+oAOqoOoVuEqzGVCGerlvLr2nPr9uKEB2k3+SLT1F5MeT7
V51O0XIzmuSnPtAwTjyEDThsgzWKendjLk1kcugZvyBpJwpNNle6LJjyGM3Gy96RBvKd6W+00RM2
BiI0gnWYmI0/yz7kCEm6EplIv6cs/9Yo9PLRd5/1P515bh7/8+lvv8rmb+fH3dM//cn/Q9NRYyFE
/u/j0aePBINl230Uf56Pfv2l3wNSaf8hTMiqjpAWgR3WgkD6zVd15B+ctQyHCaXUhZALA+/vc1JL
/IGNwhA6f4ka3F4iaP+Lr+rAV7UE0YYm/9eWrvh35qRiMdz/9/jjN2HT8XgX/zhs6mVSIeRxPd9p
E2wKwP6QsqWZGVzDcuLc74jQNuiI0jQ6xhGrSDSW5bDCtjjSyMq8fiOawTmOo4l16E9f4P8w0xO6
vow4/6d39ZdRUZKE0s2QlPhuvZgzTCsm7rLizXF87Hp76yY9WhwS4XL2/IrDl4prLM9Wlns7Auqz
0zRlw9uEQD5BNxAXV8vExrMrQ11JXCZDbGyRN6bEGeguh5ZkxLVD197Og5PUmMjBotcQfRBGO7IU
BqEqU44jfRQfWMwGcQ1DM7lOk4l81gsb76lp7PZlqIbsiaRLpMs60d006mzk4SNqnJiN2dhFKCjp
6xB0cnWx0fUH5nq4dWy0zt/oy2ekyYvMAKwWuDLZz7iPzmFMnsWW7EbvxuAEgYfNDGjHJqYe42ZM
X1yk/Gs2J+RX6Nztl8HOcQHNstaWiJtofDFUrx65tWI+Rd9gcYnDucnw8pjON6kZxr3T6ohRiejG
F0ss/FNnN/Z5GsfyrvZmguhJUTV9RhxZAFt9DggEJBsNrSQSYIAvnEY9I+Rlx7HBeW/LCHxL2BrZ
WaK032Q2OmEvtrRzP6BQg6yPs2DI8EQWaFFOlYrcby2ABgx8SXDVzBY9Lus2qX7phCqLQPuIYnvC
Ed+6ZKdcO/aH5FiNSn9vNbshRa/xfg1jXL+2lYHDFBMI4hPHnThCTsmidS1NNFoK4Q7d2yqyVhNG
1E99cUiulZWOH8NMp3iNSW7W1+4CZmnGDnNwaisyQmoNg4ZVhz9xQoZklcQYT9ph4lSAVT9wCeUy
ivHYQun+Ndg4otOSL7RMLcJa9cbJtnLSRmD1UUD4wtzZOM5GVIJXJ5xIF1rESviRkJzhpn4YYoyr
YW/hs6yFxlmmHRxjvnNAKblLwap+TbNHHBym/M88oguHmhu3BVyG4a3FW/09p/tsrvTEM4+5HZOd
OJg6XufWw8ajt+QjrOrSK/Zun5HoHlowj4daQiA3SlQGBNQkhESiV2vSLXv7+MjBwbhybIXiMkBQ
58txSYxGz+pNCG9jsgscCK0MpKy5fKEkHj7jhFC6WAi02ZwX84vJLvzaYszzp4lYkvWER39nuoSt
cOQugf/bHHacZIBYFIQ9L5iOFvl8mHyRUuv9ouJiaJfWK72HuUCHNoPPmiYHk1ssWAnNGD4MZHvR
2tE7qrZy0Djsl9SMMw6cOXtSiEJ1BEKx0a8i4JQvBBN0L7QKMIOndtwC7NKQw5I+ULXEkBn9Laex
pzYTX/87VUxGsp0+ot8vO12MG2Ny+J4mkeeXqRfcGEZGzCUUIwGYftLx2veVScu8CILtNIzK22D+
kQzUi+ouaoa422ImYJJiRbpSqyi08TKTBG+91q6kAEeGpx0qO+fCVZU3k4wBRH9vuWO5FyHpCoW2
pLkUk9XfI9RSHzGxBNW6cOv6ewuqFoQkMRDzKkZvjPJ/KFvyjJQ5gFExlTHxajbS98qz+gVSGHob
qYriyems8cPLWmx/ddLeIvQITxWyM2yjk/nCYMF8CkPrPplE9l1mVLZ4CvNc+WNFzYpgoutTpip9
9DDFaEvPeh/Ix1JUZG3qxvheZ0O0z+CSvIq8GlOObaJ+1lB0Eo9h5fVOon4Nt0Ht9t+6JlS3WMTT
Sqfe/amXVUdZAJ47hjBFJsamn92RWzrS7Xenq5eqNC/Hx1QI46kdcbTldZCtif9sztKcUvKG4sr8
UWHyA7OLsrraGSlE1p1MzIFmKar1x0jM+Q8gpeoTkVxMLmolvHOtm/2bDu9qWrfRIOhK0X181lq7
eSrNOcGkklFZL9Zs3gzHtHvkpvR6UfqFDupHD0pK1g1Bu+rC3nju25bkc9soph+DcGikLVRmxHuG
pB0jZoIKaRkeu8wM34Muc5Jt3dXDQ0jsdLQzZSm8Td62ZewHc238rFL8o+tIRPkRA4JzBb4fHSqO
yfTPbePBy+GBr5SH86RPWpioxAePFwJmU0gEgTN/L3JcRM2gV6EPucl8EB7Thjae4/sRGM9JtoW8
aVBY9oQK6sxK6cFiArX3lh6SOGMHcm7WskjTD1UMHqkJI4EvfSbuCUdt7wyCvl6mICQnnR2IiWlf
/8j0LMBVNscv02yXw3puiuFUBHXpgkIwi/lYdalOCJTbfhsVwp5Vag0KlW2UOB+eWbL+cvwJKDJk
fs0aFRwCgikuuUP7jfJJb/B9MvZcNYFSzUr2gkiXSsvKYz3XYb+u5FDcWW3rvDhWI89uPVkuEoWJ
OHtT6zRIMq2ZNwQGTcW3qm3oFCPY8EhOCQMi6YTt3so4DJKtFxuNvQJGADkvG7WF/DMgz2FRmKl4
DOb1zWaemResOq9urN3IQ0HIU6JJ/KK4WZL7OOsJWe5obdhrqdURie54I2VUT/rOFV6fvkxeS80A
KwUbIUlldC+bij7SqqjS5EEprrjUWRgOhHtbYlUHymBbb4m1nLwe8EjObHpFzm72nOKhIWeCfG9t
VaPTjn1lK/UMG9A0IU3o0/2IQ2NvtEmDpjzX4QOWFTuU7tSoaSuSbDZJ17v3aWylBAp6WFLXDobz
bakxluET5hXam0G7ITMTk49kQTG1wYsSsecWoX7RokbQdGzKeFvnU3zUa9BVkt1mXrXZINlFOm9+
tZyKjHEi8ihoKyXdM5FCzltRd/NlFKzBe88k8BZuTeSuzFCr1cGwh4WAESSL2LsebuO8WO4VtquP
zpJTvenQC5m+2XmSIG+3fJJpH9x79PJ9XEXtI6AtfR+mzXxsCbr5EUZho++kpeY7omOarQmzZk3a
mbhDLO2uEqZdNI9orG9Hx2YIN3Q1TTulPppUZg4hch6RanYaRM+wpzTvPTM1gm6mqugunPHcu9Zr
uiu63vFb1TPfJ+JdmtsJ9/C7yUDwWkLBeZ6zbH4uADYi5ss098lUzPu5ldqRFDlZeBY0sJJEqhTF
VLCvVLp0ozTuzHUToH9fe3UbxpuRuIwFx2NavjmJftw1gR09KKe2v/WRbHeWXOyPluE6NwbxTk6m
bjT2fj80WP6FyY7cW3O8pcZ2PlFfFN6GDrr41JB014zISojWfd53l1oQKALIpX6Bu6QLcpKyFJVv
SQPLGdPU9YmVTslZ/f/kncly5EiWZf+l9wgBoFAFsOiNzRNJI2mcbAOhD8Q8z/j6OmB0ZrkzqyIk
RboX3Z2Si8wIp9MMg+rT9+49N5MagZN5XK0MPaVDbsfpi0gssZIVgn5Km8LlsI41gz9LqyJYOrZL
liYd0B0K0mxPl7A+dG0r7ukJV8gxKsSXvRh8NGq9v/U7gDpo9iy8x1A+cv8o9aq073QC0T6E1qNg
nvDNV0u9D91hWnBkqJnm6ErsDBZ8d9UauMZuUV2Y9cHq+HQriTUe1FShzXGLKF0GwdB/myOfYwId
xIe08ud+3jQE1BJM+Rloa8/s3uXZpTzaFY01MXC0lfXhGlNWPYWeZzw0yrR4aA1336jOenGqVpwN
Ho3HNCnKJ8p1S63ouE/7LOkpxICejcxWsEsYQ1K8GZgkEGFHVbAHBefvujZx7npUlhdm3mSwyyLQ
UXqkNHgM8l8w4Y+ajyfWsuonk/yZjeqVnW7DzpQvoH0TpnA5F25hSxECnxGV/zCgRbn3LAsjyuQP
0Uoj3sWkI+IZs5O58ei9O8R5j7CPUHbgfsB83iZiYDkoSZWc5FjjI+2rHs9Mxli3ToCSLwwmHcCi
EnVWdhKGa3RhgnNIWhndcoo6442HtSb+lYYq5yZzMAqMAWYZ7ayhleQ0F8mdW4bHTLVQ7/BFeBh3
3fwc+jiizB5FQ5d0DfP1IEr1k+81iNUwvbbwDvRaLAe9hwKQlOXBwJO66Ut/aA5yMptvwp9oOipz
qMA5cfVQNpVKxsB4Jrciro9xJmGZCB5TIsWBGCFI52Wr7V4sdcfM3sper3ZN06U3eq3khs1JvVQ6
s6kFvXdsnKaq2xfqT4QNnDvhcmVssRe3subAcK+KgSwM0a1Nd5Ljn+E6D/PJ5kecT2RBWbVrpZtJ
6P6bbqb10gfhSKatVgXfdelYd5I/ZqwH9JobfcwBUBhjTbsXjMM3K6DOo8MPRmk9pAMrUyerwFkm
OaqcbQjN5dVvWpppXjNRpEZFZhN6jKIuWGFKZ2BawwKa8+LRW6ybtocQ4xZhB3QpCoDaZtbgHoui
ab01EwnXgATU+BtC1ehBD3QxEB+i23E2hVYyGxo8xG5P0sYU9Kqj42cEV1P8gm2iY8Xw3M+iTTQm
pPmKtPXKlZmOCQZCP6IbmiK2O3RpC/JBAGexF4HbBS0SNafr6DSkVkNfvkCGg4OQ1LUGFdu29Eh2
WpqWS5JgKtnfl03LRHE15m7zPhXUHdwcDkc9rWACExl5gnfwOF1TzYl21ZaRwl+OhY8qpnwLQdXZ
Rx8EAvHYZqtb6C0S3V5wmTK8uZRloc70OxwtjvFappDM8LE+dAkXa3AlxzH8/uEhDhpMMiO+yViD
HDkGvX6C2BHtbMSOTx3Dc7lQ0q+OsfZaVnF9X+i2fBJ6jp0v1bp62yUpsZxKxScAGMWFg2ByxoPB
ZZAsyehmnDpHOZY2KS+kAddrkQjbd7hIMF8Nu9KCfZsXCZGLSmzbcF4Q+H5yVfYg5hZ1ayVvdccU
i1YhB8W8a9QL/vIePFvY3DhGZ76EOkdAVRoB37hxqLHc6egxzvjZBq7ajHGav7eMYY9tYdFHoMCm
0Zmm0aMHSXeXNjxiuHvIOeTwGSe7oXJY9h2VeT+M0K31HVNpbVjNLC2mLiX0Ig8Xe4IGitZC0Ti8
mpGrU0G1rAEkZQsv+Ik5yt9UOtTfgLX4MI4QxJcdYg7CpYO6vBtLE6JJiZl9AVGjux8HnPqdJLVT
mWAecxVxAowS0FipaMfvOUK4fdVbzirTCG1bNFpQPPl45TZVOOAgsZKWhqtFiXl0FSv1tlG++8y8
iQOhM7jWUzVp6O5RusEM84r2WBku0B0segZJkaX8oRz/wSWSDNwiFIhF25aQEuK0ePBT2f9s8gaB
tt/5PVAMTT629SyrSdvUuPic+G2kdhCU+lzLr7VmMQ8xqbLo/kflEC2t0Xb2bpG3jwoZIUOAiktT
cjg64u4nrHHAlhcAqrwlbE9/Lih4oiVqXBYUbOP9k/Qc7wUBUkJVycOXMA+9dHSJLgmgzztPANBq
W5xgnOJHjvq0bT7/2iCD8Ya6J3vVOK0xAW9LeE5mYmc7aCzR0rQ7/U4PqhIcJIQUTtgVTN1qH0QV
VBm/yDesx/VOi0P7rgI/GdM7qPk3gcqZ/3sNB4s+olfhYqZ/accp+k4cpLpvPDu+p2JggS9Eau0a
HdSeV2btBgeEtlctSAH4bIS2LRRUB1QQo6c20MedJ0aLTJ5aw1+yTI045SfC0hwPgXLCct5JkopC
n+eVyVW0HyzNKtfKkMD+YkP5T2SrBdivgnRwEKU59TMKD36JTKxub1QjdrbRAC9GddGLN7uc2332
QHOHKouFsDMKQKaZbdeHMImhrFlIO7WVUAPJyfCawpV0BqRxqZmDFaPGwuDYewioO1V8IwGpvXEj
KBgqLuw3o+E4RZkvCPw2laAtJEpwRxaIoz2c0ApnJ8cGc1FBYa9XceybR1Dk2l1p1d0h4fElGsNQ
L1nfMxwvIHbScyPTsV0SpUELA20O3TEsXuosydFweH8qpOGfXdz/3TOD/4smAYZLF/6/nwTcvzfv
1a9DgM8//+cQQBp/KNOxcDUpx/6nUUrqf9j4IqRuAObB9zRPGv7XAMBUfxiOjh2KI6eYK0Z+qM7b
Jvif/4NUNgufAqMDpSzKZNf8twYADBl+abUDJLHwnBj8x7Kx3lrS/H0QwPw0asmrhH3Zmigys1VG
dMaict85a1NcNf7B6LRX62yi51/YLSNqH7XYoh/1taHRfSl8k7Wro+jLnpGt1Sw57d84or7EDPAZ
pS6VMzs00Kww/PhCDQaQi481JvjaGbXLCHxOBB9RcOsOJAznnrOPJus2tH3AHuDNlt1A9zn9G573
7Bf7z4nEnx/Bnm+SZRjkZn41sVjMtAdyDyusVgiRNHWJDOdCCgid1AD3LpPNRT6Am/3lCTr/+ff/
Zm/6fRAy/1qeCheDCoNWpYT95e4UkRU5U4HhY0xItra8jRulmzabCclkVvXaJtasFcfAtYct17E5
khTDvoiezdyi2U/aQq6tB+aBqopfCJxl+hFihdCujhtBgEybVaT+NjHO0n8fKn1+asnQS7dsi0JZ
fA0wAYEwNFaDEJECrbo4RXPCB+FfG1ECY9EtdbYmdFS0ovDeZ3W8bNnlbhkqGCu6rdkLL8RbZ0by
JxMfFFxBJlEqqYlQYxdJgXmgwNtPSTerT46iTqFtyRMalFttbLY0dtjCpgfaKWdtzLeFDG8Vh08z
lFc8cPtcIYCpB05g6cYZKmy4aHoLiC9i57n0WtRT042baQDmA3B5yteBHW0K1M4tTZ5C2zU45Z16
bk3kmGCGtcVR2c7B0KBPU0G2VRxrPG264Tx/sqx2P1XeIYr1XTDK1fhB422TKf+uMMdbYzjkkb2d
Rn0bFzHNYwQ7wA6NFlszvj/tkUbJwwCgyPOso/A9jBoS8UmycZP+nhEMYpq70u12AXsN4rNsEZRq
aZT5ZTImigWdvM5gBS34MnnaphDNOqqoVwYGQXh/cqiRj3o1PIYNZ2HgpnbjXVsDpBne7dYivqlt
1owot7CHVrY5HFP00G1vPBYTAj8zONhJeTuWzi3FzUoLiwsK/l1Zjt8sT+1ynA2LCIAoXgkvWdUl
Ry7/oOWcUTQ/XBRdBY0lvPGwWwZassbwgb8r5qg47EvA56HhbmwfuYd8S2p32VXeLfyADRqede2a
W2WLh7mL7mLbyPVm3XjjLuzlqkuDpWvcmYO5rWrkNjiFuv0cKEx/+YnW5JqjADRFsSXP4ykoi5um
D4t1ZJ+Flzcrq2fl8HkUFhKrVDfUT4k1FgvTbr77ZrTFbnIN6N9sRrcE69XZK7ef7vtU1KswDNUS
igXqTs0BJOaBHuCkiX6gLjR0LB7yArmJE582SUpBm2CgrAB2KONJb9zbpBifav6uoEq+tzqWKRhU
1qgekLnfV06BRoOrjP74xWZ8FmdiJUJUqpMMb2zFtbLUjSavesibAsHaHqwbQAMEub71qbviAAyR
G6Kx79AEaaa2Ab38M6EI6/NsU9fPTjQepaQwa/od+UuaHm+Bd2xllR57A+yR3a5F6OwKKdy1otfI
a4CshxIRSQrgEk/ZF4ib74yKy4UGcQ4BV7HORmxO9ILwW00nvxBbKtkDWGLansO+lf29htuQUKqt
78I5L/HjgoNKwp2pAui5YFy0GEzoRYpy48QY7zjUN3WyasrhUOr2DDZYBGawbgXKEQk1ahIzNX7Y
q6hdk0exEka+mJfGqR/29cirl7T3/iAfwPgcaLifaSkdy8ba6tG04yMsmQQzAzwn9qlubulhnswe
qIOGFcHldCmTVdBYLEw9AtvuOAXupnRBh01qBSLkvk3GPW2zowx1TnvpJmW6lfn5PgxfDMBRPGcH
O2IEM9m3UTEeZ6imsrDijvmLn+jNYlD2ncfUI+JwU6jnxvlh5WoFlQi4IEHjzCPBaW/mewQ+c4NG
cJEANWSsWC1EASVx27XTBhHcyomGe28Y9hr6oEbbjraNd19urb5dF/a07FzB4nH2ck5hsbUpeG2b
kdH1UuTN3mzxt7reA4vuzJf8SEJuZSusH/RU742G3N6Y1F7f1saNSHn6fOm8eFaFWlYAqqDLY+Ro
V3of9J3ech/xWPt+2a/qCfJkhl3Wc8OZBVq0CLn4VZl+YrADcz7aR2mIaUy+BmkAAVbYy9ZVEPKl
9t753qOX1eeCa7YSskfu5Gs2NOHpVg7w7hhT0G0WN1px51TWd2WOm8GKdkYY3I2TQNLnpyX9d87x
yDMHrHh+8mho7tpIjUOUDsuQ+XNm+fe03ba2HR1wOsOL1WKOwuZT0Zh7iuR1p7ecmbPnmpwBmHHJ
bYEubsZ7QHS6R098jHvOBWVWrzLRvgY6iriBkXHUX0t7xaQ2W5RQkrQsonYp4nBPz//QTyhCzQmB
VxTSG9dDy14yQL9WNElK/xKJ1dwXcIxXhm4HvWPaOkAIWfRcvSapbYRnzS5WAelsrsO8CoDY56un
Cf1FSypuosPcXJuJY0F2SqxTwxmzs8MPlObX3HTTZZTvQSwvyyp/tuviKiZ3E/bZY5bGr6XNIKGT
QIAYKfO2RwgtFH+VH6Mv8APzzfdR6OVEq7s0dciwV85i/jtk1ENW5PAKW+/KsPlaxe+jHxySFAAX
PR8alx0Jm7Hl0dsn4UVz63s7Y8kNErnT0Fsry704efThldE6n/mJY5jdVB6jEdX1Z2YKXYnquSx/
0mfcJzFaZk8LP1qzGWjW4HCbJMMZBYA3td6qPD6GBlZZk3bwghuDZLLIrpkthkXDNU7zW8bASZJ/
xNmaXloBxiQ7ZXCrl8BzMUbMyXdo/5YJqJhFlDEacK14lcrkg2QDufy8LF3F9x8EeC5zwJyITzkH
ocHYeVvYtr9WEYzQCX+ZIfmWYTY8UWLcJTXjtBbfj1lO3ZJoyBfenm8lar8Z5C6XMkP/TqlmaHSC
63Z8UF303abXvBxB1UWyizemTCHLZ9+zjkbJMIYfgDU7POvcdGR2NBrR8i7nhiASaor6nOSyyIxX
8LxcRD2Qa3E4MT4zk2kTiZL6i5EuJqsAghyez+xsZ3znCUOtQS3vG6z0msqv2RjBzYaqF5oOLR3t
5KOEXrSMRJg3hx/z9csLDgjKZbrhZG91iluxR5WfhfbWswdE8/FDYto/UIXEDPvTa+alN5XjQti2
0zPKhtc2CGZe1E64w2vme0QYWETQF925qKN9xhh7soKLbnEDqUtmL0G4HVz/RvM+ykFA8ytT+APu
44zI8oWOkjZNry70EfIvUdMN2n1Fs74AZIvIp+QulE/C9Ha8eMvQou+rV8kpj2KKIHfRjtlt1TmQ
57JZok08YcJip6pq3yX21koRTNk8XiMzunVPWb1KOrWJhuzQkYyzEBF7PVaSfjGN/Tc5lbRgG1o5
Aw1Jen48jLG5nhznNqEdRGXWeTRwwwNn9yOd+ve+UIhlvGpTWnyCApHYwioe7L5/N6ynWXPy+X5G
nXeZmPADAjuSLTszWq1uCQ4Tdz//L5sPQp+XIWy5Fp9Pc4cXaPCzh2DKTkHAhTE9rhvic+bJzSPG
kHNvgLuo8rNF49HO++MgUYq0mB94lBaCCdIiVdG4nY8+Tf+DNPFsVVawdTX8QJ19PzC6WBmN4R1M
+9TpBi9XdEzJpEcgZOx4K1lRDNAEhZvvyzCvt6otjwKci651HbIMynuVDRdDXq2I7QvjMwVYFZXL
rkOfCZ10XeU8136TpFChxINbWzmLks6XN/2PxmMLaqyF01nuosqJeyJEZCmKSCG4yPCxLxnAmWtT
r5yt6kbIm2xyqko+AFl+y3FKZoJnY5pfH6+mddgX765R00OmQGeqSmNpftFEn6dL+lprK/fPRpc8
jQW/ZaI9hOfIPYfTEM8hHcxHE+PIFXo0xo5Rfof5LscPsZi4zO68EKcYE2qsjiJzLnbHv2miPF3l
IaDD+TXu5dzyrL7NPqWlMGTHYxwtPQMVhdE7F4821TKt46ueITvQEf1CasrOnpN++JxQFwjl/MXs
O0iWpgKh6CaDubYQdLDneBT7+m1idwV4Q3uRB12yEJglcBJFjL9BD+saHxZdgMajU7HxRoFG/3S4
6Trn0GtY0s2dAUcEbhF4jODDN8iGUByAhkxQiKiOR5yJFpXrPRrkatEY42UasXMalkld4d61xOAh
alEXM1LngSorVulZN9hCYp8fDj3w7e541bTwlPAWN4N9yYf0nKWN/nl6QGby3hUW5nm2plmDx5IA
XKtqb3v3jvkCLVGHjabRkrOWsq+I4qxH30xsLvNrkxT8Y9diN/LKvZ7068RWFz1go7JQBVgqSxdG
DEHEdfAWhx8pdGMmfd2PKkP8MLHMRAavBWT5zZDX/A9OBGuQlR81gsCuABvWjMs28G/MXO50tivO
AuVJS/iUkkfFAyHBi0/bMuHqmom8pF6zrsvw+fP5AFbJhWNZp4+0K8zgOmj0NQwVfcwvJ+XbtYS7
NL+snpgjq6unwq9vaVdegAOeCkkfYv5p4YaPLcp8FV3nu9S4CZL75Gp1HFWqmrtq3ITutyxsNyhL
Pi+w3/C5aucyrw7xKC6xT0nPyo/y2FznjrYrdQRTw7dwZs62Oat/XHD18xAzbcDlCpBWzxenHus7
Nw3uP6+wNKkPjC7dZzo5AyOjxTR+N1ngVqYeXkOPLnY/7Twvefpcbj9/xgbJIJH8fz7r2A1PgwnB
lusrMi7N/P5Y3EOHtaFqtUuLehMlZH5OSKWnAVJDuOBP1DxPcX6tBj7nfF+0yBkWmkZboCQ+Q30L
bDYrzrrXss2uWsSfysor0hkWb+/QCrhSTVvc8cXodGXJs5dpx4xOQ5gVN6bXvqfpI9UTc2qAZxDo
ohMXlWN1KQmq6ZCx+GqVEKOxsCDe478u4uklMPXN5zf4/Co4cKa+3GUyOtgxXbT5ySsUH8N1rR/R
bVryWHQ8wuX0Kk0JvY2NYl4+PlcKzc+uKPIWqbAOE6lKnvEDb8m1pL6ECv6aT+Jc+ePezX3+CHVP
SPn1+UL0krVmfjOhc33D1s0i09FAi0+y4TMIKHbY1E4JR/asOk3auCMCbU0WAAlBy9pplqy3fC/r
EAyMq0grWco8XUe6vidSkckY7lq7ORIfBOYhxcNVTwViGPFhlOkjaNK1q9qf2ThdRKCYO6r7ieGi
QdOiqU9kDNGGzikkizkP3v9gfzgblEXGaK7pL6wd1MjzFu178dWXsC+pFU1HW1uyFszWsHhwbpkr
XOCRH5PRHWR6nN//z8IonHfNMODzlc95519SvcH16L6MjTGLBer7YaDArv1hDTE7YAxpUW5X0w6J
C2sAtU3AWplWrD7z1tfn0RVR4YdUzIzj8r7hMUIJ9kEbZdmr5KRH8YevdXfhfn5YI9MCj+By55Ir
43IW4Gq+HaQGITk0wdzdtu1MdzDfPUo7tKAcTar6u4cdYYX4eh+E4Squh9cUuxW21/desnIl7dLy
2KM3jgseemKmU1ubALRch5o4itdmV1/nNTXn9k98HFHpZxyYy881Qy+9i6ZrPwsu8fxuzG9tjOpi
7df89EBfhycAN8udnQwPTvXi8bhVaXpqQ/cyvy6Z2x7TNLyfF5dsEjsmHGg/59UojLLzvOpV1Xwf
2OQQktG8sbRX086usXajxwUaMuxFjvb8+Xy7oC8YZ4GuzKvNELTE7UA71IEQSJ8Feb6DU5udPovR
HEFdMqrFXKHM1z/gMYFCvstTOMuF4bItj4QM0KHO24AQ6+qb9HjWDY016DaK1E9GZ9cUbObn+47s
Bf0rUUL2wEkVsOl1vltxlqwYLAYbTy/sxVDXeyNxkRjCDVcp58mkUad5tDQvwPP1mIFgsrJv2ZpW
vY4ENA+eoJR+FHpyJXYBC1Q/PSJVu//sTE89KxgqDeh23dN8gT4fkHk3GfwXLxnKVWmO41IN5Y+u
Zytt8e0sBlz+2pzjjvIvXboyiBfT5LGh5P2KBOSMJaNWi0DnqdLdAoGjcW/5PF3DMMWb+d/B5wre
OW/He1aUZVaqaZdkw1qTPt7TCT83ZDOuqqOPiyHJJr4okIbBGY65CMYtmoJ9NoeOaa16ZtAKUSLm
cxSatg5w0qxk3yRbA7lOGp86jUMTATguxW46j9wR5gAHfo4Fu2ATZPEdsJBqoblAKhgNbkd4AGLe
7ZPMalhDCUCcV+0mzsftSCsQXYIb7hDuIaUIkvci1jjrShfXZ8n0sBnYmcxWLUPPLQ9Rq9+XzE2h
DGpLqyqDtcdsLHyLSoXYsiGUC1IayIIeMBIs3PCIzrVcGuyXQ2l3T2NZPkl/qL4Hkf0W0hHzsuFV
r3SyomrTuKC1xr7WnU2tYziZJ8nGoT64SWkD70SeBkfiwzRudvazbaW4Se2UOIis/iGGyLoh2EHc
DJA2IYDcfP6T0pFHvZfGqrMRLy6Ihav/jmz1hWs1Tw74LwQ5hhW2rasvQaSe5pBQEbr5au7MJh3K
mlyuLOWhqLJQ9wN6607s7QelR5vK9ZDFvbWwXzWESdLRd/9HhoH/TxqIBDOd/35quAjaL96h+c//
OTV0zT8Yy5HprOCmYRyah05/Wocch8mhbTL+M/GLW2qOYv3H5ND5Q2A/YiyIxm/+OYh4/5gcYh1y
XUMwSTOExKD7b00OKdV+m4n96R1yTMuaR4q/INMaV290+DPmjhqRWBbAaZiPE5XGO8dPOhQ9g06l
KIA3L1UCDHbRQEQDxGOwnj6Vhd08I1ixQeTWufxQtCeeE9NPDIj9EoltiiKOfYlGOaIoCboeAZvr
yxUFuvtm9jbQJCRKF4KEMqhKeYHHxE1j1GK57u9aR8MD4snM+UiyCgF95JPbDt/FDQPSweX0GlVm
80Mg+0aEllAAsP9LHBV+0gomaprdgoWQnD52IpOqJaAHj/VqgnSiaDQxyj1RHELNkgwsOeXXtlus
kfWF2dJmd5arOqnjCvmMRIlANofzocEZwNVrT4ceGPBR02lUIecfyDEo8mMdRxmhG3aVIpYoJDpG
gT49S0fvIwejtVeESzyYmd69mxToOwFl9TbQbOcYTJW5ZxqEUixXcq1nYXPg8Dwvyq7bsOlFLgI1
6N/XxIK0sjChnFGyG334I9JRZA+NkX7AQ892DH/tS92W9VlUxPbRLE6eDAuxwqLzkUjgAwlG8lED
Y3gRhZnf6zFKwgW+quJ+JBT6zOxJbnWJCm5ZlUTNxAI0QBMVOmdXv9eZFnXVIWjK9KbNoc/BAHDT
gwYY650mlfaKQKx4lL2Wbksd3fC6RKyv1mNV9LsR4dSsfYqMPYCqZCVhPTLumfL3Gs/2bkLaui4n
e3xwo168pyROPOsoUQ0wB9qM0NVy7WceJ40gD9RCguXYZT7SuXdFvChcUnxOBnDBcRUS86Q4l2rf
uQV8N/yUbB0t+lNAehP+jQXT2eYlHESf7GLTDGkKeD3qnHLIUcBgnR5WeWaU2pq/x3vvRWc4SA3F
GDLeENORdLjxJufgFIIVdotDDxwE3TuvUb4qh0nKTR3ow1UnM+QyQj4bt05BDC+OdiLrHK3vfsK/
RA+HEQb6y8ZncNou+ywMBc50CZlXRER3lAjUH3vEgmRyoQQM5jQGQTB3RBaZ55vpneeY6SOBLiEb
Vaoo1+Ab6rBJbMJGHFC9+yYSww5tHGD+Cuuuo9LpR4rokb6SPZrfexGNL0SoWO3KGgqL0CKMkWsW
COfVsrv5itljnb7VTTpIqKIGY440dMkr5qkjmFrv52S+oAe+HIwEGLJRMiYk4hURfpISB7jlfg/f
hyZMzBVtUeZPpV3xDfTC899k0OWIjUrtvmPyDNWQjLJFPsVqnXUkXMYlWoBFG/EcLaQvG2Yx4G9q
G3nZFNDBXSnHa9+APGd4SIY+MNf4DGl/5p0S6yAzx5MYOkJuGo7EN55uFzFMUIOHKG4Mdy1S/k7O
scXs1fKyvciFeW6SaLxpMIpATMxyBK8TAMuHAoY08qOht45eSmLxBlmsPAVpjwUcjIi9YYUez06o
xy0fxBWcztx5WmpA5w+t0N1pXj+eaMQmG04H3t7QOgJTTUJYj1lV16eYXs9pUE307Ceu6DFAOi45
KwIRvh0/muO1cWrvtcFq9lQ5qvzWEaGRLEIguVvgqMnPf39f//+CkTzzhf9iE3/P/OT9x886+FX/
M//MPzdyptIKwKiNmkcXs8Dlnxs51FGIN3RAEXqwx//nRs5uDdPWcizbAJUlBBbdf2zk+h9s3+7c
oUQihMTi31IAzZXgL9IWUM2uK+gC8nsQNqpP9c0v23nq43HDzhDuRhXRNCvDpzgiW8TW1kxY/bWL
7h70wjCscaMzcnCwZ/xysf4LlcsXE7JtAYQWmJwxM2NnFuhdfi8oaLzGQMQzfzd6zrBkfVunYRXc
N3DXhRL5YszGYWloHPdrl+5cnM0TQYRCHNCo+GtD+/bXH+j3wubPz8M1R+kjHMf9F72RyZbWduy/
O9OZVYyJXS0KKPHIBMu9Y9vfdKsgR2RGM/717zW+op+5EJZuCoiAiGp4YOYP9sutyDoyXQtlhrtm
xdR4Q3IwU+fJ0ih+cIa4fXoRDfl1PYVJKNJd0fWvoDAsmvUOo/1Oe5SEKo5t2z09/s0n+3JJHK6G
o5tS1+H4GrMA9vdPJpkx9DARqh0d6CcHCMVCm5c05UOXrZK62MdJ9r3ud4TIwQKj4XHbiCtK7mYN
z9a+ZQClmO/EWeHcFNaxQRb3Nwce8UXIxic06YMjY7NsbBcoj37/hMQoS69VRrlD9PxTkUaw4gID
IGqRBviFucs91lBthC8jRrVzZSHOWBHb/Ty5Tp9NLX+J4YFuy5iBmFvd977WUBu5c8aB6k/wk1a9
ExLv1YR056NmWDdlHOx5QV91dJ+ljjjZAVQ7FSnI21zbUZTWJ4ITeFJgaN6qgsDODhm5URJrENv6
Y9SAYfmb2/TlXf68CKaps2yYkn6d/uUihJjJwiah2UoAKACXUkvRpxCW8i5L2W1gFS6dpBvQfRf4
NCfr8Ne/XnwRfs2/HjkjAHebtelfxYQaRpCma1oiYIoi2hhON9zhidlOJLwfKr/eBlVU3BbtQPPf
TrCCOdaDmhDg1xm4ryBAGqDX45Kk3WhDUBlrj1McNL0d952In4p+/GYT3LWss9dMRNQYhla/hiUz
FKJUG6hkb1KXW4Gze8d4c2tF+SrImvLBFLWx+utvqr4+bdICysFqOasROaR9XbLSOfZaa714VzXZ
nP6mbMKkook8zgWUR4TC5rG3quZgmkyUkY+nq84baeI2gb0bIz9bGfRrKl1Ne9zi6wyE9zJ3CXi2
vfoOm93GJQB93cg3TH0rC++T8PVjKMZDOBYrr/fHc4W+eIFtxV4lPY6GGGghBuKbIS1ek6A6un0h
Tq6dBgvTFCOcoPqpCFS8hz6LECdi8GSHuToUIv82jPhuOgw5GzXBFS9tuqsOSLu4tM6dFwVrPyvq
Ldl2JYwUbN6UNdbREUxrdJ0ycOrJ1UyiGb4kxZ3QbePoBJmHrLtkhRrDtQ+K9w3zF6V/l3s3SRTR
VQMPvf7rW/KphfxlH3PmW8J52OD5n5fQr4tn0TQGkVdhuotd8dLZZBRKhWGo8KwnEdpYP3n/tlAM
ijnno112wnVP0uOVEKnH2KMq10mlYngTGkIqbRwOCIMmamlbLDJfGduwTopVhwwKQ16krUqLr6ym
+oag2eyoArzzQ3a0YDwjrWZKXasgWVvEiBxQGXSG1M5TMySPoT4mYNrhKgReqzPXN6GsJYZaSYmb
263DfUUmMVP1GLXtCJAzPzCAdu575ejboGFmhIfF2ZMbV1DAC/UsCn8TBwztOeLZ73qVn4RdOUw9
kurWpq+JJrC3blWj7Qjz7c4Rd1BleXKrhc5jpWnasgl7RC5j4W4QCpTLwXFPFnOkXTxnPtb18q9v
0wwW+Ze7ZEt4KFQ3Oprj35dpreu92NGCZOdXgEztiHYnRAYMV1hwulDt/vq3/RevKRAVXTcNoTDC
fb7Gv2yojoztduDzQWjHEzHCKyW8Waf96CGlQNmCkk642g2f1APu7v/dhv5lP58fSQO7ljFvnMBf
zC/pBNgDYHiANNiJNIeOWD73I6m7Boa6Al9y65Tt31xd40vb78/fyPYsTF4F9S86ZVgGmS9I9tx1
GVATgyFb4J5tohDuSt4G7OFVtCV+eRsoAntJzZslL/XBxYS6SUA579geHvBA3f31bZiV7F/vukEv
6j8IO5MlOZEsin4RZuDM2yAg5pxHbTBJmcKZwZn5+j5Rq6psmbTpRZusMjMC3N9w77lMsQyfa+mf
7IN/fQ+mT+0LSaDcFyAgz6s1sTnBRbiScX5ABYFwZk6mM9sUJtkyTtCFpl5UW8jHHNvgBMcFtG53
zmSoY5NPEU1NfxYoDXA9V3cZQcOhIBdsu/hz814aGZxT3+To0xnZx75FQpI1/eXJ+u0nbfNHuaZt
+Q410ZcHGbNlNl4XGkNdBH3P2+sgcMZFbFnHGC1qIgp1AIRVbVxUrts6sf1tOzCyqIzigrZHixJl
NoFfDe1fTkLj+lh9ecewrWAPYNjHw/+1WBOlkztCes0eaMa9qWlnl1Rrq9MHdgWQohyvPG32BTz4
SPOM4m8//VoKfv3pqPWvfYlhC9/5UioiMW+7thTNvm9VfBmGGY2hZZ74FvxKkp9Nk6GXNl80uC3R
esfEnUFcTKoJVePnWyPt/xZB8Y86/+uv5ApDOAxIqPq+Rqq0JAiv9kQJVlX+FDRM2zOKNSgVHsHQ
49vV53NOk9tBze6F8wQ8slvEF5ndozU5M0potkVLwAEQ/TWZkLeQXbmDObOccyafedLop95cFwAC
eojg8nlQ8V9eION3H6pLfetex/pQob4cmyshWqgv7GZvSd2hT2IVufTJpbLh0BfNpR7sIJkYfWIf
ro8Wzp8NgsiElQN8Fyx5MU44/f7PL/VvfydyLAUXLlE77ldzAmpNU2873gDspO5GM7EfQMrKN2Ol
1fu6Z6qK5jLdFjo5sxPSBFo4Yg8Mfaa/8a3iXjEdBN/j/aU2+91Z4zP+1qlBHZem9r8vZkOimJej
XGUGlHKqz50ECFceCkT1eqleq6F4iye3/Uv/8ZufKq5trOECcCVI5EvlXfqmstdSNnRAzfPiABVg
xYsYudB8SIcZVR2wCA2//N9K/t/cMQLDKbQwyzJ8UF7//XORFI5ao02cQ9MPYlTNM6wPtoxFax1h
eK0sIFQeUWHvGgOVNrGfZHZ0AyciPQqYF+zbjPODhCufMNb2U2nZ3w6E31zC1B50BewrfDq0Lx8N
mQz5iCNE7Tutu4s7Ql9yA+43khs/mJjeIVkb0ier606MOcnLZiXcix6q9gh8v6jMc+7AK6wN71Az
Kd+4Qo0hzkWmq5rz/c/P9G+qE2GZtk+jcCWyedc/5V/3lMbpbfZckvsiJ5himfWjbAy2uvluGmHf
/vmHffU1XS9rKgOPEgGlEujmL0/qaGYSWHICz9KTxOui99pXpE5vteFGVu5Tmmu3CLAnZiDRCqD8
UGoiaIth/MsX9E+y0Jfj0WQoBQHX44JmIPXfv7om5iBtoUntfaQPSGz0Z35hIFrTclvwLC1KaG8E
wVO0WMbbOE3trokVJGCrf2uXZn6Za4QDqfqYi6HajX6T3ORdy/jCy5Mf0gSAaa0r2pq5Q91pySOW
8fQ8GsYRjFN2KfUkQYjtkaAOmmpnax7XFCAdMLeVESYiFw91ngCXLP0fKU55D/41omAn5h+QvUkK
AGCnLnUPjHN9EKpHISvqq9y3IlKlexSo6QXGTBwqF4w03cdGnK2V5XPTaofaBXCLlEZL6hVQOu6o
P3/Fv3k5TT7Uq4GL4R47u/9+sutktTnxp9V+Nisy/ypNbA0D0Bn+VWeflTUBulX+ly78n6ry69fJ
Vs52+LHXPd/Xr1Mu9PZLw2baS5YfavHyTRzHzWMrrC5qqbPzPjFo6NArZ402cg0qlimJG6yN/Tqg
1jukDXR00QGUnGXxAvtDgeUfsdBMg8lmQ9Rn6Z3//EnZ/3+AWjRuzHC43xyT6uG/H1WZJtqkz7Ha
S1Iqg7j3kYRCdVsWmUVtsbyPiAQAEubfrW7Itmq1N/DozeNcQLuyE3pk2XR5pOv+sC2iREfWVvi6
zwDRLW4ErxV/q97tmlb2yLIc/XtiiAR+zlw9LDma9q6oIRI43fiyOsfJ/Gm3aeA0jHYSVo57DYIs
AgLk3r6BUd7LSVtqrMyBMEQseabKPSPUTcGTcJejVHRWrYiKnIjmdCAY2MoKIhB1jaMLKSC8+eaV
ytaE9UPgIf8GaPF+EuzaRHWoam/aNoP58eeP93cPIg8EdtErN9Lzr5Obfx1sA/bfSXP7ag90ZdiU
fQz8fWjisDQsI3DqZCKkEpD4n3+o8f/fKVNM7iU0vqZ7HZX896eawF+vHVC5x/JfwWEYsLb4mhv2
/vKGv4/ohepmkV4ZAuZYDqvD6dI373ahp6+z7tRbc4iLI7ScnVev3VGYoLiQdbt/u0J/U1yZDi5Y
hvC++/+lPBj71p11t9y7cWNf3PKbY13TsItFknl8LarA2o6WiTfMb/KoTeonQPnz47gOCNIH7QLo
+fCXT+63vxItK+2NQRX/dZCH1n2WuOfKfdUbr0XbGUfTb++R1tgbc6kKYCotYuSRgSNpzuQSyjfP
rCGq2EB60/qRdcLdn38j9/pdfT1VGPya140E9uOvl1ViO0ZZrE5NxrFlb1Vt9OE6t9WDq/Vy24F5
v+CRBA4Zm+S+F477s285PzpvX8hFfVRkjJX6Yz4rhD4mY6nFtcWx8WOSNHy60CxVN30CbrEwixnf
KAYNabrIrNcY1O5Iycby4NlojnldobTU/XhHMwFsAJkE2FuXFOs0n0PUiSih18XaF4aX8cau3X4t
WCVKOXShNmB9mgVze0dgSixTGQckZucnXZSvhqgZ0cRZhhtOG49a29At59ORA3o6+rEqwiSGP2TA
jDjN9a7zVvsWZqUWzWAISNqzHXR7lhctdiluyQw9onf47lXOcmsaVbXtS1YbeTXf2JU14SMQgJcB
Tu0XWb6mwK7+Vlv85uuydIoLDMQGsoSvl4DpID22Kr3m1UP67SvnaNnWUZkqDb1en7YxDp8NKWPv
SK7vJMOqjYDlerzqIAiwRo3x58fnNyfBtXfhGBA80IyG/3sSuGxSQIKABrnGvmCgXF/aafb55mSy
9Z2bLPF/+jrJzn/+qb+pPG0edZoA1jLMYa4f0r9OvUVv+2oRyzUFAlb44K33zmL+WEjzVI5/2/do
R13NmAIQ5X+j2P7zAf/3fbnmHTIf0AXqc8P58he31tLZC9P+PZCtV7UMisEPAYzS1/b0TKgrOozy
utFsS+oTeyzvxwoGfZ1aAP5rluRd506hQsTCwG+1j1JHfZh13gla1V3FjOWQkxsWWL0tGJ4MbiQW
5lp1haXEjJszQy+6sStkz8xJACY/9GobJXcgDvDCwiv0GaDLjCRMs+w2NUXl1kkJR9LRLErGfptk
QcQDvMrfK7vfwYl6by1LI5NrusQewSqT89f1FxqZ/6+/Xds2hMsyUEe+pF+PxX99Yf4q+jhJDOiX
KZ2tS5LXXdEz21/9I+iYRxz/6UNtVNptikUJrmJz1Acf4xKbs2c/fl98mP9Z576Yoz2deok2fK5j
TCKDjPfWZHQ3yXRrl1Dogc+jMZzm98w7SlI4WMkwBfUn+yX30xOJKAUhI29tP5p39WfNWOm2QNwS
Ook+hokqPgCYbqFZIk5q8PAJT50aN977IARCxtRkJ9Y+0JGJRG5fQl8dQkZCJIrMy2nQy2/mhGlm
viIRM1ac8xhvewz5jcSu4RVWCRQsCRFTPClYvOFg5M+IIZ/m2rxjF/Xgz1dTYtOGVtOKB49MjERB
r89AdhHLEUDIDcxBe40bLznHzfQrqST8p8Enu2xC+mflsGlNZlZGTmhbjoUmb9fPBq7uBhoV4KUU
vGId/yNm7n+s+oyRCyu/5rTpvsuWjuWX89DBPMEHxwPygXhQ26Kc/LUUGgF8McLSmGyg4lfjyl9j
glATMxMy3BaPpCrrQGjY0fJMUaZpfR1Adj+3jV9uW/SdVRIWpfdJHNdj7JZhP+dTIKb43ooR29Mb
EjNDL020lPmICTnfFsV0VzaKYX7nPENlHqnWVuLKZB5kgBlDzLHuxv00LZo4VoY1XMeTV2kzGIFO
DwhxeHTlTAKgd2N5w0veIIpZfZgvWUHN7FkgJ6EPFjAf0jB16t1IyRhMIM4YV09viGJQ53qfkkvx
nNbimVo/7A15IpFa20IuxsMAgm4LCo7ZoO58pGPpbWotB56Xa1t96VIuI5McWp3hktJaPL40SmFj
4C9TRY+1iWQ6Dd4ESOZhO8XNZiRHa+OVarcQEXvJ+1oFjtC3htb+7LphPYo5PeGNXAOXhihAG9y5
5hRMfdYekbwGzKmx3yf4OYpkAj5mdHcToCmVq/OcjP0hQd1M4AvGR2dNt92iDl5hi7vF9s9rUlZH
mHneRSsXSGfICMLSGRANSO1Iji62b7PeE+3wy0TMcBbZkoWz2dob6PzjCYV4vzdH/wje3yQLp33V
oGmFHooD3EH9uu1MUQTVaDy1OHYJ4vK3ktXd1pinn2bdvMHjsjc22eZwMOI1MBYPBfKi4QYiSGTr
AqMCWbcZLDB3AyaTdDLoBcv2w1LiFKeVQ5TC/TTr2r5Msi4oFuCP6PwTFzeI730TZZyyuPJueLqT
wGY0xWCywfutQz0yxysM29nFXvWRmBQjGUDZYqr6MJ8QSRHlBiTAuTEbvs1Ew9S1ECHvgyFbrCdS
G6oAniiggiLb+QRFoeZW9m6cxxDYkHVTo7rDD2CFJN/dOwlQWq89F9180/bLuyH9Gw22XjRguo2S
6YVCKoKC++yajYN96Kx12Almchx2BqyDKE5S/DUd2oByLxP8BBnc8qlY9kK85XIxDyPieSmyYaM0
JlMYpX+W8JU3rtnjjePPyMGjKy++RazI/1vJbbLgISKr9LB0eKO7wjtZbnMrvSqi+Ok2WutqAUr4
A5jW/mR0TmASgzW7VXcyKDxsqxGstuDTrQCvbDBQRDD6Z/aK6da5it79nkTGxrPJMUxvh4tD3MlW
yBWfWKc/kUEDjsvVEnx5MMotw9qB8042NpmRq3DrS15Pd6K5Pt5rd3ac8Sbt1Js5e/uS6IV1lKTh
JXhQ2uGngbhtgzzg1MzamZqAbDVnYiJ6/ZbWESPV+qZ7FVqvKvvpoUGDbp0dWqnfSzI/8IdCGY1c
F4mnrMbIbYqjLbSzYf3wgd9B3Sh+KMGJnHWljMaxJ6OM4RFQkJVM16J7X0xxFjprawct4ia27E2v
BG56vAnbjmaUGJ5qJo/XcKERuIJGsb6gpU1DLsIE64eljroc3xbifopc7GyLbys16k/ftn/OuB7c
Nb276i7xIpX4S/Vn+JBN8rwufOsFtF5f3BCgCDeg7cotpNanVU0nHW7MZlzzj8xMoem5KSYAfF34
DA/kpJeHfqUeUK0LK8p7n6ziMTedJ1o94G3GXTKx4B+oLBesq4rqfsNKFzyYHUgdsWvNWKMtf656
CkvUg9Qh6/qJ2j7b6qPNG5pTg2TsDbb65Dz7iRihtqEf9mZz616fvMbFrQmssCi78jwSPEosrH/w
tXhbW43JraOMjZ7SCKG0JU/W/Fwc62drDa+MDJ6AEvLZX885MmxrsNPhpHNjoE89s7Rddmsu9plZ
nrp+Pvhe9eYn9YPFbA0h3b0cRp3bC2KeR4+pdIhlOEmQZNbkgjiBF/MsXD/pOjb4F+arbaC0rdYx
5bOdnpqhfKG6xnuYZqe0wRxWac/1TJvGWvOnY6R7DoF4487qybb5DjW8OeniRqpxL0yBvk1+tgMB
8CKu8dzNop88DvypndNtFg/Em53UMomNnLtvsdW9Ymw+aFCiIb3L9zXnlsnuYJbVG7PJH+epgKjc
6AfbzW6wjjru9Y7VGMC1RIQzpeUmmEnmI6atmQGriI/WdaIRspzbGFRTqS/ROplP+N+YKhv8q5gz
fLpRK1lZpsVPS665uOOKftOg2DERU+5SM99XhiExTOeRY7D7WrJhb3Xi0tbzy2BMz7yHJDsucjeq
+ayRYFDi2bCNdd9ZejQDBwT7W/8S1cIlSyHXGNyULql0OnLXfrV285pwvJrqIi1z2JA/EIhSDpE7
scNfYm1nifxF1gl6Me5dEv5Q+VrafeL0O68vH+dRvg5sBcOY12kz2WJiFdE++NWsBx2KeogL0wcA
5FMLK8Wek+fMwSCzIBPdMJ+WmGDxtZGSkYEFog+EC8TuyOe+kOM188nMcKtgjLFQWBPcmoYEtTCu
Wo4TUD6E1/20azDLQiaBF+IcRd8geJ/wFzZeTzEwu8dcFbtBSOjUgjOzxe0DeyABtDIEg1sRVOgw
By4975vlPzealweupeUbiukeVDih1yS7wgm/ARP8unoDfIeZrzFdXukCH9Z1jtGfpu1u7JmXGvMM
9I6oZ9/w103flyrKu+K2c4g0KvOaRNf16CXeXb700dRw9JbZQuBqUxww8UDvbUhwX7sRqEVW+8Eg
KMEJNyNKbi0OWeN+DiotggFH9sYmDxreB8VW7pqBxHxcX1EkledmhMNKJipEhM7IYqLB44TtfALA
7Do1LgTq6OfFfmZEfOM506XOVyvUuV+kXPiunGrajSPipoS0cAeRlcenc9BNioMcEYOxzEOoGRjt
5JyTwwGXdHamkjchvpvKGFKQaaQHB9IrniKFCb5rOLcWVMoF0+R5Jishye5U1dSBWTbQLjwi02fq
rIBy4tKUOkxziqu+3pe+AYk3H9HLUOJQjJFe1Nwr4fQMpFu+TCUemPJMW6ZtBFM0+ETnltgVEkra
hpK6Xq4QFjTYDihlYPkVqzMiOOsG9meTo9DJkPYiwzRGyN/xAhUxa9C2WYw3HaLV2hVfAoc3OcLo
39RJxbzqvLZVMn6zGTyfCM69ztO5J30wQxs93lnOCALRFB9k9BVel8ER6/FrOO4rQSA0XWMleBHN
myXXPto5DtfE/JHU32AJR0qH49L01WNHwNtGaNWDA4+MkQ9Vtf2i02MG1fA8WtN9ny4ybG0ws33x
7o/fs4FCSVPNsxSzHnK2RnI9Zgu/G5uemv/mtNMht2TxfHB9svvmkpfScjZUy59WEelQ20+SoXmY
3An5fbaUf2IzM7Ba05/4Ti0yPkha+ogncL7JRIpsJUKbbuuKgy6mlvI5A5ljTdSuahWXET/DJvc8
jIk9X8hJNfJYD9WpH5S2XeuM0iOBhenCX/J1TjDN3LSN/sSAleoyM78NRRuZ7fRWePFDZtofg2GT
1KeprVBcTLNlf6Q6KIa4CouhPBEUHuqwxEo339dZe5sghsQ2U70nHkiNzrqZtSvzgVhydN4/Y6N6
5uO8mf6ZPXdbhzzQG+DkD2NNQIQDCTPgQsf3N3TElRaA3ApPbMCnQbrvDbRYJusjU9wTDffZ90uJ
10EuofCZSMUJ4WecZczD180yhW0XfzI7RKPlGC9dZt3ribYTDXWkow2PeqkR6gsuJMzT3OPi1hkW
eUcyByghqUUACcMNdBhojA0+Be0Z3tocu7etAEgyEO6pr7YIquZ2rFCNWeuHN8dHfUkP/tib27Em
45pWP6IouHTJom2MWntdcz3QAKptlZ3/kJP9uE6Cds1lj+E3H0s+HlYgF4HjcTWAYI/Jwzi0OLC3
uYQmxW9e8sc9rNATcU9C/6S7wBWbZ+AkqHHIdYiaeR2I8N15DgcsL3RO1Gxk+PJh8HLt6lJ0OBCd
T+xz63Z285tVWiJI3fXkQ+kI0tbRfEABuP0GlMxM9L3b1akeET2CJu0+YwMJS2HIi4n3Z7B6WO0Z
MuJboPkNU5TW2jZwQlTTxWdVmKDv0KBhqDlr9Hr56OxFU5JQWbehjzgB7m5HTplLsAW46BNTWdLJ
sozVQTnLkzPDpO7s1zXhPWky7r2pbQ6VFcRFtUcuZuzcnh5U24xT92kN1nezsMmCtqtjYaRPns9/
ul6S1yrOre008N5w1qnHPh4T8vIqFDqZ82pU6VHr7adcjPVGYzexMcaFnZpyfmqr/aFKaW2rBSB3
77qfWWMQBqlrxFe3+lalA0VU579XstlgnbYdcilhuXbRQdP6kjUvdinVaIdkwVyRFZBVbE70KSFC
tnC9+hJn5rKvu+x1crkUVfHOdRmta/1IwlsyzeQ+pBYQ8IwCxOgGkgF5lJr1BVWVvWWKRvPKabKp
RXr2Gw4lAzqj79HX9tn4nFsDuYF4kBg8prskXyKtUvOmHHI9XByYTP0DjuhLaVvgIWI/DsZ8Hfat
bZO4MWyNKo+3nPD9LqfskM1MQrsdVrn/vaWN3CZtb2w5nO6bhDGCy8iJ6CLwzeRdoxEEn6W5BiPH
KTQSlE4Ke3KaGK8pwOHIOWNidqkYaa/dXP4kF/qTwb5CJNVQ3ymu596Mek9/WqrWBzAuULUtuJqa
uBJR7L9P7XSeGrqm8brKZXjTRQxdgMnK7CAWD9B/gQ88s+0maLvsca7lTFDqDI5j5m+yR0K2VZKB
mzHUzSqqN4zhLmQTG/KPbp+4ZGPOFyOY0rI+gIxGWQHATQ3iczXxHEMvAJemm7fcc2g8i23iFXnU
s9O9FupUBBBtBjnKnVKwazrVqW1FEdDRUG1ZTJNDRldD9qLoTl53Q0ridGNDPN7IYqyDjEUcQ+ri
NY2HX8Lg45sJXdVSoYVJmhmRP+lsiidcR0gFIouZWwIY9DSkCWWqu2r80PVu4LSmPQcYTn4xrIAw
6wuLsSnvmNHIDwO+PmsCmsEs7RAWoyfd5fOZLqg5NlZ7V6wNXKeOfs33RH1jyvJRqLp7SOufY086
saXieZtUOAZtuzxKbdpXuhSBpa1dYMrxDqBQdYjH5mpWdx6riZ5HJ+aIkAOUbqkNhCCzilNR8kfE
NISZ6zxKRkdMoES37ToEuSAbGMHQB4JRepBuZVFYgKsArpYd4kQyIdN5Zv3R8x6XftiBSnEgvWXB
NM0M1Sp8TbGnPaY8IZlhUuYjx0ICSPmIIrUcxTETaKLYK4GKLI0PmSY/2tW4n+CwRIZRZ7dXXzyx
IHKH0ajdfCtScVjs9VVpe68+GnntPHtuvxCjGmdRIYeAVoyANp4zmDTGPRjTbx5nUZSTyLUZ+k4G
dTJHLgdXM5nMTozlSHrLsZHue9ymTxK8SExueaBNrg/VGB9ImnCHx6pyN15rEh9gBNgCr9TXPmM+
5tyMOt8DktlPT2uIBAAq5KcL15QqAHPa1rmoWz5rOcnQLXNFEJq1ZxCdHAXVHawRYEMDLsSY6Cpd
JRZjXfNN00W4iIIceLdDnzJk7z6hZUG9LqdMJszVaI558eabaxCcPzNVvSquZuk/r67OQNk/lFnG
Jql3oM2xGWYhlG4k45kdUL9nCZXCZSMKAoyBozYQY6MMsPlG9q0mUSawTXAPAAsDFzFrqNUFxa6a
Lmh1jX0TN+mFfJyxynsM59kT8uI5nBWlhNcYu1nQsZu+EeRumkVyYRhrdSAAuwI1m5VgLrG6xyL1
kXK7YoxkYtLPVHTCPj12TbKHPRLoCrkt2+Q6MWQ+pLVyxukncXuinZCB0GkRzJg8BbYqDw2YkXAQ
idgqGU9BMfdOJLL2VepRXsZWNLhzIAZK3NR0ek4nxAU2wBUIf8ww2EokuCm6eTHPckCEx5D6qlw3
nP2MwXOD0sl/4AiGOBIjpaKhPcwHZkb2GVRrPRv1syaq22soNMaD95ha+ZFYdwBW5LMAUTglFgCq
huGtYQ5nEsPIchGLdZEFxPeEqJGi7Q+jU3Rb8kQ6hjgaR4JfeDA2b8l7eKMFaKMZsT45PuP1pfuu
QbndJCJe0Jb5PDhES6Se0VI6lhP7Eaiy3pBuJgPOoihuDA9qHlRPIqxrI7KRZhw5MY4IGcxwzo2n
dV33iLKe9P62lt2RGB6xS+hbcneiH0vCMXHuqcpYo1tTdfJUAU2DeiSlu+X19gnjDpDom9u1wyqI
ZIMZ7cxDBAlmU2eyO/dyPup4jxtmTIpkOI5uC/6vcN7KOlseCZdOrYxZU1u9kGPD6WxTp6/FSyNG
62wNSHGM2gjGCoFtB/Svd82j6xVvop2jheo1Nv1N0aROOFbrbi2GYt/jvqSeUhhyLPKw6XDdWgOs
ocdnD8AU095NSaO8sTR7l7LgD0RdlHuDACBEv1QzJPx8U4aUYQb9bTPPCHcEU3ubEIGQQvARAzih
CUv/MtYA+2adQadj3rXGCUn9t7kYtcgtxtv4PS8tEAcIYiJjWLO7VMsHMpWszxYPCjuagurOM2G3
Ma7SkKcHQFhL5lOhjpE5EEbRwKKw9wkD9XYklsUdeLd9PXlpauYf3dioyGj7ft94OZEtwoPjPsVB
7yy4hNM2AWlacrexUKUTS2hDLIDARGm1CT/CW6d3q3PSU1Z6kSPByK+KneSSrF1E3PNNEquXBeyt
nQ73ae2+NiTGbOKpvhVOPB6V1nDsuc9LmVnI9s1mK+s0PXRtC7JUNSxhrswYTAtKw7hnthIASKyH
bleH1YDm1vQzxn35aSAML6BmvR/iVQTkKJ91i2ANBxjmiX585xcaNQ+pGuTMrd9Y8IZ+TamfxeKS
CJfZqKRY9PqGuImai0+u0Vh5NzWMK5Di3RFHGHU4Qef7qYN6akDmweB+zeqmIVSk2eWiwTE/hKlK
VGR3VhVMWnxwKJq2iU+jQ4Gu3w1TRkWKsXplf37K8eUedEKarwGFfWTPnrOZ0YigJ51hmaTzd70o
P1ETeZGuVgd+fx6Sd+ZfHCOGcMQWZVWogNex+D64i3GxBSbHVudmsVJqNsQO+s5hD1b2RndJyZu4
qNKxSNJbQsW3wzYrcmwt3SmS2HYqVRjuuyRUactcj4ay9YhqJqsuYK1xD2AGvm0Dn2fcQ19KjiMh
TmDWGUuyepmOKX/MTlr23eKoeic6KyUwjDwlmfrOoa8cKKQkemzNitk6FCPIVCthzvLq7Bi4SSli
XvzLKkcCFeesCu2JQAxOsKu/pAHxVN0NxFVEwzyrcKgYp8MGwkPPnYAqFlCT+dSV1Xflrhle7onC
KM5oh9mbeuPtpLxbe+it0NbqgwugN1rWgj10epvIZjmYWvKGUqaO0ozJo1eYV4aPPm8VgunUrn7F
Ep58MWSMmifGwBKb9Vq6F4RIMfYTxFmaV88hPN7xvDZUYLgozrOBbV4bJIjbtr/zTG7TaSivK2Aj
6q2RsE9HmhFMVv6FchlDVS40qXqaL6zv5ktV2Y9659I22ktoOE51+8//LHqR3ya7viDPCccWSMZi
3fL2GQ8JVIDbdljf2HyUF9tn4tbK0o4KPeu2FhP7Xpn6LtX6KnAMW2IqRDGHTobVYEIZT1/AmnH1
nogPYc1TQzgfOp9w5h6X/Wgs0VKzM6dvskvNP2YSjqUYtDiouYzQ2/0ktq5AZadREcUVtymP3VWS
P1XwMYD3JIESDA1BzBgHVpZb8uV2ft2YBwqpoJWzEykLrEBMHFbEd25uiOMKtMF+TtkGsKaCIk54
T1kr88iOSDyrD6tTdWjBbGK+qiUhLshOeMe66FmD5/OlzdZT4dfuRreuMZbLKu70RULWnAJKNjda
3G44aRx8a9xNR+L2WGRPdrfVnVeede4mT+3FANORVCyUozrbtu1k1g+z7hE8oRSxtTWXYtwi8i/b
nE+q0nZm4f/SQX1T5u/Gergg87TPsXk/MvzbzSnjX4+8we1CqNLOMnMmXq1F51Qt36jVzis0iI2p
QPc4tDCjlu0n4E+HKR9eMgbtxwz2j1chwRkntMSaTjGTWLPF3KU1jyiPj3nT3KS2RnRmaQpKniqK
hc+NhsKSGrA9DSaQj67OmWVk/FhGP6kmzhkrgSZd77Oy+gXKA25sJ8WWPCa66uLETO3BamUd9N1w
9lI4Y4gdvrEnADKeLVu7pGH1JmIKZ2DCxI+6VZ88JsQDbhJVi2hSy9GxNOIF6z6kC8Wj6r6kJRSo
abQ0Wj5O1NXUwdUZT1MTw+6y/DeUbWGb+HOYZkAg1Mof01fZGtlk2e9UBSthItK5IWt9Qv4S9l1/
ZSRaG61wwWwP5m0p8RUY/ZAxyEcZY5UMiIHZcQqbH8lohIjz3I30QBuXtfNG5KvaLNSk0ItJJKJR
23QVYLjSSQ96KtiUts276z4Vi0XxoFUg22vtKKV/7xbDvMvsa74pgAYAoxc3w1WLUHoJFFlwMGo5
G7LqsUax23nt0RD+A4ITMN++e9MNn2btf3gxK9x3QuEZyEFiaigNqB0ublreECXLAKViRVFwstAw
hH5mnZUGha9ogbDO05tY0weV23SVjAwJPDOXzUTlJxnJlNN61Pv2oWrY65fs89RVcua2+YsyyyN3
in9cxizKzfqNdvcpSwUYXQtmVqOyC9LbBzJVxvuCxE1DVLsJ7+dGc8k/w74NIiXz3JA9GBTpgm6+
qg3awd7b+jNNR1G9jqv+mc3FTQeELMiFxDGVM+k267DRDGPbgccI0hFIuepdP6zdW377ZhW8AMUe
7rB+TK8HNDvCM/soGXZEB5EZp16Jr3T25EWfJdsfu6NybDWEs/VqP6tEbASLutNIgV6v5Q2ZUSch
sxG+N8Tw6T5T8xIwP8Sw2qzPY86KaGyX+45rS0kUtl0JpxZwc1Bn54rdLTybQeMHTeelQkeMzpRZ
8f9IOo8l120sDD8Rq5jAsJWoHDrHDatvB0YwgmB4+vnkWYxrfG13kETgnD/2G8/jGzqK/C1uw4+x
sd9iLwep8oOfbr7lKNvD0bVHOskA5HTVjkeal19HQlf46uIesWKyqd2YqhvmCSJUniU6b0X5LB2e
1rBNu2xXOn///Xg8+80q52DiXg7vhwppxdKU4TMsEuZ0z0bH021Derp57bKnNsnEVvkPM0Vkhg74
BOegBcGYf5HGw1JC+KNpOMu2dQLoR7ehsKHwP2DKIJi8eN/GmtA9apwGCJjYhiupadu1vQ2KDHZl
zLVJ+W1O+Rflyv67WR4ZemnBwj6Pw5OnymJrRotAJlew+FmkEagp+4Or3V/3vv6Ly1CdHGExwAUP
swmM57SnceThka1Wa82bO00EGmM70RKZjCSQZhULUe26xn4poCgh5nUjL45KPgiIxf1t58d0EYfK
GECMWzCR8svS7Ul61a+dFeLUEcRW4ac+lmXZrIwm+ALHXFRDkJL7XtFntu0luUxLlz2CHdHqHfOA
NG72U5VKnPhHN0gAkY9bYdQI8JUCdhF7XQD/jSCIgwfQk9PRuxRHsnM6KjHKX8d3u51MKHYeR7or
bvziYn03AdS9EO49r7FYdQTcxPrO1RWwDU6acpGEvtj+zmusN+pXXpaEWolO/aY5CBzheb8QWvdS
zPB9LcgWddgu6o8YVr96MnJ7iWbhbWTt/BKchOm2qmO9JeWaTaHWh6oxH8pSn5LA67jsu2cUdC+4
vvFY0w1rTi1QC7lBAK9fsiS5yLGrZ5DN1TDeomUpJyOcpzqG7OxotN4z+TzxmEK6vXOifWo0Rdw3
xEUbtd6J3r4ODc9rlqR/lvVpWqz7Pef2CrS6Q/nELK0Ngo4d6+gieaJcLUfPWreXTFODOvYuRNY4
vRuVvhA0S0te+ZfnN5kfPSAj/eTrPk7eqJKpo4DNBPhjXii8Q23V3rKvOqocvXbayKBAdF/VEEqi
5Zk1YWjzh0AOT77Itp7z1cJgnKaBhIQAAU4Ylqt+VO/uyChPqGvDAVAhC9NAShDhTLCe76M5BDCG
wmZ7WIp90U0atTCv9dhTMGvS1dXDQ8oip/9j+cj8NIoZ8+4XJtnSIHYRdfQ9vazWVdjWIa3t/TSz
g2vKCEiSStujaE94F+hybzGkF5pmN5cs+mhO6pEnN36SYQwZ5b5rbRTb+kmbJLY2iNGYzsgQQSpC
k9Gudki7laJ/dGzo6bxUKQdVQJBF2mYrA9Z6VETkLRl+TZNVrzBSaGlayaMWK+9EjANeu4yHDCXa
0NJkkJjGhbaxrSvylO2LCFBHYa8YGRHRxJ+lHZC76i2PXlvy4eDdZLF61S56IpoS9blpSmLyAziX
RVGQJlIUc0mFIMheDX5KIgm6F1KLwrVXwOEZGe3GOCA4RKoioHThFlaKoWcVxCHKgvYDBGHHteps
YOZ5moqlp3BWfsVUtYibjKcOX3NqKiRZhtYz8clF1CtHrPM0RdVRZ3s8hcuOXMWnqjZPILRrbU5f
jWkjWyKBmhhGwKyJURy1P9yJNiiJQV0dEmsa1OVXPXUMHJ58Ee3wXHGYbNrc4Wex3d/SNZ9ER5Om
r7JPx1JRRiTKzpLUhDKs7lx35n3tkwety9eu8fJoStppVXgZEsBgOGeYxebEALlD4JV2pLx78wtp
eawi3tIdXNF/90VCbA0IfzOgkg3vKbTOopBO2pOtbV5QraKmyZ5V2lMV3l1Af/jM65xErYXLNXBB
8qjgAMSQWyfIDy63HKYEfUcX+ZWL/YQZCoCGDM1+MXkoxrxbh0P7O7ukr/W2vJCyVu+EctS2bZtm
nU6KI6dgJPbCz5Y62lXmEzZ5qwfoxjCj7+NqCEcQhZbzTBDvtqr6W/A/x4QdF93GZHveZmnHaWAy
16dlQvb60K/nAtGeyqloALjjCX6jVYE4YRrrBiUYsih7qdy/ETleThutq7h5lrmAMVYvjjOTb+Wj
IwQjwMUIdHwTFDrr2/9guLqVLUJ9vLW9xqH1beKfbXWPOtBDY5NzJaCg9J+oXURU6uXHBK1/oOJT
64Vi3098euTZZxznvmvvNV5zGiK5LZHfkNRvXbkro0qhvqWgAUQUDl7mF2cJ3tPRejPQhTAKlowI
zT97Yq9UkI4tLa1c/9QVjl225fpjWr2ggKlvRS6nbiimI9VKPLCUJee8nYaBOS3VnOxW7H3SxpHm
7sEW7jVhO87iB9tXCMJ8AM/GMAA1/FfXaOAI+vShFGDKs50waz437ULMtnHCrUA7YHgdZufRzWP0
G228NdLbvTX457QsSJGgooB8PQBLIhQGl7vRNgt0IFm8ttsKmUr3UyInJP+w5RStOEsGkhm2RpOy
aIe+2vhevPac5BcnIr43R/WbMmhecjclqB0YdR3Uijp3kG+bV4XLrOEx91JqFYoduBCpcGX6jbzc
Y5ZvKdExClS9RvAjDPxKjuFHU8Z356HODrb96xckmDXVYK++skI5h1bvwoRo4yz+rhiUg65m3Dc9
SmKrTVsHNFO5wtg0FO00ugflQ25sYoVehflCHBkYqQ6B9s2qIH+550+MAfaqpWYKc6CHM6R8cqlE
r43SYm2VNOtURHlXRn8yVTduJj4PRQv9nl5vRaiGirdVPMIwm/3VXdKb4nP61M58F1Ikk/nVtoyH
i62TH5JaPJh/k8SOBGogAzcSefepff3p9pA4vnwpGU9uL8kY0ae86Rf3ee5p0qUP2iG0XSKrS/z7
rvcR2hmQP547cDiaFyrY0lUVa/IpLL118vCnnatt0toMlWj76hrUiK4KiC2y53qqbBp8zW0T7+be
PJaJuwMNoyhU9xHd4M8M1zTcEnSdFve+w2pazuF3PvLxN2U/bWy07QiqydmS811iLy9oa+k7quTz
jKSzHYxI+AS6wZc5JDbxWauA1psyct1pNwi7XvfAqvTNR4zL75phHBBy5D0lFNET3nYQZkUEcGNs
hS5wXVU7DNtny+su9RRYEHkJrTO3J8H5sXqYPyuHojTDJIgggZt6fHKGictCkz+NxkFp/dmaXDeN
dfIoohMIhYFiiJjvQMi1iBbbfo0pkg9Zi1ZdkTyUqWeskluLQ6VJO5eoqWaaNEj/40/E7K7Nmdzt
3ON39pF19klxN+QAI0qp57kA/BTYFm7Tugq6yCBrGhQLPRPxfC9uvCk869YJJL7tHK55GFIwzPne
q7i2xYBhoMwVt2Ih0eZNyYORIw1Cg3PHBEZEp9u8toMHojxMb13qfDulemsLTBC20YyrNAxZ4/pq
5vx2NPEBQI12dkmKtIakWq59GufsrjO34NL/dWWLKyMeD5gHGUgIJtj6ZnkW0tsPNnLgHLKZXjdY
N0yHjVceIHw4L7i/DrOdvlWwqjR1DdsJDVtLa+zKrb2fIgT9MhR/ZBTACWlnXfNbqGetpvd+OaeV
n6GsUw/jYtmk3vicSiB3c+tgohTNRU0UGePfXHfbNBMOnoW4WduJz9lbFBF+8a2YAwA8rtcNRoF3
0q42sivyrTlUTcQ8yCuRWtsqMAk1bAD6PHc3Lu2b7uwqkmiu0hv+Vuhg3pEZsNYx/MT8yvvtr5zY
9og6TrFtJtW3mwtn53hEqM1IxbeBVZ0bYziRTewxR+VHtOfXKUOTG7ssnITEOHEQbMWqRVG3w5bJ
0qbMk0lEK3UT1ELr+QzDTe2f7p4cy77JZC1m5kXeD7SQrTEzaZQo/cbqShq1E5efZ+GbczJaxTDt
J94HGpR4WV1vCaKCZ9tOAkJy+lZv5pmqt1Qs27SiQdeZdvWMqERYMWMjejuzqD7tKvSjmuGVHxaV
iqWzzSBvyhN0hbWP1yAO9Ysh//KAQmDTN99k7W7KuglXcU22fjK3BG8WBnCvcdW989SZ8Ytc/jPl
tBMzpf6bB/e1bkE9w677w8m5rnzeH9Zq6kvI93JYSCcQhVsr7x5AnhesQEpWAYmslrb5GxKkE3Z+
KuzFhTwA9LFmoqdTNm3LzLxDbCJLbZKwiawxnY/k5f7zdPkipf1epuZ47F7qZ7pZEA9Tg0S5CZtn
0pCbPXcxCb0GQUE+Qr8s0cjDNYJ3PU6Pdt0153z6KOn1jRKYO5oMrA9ld0vEalesxRL8oxMF/S6u
3G0hYnidOMeBsnT5uu/sbTfad3StzftWub+u2UPwotLdOhQYOa28oihXpDlMRAnUyxPKTTIurQhQ
7cagEyjux3Q9uTBAHsBlm4m/xWCiTebCZhKqUXTa1OZ6Q9QM1PPp4Y90faJdsUAjJHlTDhMtMRJH
TYPf1sJivfbN/Eg9jPXICPyNuSJZGQKDNZIOIrJ6AwkdPZBczx0etI0MvdMiww+jKL4LXpBhMuQh
sRy+IFWBzTjgP5yVs58T7pzOTIbtPIQvcA5Hc3zKx9HiTGSdMKr3WrnGKjWXbi2zguCY8V7Zi0NS
DyLnHtxoW+NDtoVXbbIhwbjY17/D7M9R3rgHJhp41kpC7dDywlByMJcQJHvsXjKZgpFmPDseHF/L
kpkZn9KMMnMhTszv5p1RqshwoJ7sZjl0Srisuea7X+h3dl/0OW0s1wZCg/1CoCsGlg7YoT3EJZ31
LkL4iKn+k9zVD28p2hWxAHR05OXbYDZe5MmkAeQ0DGYZLoPRaQ/GNLzZcYV6rvL4utaOuAAmf/o0
o8p5oDHq9oK5r+U0/2NtRPjaN8GWl/xsAHmdTMf9Y5PbevQBrRSk1OiedSe7XaZqBFZik6n5THnP
3+jh2giFfCsrIFjcRy/k8UzrZSBgjlp3sDmLeKz8SZH17FXI3shIYiYmSEgoSuc1EXObgS8aeWaV
rMumouTZs98ruFHXYfEdzO6FGu/3JU3PvpgoJLPrHUqq99iqP0RMVbQxGuvmVt2HF3K9YCrfVH0/
RpmRblLni47seZ8u9uc4iMdxmoqbApTvbzFbTj66xGnex6n5mAVK0Nk0geOp8wgvSDWAZxILR3x+
09+Z9WysLXrSecp4wpLaL9BhFfmxMSlXqpCRWrH16mfdulf8+pOHbQoG4hn0dNf00NaGbmnr0+KQ
NnKXzQMd2hPSGyfpuqPv1C9e0e/JXCo3EzUmaXXSjn3Bg9nueDjmaKk8mFKnOHZWu+lHuAyP9N8M
wCBH0YkD4SCa5acsb08VTpC6zJhT40HtlT3SjPNMXMG3G/QYZzSFbDhKj64JXpYiHjoPpoxv90CC
V6i/GsE1RfO6hamqt1M3/2CRVghyOaOoZ3fExcwN6mNvmStWSrRDbrEtk3+SbVqHVx0OyYvCqv7V
eHqfq4VcxqUFFfBdDaWb+UhTx2XX+jx9w8xUPHWf09ATIVADAw6xMd4M6/O6ERY3XsBHlHBLys8o
8o4GkxF2jIfg4BLidpLwWkW8xCdnwO8ZtwWJgeaqdcNyb011v3ZbtZydIonqKXQ3GFp//GAM9kuR
XnQCZ9/VodgMwMQEsk1QSUYFdYmbDOfRMrIZB2Qzd87GK8xLAHeySkl5JV0YgIAIbi5Vrt+dSMhQ
jwdJIKeKMZ5RM5K0/sVM03qjcpPhLdXmCeXY3iyQBcyhPMyG+LViRqbS5XwmbRqbT7lCSJRuQEnp
darRdRcycddhW5J0g2MobQwWrKRbL37d7GLbMRg2XMqw4vC+dMQHNZlge/KqGnTLfuO+I6L8S2Cm
YZs4tbXE/gSduuuJ9gJnRlHW+daWiiPKpTS04NLt62nZkhglzng0H9vbcIiK43OsiWzGFd5BJ8tT
8zgMfXKQt4+LKMxrobjwCouh0CUhelOaE0LK0IpG4nAwoctL7HLdkOsdtJm7vvl16/mtSAzqK3QJ
Jztn73XpVLtlmtB4tealMTWFX4nPuxY+MEHgoyXiaui4j316umgawWtY93vMUJSmFdWBSZwNoZ++
Kjdf+zlSdPDHY9yLZxxP7sYt5UPij+9KwmUBpVG34SruWdlFXRVuSwMJUG86TG19D5jy3IgrSW6v
g9GwwgUJcRnQvE51LWeMzOi/2VUMaOqJFJAV58d7atvkQ0FDVsj/IzPYLkX20VPt5VETsmuRf8R3
hepe0iZ80IUnosGR+M0urR9c+uKfbnCRCBQNqpd3jZ1ecfGSZhGYZtTqIjwiHODoyA9S8YJnpf9t
o/IHUpghMce0W9eNC9LrjStGMw1gRtdP422zaadsd48GijRKfPJVwt6dLuG/3gIWxNWeAcq4qz5N
nyoeiKjKbQkwlOz7sXapMaX1ZwbZF4uJEyPzH2c1v4cIYddENZTr0aZ/TrUXZOUYmbOQyX+xASHt
+IQA36QwyDEhy3n8TVpgsgaJcpn+iweD+4XHCVs2bx0C2Tya/e6OUfG3ctLykKm3wcbHOTkgLez0
Nyb2Q2bYrlNSk3M1fGv0tIUxMiH7H+U0fYdNQ8CFtPZz1Xyb1AXT5wkzIe3yd6IJBds3vGldFYRO
kixg6529xBvl5kRggP32PJaggvq+35upIVdZO7wkrST3lD3L0XcGq52Y/Ds76Q8jO+JNuP7A5fUg
Yw/PdLpNlUIBz1TMauxJtuKWnA9hJ7uqIp9ELR/k0fHh4JdjGXke6csuG5v8QM948+xD3cDLxi6S
l9qRfwW900i754vuw+5kOdO3piqtR3sF0qx+pzJnJnLAnZbyG2uI3BQskOtKQuK7ljzmgrYWwR6z
GQZe2+liIF/nW4feOsy4iVivKxkAeBoyjir/icXDg+IkFsmjy7oMk/tcWJT23aDe5GYO4MjOJrEX
LQxUKau7uK3uy0lQxdv/4LKN+XXzESeIObwTeoAQxuT24+xHnMe/ZPrteezTJ8NkZu444vxizKKE
4H+kZ9lezwlNDQPQgfGvnOW7IYEPsmx6ph3isJjiM3P9xwqNPIQi+no5/8qBFVqUJy8+0q8rC11F
2L754GHEX7Vm+uHCK67socNj5OL8S51TQk8oO++HF3r3g+eRuhMeZi/5WWbWY5BYUcluHRf5yQv9
dTcVj06d0h7beizf1Ex6471Hv02Mv2d1++iAmI27MkS65vA5BjeNJkP5mwknyKofptuyGLfIpecf
t7VpbE1R36bZSSVNF0EaJ3QP/QPhXrVD8YqirPiv3XNIK/iOBZGxSA9dgrB2zu7wtsJ4A/slMUF+
cuDaQWM7I0R3g50p/UeFMnfr2OTVtjcFCAJQO1ms1Uhrs63lzxiXOBMk4f+Gm3boCra4PqzxnXtj
pUIFzo9PIXXHdmuimAdW/8O//WcZu8YxkcJ6NwmduMQIIFfzRAHXOD1MHjh5jCRmrJ/b2PNIELnx
Uh2eldbwCzSpeINDA6mQXfe/dUcrAeKWPTUM9NERt0LOeF9FXT4/tgeceJooYSo7vdB6oi/kpfzS
HtH+dQ0CKnqOMd0JPMdAUuXsX61kNDazEz/Mc/XeLvEdnyIdsb7KTcMSOoRttQ5t5l2dtLgM6NNs
bPjccVGHwkRnALKZ8zlBGjHdpB+pVR880/8tJqSOt8L02hvRpAzB9hZcgam2ZXmm5Yp35CtTC36m
YKb1c3wYQzo4mUaubW18TK33G2YFAQG1RWuUP0TKNulBXTDzNkPUeu62S3k5Fqw4SWuBJo3DZuxR
hS82Lfc86e4DmoCHuOYl1Dyqc8oxarX1IVDTdcKkyFsVVhdWQA314RtUwDnTACfN/un6408sWhaK
oQv4tS9GZ9CXFRfbdFqw/zX3pkjhaAzAoDx8z7K6O02o0fMeAlJ17InmF8XWv2kA4TW5W9MiNWb5
mnFYDfaFs97fajIJ2FxFii+54ybiMxi2POGlM9JLKwJUa95MrMB3DnRIHWX6irkVfBIG/vatfc9+
bSr/PIre38ycBtSjhvcjkbRIrw5+ykqQhuSFWX144mZLMV2l/5wA+wF5TomD8IcTgQoX2WxFCZtr
j2ojumqvevM6eA5Wt+rFJz4G+XqP5wUQHIoQFLtHI+qb6l/OzonL5MU3CYPthP1KzDT9IkpRskdI
N2/IgvNy2yl+S9a7Pb7iFb/3uBGFvqCxaf8fQdWLfTdA/7tBQe5Z+9Joq41qPCzMldMbMdq8FsFi
ITFYy5ZZQY/qIeibdOPeEkPkDWOyK9aXQGX0sXvILwoXn1+Cw12GGwRFkIau91A7k4jqtHFWvaUS
BprwXQK4rQKRJ3gqdtD32Q5tKnEd+EwRRtnrAOHlzCIuDZTzdoWppyIJwqsvNp2URT3/Itu/SheT
T0LZTxL3V6WHx7LP74LKY9DCNRfyPK8c25IrFz83cqXb445wecy2jV+yljqKAsqAwIVBIEhzajj7
+dLO4TEwZbMD0CGGaBUHyyauk985hhf2k+nVzdKo7vAvSlQD45zvOI7uS5ck7kBfUdVHaB/vMqN7
K4S/S2pJUxqelNXi8PP3DLSsL9nOdEiW0QUFZQ3Sc8qMNr2PVaQtKkTC4gtWRxHXZ0O+jWW38ZEi
ZXOuonauw722GVoIIMYHRpUqZzAOGU8QlSelEYVw2sSuVJR0OQRN2yLfpFTCeXT9wVl3Vf5rOXa3
Yu1BICTItQxang3iMBn2Orwcs5+uu1GlG1JDQp83w0KuG7G9S9IgWQMa4f5atKxBZHjv3oyRFuVd
tzOxMF5rtO4e5bBct0G+mQnBlzSQHpykgiMukQXN/RIfyqG4tlhgI1izc8/RlViGvNSNjYjLC9Lj
2Ln6MS2x4hpQDWyD4cZozX5HdsihackuCJs2jOaeIB4xGK/LSL2a0co3RXvxi4OwhyNDZg5jcEOr
oQGMtrV79Zbl+dHIZPwengLyHXbFELvH+RiUUfHUOU73VebBfTbI/BT/06Rd4FjGGopcxjqMArrZ
Ne4m0v4aaSAmquJyg7Fni0orOQ9tuFZEGFDDLCzkIam1oZzzWg+yJEMBSi7Fa0sczVs6EDXIC+8w
pht3Dj1PkVVXd4lD5mkw6PQWViV3QEpL0cF6ZdxA5YJGIp3o0MOjSvx7gjrcspoD7vR/aPZDfibx
wq5OogxUc9GadJQ7g3vIxYNlieacYA6LBhoISOkM8pPwymclWNEndPuyLu7IA+Nvpumxq6rxmcg1
b03+nw/1VCDVz7z+5KfexWTzOSO8WtciMS5lyMwDdOqculZFUzP8cwhTnGIsaIEE0e+0NK+dzQCK
4IlLMcGYj4ehWCMzXi62yUphLPPLMD7cImyK3H1byKB/AiLAojyGZ9lKPu2uscNhmkUd0YsRNX7T
LoWBnmybQnMl1bm23O9klO7ecAoLjWfsnmsUQCsZuPdOR2rKW+ol/QNkSrpp7VJvaJkg42Uwy6cU
yXxVCEwJWVg9TqzFbUm0hbC88GRPcKl+O/ES9H16qi3JSTo+Z2wxdzQeuldMDEdjoPqSx/C0ALWV
VrwvYbKJtEcTPcTojHFXDvcd/mKsYRBXGJO+8ny6c4WeSHIfZTRKJD63dGXSh+LI7wFMkH9DtrjO
1SudljEEbAsN0BVJRQwCFX9TxyVaTgcjVMeaPXJV9014MAMyC1FPJpuiLuHdvX68Vp54zroqPlNB
36/9JP3ocughUsfY2RZyCGc/4Gv2LqBaj2Sz78SuFwATKZ0XsJDzO/Ek92E2lKdQqbUTA+QY1xF3
cF1Y486KkV66Zf6t5fIwyHY55zXnvMqkt45nZ5Mhpe4mYp7SgI+kbfjzIfHIDIS4JR3sj8TC9ujR
5RoNTIo7i3ZmlPjTe1fHORWcty5PUfXkItCrvXGCSu1xz6J5tv32kb0V3NUl9rc3q3/kk4wcz2Fw
3S6G+Y/knOpUkeSUu5WzJlGo30nqRsORdHrd2O/kRr3GNioQbbrnkffiPqY+GW++VUVzfXM/BJyw
cZa4m6Q989ibI8tdMU/GfVhhyDL77qSL9MoUFl/L+JwRJ3AmlLE4ZQzbvL/eHgtsZJnpZzyWT8mA
oYiOBRIuBBmAUjt/ZskmkpnDq2N2+pRa72q2qOK2xuGtcIhXKMwYay+IvE+lbmna6qKcdlPhN16j
cFMHL8zZz+rmWNViuGjlTg+iSplniPZKJ8bxLmTLxDkLV9+MJDS4UJSV6eqzbvw916F9scagf8SC
fkA7dbTBOJ3Fqj/NdF77H37wjffIvTMNUgmINrP2esyLOwDGfAzqjci6ENZ74kmtxA8NBe0+dMoN
pkb5GIuqOo+IbsiQaNcSaPM1NBoyN3tjify6mHdiXPy7gKrLNRkwFoEzyxTprv/VrvUG4R4cRNnV
kRWAsmfiJozPEXotKLIbJC7B3CR3yM1+VFxZO9srLo1akjt//ulsw3wwaiuqhtRh+wVnSOvBOnUG
PT+SEZi+spunq64fAAd/ZumUj9Ris6WFs8ZYNCJutrdGkeCXUvlzE5LS0oY9gnCD2ADuTm6cY1X8
yqXI9wx+OXZAo7oWyym5OVoDoRDCMP+uKicZr2HenApDv0Jn6X0WuDszl+HRvnkYQyTibGz52ikX
JAekAyuGupaP3O6vUNOq6hwQwPyn6cfx5JkZI7EK/B0Ny0mUOsZ4J9v0z/Q6dRmFYz6T8ID/ZKGe
Dgnm/hYDeRAkHa2ALpkXvQ6K0ZEzFWDkd83mYl0TtiUtSgyC8KWRFyOXdRHArAtA/UjnrnPnNdEw
6/Rx9qtH/DEIR1EzM5IXOwp8GK//D2oC9t0EqVafYNPt4pVlw3kDTl0xH8ptEBAYTbjASEGL8ZLd
qNQlaDt0cNxlSrnmWQV3vU+UC0lTJOdmD8rX4d1/nxWLlPDDf05OMQiUWMaL3fN/iNT44kbakphC
A61nOFvo73+2w1llKWs42Jk/Hk0HHWWajiDzNcrSOUUe63ALhUl5QPRdMoUuN+5qmo/0AG0TtE7o
fJzXGvvTYt4EKMQ6Pw2IqrV2HpPZt78ZjRq70Ue3IczRJEuMiDg+24tLbTIRx7fg4GSA25e/fYgl
v9MEDHmd1T2Uc/7aLhUNcyY5ZTDza68ZPnJnesuHGCdk7T+NQSqOy4I0wRu/USL+Iw7K3FlwLPQP
w9bk9NAfljHfL5YUR/zK1k6NzseUU3or/PrIxLBEcWM+jQMmP4s62rMfAL1ao602gZu82RNho04N
gGRLaCuJVconOgSr19ivmTb7lSqAUejyy3d5agTkrDTPqW5QpNaxAo6SHfqxOTz99xdMqZuxJvLf
DhPnpRsA9IpSZ2cZ18emtPEMGugw5BJ3Gz1RV2OafcN3abxDYcDHxbmL1lTZSBtVOB21dbBRp+xj
L4O+u+WhmCFe1ppkFjTEILSUzsgVSPGLV+ZoMqfsfuiVRdirARxiVe9TOQY7N/hRHlcL6hVi8+zw
Phw7gamAvqsWHHSulEccEmaZlv9uX1TZkyqNhojo4mOm/P2+bTg84yk+D7p68uLlJsydXPI2MwVr
dp8RnZakS3GyVfUdBJN5qKyECBVwV93rfR8SPpBrMvGcBES+6iD0qMDahaDL17m3W1R5tCB7CgrL
1cmpT9Fet8oqj9pu/zizh1IXL+5Qp9tqYj9RbnicEuvXDVHaQzGJNWWPauOqCbi1vk5xoO8L9KE4
s3dtmMNMz3h2yShE1ILcP6EcZ5+24jNWiQSsNs1LivyaPqqtVeJ7pQG9WCPYTkuaZrBohTPJft1w
0w5VJ8RRAW/4XWGGFD+nn8ry3wwfEoZUbzyKCUO9SoL2Tmr9RmAfG4KgO9zW//wQHQ6alvJZYvVk
8bWSo2fW53xgmUh66T246gi7jMGOmns56G9vHL+qkmRmkOTxHrX3pJV+Hpln57abRkyV1vPQVB7F
ZcI5D6M+5T26eRJRR0JmBueZitgWmBqtQo/MyhoXmim5c7HtWxvhZkQUWp0d+TFFBhgk0eVPpndX
4a2ivDlY57pwgH1tA12qF5xYSP9ZRI2M9RAeqqllJx+MW5mUkX71AUoZdGo876l/6ZFlEbHzmcr4
tVKq27lDoA+lgAq0fA/tf0BbRelw8ngh+ayTv5vQgaKlaiUePhqonQdzXugTEQDdQed5u36uNmpW
ItIAltexcO7lmLlPNK5Ax47LuU56xsLlIFvfj8LFmu6VCOqtTTAiAgckXH7x6TArXBfCypnqxPAq
CO/HRUEuUc8lvELwdEetePJWz7dzXOvxGOAHY5ZKjqGVbgmHuR9ps2Q0n68QwqBCHc4WI/a6M+Ta
sfMML2LsbY9BS5qoLaRcFybrbTYzqOIZac9DntU7x+Lbuo0F6tq35ZlYj2RFsJPckZ6AiGZymnvC
0tr7qcBd6yf2E8WpKHtznA9DFmcn0u+4PefZQY1QmCc0jQPhmta91rU8OtVDUc31KTFvNq52uBH4
ame6cloZC32cxfjsp3TcqQIdll96n4LuUw7F/kiudDQDth88PBCL/B9j57UbO5Zm6Vcp5D2ryU3f
6Cqgw3unkL0hdKQQPbnpzdPPx1M13VM5wPTcCHkgKTIUEeT+zVrfitI9rTAfFzV5VW0YAWYcb8iR
yZDDsxSYigdrzIhXTdQtqF99ZTTpZ6qZycEydW2rdNq67dhwglxiAWn15JFJ/Gc4O3sSyFHI6O6h
aeDLmbV3Cl0uPEQexO3hjzvSUDmL0vVJ7Ry1cSF1wghppHAKFjQXtf3Z6OETo6FmNQb1vGT9dMTS
ejUNNb9TVuKm1Q5IYxBRyAzRVdbITV/L56whYM4aXO54mhfsg1x+h5jiofFA0Gh7DBWxbpOz6/q7
1FLf2SIwSVWDQzQkxd0S2AaQxeeD2m0SJd2lLTzm3penwdNOTlVbX0N8SFCyinhkoewfjbSu9u1Y
XzBmQ4foxCuzwE3GoCvG48n8H4J6aZnb3u7OJI/t8yLajoNbrH0q3jneQ5sOYq+zDeWD0oidqrWb
SGjE21Ok1rb2VCWtudOGeKs3NDFap2N4D/xDGpvg+1qqjLRPq6uF9AAfe4NMw8O8J12YCIq7bLhH
gJVyh+PvL7qIlQVNX70x4o2VAmzrLWhPkOODHdGxXKspY5co6O6WV4K5qLZ5BFNaLbXhaPlqhHs5
LOgFWR0UBbIoTx8OWMfXIkau5lj+cEp0td1qvMAGukV8SyaXssjD4+8vXlmuvcTqthQi6SHKRpRQ
EZZ4PJYE/ET2Nk3x26dDOsydxu8ZvScX7A3evomaZ9Wq9IMXtscBUPjGYFS7ITLhRzUqe530ZLKM
CpbOWo2KFwa3HIT2vvGl+9E0xTDz+Y3QTvdePQmL2cCuJnw6yHsw8ZIoir6gsuymYTOAgiUaUCbz
hqMdKpPsxSGROyHTktEwfFQDezieLICICsUmHuluHrI3DMrh4CG1aDs/J1UYcizZae7azWDoeL57
N2CtPsWKtsQN/oZsAAQpzqtd6YA5sWekLKknTWG60zmOmA0j4VEeglBuPvTt1mSKb41dm3jxTet1
H5RkWzHwAnxgADEcTH6citxn0qyTNlEo0QpvQ7DoY+Nu5dZ9wJc9DwbD34VT8692+d4ttRAwgaqt
UgPvtEhJ4nX6cu9aXe7PIK6R7h2lpJXOMsg+dgLdLrQrdUvZWiwmJSjR0cvRNO6j2w1PzkCfzC7Z
utgV5nuvbLYeSuV14/TDW6XGdyI5tKsl9lh6qp1XwB5l+ldsYosbVCD7dm6UqMc4m3okaBp2ZssN
dgyHyfENoEm7+B7eVA1tS8+5iR6GuC2GE5c6xYW0kE54Sos+eKq6pgMBB+q30geUxy4yXaal33T8
2sZVsfRUZpMtRBE9M/xHcZcmzYtEbXTkITbCzH9wuMUrgG6T4CDvT0l2ZsBcLIhA4EKK2rFcNJaK
BNeaXCBmUs30DsYAcqTdUISYIo3JE4B5fEVqdADOz3vtkinxtQhIk0lxkoqKL6pt9680ujxgvgxa
o16LqE/vBiulLuCjlau8uHHDtieRNgpOP4LF02iwWqeQixwnlu/U+ZEaADH7usxrNBkAVxC4t+NH
OxhY1tr7qJGoGTDfO9TDhMgZ0LJEiJs99thLctvIDB3qeJEFpj9vYE7uvMQnVqCHjYCVdjd6GA+R
nBNh4pV4ad3rEOjau5SrqrXKD3fsShwMKsElel59lIC2HBz3tgadJgLaNg8isEW+3vf4WjXzAxM7
GMTWuaojFCYxglHqm5AxlZkLkrysADGYtN7wnxVxWbwDwm22pg03pSfrT6fl4Ki1R5qBAmm5w1qi
0bj8aqWnKpPeQ5CzYROEwUSgt7ZJYKOKT5LLkKXyTE6MevV9Y8UYZeWanrz7XU3XPenOCnS3EQHp
NwXLRCa8CCYX29r6juBPvINY37Nyt+9aqrwYjfrqCqW6IGGCnoLnJ6uEva1zlKWa50Z7WQHv9E0C
Zs2+OI6JrjxPIrh5bTiPcrDVo+u2zSLKTMJANA04Ydc8pXhMqEc59YZIOYVhwE2iig59F+E0RQx+
clSORc0pUfMRe24ZuOXHL1MIba7BTHrvSvzWIedQGOdwlghiXZbgBuYYLVBaRN7wIiCMoIqqFC04
//7iDu6Lp6EJZgOrLoRKgB+H60ZB0Uol4yxAC7LZQrqwi1kgnD3Q3iTietuuIyYHd1OE4gE1hMIa
eCnbuNuSf7F12EDduCqYkNA8sS5i4Z67CAhZ4a9rHd6h0nB9tHSCW2uAPiPaBwql6kkGcPrYN+18
IxQLo5PFO5h9dnaODZauFlSI+JyKrnF2VTgqgKgfjW0mv8KAiHjCAjhAG73bWGQMrWQe4d6slGIZ
KvKbMUe162JHLtHutRci6M2liWlrjQ4Ey38s8mc+/vB4zfugp8qyt7gY+6bpuc6DeKsluXHVcBDN
ImG4awRH4iiALbVG7u5VZ6cbg35kzyoPoxg2bmgiy3I4Q31FPwZ6/WkSPnRnf4a7pRgOw5i5C33Q
3C1tJbba3vo1RLa+Uv3uZne8bMIqGBamGGvttvllTQOdMgMA4UTksJgD2DgbFsi8LtL+UtlHXaTF
vkUljZqVyiFgyobc55lC+ivFSbMuU6pEiAsam9hzWBiA3EAHLUSpno2CsTRFA1taUnTqz/oRmh2C
cpq9q930W4vl9LEFTDRTq0seCFhKioX2QoN3VVXhFZLEsBEyQwuEG5hG9aQNPlSwqqAbMYkv1QBN
5YH7MI3MurXchBGMsX1E0jNTSw90E2XnalTr9hSKqttrbXDJ8ug78eGuD4ZDhULHjEVwQDhQqssI
OejC1MNtmksm91HFIYwqQC8MNqi9s0Yv2aEmTYiJHVN/lYfNhqhaFHh6lAyr3xx+/FzFoYZNxB4O
KyeahZ10iBcePBpA/JK3rImeTbV37y7yUEbzpUG5XDVs84WKgEJDvAb5En1Iz2RtgWFs0qdh47bL
QFxQwmy4uwaLin8xCJc/YF+ifY0cZWY1IrgzS9Lw1oNPVLX45NimR98VpCv87suGPdzvGscRAATI
dGXtpo76XikL1E/TfwHvfW26KtqsRps7eqcBt1YUzis1AYnRYIncqZTtFA0eWyK8i22InkWYrCVi
D9StC7tOK/MjjpJq5+qCt1PdQk1Ib0LPyY0w6rMAEYrBDl/rqIebRi1O8qeV0a+6h5dsGwECI63c
K+2AtZynssusdsX0duNLpXozW6R0yqhD/Te5m0q/yXZNmi1F3rSXoAsVPP4R5nHUOKEOA1MZd6OA
QeMGuT3X5Ojtco95bmWAoyF/ctz5jY3JdWTqWzsRM8uSaXCEnU5QI3xmJVKTus8/WSFkBxQqxUph
MHoIuWz2kaqaK9GW8oYFfeukxa8aPMtXkR5jbvl3VbWuIFfDc695Hx5K0C3JQq9KLmucS3W1jUD3
L9oWLkJYljYzCbgIZqlWp0Zzi6st9G8U7Npd9aot6Rf5Ss8KaxnmtXNvH8NoWhs7SMKZpmTPedaM
z8gOcI7l9XFU4nxlVaP/PySAaP93GIdt0mhZhBDpZPO5fwrj4MVTVNVxso0psAcWxsSCkwzv41IU
i6IeXp3Rhx5t+Dec+lSNY/UWUQ/Pm6lIdTECHGia2YLLxAYahhmwQXXTanBVuLf/zg35t6/+3/1H
fvlHTEf19//g31+5pK3wg/pP//z76bOtH8V/TL/zXz/zr7/x98XTf97/8pOXfzk+re7/z59cP/LT
J1PEP//Qvzw6z+Cfz3DxWX/+yz+WWR3Ww7Xh6L09qiapfz8T/pbpJ/9/v/mXx+9HuQ/y8bc/vsCZ
1tOjkdCe/fHPb22///YHyVH/9n8++j+/NT39v/3xn2X6yEJC9f7xUP/8+cdnVf/tD8P6q6VzsNi2
rbqupbqEd3SP39/R/0oemU34pqYSiqIa/D+yvKwDfkn7q04elU5AmqYRWm4THFPlzfQt3fmro6um
UPnE0EeQovvH/35e//IO/vc7+pesSS9kPNfV3/74cwStTqyIayLp0Amf4TmIP6UQOr3F8Ckw0KQV
2iamJmMMmb+o+fgNfThewfiRc5lawdUM1hnr/b0/OusaBuqS8qTd0bCVC2nVVzOvcJEBX+i0AI+R
GlGjxsOiVPN1TLbZTJppd/z9JZmAu0VJnIBXif8hEBQV55+yUnSCZA3DtjgYLQAghvOngJmg61FB
yQZuV26+IdZ6s2QWrb0aWVD51kQsEiqlpODu8fB3ebHRY2fDCZHscsF+rlPOWSK7FWvQalmlFSNE
v1+SZwMGLHwa/BaKNSvxAlst8nxjbrH6L9MRcRD+tlmTKghKXO0Yi6ZhohB/uMPwiLuAMgfR4UKh
sNgLI78Qb3isyE9B5UfEciajj0BYe6HV16Zw0k3exQvw8hZAaPiQgZP0rB8DBZlLeOzwVAZ1/TDL
PoVYB3DXhSJUl/43HpvX0sd0UJlsTu2xeEbdh44K61B/DbvqYpTA4GCqh8GPUqWniAoqd9jGVygF
qgIMh1TtbRcEMwrEF5PzLrXVzVj6Z26g5x5IGF3C3Nc+MgrzJjmafvlFeXfl5HnTZQiqsGbHaqCb
Dq/Vc5RGtIbVxkvaBc3PPtONmx7nP2Ft7iChbkZ0uyh50cGwmflo0MA3efRkcEjPRCluat6cmyG4
6Sz0lARXKC2XHAjYaYz9UA7HIO8Z9ronSdErD4jJzrnOCiFVMLSy9LXR2BTBscq6dZR5+zpWb0U2
Hp0quHN6xsFW6P6a3cze87UzYUDvqeOfgkrb0k0S7zHs3JC2WzwluYO/taDjIf08MDfAzBfoXjYq
JHsxMt6qAKPh28L0FtYu3GfccWNyNpl3GFQ7Tb6Po3YJ8Xo9BEdfyu3EMXVNn8IslqfpjxE2eYtM
l2tAcG7CVszfDGzPpZMjR3IOcpTHviStVkOLKIpii4DnvcSQ3EvwWhHEAM1bqrq9yuKzinnBqPUv
JUzeTXN899L2qcn5gGKt6rJhi3p26bQKR2G7Z9J1lBGWPQUTvU7YQMGofDz2EQWPLPRP39Te7Dog
B93svz2dIIxcZQomr7Gj7HFdHeNR2ZkifEXff3EqnFrUceQfgp/w+fzH3qHS3Quzql+x3h8Q4izz
wP4UISIWUSPYJVIMTLn3jgTxQw82WMOOaZhslJRAdtnvfSC3Emo+GZyrJFW2Nc6BOna2BLJcKFDU
dHhWPPszyhRCdDPkd11D7ViVvzDi3esuODh9/RVPPu1wZBjToultU7D0Vehe87Y7oKd80sSL3USn
JOLTXz4jPkfu6C5dA7MjlVluIkx17C8viU5IYZZBIxaW3p9wErz43MRxv+g//WgUqBLt48oN+n98
nmpzAjW9OAKBVV+mNxe5fokFAZP6TdjNW5cZ18jTn918gyfzoxjiDZ3hAifOZ2VEn2zrnppjUYm7
0bYb4o2fZK4d3dI9jQ2G7j7YhqijpV8etAKUVJYWz2OF/wBr/llN3U1Q+/vOJtKZGVgFYcpnzYql
qHvIQe7l2B0KKDC8WuS4GLDRmrZ/TAJBzy9/hU3zJq2da7ADqL4dtf/yI8rGxkUi3Sr9pcx1ddF4
5o9pyVOg1juAG4DAUkSUmpZq68J8BeX81rjitWbt27Ngrxzj0RTqpUKI0uXinriJuejC4s1Bogl+
6teQDHutKTfEd238PP3oZXRPMgv8cv0UGNnSM8XCwaA9cLUM3HPCXi7aul+bRnHVenHJIclJN7wL
YSMZ8+MN5FXmTTY1OYsN1KuHJnWviHI200voyfRDMF2ZSHfoiZZEV4iNxDjCU+FuGH4iCnnSdfMg
xnZb6ONO94Oj0scneO5XOq1lxy65dF4KysXAc958ZbhJOAqZS2s3Dk+sTc9KP26mN4Jy/knw69wD
XivlxvIbLRd/nBmdAylhHmNGCLFSRNgLWXWj84ZzERnG1u6q1VAMZ8/VUXmII9y2O3FLUGIInwqQ
ksys6DWolDPUNnBC0ca3Vk4eKvB++j3QoaNvKPtUtvusjTZ5zt0H1noPmXymyQGFWbCou2bNomNQ
42MWuj8GhqWFQR9aFmszhyrvu0e3zs5m0U8JRKfMRBztcJ90PGWDW7Np4xva5TcFwC3D+18QGvFM
AQdxVeSzQXbqywFLcujyIufKNSHMPIphS/pHdmuXPje4O/svWIWecvbErLA2fCyQzHk7TCK7XrtX
YXhgKTp4u6xt3pXcuk50RM97CdvxyWyaC6vMZ3NFL/PEUzuWzFbnuj7ZTZ9DT924OOk0T3+hp7iK
AucQNy7Z2adS895IkHMs+zM/OF3+5sFTjKJohRrhwApwOhChyj6XICVEEh/V5p5UjM7G+hQn7jT9
33QQIuEJ+utSD0gmqt8qi1F1xF2vsg3uUMOwrmuBXDEnCLhedj0Dgc5hlyYDaMH5uO3cNMK1aKdz
0Xev1gBHomMt2yn8ducVL36t70JlJcrypDMa8qLwoVrBr1Ztbgy/JxpLe854bwePHFufm1rcnMsi
uOEu/DBt+VpYHBlZ8uO2wd0kjzHQP7oA/aoef/Q5kgWTlEVygw8qYV2xsXYtkobz/tyi2W8T/LSE
GY0aAg7c+Jz3PtxhKOBfnsxx9jXd3tbrmc5LNJASH/JwTp79SoO2pbyDk1GrNZZP0L2F3k65MEuh
jJcgY+VtY1Maw+Y6iua5zeyHa5fljK3US5HBNgV0kQwH/OCXJAxAiVdPxpDfSrKvAqN4fUTc49p/
PPmYtZ2zmi5nHR99CJ84Vge80vk65VFMDmgtxNxNoE0aM7jO1rmp3a0GF/kYpcc+8/e91dwsQ3kH
f/Fcioqzx9zc0c5/IAjcTMxVvImR0zPlwHNcT/v5amPn4UfU+rPa98+ZScGkq5s0U4k7YBzW2zmE
VEH9keeUKQw4Uct1/kVVrPxsEDxmJTs208NxEideM81UuF1Yj9yGtMzZf2JIki2lryCpj9td4HZP
ClNxOBQ7qrwS71B3HWBwX/oqYxE7sqnQjV08ZAaiwXMVewiLyZfZDvbSq6tyQzTUxVBcPNVG96Lj
Px9RxM3RFaGxSihdVS+MkApY0Tlrv7u+MzaFnV3IA2j2OtS1SA0jHqOGzBD0z7FGEstYgUXoUUib
5hQ/asqnuBueaXeo9kbUDQYWfybun6Taq+vB1TeJo4yrWAk+qtp9VQa/XPua99XFFcsBg1PIHuI3
syLB0RndjGKvm48jCgoqOtSj+TQqpqQCPkyhi0xzSdjQ5KeC/VPk4QnB+KyAn1CivgceSP6wFqCz
6IObMWr5Uonrdp1BHMu4Jj3ANbMyNG9ql57Bb2zG1v8KZXGQbYTfUIFZ5UAm6Zvxh+LkPqJzzUPi
onBp4ZBB+WJM6hId/1RQksNlTMZxo1ki2fnUaSSWLnQ+DyvwAubNi+NyVDRg6Pk0LqukQycQpqTB
ofcL6xDStmL5c0FGSN9M+zQNF8Rky+u9nzBRT2kQ/ygjpsMODzazadAbffaL8lVf8acfxp55bg7H
CjsoLrjCRr2+CgnUQV8BDyn14xfGOFhYmb+OkYJqc6y500GRpQsD3BY9dRkinjiq5IK9xKzCsfdp
Io0DPNUvVPbnHubuTgkvhiuHeeGPDP8LwKZp1r634PGnaZrNXT0uwQ94utPi7HNvOaSDNcyhGc4b
LPdliJwTTnAclKgLajs66722qgLYM0C2MYdzlJ0JtLKRNgwc/7HzqypgqIkGpmzpyJKQASNcBraW
LZELayvQLlhKq+KoT/Awky7VTep82VgYjaNSyFPM/XQOCZ3APy/OiN9iH6sWksVeqf/kmqMuCAve
1o6qzwi52EDORHcwUZSnMJ2lwrTK0MbuucNpQIFcXqSlJHjY1W+MAEf8nwSrMU2Dphu1c67jIP3Q
SCGaSzsiCF5t10xquIqbXcG14njiWqwTT9r4De2tYugoFdgYEjQCE5NtOgDdoVTXTYQ1mZCwjPmY
dRemtwsSjC92UZwQlHQI7+JTyW0GHNAE1OfuPjMhQZETHdy0FAIniaRXh6zy18EYVoU8YQdTz6Wf
BvN+7Nn/mlRT1Wdim+0+gSkT6dqXqYy3vnZuPtvvfc3/OsEZhIQRNaTTkWGRUSugCTNZEwhPLnUG
46uUNtgsQ/1Vzd2rVYzlWgtxHKutF92BwcFlvw2whtY+VmlwE6BwpEDx2zmcBh37vha3DG5we22b
3aYlBKZDeJTUk1e2z2+x2b+KVDHmhVHvMWNlcIpcJNdTPrFxCQqtXgmLN8pRAdyZ9QYZ+9yArrHR
A3F1WBwLyQ5T2gUrCqjrbkNsOJqUU1jw2cjzz6CQMKunprbsHzJhK2snQTnrSqAz5C1cPQejdv0D
JH896GDhfdMEbKCmW83NnphUow2WF7PKPhSr/WWY76hMtIOF352z0JjXGLdXZlH1M1fnwM66g+yU
t1BgHsN2lQG0QJlJhAis58TRuau6Kf70LQEzYqEMusapkZzQQV+00fNhh3aoeCrPXsQZJhjMg9hF
FdocdKmTzbh7i/yjVDpcG91ozeOA14ToISIDdy7E6RE472B4r3FWVhu59zlD5oqmg7krlM+BZqIz
6OD7N6t4DsZQPRQ9qAkNaxBUJ3B12BQCt5ZzQy3hp5QuGxnrHMVskNua0j4D4bsw+SF8eM3eNDds
V16s4Y199RRQpAOlgBMjBMZDYTofSVlfDMJyK2UdsrNgIACEgrvhPrQkPhKgrbM4dKPFqCYo0H9Q
6PVzQ9PuvjsS4ersUX9CnCVTYQVJ5E74By59Eh0XhUQRrek8KyC1T76HYqqMq9cUV8FEtiAZ8NiP
GFCxWqPYKPN3DEu4Au1vVFPrSsnoBD2cTxaX0sHy/MlxH0bLhEOhRFvpjpEHbn4KhJGvii8gSIwP
PehewgogY2t+JGn77fTKTyenqgmG2kwqzg/JMfo8zSkXTAqjUFPER1p2yJ/8YuUVoAiEUXxXdnOZ
zDEVeKWTV7KzmUpkFp7wQtRwxsvSgXuQDQ0zGrqegCSsbpfeTeE1JQJ+QXfxSvNiNEa1wqBElEXI
gVeCPYBUxDirsKIX3TFQooePXhAb5pNbFVJMrPKUvz3rYB5a8ZLR5BdoEUx0WaNj4w0PQ1Qe4ZNg
vHZJK/AGUGia+l668bUkbZF0LDBMrofMfjpcoYrPHF1bJD5lWZ0zjGqJorVDWgOwpnJVRJhpIw5o
XF1gkllVeNmOawWHrUGnEZTrhkSSJogvTcSmtsDEghLzzOLcXLMdDAhEcmoKaCIAGZSz+2hYE5nk
SdbEEHUs/YNhESJLdnMWq7R4shRHxSatQH2rYu2Iz+BB5CefSBVjT1hOQX4+OmkTYsEMKceC+yU3
qALeoKVwvUC86xakEtwM19wViKF4H6gUfTg5bKE0dvPnyMVgCR2vXkag8kk6re6aGM62XCsMD5HY
vJLTatJ1hoQbMqGDRlsfhvIc5xWWrhjIlyAe1IQbgh1QHCGaVIu2MrZp0G8RXIBsG+IbzKKXVqAF
DsFZ9ORXsSVpX33RfyMkAPJMHhhUlYTb22xslO/e6gEqaoO9wae5sCzyX0RvTJV3cJK5d4yCdM8k
GAAsV6OEYoSYD7Ctbf42+fiWxZ2CHBppd1cnGQlo8IrFGJxSYk1nuSWuBuqCBbfIOw3pOleT7xgz
Fi0dc+/4GSfsbugD/FeseFGF6xEm4PZLA0+BawaJPOncbqrP7QqaajV5a7taReCTr5uYecmoTZVL
y8fEMBBEjrmSLoqQo1tHe6YE+nhPumZVVGR/KYpHolWvwQhtmp+CJ+ayyuy98Ds14Y64gfkL8gcI
/XjLufqItfRZo+OZEVEIK8I+lgIsdoc8A9bj3Bm8iwaneVXGkxra8Z9tqd9q01uGnnnUbGByTcoe
MndZK8bPDTxRJw0PtE0b6LP7anK/Fup4Ttphlsn4lwvUF1VfZi98k7IhUPadWbzQK2yiWOyq1j1h
hrz1FcslU0s5CmhjvCZ8ynFfosR/MvRHk3rYhAXlRfO7bSxCTG9cmp2axkuOTLHLZX6rVeaB7DGX
dqq3RNmAMTNt1o6okTf1SDGW2sE26iAMOz376Biu2gEMbbnUsaCvFCFZvubeOyeigk/HxveokFUn
IspqcRorowABJCf5cqfuVMrEaNBNPCNTvUF1MHNs9ph+6h76sSNGjhpq3sO8XPkerX6tpTvKtPwF
xf62bzuxNGQMN/dWVytQs0hNNRGsA7BQcyU0d14stk6GPF3k0TNNByOxyfjI9OaQNZ67riz74icB
Rj0BYk9TqZwq/sCQFPY5gWbLDMEYzaarrDu8gaNlqpz4gQHjGi0p7zIZYmSEp2DDcpC2kPiVcgc7
gG6QwsmtiwlQr+161E3IogKoHV76WbupCfWDANUQVq4cm4c/ZvAiWx01+4taezvXkpexlEctVhg/
4E5CCh+iQR6TJR0F1bzSYd5330oMLVSUrreQpBaOnXXq/fyKcpkMKJdZFFDpJl34Y/IYSE6Y+72x
Bqi0Y/X3ZtUNHoWRZsig3rCT6svnLoAptXlD70r+ZNJ+jwZkZ5Uoes+xuW7I7lmwAv5Fg8bnMPDf
FLe7pS3/8OF5zcKy/TbKBjM4Tzfu4ICiqVnQVC+R1V3ADprzTg+IwcgFKZZNTPXZYb2etK1tAeMW
Zd65nJylky1phgvyo9DRU6e9A7erqOddNV6M2lbnvTQQayMi5j4EALVTCdNDE16aJX9+tMNchyau
4ImMCpgNO63vhW2pc1VC5cUxDjMjPWV6+EhCLXmxbfoKoZHkK3JaSjec8+I/oKSdEyFIUviG6TrM
gf5htOrMVyV5yeL2SYvGB+2PVuX7lpzLKtDuMJc/sgI4Zia+ZUhInjF237Ha7yo+Xos8/7BTrB2d
2/2KRSaXdo8RWUXyvgh6UsQU56OJg4dded99XRhrXEwWtrt+UcvvAtAszhXsCW6TQEtr00PZJTcT
3bpvUTEk2j4AkM2OhAlRv9ZKQHKtWuCfGhOCCG1ycLQEbayrI3wdgCcHBnE0Gkqhrk2SFZqAg19i
PbaHM8yrRvd2SZo8ybpR4dvECHyG4kcr3KuH0LJSm3DlAnFy8UbMw6aSm5rwpDDzdLx+qMoktILB
yLwVNcmxzxGr55jlw5Mikgs46FWq4jQbUXEzTPlKLU55wccXf96w6A1ewbUbERbOThCGVp0eNZNg
uKzD4tHyPqWOvrdaBk1KhKWSG4verOophoHoW3SFKgWcPuwDXPwzy/jJCAGBbQC73rBomu0XwWaa
upNXtlPp1BWxcijFpFaHr6rCJ0hv0hQTLBrNpDuC6+IxPfcGQQCUugFQ169wH2ifpvFu2fUbErDX
vgMVEes/Q9x9xBXx2oWzL8y22zC1wYCuwlDFGu6u4cttI//N8vtdCrfn4Et2UAOaMIL+Znkp6GnK
dwImQ3CQY4vU30SGg0l4pQR7EwlqLZggNpq9VRWxDKdhZ9pu0xCgfInlG5JOOZuXtvMrJZyBGZ6F
wSGJUIxwY2NTZ2wlREFVI93BxeIuEeWn3YvK1YjxoD8RXxYdMw3JIcemvaJaXTdB+Jm19o9NWB0J
iRg3uQIWal7MVEtDrQc0ZUA3zwnqYRgn9ZqpFe4cEqt7cgWI9uPcrwg5mwaiTv8dBxg4h8JOllXc
fk9MZzPhkFLRHQdausi9Ed9YSAVjyJWVynDR5xmZZYq17lv3AX5VBfeLfRq0Teso7MI0LEcCpIdf
PDdR/OkbFA5UjTt7Ou9t98fTQ/RKk4rVUaq9NJgClr1s557+puUsvMQ1RYwBxIrhrWGrn03Lvc+6
WVe0liq9Wg2WhWKsapVuHVTdPRBkVVsjzqbOQAlVaZJuxU+SRUZS6CLqMNYlDtpLI4FU6LgAGTJE
LLDZ8OPX2QpTMY3ToJ4CFz2ohWpZaN1FzxDy6o2tgQ151DUkBaMfrDU8lieRO++1BYMITRLDgpXC
2HLu19aW5PKIZwy4uqsmbp2GraViyh/UnTUvx8Cbh9I9RwTwLWQM7of8i5dsHdRsdNCaWm6xAecY
zUWoQJ8xr5U2Nuii6XQdvXjXQnWrxrbBAnlkQhHA1ME+jVkhEz3HnoZ3Vao/aofuGfryRMnZ8fnU
HDZqbQE7yjSBwQw21sg4+6ok4rmy5uJWQpVFSImCF82Oy/gxLawW1iuA16pEtkN2iNU26drMhk2s
wndy2gBJf00mjhnLBXkVb9XArmKUMkakzKOK6GUYRlaNzrbx02NYhe0OGf3ZI0uxTZ9Gpghz24uW
Bf02IdeUiw43WZKmiCBk6MwS/I0gDgxmkctkyeRQ6EgKztW7COyXnnssKPOXasQ87dTMH13hHirP
2Pt9BFiRuY5ZynPH4nZeQqZY5sqcUeSZ1wHCpKMvy5C3sp2sey3d6Nx1XzD6oRwHV4zQLV4qIYiH
kvr+GFQFGqExO4yUlwyWNIMaRBjr0UkvMab4vTXEV40Z14q/H9tcO8iNV0frpuKPC+PAXxDViCA2
g5MTEra58KrGInHMuOGj6t8LWICK4Q1HR9A25e6p0pEImgNyVRJL1qpLKU8BXyxZ4AB4rVTUyHkA
MhUFyErK/8XemS3HjWTZ9lfqAwoyOBzja8wjZ1KUXmAUKWGeZ3z9XWCqu6goheJW9ks/tKUZTUxL
ZQQmx/Fz9l67Splkm8ZagZBivV+lPJS3Hcu7ec36Mq7h3nk0A8WLI414zfETwBCl3W7qFJbcpARc
uD98iy6JkeRyzcfCxUaAh2w7LAdyzA3liRfPW1mUjxoIAGJMANjFTgFZDKOMRgzgYoyTp85pkbIS
WAXvFLpNe13bk1d7Sizs+/C1Vz2Amej/8tb8ATJboDPL7IVeXaG1WWiSQDn6vVT/EKbWctSHXZmw
3UwtF5KBRgKO/+aa9aYDzXOvaY8AZe79LLorQ7D1vZ5toZEv7U4P1nYF5t0KbsOqfjYggHwujGGv
uyaBvC3Bq62v0MQxm5tAJy066UkcItd3w3t5OGBsvcMyhesmu6mUwd0EVEkO4a9o8zNvRXGU7/vU
WNO0p2vhIcA0vWat58qzyw54F4S5XAWtDyzYzYDXa92hVZX7StWAho4A5MNuW5ruoxK05J2OrnXF
yFbCNGr0zlhU+HkoBRc68/V9M70EO+kRDa3huNRc5icqglvTIYOukmB5AVTT8LB+tPT1j36i7R2c
aQfNTm2wlU/0auP7qFc2fmihmK68Hjwz/OQkJ29NUlgZP3JVZTTpNcFB2i6+VuxGa6Fy+X3JvsVM
sn3Cg0nOYgNa/zFyW4MC33C2Hkw+cDYB2C2xp2CAQKfaGF27ksyk0aClgtqzmBLlJXxEaTfGLtKL
b0ZSMiXvTQA0JVQYI9Ae+pBYPxvxWrK3rPLohSbYSw1MHGyvpMW76B8Q1q7I19kUNFAGrbo3HTtg
HmBfSwaSObWk64XLFAQB0S/I/4edpPPT18OdHdfbsITvos+zrtzkvXtlR8EtBoxr2w6eO48Eh0YB
XvWqAwdAKnmTBtDpgqr/kUjvSVr+ysysYxSLF7NkDlfGdAa7yOBtQ1YpanUoySikcwOYiBU9WMyt
GWi3ifc1FeOzFiSfCxF94V5gsvHgRwoVE5VkzoCzn1J43B9hK26KL4o2PKYezThvcHl/kwBjqdUm
iaKRJFj/WCnxY9ymb60n4QyFTEEc97FLww0EWMa/EQJpN7lNg/pbqfsgB1TVn4d9+qYy/JkKkX5k
otnzaub8XAPKSfZ2ptwMEckvcWjcZV4Hxxqd1OKfBE8pUZmJYOmOvMxl80XHteYU4qCBYEhiOkl9
kjwJvbmvbPPFUsyrGCS00nZ02Y0v/wzVGEtSxHimN+PPUaCsPdUm+sSob60yJMBZ1WivZWO0NHkG
J04NXfOl5tufI9N9Q5kS9x6BrNSlcJAsGHwt2dmJns89tv+jpDfrWe438H/h1ID8kVKxefnUve18
rFOBBcbaWWM2KBuD3M+YCa6V3CJY/hK63vM/h6bs8b6hg5dej/bANHZKTOdERPj9qB/CGyjRyWA3
y8Ywfejx9sZE678crfLOkkGHp/rAZGjnKeR1KOzDl+4QgAkDFAkRp4AnyNzeQ+mMXou07taEYZNF
WPVs21p5jF1moDRuEttcRXbYLv5Pd1kOP8WSF3SX4Gj+pLzcvaT/OL4M33/Rar7/nb/Ul4r1ibJA
CMewTQf4uq2K/5JfKs4n1TKF7RC/jIpSFeJf+ktLfBJINW3LNnSVREsVleFP/aWlfrI1UziTxhCF
poGe8z/QX0pr0iP+pbSdZKLv/3ueBE1KYdoGgvNJz/j6chekHnJN8U/MuXUZtzYEaKN4UxR9ZFDe
STIQw2M1Zh05YOAdK7WflwV2kMgkR2pqwAAI+Syp3lNNP5YkElDJuA82KgA3L9dxUxDLJK6LaLQ3
gTcubfSKBtJ6kFaWsvT1OzrgFaVQSS9IHfbjcJXEMVgg/0fkxDeul341p1FWiD0QopFpPWhefxcq
9c41oh/UfVdJia3LGO6FaVUQOZpd6/o/XGeIZ5GtY1RS6hXOdroaEqqa0kGYNMr6OStedewMzoMn
+zu2BIjIUWGWQUaSKnMMR9/okBRxdM9CkmJSFZxYcyeFGrNXNlr2uTEeH+2+d+sjfCxJJA2pdW4/
RtsWCMkykFQqmTDjddI37HiQmQnGYEfV9btl1pLLm2IuBwab5UeCyPCBpJjEMq82AM1ZgLC14XOC
hFXtTVrbdv9s5TopmuypO51MQQ71WE/+oDSftKN69M33vmuxoP/h/WjLDioWBjMjS+86atLeaNZK
D9BW0aBRj4k/VdbJE7RqY+9EwZqVkT5wp5eHxIaQEMj+0ejd4YDRCS5zeZePjkAZRmhWUeIAnyCd
5OCRuDwyVUKxQtydHXLyUny+rkA+XiePYxzlvIfG50wab5pJBkUutRszjqwFRBlIbYSxhnQwNqAE
4ccDwm31N/rE8aLoUUaVTYEt414R6GhKTIhZzQ/DxYCHsIiNES+nkMCh7MAEYtMb2NOwoo4juFtN
dYJl2H+Oa7wLdBAPTouTv6CEWTRpcwfd8zUfMsJ2Yc/l0HvNz3qrEK5te6/wBQ7OOOQ0b2fSA2sW
OU/EcRFI9tZlUMS69rMW4UXzfCMkfrOnk0LnklRhCrB+ySA9WuCmMOZJmTL7LlsMSn28Dyr2gnDI
7+q+Ztqhw/o2CU8G4+2uQivIYR0aG9sElN7jFYHP7HfDq2y1KcVHRV/kqngm0CMN+gxIPJZQQvEW
NJGvTKdFUSXbp4GdNZwpLcCHpx9TPVFXHVQaqEBlPgvsYmLml8vON4ylK3DZHOoQi1BXmPd9lQPt
RXYzC/WuXFlZsh3xV85HEdLXZ5uJTfcOtLa1jfV+S4ZMuRlU50k33M9IF1uoHvTqxjB/UrXoEIzO
Q6hxaxdsopaeW9xWJv9Nnr7SyL6mFf9Vc2jhK35JrgRyIqZlOOVj8azI5Gs40ixNaqIyBb7SHJSb
67+4gr8fOZFGNZstocjiYosSAp+C5s7D+USDyaCzbaz6AI5xM7o3MoBmxpgwXGksLXqbO8tcjoc8
ibVdl922KDN2jEG6PZkhG3SFco2eqVqrhreXUQAdUCRfm9r7Ybnp0vLqawPPsN54r87IcSUujzHu
mnsFeey8mCoG/CPl3AANwhRRv0kLlY51JXn0zMKZqfa2hHCNV2fs55UHZNY1iaRzW/+lwNe6Cg6B
VznL0HVeWmb5MwbLROLo+UPXghbOUFjOFEu9qcsSDYavPhZKC8zBYGWDesoO0b/LC8bARq58Jw8C
W9TwCDh8j2rCFj3BG4PLHCx0XwjPDlB/cL7SvrwHivriMQQcWqS/g0v7IWd8lmV0uvUJpQ4jrprR
oC0IYdH0WU9mPAEgpuvaiDYEe5HW3gFB3ugwlTvtUR/o9o06x0HD53ufvkQl3qahJpfPn541Nf5K
GLHKcp88ZH76rCRwMN1cPoLFYCBg27P/vEL5HERB/v0teDl1c/xiFfmf+kf+F1pDeHMLqorz9pD7
vHyp4+Ef2yp+Sd+qjzaRn3/3r2JFCPOToVGKOBbvTdJycX38ZRURqvPJUDE72ISESP29ivhpFRHi
k24J/gOqFAbslo3B6L9KlU8SEp7j0OCn9JFTWfQflCpisoL8q1JRNKFbpOFokjLpY4Vi20ZlB4Wf
bu2cCdiAvFa0C5vE+DJNrr0SRkh/E5ToRlvz+cNp+ulW+ehOwcvy+488KYoMIcNBZZK7ZZzHsLRe
+oO/U4d6ymK6TrrPFWkQyWCuXEE+S1eQiFocLnw0V/C3R3viHymDMVCQcBCU1iCyb+iue9FygMU7
DlPOQTMLepvEJ3/r1m+NesEN9qsZ7F+nGI/Qx1Pc0GyXmeZnNJajzYS8Q1+2BGt0ZZkpkkpM0gxN
fJFv/nyQOjfUbw/yxHTmG50yKFGqUw0wsXK8wDkSyld86f0KaHUIlQDyc6+/pm5BiUgd7G0oiK/j
mPiGNAb3UtF+/Jp2Ub9tnGlclxtVQ5AevQR2hCGjTKDXFXwqYNHsh6on4vO0RT747qNZ5q8g7vw7
NVTHO5++zRJIJBmOvSU2tC1X+Vh7jCNirOuCt7wx60bZZLCz9fo1Dv2IrGHHKDFMRAJGTRlfCdUd
tszPzee8R+61sGU13NS52RBwo/oGQgCvJEBoMHD5mkTj/PkcynOPxXTvfijclTYAVSA9GyWsnd44
Kk30LARGQhGDAok8XHoLzXUBhZyAOsOnxVameA7i6qGGQkcZHD1rbWBcj2rCQTadCwNqEEqzK5sp
Bj4Ln0b6LrORzFBo/Wn/MJCEiEISIbm1qAqE2mk8FEfe3inadOot3lsMLRlYpl/+fIjGuWdh+vcf
DjE2TSILA1Tf+JAiQrj6cl7n/cakFck+V3hb03e+aRjbqBdQrNvjmB/gnOJ8wN0C+AAlwZrCuN8Y
jpEuG3B99OEZWAlZq4skd8110kYBiMNWW7YQF/aYfBkYpAzwaNoBd+2DkvjkwpBfNCdW7yGR9psy
L4iBKrx+YwGJj1Z6F8qbrswi7DbOuOxltXYDcNdZMJprSdbioQpxCWhBCICoHidVFVnedBqNEuwh
RI1uUyKPXdLOCw9VXjs3xSBRJESkZvz5PE5vhd8+bicmO4E6OqYyVdiLdSa2pdZ6w35g70poP18J
IXGbGcA535o5cTAlOSqYqpyIhFxoqeFfr2pesr93/J155LVp6flwLe1iYEMWymib+c0D1w0gi4k5
gppHzf1NHQ77ErzNnw9Y+9WM99/r2bvr8MOHIXCGfBuM/jaJEhmQmRPGdw3ACLapsre5H9wXL4+J
L2rMzjQg6zaYbZzOA2eoJFw/+lY120a/Rz4fxBhye/5Hk3pEEgeO5xiJYiLSZ02SI5RDEknWTaIV
+6IL0byP6EuSleMUhr5sW2JOGlOJXv58ZOfeTNrJyzBEyofqqHEhvrPNIx/UC0BVaAdhQbfW/Ouu
6teJ2z1AMpnwB+wUL6w3U1fidzfR+7n+cE4jUUrUtY2ybVJa9B1pMmxAGlAoUzmaI3FPU3s5tnIL
sXJdVt6SAOD4uuusteLvNCdfSUv5fOEsnLmhpx7Nx5vJDIjhgTLs7TQzZL+ur8bkAe/PV48C37Ga
ZU6vMknMfVsVax28+4WPPbPkaievSU2LM88NArntGob1RrKLhx+1KQEjucucKKfU8gAFEgBmVfu/
+ZEnb8rSJxqwkIO2rVE2hUJfScO6pim0yUMxg2ZzjBLaFEF6lwJj/vNnnikGtJMXSzdOdOhas1nP
FKhzYtO4NhcYtO7ka2u0pbRY05iw/vnjzt7SJ6s8qVpoOaVigzRp99H0vIBxjoaEcVq3lYFDCz9e
SbWZVfq3Ad+GpWnLP3/0uVv6ZF3E/KG0tQNYbpAcKbS51vORrLmMZMI1YrxL6++Z++bdg//h0VHd
llFo2yHKTm0MR+2q6RkWEUMfSHOpZu7chZHkw1/w4uhCRXduzRfTOvzhMy2lcQGlONaWmdd6QAFS
I85R3HxP8U7EZ7Q2IDHIjhhdojJ4Xi6c0jPL/Pvq8eFjSwi+YLVGtMadvkiD7g5mwVJFVu7J7s2h
O1+7zqUV6dxpPanSQWMjQ8HDsm0AVdItRLncLzorXaeTXo2NgUZsHepqxGPx7s93zNnTerLyxEkR
yaTwfUZOz/4oSbuMlxKUDdmY86wHVxa8qJZAUoUnzUwvPCLnTurJulPUfW6o7ahsjXGKkIiWwiL9
a0rydJk8IumSTC0uHOC5k3qy4GQesTCNHZvbhqgJHeYlGH2UC941cJFFRHmripjw2nwlDP/CgnP2
pJ6sOFngMzuJbXOrYymL62bHYGZpFdmmyY1Z1LMNI6a1p58g2oSeinnhXj23s3z/Ph9uVssd4OQm
trV10dCSRTvnXK6D2Nt1dbwmpWiFmJtgrPh6kPGl5/Lc+Z3+/cfPlJIEe3xFgOq8Veq9KhhlbQ/n
EH6Bkn9l2SiQwmyZyvR44ZKeeVuqJ6WX6iVqyZtR30ZusaYuuW0IqyFUYxc4ZNYW43bwkDgSlQgP
ktPwd1+X6skSZLZkthmBz6Gi7yrRmo95tTJMfeON9XxAs4uUZW54cuvkxfpvHuu01H84vZgUsHE4
pcH/s1+PGZjg4ceQJ7QH0QSXxiJKSF0WCB7A57dK/DfvpGle8/Fj20Y1IKRF7nbM+p0FCkfrvoQe
BDhAkmw5rrs6n6kdVT1C0wtHOj2Qv2mLqCcrEdBTzQwGYoT7SfPcFwup1l8VkS99o1hZhPbmTbOy
LHsNd4MINVli27IO2KIuLYXTB/3uC5ysShaz3L4Kyn4btPBuUab6eohdDXGtH5v7qK63eQ9OXoa4
pu5DdaNlSKmUhWom60Edtn8+DWeWRvVkuUKdouoA9+otWqxVHCAbbZMHAn6WCSgkQOSz1M4utWbO
PLrqyTIVjXVPSIJRbl0kfQAvj37/A+0QRjJ8dlY3l4UGso7GO6bnPx/duRVqmh5+vK+8ViOfPByr
bZSa61QhAqpr5k3vzqOwgR4Zrse4RssFvAoG6oXPPLdcnKxQuNWGNszSfjvAmpxpU7YjydVOa77A
Qnwgkm0flCABKiKjSzzGvri/8MHTjfPvN5RwTtYpu3fIZR2GbquIZp1S62pkbrgGtVEYJ1cEP8xK
K18gRN9WQJaEakNRqR4j3V97rfv3zjjk81/PeAH1qUCuJuk2ZnMdxVvMDkZzlG1ocuExy2Xt0fRR
phfxpdff7+8r4ZysWSWBElrRsK1wG3CJQLec0d/1hnKnK+4SsdeqhCyKCPtzHaWXXvO/v8jokX49
zKBwcoWd8GT3DxHAxOwtxj3zjp2VxjBXA7oAjy4p43qBdCmSf295Ziz+68dWqOPbtDTktg1Ju1LQ
69kBzZpgDxNsMTAqixoaUMynYtks3CG5tI2aHtHf3VonaxX0vgTvKQbjlBjyPL4VXb/ArnfMWSeB
W986PNGM5a4s3VubiCVt7MUXijdx7rY+WaKCOOjqsiH1onDi5xyzkDDcW9zaj45rIs+07kSQ3vds
qPOOZiLiLt21DlRgt06iX1qrz32Hk6WryooYE4jFxDet1qZFJmRPAo64D8vxkfDZR1sbbjNWyiBn
NFm0hKtkV/Ti9/hAv1x4us9dgpOlTOm1AqDkOGx5Oy/0pPthUiN3Fl3REicfYND1gCzRFf2qxdoL
OelmaNsLb4kzFaZwTtY08OywEfBL7SztVUHtKVx9RQbURgDwHkRNJhbOAttdFka1BTVx6dKfebKn
2cjH5RuirRLGEDp2Chk9Ksr8KLKXalyuUuwUoilgzfDEK/pGND9HYmf7bOcOdRrifPzMaYJSggp1
t3ld7D2HWDReD7YJas7h9USPhjnmYhD9OmqDm16/eKxnrq99soolDmoXJbH9Xa1iUUCEnn1uiujG
SBFYY0X06m5WZdVcYJSF7zKrEvvqwp11Zi17R3J9qPmEloQUYFqwM50efDrIRUB1jmWvwlB/iJmp
j3q+a/LnPOnBSvWvFz723AGfrGWObha5hr6HnZIDMwBeslN/tYS+NZNhh2bvO+lJAMyojXx9R3bc
JlObxwufPa0dv1nP7JP1zOjhzwuYF7tEHda9JmZq7GL/72dFolDnmSR/QqGwe3etZ/k89O0bQc5r
SXrChS9w7s4+WdS6qBxBu2fKVg+SLW/MRSLoCPV9dZ8gZgwSddMY7gZM+iZL/EtP8ZlVzJ6uxIcL
3eSWGvT4Z7aFdZ8wH/fC+BbvygFPw1sSoPW10qWiw0DpXRwF+EnS4XsI+zY37PmF4z73FU5WMaIg
RecSjMJXIIs4bx7UrL6NGaCMtv0ARnFpKMGh9IiQ5ulGnPjUkEdeatpV1aaX6tBz3+FkMav80jfJ
7XG2sTI+4qcEfmuutGCS2JMiB5ur8LIdTzfJCioSEKQOoDeOda3vrdi9dAeeeeisk6VNJJmawV9Q
tgkpGLoxOLPEN+dqo+/0gu1PRixzHENby8lOj7d2Vf3NO29CE368CdJMYPJ0QXt3BH+45XdmJzNf
oRtaWSRo6CVahRrWqrLWh+DSDvrMGbdO1jbbNcyxdU17a4XEiYELd8thHWTqTSmSO1qhr2FlLmwd
bSzehCYnpzFENMfDQFTVpRJmqsx+88hbpxXbWHWO5aVIQUsaQAX5wsQLG+YWEMnK1LNbJC/rpHDx
KCW3FbuQoSCdzaF2JalBJzdolsvkUsU6XeTffZeTpQ//XZ2qmllt9SxYmF1yiMbyqhXlTLX0l8Yv
F7EqDrZH30TZEsNLYg16JlxgLcqPkpGPq2jPsLoJoHd2CPa+/PnhfIdG/u5rTZfvw/pgD10wZZKV
W1n61yRcgZOvMP/iAbeGWVW9pf43ryfmTPbXlm2xSjGoYItj4hchNGtmxx3+U9whUpKzCDan0i8s
G+fO18lqifDeMnD/lFsUNqtcOKvRDY7axDQhQAnLEggUTkTkXHpGzt2vJwslEBAcGFiptiaKZeji
L4JrQ5DYrAKsSGRxA0us8doVOvF7upirlg4/fNqVDY3qz9fiXBlinSyUGqlqXdtkzRaL/jNJ12sC
C9a6Hl0F0mZgAbzM9zCLlNCv4kOCZ+9vfu7J4uiSAueVRQ8/DTTFlOGETy7Ek8aUD7ODYiEZycBD
e/mSsSj+VrG48MHTuf3NzWeeLIhtQT5n2Bb9tqi+JZ1xO+Vnm7yUMBZuSsvcCmRUPCYT2IjNlom5
wLuwPP2+B4KO99fbHsWmHbrhFLTaJhunrefK2L4F7W2rDIuwHta+2T9cOMjphv3dQZ4shGMXEG/Z
asNWUbyNSnQLFn4ScA1oQjEUmm6J6Qn4M+HBSkZGWlduO7e7bxv9wmRXnPsCJ6tgLQqbCAtDbFuA
qsVoLvpiWMqeEPQafzuI9CONMRwZeNnI+cams4UBd1BApF66zmdefObJ2lcQUdJroLu2PYxP02A5
6bONGwzrxKt2UVY+BZO6rhAA46C5JMOFiyymI/zdqZ+e9Q+Lmwe4H3r50GwjjfFGiRNkMZTd8yiQ
AsWYQxXDvU766tYHDYOE+6iCIgShIo8ICMcFEX3XfqPfxv74Vxnyk3l889dHn2CYT379/6Eyn5Xn
/S9U1Gk6D/V5Pd0jfpfvb//Yo5F/y5KPcrr3v/hTTPfJgsMiMUXZOnRtawJr/yWmU+yJyIxcDpEd
YXoShvJ/g5dN1P1QPS1V6BgAhGHyRX6q6XTnkyM0y8S5Bi+Z1Az5H6nppif1X7eRoRuGZvLWsQXf
zdY182SdVFsZmPihO7h62Q/Dly3klvpWl+hsBE232jpo97k7Av6ZfkBeyDd5aWCZZ12f+63f7fI8
M56UMPgm3bFZfzihP++pj8o7CpV/+37oDwFQS8sSuBPktMx+uN2jyLRjXG6EWuZtvTXbNp0nUr3q
LClvhpycJBfX8fr91/cfmSYBDqXKc9EJRHIIdyjObGVe5FNRzKgX0lsqH+EE0butp+RBjTouVKPx
K1Cr2zw21kyDywPXjQbykOagg0hAqlvr2jNAkXaVus3MytiFpgr7PpEdBrxEJSJAQUJUGN26MYLg
G5ZMMbfTKlvpsf6NLKr62rbmHYq2K81rjVmi9Qwf9NRno0r7thrr5Inu4o1ZVuCq6kqYazhnOIga
krBmJe7dbZ5E+2zslK0dIQc0fKxXRSBhJbXiaxSawbcwtwkjLSy5tzq+t+MZ2Ki84B573UIRegv7
iOSIGG/UU+L0wUzzOwtjLbk9ssDgm1ldcKC4TB66ITDmRgMa/OexlQBbwGc5Nh3Y5qss9P7GNJ+H
IPB2ekMJnDemc+swNSduzlk5RaB8U3RYFEXZfNdNQbJS3TzaAmjQ2NVbH6fTKrfFjWc5+K6iIp35
hUweEtWLHoal07po64YIzb9UfDxcWbAdzTJZeZ13lxVpx0Xw7mBFDRtQCP7GrM2H2G7H20KHuUWI
YHzQsjxdZV1qrytEm63j+XjY1f6mTuDH9gpiRrXIrhOJzRZ0vXiQShnvYi0HUDL9GlEiXM+U2rnW
WlN7NMPChbeq/PVboyrDwVfhjgzeLmSmRKoTJlFwGo2yhgVmCYMrG+T+nsn+dozw2iNIewwxEFP3
8E7IOowX9kjCqVddv/9Ix7ab46Q89pUHgihnJdlheM43Ca26o0lLGLJPNzxD00NCn1PIGuSMzixh
PYCwqW4zfehvolCBdhoWk3bcPupuXF0PFT1zkKzGVvHy77WwR3Jz4pQpwSSktytANiJn216r9nOI
uH5ZujCIB8dCH6jfExsdXefkRBPCO6hFdeDyjHSw5EYB8grzKZrxhy61+EMQzXm9ZEzeGzyX+BeU
fe3Kh8YOAVtZMDxWOA5uUz0cXgf+QODL+EUZmoXeYo5Lqlq9w1fY7QLsNcsqh9RJEA1BVCEmxVUf
BdZt3i5NMypuA/Yct2YSxkDc06NXKPWN5o7REVKnL2YtZbTwtDujH6v9+7WLvfDNDB4RN7oHhMEa
JsjwjRyRdOs01ZWd59ZepuaxmoJTm+mHk+LUbcCALMiOUvauD+w7SKuBIC7kXnVTxi9hm/Mkl8WD
2of70PawmpCd8NjX2KZtJQxfsqy48eLE/3ZhMfz3tRA1Nq8MKQB6IW85WatxwAwoUzEdkG3Rws3q
soPna6w80jrq/XVkBeG1y2Tq0WvvlFIqT4Wdf86DrFiL22YcnesC/v81wYIdav9UW5OEAfNBGePX
wfLuozozHu2Y2bBuRWRugVgosq4/WnEy+/OBiBPB7/TWsUH96Lz9bGHpaM1/XdVHuGBNpw4lgEQn
WScNvF2pDBsZiBRAmirXuCrGQ2mE4kaGhrnqrIKUs1b1jqOJc90j3JIs7TZ89EjbmulRqC39yr2J
5OAdywQaulvXYol7DqtLHYfbkPzjTdlm9hxKV4OYL5V3738SoT5jR7aoG8VZE7OiPfq8khdJ5ImV
FQ5zBcvy13QygGpqcF81+QgxE7wcK7CFrgbPKT9grDp7WQBT8qskOOpt49yibH5N0lh7BvyJ/jf8
kpLe+UXklb2QeY6EIzPD5z54YSIAohds2XUbsTNw/NR5YrukoHau9RlIRhXpLWljdjk2T10ueHUE
SXEA5/StDQEDWCmwQOZgnAXxVFoajm7T+ByDx1moRKkdGRmZKZwQVmYTShfg3kVIK9TvSPMBteHv
Atu1Ni1uVV4zdg1QZnKpAfuroW03SnV0oxXRdu5mrGOgkAAW8DVH6zLX9K0SuBpZOETjOEOT3I4S
8IAZQPqCyWYC8muGnWHbgm5Aai1TJR6Mmd8uFbEv0kb7NgQlgVmWgj4oQ002kP66BCWS3BC6JpcK
izzvfC8+Fno7Ljwb7XcWhtU1GEEmywKrIYq+6MZvEoth1WR/LdP8Sq0Ef0rxhBfOpsX+j5HKra5l
nLPWxgRvR+VTbaH0MgPlTlrT6EG3GG0Gib5SCJd6CKVvAw32uk1nF+Ihj11npSmGAm0n28N612/w
auYTgbkGcWpf2E3ov+4mpgeDSkcaqqoLHnH7tBxrClPJZfUucCYA0zVoHyHDYzbSltsmGOEuTVY9
PY/Ju8zsraqSIaTb5OXCCqLtlBJbxkIcPfvS+GLCj5ypLkyaINI/h3A9QqIQH0FA9NdmpTMWx50Y
aMxCjP6rltbOwnQqkKeJfm+0UbnuctNcKcB2w8hsvpEZx4kZangXvn+rad548Ai0mwbCX9zcvDZa
29+kuRdcmlX92izhlFiqakvVtrhxpaoaJ2sFqP7IB9mTgI1w7aU92vpjJL1tP3SvLSGSqB/N8tH2
5avV9V871Q+Y/wsPYxMELReSluKSlcAuG0lL094PYSE3JJFUay2oL/TkTgTq719Vt01BVc46beCe
+XVZc8GT5imPMRCJ8kZ0MQ/cVGx6o8h377+SmZqtu2YCCQaBOOiW82ZUmDvVNh/27z9qHxuWmlqP
WH4VEswJyRzhH61No6qux8KbD62hAFGClXLTtZB/e12dp1aqHEPds9bjGP14/81WhDNTUoiKuq9V
11pXOVeWjMVt54ltN0Ip8YEBqH53bYSAOc0sa3ZodOhNdGV5LPshmEeTA6+cTmOecZvFcSp4mfNr
Z+qPgWESJmCj7lCAEP35/XCi1/55Hm1DasIij0ZzTi45BnoMowrRLEMMjptkMB22SZYvKqL/jk2m
JRvFM9t5W0Kv77s+vwstd8Iy5IiM0+oBXbSCK8jujhaImyrRlW2kO94xNPZ63E7B2xgFpWYBRulc
C/Z6TXiq4vFsp1kRzdNskJv//IgMoVMx88Ljn9MjSpXMT7oiwTkIa8NfdLWyL9N42Yw+RT0F2DxK
4wmBiX0gJtJiGY3d8JVLPY+TW5/RMQY732UfQNqFhI7xxciyva3WIFEtGiDvpY5vrBovvjfej7A0
rkrdHT9X48Wu6nTyf9kxWkI1dV0V0iEpSj1dovxydNyA7Mm5VofAG/x8GbetTRyn21+pRgLUh7C/
Vxr/LTy+RRGZIBXABe2V3GLuFHHCu36vNYHxBJCiXFhDBogZmwyEphySQRcfJONKjk6EF55POfVk
fvnqpjntmw1DJ+5ISPOkdzKOsGMtFRggN5Kxz3PuGb1RFkbh+PcGqXb3hnNb4qvSFS7EsmUXsdei
IrsqlJIUy54nMPTC5FWHK8Fj1WHZ1QsP2lEOGby20ythiP3YiEe7H+07OoFPUesMX/NMtZl9Vtkh
VtV1nmNCyFR3pdV4dt/vb6F3DOGFtgqyMSDEDo7Mn28/+WtLkAeKJoJ0KBkNjHk2r5dfFyYyugvZ
F14+T9AJZVrlf0m7YjXknXoYR1eugxprcyY8aDYYmWHlyr06kO/c0FpjMJ6GB7WhZS1VY2MFSMK7
0Bb7yIjllmmvc8tYO6F93qWv7C7WBUHJczYIxSGOsTQTAbrpewPIa9S3S7etyIkYbSR4JXGQWspW
h0RnJtRKs7U8nOuZiICY5Yrc1cy3LgzLtF8bhu9ngsRcYEE6b1c6KCe3QJsaYYRsFobldBEz4t8O
bj0AwovF4f2H1NHTNoVCpkT+ppI1sa+lPexj9Dq3pR2zetgOFNZwZtgoUJ0GWjyZ7Zi7TaM+ejI4
+l1OwqWZVAfSSuoLBQKvkn+7h1V8lFTPmq6bcCP+H2Vnttw2sm3bL0IEmkQCeCXYk6JEqrP8gpCr
LPRNoge+/g7Qde/Z23WiKu5DIUjZ5RAbZK5ca845fvsoCbCzB5kUpc8hSbPak0rm/gWwTbXh6N9v
Mavbl47gYRL5XL/NG4oe1+p2tTc9jfEQIoZmRyLNzdvfnwKImU44qMe1Fxrkk9E5OFSQ5m5jHT6Y
Ibf52BramwwychxLrXy4P2WwsBXCJIDZFuehjEu/mAlBCwJB/wgYSLUaEdQS9VdHW5X5/9NAYsf5
zFudmgMHvEOMPQDzXNzCVBMXC5TNq6AbkNekbrui+giM6WdnyD7yhTOpXW05q2qGljp2YXSeptRc
kY8pLi5DvuW829ban1YHUvJelasJGe04eOU67YOfquIm3hgSQJQmreB0v2CWmLc9DQFsXt24dYuB
4JSoLN+RZ5hB9Iw2V3xZZN5PsjH+rCpJ0ku3SYok+xjFqFZlNxnnGXsQjNEiPcCphjLbx8Up18mL
KyzitnPCFZU7eDfM53GsJ7eKFI4NMxGHhEMtuSVJl20JIdBXoRHFp56hPVkY9D2aXmjk6uHiO3sm
Om9cF+INzmpEeMCYXXPcPltBYq5fzVi0Ysd6SpqQIDWn6V86DYrMlDePet/twybJ9hmEsI3TkhVP
cn69jjnzgGqM9J2nMzK9PzVGQMGVbjzq5aTtWmIDDWtQZ09OBwecw5WY8lJL9I1tzhikcqL6Vr9+
R6Is+Yjdvnoq3QFbeWfrHzAsiRodzOSk56T95SXpl8sWzGEzOP8qucGKIbN6uF+SqvojiNpupVle
e3DHvL8YHHVp07gElBaBA+Kx8J76LviGmfNNx9v5pofRY14l4YedakTW92etrYCQtOVLbPMRDEt0
eNU0f2jEyH6LQ+BZYSafu6L5bhDAtrGjPFi39y/X/XnfuI/U4+3KvL8+1x4XWC5fQqMSt7wiRIRo
XOfqTA3y9zk4xcvl/ojzUO/nc83o2dOcLVE86uClACkJlN5osinfbTK9V1YdTg/2ku+VjYpohDo2
NyEqy72WedWHhji5DYMGS2Fav9vh3tK18Gcyk04Ir8ObKv1R05z0sS7py6L8pO5bzi0d32MEmhRJ
fUiKfTk2GYlyqbiQ2ThgaFuaGZNd8HUqZxhhYZOtRNumexi/2k4nh1LZ5mOe4l8kv15/+vXJpLGq
EfAG6SkJhUN6fq0d3Tb0iHMnEkYzVfVEBCJMtjh+mxx100q6VqGrD29Fc7dMJp48GvQqT3VQONd4
UTsVUwCGb3kqlSuvAGPIV47Zik0cemsQsRS7aQomPbG8jSwMeO7xxHZhp+MD9Gm2F+3V+Ah6OCI4
zMiLSPx/3iP/fvQC1UernX4EbXVb/71EC8Oo57+I5Fz8IzeN1VNonXuZETSta47bCaeTg4TE/oiv
k5k1Xc6NYRHs4NC/2qRNQBNLifImgnolzNz506b1sIL/dCnHXD00/MsOVfwtsAiSGQNVfdi6PMRk
qF5Jttrfa7hYBXB0tZZMklh+h3MYHZpUFxbUgGHbz0RUZUe5tBwSLKkr1A7ZxhbEhzXe5DxMgfFv
tiHxt5YTb4pB/4ZCXMJS+X27bHCfBiSIln5TkWNhtDja5uVC3oc4kmg9LWvYGEQ9WXflQFFdpH7j
RebBkHZ0zZrxCEJYPNc6jC8MlFch+yOJOtbr/c95D/dD3h45ebs7ouJTtmDv6tjN05AqQNSLLdTY
pbAPdqJxMsLrnRpu3Dpt8Rw2gRU91boePFTQllULtvRencWBfLITPX/DL75EbFlwdMnTkyMseBJK
5l2ju+nhn7881v+yKzvUVrYwKbJMTi7/XWAZRHSgt+N9wsKi/5gis2IdxDFNAze+ZXrf+CT4EV04
iks+YaAf446m7pCNT1UMMFkr5MpDS3Oy+HdeY1kTSmtb7kERM00eYvMI9uFrdBO5z1hoNkPSeFs2
4nArgDaeMq2TF6E4n3eCWzV082hfEnBGbPXr7IXWq1atXEqETZZX85bmWf+cpSOBeN0wHnQAfv/8
ZiAw+3uNAl5y6WJQbYMc/f3dIDuE17B0zeAjE8iTxKf7RQ3NX4/+52d2X5NvXwHU3EceHSJAf+uk
6zi/FKK+Ngaw9brHBZgnWu5HMbeaNPPyYvKuHPukeBqJO3m24OkSUHS7P+ndbkY8GzT7+1NJyPER
JcgCXTZKeGrLAYwG6ynEtLAPmgyiGGQIosAr95ETgnGuovHiuE14zttYC1Yi0CLfdj9IxyJcfdlk
i6gNdtpMMlvEiOIGAcOVxzQhwLpyurdMGyqgeyu9iUjIyTP52lip861z5IxDK56uBA1426H19E1V
K0KQkaqcxUjsaGhax34yvs3zwNpOSinAkq4+t+Oj6sLpVLBd7DRPfN4rhzAotGt8uBcVFtx57OzY
lIzBbW5iyH9MCi+1JBE9r+N01bvpdLpfQmo3BS9ovKpR18/54HVbMGGE8RJ4DFogvAwjx2gzFt6+
I/eAz6aufBuV14qNCq40UoJLomlgQVu6KJrW+r+a9S6xkpHJgEOf9VTf5RFbZoEJGnZNa77mMFoO
od4RDry04ftxjg/EXHrQ25cRC6LYnUSQazZas9WErl3Bfk9+EKvmm5LTdxAaw97sMt6WJIqnY25A
jbhfhqENtiPQRgz6JSSUKYKYVAYsRkjvyBTLxB8WArXcp4vZw4+W3ZaBru/MWW2t+z6SfIvyA5Xb
CJJnykincqrxnNvAr3Ohn6ibnYfYUhEueBCiddKley9ruHkcy13nLiEAuqU1NzNvN8Ewdo95iXnt
n28oc7lffju3OobF2sKg2LY5Uv336hJoRQrIocixeyytiqYwuP46jIQ/vaEoXsAlDY/l3J30chzX
pAPyTSAOKM1l+T4lhHOFc/m9d5PxSaHYunWhvUaTgNM/NqvdfQshu9Z56KT59c+/u/j7WkDuHYcm
gLgukb/3Ae9/DHAH7PNa1QSpP4zz5yRaUrjTQW16fdvSN4fIpNvrMY6wy6QBYLKCJngbDcVexBlz
i7gJmAc48T7t9XYLCTR6mBr1cj+/J4Fr81mCDcA6rC/4G/1ogvbaRV42Bof7/Ip8x+nRk9lNNFN8
ter0TcMZuq6bSL67IcrIqn6KGq96m0DK/9UIiiciUBURnP0w2fvYy7/MZs4fi/HbxKh8ww7QnByr
bU768shs02H7z+/ZPWzvvz9vuhOGxUZCWI4ufy9FejHEcjLTbDlFhyl9OVDmltDfUy1s9rpMljDI
PLjeH4XE7W6T3CRjPUM37ww2vDX0VU7oMOPrhy/XGD4KpLDgNfLgMlWtufEqCpiszeznTNO3omnk
i7RqSKgTmklCmhoSX+stadDJn4RVQTMBzUyolmRX8jo6mzKvH6qy2A5W0qG2Caz0//+Y7tEl04Wk
7etJ+/dOKlHhTmhjl+YISaRAmZp+0i9ksYic7qTsSBgorHQ7drb1YI6JeMBFlO08l/LWGxPvPMXJ
t3vPv48c8dCW7KcRwNGdHacXO6iTk/P/LqkWJycyeN/++TO8q63+6zOkbW0t/Rbg2oQ7/v69x2fZ
t7kYMv+vhhxStzEa4+to2B+uYXy3Bp0ZAzbQW1P05S2pdKhzY/tUY7q6lcIkQD2Pm70FfVS2RX52
G13ubMfpyRCL0xtzarmWUy82gadr+ymi2XwfYA5ple4SgwxTNzfOndOWx0xMJwARyfOogk+7p/o0
mH8R6N2cIa7sGtdaTP2NcYT+3NwmT39pSCWUcbE3vcb5kK5u+0HX1I953yKFENVtJAF2F+dIrH6t
Qg01cpjq9nNrFYE/MRxe/1qq2ln+QZ8nPd8vTuZpq7HBLtYYpra/38WTN5IFNhIOlnTDrsjz6IQm
xaD169KcSsd/u7lMsXRI/vuTIYiTEaopuLnsv41RmSwOIXVk4oe52zG6Eun5XntKaH5D9t5Pxakb
1V5r84gER++TBFdxKfpCroegAbATePV1cBJEveEqZgh3zbQse+KoCayosYtT7MVy24OMv1UFPqIg
s9nICqN4CjKM6QbDDJ/eZnOdnOlYpfh7JQnqCyIsMomi4euLb7zt4wP1cOPfd2Wrawc8GtAUqWqn
Jj/3EyjncdYfzVrJB5OJ3sNo9qQj5W1w1jAKPjgGTa2SFd4mRf4EHQg1y8Lu4GSdkE17hlshN8Se
zxDnovGhUPl5iA3rkhcyvXZhsO0bzX5pl8uC01Bxgsan/jEtv3gjs8kP64hs9pISm8Qcc3s/CNgR
2aCja2bYbWMqUh1w9jyQg2mb04a3dU70/nlcLnYG/iS3KJjnwZkhnw/0VpdLYQYuEAzx4OZAFZul
9p1yAv4KLSgXYkj/iCxhV5NULMkwLgnyRvDCGbNX+6DU0gd2GnNTDUX5kgM6XUUdWhSX80EyELM+
t+oM08c7BnQTfl0qsM6wu/MzMgD4cUrUT1U1NLBh4/KUBDqp36RCPs5Yv9cw6bxD1M97oUT2GCfh
W+sV4Bv2lj3QUy7S5NsEz2QdE0VCjgPYpaFMyEWJig8YidneZMy+BYpefKha3GJ3foyzmVgaAWso
rd2f94FuiW+ir3v6a0YNnrybKAThWEpGn3aZeM/zcr8A+ZNvXQa5USfQ8jJs78qWtpjkLnPB5ESM
3Pf3M2akBAmTIrlmaRedGPysx15B92Eh2RNRCsOkb990NCarUUGxuy8hHHOmNfntFBmeFmaberat
SygSieOzJ33TKg941Y76cod6prsulLzci6C/KqHVkPSPJF+Lm+3J/tJWAoZOPH7LkjY7t03WnRJp
vAB5Ldda4tb0djBJFKPEHQ7d6Ds8Qr5e7mwdwpR4NxqR7UHY7Y+0b8pHbCRoWlRBHhnNyf39C4K3
IvBB6ymjK7ax0KNn/PzD1bKZ/nvDtSgb5PitKH+MBQDjxpqSFxThgGak9r1XVvTcWaV6CNPmZvNu
bJrGdUhxdeNiTdwC430iZY6MwL7uz1zHoJejk7FYGrBWbDo4BMo3tIWjUBzZbLXnLPIoG7zpG6iT
f+n/cvb+bfWSLoXBUgsi1hPS+d3XxeB/CvJ4zgghreSakdM6Cm1eDMGr+zTt8x9SZ7r1S6mgdbCi
p/w4p0XxVJKhuZz5IkAFJjGwGR6oVeKEJEHqQx8x0tYJ8gmU9U5RS1tUhyntLAZc17kJukVakcAa
ZFKSK1KFbMhajBBFvfPIyf0lFosyFe/qsg9OwSyC0ywgLorWeA+SCoAmhplzbVT6CxGC+15M3UZh
o95gE0Gl29sn6YCcR5fwa1Y35h6jXYFousPr82QkXbS1OGHFqyoZYd7PHUhrk5otS9WHLdBjYNQl
2aQvP2lrFvQe+WuKbJCLbJ0f2TjEF4SO9cVukj/bpnucyny4pWj/NlSX9lGqcn5sYdwMAqqlNj/D
WksPA3GDL0xv3F2RGfF6ZuXB6h4/2xBC1lZktXvDLV6cLlaPkccBU2ugdEAkJYbULCNrRXi82oYx
waaBctJtTHbst2oOD0lZu5+ZoZvbsCla34M3WQY/gQtzWqyL7+6kXgPxei9gWC04yES85OWcFHew
tkAXef4gORPbjlZ95J261R4ftIvjhePPGP3bOPb34wdfOW55aTI6MqT1t7E2YIgwJEEaNJdWtw/K
jJtd2OjJJh1bce2AtLeyJ/6kSL37XtE4OXYPASgeuloZ7HRKHaQmXX4IrYDPOTW/50QE70Ix1+dZ
Kz7zSjlPlNXgIIOg+BcJ6d3295/b/XLDSIZf7PnO/6I1Ckvi1kFGZf7gZS+dXX6oIBgPzdghC+EM
7buUG3z+4dZj4vJVjONRt/L2RCQ9uIg5tf2uaJvHsg+LIzIZd+s0afNi5+HDYBEKaRjVe1mj8W/r
1Lhqy/E1i1x5ViyX695xPuWYuycz0YudIWIaVulgrKPGdl6CCLuYqJW9VYwC96Uw8r0y6hNc7+n0
q1leDQABCm86di2M3NzIXyLq72ejMDYjvIO30WDBr03jK1MctqGLam8zzZYDiqGWGTNzGzGOD6Rb
Dyu85MOpSpLoNtQe0NvMmD9z4m8ZuKavtR0jMwIQTuHfTfWhdBV68bRyDvRLqxW6qeCaaGlw7Wr6
L7phXOomBoKN7vW1TPh6e/WoHu6VHJfmSJ+Li1HKVQvQ/CVLtOhpfIIrYZ9q9iI/i6qafZWnSSD+
LQKCafTvc17pCimW8wN560sP6rf+k26wl2gdPixGDt9jB5ayiqbkCrwxubrCmw6DDjoxwTB6tRov
udZTnJ4Zfz3e/8b9R1U/0k6jkb3KZEbRaiXQNsYEYv1SybEJEFcyOH/cn01GcJ6oXHdeF1RIMGrr
osRzNx/CdrKerPrbsLyB3KPadfJK92jDQX2s8Cjczx73o8hvhxLEK+Sa6kJsBcyLl5jjukMWaGiC
M9W6/uR0EyfZNMpRgxk9Ap0Re/6Ysmu3mvPGvOjPZHDqryRYteQmrrLE68gGcextk6XyLREx9SyH
KP5OszdlYe3s0pWEbj/VA71bLGSfSEesJ7Rc1hNsJJpI9L4OhZpbVJSt4rPjAHmvfXGiXYimpgNh
AK9CtbjcE/O8qhAGwx5x1NNCIbkmsUVig5O/FGy6IJg6ZmpBiDinE2TYZfEBQbT1nqbqpTCTL+yV
TyFT1T+KJn0q6Lj8OkyEYLBzYgpvll5aO8/WN1rWRNv7/CSQte/AFD1FBoRpl+jzh3km30Yj12sn
7EatEq+fflTkZZS0/78xwLbXRa/7XVqHL2atQXTtlryQ1BYHBuQpaVUIzQAy9bTtvQ/bTYenYWof
NWB1kIzqs2ag30VijCHDOGWpLsmvn43nSHd+6r240n7wUZ7Ht1SSBB97wgSs2Rn7aHKqQ1vZ6UGB
eUfYGEBQi5vNLGfvfXCWfmNPPdj3NpOvNskfk4hFSh/D/IbsnENLOVbHPpPlg5Y09qrQnO7VrBoL
tJeb+K2MrrSCxsPQEFw6sGi/Si8Jz7j/avAvPHWDn61p2AfDNDAnyjEYjq00/roQr6YfKiCX+lIx
gOfSUfyUZNYsT6flEpiEEs25aa0VqerIYOtHxtDGzukzGCEa4+C+GsQZJYEe0//2aOJeQq+tL+4U
g+BZHhW6V6OQSvvN/U+d5a/UElxxu2yrSpcPaSDEt6SEgNLrVnoJJ8vYY9ePT31rl1vwyOIaaxII
shml73WOkslMKvttNrwnV+N8W9imvhNdFzwA8IzLtHlzku7sWV31Qzp9CHDS6x77JXkSbRmptvlY
/kACvDIc1CkhbO+1Z0fziR4o4+nI1d6KigVwrP8MIHJ0MoUvpkXprRGs7MNQn/KQ1i5O3PiCPv/W
EWMk4bhsg8DyVkbpzBuGkee2r52XWoGtlpUb3Qxi+m8Z7/V+rJEj3J8GHjWokXhiNfeO2ncZMrZw
vnVuajzfL5Bm3lCHVw/3Zx6qd8h60l7HSj13wZwdCXkafSBMaiPaarjANea8t1wmhRRuroCEe5Vw
9lHcYBNNhHqB2HiMaeIWVR4W68GCAPzrYWeieHSoLJ2oqg6lIvrEck8T682rXtv6QfW1yY0wUBaX
RIJpBMKIpRhu81k/VWMxKdTQNtcA3tk6hTzoR3OwLatGu0QI/balAquJutt9uF+QD42JyvZ0FD69
HNRyl6gvGkxPJB+GH0GuoYllFB/E4x5QkyC4dTAuM7qNSzeP8wVA4oD53mjNftMvdZtQsoQj3kVL
w8SBWcGcva2mZ7E4O8j7rFdVJ6pTmXnx2SP6BPQOKrdayHYXV8SpW3CsWWA6usu0vF/nbrY3idD7
rVU5X2p2PoWCsOt1abIqWjbqeSQAU3BLmhF3aKpFr9P0BP5Cg66trQzKPkZUyYeNMyNBZ58HoHMG
pzuO5BpC+13IYfO6iz3kfCa0CrGEnZkVbD2jHEFZqADIcIU8mnwSas+EIxWfnOcGtzolq6J5Yzsj
kLezjkkIg6oYQa2WZr3vCayt4u4P3Uv2Ses2e8+S08oqq3jbuGBJtTInUtH6nMmXVrUzQykA2muU
w8YDUj8VnxYusq2WhBgOLIEswUfe8VBk2IwxxHzakwGZl8PzATcFjqE5EDvSQiw/Nmei8Oq1m3Ws
0wpp19iXPzkCcmjBlUrMhnr3SMTddE30KMrxE6Ma0Ps0PPUUXLC6qWrw7PBAQ4uSvVqhk+0CRDgF
/9YpnrQnlBZ8/VX5J3lMoGM5BKyK1Go2U8cxu8Uc5wnl4RGg5+RZnEy8Bwvc99pNLSAR2pSuSq0z
1pURMJa5YX5hi2wCqm2GAJtAGwy/Kq3qkrHGr3pP11dSF6/knze+p9vzdmBwujabTWogPQxLhYak
zZiFjKdR9J+5QmgtHftdTqRB4b65JlH7k3vwh93vsUEOFjNwa9qiIkmXM4dY6VptwCSC9yQzdFrM
zTxRkNARihQkOFL0SivaNQitY9TO5y5UyUNZ4AKZJuct1piygGBZ1WyI68aGMpmHML0n2Z/pYmT0
73rLrrZt0WyMKDtVNWOaptIQAwy25msjdAjaM60Mnp14dg/9zP44/ZTNeEqJqQxsN961Uf1lhBy0
aT2dgzQJ1oEDEkEKd1MFDIOJR39EhUt0bmu9DS22RF10V954tjaj1QHrsasEwwnPzspTEGQNc+x8
z0AI4/CJrlXV7GIyBwnfszhcDeDs0j753pIgq7xyRswPyFSLGL4HyWkqXiHwTsdMmu2pAwuP3X3m
tUnTH4y69TtsTH4YeN+99st1ZO6XmX4r3AQLeCI/245wPd2Co8pyb1XJsY/3UoIiQakYo6B2W/q0
VvkzRs670WY09yrm64BojeXHNWLIDy1D6yaigtC1n2NSvZRh8VmM+rrqANN41ryHR0GFvucOK/bA
yssjI8ADY65vVtgLP4HUalMYsF5gECo5SJIfi2bjBgoDQCkgGwsjK5iGnjYuIMGZexHg1LRDt7jD
PI4wqAWDFjI33bYIPoEvIkKqHQ2NYWP1h7L45roTyieHFbOwpwFGW7qKSHLdh4G55iOV62DBfDdV
PgFS3Vp9+9gH6dfgkdHZ1/DJjTE+AByMfRJaKK06FEoTvpYyM/dUQHzLumnYmGbBL6dQbEzWg+tE
2Vro83GowUKUDVFotWU9ubVBNLHus99u5AhNp3XcbxFdez8xnaPKw0eTk+CqHqp+C8J5l9O23ObS
C3zydJU/peowcgrxh0AnU6L6Pid0iaW5gYTIcm8+px6dmU50+2wm24W0fsAABSbARD+FKFxYNAHX
jF1CD80bN14TvJo5yTRsVevYYpCXDUc1ZerYV4SLTy1QR+wDXZBvwUavGMntaGkT2ONQW3flJaRl
ib0uWiAxAUS6r0TbMuSsViXvZjkLubc6gF0jLfesnN5doq595Q1bUVbh3lQQ+oL0WyMYVKQz63XQ
nAQ5hDuypO1NOsyhb3mNBJ2HgqKuL03VSF+zgsmnU1ifhsk8RjoNptppsc4wshoTRPwQwKDchKpf
i0h68JTUV+Aob9dxRCLM0f1zVEP/YCh5UEm0nRLjOQzydMXs4SsNE2iEwS4mQFkvCPHrKndNCPw+
FO7bQF7DSkSY29JIaQDb2tZvkRg7AYZrAwfLhrTrz9ImFTONB+WLkaEFR8d1DlTZrzIRsBbpyu88
ijazeVvC8d/tXoNnNpH6OKXhLiMqn4luee0U/VnT3YU5cD7DiX/OI6ztsTbkKskhOhba8OhF1Vdb
Jo9JA9U+6hCmJuk288y3onNn2NEFXp6SmkJDGpcOAWtKbqktuG2UR13qe4N3pHYbd0kZ/oin7AF/
zjUKpieiJ56oIV6cdjGeDParzRrYtVbuy4YQ0IXg0g0hZgLvE+h27ntwY8EBGnjfezd4rxpe4xA7
r1qJ7tli40GL63FL9vPKsOUfduHKfeJEf8YKyIxKu4OJMKhVDXkoXnAspP0chQwd3dGhTRaaLLMs
g3F+5CO9ydJ6RiKln6MgOcf4+lIcPiWeGaMW9Fljn9DDK1OeXTJ8NXF1lKKbHljv7ZtsGdnnerEa
THwgUtndAR6TPzrxu24pUrYSTHAV0fdRsXKa5KGOg9OAPcmANWz7JGovmvt8AHIHDdSIUGDkxvcI
kyqoq02sw6dv+7DmteaJnw9NuxJKeX4MHrTT45/Ul/ZCVHg0KYTbmV+7FV+OQ3VKw0iR6RWamNGN
U02Ozz60px8m4qYu7ca9hKnrT5oyWI97axtxFOSPJ3L2aGRMexasnZqjd4URxNcax0NgbG/LgNSM
mZ7bHu0sA/Kc1HFdUHGx85gQgtbVWknzrW6yD2f0mtUw0r5MdMy7SfORk3NNC7Ot1gatzMK1fFKK
aVKTiuw1MyHURcRGnddrK7D21eiRYpXARqDg/yDaFG1cN28cd6I3kBtMi0gccsE+UuiGfkAHuOry
YGNODWHEJT6tsgTT1aaAJ/xpNkHUMgzYsEZbNJQZk+tZMW3HDOyhqVnnUIRnjp5rVUC6jWO5QpVN
J2vg4CFZ0rrCxoIZsH1Ztkn3CDXCGJscgJB13N+XqGOdtca+OSHX+ZrL8Du3LKBou7aJRobHjEt4
JZJFbWI5O1QQzlaQYiAZ7Jms+LA6J5iEJyP+admnJnaUL9366JEMzPY6W7tAyk1XMQijk0YUj6Xe
bTT2q0TyP0dmT7zI7CH/nWijuOw5evlHNNN2djiGrZz+OdboOaMdOJl6/7Puu7Vrhu4GtgtN5GQT
Kkksn7K/eTNljaOP73OgWZDMiHOoUtpIkFufbRx5vWvgUgpcgj1UvoqJ1oX+ZYJdLMGxYbP1RcoZ
PRxAZeeOZqydBC0E/wtRaOam2+jDvGpiiCOi6wGs5LOzTdC2wWJ1cR4SWTTJ6lA0ub0atfKPAIVu
2PAdNbLFqpMsePHc2M+NLTnVUvdEafvVaUaxkrO2w3JuwKB8aasifGQJBgAmvy++XAuz3WbSGRyp
NGufW73WEb72cnV/Wi4/CxRLWHEoYz265rY0X0ZJfqw7yH9J0biHsPxXi9RzdNN00Fi54Ln/pi/R
6t7LAvQC3NGL6LivXD+14P0xdiyO98le1tfprcuJtSqjTQXB4ZwmAJrRMvPqUFXVsYyPd8uN5si1
5hkXcHNiyxpYPmdNi2RVw/0djJ61dSO7OdYWL9xctGn3pyr4v6OIwTsHWWqcoN+8VKXmXaIZgXLp
GXC17sLcTnakuw6Owb0Br0rNuPRNciLd8BlwHQZnvUqP0TIEou97LecaR1ymJwetauVTyubjdnm1
i5BqrrIxb64XrOb6Zlz81VMtPuq7xRM9crWrCWw7jG1i70Ram/vK1j6YMI2Xrqs+ImXb9HgH2Hx9
+YCI7K+LU0wPcWvJf/EP2b9PfTDL0gD3AO0uqEghlj//DxVN4ZlIBCEQ+mEPCZbcnoFscRmfy6H9
GUYx3sjUNnED8yhk4LCuVQcQiUjBtdbO3gdsxy1KRItmXEYA8Dznu5nsqvVdO9TZTMBK3TiJuDss
+thzyPL8wHdih18Q98tibSG1Ua0N2ixrYUwmsrG5WtnaFPmeXApoq/6AjsOBlbubsBlPXuZ8atf0
TsIDHpvnPmztb1GOt1InWtHx3PJNGD4Nt+m7qGHI25Kj8iLMgxk2bvM249jS03+4P8qWRxoHgn+W
aFi/my2ZDDAasA36qJ4jmEX+9qZioxjzYURWBSEHwqz6QP/brZCmBRfHfKuMcDzWRuMwV5O8O6H9
ZFa9oHaW8zbDP/bqhMHblDTuQZrUjsGiu9ZrU0KBPg6i2d5HNlEWprflWWa72F+L6mNW9VbY2vCQ
plqxFnZXbyyZehvUtfG/iJrN31/i8r3xMJUafGtMw/lbJ1wqHCt6iSMRini0vgva9UC3T4GzqFOl
+KEc3TtHS/5CUWvvlj05+0YLSAB369E62hnuLh2Pmg49suInDwL4lD9Nffl0t8QUitMH/RLzX9Yk
4zfACE6du/ePmQ2ybFcK/bevfN1abA4NlrmSAPFXz6Rhg6zaJKOVRyYlEr3v+dKqWn+Pg0GnKRnP
J4YWzYUEuIXmTpxsg5n2opbLZLV4oFvH9G+JbvdvmJ1oqOr6fqrTS6KwrRku1fJUK5o2eoYe36yO
oZ6x1nMcoNqyT10LfCIBZ/5kj3mxvf9sbmm/G5ZL6OBCEo4jBjVDm77wK9TnRiGo2d2l8hVm+nGg
9SrVhXaae11OdW44zrc4qI6aiNr3yavBhnpucay6vodWnvUX06qRQ+dMwpdn95/3jpXsMgceVpUx
4tSN1D3eb2OnHzANKE5bMQ4y7MGxeqc96w+J17BHqwhpCQVXZQtFO6ckEwTgxv8h7DyWI0eSLfpF
MIMKiG1qTS2qNrBisRpaBlTg698Bsuf1WG9mMWkJsppDAUSEu9977ponzaepWyWbu/qNrEoLd8oq
FEGys/Eeb/w8Gy5ydB5G2vknpMpsbPPcMQt6xko5kcazAlfSsdy04xwyMQsUzFs9+y9TzRBbjno+
3oZlJeGXPZw8MpxpiM03pHDopyyC3jD3ITg4eGN3BHDrB71PnDXMUvUTFPFnh0eYHynB6JDXlKxx
WPQPBC1uUrwuz3pcRs9Zov6H9fhfALn5FnR931v4MwiF9EWn91+rbqXRRrAqRXlTmB3tQr289cHe
qgv8FTPDpONQRjakMhP3ymnNvSJN9f8WZhYS1Kf0xY/AlSCdCzp2G1+GxVHPtB02KJTL+f8EK/x7
8OWiF+AZxkDueCaAoH8NvlTYNjStdXtV4UWrAgv1ve+yJYp+NbTC2wPNQHZlNTfN1LLNgHBgls/h
bZxq8KiA8KnUnQPimP+h5zP+bbvDvI1hmWOd6btoQP9t4k7ZJPyMhggdurg7dLhXCwYqH8IlyKXX
VXkKxwBnh5N3J5t76K6ZSyQpvL1OqzO1nf8ZYPTvqTbfkocPkGYdjlDYQv9a/RE6OG6E84JHGu0I
egT71hdtsy0CHJDuNLzqg/ytG+4pzZrHkSHz1dJjaz1lw/90/ZtLBsJ/n8BcGxW97ePosw2HNftf
7LY+CCJ4YjW1Bip3cJ3jrefvMHTlrm1nNEkz9acmDG9hr8szS5Z9Do3M2flZZD95GdQXnTNvBu9j
k8d6sI07X17rgqV8HnObOYhG0zZ+inZAxaTcaCtKIR/uM3AbxwZPYlqEOrAYdPEy6K03d6KkXi4z
zYCDPRBKGuBd4vCIQ2yarQdB5e16yyEXd7HIchYQDppTgjKgNPQ1evGC5FyJLhc0Plz60sN+pmcR
t6bRa1vpYsKe/y3tpoGaHSSxHPpq22hACOzcX4eIHb78rodJg5UBjqif70oBsjAR3SwjzNW2qu1o
UyumJncIE4J/76rSzn/Q55e8Sy0c1BiwRP0kcu2JDF2sSm3A7/W+/oSm9+JQnc2mSKxjCeOxbdlU
CnPegoUwU2S+2GPOysuigy7jqztMjPtwmYnJatHaGcar53TPNseYm1Kl8UqFjM0bZjnoEG+DthgI
re7pBDgjH8kDZC3BINRW09tyFdAxonUJvmcyClR2YyNeYpwQbdbYDzkZ213YvBklVjt6bv4lIYT1
UOlNQGOtRXgitKsno+ihYdi3u5/dJ8+KdkOmuY+R7288J7bOTWQTdUsxW7jtn6xJbIILDO8RXFl8
QuzJPUdNRnSeAg8kW2YVtjXI6xRCe2rD4iK9qrhYzfT3u+jSatFlsmAsraYgRyKGPuoSONV0HUsU
urEVM97uxJHHBzNUaBTPu+UVE3/57KfQiIYEEXhbJMPBjcZ8X8FLVthgHuxeaZsuEvYJ+Iw41UTv
4X6ziIPhzprGK8otcegjUbCi+YLeH2S7xexGnlGz8/zCO1rKw4om7WyvKbLbvFiE28T0sD0SIPzW
QIRmrlvneySo6awcGpLuGcjI9IwAqGHAjeU5Bsxwf+jmd5qtnlStl4flQ4bWcqB2h/fRTz6nqrR3
1RzETJ+svLZNXV79FgMUgmqOTTFjc1HrBXLYgA1Qw7GwjiMom6USLeF+vAyE791hX0EQM9od0uE6
ejkk4Uy8x/WLmIMrraRmfObHlYlhyFK3SbnjxslRy6SVf8YuaEDF4kVptrUpnToFZGLrGNh46Wz0
c/mgHpcrXdAkCObtMwImNavBUQsEt+UdO4dzLAP9xZMONIjAf00RdmyID48Ok3B+mIsxqXlRkjZR
7+akSeq5dtHT2joPhZOd8R8GV82ClWoSCfKFZ0Olm14N67K00sccXsqztAqNRoo9PXiy61Z9hiUk
uDKUlmd8kX61atseelSewb4HpHNkuruvZ/8FibTgaHLFpKakLbqx6xapSpKALp0MEov9SYyPwux1
QGrsd7hnwoeg/+mGkzrFApktfWcaA8s11ohyNajue3F75z4pPCsrFdemtHDh2724sb/iBc5oFDpu
42ylrT9iFVKnheLWazu5lIiiDlzgMln7rATtwCZ7Kiz77f45dIs/w0XNCl9/4zSm2mR0ZBh5xIJ4
buZJ83/XjHb+NKrHbDbGujQjd7EjmHzNl6kqoiuFUbZpUmVsSXdrrxlDMlu6xmvfiOylLv4okbMw
zdPwdvxuYE9GtMDkrpNS+x0U9EpV7z9UIC9umKHqXTBCsEpmEUYTj+piVfYfw+uYjPLIa8GBQof2
/qCap9LNqgfC3zjmP//zUc0zo2vFUlx/0WW2V06BQziRZCks/qVUZpvAjqo9dO78YJGYu0ZO/cPn
L/+JRWHljrr4iXgpAv30koo83sASHJ91RT51bLTdLtBVsm3SCXfSQkKRbUnWZ67tC3tYB9mEnm7q
Rg/XYT8EOyfwu/tzF4xAA6xqZEQ1P4Flj7+aeZy/up8oW5pHJ+rQS1671LK1h9Y9KIkrnM+n9qA4
YhBjtbGKfLxCECK40RD8IkfV/SzwCK39wp+pYLy4///Oty2bVaYH9xYW5jXJ/HCPIqdYCdq/6K7b
BsXrGKfmRVUvQWCGh1FLHnOe7wuRkuklNfHhmF61S5qWMSU7+Wvla0Dm4GjA52NSj3neSZCfMEb+
Cz/WegSZ/Kg05y+/Bf0VhOVwocLotpSh+mq5XD4hg/bVQ1t/yFzGmqs+MtKLByugiZR2pRHQrKOc
I45YaGl0EaO9hrg4U8i2Cf3o3mRA2ldlWPLhvv/hptEP//1D1WkdrfoC0KODWPA6suio1fLW7N7p
u22zKbEueibC97j0v70+tI53jWmL82Tl4eINu8r4mt/oqZU9BAH56QVZe03odG9t0yHDFNW+08C5
zifqgb71tLIYlq21weFkVoQTpKocg4JelV8AM6hUdZ0RTZI01UP5V2N/RwOlfBv3xiFpeHj6yadt
SyNoi+n32hf+9Orakc2oIanIba2z6Ypz09zqrRluZVdjbNUJY18W/KhLxs2YSOYrbnqIuyD7MAOG
yKkS3jm3Ow9prHojt2XTaXVxcnjKKav/eat8Bie17n7e6SfhDEIZclucQpSOrNRSdgexrGZS9yMm
XmQIhJpo9go55mqRvi6qcKlZ6sGuftVJbrwz1iesq2VHH88y1OSjMHDNg2xKtpmw6YcapTmwdOv2
tClaYnP0HnlTdpvnUU60kzYTXGM+Hy2+/xQbx47823ibOaprVzrV7aqOMC1oVRO9YPBNVmhd/Yuz
HMU5yBvnHEekU/nBmUpt5VXhcMpmO3w0jCZrYs1pEofa3dr/j8m/dX8E3ofqU49eisdYTGcpXy4z
p6WhndqYCabM0FYpRp69EzBlR3frbgALF6fQSP8sBka6VOpuZSxNdzzrcfae9qZB9CktStsHHTEf
5iSBf88OV9IfH5SCHOc6PZ5HSWZqJVEaLJdx445PvjH1hwqUkpFl+Wdt6H/FIw6O++3BeIMmrshG
SMIZOhrDu+HOfWGa7gbnOi3H1cRB3YgbcWoq5ia9p12DWEuoekv1s800Nlzf4Hg7eLvFI15mErZg
HqX3y8EemkNs2vS3p7B6UWX/5Y+N92GA88o5x52Wl3R+p+L+o2si6wqOK3n0g/BPHVnqM2QD5S7u
zL2oKvXpxtgz9dhEd8a/wrv/VZrXKCnja22k27vFsceq8JOqga58wMZFd9U++jjHdjpNkLdQtW/R
xIQR5BBSMyesH5J6OJbwtxAm5Ok7At+1bXb+U4vd+DCZ/bSvyih+DaB/sRg4F9ju9i00/AhRffRU
Z1l1bFSzRVNtXCunNa6kcejX5TIp+FsMWf0LzXvxUMRdAdW04rRsMd1cLpdPaPKpXggeyusPanCC
tRWq/DcxytLIza9pHP80AHYWyB6dj3eP0uk5ycf6xgHNWqGjSaBJzlp3IG/1tpaOhde3bA4VzPxV
qxwdbI20+M7VtK3TwUIfBytNu5WFU+w4xSFfaQBhFi72y6k0Tzyo9/qJU4Hc6rYy1oGWljdkvPY+
cE1O+bLsj+FQ0ksJw+FadlW7L0N9uHKuaveRNrq71Bh/TzxlV47F0zptzeZX6UcPBk/UWx9nBoNv
kylaRmUAO/M1qrR8k4OqxXAyo1JyJ990hc7lfDhbPitaOR2cJtd2He21LWavfj7Zg9YUgfGuxQ7w
e/C5RtCY7ygqNnbejC9NOXaHBkPQaiYBnL25wkHcDN5Tpqflavm4O6YWoYTzPwFo8Z+3HjI/0tXn
/6bVf4WOr58c1XpkqLaKIGk3PC8v7vyuTLAXrZe3sS7+/fWXr1H78o82DFCE5q7z0n+uUi3YjKVd
sAti1a1TrMJwKu8mA8UUTDqe85C7KekmIF8WfVc7MTzW2nDrxW7zFMwvIh8LElYBKOZl/ZxECbNa
GX0FpaiIBbS2CkvwTp/hBmFe/f2yXHJ0HNZtSe5l5gbWrTGzpzbXiTxxtGadtJV2hg0UboVR93t2
Z+sND1BIBVtuXc3PrxzLyltiO8M6AQizLaY6wUTdAaL37HAb2pb6mcKF59lRbyKvDnDBOoB1hsVU
OK/wEQXOt9ei73Tb9kMAnQhzVR9G29PXlLviRej5W6rX/pkR6BP6k+iyOOd5CvaIObj3DUPdmiSc
bkXZqJudtwy3a/9x/l+ROY9Oao0nAo21986Q73bsaw8ehvBrE+a/AjS2qKCcb9tO/mrSNHpLEZft
2toxTla/8113fHP7R9uOqw9Sj5tb1Mev/Gq3OoaHP5WkXJg98JNnPjgi1XdBxTzAFXW3xiIugUcN
/qvosmGbZynCutlBYBl+diCXSAcbOTJtpSKO6oqCKWQ0l1Y5KMxZ/zKY1acNtnjfzrb1TErwNmnk
bZdW6AT966wGZt/oNvJXKx/HVVgocEA5zet4FPnvdqCAABDx1mridxU1H1GWUhThBqSQHEI6UHn9
EsJXfGZDwPZRD/qeTmH8ExDpQvVaPoxJSad+BcURiP7NSsPPYRy0ByaQ9tvdFW/QZzqigrCPXhk/
F4A6Hnxtv/T/6GZujCyQjy4SYoJaNNCnIWwGRmnBM9Ho5TuulZ691qamiovoB49FsNImt2Q9b/2V
UzL8boYxhStWFQzdUvkrUsPBG2r9XW9pFZgcP9ZhVf0VCk1/gFaEZGh+B24pJHtC1x8otvlYpVOF
p5AeIYiwsuI5/iU1H+Rt5n4zv0ca7dcmo8y0PSSldjWsMnqwkhEZpdtTCCi57v2OAybWrlPa8cW8
PNSQI9XhQcyDjqSFvtOwImehFe2ZdA2HThjJPm0QsImZT9gam663k0ubZdmcVfSLexXErRH1tBqy
XTK2p5kD+Z7mKaaCcerPLM/Ru+kyEI0tMGHLZ6tW/xpKUVxCxv7efFxHs6FfwpGMEVdHApL61Ed+
NLb7lC9NVyE2tossXVPPKEHiF8XYapM4ZX7EIDXD28hdZFpoVf3eG4jdQ4MXbFWlkr3yRHcooLa9
jXTrDEq+L8ibdOULlT/ourqOqPZ3SMKnIwE5zimsOLSVnrkrFK4qkyyqa+WO9nZkK3whx8ZbMWD8
TNKounnz/ZDN94M23w/MpHBNxqAOYQz4nk0lOFOQTSJaH1ucnCpuE2o4OULe5r9x/Pzwz+luOeIV
ZnXuFzSzTNGB18nIqGIgLnxtEotCb95MznHf289moGFdKdNX1zOgKMR+swfkTa2dFaUJzUOUh3ps
fzXSb159v8sONmvanir/ECGieOj8nPOQUVR/Iv5kSfen0dJ+RXRkuLeJ6NyNZcSwnCy071xsvBwL
RmznvyTy3I3v+/llAoVxS0FJrYWf5h9/b9gkbKKQ1x4cVVDc1zX1fpw6L8VkBS+hb7zmbNfXLtT6
a1na2srzLmACxg+taPKL44DdqYNGf8est2mN7n0hacsgH4iFQoJi5caLitrnTgrvleCOS5y72Xsg
DVYAaTxHdfckZtNbRh7yOrDUtsbY+9q73drz+/LcU99ismgwU5StBhWqMLNzaONi0kQiroYTtes4
1bECz0w1XfMPZTPsB0b/Na0i+lwwZlsRK6y4RbVbLq2FNtuTm/1VOtV4xV8XQue3HET1ZQkIuPS4
Vyd/Cz+gvo51221YWzkRz/Yv/ibDXms6QLEFnTABh363DP36NP3twoUVCTS1RFk8meBbyQvjF4bJ
9A4MzzPrO/f6nubZpF9ILOmPU9y8jt0tqZBjMxS60cSVx3DU6xMX0fJRwqjDtHLeaAgkABXcCt6j
HV0hZFfvE8uvlrFuOFUXb9OKTD1LSfFh+Nj3bUI8NqE34iZLpguDRH3TmamxyezU3xWI4wQikx5k
/WRaH3iy8F4XrrabEzjNtuenNQZcFYkZf6OSRQOfXkMsDs/LC0+BjrPWLndBp/pn/4bMOcBG6GyX
LaF3quJJNjqYe1vbxDY7uRq9VAFw4asPtfzdKCAtsnHaA3PVEatVf5QQYH7pMTP13sKMz8kQMQbn
nuUFqUnKQbJztssljuvTKKGydNaA93kxPo9m+Jhn5q4D2vliiL/9e1JHfLXMjks9acjFWWeFNVyn
BlE+4U3+ZjFox04uTu2CcBdDn14hUtYrjRP6sfZF8hwORXa6f1vIHG0e8RK6idfE62h22VXclhuv
qWCmLqRnKraU1ub8ZOcqTy8SvrM+IOKdQMtyNB0whnbp9f7W1tL0mhlgLoKB5baOUVmFcW7ebaUs
tWSfqIpc6SeDvl60tqaGforZaHPIe/PEwL+7Qms4djN9f3nxE0PbCr759T8fa8G/XLMq2jU6LVSa
6wwBevBuGxGP9sYkTm4n2Fc3LOgtB5ukPuej2WzolH9VrRVdlqiD3pbViakDyQ+zAqQwiBPFEFnv
Sw+F5lwtWYmFsC5OyEm2ouLS+D4lwTxiGa0G8o8d/cUcJOBUQTYVS1nwakvN7NapIhNisdFOpoct
IArLzXLZGlN6APofrJwoaHZWN/SYqztCBJqqOSEoZF1XffFUDUlwKhNTwQ0P+y+q6u2Ums4nHlu5
a+cxWBEJNsO5uB24Ef/rRZr9Y24gBpuk/jtr7eCPnvwe4vFZskOduibdVCzK59jgBAOsbTWhdWAn
x0G7m0bF/jyW8UHX4XHJmCDsGfvh4XJ6aSVG4QxfA6QB1J+ppqMBdJB50kxdXqAfPulyJlFk6i2V
fMv39qaT2vHjcsjsxKfI3OyxFU37MKAYYvcLz9581nedIYEcMl///baC15hCjLyGXnmVk9JvXWl0
q1RJ/xR3OqMDJuz4mkOAcBge6S6CO3koark3AHicpKTqW0rcWunIgQctvTDseoka5fNgX5CfyAco
u2RxTL39F+MHBNRFF13Gro4vaRN8eUVDRdpJtW1cw16lB9IPzD+17724mj69tXa1J5vxz/LnkxyP
nj0k9c7ccZ3v6ye/YpWNNtaYIP+tNOfs+rL9MmBmryQRhB/wzUxuFDc9DaRCbBKX0cs8dUiJNXhE
uXDupUlxgFx6jRUNhInX9kjPPaQ4OXWV9Mrz0vsliYFBjMZPm2HPusgCWYhIw+jHhMd4ndeWfQ7g
Gb60PvWlE8onvQqiS96HHwY/xzvHdYa62JiXK31aj2OZv2eB3kG8gsnmZb8jz0++gwz8qkq1j9hK
pq2NtgxDhKhvDcR4R8avC1h0qO2v2B0VdHXksGlZifNUw1DzjDa4FYHXb20l+uciqwTU9Kl/T3Q6
mm1RMM3IrGyLmLs+uy6c4vkcuOxnjXirW2N4M3T9t5b786khppjtr6giSOpQ30iuRpb22nzB+EMn
vh6KvbTJaGshu9hZyxzM9ecoCxTC634aMJTMH1w+HRrCu5S0Plb21DKh///kmuVdiZDT9TrAYLXQ
sm+ES7lWaafBZMOmophfcdvSc5k/6gyRt5tk956aQX0tbB2H68im4jQSTeR8uXxC6WY9rqRT11dZ
C/9Uetl2+ew//yQdGOY2o/Y2QCV7VMDwjlqBl6BALPu4fMyzxu7Kn3EP75sQGB0cQ6KH1d6tpu4y
zJ6s5V3e/mD60xI64TMoKD2vu8gMF7mmKlScaAlR+CLdDxnGv2VQe48yog1fjdo38xVE3nHlwi5I
QywBTnTWfDO//POCV77B+eR+Lw3HMNdneCU04Ho4q9Iyz4PrWGuhnC79MCOrexg4NmxaD47rspqI
UkJ5KbFG6WN37GUs11nITRJFyffiTC5kYh3jFAStrQOkU+ie9ss+1HUivQyZiR2ju+KgzbaO1UUv
9MiOBWDhywLAi1Q74iQ3B3TzrAo+WlL50Uajd+jNU2vn5lqwqP8YNfuxHIuJH+KDNeUUupjEFPXK
S+yzUA+K3vqod7/CUrSHtAzMo9v1x0GY7rqhcjjJFIZa5DOi0FWbrS3ZNj+8MIOSoTubyZnROtpU
PXkdMJjZZAZYAPvtAGHVHZPrYPjNLySSPAu1EV4T9t5HofE7zwYrOFrEAW0XjeRE9bOyHCYYf/d+
qeG3ncWcD4mvS+donBDN1vKc+PitO7LIz8AuVkllDQ+GwmHlu5Dylr1zaYCbg4cp0yp/a73mnyvH
O3cg9FZ0UMWZ6fJXJmvFxISrikAgPIV2/WDEv4K4GXF1+v4aN/9Jn9umjQqqLV5gxoYdQwEDNNiX
VvIj1kP5h+72Xx2sjjfWxmRXCxzltP+7q2YTNVqsYhPT0j05YnJo8qIG4PQz76OqjZgHR78r9TD6
zfHO/ZV6CbkLCLaVDbdh7mQsW9OAbrezpPsjFEW36TEJXhqN4sNQ9rgWZfw2jkO3vw+7u6yPz6V1
6vLGeW8V8kX0nj4JT+YZJSQRnX7JDJzu2JmVje56DohUmjCM5/+3oGSDVjkN7HTeEpePJeI3++SI
SDGPbhJdynpQPfy+MprB5fW24cvuwkSI17nbfEQhCqlkvoxVkF5FwpnPkjvVInoAN1Dhz5jl7XQ8
7efBhF0zf9Zzs/BsSc4ozN6NlxIQi9/68aePz/qYjIigGUGYpxhKwUYAi0odN33zhyHf23VeHRlO
Ok8k+UyrIkB+6IT2AVK+sc76wdvGjaelW8sDv9JrYjt01oc2ozj8+WV513tWgjfGTC8M8d6RbkxP
0nXSx1pYIfSMIPyhFVGxLTJxCWgcXQsjALUJMvuHD9hiPeiaeW57P37TSYIA12CcFpnDHc2hu6Y6
sK1ZHN0S9dhH2iPTHu3dbNSPMU+DtyZIGEeE3cp0MGP7Dg9PVhV/F3qxj+n9nwP10nPUinjcY5t8
k56aA36kNhwLZ3wCL+Q1erxi3DuAAQs5UMzDv+Vd79Q/O4/B1dKum1wjvDn6eXS020LEYbKySqZo
WnEsEJcqHY9YAJtNN8d2RWj4ItconlpDN47tPHumPwxadSreOgdzJDKBnwPZf6smMKb9IvxK3BZC
oEGko1cUiD5HHYO8nYwGiKS4nKNkHjujmXgIWC9DrS7R2odTfYkL/ezVAdJ7AXHw0CQ+63LVpJei
5aauWvPg9HlwkhTi9UzQWj6XI1m6VLW8VUFjddRDwcSKoKOQQtRy8iQA6tbron2mIXhn43z1jAD8
8gI2jD1rWrv3WZmLGrJ083Cref1nEhmsiN6XprJnLKlQbi1xJCIK4IAEu52b4R8LYdsOecS4EpVS
N71ukSMkaZVgBgnto1UTCabQgvdaHp38Ij0ZgMjVqtEM85jq0d/VqetNw/5+q9zR0VC3Y3oLlDsq
G+XOmqxw0yaVu7aZDTEmNXlCOwbn2Bp3i1o8hHLwPF9ZsLQf7z9XR//iyQn1JzlCrxYRDNGlTqIJ
P+4XMPjghIRbmXq0ieapvEVf7xJYjbuxwTKtg4DzCQP5+AJdg8SFeW4SVK8kVxYfqS8lIoc4Z3uo
rG00hdox6JLXbOC2FnLYha1hnZehukeAK0ixeDqSuvpaZM1PBQLpwcgSWiCVXj5qjAspHaU84F/L
z07l4H1qrCetMKNP6WiU9lQLU8ZQcbabLTKsoPHjddW2eCOj+qsyaZ/aVIKvzI9eMiMqjz5nqr2V
B6iiaI7uF9amnhFHt7By2kM1D/SrCVQY38cGg3b3OcTD8/3TE7yxTPNwC1eutrImVx6Bh92j/lpX
e8fVFewjfDE2ukVHms539mah1DmGfpDta2PmNM1ucii3NTFFctpqbuu/DyNEekK1vNbEV2XIx1K/
2LOAxyqXhZR8izvhFFmCf6/HnUFE+5rfxGYCyLBJUj08GEX6nkWxdqPdQ4ZvOQWkemNbGXrGTEMy
zw9wfPUmMiwPsdONPsa7nsn8sfK0R68Y1ImmDmKRoap/mOBxV8tLVHbu9s79xq+vaIvdRQ9osojE
4eyzimYbgaqFcVx4zYPPhChgNkm6TUD/ovFK42pre3aA8iYd8yhoAB4XcBaz30aE5V4LyL/WYVIu
0wehA5FivJqGgFeWsUaf9yOEDE/tU4QZ27it602DZxCXIIogK462QxgQk8BA/d6KqZEQHaPGvbWI
fz4DV2XoTvvN/SGC+0bCfYRNvbI+opKObKV5gOyFqV7gEu/tZiJLIcNouowidHxncRmi3B9oXmq5
+Bi0PPmOMpQoPXFwbsWccOEvB8hNdy33POYgcJfAPeRZikpswppThJBOe1leIl3/aTIS4UgO3IfF
NW2PsYX0jizyOR386qLgZwHMCeNb5JN64ihjkzQsfQYFSj0La4WqdkzfSHFPc/vB93X0sY3ztDxa
JDCzMxbDgww2roAq53bBXJnNN+Qfr0uG77AAFCoMbYAE50247XA+3O+xUNeSVW7hJGP3tNbd3JII
zTw7yAxjUM1yvWrxq5wnq7IOcYNWehgnzB/UZEehu/JJi1CvLJdGhc96ia2Iwsi4xC2wJxIhVrIZ
nHe0AUea8XSBa7VZNNCSOmSrMR58on9lgubgd1M1/Exp3u351cjGf3CNnCH6okrMnP65q33/vy75
A2h3PfWQlxlNIs66Q0aoWdk7yXlq6r+WO7REesVUY6A1ViTwy5twgELvgfApn+rGY6Y/WG1wTJS+
zWatzgJeoufVHfL4mQ2AfDzWYSbWFo0+D1CBZ8J598fIfwTd+pumzH4I0bW4fuSek6r7Mp0AP8N8
ahpC9q8sA6lKWl55SfosfGa4utNq67sVWB0T2/qPcC1N7UsXM9AsGpNRcwaYkO8aNnRcW2jskxhM
kZ3nZAw2RrLq++y1KmjIEokljqNT9Ls8MLqPfsy3jBzT10gW2Qv8HcTZqB8i2nx36VSSduH5/mTk
sz2oG8DzWB6RCNG8U/99QC3pN9SZZh2tgQxNY5awNgZoubAaE3r12csQtNGXFs42od6ava1ef4ot
AT9jMt/dhsNZ4fukSbrWSCYTx91/XhY5w3JZDPabNkfcGWENHmMmgRGjFb520Gj3cd2z49uds4tM
tlk3gVSzYHcms1xJSdLawt/BqexvG48Vg5gOAtaywrypBvbGgAaxpcNwSDqy33sTXOa8JPlRLtZF
nETbiDgu7HJNBe4Y+g+6z6reENA2URrMQ2XWinOVBuVeQkH8kdavTVCWu7IcM4Yt8YvhltofCxKO
pNJeGYWNsAKhFb38uUmlBVaiMYFMEBHYGPK0PiRsPrR4amYZQkSujlcZbBsVGJeQ+KlDXLTF3sxs
7a3v/aektQ20E0VJgR/52CVlSNSVW9h7yogHojSQffc2oUfEKEykNfTl3nci+7UOflSy1//Af/we
+aPfNKTDnFxlvS7wc7wt74ijbehmILg+CrMeVuE8Qukc1qDGVk9Z7vQvbssSIbL0kVtVQxDJkDYc
nc+m8s3DYlaIzPwJkYM63nVkNSoLnvjwDN9JQCA01c8pRWKqj5qPsa9zb51TCLqAaxN+IPtBpB8B
MWmbtEx+RH1H1Gng1Z+e23gXFy9s4ygwDk4FmpLzyG5pOtnu5B4GHcatE/JA2rA7dwjYq0e48eit
qRtcoCvrqDIy7CeotEIyLsI+abeLZkuDSLhb3oWWm+0GhqfrsJ5+9k43Xmsvi/dBlILeSSJGon3z
ElTozZSEbEc3xD2RDGLuVWbByi0YVADcNJ7KPDGeUhPWFIudFbTmXsJCWEt2i2PsE1C7LEDx6P7q
GgeSI/P959y3r+5U/tYJ1XtIiItA8JvyuBSIvlPbDQ5tZ7+0U6Kds6jPAYHwBfXMLz+x2f0ubcbd
cM7XUepGzzFu2j0D+rOJqvBAskJNhRc/mpnoiYPNvhcyZe/Yv3AKicNIGYsIkDxCjXMx6Ks0/532
3gF7ZvoZBB2Sm7EpTxWxvyspBMHZc2OgFdOvTg9iNHdYNNJxhKRbR/bKTOdo7dnMojzCHIqkecRN
du3t3nzLtDTZSEtzjwzPcyDjub0e4RGRL9lVjMIRgGwmyxcHp2vUCx3oXZqiqjLB4V0GkbWP8f8x
dl7LrSNp1n2VjrpHD5AJOzHVEUNP0Yjy5gahI6ngvcfT/wvg+btMR3TPDYukdFQSSAKZ+9t77Zz8
sUrpwhpninxSArqDE/+VTChtsl1+nvf2nODZRHUPSvrdTW6iRJt+NStBp20sJGWpbMnXPXhxFT3G
scoHc0paXk99ZiOeZkm8iEOaLFwcFbMkTmPuErjLVlOLZt8Etf1sRsMah/jwbnpYLDG3KXulkZ8K
QWgmwKp+MT27XAl6Bw8sovxHnQNB8eNF9UT0ksTBc56E/dtYlyEwn3B80O24WrdDsHHb5sZqDR2S
sHw3cKYgQtf+mTOmf25crWYDa2bbVM1guJL5PivAaR/9CIMD9LPXvsH0pXKxW6nOeOY6cV/0BVIC
yIu7xLNxB1tWu22kETzEAGbYOZwEcP3l4IBp91LlbbbVX3WCIc9Vkukt1uAmSTb20J8RFJMNDnC6
axubOEFYUTkw9sWyd2rrYtJrtowHIGdFQhY/wf1/kkpJb3o5fs2vRfbP5ztGdSSnAyYAHgXMcwcF
fsRDEHYEsLTuKE33Q6/JDMWuLc+qIH6qamAqEgMTY2q2KHy8O1asOvG1Qo9vkXfxq9DeJpkVBnh0
X0OqlpdhQpgWYra77kEMr3VfvCi+xggnKE3/CHjJ7odXg5qXts26XVvX4TYXAu43vrNzgxIU5sm5
6IN63elwjIfpYiETpFJ82fQRBELs+1Z8+DH9gqLg44kzMH2FRjzChn7RjFoHuEvJaWfU6bPnjHAe
kK9I7qTZvYZ9eRHFor9pM4iWMk+rY+gmd6FblZehKoqj1STVSsGIu1KK2F5HTm/cSDbeyz5wqYJD
PN+Wlm6tc6fC32CaL1phl0fEkurYizzeMJ2nt9j5npMrcoqvJLA4F7x93AN8A5cs+JZ2p3idGZII
Xyif8cDmd2pMl40QzqchqbxyPXyHsw7yuyzSCmWTq8pxNHL0yV5uY63Q0CMRjJSWlBlUi2mOEeNU
t7z8xSHsHiJ00SIin9i1kg61dXZrYN2WSZaMu1mS90JMtyExQ4/tQDCtFuOs1PeD23dLOzP7TTa2
nEYL8MZw1ZulsDNSO0F8UXzLf4Nbp3cRtQ1K9fNOlK5J+nnPoVI3tz5hcaLjDbs/TG8UKS80BKS7
cKjfHHuStxwsm54b2sfrqhy360TWt7JFUOgSrqDRbUzGGJvez+KHilWqI71zPvW4AzTPj+U4slKd
Hmr0o+1Gptsraw8Nr0iJ7cZUqfauwBBJiXCzBdFdPjLHZ/iZ6Nm3VO4HLvbLax7nei7SA85zoXTV
YxsnySoHA/0o3ezRihg1YC15t2yfRV2ESlMUmCbaKH+YDw0WuDWGvD3nzuquRZM7Sj1+Znonn0Y5
ET3ahjecEkw+mrrZcrLC80yZwGPFq7O2FNPeQBYHA0Hf5TGggF13yN3NkQm2JO4uGqFGRDLAWxym
LYaj1HhQamMfV21/S9eV8WCalsX8WcUkXcHeqgkvXLJUx2ODOqwyz98PSTBcWNaTfmwNh6hSDZqM
693Wsmwm/SbYl7Jrhrvr6MwF37DysrI/1THiF66Hcsvaw9yw7h7Wc8gCqtjPh009Nk/jZS730WKc
c+HI/MGfihpCL40mAAlZoQQfBBk2dA365o8kaRPyx8SqvNxjH8kXlsns68XaVCztIGAxOim9mK3k
IiBodwgl3BTapK+Q6Qo58NzN6SdVdPzdLh1urrBw48QMwCrPoqxSD9+l7Z+MdpBfXHRPlDWsdCuT
xzlS7xb00JWjfZYlmcM0HWDrADcdqBHbUKNr3ysq27fc4OzYePvkuqv2cB7ZpLX5H2Y3eueHdyr5
Gwz2artOEx3jE8On5+u9EPvSfHrXRBktci/DPBmX5n3Egv/KbJ5/j5iu0xUa19gGvHaF1hkHZmvl
vvaKxyxT1x1eVQpazHHF2S74yscWGEXRdjcW1dqIng4njDZ7FYRy10nNYHdWqVlBrq7Hp7F1ClCm
K48WetiGuJrc9Jq7KbWieh4xgu7JUFcsww2xDDrYmaEo1qbhud9lIe5z1Xr08qF41J34i4qU6INI
1FfXF7BrtO5NMZMbrm76SzjQvMiokZl874dL3wpXAHriu1b6iNiDQ0in7tVtmpkGkEDKh6Ylixv1
8W2LGxAoAxgjjWvWhkKA37qpDdnxS33nVA6ItzC5iH7EyM8O+6qaqV7a8GYPdOBGbvvisRvHHnl/
5SLYzSWXdrzwzTF+ZjvNkUvT8raBW7sT4YTigvqpsPB+KBy3vPEoF18Uk4Vvfs5rv62MYpLKsJ7V
ItY3TPqePSJnJPIK+eIIGuRVoYRHbS56KaIEG2gA4irAtkdlD0MhouLD7npuodY6PM2YfZv99xa6
wcHL7H4xXaw/u+7NbTwWdsNIB+mSHcoIISfH+5KIFqVWi8RDb6HeR3Fn0SeFCB/AkYTOTsZAnSD3
7GwwLk7HEiLlrY1X5dDmlb9Ws068t6G1aJo427Ibxmk/EfQtE8xY78p2J+fLBHEymXnyfkgydSnd
Ntp75QO4FfnkeoHBFKvVV0SQrG3phezqgyE66jZ/q5ZazZ1edsyQ9Pw0xqmycvOO9JJmx8PN9a7L
sHiNXAf0GsZtGZRfuNGg3BXptobJDZqEWe10zlTF0BAbOVtNrp4LRvnbjhbf4/UAdhamfivEeJnh
E74mg4yiOpam1Nf5dDPj2DswZ6rcOSgx+78Y8COhpuurz3H0h3OiRNjmHVj/v8+SaiYeFLIyyZki
T0nT0yzJIhWzP4O7prpPZMjOKbebRUx9x+H6m0EIX7gDFqQ5d1P5I5gEX21X9ixexyqAN7qndp0f
WwsPKMFR12NvFzHLvN6bN0KkXSpWxHl159u+dhAsLmEkgHeYz21OikXL94dJtsxv5mICV4Vi6HnA
FkMtwW1RtEi5JlDH0Xc9GANjsmDHZPxwMfI5XE2f2rx7hboKaCP1rPUs883nndYV1arorR+jQVSk
NRrjXmZxvLSjjGudLs9BqKpL1WSClElCCxo2oYoUBiTwMb+XiYTAoU0EI3dQvGXqyC8VBOVN4kX1
KkyqYBvLskI/jKpjTEEk+2yo04HQ3CU/XDlXRINZW7PLR1w4KJmZfE93UropvoeoPnBNSudn/vwl
BZDp/D3zNyN/Mfal9zzTTA7ImJoXz49RNJmKr7FxVpweIKPITOmPZFuwZiFCvfGWIvYLq/PWsUPr
Fk0sZ6ZhKW80O7EY+52TMt+zJnZKaK3t7NZWaNMNkRlvjYktgFO/Okrg6k+4AX2q41r/RFbKPdRp
9u6yXz7MN2Eg6PnBD0T1nb5v/ZzwVuHqe5IwaJE1K/cSy8JTZEEarE3O9QrVQKf5IWS8V7cHu7wu
TZZvFCymb3ro4s/CPjmoiruPJ9sICc1mMYTwP/Wuk8dcYPYIS73bxg3ENGdy/FdJ+xw3iXNfdkG5
StTK3llt8xKOeX8TaXaIXKKq9+ARFrGGaC76tVnS4IcCG9/whoxAe5Y0Fhj4LxBq101Nz8KsJltW
CJ2IzDjvR9i5wA4kFT6SN3C+pKmHYbxo9QQ92n0fZEtrMZ5luSwQN7Ztmf/mkJB7H5SOyDatlNeY
aWNqHsNeBDXcatYKxl/xhu/qNzfmd+ni7l4tQfX7HSEPYpigN4iPFUHy1E8PlJan52/wOiO83vv9
W9W86W9llfYr4lbFC2Hi1UxvcGphruOyj0HLxSXyXbfyNHRckgIdoC463oDeoIGb4KGStOUM/S+P
Gz1fP1SJEE9NdKs0TrOyZC0vpTXALPDHz2xQOV/kinqxoqy6UQD3bWAAAn5lMLzr1S5e0F4TcAJu
6JXRkKWb/BSr/jh1KXrrrGGRC7M6fFELq1iIqh1OQZGEL35Ab6ZkFGSLusAbm90Ujhe95BSvwcWE
MzZ/l1ukPxrXTrd5B9BPd6iz06YLyHxTu95jzjvn4EXtz6dyWd/TcOUeYmdkl+nr3h1JjOg4f39k
kXq4ZsNqn7cjJV7NAz2QsMpq+kfEiLk/6s6mabQYdcCEJDZTSdY90UqfnmNB+N6VMcSrsodLS7SX
+TiyXYTow4gT32FXlN2yNUkdAcxrH7IKD48wKj4qfbmZrR/zTR3aycWWJAbDJBo2afNxnTh2fusv
hry2vwAW6ijJ30WIz4tD1T0WeHAXnSqCndLjL3GmG6WT9CkbHnIMyakoZcmQD9ptkEhrL9Ak6e7C
y9E1rfUejdQdQdB6LkXfI+i22johjX2jFuBcsK5NHjkrtPD9meaBUlFUo7pzlvNDontUcCSDgLbn
lJssjMdDHyMK4j7OGGKYFUSXZuRlCFesge8yO+wuTpgy5Q5QYiAV0iLLmagUKaHMwruG8itd+OvQ
py5Hr0V3nO/580OTS4NokzvUc+Neo0dE9+Jt7dxXhSrZxHDTynw8mMWNzbBnWciMvc0MOCIxfReR
d92Wvtdh/cq0t6G9iNG030NjZPJi3tVw704W030CNAR/Fl0Z+Zv5ScUv/e2gYOqN8oIGXEznRRmO
C9WJ042Qcb/o6iq7SfSBSHLssNvXT0Heaiv8+0x1dDnx56akWNczKqoWAhPYW6TY1i6j73gZ5GZE
X1Gjj+uWKH+hc8qsk8S8zyiS3fhlIW8q1x1OpihJC4ZyfAZC+SF0RfmudF4jC+GXgo1PgQo6ZCnR
YhL3L04GcKJLnNu+MXuym9Mw23Ngf/TWviauu9Cmaove0oZ9PqEQwtpg2sokZShzdsuM+c8KTUFo
vHCZhEVnoOzC6mawYDEjFQ1Ls63jm6CyKODo4nWEUPEg9Srdejm9DOzWfmhBRB6hQWCrk0HejLle
Xa7KUC7MRTuOoCIArhF/68plPT2ktc5ZWXEmt7VHM68QbXEg3czRq/HAEyFVd3Cs1U2VaRQyB2jV
rqmnF4jdAXg0oH961JYfQWrsjY68X8MEa5ulebodOq/f480yL+pQBctWM4uvEHpvmeIsc2LnCCIQ
/G0fZHuye/ZWTQfjoNX3U0D+oxxUdzXiGTj0KmaqQYz7CubTQY0Yz5XhJWhywhZWXz8Iz7uVqezf
uEoNpY2vedo0Yywsb8gSkqW3Pee2kII/fLpXW/pn0tJyMprHKQj4TH3JwW98+w7Qg/GEROVlJJZI
kpVocq5Yxh39c2nTphtPM4NTpIlhL+BygK0ehq3WtNliHkXjj5LHDiPNtb+E0qhN13vZbU9fT+Df
z0WWzMlYfbvtSjGCgtBB6z3ONyqGWZKXD/MDiyQcGR5N33jFNF1MwIxaWattvEgMC30ONCN9M1LA
Rbr+Y9pWsF9r2FRDhJJvZhnIlzLXsp3CXJsrMQ8lIvwyMhz1EBbukUoYC2ct1lmujSDkir2nDMgy
+o/5ogwmXj0W6pAuBmVorgbDpp0ihcSVF+aUiZ2jsMNQuIeUU4A6EZ2gfz9HhaPf9u1Y7FqrpqXZ
s9zlPL1XIss4WCGOlPmQCRNwlV75K0fvqeAZvSmlXhzL4Xau+iS/I09ZXxzmR2yM4HjP1L7rutaS
pX7Ipn810DNLoC/KNnNw3Wwx5Xam/pYo4n2eSvqTdzRWCF8A9yYomUt926QNaux0VY6JFZpx8lAC
uKxGlY42aP0bN3HOzaA7x6ENw91g29U+1ZRiVYiWUTUqUlHk3ktrQpMLdGi2VqrY97GqrufEUyC9
TdPW+amKg4sy9tYuVFSIhm5Vr/SZ7udrJhcBM/vt+hDGyzRwpzkozZwzPGDsrY3Eluk3xva6pMm0
9mEWusHp2ktYV+1V6B5Hkz9kDFDZUXU6SQ8zk6At3Rd3OTkZ9sX8kciE9D+mxxCH11EBHol+O921
0X+P7nTDZN3eyrh6bh2XyYUVkhx2dA8YJwXOldax70yj21pU7DXi0jsgs5HHkqOygs6wjG1d2ffT
NiOJKUnLhkSiJqFp20D5b0sjLHZDrTTbysoApkfpJaj1dJFbg74jOPRk2tNgWql9ymJgdmkYkUvC
aGnAeHZo4lxfyBqiBO6AaULdjO4KklFeMvVKKvvlagYbAj9e+0VvLrzO288zAK3GVUhyCwORNmba
OlVi7ISdfpq2AEqm5p+Brdx7Zu1+aO4zG5kTtp7wyxD1B/ng8Cm2Am/LYClYXS9pzkjXRFuxzKrY
qH7yobr4pDSf+bk39dhly7awyqd46OA0qKX5rZOYtMjTjcw3VynXQjJc9VAe5pu2s37es1zxgMQ4
bjP2CcbJprPg6GQGwrkTTLS8KQGSd+1zwxtkN293jSjXN5EPBZzD8huZA+2iZ01I9su2DoMpX0Lh
GUddgBzQR1HgN+p+9rKEcBZSiyXo9bDgckDO1+j6nm8w+rhbwoLdIundn8/NXxismNAsxoxl43fv
nHnwr1tFeojS3jvPm93MwsGqGYRsu2A1z456ERl3QUzgeDKHF3H3XPmajo/aQVZ0THmY76mN8TjA
YSnX1ATZhygLrCW5Wu1FxP53DWn4m93rkkTJKjXGnvQi0aTQwNGIc7+D+z1Fnd3AiJbz/1M2kIWr
GAwQ//d10zI+SdPAwlsA3P4q7TQDBVZ+nLxnUyqWvQDxmrQShyLpYVv4CaCRMTmQL6IPdL7LmYzJ
l3oD9lyeWlgxaDHVcbaHFXY6sC/S+3UyQVkdKzIh7frDhFa3CHdV/bpnK6ODDu2A/083lfAPFVn+
AwNGH2peXacbYkDog41UeKVialaJPA6JtelUtT1bflPfUFeArl6052F6yp96LjzOmqt6lFQuloBE
lPJYBO1wrKabtomnG6NaFPAM170xlFztGDCkuvGha0q2yFSutl4A5lelVe2QVSMXHYUP1VykG6gY
ftnWXUSitwdGcMx6J0EniBp3qZZ4syLkjAeYOYtgOosQCPOO2CQ+PBqhNvOj359XtB4ap2YtsOiQ
hsvtabs1SHjreWTj92XooKCbf/Z09kZ5aX223PFDniFRbnApSwDiXmqRJPeK5d3NxqDSbSu6P1nJ
4E1I6IkqX1WsR8jGnz2gkqWNSn5W0xGoDZ922eqZWGDxy9e942HDmV61OoRgR9cTpYZZYtxSRsDQ
dBqJClySy6qlp3mGqyphZDBEW0KBpzQt7dhRFjTp+ZYccGxoLxkeoUVu5oR8yX9RR1HQE6BhL/Aa
NhzmiBpTMK87dA7bQEdLV30is9PcXh1qDDZ5/++RbadeAo3xP/roU+ZwrnODHJdZwwkP4otyTq32
xBjBfe7Z+1KP6fZY9oPN7BG3h/LeixFZZoOh2aX7lHaR3OlfQfW6K83IvjxbKW6iCbhDNweS3pAC
r7LpJXQ0JTmZinLMGVA8FJb/UWiafX2kqRgybKLpiGR8MfKD/oS163l+NN+0WOSMsdNv50dWosGV
T+lKMAK4WnHc3+V98ZuGdB2G9CAhgwB/RGhUaT1JW8s5+QqGsIIV/zvr4WU+tQglSscN/V3YERRt
Ubh40ZdUKzcrkaJb6pHL4JceJV0bm5vAMpqNgHYmxi2rspj3taEfCuutk4RhVuFUr1IbnYkuOfHX
QuYPnLCY7CUpji7VuBtHW93ruvNCtDQmHkdZDEvP7lTbySu+dfuG/FWymcrMF33feltzKnimYr68
jHVfXppW/U88UOtf0Ia6LSiV1y1dVwHh/rX3MOg1gZDBm0UUA2WGfr6v4JSdSnybl9h6CqaZysgU
4CDaeBmm0WtAPcXBHmzzlCauXCSas+umHq75pJ/TCrEjrCep6OS5RolpMynPmUsBsmegmM73Mr1n
voIP9prI6qmJvCa0MBGNoPqw9za9lRCiIqCod0q4FUp7uerosdutcl1f4OrOf7RZwmR66Jn3plmD
ho8RKZxuhgkdadmRdQMg6w9+YtdExTHCimmlwSfHssOQazf2pwbmA3JtzgpxyqXVHmMsVDd5SWrA
VZWFrz/UL1Q7RGs2EvoVXxT1rrmgViRd53jAKugRb8IschD17vCIO2JVd4lcV36ubmtIMTNm978+
+//2vjMKHwYvS6t//A+PP7N8KJlm1n95+I/zR0u7yf9M/+af3/Pnf/GP1cP/Pv7tt6z82+lh8/hv
v3P7nZ0/ku/qr9/0p5/Ob/DzN1x91B9/erDGQF0Pd6SPh/vvqonr+Tfhb5m+8//6xb99zz/lcci/
f/3lM2sgQ/LTSOCmv/z80v7r11/EBOT9rz/+/J9fnP6AX3956L6/vv/1H3x/VDX/Vv+7ZuLuUTWN
qYNpOTSrd9/TVzTt7yxYNB3mqZSagFD6y9/Iw9f+r7+Yzt9VU/DZqTIcRr/+Yhh/lwyJNNvix1j8
x/jl//82f3rlfn8l/5Y2ySXDi1X9+ov+Z2Ym3nBhGtS4M4bDPmg6zl+YmVpfZBgQEEVqT02Ps0nF
6WMaowr7lKqXxvfTzyRn3NXjyqXo66KxVGP3xZXBi730fhwOo4ELVrMzAdCR/lh7coEOGrLfPLRs
q8HdK1l8j37tnehJHCk5mVxvnqLtvJolEh46FzMwAOxUoC5BamE2mW91CMoItQzJwjrwF55lbeUw
oqvzxWeumH4UGjBJEmPn+0X78IdX7edx+tNxmf7u3/GdHBfDNlQ5AYtNfARsufn6H0CxPmRdK4uZ
cpjlRuSkjxDjX4C5l9sEtWOTZKHyYtQk4xIHc5RfmuFLA5IcFD8O5ydFG4aDLr1/ks/gGS2NWtYr
99g7qoA4XojzfK+dHsqsVlYkbhxKPxR7R9EABJPMzhaecN2Tj138BdqHplj5M7V04taV8l0dhPns
YYBnwXJSR3k7e58aEb/5ffVjTDiYuWn1C8erawRzwzs1xX9o4pyPwp+OkmkCN5VYwjTVsUx1OsX/
4ShVVdS3LLOqFZuAYdvh4F/7rFHItVYSfKKDCZq5ykb6Ck3MoW+hncDYw79kPHtWXmwCBT9cYCJM
jrbr7jM/xlVMawtZ9tw6R1Fwc91AlzCNQFzs3QFuVzsQQjMECwY8pNVDp9Nbr0VOQfoOt4oepgoR
2moEO0hU7t+/LcS/vC3g3crpg2KA4FZNc2oi/8MfHDLizUl9kX7su2jFhVgeLRlTXGJTvWeELs44
L38K/MF+r6yeGC70pUKT6s6JgvsY3gRjQlFDNarrY4XN78ioT+Cbmh7PN4FqBhT3mvYLkKnv1B+0
+yCoBEDpIl+LPIn+w180/8Z/fgkh1ZL6IkFoCVuTE+f3D39RWtrY1A29XLFUZ9BZO+ehDogtZTmb
CUkroNswo8YM5C51PRl2fWbdYkda/e65me9hPHwPc0U5FHamb3O9aIDJMyCrAmiMno/iFQ7+iXdm
e8/8AfOZ511KoLNLDcvHwq/04ZTVwXgyyuDMJqCk+wcEqz+M21l8UVyme2abv/6OIXPSn+n5rO4k
WsewKMzQfncs2EJ2UBusDehoGjz3lBhRyzwI62qqlNlzFTsLjKvtqskK7TQERnC0u4ber75QXvJA
nEZFVl/S6UF29f8B+y9Mh+P55+NtW6x3JK27DhW2f131KHmPt9rXEtoWG+rU0PPXak8Kn8EH9pEq
sLu9mmb9fdDbrO9a+RJnmbIvoIOumkY6j42uxes6Y1IdUTpzZD/Jpr/vSaB6STMNadRrcB7X1WST
ibVrcN5WxKNudE85K5ODGUCzYjowub3R/EuIqlMvKG7wDmna7HZXedXwA+ZdFT0wZT7sZgibE4l0
hVu1xFtJ5VY7xe40P+z2FX2WeJQXairY62H0mryDfrB2JuMbYvPaxAy9x51i7VWnCnbM9IsLrNal
yRT5MOf10o5dZJV9hWPFaJ16zRtbQRPtjfizHeJxP0epNYOhvM1MXkxm5d839LPky5u4zDeDnjbv
NK/Eq6wB1NZ23g/FSFjzd7BzGhUAqx3hDMEcNJGqFZs0Vay/yio5zT4kWJJiZYY51m0clesqoBug
HttiW2sWHaKT0yaRotgCKqGDvGYPlVNLh0GuL39TqurhGlifg2kguvxtWBpPDUvDPR26OAZD+6uq
fVhTCvqVg68mMf1XN69AFofeTE0ebq4zcxxq7SlA4D3mmPPt5GF2ogrdyc7CA7XSNO1wqw6JNyV1
zLfItTOSwWin1Ofki8Sn817qslx7dW5eLAGdKuKDNxsxGsepbuJovKMM0SF7YI+rATTMPdGj1wxe
7TuzThq38xZqVmTqj8j2h2J6PjUhjrbmQEQPtbPZ+iCklrRTErbFknRjyy5/1nWPoZtqYKouPJcK
vMnFaBovvYn4r1dms1PokLuPfLGCpLGYIyxJYTrL6zIbggDpeHhdbuGq72MwCWlSevdldlDr0ViV
bTG+GL5/Bx0hglk4Za56xApwK3jjw06KmyjM9HLTRUxhilZ/GhkpTnmP8DHwK2utOyNVbTLfB46N
vOkYELQNt/tgNUCAE+t1EjbBDan6FiscQC8xDTPmh2K8uB7Gztlulf7zG5qU8LShDo8jfqi1V8U1
yFQ+uU0q9mU8ru1hSN910ESc/JOA4cak08WlH6EqMTJmMPcQAv/Ym0K2Wy4Wt9TSEaCdXQ0WPQGv
sR5nq5xU/21NTCmjCYutgMtpS63AIYL6HnQrOiAyWmx+SIMSsta3Mw5Vk8PDVQ2SRBlvnEEkl0AR
6s+gEUOHz8ysvdPseTI3fDpr37J280cNCQF7mVqIzawx9nB3ZouWDdmo0B37tpnmKuM0YSk5Y26y
pMRfPM17/BzfKOaIpvxGUmfo1YOSnaHEIF9+4ombgE25GdRiJSg4+PeXaYOqo7+cZjXTlgZtP4ap
QXMx9L9cqBu3bixaw7TlVf7zI1MeRVc6W2aPMe6wkRLr0SxO1kIZ2qfZl331onicxK42grp+VSG7
dR4NgI5kkzYUazG2LZtSanPzOH+4GmXUrparaKJl9tOIoKZR8sAAdQT7fZ5h1poB4TV3Wa1OUSWt
U5MTqN6bITLkLtMDDFW1MgW506eyrmAceCJezvyNsXu5/ioRZeYQwZXl2NvWQ1zkyhJkDEM1zSmY
a3D+dfGgb0Tamq8jE7MOhOMPP2gvMIm+Uhef74CSei9q5d3O+eziETprIWFS3Z2MpVETHbF1b5Sx
9lazACYktJlCE8ThcA15JV06Ff0wleuY2yshya3jVdrx/ebk4krA/fS9V2xCh+hOpqLLXM+DdajS
ZjEo2b4OGChCz0IHURxnPeOTaH4wN2VYhCs9plsQV9h9ZA9iH9hJs1bpcCHb0lwpLa5qWQuK2xBF
qvhr4Fp1up4mrSFd5gl5zhCO4rvRJiHl5bRzzDBvlQwxdoDWv/OYNSIZ5OYSimO/APJY3+oWfYUy
DJ9BjyU4VtzP2enF3lDZ9al9d4XgoB5BGS363Xw5Bnj4Eg0ZzOGc1zDkxI1MKsS5lDQFpmZZ7k1c
DKGjBrtC6CGdRf2nzx7jUpnjlyw0e580FFB1nD0gQyuOXP3Eynnydf6ctTGLf6cyztgBH2Z78fy2
mck7tcAZev2z04jTpCo6dP5BjV58DA27xNK9k1dpDu7XTMXmbUbtlUDSdzALCg+Z66qyl+XwPoPj
yTN1fCEbln4aOrf0szq3IQmfAyC0MwEPtnEmBOAp00nKXPqUA07kVCID9mIIumAXedfwfTl6I2k7
kJOUf+pnY7opCw0lcj6PDXkRbGLBgmL6oMw3JqGKzfWrKL7ZPg2R+UuWJnR1VdWaXmpt4oX6Owyj
L0qIETDN6vQ1TZjNQm9gNNSWxa4YOWOzzPROTlKrWxENxKdtufZE7b+Zstz4k1iasAIsO/s4e9au
N2JIlk2Wb2i/wVFfkwhDCPbPQug4ufIRH3Omg9mTCKhc1MZCXUgIAR2QPozAzdkyO/swv4kRQumC
3iugDNCbG3HvA594inxDW7PZX/m1X+/VyqovpK7KpaF/q1qdfhTFVzVa5inXLIbe9Q/KhKp3D9cF
EzmGieRvU59lMrYwSxG4Rcy2+iH9bqV0erALhiRZRxO70skGVg5extu/Q+/zI6FtfD4lNEzqJ3y0
w9l2Y8B/dcUbBUcl/XVJ8WY7Ja1g12PfedVeGHzeymTod1E1ljhPtWHDSu/ZCbt2R47zcRZcE8vM
1oqEyZDsImfCrDsaLunUsOVKSQJsq0Vt7Qpi1U/lEDyFQ/nV0mZP/zlwsxXlNuai6mmvSPy623WT
FOz0zHyVXt6zLOvXYMTSZWo7GQBlQbJowvnHrXVHhuy+Sdqdb2XDcxs5N61Bsl9Rmk8uZ7AMqW/3
Tbv7obRtScCl+lGqnGXy9B3DJGH1wkmQ5IPyNgVZs09gQzXLVLM5AFfFLe3y4Q4KfbvGBXM3s9Wu
HzHUuuFiTKscwgwfaRHRLFK9zteOsSJ7UFYALK6Xko7DfoXb8QvZQBWah/k8mkTsMxLyMZsOPXU+
VWrt86hih+mpt4PfxL4x63x5LhregX1UmTcdn/L1SNhvJh81quUdwWUA9jY9XiRFX6rzINvwT0Bt
1AfMWcEuzPXHsMVfwxlNf6a678mJrG2ccwbvpotO0z5mQ/ah0yj9NRCQxcocb5LBGbF/u/Ctecvc
VrLo7qVtXCw9c14dfBEbn03hFmXafh08cYL/tCwTEyZUxrhJ9oW1oQOluG1ptBynsYnrGeph8C0E
EWesbpHWEpa/evjYWyp0iyAWR+DfyrNCS1Pa+uV2xOG08sps6Y1m+eY4GZZ1B05U5Mp1SQ8Wg18+
QQLl5CkpWmc7jIFYAS2857A2x1p8NxX7yIE2DNPtP6Pag3BT6/Il83FJQDisl36uMGZrCLFdD2dn
RcGm7kV3n9T5raaPjyy6Hqo+zV+UqErhSbIdsfxROTUzXrFOlGJrjyxCM8YZgKYNd51MSQD3k1RU
vYwSIXlDM1tPlWDt2ZPHlgbJ9//H1XltOaps2/aLaA1vXiWQl9K7eqGVySLwngC+/nbQvrvOOS9q
oKxVq1KCIOacY/ShlhfbjfT/mARwgr6HM04F5BbEYETxq0dObeeiBByiCRNz2sTgzMyxZa+rJP5o
xMXZa+z83YD+AVxG/RphFCNPG+zwnGvR41qqGBFdn7L/tGRRCp+AzjbwREfKx+IdMJELHqKk+8bJ
8KPVakgcWHMfo5n77t+RLCzMIrbzzdZ/vOrkeiB2x0IgRPx35eEoNrdnBN1GNRPlVe+M/qoJhVV+
uUh00pD91Bjsk67F2mf65kSthQItfZxbWQURtMJTkSHysQhS2TiDqM9W31H7rsIpJcH+pSm2+SAM
8qDdqSWRDMqiQ02QF8Q8YvYrCvdMsJe9zVXKm6LvqTyXPWT5342klic19sVe7O5Pw+i9JFx9ZC9c
uiL9WI/mud9hFCS9eaigO8bzNGyhJp2ZMRfYi5Yn2rJo1hXxyE/VYiKWtTZzVZr4qMiD8zZjhuPF
TUXz5lriz1gaPS1Ps/qC9vaEL6sSPgbiMKikArzKgifnWXiBK7MJ2pqef+oO5i2ZuXmTvCZyM5SV
78XvRux0r2o5lzAZ8CYwMzJvaqh8IzIgQFpxEZBDuDNt5oO1/QGE2NyEws5OajydSa9Xtj2Girxw
3TNu6ZMadcSnCat9IYm0UebGr1QL6YIG2VkuSWHrSxk/NdZgneGPaRfLEUZwX+3aopDICrz0AhaF
RIMJl7cxjs9umu9sh1+GoM2CZQpnv+hT+5SHynNOK/eaGnQz4srrf+KNWrLSwmdEHnLT1C7Jk3qs
vLu42H07HHAeJlq6b5Dob1eZ+ACY2x8ZQZAD3TTI7sJHD2L/pGZvZWuLW1h3BzPNCSm23Oi4Ztp1
MKAP1ZD/CtWFOG8m4iTn2vlMa2y6iXaZZt4mrqE54yyAWGXZxTv+prUaSpWUOhZHygj6/GnOkgXK
xaYRp3VBFUuTozOHLzdOk2tHM89vM2J4q4xChSeFc6isBnFubiqndEgfVjxNjeLzOMjpvHJq1pcK
l8xQk9clOz8akNpFVj0jgW13jWXVh3WPhxCiu9moJviUc1a/PuebKGccMQVgdegYWI+W3M7JQpdi
L3yWxLJ/NaQsHzrDnW7l7OW3WW3pQtAwg5JazH4Wog8dUALs1Gn6zaySNmyTlKj6KIvvu74cNa1v
y3oIOon5pZOWt1sbGnUVXhqNqJrCfbND9oH14hWrqzfJZfzmFhUYGQ/6kph2TZNGZGYjNAol4/45
utTInfarJ4RCOzr3K+Z2cYygtayv91u9SrX+Oczs4hUY3d0ZvVD4ZFw9qp1yAk+tPMZphVe9Q6Fg
KjbJVZFgb4wT5EBhFl9Kjclo2Fho0FWvg/WoUV1BMt7e1QVM/3A5e515nZYY5eWZ59rWW4cr47ye
maT8XtKoPMVVBT+hACe0bxqyL1DuxzDstc+1IRZBhCCBlt+qHMVDFDv2xpBqtrk3nxhYyw08kNO9
IeXV76aTJS8pEToMAuz2uZW22HQtIYO2qKE3LFeXaA+9W13IwAtvZNTPL9WCWCjGWR4Vr5tfMJ6x
LZ5zfSNCTrOS2WY/d2Kn0QtAvJrlh0iBe/sVIVDcMSEWIBsioqDXw2w9HO0BgorIywOKzKNSe8YH
KqHiKJSOeW49IWagb2Wyt9p7WRNopW4vHRxkTFUmYLcp2Lz3DKxQL6882SklocqrnJ+d4+THUORH
WU6etnOwRi43A4PKBjtvQPkYnXQ7sthwtlQCIRqqoTXfbauDQGl01gcOK/XsyWznSXCqcVc6W+zw
HuTBebwgNGsPLYisTTrae1eE3rNburgyFhl+iOYaeU4++gIH+LNYrH0zV+jBHKzxWXXG6GlxVI5U
L5hjKhRLpgADXYv6VrZJHCCF6d86xyDWVBrxn14026KVeIBE0V/q2szxDQ4/XC/Nzl0MPEEu9is2
SNtWlmT+rp9DlfF3Zx2ROAXbIZs80I9yDN9UpFHHSnovqmIg1MbFUcetdSVkDrC4k2JNy/TyBi7j
e8Vm3Z2CK1Ipzb2r19o/IX1OP3CPszK0dCk0EzMmVED3BTjANZaF9tWhzAt6gmUOPCLTDT5L4+pG
aQaQhgu2TGvqK6H8QqfwQGRI9Up/Oz+H0fhwFxlleY/8QbMp4LyY8o529Asbzcpf6dj2QPu89kD2
J7KJYIukSbBiZxGQ8H8AyM5PodDWHp4CmzCxTlHZA1hYLln4kckgJ5o+nZGlEYtDeZrjuti2OkF7
ZjSQkmVwfXVsaRxDmn8npaXpX6sPaWI420Tk7K1C2jFozYNqDCffnUN5M2ivOLUJbjbkaeP3E5DY
RpbB3UKw/pHlFFUvTn4g3mBNQaCtuQEGO9SjgGjUtcpwjBFa41ZUyp8uC6LbzT+VKX9lzPYzosPn
Vhni8+WITXrx7qRFeswnfn1YSe0Wj7oBazMxr/0i2Y7hwO6hX6MVwWpoLby99ajHkx5Es1pvVxrT
+gGTDBLukqFzA0tq7Tb8L6y8dFwCuOv55NXipEnQiVtblqDvzH1hi4L+14LpcxVcKmY1+FahGm+2
rpX/KSgKc2R45mxGcqOuhrvkZsEB3RiGAeBl4Y/qExfZNmthEmjdo8p46nEEOLjVR482MzbUTRUS
cuzFc/mcty267Dr5Wjcv0wx7qG5jPwbd+57S5b3kLYi81lOVT2qwwMaiInQnJDbcbQ5FkbGtDov4
gtQuvxKd7exWAqsDnvu6vqQaQbRZGT3E6fBDSazwm0fupm3D+fE+GQjHKN6CvQ/kEKm/xywjqt41
mncGQ43fWMtN5k3dJo9mUNypxSW0Huqyex4PiYF4FMhw8stxOhhVEUkEqFX8zgOFNKthdh7bpN8V
8wQma4Zlde8ok9aR7qMRi8AE3oyDRKflxJbuCVeoOKmWBxunXpAlDh08XA68TPdtIEhm3SkiHOZR
9qjrSQYuqZFBl/TuaV7oKTz8klPYWshOluWDnB+60mj+7yFHS95R9F58rPDdHkpW5bbzVZAC96hK
8edekkSa8b7a4lDWsSPT+2FjS/rz3UQLbpBUKDoPiFLT3p0C++66cjj6Tw9I0KedzsVhfTsNG7Lk
V+KAMVneGYLYwljov00tPwvUmV+ZRGnS2OV4NDG5b2vFgoo4RzfD7M1zO1HpuzQjj3mkaftUxvVz
1vD0s9Q6+qMpz7Hr7rSe/L5/DZxREEiSE0KDv8iBmDejRBKYh/31VJugB6Gy2HgkPIabIRPA9pSJ
RGn4d3S1m7O0uLAWqVZZ2S/3rqKc6U4TwZ4dytraiqWOmbhgRunKa6GHrp+DwN450BiujbZxlo0q
M9IEvwz5TvGyeXUjB4mHNvsKSuTN2qBh5JNdk757YfqMQNYRZHAuret1epQPSbq9T9EMAS7Dzmrl
mkNTBn5A/6F1aQc1FLuyfYqaQQSuFQ33oy51LYwLXXXJ4ZBSxrzlSNae3Vjs9bEY3zscALcuRPAX
EiNND1ADK02Dbn2xZ89ifGXlvhJ7xr7Qy3SztgfIoh0uhqV94rpEshtkapNfIRrwPMMO91Hl9dsK
4k/4PmIJzHx95ladpgfrUxNhedU16Ys9uIRfo8BjZ9Y/Cwg0UaVrr6VZ/q+jcXQ3rQpxOmwRfWoq
YVxII40ILjKg9eU9BZbzuBSVRS8fYQzQ4Gyah7Itswd9uCnQqJ4QdPYEGo9lurMm54y0r7zFurEp
p6SGPBkWbZAhrAWgElYHMvvyzVp8rBSFQlF/44UG+rQEe9RFX2zmRoL7VBNnZzq9Epim2R2biJnW
qvDOVRvt4jrGcgFkWROkFoPN2rGOzJbNc6E8yciEYycWjt6iB2awniDOWgS0FZjMeCn6NLbW/ook
WF9UZwoP2WQT0NAsvT2veNSWsY+ZY80SWvhAPHr7hjvxCSmn+rD2dpazqU/ny/3Sdc0X2+7PKdq7
ZyGqA0nDRbAu5uNIycv452l9yyEP5WSlab9Z5wheZj6HU5OdnO6a5FbesKLZBSs7ypdxCuNjbiln
1cK2gur8cWWapl44+xFa2l0UetaLNzGcQEuEPj8kD68J//8kbd17TI1o6CeAQtdb0IxG36m7yKCg
TNsTO1602+nruGa68E08uJlBvPOs0W1ir3ODx7bkPoBvz/vkGzrBgFFNKke0ha5fDZH2VVblV+UW
xpmOyydhyOj6vd7eyoWbCw/qMiCcfgMcXR/Bb8S7UjpbYRP9GjfVsc689INNn6/raY7NMVEPTl6h
ow69cdfozWFt1KqpKK9zODzo1JPBILvi6NqzFUCrQpycgya7f/5x20z+DPGnJf/AI2Fk/cLvK2Lh
KRMgJDx5d68SYJUttSetlWWU4wizCPpJw+I7q667MUnBXMfYCRzcbKp4a27ch9xW2hdopg1pD1V+
GPDjovtAkYRwVlzKWLE24eK0sYioOFi9JgI9N9KXeyxt7N3w2H7Gbqyc7zJyFauL040DWfEL+4SZ
Zfi0uqXsMfoZd6O7X/3xtKnFAw2dja2MW2MqgE3Qcxkshe5rwjZ80s3xIVRAHa6zC7Jddxjk5pc5
shgtrlXk/ZPQ3ak4rBcuO/cMY1V3KswcTPxibcyhRO0sjHC7GMoV88/pU43gWrooiAPwidkZ7RGR
K30bH+m9iV3peaidzRhhctlncOkUda8ktkXiBwB4q9YWiys8iZCUBSeeZowT5LzYsDhedGUa9+ST
s4+Zum+oRPYfZfSCzBxfoVB1ZxuRvhSpyTw0L285wX6E/pT1fhWn1TL5hqPtQOpt7N3cCO8oEexs
B3rDF0sdK7/yeEiy5HwxRXW2qQ0XdV3o76YwLJFF5QIcr/SfodRZwwouSfgO8oxrLnySerMzZyja
hRl9Lwdji0Qf5svLP6vz6nJeT8cvrT7FCZTgpmzbp8lNn4XdEgPIZJbrYqFR29CowR5ax1wbDuvV
l9fJN5aIebeeeZX3n3YY4/9xR+i4xub+tF76IiwltZDUjnTTrB2ezsJ3ZENQ1lD9Rvb0aU0RQpVO
voQIORhekzUnCiVAEgBRfVnvJiH0u3AiNFoMv5Fd7VDkdGjgSSvL67AO1u+pH+J+RzMiJDVaC/En
FWT5/PfITFpalKkhTwSArNX7+hLniJYYuD/kmkkKhyuqQLSJvrGwGb0YkjuT8Kw3q0SdDrPHfE7m
7i9Ux/k1twa4cw475Q7F+7qmeWhlPS/bmuTCnOqlHZvJ+kozSXtQFPMadcKG2KfN5NQp7odVMXKx
XTU6KpK37iOHxXwRL2b6CE+0bzU4iwrh3L1DU6YnDzI2DwVdWPqISUtxmsO3nIecFVBTdyv/jcXM
Ab30Fek4cUhe/JvoADIAgjFHzt3mpU/AlCw6xoHZ81bXLHSM5YKbL5sTMRQ42LRpyPcRchEauyME
wtkydkmIFb7XWuQpNZPISiBOiPE6XZ2pddg59PkJXBce8Rjrf4OZc92drNerSKfa70iqDDwnjH0t
jNVr5T3ZJbqwWkXvXbbOS+ECfnQX673SZuXVxY+0x4Kh7UZdy042gb64A8LopRrqN2u5A+lv1w/l
qJ2k6qHcn+Q1XIQBudYWjzq49k0S6uFhsppyP7LgbSBrjddK0ZqgdltrsxKdrTUwbgl38wptGap6
A72xYSQRS+i7UBQTvKyIenBtFpSy+y7jJUlnREm/Hs1avRx18WEUxqcJ/3bxg+IwnRo4hhDHSpBi
xO2pwGMBiZy6Rl6iJccNhylS9R5ZGTKzr3Iyv7uBewN0qE34VKYo7gmELI/41U90b4u1mF+KMB9h
QMBZHJPaeMowilpeXT3oezSKdICHahLnMJ9UH1YtCNxpLGiiu2ShuHWy9+Ccb3Min6+50XR72Vvf
1dw1RASULZ3jWVAoLg3hLAQuu9rXCreqt44s8Ogs7Sj6TAsiFnkETlRkSQs9w5wrZafISdmmvfW5
tjz7jMeaudhqlx3D2otWMUReV3hRI72bbc2LLXGRvawdhc7OG7+m6N9aRWvsXMg+Jy9x6yORa9kN
J4nEBEQS2jBOgj0krBQMG+dGNeObmdIsXJ3twgpPEUNU+CjMcUr5R7p9/rrCTTgB452/6ssUhhPY
T/lBdhRpaxdwZJmAfYU2hEvgVEimFOtDBgjneF5Pq4JmcE+sw2atdFN+bah+EQ4TUvDCS0p9e7Hc
vDzXMJ1n2c1v86wZbNPmDGKbEX3BWkU4ZMyYcNzY2DVi1M9OqxS7eGY32mVm4TdiiK4qjo/9/bau
h9Y9mWpchVuG80RdDmUQrwIhRivt6S4KWfdH8N8+k/BvtXQ7YOCkz81sjseuEAOwAUIYorgDCQmL
4Nrlg7clwY/wcy99sySXFNYGBzt5l23UIbIOncZkf1y0++ai2TcbWTxEXRtd9ErPKJDb7Loeqcvp
/chr4D9BTSQ7NBoZ5AjfNRP1Z9+rsx/ipw5amHJ7OIrAF2gmwwfX8Alp0WktFnM7JgN+qgF0L9Fo
C2DFQal0p9xIQHCNHprGxnSTKOgaulqrCKccKlJ4S7gXSvRXpBTp5fiUN9OI9I7kC2WetBdkHCM+
IVQqxnTH52iIPXCEzPjXJid5WLulOpmyWIBov9XOeBIIAjbRAh4s2vEQ2qL/yGwcCwOOBhGn00kj
+3uBFKM4STI26Ib+UvYP0WQll/XSsNTi73/26YMrnmiGA1wZK8p4xoOL0xCjZ27s+e8CSHb5U1vM
5gvKjM16oUI5MJjSMVJOjfcpzIrP3lC1fViNtp8CdrhUE2rIyVSS57Fn76eh7AnW08q1sw3K/eZK
Zd77UxH2eGXGkUy5qmc+REQog+6WjsfsButd7oG4XSYlmIwuTVYUz1YlgCgBVTmxERmvhULB1qcT
HU/FrnwQF8+1lZDJliqgIpmtIn5d0PLJOG3vp3StERcnb1DrGWR0uCt1RYKKYZs1xhNw6uWKksu1
JeJJgyA05XiQ6DY5saf5aKEIPBCQ73WiQZU8hUamL4ZqRdvKkstGOu4nwmq2OgUB5XEMzLWe0mZv
Z3hviriN9krFp/OfNjff9PqEY3ecb1VqrWBijkOwjxoTAdXMZ0tznCDiI9uQrKL5jgA9gEutZNFh
N+kKgPmlC7q+VEl2jMRQ/4gkZlGs5NX9aH3v/lPJPrPEwO8nvR4+9Z3CCpVq2hGqg/LUWnX4ZLsu
kc1BoYOeKvsPafXMecukvBVLACLjH+2BIV0E00LTHlBnO769MGfuE1y9AmS3PIvzqmgoRp3RJ4RP
eRp1cNZtNLyS9Du8KnN2ITn8vnpk+p/eAutmrE8QSQ71BnGKfQN5+SLUqX5l8QZvtELYZsxgfolt
7JCab6v67d7tbYCgodMlgp4vMzvYjTafNTv5m47xYzz2sBPytjiBpePzyT2SEOzYrUjXfVn3DZCw
p2AmCHu0gANZjKNxNGa+ktkHUqG0nYf6JyhR4bya8WDsIyXxggKh13PVs6mZlIGstZ4mSC1/gTgd
/bj3WKNK41jxi27wdnc7zfY+Ojnp29a2Z7zKfKEmqlKVC4eFekAJEmIjQgnCOHnc44bAc1ZVwPSr
J0xwQB87G3F2eZiSHAVKaDLPzqFZzh798Lio6SnXL96spRu0ptHWLopoAwvEL4x23oS5BuLCJp4h
NbAqtRvFIdW6RdJ7tZhi0dKHDB8nh9YTtDVq7VlpPR3PvS+Ket6UDaUED39BhhHftRa1Co1mMWGF
IGV9jDuAxXXBOLiixTPaB9eoAfNhLW49BvxtqWwQxP/Ws9zdDaCwQJ+EW71qEt9TmxnR1Ex7XdkQ
M8wWI/KMXdnUA5//1Uh6fre2/6uRhr6h8rXeXWuV30w7oVB9ZsuVNE40YiMql26IJIr6eIuFQgvC
Pr5YitlilCagk1E9TeB5eLD7+Itnpt9UhTwbou747Kc4kLH1052rn6agERU5yl6k2Z9wmG9zEask
TPo0fZUzLqNNqiZgYi0+kUZ1jpOhhEFid/1Vjb5bq9yJYaRKxVWzjYoPatx85+SlDPoaDVxvDosQ
mz5IjGYehbm6oZ+8N71q3JGEDkTFUL+NuXkfQqRqk2ufRkv/ZsqUP9L9t/z1RekYHxmjkh302TvO
I8Fto5o+GCNEzTCafzEvjG/uZD00E1gDCjeMorPvAO/aQJu40JSWp94EMwPjvN2ZhsA63vwEU3mr
S/YY1tR+DyG9H8wzf2XhQDh04WyOJp08VfPGYEjl8zibQTp5VMxST7Zdwk5ttlgP4sH6MeLwc1KI
mGrCOElpP8YoQj9W6j8N+MabSAUJ6Nl5YLVl7bfKRz9qh6FoYwi6FaWgpj4C55wOKhgsFvAWCzey
S7VEBB+6O6sbtfOYqrBR4pxWgRxuFamuBeK0MdSyZ8DbPq4Ih4kcHsZMdd+bWirbuoO/6eUzxHvF
/RPls3MbtQA9SbuXbWSeYcEorwKDfwNLx9fU4bdHVB+xfgHoA6KC6JaFmYYHVaavHoqG/dGhpX5E
PfqCgMF5SqjEJFDBqtB3o4VGk/Wq2k4Vk78+ia1t2XU7/lt1R6OsC3SF/WuTPnbd/M4VMh0Ar1Dc
wHDaFJEbkuYFFkX2pPhYKrd8OmjdMSwVI+CJ1ge16rxEFP7UyLFx6EblZ0gflYU6GQOMya3f5O3C
RW2NTdO51r5yBJqIZGJcqevlUYLjDGTvE1ZacS06cl8YNvWuvhAhdAiMThkMYbqfcvUnjcDf0iz3
9BizC1aO10hliDvWeKG09EnCHvTnUMitXquRX861t28L8TwVquqXaWP4leJtY6tuj2U0/tCdyt3V
TfY3l0q76STY0bzEgJvLkmcNID7uh79aDP2lc/r96Oli4xJjFmgV+w0GEeQ+VymjxclQfYfuM7d8
/MftuRYyyyHxUkMLG2GVFzN59/oAiNIQbN2UUQ/gon+ovWr6pagDQwG/1IdCP8RRlp48AdA+5Ekn
TaaKFneP36h833FuVFdn+A3MTj8zGudXtTTYVzUtBr24oLY80f1YaDoTuqImvUV1uM9ArEOkdk9F
XsDgR2mcZNRqRqNvclufb6VglgF9C9YDwp5VGBsICcwDWEkgPIYfjR0aew3VgIZs8NCW6g19oAbi
ilvMNnT633aJyyfhH6xEOUo8HHyGYT86Gxee2tnUX3kWgGKyrCHQQgIkqljdzsyqeHoetMFBOBSG
P7Su1w5sVXWY98gupNl/TwrkGEeQSuHqLAPJ9JElfbKwtRHy9Ales2JHAgCNRuAMofwqGa7Tehn9
Xmj1bXJIff0FGVM5Gn2b+4PdwnqfdHVbz9EjkyIziMtB3zSlfhn5l/I/KX+npfbotggwCO/oNy4h
docq7YBTKPW468OxOoXRoU/C514fXMzmuB7hD5U9YcGtmeyJJSofl+wjJUu2hVmJty4xvss6/BNR
zvij695cwiBO3Ek+QVX5QylUwm8nrzu4yvilWpnr2+wHNl138koSmxCodcdcpjsA+zwcq8k6qC08
Hn3u97qFWdxKMgRT7XS0kii+OsuLGbdvsxr/6Kxp+MpohfZAxBsc4M+pml3QieXHPsu8c9kwwwXs
RPosSmQIaYb9vOhpiHbIrlabUvjH+qdwop+uiPMrDyeLVIbuI0s9F/7UlPmW9+qE1dGuEGAWmiqf
6rcKNEhg1d7XVLa/iyZ8wk2u+lixgCLxeJc5moJodq1gpOsDSxuRTNvAAy4ceelsj0TSvjmXmuTD
anPyJxLxGCHXh+Smcx9RlAzCDR9bvSv3s8u8OW0K5bGh5RQY7Ik3IRIhkHdAgJ1Z2XVY5SCRTjfQ
PO6WRmG1j1I8kWbIo7uPiDzJPAnzxJovsyL51FEyntx0uLsy05ToNse2oyA2PEZbTOExCeXnbMwE
mTX70mxVACls8tsMHEo3pb8IjwVXVzjXuXvEL2TsRyKh2TyzWe+a+q20UvSuYJttvSiucRsjSnXI
I2zzsLyqx6zP6lPT4VoZVJi6IXgPU2YX23AXutCAcamnEmGHt02dmMvGdFiKGP0sT4SbIosTe+d0
p8aIOYGWH42pR2+WEUmo0XfYNZXOw8pARqAubv7BTM0AoweeVLu0bm7CTl3TXBEMjpYETG1iX1Fb
h3xmVvJZicNd2iGlCmeNmlp/xMDMZshd0PwB1IUiMwOtngjG4uGFmlNW9MHT6cCk/K3JDHXnJF6y
K+TwCWC1udjxPBxIkYOxH+WnVNkPseqkG4gT6AXHaV9I42qM1UxqjwNHzvF2mrH0qxMsUt1Myjn/
PBSdqkIsLfDPUHEtP416XD/GsyO7elfS59/0BptaS09/e6Yyb5UpNTeMFjwfl3NJa47kJYZFkd5b
b6IEIz0izdrL/LlsSkTUEh3JjHsHXTm4Y/QzJ1dzt1T9KYMbXb0NluoC+NIU35RDdi6iYVE6aEOQ
2517ZtuyTY3CPJEu1G57NmB+n6jWNnE9Pih2mKjaPgxmLH6mABNu4+avQ6kXtsnGToJMatY7GQpD
gfAJGiS2sBx1baKeqsqNfYolOritu/fUPNsOSbsb+4zxDOa0o6MzFTWM8iyqF4VqFppKcqwmZOMg
dsvI2VhchGea7vol05mQpLZo4NHlPrXT8Mo85I8k2ABpVag9u4s6G02SDwghoqtJZBAlyU9n8LJD
TNNMSFs9yOHDrduKgJ+CoEOniLcNdYJf0VIIshQcrhU/8ABPDxC+viEcP6A9MrelwYZVzGUQWvIL
lmR8ApZIhSWhS1md3uxbGl4bytforJgy3+p5X2CXolKu7LELekWzmBjBs9K98dQkCrslLTvUavFE
9Y4hO8rck2ijg91m6dUbWXmGmpJpBNgWFqnLdyke5o5wIsdKuFRthC+Ffa6IbOHqAPmFfyLfMdr+
IcbuV7883wqnUoH0fcvksY1r52pkCdktMu0uUehQ6CJuwMQti+m9yshJRc8Iqm4gPFedezZuFSki
A3KsbdPa42ZUc4pjzDdB04ijw+W5IQUoO0R85QGkGHtJeZ5A1eHJ0/SO2q7DIupZl3xJdneTAc9k
nOooFkow3Zb11pFc8EA3vyelMqoJe2vFOG5bHnxIQJrqtL5oRreb56o+plnO8LBDtRT2lGow+urA
VMDzoqAud/nQv5BMy12dDx8Me8hS03l+upZbnWKl4p5aD41MrU7JsmT9O12PyMYrs816+D/Oy/Vd
Ku8qcEP5fT+lvZGeuthVX2myK68pws+aTN8nsZzldfHJvZjc1p8lGeWNopbmyQVG9pb2NAvsNvL2
608rLjXGwMMYgEwanrOwRk6l9zu7ZbRGst6GqybkFiTKYwaa3XcDZG9X3DSkLtdOq/elkc5Ht0y7
04xdMbbcW2G8YhBQP0bRAvoqS/O9t9lXRu2rjR/yVmoIlweR11sr7p5MTLzXIXFQfuNwEDD/H4yc
gYk6xA3Jm2SQ5jnFcdX50oVZ6tJhD8J8Tny0MHijaK5+NvYZtTr8lWKUe8vtbO5SDRx9Xz5406A9
JmSBHDQhflR99xsY6NUCaH4t4qpfRBrvhHiwBXTV/lmhmrNQTrR1XxORVNxmJRRP60tPru1DFn4j
0ZkCBpV07qw83g9qwZgoBEtKeT7GJ9oQt3rhkMoqCRlTWAN1YuyRqeUpH7pi//LCx8iM9DfmZtor
bRXFLt/7iNBQNVGHl2Imm8juvQ0NsXJPCaw+hWICWo7NdVOoY7aZaJwe56JC+CsZG5ljnhwKnfb1
jEKZ2zK/fXSVLk9VrtwEPZa9JN30CkCc8HbTo/RT8sWxVOjIXqfrRBfiqBmztYRZudp1/UEb9urZ
gCS6nv17ceJRv65/TBmZd6G+lJv1vX9/ZD1a3wsHvFYkhmjBv5+uP1AnMlKhkKaHjj7n6f/8Beup
1mis16a2v/91yz/sf/ynxCoYwZihKv/33/77x6/vFYqBh4cIyt36N7B1Gg9ESj31kVoVm8aN7JMg
tq+g3VrZp/UcNkBnsgDzo9DgTQJYaGaEE0Ls5b31D64/GFXi6KrOS7bMrktBQh0d2oZejhMieVcx
bTCccP8SD0/uwCK1xAMhaLXN52LEp7hwqLoJSPfGsH2WG/ei6ksPtrKG+no/zE2TqPUxdQLb6+ps
nyhTMFjyR8i27vrvBdp2cc2lFx4ss726/Wz60nOA7YpqQhRQR00wdqTNhEijQ1qclnssQ+wFQH9v
encikSTdoiCrf01Vi2AaMRiPD+AbVv9duVp2K5Pmd2bElh/GZfJEqLiO7KOtH6RuQ5YaB+2aisLd
N32RXKwhTY916agn6dpI6fW+OqZd7IHtasTBxMZ6TTQ4hb1MzG1B6+DYLZ3JqmMJHJF+ekuz0i40
A/cc4R90FE5To/ztcnd4aJaXmfizwCkpy9f3bCb/DzGX8gMDbkIK0vKDlb3xBZIAbileQqrN23oq
RuXZdkfy9WjBb3QUDrfRLNqb+d8jKX7LDhyWSeN3yGpxi7M2o5vTquJmN/1nlrEDEAY2dbRxI8Lv
co/fO3xdWmAJwLHHkWmSUkXOTkikFeAQnEdu2xtsNIQ9FXlS44gNqXXDlzgtT9QE3v9j7kyWG0e2
LftFuObogUkN2PfqqHYCk0IK9D3ggOPra4GR9vLerHplVbPKNIOREKkQicbdz9l7bYq8bGyfRbcy
9GHz9762tX4PEcF2idH5KGSSDw/o37GGwWqn/mNqD/6jBu1J2C4JKdjs8F3ECsk5m0lzaVqguNk6
ZcPMb+Yg5qNeEg3Dpp7bdXZvUd7tnmJM8++WgfTRDtF3aV2dX5n/ErPLfrTN04ban9rmINLerYkI
akFcbRZL54jZkFgkEhcHVfq/NBdchE2ZXCY5mOFu06s4f+YK3oZk+R1rkCNb4IvLCFD6dzxnw3vK
D55TI6NqR/VsoecEL5WBm2+0IKWVWl0rtwxPgwvV26aGp5t+8uSho58iUe3MhMliNkh/HQUuLHVL
JcUmcwwywNHMV4tIi98zTCsbFWjd8bbRChq4rIyf/QqknJtM5UMemd3OGXoTcm3n3It4qpfxbGuv
Wf6rIvzVmdFOQyT+1jeq2GhIdw59kHkPJAthPoUy+MtFiTzS1H1B8xNuCdON9hHIjCfEddGf3+Hl
07MgxO95pNpPL2RIdyQuGdfOrd5u/4jpe99izlFIIpJY48GdjlXraUxQ54epaUSb3M/B3kJrbwGd
L3UCQDZWJouHFgbfQ9x2+cJryjvLyqYNlJn2sY769lEPxEbghby77aJUWB1FP3zfnml9O9E3kYJF
vaKQR2f7cIPPpVg/13pCTBr8ZMn4nXVMRLKQMEpZsvhx7Y/KeAenEKNcKuw7rxSPQRTqT0Ezfk4a
HfsiDe17xze1kwxLlm6xVX7mfU+KHIv5RpAQjnUYxalRCKqDevrpDyDg6ix/r3D0z13/aauBPHuL
9XExtQn4eSEhBzSIQw0/fjTIlN+lLJJ3sdaVu2ZOCahgWSyCwI5/la04xsr97lWqnWiMwpvQxCqL
dHsX23MQh9uTbMZHHlnybWrpPVKSqZ9iUfZE1I8kAM5Pq9qonwIYf7YBg7jMTMKisuCJmHpn5ZuI
fG4AuyAQrIRHpmqOrn9Zk10vG6RQu8RTn7ROzYtmk/aI72SlVQIEDF/tpakm2msdBg/T95/no2z2
1qJL3fqtH+V3FodUJUP5jCWGNnJuD/sMb5EqG9wFiBjvYYIsCaucIfISZvlU3tfz+mRMiIbs56e3
fW5ZlveRUz7XXIEH1CLl/W2Xk7shgSSSYX5+xd9vIEfh5Ixkbt7eftuPFp8TOmR06zu6Y4vbT8Iq
2rgNLZbb+2mSOkzsZLqW3SAOtw3QRkF8OJu/n94eVYgimcv/dz8mFRxzoTFubi9ubi++/ZrbO247
bxsrdz8n2RXHHIWpyOLoFINTmamkY7KSSWCvtabV728bX2XtvmWWvnCclMwop15rssvuJ522LfUp
6xCKUR0sl4G3QKb2MAciDMZo3kWQuBZlGujvTUNcuy2I9wZzXiytNPE2yiTyO9Sc/tn0ayZpI6FH
tV27LHJzNGahIdIDDf654Zydb5uR7Ik/j25P9XaUR7g5FMPb+Ihu/q9NIzksi9vzMYMS71Z6TfZW
+dGVSUGkYl5ecxNYDA3j2xM3UOyxcGP0sd2fhrd6nMbd1JbmIz4s8y5wCcSSnvF423h9wxfA7Hg9
OT6eW9dSGzPh3tsFA2ppr23uXVNl50zhcFZEbX9OVYYxLeyf+1qr92PnYg+c9+sQpdriM52ARjVI
tffp0FvPbmlDHpv8l8Qqdo6f05xpUnEXhGWALtNEqNToxitgzROFEOeXn/JPe7mpPXkovLfCizFO
I7d/9AkEJbibl8y/qI8H/63x6Jg33KRpflIJVqlszhoQntk30b6prLgwGwl/3FDdaRBl30IXsVBk
m8k5dsApucLS19Kc5Evjma+3lzb86m7www8Q8cUKXdB46V2GW4YPtakFw1KfdB7rU+YBRRcgWeBi
XRMrEC2T2AU2XLr1vYO86n4E/HYsqZson7Idtl5+kBuUIzokELdX3F4b9sMO/JTLHPKjTiPzhPve
OSPIJQP99hC8TbWGhbgDexRAafHBXRQmAX0h0mzI/cTD33ZGpSOL1e0h3393ktvbYxuv1KrwUvKy
tXHlsD5aJUo2l5YYpYZF5ldEK4XFvPFt59Xeg4aChweHfhXFFg6+Yp3Wgvp6MXz2UTtFCylxD0sn
e5HdzFUftVMJtfrPZpqf3vaxbNsOOiWdMEl8iSjG/ffX/XmbYT+HOLF2g8ol63yPMlwqQ6Q5HaLc
2yZ04vDE7Ts8Tcq0dyU562VIq69Mp7dwipPt2JnxSRNULgkI4QfD4OkrK5caBjeeFnb1XHCn3+LX
oZjVOLDlRnIwLgWue+LGS27+AXG91bo0pHnnuM8D9/L7tNW1+yqutfu8HreJrY3nv/fnZHwufL4k
oaZu26jkgBujfSAtPX/wntCoTBvLFrTMjMY8TzX6R9Mt9S90NSxImu7DtR36695gHxBe1Q/eAObu
9go3q7jOYu85VyQkJtF4XyjLXg04a5+loyOSbruvREIzVUM5EC9TmkeKju5cGey+IL1p9JyNrERk
WmI/lzo0fLP3l0UdNzvdQ3M3INV8oZlOxyjXZzNU3a98XOUPVoNtttacjV/F+hW1S74J6kisS7dn
FWpV6UHjyGJZ46dmjGvUaD9Y2z8VXVW+FVLZ5CQhOESvU7zhXsPtRTT8pXMa406vemNR1mP8ELGO
2VDSo3tQiWFfDJxuLL+ZU7dps+loDW5ZmkR0GPV+NaI9ferR+CyjZGxecgebJQZEm0Vnp065si+m
UWi/vY5Yczepv8Morxai7tpT2niI6Ms4XcckXd+7TFI2rHFQCGu5RkE4787xaDHcaTSs6FCbzGMY
OznzDqmHTaPluF2muEwpb3jdVRsJCM8BE31GEzknkemHC7ThyH3iEIBicx2qeEKX1uY4LymVRKJp
sWiA7kmq/AryNDsSpTrM0kXxYaT6uW2lftWH2OE7pW12298n4xHjY0GwlxjABWVbr3XMe4gY3RV5
oLcI6ox0T2foru7UVRu8Hd3aYuVAkZC4YAYqf60xUd720ppePSp2C7iPcub4ZUDXlpqfiVejrexz
GcoWBUMwbTGV9NvCt7eBEbofWI0nqqmivfcNOo1ZDURAN1Pt3ObUU1D0LIkPK7+EVh3zIZheUtlZ
26nrmLlaef/C/OF0e8GYoLDpETbf2YSinWlsRfx5ovhKaWyhkctPFDoHBk632ehT1u0JgyAgop5n
P0b/HsD/XuhhWh5dPoIZTg9drquHNHGdSy381d+7iA/gPHDKu9sLbvuT0B4OiGhYF/Ke28ZtR33h
oZhZdiP9mojDisxKS9MTkr67QWXRQz9vYG/Yd4X+8feepHTCh4L8CBepzeW233FjoNtGnpBgYfab
cAJETKo9xiDXkScE6PK1aefqUEfs8qC591nLJTLvJhBa7U2vqVa3NwEUHpAFVMX+9iaapi95P7X3
Q+NUz2ZrLWKn9FZocBTOgxKL5TivVgDF4As1A2sZJhVWiHlVg1zxx3aZjDYYWTcMq+MHCWb16Nif
yO45hVPKtRhn1GNuh79v+8knI9BtEtFDnObxqUbmtGrnN9SNtkQNbb5h/SL6OCGjTvNl/cJJdLC9
xv7UXAdfXWuahzRiUsNS0H4GkZQvyNkOz13kW89yjtI0ZFmfbbCrz1QWfutNrv/5YSVnvGS5bhTG
OLcH8E/TPd7eUNzouK6ODu+ZaV28gSUCIM2PxrXfdruwhH7iiB7/uNppGsBt1vIfgwvtq9I7hK0l
QeSIcX9lMD5m/7mb5OsRyk6UJ1/5YH5EZU+LC/b3wsBCOt92V52uvqygm+NVJgGLLYEGL0x0wBCn
86g4UvENWZwd+5CFP3YSanoNYq00Al1vdWfVdsbOoB8GhtWaVgIXccA5uptcW+6lpLpv1T4mKu04
2lN0uD2TZh2uhJkMqwD9+iXU2QgGgqXpq2Q9E9QOciq8xxnDY6TMKQxS/DJL15ay0sHL5MU7Iy3r
aTTll8An7T3yuTST8uTl41uuQC5WKPS7wKKjlI5PkEnXbq++mArbhqLDRLYtts8KGHZirDKTOEPb
hIyj5RuboDXPSaaNpNizjDX31HCLfCVB9SGMtGQTKarkM9viw3Yk5hFMY7oXFIcizQ+SyLeVayTa
M+SKYzxkxqfRY4l1Bsvc20F4tvswoxmUP7oxukSCb8iHiItt1hpXtxgfITYurS56dpLxbIGgRnZw
ilV71SJtmWXB1+SI37g68fGL6RhM4gtjxtlt0+rsI//KyNzYEU/Y7uZuto2Q59gYAjYLgTCagEWj
Ams39BXSPIlAIxcc8q5ErgUhmnb2QGWCjwt+I9/VJW3OIaG1JOCjLlrPJJN2bFYK8Sl20gDevIaC
stQuQET8tcLdQeOvgNxA8HXHCqHpSUvqW2zfhq+gZmCjXeZJdPTswFsIjVIM6Elv5Wl+tDTHlNo3
M0HYQ+ZWNHhNkIRMDNZht1BIpQ7kU66wBDq0X6tm0cO8j3Sin9u+S5YemIFVqoafxh/UmcXyrzyA
M9TZcjvA0akY/pZxZIl1bA/XBNrgczol1+IxoA9wCDSGDFcAXxi7skCP4hGA1oavdPGMc+hSNEj4
MLAIsy2ah2nbGFQ7M7LqMd64iQkSLTWvJZrHRcIFuQwioP+GJ2jzmVOyr0FwLKLPvnSCg66Y9Bgi
0Nd2/Wsoem0RmvEAtr9A3ZI/d4HnoHjjqugMd91Y5UU5RYWG0vCWphxOLJq8pShJnRzNce9nwCio
nwJleIwKExFVaCc0aFmb68NUHowheTR9nAciUPuxCLtVFdJHAsu1YqzpZUQ/QYiTiAZ5QvEKIwPx
H2qYw+h3V4+YiIUdwX+nAP6UAuvahibpZ+OMFnZ95zeTrWJB+PRPPn9klOrkM6TNiplDRNgbPAL/
ra2T35atEYVASidjJ/NNOm1VrG3odjrI7gCTZ9mTqwe00YhG8EQd7aIa25lhZevKrdBbVKRt18mr
Wadf1HWQGsuE8tg6jcML/T9Wq7+gHh9bZGAFkZxrS4wRNPXhJIcVmSRrywR3izumwGgJsiD2c5Lo
027Ruk6x1LRhL6pgD014QfbDtuviHzENKEbk8CyGSVtQZVRr0Kxi47tGc5DBeMxZ/S+n1CVLmohy
r2qDZZF2Fzo3q1GLnnw9xHxam2dfC+kyd+KdgZ07mHGv1OBB+UKOQarBnZNXtBqTOQt6Ci4WZXNL
LovSOKBfqLkhCZx9YtXF1lfHUmWZ5d1zHCfLcExHlAdZtGwpsnGjP049YfRGqBtLQ4W/tLR6mD+k
yuJPJzgDuzxFJfHO09Aw2TaKXdmrD51Eoy0+xFPVJxU37STFOFhgEDQAp1p2bMAAI9EmR+3WLKbB
ocwfo/xrSSCgL9ItA83hBE+CYBH13K0Owhtem2H6JkCGOW2Vr3osec7g//Z0ESxKHWoGYGliwi0u
UpezO530T26sKAENK9prBIBvZU3CZpY1K3I6mOhg8D+71mWwc7XYmSV/h4r8a1cOJwdDONrD4qm7
EFSankq67IaXNXPl4ldtUgxKHahwknswi755urAHBLUzUdtikFpnMLfCNv/0XMTEY2fBmyoybCNR
/lkhoLrGZnexPeM1KElcduf81J4eUK1Fi7Fw+YrRlqLo56Ky0h1xFLT/ZfRiDdxZqO0nJG64j46o
v0fNPw3koSRZ9ur4xk52rVgUNY4OtNRRgDehKlKAL1qAGThYVOa7CVQQ4CDwsFwRnTZZCF1MRy6n
2vnRppos8Zj2EU7hZUr0X91l4wrD2buGSMLo0n2UKpBb/cnBBj1KflU1eCuMK3uKhqdsyu8m2sUd
/V2r6+8VVcElKJcl1ZVV7KQREcgaJjaYoBHG7Sw8jS4Z6un44FidfOSaIw3TFwCz829Il6QUWCpE
XbIkuvopQaiBuFbELM6JbWOuEBIlaB7caeK+De+11uZQjQLOWxVnm7YGwqoDJWj9AMtiS5Bp1nyj
wqAe6qO7VG21jYf+MuT2i9uzzkYRzEUKl92cZQ9ECjHdPnrOFjEkB+YRgtYyagi2NSaSnhAtT6OE
sozes4+JS+g7tTSK5Nr3FnKjkrWKpdVfg9HiO3Wia9TIY5BAf/HTPRnIUQVsJ0zv67ktVA0/bq6d
G63+1KfHsLbubIwQdjyQ6GBsScC6b5rPyWjPIMd+7Cq/EzL6zFDxZtKPNm0K9Dj8QQTv49aoub6t
4EWjRIaYec+fRsZO20DWLY+Nzr0XOES4RZpPIoRQAHQ0Ezlyq1hrcxzQiEiMLopsd6B3KDn8EKEz
2Rv5YjLRr2dDE2+mnKxUdBk65R8kSPZYYBSn0hGLccIt06+nJmW86YVBFqJNmw7bliA8C0//D9gK
0CyOUIToEiY3gich+eZdpkztfa36XVnZypXTuBSeaJa+2JZ1jfCCutK6yqmAUFPbg2ddVczJdq1L
NynjLm952lc7SdRsfnFK8xCtNGWfLJGrglrwEeIbE3lJsIVVm/mdI4pm5Re9/xpY+UvUNu3vdCAu
oy/7jz/G0t5V97RqCO4hJUmNTUAMZbTju9A2/G35fvLmzJscqpk5O8isPK9WDhZfHK8sMyU0o5D0
qdUtKqUYWJTHFoo0zfLc53B+VBiaONwSm3PN/Ih1Y+s4lvl7KrqdgQDqkznWImpLmo0EW/MXaEct
GZ33wUAvRAVWcTSzH2P2LZk1Vs4i59zTBu+riM0Gnh8lc492hK0NZ1UZYt+2cCtumV3zZgjl0tAf
/0JIVHZ/1xHfe6gUSWDN6LY7HcXKS+gBbIKf/FlKCZHy2W/DbBUp2/0afydhkv8KNJ82Mli+j8oK
3pTumavEdLCSzTQtGeaPfwBJRkxWQJ7ClSbSj/RNtAnw4DCL/bEPw24oTr5WvNwSWBPbPrfSAhDV
SBKPbL2QW2ukWGw503gGL1lu2qb0OG20/F4DFXzOm4QIMTGuUbioN4979CLDkQCGdEhI7ALxt3Ua
Vy7GluqxrvfO95x0EvvyxatdJjMgof7eNJIQQdAxTuaWx8KBGyfVe0S3ae7tY6SrRsGhVOlAX0vh
NfWQcmpacew1g97hjQZRdWB9FCXrLrA3cd+q94LJp5fp02fYAW+VdCZXxHuGDx1tbEw0vXYG9Pbp
z4vZManMV2xPDB4AyrCFxnd51aQnFlLGpq38XzdjrZV/j3gXtZb1HuBRdaIl7FzHnhS5qYbIXw6t
fUWQ1G7cQtqMigjrE5eUdG9GltsGyitb5CvlFTFUJKa596YNkga4eLthXgdXpy3dc9ONV6cw8ufG
nt6GsFD3Yz3hEmn7fWyq9gUnBJRMj8LsEE8HETTV0bQHbZHhWelCB6jljGHLhH+2C2oDnQd+tcvo
fKBK2/dJ8ZjyYU63FzXoSRf4olbloJoHK/eMQ0VgpnCrSzPThJhOCITxTrtVKkGCynla265730aJ
eOgtINVLaSI7JIHAfB1rdETS8ulGABqYUMZsRugPO9GkCrcInkGzbBi6BYI9QPYfbYGx949tDvTQ
wpNzcub8d8h4tLeUHaDqDc1wtpvupRUlIWJ225DTjZf7xpkNBuMDi21/r/tVAx0W7IRzBsUpTuA3
6T4lPf+szSozVtYjnGYbA0MjlkPQRV9Tq29dGpt28HhLnW+j2HzC2MdkngufwhKdAOpxJhndYSJj
HL/8hSxmivdiiOZT73c5Ud9p+JOtUpu+Q/GoEuuFfJ7hi3b+iyatN7x5zSO4BWcJtSCj3TpfXUVa
jZCOPLHr6mp4MChfJa3s1ylBWgzX8zmQhhbySg3JTZGN3V1A8/9mRvODn8KssusfP6X8oX6BDoC1
ez1j9/uau1tYRPusc7Rz6MzqxLz3ILdWS114yeNtQxs42ve6+5MV6iAGbXhSrWMAVq46ymJxeSmR
zDE76Q6SyKn3KfIdtJZZjRFVA7p6M97mqa+drdD+RCwXLICG6Cun+22UykNCYVeIKATxcYN2cmvX
PvVuUOCOymuOym4gJuD654sIB6LdwLDaT3nGbIKeZ7zV8mmpOnyjNz46Svx3N+vGe4sAjvUfeFaD
vBpeYU5zRLkAF5OB7xQbanio4BnR2FBPk05z1GR1fEw8+B6uNF/JLch33eSvxTAqgDqQL4Ka1ofh
fOYV6djCBCdVNxPltnKCICphqQVJ9aC6IeKo92+F44yPyCFINW4r9WJGWJyqGc7pFGqDoSC/Agky
D1j3LtCnvOtYxQMEXi/dO6ig1kEc+hRWBbwjVISLG/lWllhi+h6Waxdj6ukdqe0iVeqnP6ODwpAY
EEu7aFOzW9fdCG+7pbq5cI3COonbw9FxB6roxIDdLlYIllS5PvRak1vDd5dFOIa7IuyTo6btALz4
9yTETUu8NvmmyH5Nae2xyEyccRv2nAMTkEw40c5n1ZJU59uNcWk99DoDxM11PQzOi9bbj7KE1Rpx
hvXkJz163DZxy1586c/mOnQAt68Scl6P936s3oUeZzSJy+ZpmKVtHjpzUlK9Q1+2+k4xK132mMwJ
BCUJx3Jh2IV5nj7isU1QpMKwVFlqrfjgYunWeXTuptjZGTp5hMMwVUBUB0hJouw2OWF8OJFIkfQU
oVYwdf/Y7jx4YOZYRw9aqxwwER4l997FYJpDjhAQHSmH0UuDa2YIy32bdJR7c7Ih9cilRwYdomm1
p6kevkgxIvnOltUUaK8g1yzcqJisqSpBjYXCcq10JoNRLlFYRymDPsNLSOFlCQ6b+vrt4nfofW1n
//4FdQUS/zecFM+Jp289+JgHe3TGTUVfY2e1jJuB6vsr3EV9rSVJtQnpfKb4/sFLhzECpEYvOS+y
mBRvEpvXJM3h7/banHzjwH6RBjcS6A/YAW6DrBdaV3PvcR7tbkTvvzfgbOytSJzPKEHZXphmtGTZ
Em/AB0Dr9KjQ/Yn6+o+kr3/PQbrFv/xnXAlCAcPSDdO2dOFbBFP9ezzMGBJnlvombC4PkLM+M3E6
Q8l953BZ3aCCZByXuz+TmMhiqQnnhx/GLdHbAf5BVEhDZT73vmtR63DJUrcTcvRg3+sIrkmrMGSP
oB2gbk/J0yOXI/Ibxa0gO1YjbU+7z8JdIKxhK6xvjo5+FpDwd5PKLKxk3Xim+aqt/s/5Ac7/EvNj
u8Q/OYLZmC+E7vwj14gB3QfaU4+rtoBisiCBpdohPsLDEPbqYkWe9jKhxMjHzGK8MIotAYftY+W2
9UZDRZw31DeT1nlQTd4sR1nb4MewK5Yla8iwmsaPJMXSMbbCIC/JI8Zxvl6CAboa1xX5ElbZbClD
dFs74BxBa6NOlttRnWsxxhP2ZqIlGv96mtg5N0AXRxF+G8pUZ2PepLqo11GfMp7oGgg48DKPpV/X
V1vYxnGk07sIOmO6NnXAME06yO1ZIKW4arm7NtKsfvChTVxlWxLD3jX6EQCFuEYqMFfRxJTeH9EJ
3eYSA3ZRvM/mdL49bV8zC27r//mQGPo/j4nuok1wDdPy5v/1fwYV+dwCU2W42tIO/OqgyPcjbzu4
3DgKAv/xEeXFN3MVzCGj0jAH1ROeGJ2KcWS0MK6SZucLSoK5T4IRSiqSGQeEXkCfAFwMQfPppQ3n
2LWfs81uG9OmUNoYjrZPmiR+UgCiT61S73+/QpTBuJB6Ex4G8mI4beQplb5xcl3u1m1gVR9jIMKF
Y1SPCqHLxbeC9ZSn4qIVnOhdNhH7YP/cQGNBali7JiALUyaqftfd/KXRVQBbyyzujJZ4q3He7wVu
sZrgZh9qrT2YyayFf8zjLKP6JuoL49bGk7rcOGI06CfiIXQDyqCVQRDAvEmtUcOU2m/itJNzc3YV
2vGxKiVZEIwxZHkb1WFIZw0zbdhl3ebhp6/JdYlo5dsbp29Q082z7Vdghuw+PjqJKC46jrOVANnz
nhrhHvZj8J0P/as9RsNLGIMfSSd3wBuYbYLMNu4rerA9vpgDLrL4EooQr9lYX3ovJn9ArXMrLH+g
KHz00DE7y/F3UJIR3c8wvYjUoD5kRSDbgjWecvIfjEi2RYS7aMW0c13MEObMMZJEzrXz/LK03OEo
xleEf52Q+WfAjGHthVDvfQfwIlA1PkSQf/ZeEIOfeSriPIN+JtKjhQXuz+a2z/EjiA+4gy+IGx7/
eCbMJkEOp/Mvk/NiOFn8kg+ovkOLCHXypfOjSzeIMYAYFhllTGH7sPsezSuZ84sCsfb3MLKM9W3v
pR+Fs6paI6Nx0kZUNRJ9SzJG/zABl1lShqKBVOCG7iGgS6ko7MgRHo8/2a8EViL3D9RX6idkYWR9
/qBZIfCmyXN2vh6Xx7gcj2mvabStMns3WkJeJ8N9SVKn/xpdyji1lnO3imtxGHsNgSjxf/NKqllB
mOB0Tm39RIYuC4Wou6QTCK6xNPWdPcoYrx2TJtAl9qNZmt3SmUoLoHitUWoLyRTpXQq5bdZDA6Yk
CjtlRZ1I3mFgM3ZV+zMAcD7iCY+O1bzRQLjwzcwPhWXy8PZzQg2io+kPv2/3lL9SIv9K+ftHcOU/
nv6P7X8TPfkfuZb/90mW//tYzP8PcywZy//tBjznZP5HjuWO6tZno/49+fL2jr+CLI1/kVttu8IQ
tuN5lvt3kKXzLx2n2PyfDRuHadh/BVla3r9sz3aIzTMo5fqwIf4r09Ky/+UCONKF6RkUrITr/b9k
WprC/edYYVi+aZNmie3GMmyGjP+ctYQJi36rcOtlJinPA9hHQJrZgNSNc17Vd8zyAtSJ6AM9vKUG
tYg1OZibLO4JS09hoFVauEoCpHA5KbyC1sBK9vACa8+755bfbFLR0/e51IW+TUZigwsXpYXdUznF
n7KYHNbKVhgQ58Yg7JXUTC1FcVc4BHvgvbbJH5rB99GLDtx81brc0o2OpCFJk9fGVIB4h/likrkJ
ANA6W3S5wn08GfU+nIhZKyFJjiXWvEZZ2IqVxCisL3QvDfajpG/VaxDPsZ8N7kaLsRjT9v6IW03u
AhOflRxiMJq6Ma78wIbHgGeKfqp8isfnwOpXIgxDBGf+MzT5ZWKAUUpJLppqKoMjrpfIjSC2+vHB
yuYbcIVyCa9ktxKFCtF7xR9If0/EWgEzCLHFt1++4+sHJ4iTRacNu5HO+qFktrMb++Hdmx4aTQan
gbyW0vL7hYlGiT52TqZNWrzTNtqB8P/JuuFKUhgBCar/dDNgXJEDfsDs59riD44zCk98Hcu0+6Tk
qq182/8d6OWF0xBIUan2vuUTU0DTVSQRpouQbilBJMmqssX75OARSKAJ53R9A7s4lBS9J4rJK1Uc
Bf2/RcOyaEmWJIxd+L1VuwYqWix85RLm6FRE3rU9nKZ4Y/qID3Q7wl9fNwuU5O6etKY9ITlyWSOD
JQSgp19K04b+vViGqBMXY+Q+EOVOY0rJV5NEnAW29VPo2PS8PLoOYYjnz0CksPBBLWOsIxlKDV9F
Y/62bIC1ehM9A+x40wNmJTHnVPYrMTt0UEJ0a8CFawVpfgmyS2j5AcYat91x4/Rat5K+tax1gB9J
R7VOsmL0teE51vx7VKfXpKYhoEaUE3mPh3w0PzKtH2fOK5k8omGoS91FaphUIDuAWkCrTn4vyWSO
otmhrI4jzWxazq9x4cl9If0Lcqkfqg9weskLceJNIAGeByYgRqIjTI7o7Pq1nysrzU4NEW+LhIr9
vdF/Ia76RpglcL2pHLw03nW3plvNdHGrHHlm1mHQncax1lAPwwOnjdrazAooQzCa1qgxF2NKiusU
6mQphvBIR0JEldeRXtIwciqCk2KKYdU4fHledo9mwsF7XBDrBKI1N+CWRHW4tbVvP6inY9IyK5ka
qGR9WL8U9phvIPtRlJxNx0YED7se4Q1IhmkWJjAODbCLLqIMHHUUCChuLgmBQ4o1eT9Zqu3qjjwy
5WNTM1EDMxubaJS6OjGGoe8z7jtftp8+UeDwmNNhuc1qWy5BOS4GUI9LOdD0waYrD0iPUF++WORE
g8HGnurYxnpoQRQXuXjoxuKdru+6mKDw+J5rIifDpmq3nlj6Hg0zB5lpVRSfmZa9D6GXLCO3Z4U8
up+Q1RGURq+VKuYoLZtD7lp3eDcTuo05JBoN6i/YVsye+LuriG95Pr3HieCWiYzXFofOUh8vbqvR
qlOUN8wZXtBAq062OKAzpjO0Cciso+BWA+fr5Xw3qxZ6rQuqmAVimqGmgaiGvRU3H7hTAb5WZNwj
8Wd6jn8Ds3OxbIZsBkVC2YPF+6yZHTMeYoullizjQKdk6VUrwO47T8RvpMLbBLSxsrFzb5aXTRxN
FCGw0xaO61VHpiioRIH8IBF311LddwiWmds/p7HTb2oNmZ/ufU2pnSzi1kf6UtbfMVaxpnDvbZG9
M+nZkw9Zn7za2kdSzaihjO9Jkp9mY5tYEuwR7qw4eu4tUNS5TxSWotG6fuiNBOPy6HM+pAhrSsRw
COiuzHmDBeajgtYk+gdlPNSZdqFOhCs2NvwFeU7PAAjBqmEK8+KG+kehvepZAU+DttcAGdV4k8bJ
pLa/zFwEJaP7K/DcZNN1+6Fwd+B86kVnC9rS5A6RIen9+CDb/idz57EkOdJm13eZNfHToRxwMw4X
AEJHpFaVG1hWZRW01nh6HjSF9XB+kkauuKnuLtWZCMDxiXvPZZfyPWjdLekxSHROd0cYvWagz8KO
1fhABQA/AD3psQJgZG99zQDPviSz5+ruhfxTA/oAU/MVll1mNsxmXVau4wceq3WnRTzVsJkfKoNz
wbQBSCjb+Mjy0Q7ccd2VLgQkjcSeg165j0hBTs0yyt1glnjNRXzIZ/m81FbkNW4EW2y+8J78sMD8
ed3wPdM5B5P7I9fWcefq6lAb0IvidIBlH8bn1uS+ycJZefocFzh84VJk+UcY688uIoBgnEhO6MqO
2xHGGscJoYFt/YQysPDQnpjbI5yLDOEBV4zjgDt2Lt5c2X9HBHn5ymHfGTu/Fp0g1DBcMaRDWoow
engDYBqNPVrsprY3DZtolXd6PrNu6jqL7YlmH5k2H4XVN+w2ls3s3t3wJMN16pNvJsO7vpYtJi5I
T5sK1E9zDkc73PTGaH4iEi6yR4a7G/16vJZV+TomLHkkD5cXE7XS9qF51HIHXSpSXFRp2CndEWnp
EO8iRDG+5IwdiuRYImKFWzwgStM3agKba4bWK5OrKcTv1V9dM3kmOfK3ctKHmtQKSqNb1LYflltr
HvglXpCqf2o0rpuogYC09xN1Ak8BaRD4ZKkIfNNVZTCtyNRz6yZtq9ktgpVJ1tVIW9zPlvA5L8rh
H6g8/gmL4d6JKJnWGcpbkiBkw/ODys+LgVB5rZXjsa1TWuWy/cFxgKcrwZPPZm9oJESevoWu1D/B
X1nYOseoNGqyJsZT2CU8NKbzxtzSAnMlD1VskDGyEDcat0DtZN36Q/dElCzy2YlBGH7ME0kJi58N
G8aiGnh0tAet7zn/8a3APUcDotBpJWG6WyQ3TZk8bXlbfsoKoKTEUGbI1DfewadEgwEepdy4AQ7L
X+YC4XMDTJ1H3WqhEFp4WeddFsJdJmXd266jPXXvSkPftZKyyuT3camAW+Mpph4WEK3aKwLap8Xp
98TPGX4y2L+qmYRkFzgvuklPhe4NnHLlqeLTyNN7vcvxczb2lS3e6PelSoOWPTFgYg5EWzuUnOl+
L7OzazH1CVG/WiHxzB2Ay3WsDxpJW2NkdMS4ozlGxXxTq3FyQu7SdfkoRQ1CcTHAJWxXYlrZUs3h
1ZFc2QLKsJ8u+QSCxfGnFAx6S36kklRLrQljZtWRgseepb80WJNvZVghHYknnIKfFieVTyf/Bqvy
VDdy3TRuRaBm11frprrwY3PQGDAu3+TVcP92T4A3SyOmjAB6mJmbY5QzRIG/sLX9PIY/FjZ0xMBp
mCmS2rdYZ1P2Okag9BrGLs6x9Kss0O905srSnLImlekdIa5kGjmQnshehdDsrTpEyAicMiiJ/o8y
2h3icB434EDkP1/sXv6kBKNqjbtzNOnRzqh0rqY77yZDXefwReYpMB0r+1pNeDfCYIW/vAthg50y
mSLZsNWTlmjAJnecILfLl+pL5ebvBVfEUTEtCWJwPklRHKjdGUPLZ6cmLTLsEQuzWDwmWYyRv1gZ
ZyzpMZXate9aeYxF9WFmHbOEMoOGynMfVekvZeDtyOPPrN4gwLKlgCa0wZwXg4OwezGr4gdaxnBT
cO/pd3CfmM4O32N2WGEAM0D4ECMCeyBOyEbGCYqf8ytD1U1oL5vMqAOjon9Z2foc91WElGr9Tn+I
HGwa2OkD4jkMfDVxqj1Weyb2xIMsogMQEl66rsvZcqHvDCPiDIwMETpo7C60f88FqFfUzOapm3gt
ghuSYLu63O7Iu+Fo0KpfbiS+8cdBt05JREWcyJuI37aEw05P7BXxc37nZuWGLEekJXCzTMS87XT5
U7q14DKSZ2ZpA+LywfbrgtlwQzDvbqSWNRZUHkRv56BIBt6RBn6IqEO4kffIKqE6JLovCUzcEUVw
rRSjsWGd2TvPXCZQaAf24UQ2zBdyUMyD0U2XyF4Ul9WeD1bKdM54IeHZBtyMaHPoYDzlpYNiChGC
vVRU1w31IsQePyUCtJncd5PKF4fKw6TZu6JeRs+Qj/ps/ymK9lnTCrbj6rxIGDsEvmqBjdZiE2vf
d3wKbFr4Ycqx3GfjtK/d6TvEpbqTRXgLBWLSqePiDY1zClONwG0m9xYa0VAmFsEtaKOaOeSu6a8L
jD2gdgY7H7XgPEmAmdNcxkn6mFb585hzFphVWgSM+p5diwzhpnjNJiKHkMoBfEccUIvrvCrEMFHP
0BU9bV7Aj1P11SiiS2rZN0hrL51T3ldr8mnw//GI5g4duqIYW0VRh8cik2mAPNWE2wCNb5QQgL+L
JGJIKovvjlrCd5312TXNXdo5e4BT5GVMv2h8Oaez6mV1TX0vs/BnO6HvcBmuGhmGnG0O3lfAQGQe
TJKue1bMAwYcGcfcQCPcpxcE9NfJ1hHHuDz3iVWmJyeTnJei6kCEDUBHkYPSnbLaIxWjRG63V3x/
Xr3JmVMjInjMyPdmi7XJWBCdtgVaHaxYbj0QkwCYa9fN5GTU40MftXdtW8ObSaRNEAmCjqVQ/oTZ
FFZOAd9CGAA9rEc9U7wIOkxcU3EoR148uLJR0ZQrt1Wp31tG2vtVGn0OWPF3JcYlj6I/QNoQBw54
KaNUP6N309yUYk2cBFXYfFgDFU4np0e9LUffaRWYO7ZFs0EzgVxG+JYwUWvO4hIhMvXH1cbOmNkD
/0PuiDIdH40VqekaPyXYd4W5hXos6CAlCoEPbvibSKI3y5yPbjLcd8t4JKrQNEHCZvmtrRp06Ocp
fsJTgnqGlpys2KDrsepYB667z/n3ZC73yvUaMw/QmeskzovB3MmcNM/ZPt5OIJHhWUmxX9bwtJms
WNASwDg+TugEO7aS83prYhf32/BHDjs3iZ7yDIWJsmSEkzM5rVOM9ebsCgY6sqpPaLLGQEpEaZF6
QWuxVyB2OpP3alHFH2KufhJ061dVJnCTMCTQ6IWylARoRNg/m8EFvxaeIHDeTyXtMFIxke+E0fgi
yncoTUirMT6xvncerQDLgvmSR86lSuUfgNWetRa7Zh4us1s8lgMeqTo/j9N4yngdmtSEq+of2kUh
QWd5pX00g3k/5N1vqsA72ykvkeM+oHli0JQVbxLseTIhaR9PhhnS4ZIRIbTHBkEL70FHOVfOOERr
NeIrhPD3toPEtW/CX+StH+eVwq5u0dBGp4YXf5DPqGjIjxPDZSwQQYkGe1EzetTBX0XlvOsW/N9F
fwGGCaZiOtYWHaZV4f9dALN4kh4ZJWq8ThfcuZecIiFribk5OIYCL1q5h8IcWqbHlEcsknVve/+x
ysGipQmcv1Ghea0I95VVWvswKeTO1jnUu6z0Bv6Nkjq96OGUHqs5eypuHPmo7B22cNOTuSLUcmjA
nQpQm3Re00gHJwCFB70Vpw1WEGJtNixaW2g/RaJ9TwbvU1lv2wyOvFV+D515jar5iglrr40m0cRD
cZ1KIwBcaPquEf2oLeNsh8YnfiSvQufKehdWcQ5nNHf2BjQlZ3RPa15eMDntUS15TRz+JAfjzyoY
4DjG6OODYtTeLIVnmZ79hBgbUb4RPlOqXWq4wVwW/U1mF8SN8W7W3ZvsCLAwqKCCUIaHola7UUse
88z5VSztnV4SncteiaSt0RsrC7FAebIHdcpXn0jY19kadkWeDZ4DGNIsofnH64Pu6kfiipGYxxqQ
qfeI7BwvFtNRcyFrA1w4apZ5y7Tfa/7hxk+ZKXej4bzDQpmgdY+BtlZY5gzp+mOScAQJ99momUyO
5mOs7PCG132XusPbLCPcUg9wAq5whROgEpAUc/swrwWnr1u8IQOoEZuWLR96QBNdBEUI0UEnedak
yxIL8gRCMiNVPhqZ9jZ2AT6FZqkf3AL1eFeZBqwX0ECW+KMGAnDbxn5vc+WQfsREl7xwehQGQW3I
FMadWW5ZjGM7uvIcmq1oYT1FC/a7WNFG2WV9HIhHwZ1F/UmfyKp4sXwE9G+QpzIk7ty/jTwgzn6S
sM1G+AW+rFYbuKp+wnHDeLh1fDblvArM5g7+MheYfs7Pk3fZsN6hJAiqbnoiEm9f6YyLumoZP7Pw
q5KAnVGbPHZmIjy3sb1ypD/pcqoxxjo5vg2HeSQSkB10ixLi+Fc22+jbQUFygPqJmbM4tEbGAy3C
XYqaApuI8doVCj4MzWdo/2GEchEFBlSi7H+1kscsQqQUWVSTdYU6Ss1ETfMec4KhHeYg1Ow+wG5B
7DXgXJqd6Kfc9F4putvV5uM3SFKH04jzsCzrbz1rP/F+pEfeHLsBTBaLsTR4yDXIc0mZfqVm9yCJ
uVKZ+VI3Nl2oYMZdELuL7cN5R5833chk9BpIc14S2fdst8sLvZ5VG/TyaLnj5E4m5vZCT/xxqFG0
uTjdRMaXEhVGcYzbjWZcrXfFnN3ZyBR9LYcOJoixsSOS3zHLwjKz7SwYdZ0s8sZWx07M35hYgB82
6b7teBO3dv/TnJihotRllNTVv/JuMDGsoQ5dmzPeoe6hHnl4h1x8Gm3ysypG1LUzQ2AjVd9FY+8b
PZiEW+JU58zQJE2dy5wI/mF7Ry4LyiFEfKlBXdul3fci9Bd8vyz9pTxXGBgCIUFZ5BnmND1BxADc
i7kkDUae8g6xO8RiOYgt7CMD6R0JB1gZRj5WP1w9pYmGPGTrh9IrlOmNCu0Pujta6GyVQYQgBaLF
tAYpPFc/2cDKZh5C2FUunxFtbcaA4tCwWfTqbKIESgiqrRiaQKTlKBILw0fDzAkHR6oZuhS55vha
ZbH1qHGD12tzQexOsEFYb987nuUMFiCDVQxBDIZgTWSHyeQd0dTjAToxgIO+lLQ7hRf3utznkfxi
531gPbvs87r+MhzmiWKThS6wOJLE+j1IMjBqAu05zOERzxUCAsQSO7tOXqq1JJxsqOGsQPTxDAMP
MloUKNqQ8zruyCEfdlYW/WqAouxM2e9VQyPbhc4aJAg4O3f+KTMsFUaEZ68cxOAnFvlzYwYHx2X0
IVOO0saK7l3oXKJOkbQWiptzYUZmt4BoMm0h3apDMK/L5VuVkUP1Jk+Y53QacbrCzMlOjJbv4i25
yAAhS+e5hV/iFkQgGZTx8K1LeSMp835qKDSnoTxJ3r5XrCvnrp4yLiIA9xzkMeSlFrrpyBPFiG83
SPeKPOLqpoQ5hhR+HaRZuBiNjx4N0cbkTx0PNaOfAxfI0CEcG0ewuuFe0hB62qZgnbUo3EOFejCb
6a6qRz9qMYS5nPB0snCoWb1fmaqgsa7fk2Y4G7BuFxGJrdZWWDwew3uRkMrC1gxlPx8g6yicmQXC
6rwmkIUC8grn8BcpF+5xUgdixxdPqsek6bCxi+SHllG9JIRJhNgznab1p9WpWLiv5xCyhg8hCCVS
ro/nRorsmGlmdI8b68nA1Eh71lXQSjZCsZM89sqafG4Yr4sAILrxZxKWdxV5HqTVXjK3dO+ilBG1
4tHvF3YpDBZaX1/cwIba7ClS0jDuEJBXgYbaTLvdpoZPEKFuY1fT35jord6SfDSUyncS2uM2MnQf
EcHgjTII+/wZeRKbsGU5kw/u1UxVcRDf9B79nmnZuyrBvO7y9spEJi8Lzx4y5B7LGVNvh+G/v1JG
21orttkZQuHs2ln5xB/bu1GwAuw94AHAbtMuMZ3eRhrQ1thvRp7TIdYebZNndSwNkwIXyb9qYdKO
LFPJlPgaOjWei3UE7Rx+RfgRfaZFCNrQVRK3PPqhWNjyzXxJZvFBPJeHW9oKxvVdKOxVRdQaTGwd
yFsmiwJuYq+Zc2TePWY3B3fsbHytdHJba/A768EqCg1/XMK+QsiWjkcND7lFyhB01sFfGyak85p9
u/H8CjaNk5wiEEysIo57BChs1z7xLseWYEgQlPUPThSNkQFCUIkGHpNV7DldzZ43I0cvRdjeW85w
G4dih+01nvMkiOZzX88NIC/rI2vN+kCGCXG1eMQrEmXQ7rT3qmL7kHTxd2YmeNvowNoi/d0YZXgO
25PewL9YIVvvTYvlx7rUytcj7S4t2shnuVofJjd+jRx0fva4gchqsVvQSi+yH3kdF4o2fMvd2Zqz
1HFZGrqfmQ5rfwq5laoF7xNU1mtMlMmelSQz3/Y2aE2PIrGgI6Vj94qSDDlAUjWjBMJkoC5HIaEW
OuvvaIS0YehcyskFUunwE/WHLnkbxIC9K5MmEhNId07b/lfZMzUB4Ih6qO5ek1Awk9ExB5Crgkt0
hGMWU2ixMWZPOcoGPy0biqLLdwsgDM92B8KEY1oB7llfyyzuhZruBlCTa7ePpm4w6Wh+qCnv31pt
eHFjXGtDWOAioHiCCKIFZrltq3l6j+EQnrnrekaS5BsDx/XLkNMAF7KFI7o7jJLKSxVa7impgQgd
GE92gl4VZpK7R5b53GraWVa6vIna+l0ncQl8xkR7i4g5TcpnN+rksTHczzFnMgvkC4QnuQ+yaWHA
IpllqOT86ChgJ7d6GfMQxxJd0eS+4kbemdbyqqzhfimzJydWlHV7IDzjjkuwE2QGsYri4EfyTvqv
WglDD1QtnyLn5+Ki+QOKy/eVJE8ZBWeBn8lklcJ5MT0otUtaKr1YK+zdAgjNqQxezs4AYwoUfVK9
Zq77ppUMytkAv9YIwYY1u5Df8QQD/VZU6V6p+Nh05Y3o0V2UFL9qOf6puvZ70ZsfjKc9qIvPBlN7
csSYaWE7aQIQTnCzgAVFJqPB2rYC0Bt4/KYBsKeh07jRZVAT9F7TcJrrrNDi3GJu2CYCv3X6lobl
I8lLb/NaH2M3u0wtSVBZN0mv05/SpskYBOMuyRf12+FzNRZ6UCyvsRXSmxWNwLJ4x1j1eTAWcSwk
Nfg8awZvZ4yuFUZEUE/4unI2035T1DSOMkNZNlw1gkpOvsrKipnMhP0llc4pBmLvGznC7liMMwat
OHnpGuPwF8nJLMC3mQ7L84LJ1L1esuxFIur6ybz0ly7G2yAQSoUdlaZcWhKr65F5l5MhQo/7jzRL
JTk91ouosuIIHJDW1CIIqofJhxxO+vxUoKGXucNEDdq3n854nd1DPywvZHvZdxwQ+ILT8jRERenZ
KgTUqbYNnDvMu6JYu1OagecqhcWgllLcMYvlmiYwHu2437aB4Hsc8TrCMNKXg1zmdwc9JYi20AqY
5z6xJVr3YrVxXKzWEcczntim26uC4mKN28M8oCbcDEvwEp+ymD5+cibM89AASruFJIgEbk2l8HFV
SHTzB6JE8G7BesWFyrhlUWOPeIWmnN5hQw8mg0ngRqt9pQ5pOZMZ/zAojpxBtUzaeXp69oQxtaWL
U5eETssMxpkK1SxIdGG1ZAUEE7MvQuiyM6zuvcVATu/PeC8haHQXAnraR+7woTKKwG03pfdJ+bDg
klrG8nkQyanpTN7MJAgfNhfMBa7DiroXswwPBWtw3iS+M9hIPMM+YHc6tjlh4Eb0EkX9u9KN6ICm
GaKuOz5WCaalSZ9fWMowhmGB4JIHWMQDSp28so9oBK9Tg9PGLeVyMTYjDIaOzd5evFXRb03O63lI
8g2JhpFjKulwJwsZQT1BToPcQ3gh9ijmA34zYXxrBcJDyd/nCXdoju6Sn+a22LW8sU9uZOydcHAC
WyN1ExANRpX6FEENJ/KCkrUdzKc6r/d55/TXybKkRzgDsgUEXIzTURWRzRDuoozNXjs392Fa6F7T
LeudOVQz4OjQuKDx5+YY9OJE6N7BTGcmBHNECO/0nU7s07QVD2d1GDLD2SRChsdOm6lLy3C2KqYZ
IXL9IrqNqMT47ZyHqa9khIJqyZmc5eR1TLGGSCZO9/l6ykxTO9Xlmx3Or1OoXs3BonjiUNcjUz2B
qeTlbYS2P8meiVY/+La08D5QO+SIsYPISeMA37N+zCR4Cs0aD3Nc4itd6Z3TiF1SDSV+b6+h3+QU
E4WRXgy9iG6FcOyjxZb1mo7Oeo2IB2GoIjQ2j9l6Hive/ok1X+tIWjsZDoylOjbmTiliT0wFlnox
fRQD88c0xeabjw/zVs7CYYJPbC6vU8sCAib4s2H+ho+ScT3jysdIiOEUS4OH0w3IhvaWaZBnBlxg
wFaWH1mRhzueq2GfTtGb3BIhtDUR17yhJyt47TOvPSrutqP+rjnuWxfJ9Mi0F8fpNqEejOQ0QspG
CIXdqWLqA8kJyLprkK/GuetU8lATVI1RDV8j6ecPdkTgmq0gVUXYPBgEh+FowP4c4FEX9xwQKb+N
LxxHg+OLhvF0Q/QIe58SV3I/sZJCQk6+L9PU/E7I0GvG3tmtQp76gTccK2oqC3dhoKwh1hNw/xoi
zabya9a7nbnI08yWYbG04+Jivqzcq0lFiPiqg/W26Q1i8yvSeTM3owaO3j3PwFSWrTJMtfTdsXF9
O0yp7OscZfPZhDUV4cYmo4MKVG2yE4OUhICor59GTANZ5tFBFMOrRUdZMwc3q+gBOtm607HGEZT4
KFp3Jx2kDjWsoC7vApUQuhiD85iMZg82OT1j/cA6WZvsA9tyT4Xw2gEc71esJ3Iwt6hHVwU5W3xR
aQqNrH0ch/mUOx8pJ0OTRLxGuITcNYSZwNeM0xj3OB3UqqH9MxK78NOxZTntkhHpxB8geyrPsNhK
oLB1A4hEjLF6eYiX6UBYLiA4bJTkVS67qWXOZeFAy5Ip6DX9B1V/jdfO/CNygLiRk93HMwOeEuz7
KdWaZWczd2EUV+rpPrQQjcveOKDYWfCoc4cKrE5Y15CGjZHyZ0Ainm4zwltXBhjpwvo0S4dzlF2n
ZbGfww0muUxHWi+KmPQe4U0UtJW4NwUSHN20IfkXzKn7DORM98CaiGKxtm2WUv1By1il22oJlln7
mbPAQPrDFzAs18UKBXWb2wSWXv7pTftpxKqmpyTc1Agngm6JrnGu4Lv22cEQTXkyc9QrFsdDLN91
YFBvZE77blbxUIjZopwwzrLF3GiREK6VxHPE7l3X5sktZ9MbjGK9zSM73qLrw2OT7DD6+gkuMtPK
DQyjZDOJytEOreW8K4e7AMfLTQJrhOIR23BA43OWsDCWJWDMvq6LA8fPg4jw7a7UfquLACWnnCik
YZxVq5ekhnAYdqJrEDzhLycpFRkMqxF3xMVZV2f+VFbRnUP2oDNftMeYisKX43x2lQKARd06pIj6
gYB9KUXVNBDIkqHi84wifnd7FvmiVaz7tA7QvDliVZ/3eqffY3MfTxPKQZNT79IwL6HwqO+GOaXp
8MM5y89zln65OUFpYUqjixI8ZMeWvhUqS45Oj7meKiYQBWbJ2JVI3NE66AXjFsPa+KAygjfG8qMw
MaXVPUKApseVAUeyMeJvUTsJGsLqkBhvQKpvOgENQD1J+1vbBkCkuM85UYkzaM8mYykfy2O3c8Q5
xCkX9ELBbBBwXArWbkQDFt99xiKXDv+rCrOPNjHtHcXiwGKBUonsI/B8JoWeBi46XZGQKbawqjWq
3ap4iSvo/oc8NHNvoq9Gr3FXMylE0MAsl3RCjwRaxGwiepSFkx7KFlMqGaevehNG74lbPglylPim
/GEk7Vf0ZnVQcqgZMPKx04nv7JmjyY1L8jEkW8/OjGeqm+lH1jYxQZ7kSPDh53RI9hQsVIT+WPGU
VZmWHWJFAoWK/Iz852tocK6YqODoKS+UKr1XjAYwvWn07RzyFJgUAjGaoF6WW2+BhVNsLEgzE1Tl
DLj1SB7mSe26BQ80zYHIhj4wQp61WmdNXYUxLJdKsrDJQh7jlTcFEcV3hTPkRLyBXhVmzipjLu4o
pOsg7wUj8vRD34TGHZIpaePhGsObhlbbYwV7rwq8toukaKxDVHVZOgMXAsBbauHipwe2C7pe7YrW
ZdXE8TdJ7clyxhHpjPmcrSjGrFkHm5GN8qiRJarHBD3Dp/LCWl5kEv9YwqYO5nD6zNcE/huxjeMc
+8zmiVsUzaMV3YmI1UY5q8dRUtrmk4FaTSDdbk2yLxwiTLSoP9ThWwn4/+okTEjMMb/PhgrQpc5y
jYkJmekPde/+rDLrxvYdYYBhuwGQQQqSDDlUWmjkUZbEWZHC15WNwfwBFLxRvZDaTvealoxIuZe8
fBBIHpboZSDIcrfokYUUZmCLpLeHSukP1jCzc4iW5ALbLn2KZP1Ym6iHoyQ75Frae2Ov1XeV6A22
C4wlkqj8xAuOx1opRD8OswOtBGN3G/v0tNTLh60PXx3Dfm924zMjtK+uWaxz1SYv/PNUgEf8UcZ/
VIOMIc+dHyahF57ZudyqqpsocYeXFdWjjuTByggwFqR2LrFxIBATfTIXHnUmrJBaI6GCUXBGaBYD
L+4+PqERwZ036/ahJGwei5Efx+WxXTdBEwR1w8TMXVDwGPlNNUAtbbJ8oDl9LrZA0lIFjj5/95je
52miEzXdP5SvPyDyIKBj3m2bdH/xyj5sCwVRx8XUnnK0KxwEYeU3oM7KcWIX1TZsZ+CsLEX4XJac
36lmQNgwv7VxC3xlwiVSnqytrddr69QWJHfNCvXwGILmCNGRja06VuB8RYVQurJM7bwk5UdsxaOn
IfGx4+FVy1fkanqao42IiX8hF/wxZxOpzduew+nvV2dHGH36wg5eIaqO6IPXGq0DCgOpQ8ErFjK8
uoUqo+gHnqiYa9O5BkwtAzvvXEJyzORDMjCUjqICu9VQ3KyyB6QO/EzmzX6QGgchILZ1QgfK9MNA
1lL6lTLyQM6chFwinbwolPhg1gZSllgTcYRHdgM/Nfrjinqg4RQfGplwLt6dYK66b63o95lDokSn
O59r9aXV9rcjqMOKkp3OhDvKnCImv3H7UMjxs2rt+95Bg+yM1VO3mfULBYd+U4iQYOuTp5ruGG/2
VW4dByBcsL7JgvJUH6FX4MrCHkZZ2y3Dr6gliDFTcLcb63c+g02K0W7zEx74HUZbK8M/1UxUmDb1
fEEblFUpuUE0CkP9J5HhXSjrheTCmfogG4jtJSLTHRykBxFJ50x8uikPiKYm4HY9/sUlDMfsuVsB
6qK2/gz5Gydlvk6uke3nlMWHKrvFK6HqNRnG5wYg8A5SCZdM2qeMPoJvlSLHnd2XMG13Yo1vOEpf
pgpFvl7jg11M55jTAQnrxJ1bI40jBbmW7ddSsfNZ5/5k4uzc1o3jsdCjT3CI3LgzBBRh/gyBK45o
BNIKD7admZe0ab/DilDigUvH+ke/EAD3itjAObh1/hprc7WztfmMBiDZdybbby2UrC7z5WzZ63sP
Xm8/6uLYtsK+c+cFKDBscpL+nlx7eFPosoJMU8wKxqQ+kIx5aAGA7FqckvD92KJmGkCFQS33Pbs5
U5M4AWFSedmsoYPgaW9i+QgPVhzwGDfH1mgceAEG+noL5WINOSCoeKCrLZgajak4EhWMXLbqAgFd
3TH0u5pZjWcV8qfV67QedfLbgncH5sI+dBBWDu7U0EOsLwnpVjc0oswaa+s2OsdJJ2SmYlUdiidt
auOdOaTwFClgSBtJqbIO8cyQjRXhpe3qhiUvM6FRHCKDfDhUoMuI5HypkW73yzEs7uaqfJl791dt
SHWW3CwVP28DgDuybtzabXHpO4bKhvmJz1sGw6DeNbGme/xAvMzYO9kJ2L6MFbVtrvCcIFn1DYFL
1vhQzPOnYlSEhgc9qG1jS7blNdKQU8cwxbFjny3NMc5iBnjVaGo+JpMg4KqiilxUBBvRPliaSq99
+GnE9roP1fqeLAmjuqzxKz1aTkkUB6sGDNg9TSEPrmvGdHvTSspIKval5uQEp1o0923zUNnO0/+9
Ee+fO+f+H214/ytX3/+HRjwHh9x//M//6b868v+dD2+flPlX+f13H972B35/df2//oup46jD0ey6
QjqSGwub+vR7+xVd/YMIMsMUhsAIJ/hd/8OG54h/oJ4VGDosh9pICX6pq4Y+/td/sdU/XN12TAAG
yHVcGwv2f//C/o2ZMvpd/bf//js6wNhM8n9HB5jCMvjKXAMTvUWBjd/v7+iAyNCKaACaHYwlyY4K
jzKUqvmB+BZEDbZ6BUEDi560J6YgnXsk9mh7GsfjXxgR7jj26Xr5VKwlldcSLgHZWsxGKuM9K2d5
MUoAQtn6kIKfOELqrG4p+QpQjZzq/8BA4Nv+J98InC5Tmrpt40H/t99IbwJvbBuwdo6ckkPmIkrs
0+QLLOtb3wiWtPQV02i290a+pRI5BYSZuHmNU31fOJJJaKO9xYzCAlf1yeFvt8M/ucqW9e+/OL4q
LjXlm+NI+T9ZHaU29Vo8UmWOHK8nTIcHiPvyUkdZRrFTPYIV7Ehrs/ZUDcnB5dhTqxVeCquv0eYV
6jRglqDAeEF+mlzckO0kuYJ/JfRW8FGaXY4d+VaujnXFzn1IVlJNxqiN9j0OuFvv2pdxSJGO5hpi
W31ozlGk7Zx2qdjw2Ypt+xhYRSOfu020vLAa8gby9lDuJI+TDLVDFMUWgaOTOiN+8RdgTpf//RWi
RfgndyKmc2E6khvRtv66hr++npIy6nhW/kOV5ajDsGwG+mLJvQxt+zJMC1NfMwL+3A2c7VpTVNfG
ccnR2n4oK/ksQGgxVy/dc9anZ24sGx4c/8Xyyj3/9W9TlP401zA9wya4S+dpfB6BvSCNX8dz6N6J
LQsdUPIdmEV1sYehfxi6+v2/EHVmu20r2xb9IgLsi3yVRKqzOluWmxcijmP2fVfk199B7wscYG/B
UeJElsiqWmvNOaboYrbX5alqAXwB6fscDDoz1L3qq0gloDwCo69DU7vbyMwQ/U41h3UYnAGGCmUa
V//RV5BC/364jWKxpZqUpb+/1OwgIHsssDmF98xxbfW5c2wgPzpzng6Y3iFhWBS3BsBAwJ1cVGBj
GQ/SAUZrjbE2OccuxC4IO/CSJifZORWSkHL8LCB5MNBJ+7NThPZ9RvFGo00jilCGyKsamsXqUE1H
RZumo9Nq5f+/UCQcx9DMPxXXbLcABrSNO8/QPpED74tebHUACigyl89i1MtyTwNyPFSm3HXIXU/Q
AIEdpGgbqK7Oik6kQNviHYx+90rEytdBVrDGNdEhRp+RzWbpfVbDaWePFN51G6AelNg+IpCoXNnV
bQ6V8mRl03vYifDeWa70R3JWOBOUuAQ45m5VS3zDVJk+Bw0x7H8vLTWpPw2O8Ayyx3afml2x5ZiS
XNSw3rbwNp4NYX5hHEVkDR0WQv29S0d9Axe02WgwO3BZpvGbZXUvuO0tXAfWA4MTVfQUP4ibIvGq
Ar0H8IoQTYYUr4NDTd0SYCxNkqpaDirSIcWlGkAHivEFMVqE+2aWz7nYCLM7Dow3Dl1Tl6eaKNin
YGrw/3am8SbQwuR2+yzmDo1KOloACeiouy5B2Hkd0Fx2w1PgQGFP8rz2DXtAMjWycqlaUPhC4GdU
BiXCY2L4kZzAAitQoNd6zyrQ2AURlDKlkcnR/kVk6qaxtQW9GBYXhsRUi6OLzKI1Z0ZGxVtHNNwQ
ayiTxvbSkTGx/V1yHAftH7Nz7fj7AJt8+3tz9NOgbzVVi7zEldumCfNTJF5/uWFiqCd61Xq6SpGP
nWpzvFmqoe6LFL5DWMPTloZNok4d+8IYH05RfYxudlRpPd0IzjhT8rnbFAsPvvTuoNca+tHF9aox
M1IQor1qGUO7EbfMU9uzeON2QdyujfJJNboH6zEG7dZ5VAGTVihixFASTsbQkr/V+b0hQlcVXmcM
8T7VsYAIuyCm3iQ6mP4C0YWdTH1N8wMiodelRIfFkFbbqbEdonAYq4MhZ3GNGgX1VI4QIRSluZtU
Wt8zulRKvzz51jhnMi96H9Tc3bokiBNifiM8x95NSp2wkZqpT0gqUmMtlscmxiYR5m3km1GDZttU
EBCMsx9qkX5WSmP24+Wr0Tb1DWrxGLvzkvltQrnD6MCIarnhoykqz2FLzpaTKmhWmZMFSVR6mmb/
BQgjT/l8amcWWMKL7BND7OZWEdGVUMR94QNSgGQim8Qo/pOjlt700on3sa6GxIwVBaI6rvNzGTbT
IWfm4Llj5FAkEZMF58Ql3GFn2s2wjxLUvL/LQZAH7zYLL4ZIdCeKXViEieKkk6Id7tliKSW1CPdB
fAEHZV6MyfgUY4vKaWatBtBGyBPx1GHuVh8oAzFRZWfmFMoJ45ye1uhzKrQRmXPuOswNC+5Owvjb
R0JXv5q2czZFAndKGnOzAj2bPWCxh4c2t4KbVC2Vz7Zge8EosKq70cJyu62oVb+DxcUl6fMQg5YQ
xFaRImzl7TEMK/NYmARGgCWrd1We4fmNhrvOapwGc3D8fSDZDdBjB6zGdHCWDxUWuLwDD5K5U77V
ZsmeKt0XPPuRLe+lTlCyqnIKc9PPLCrUf7qd/DMFhGeSqoYdC3jz1HZcswYIv9/Vg4FseUqnRcyT
DXnDiGVsicNFVDcb1xlV7Or3/qvEQMp3NVrH/2CgM/v9sSa5YDOjkx/VuH0qMRH+Li5tjvJaEHGx
bey68gZZYHLONOTVgH42iqLAPtOPhIaVEFDJK4aVGO1p54SSVM28yBhq4uJ568HqwtZPWgSRDuqt
TdMW1wFm79UylhcautOx1e3Os8saQ52iiANw220fu+CveT2EBSh+OYf4PRb8klYG/5TqtXRdTqUx
KEVZx+Oe+DcE4JR32yYaQgCPECfRKWkeOAYEcEvjB4/cKtP4tznnFdc5U5zdHNNJsXGvZWNXXN3l
bQkGja5IYKCdJtdZV4z771uUGeZPGjcaAIAkO80zxl/DVo6/1w8diWEPcL+5VLbuxbDpqBC5qutn
g9L3pTOVdaVtfu8zYyQ7yXD7cF8hd0jKCIxCnaab37+HoD4/ZqQ+l/pXA+8dqz4zCbQLi1LNOHDW
JfhSj9Sd6UZLU7HiCo3pMepNFKLinZ+yDG8KmS+HJowPCyFmrdtcH4ByOBIQKUvs1yoIJ1bkzI+b
niksPg4gtSaRdoOCXGE/GiEk170JULE+Vc1dQMyosDFZ9Bgr+xLZ5GpG3/PAfHy4R/JvhFR+W/I3
cjM0Pp7yTe+SQYr2F5e34fyzb0bxwRpF0QMnFEIzDfO+kCrnA8z/sYqZzaT74eTmQrT+ZnOMLiR1
rhIX6qdN4AN4ybjyFV17CrOJjSjBwYvn+Kutk48U7xTxH7uxCP2qdrBccNQIwRiwJB9Q9hLTnMy6
5tcpWVBzhbR9ku25kSqGL3IatxyKMdMX5KGPOLkRz7OH24I2luOqysFB8dOL8yyPgn2eMKpo8HFY
vpttdq6ZIW8RuhTrYJi2VhsuI0W6ENKZopNJFsW6SbFmDsHcbVtkV5k1XzhTXzNUhxmhUW9FMBE1
7hJPDEcgRCNRYbSL2+lBO/zJovXuVp0veT2JXQBcK54mBMdphbZKxwDplaoybjuZqA/mpa9Kqz26
bPAFWoDUIhGvsteuzszXiie5qyO2QT51XHpsUGe4iTBTZhvvFQDBOLpyPqNx2LX+zEhZYiREAE0T
rnP8xrKvUa56VTtod7uZT04rfnA2PY1qtee5H7XGi0h8hZY0+0pvbq01veatPm+mOL6Glry5pJ8y
NJAPDbmSX7rTdz3TJrOYZ/h6A01FRPVBcRk3uISEVdOTMRdePNTqPe1wHEVAk3EzdvkFuxI5Zxla
5KCzUE/HUcdx1I8VikuKHL9tkxe45PcyAUK8XCgoo4kYY3K7jhf/JOuXg+0jABgRBevQqTMQrhjU
k6vilLukKHH/MLuxflyCDVwpbk34ZfUBFpXaZy+9BLF+wcCxkfnkzfi7HEQcwaisahMDnkVQVonc
CEtMgrSxlQRV4/nTVB/OOK1GQAUrfCLzxtC/XRf6P0uUtskb9yuN5695lCcQKc+jqr8Sd9E83Ma6
q1rt9UG/TweQyyNpgcdWTrsEg1TYGh4zf+rKd6uDlCKZw3pW7dg3hYn8ttbA2w9krAAZKZHK6RqZ
Gk0Tv2Fj9WwLeWLv4pNTGSHOF9e+mOUPLnpGAcibrUPcK4eWwGJZZ9QYunlyAc6IvvI4Oe5ifdiZ
9b8JSbA63UxM5or51LjTNWE6peg/3XRk9FS62dYoiiMUfCbLWfpsG2z0TjduZWuS/MmW1/d04JDB
otWoxN7Cwz/P9anHi7jDJPeWNUypGkzstPanfWZ1n5q9VFKZROwGvrSfy2+XcaqDsNEYHuFrGzzZ
iwRrr+TtRkf/HAhETCSpakPk5X28CRIWCM7l3J4r033vYEs+Qm3y8WLL17xLlGNY4zFW83z80AMQ
gWM4qRwpkFYgd7gaUXtPqrT7SBGSeMR64K7OcLDCc0nXnZBEQ7F/9rUFymSeep9i9gat5DnIXZDX
uXjgyuJ1oImszG1fkDZi4QqwuFlDJq8w2Zt3pEAbi4LcQFPRBAyCpO2NLivksMlGHzmZ8gKrkpUP
kDsOguTNtrV2o3W6683YEhFEjJd+CUFy2Jj0qLhz8Oz2RJWq5NY3G0UyKBl5E9khiq2MYeO5romD
ngEgWkegLa1DBgbevqBFMiqQJFod2J/51jXEE+tTnx8U3rzCdh9xUJ7dCPbPYGXf02hd1KzbGTpQ
iI7ZqCV2wSKtAZ9CM4NhXrkycdlCncJ+w4Go+6YXhFoHKCPWMDGMqx4wAwc/3zHuGjTTMf+MklcN
Dcwzgud83TdPzOwjKt6LE5vfaD9XeGt2X0mB6TUu/gRB54dk3GzzuTFvMco41GvqK9DAdiM129Pc
PymmhQ1ovwJ2+jQwjG/zlcVBYGWFgBWGSj2iFmcYoaLr7Sm5511VWndUw8Gpj9DS4lAARchkNoKm
kTQvXDCI2riQxaVUJtuXhu7uiw4LPnUdAhKnKDwzLp7IkEFmxaz81gXzTsUu/IqFbYKaowq/c17R
iXlaxXJTghBF5Jjq5PZ2Q+w8WSVXB6o/Dfs7UzC3N0ZI380ajFJNd1hPL3hCb9jNv8D+6BAqw3iF
8F+5GWXzVBNtcuw9K4EOzBBGGcjSjE5trz8ng8O5oLgnvb1KxIn+3mxGa1wDeB4jQAKYq9LS5xIg
7AeVKmtcBQ4KJ9BGBW9CWcAY7eC0zkY4clPgHEcahSyvhM9Ya/BiwpJFe1qiE0sa8ztdFoMfRzkf
Ddt6zuzJSvTKT/CYDly1nnupwQRhpIXRUMavrshu6QT7ROkbPB6a0e5c3dTWJXT3owncBiKv+alp
XPO8s2hIAgchCM8Xy08uIoyOaDlSaps2jKdHIYdmrwThP+jLCM1lih66C3t/7Gd8oCzXbEDPjBB0
JX1Tf4bxRyNnl7U9lF8ZQ8PF0IKpEPMsZ3RSNzQciqRIIfy7Tymra+SgR33kqHOVJQKJ0hPlWoQA
JkS92dYrzAycAZNVU4jkiA0e54irgwIdap85aulFnY0ZMWiSo0Q0SQpQ+iDPUl+RXL0KTpmKfyob
TC+UWGwQA/xZ/MpAMVZ1QtpdAy5HPc3BKXHto9G76D/bywg6lzSZ3WCX2VORGDdIjrCdKoZBGxi3
ynZ5WY403oiITuSbgWWE/LdKIvW3LDCC0RbtW421kFP/mCBWR9fRrrHm3UmFJCxKym+Ebl+qM1BY
QLmVOkdIp00Zs7UrXdTcjtgC2nOSvhf0dE1A4BWSD4IAGciwZELzidx9Lm/TBKwiYtkbXjvxUqMh
Lr6T/N2ITMGJQAf+Icf+mkBawyqLcgLA8mFGSfk2jMkJUs627wJ5ruG1vaSI8FTueXy7Dbx5AgVp
sJ+cxO4pNysOzo6qv9VRdzUVAuKyYzFDC3DCz6alr9m50SvDu5DyHibYKPCX5EeM4v0uKpgmCQGp
I5pnAiTYINCOeGqc76eMGTgUKqKlwH9hvCIOaGN0pFNMniT2ghNK7o0jM3KuJKazjJgD2zjGbEO8
jm67OKNhCq/DW62Ha43DfdTCAVAjzdf1EINs6h6KCR+5XpC4QE7Eq02SHSVbL74V+2/FXfnjlMad
qpDKWH9DVMoo7WiaFJ1rNs5R0lk52MO+TI4ZpkcBfHsY/onYt3MPo0tMMJFxtdGkKXuhvXS4wgzt
Rc1+QkBPZEBqHF3oRpDBMh4L0kw6H5SPN1ZbYFBJ8z4GV3JNAXoBZZl3IQEewSHK/Kl/Ncp7mG/i
+jHmXqb4BJYjUxNoudg3QnWXRTk5O0g1BgMb1F9jWDQwbNXNP4EHe2Dn0S6T8z7RVCzgno8rpfdh
1DtkzYE6EgSmvYfHhaaEuiXzGnvLNtg+guxoOxvuQNG80ZgwEXOXcFE/4uxlZMklKZm329WUy4zR
S0BXc10WfwjaHJzMnUCH2edhek/LcPZ7dkgcn0zp8QC9V5Y8FXFleprAZ1xmYeshvsUQuU1Fx+dV
UnEVGLtDjcWxvSWNpgE2c+gWuibpqbn+MLv5G0471bNF2teM9gpdPFM8pYSNt7x/GfkyBtKzDoEb
MVQYaTDTjBdJpbLF0uRmSCJNFcF1RESL415bWlG2jRTSWg2MrBWEV+wG+lc9NAChqu7UW40J6caK
n3KXND05WNbWkJF5gfyL7h6R6tj3L01gWvifXHFy1d5FMsVLQKKkrvsxKJ8DE3iJaQLPk5VzRKhW
r5WpOhFatVd1jslZeLQBwndFty76wJt6lWhazPYCi0/2Lm2kRriiTfo+hqcNvT/HgLRLDUUPIdDN
ncztVZC9qR2VJ/1f+sJrhCZuA0LC2OfDKcj7lUL2OXElno5llW9fcW/vUrPalUnA7DkDIUJxaTZt
cptpw8F5a9Rdh8zyIPprKXcZhCZXPiWAp55VzNEEODjtVpARxSXOvtcAiaypvZnXcr90lsDj8sq6
7uCGG4yMaoYyW6ufGpUenwiBOxpx66t4OndJRfkuM4ekBxOPcFqhix0KH8EnlPLa+w2pmdMT3rE9
cqqjkN0hrRfNiePV8K9oErB/hbteH3wDfIMBeK5qi8M4WKdYyN2ovxBjRDKLuSVCHssmZSxijZ5d
e3mfGT54JbQ5a+D6oz3lssX3y2fiVhuosWtAsPSCw2MhA09gvc23Mf1AHYVYW7zCArH0Z00HokdD
UHUzcJGaV7DMd0FOwV9s9YYEQYMqQRJAhw0fkAS0W9KHEoBsMzex89SVlJIjfgHSvwH3ol250bP1
9Lh6AkRURlSB3WbC+1ZX5oGdygvHBPu8SsP6xH9x/knS0eLLxPG01op5M6KHCcKXXPYIMjlWHt2J
URNITm1AoCtCL0W26IyIDY0OXxCkT26zscxh9sVPHBpoHlabilhSYxe0nyQNrlqKI1VTuUvbrVOg
DR4fnN3ZicxtlZA20l8kEh1EnEVzy5eHthBvXXAkaBXVVVAco4ZGbb84Xsl7J5wnpEv6h1aHWwys
PLHyYJazC4NkPjGc16jSJsTheboeibRXrfTYoqBTigl6M5h3kXsFv6cvkFGEnFmCPQjFpARMYxUh
F6HYo8TaFYts31JwQapoAb/bwp+ZBM1DiO2TFu7orh3KOolBbOYgFsGgMoTh91wjUfhhxPe0Jugx
whCL5S0vZtzq+aakhDPZ3jqs5yoa9HRSPRctRx3gCO0uUfTRFs+WG3tU7pDU5Ca37yXW8EQt6SGD
OoRmoZJQ1uZfLEqxfeU6EHs7hIhOxIOH8AGDtWI9FQZaXHweKRSz5gR7ECgBW33O8dnvNf0vKDjn
hBobjKBMTa9LWNZqobiryc470iD69qhXGWsnv8r6WWPKMDjtubSA5hMvDpvJrE3+uRFKsY3ghepL
HT5Sg+FpolUFqope34dNsx8yzHEEfwrIZGTzqvSstgCpT/YUhv+YTl1BQXCAzaYlOBdcSy1zyeAI
6PlU8Nn2g3iBy0Z0ptxW9dbADZM06GQdAn8Icyma6ODQO+tbYqJpUUp8VEx86DgP6T1oKGZK8H+b
HFvZQUUzx90mqktbt6/2yBRGb5ujrM3p3E/9u9BK7T6495DROV6Ql+bN6ouLknbHZjbPIuyOAfwJ
0q8MI9+6QtsyzT0qPSq16K8RU+1FAClKx0NqBF7Bhcnj+MWoEYdhn0nzeKLbz3rz0iQ2VmU4FZzL
6FExwblM9XeYRGtNfyZXb18jtVbHm4I9MixZUmVwoIrBzM0YeLjRi6E22OcIwsZNyMVMLxwb7R81
3VKzchxFKuT2cktiFQSkcKcQxnxpg+BR9yAakaL1mMFbTOcWPTTaAofarN5hF7Z7nMkzDIUGv2ML
YZcTwi3uy6+8V1QyhMLyYg9acQEYWl4SMw89x8RF/ftcVZp4pZrF6SiL/RQF5qEFHwXKEJMI49Oj
7Hp8saFor+40I/dSzObalkxnG8lIlt7tW1mj/rY7t3pu677fQa/jKPCNm8zZB1WrkcfG9ynt4hBM
ms+IgcFlYLjw0MtrJoX9yj+aH9sK/iHovZU9tPHFFQjg4qo91mVgnriGCQGcz4AQK2j1ZXHty6Hz
MvT+oalnr86E4FhJXzG1TOQOFu1SOIfekHeouXQBZ2HWfAvg8rssndcw2sWRvQ8j/WOgZX8K8DLT
1gk0kgeyelvqxIBGzUbXWySSeVn4WogLxoFYdIig1W0Y49rHwsl+RiedjpUu5PH3qw6r67ZXlat9
1fCV2g17v1nrWJgGEhQyGwuGDoW5F15mpRadU8ukfXnp1aQ6mbS/K0Z7x0JUeOUGcoLbk0W3rMYu
hvkYb+66TlEBJwVHcOwnl3p5wIW8xfoyrMzE4KyWZgXG1r54ogVLQW4b/lSOjad1AJdSiQszBEZx
U4Vy7YwMOwyRe/te2VXMzZ57pVE2qCbR6c1gGhH3aqu0d+PLKJM/kTA6BpsIwDHBSWzDIbpVo2m3
pv0UVRXnxc7VD8xZqHslAi0BwzjSWg5eBZ0qHIc5pkAzaD2Ajt0OUew18S16qsQVDKjA53fRA+nv
+IkbyA2acZKptYcLPF8qLClPc+q+coOTcRHR2hjjt0rLb3YPts+OnH7XGpSjNQbYtdniGuR+hsjc
l3uj0jg99vafjut+ZcZQeXifECgHSXl1ceauTXwKb3NWX/HhQXIau+4f6Lj0HCWhuwFhPZ2yPlJR
xSrpk7O0dqRtPnAy4jwYrRM2m6M9Tn9i2kOcGkl0AWydHmy9/q7LPDiECoA4Yjlo+E0poy+YFz1A
B7DuQXdAD7ErM+L44sz24m76GeHTQVglfk7B6ScdHXTTqNElwp9/+P3qfw9GLAhCL5PetznJxIGo
L7QSB6vZ0FTxLai9Z4wHsXEoKoGOm4bcmpogIJREfulqmp/xEyPnHWC5AKyhfAA2tVXsRnkLdSp3
pdtZDbQip2FgRIfuEpEOjvvUYUXGUw4ZAw2oYj8yZ0eB2N61QH3QK9I9tOQGn7OrnUHdbTNVibw5
MJOrmPXuXAnef6YE16n5CknE4lQiBqSMwXOZpcVWWA4DlUytDr9f2VoC0m8mNO5XMFLb0HJzWWUb
xSTLuYjnfTYaIEUmzXkdVXI49g4pMyg5tpbleLjVzKqEn2FD+cWmMX2W2X5Mrmr0qMD75LUL28FD
zbRpaRnZbPaJxLvaEZnLnQGrN+lvpYRhx+0dYbizwveKWYDpyOaT9XDyT1odjnuRRXvYUdVNpO+L
q9oIjLvQCtc3mto+0Zuc0Zcdc376J3sgoAnqSOkNJqHGodqjFc6M+gmVUbiqWnf2Gt2ptrZbHJGi
DAfkZP/EGI5kiKPh72uF1YT308EjxYDeiDZOmj60pjWPUyHOoorzW46+kp+Z4tpmCP9GB7mMnOrh
0lI4YgBd13iUHKjOevWcZ6T/5E1fruitutsMPitOPPSjRGMBW4Fz4ZbzPhY+loL4KKFK+I6O8COc
L2OoLy2+11HTPsMdAUKCZqq6zhfCGu1Hez9M1fyoy9Afc3cdxNoNSG1/xvGrn8aSOVtUuM0j1qpn
M1TxX8lsI7uW5IgRTEptIMORFUVIhuSYM4Nd05gR04s7avp5OXfGYX7gM7wmQZx9sLRu+2CgC+kK
lpwyoqqYCHzoAnxm+JvpxakZBoBalGcSu3pvILB5PdOgpRG4PMm/bu1xtly61tpVTfZ3GqJzxrBP
b3Dj/37z7wO4MWTdBbgeJGRh3D0Nf4smfxQdNy3doXUdeFoUvptl+1kJbDd5cs9Z+gMD7hQB9JoH
et0fxJj6s5N5oHsJqOxJJ0MrgdhhqN+m0HmVJEXsrLHOfHZxKI/CLTc6sqY1AGawJphdIgZ3cAc4
/8ezQiatlGdcGCAOs/DflAWbNmQfr4IXndMgXNZt04PsHuwLYtaJb6Ws7/ToIBMMtnWzw1KwQXbM
CIQYNtyfmyxAv9wz+yePyLI0sBJY/XBmBRodu7lB82RoTC9p3kVLgm5hGiPEIDfcAEU/E7LHiM89
EVc4+q1bwSZP/6IKu+SNpr4aHDiqFh48dORbzHm8AZ6sNeq2UlJrY1fYA4QkhUXKv6a91FMqXeja
8nAwIDKq7L2ZYEAuC8Wj7l8HGBWrEPl6BxWCGwHjT3kz4oI4Os5KAFZ4wS5qhEokT7JAbAdwrgIo
VSkPSINMuPIBM2VQ5pikGMSbFU2SpIOOr5l0OMpcexhJjuqcRHiU6P44MDLK8nPuimuFy/3OlsNQ
lsixhhH2k20hbhmSksWmLd6Zk2nMxhn3oe7yqzmaN5ZOBYCiapc6Q3Cphv5DUoXjDPrJi9y8uers
yWFxQmLmdoQHrUzBoxyajwYsiw67DWUAuhNm75Q4Ja4GjY8g1N6DBalh/zWZD9jGe+/Cgix0rzXA
zUxEjJpXkd4jatkoO6nGm0pzIyRUUzAIh+tI15yBuBL5UrcIWmF40QTxv67kc1Ez5RHrdn7s1CQ8
p7egpv0YL8aSsPvs868YqvmOdRgfeHRMLnaMHYZcLPvKQnAh5DV7DYvhkEDqWOsFkQcpk5+DmQhM
XrXyNEFzB59lznQc55amk77wgwMNew0q9qaqw7dcNV2WKmBfdUPxXFrosZqqKvajkih3BmZXWtZi
+Fe08wctnjUdR74x8ifGmyZNncCh7DIW9Oc1r58LSFh59TXl00bJDeTtfPY6v4FCfngsVnY1/it4
MyIAPIn6PFkuYRS/leBcmEguPtuQJn4MkTDQFHqSUPei/jYwmEqRwVnsAvj30Ps9w42kN6NwMF6C
9hg3slKRhYC5OqmVPRRhAqWuIrQ2PddhT4YBPQTBjWRnbxpFZWd7dXN2weiV5R9S7XcDdr1iDqkI
K7jQGDXxncWDKq5NIt1TvhUmm44bhemfhmvKCeVzDMX7hOgLAUjpdpvUNqI/YeDsB9txcb7o/X5O
NY5BndjAXVQ+NUjI2N7SDR7nXZWiYohMzA/0UIMSpxwwcDo6Ycqg8xqkb852HJ4VGGghJksLyAEX
un1hcjBMjyYTdzMB3NXknUGJov6krK+JAY2+HjcYVD4Q+O3r8IckXcQMPaYjGsbaFxesMn3PTKrL
eEUS2obrbANFy1PZNJcEsTIAbKC7UlszOuv2yAJQJ4ad2JJXAirGrttnJbhnRYuZl6bvSekqpqoJ
YXzY1hluOSLAnqm+dGr8CigDxNBEEskwD+2XOZsbBSpVxgEyrq4hKgQCup1k39tadejwftAyiuXH
MDn/IsTHmNrq4KKnjLB+n4eDguSZ2bVfZy/AzE/DMggFsLwWuTp+dGhmtmQXISRYfsnNf0A12t+1
wTaeGmOCGr08Dx8FR2rLgq9V7tOUhtM1D2D2BA4jicDFYKGkxi2N5E0HLjfE7nh0FTW9WQAiVr2S
DJ+MOKBHY4IMW6CnbsqQAyhY/KBOXjXsb7TmTfSiHZOXUsJ+FAjE7cxPMdOi9sEyZZGglwh8+gSy
zKQDO+F9wnVJi9idHs70KrBNzw4LMP83GlUgl49cqvUc4roFO4eoh5D+pfpkiZPGoLiCFKGNzGiS
N8QHa9UBwOkC22G4L6rRs0pOhiWCQuRZ7lPDRE5hXKxRggwdrQkBVHq8zq2LYU76RoR8r4ar6gnr
O8DFY/bMzTo6jRUhcxUNGIZkIU0hJYrpxV3L8Mcw5KZLP5cOfA9EMUSIqjGOJgc3oJGE0GktwG/H
/yYbpzVwxHJpy/QMJ4AV17EKco+c33ANfXzVKTi9ilMnvhBqbWqAN0WA3ZI/dGw4YjSEGYIyCc9L
rBmXUas8LPpeDsetdjEi8oY2TBv65gWbNa8cjGIH/qH9KblLkvq9K//0LjACur+EyGttgg7TAR17
QaDkTyaQWHaZABSPztihMhDG6s4qtv/bAnMBt5/bqQ0A/cwIULutQd2O2pUrLtn0LPLLvJFtAmRa
hI283LQGuSzjHQUL9DteR08HHkG6dlMIc+m6Dzq7jKxLmm17bgT8XnTUJeZEsr7NOt5I69nEpdeb
bwDxV/ZeIf0lgN7ihuhKwhdh38MU5ohKR6R+4Z0ElAFJpmrI9was1zLCcbjqWTXVAJeq+YnenI+w
X6xaq2n2QAwug9MpPQxc21p/0MoFfk7+FSnVQFZMg+g0+i78kGkCr5UXW3KUs9OfoLNhzxDUwFWG
QHsj3O+IH12RtFyW+4lB3fjHNj+N8G/WePjcyPnpO8asytnJ9gYKz/b3mPAjqK35e1oIK46BJLW5
opgHW/qnLg6Wk/lgAlccRle4ljY6B+rG+UoAv0mVd7P6blqAuhAXSuQHivZvIaHbjHdl9IqReq3M
oJL5AAAx824C7QDQ5JjU+pFEdjKsIQkH9jsJHYAIGUI1BpREbzZaHzAvZEwggea/RvtJJSMMK9+A
UuAkrnswGDYccrZJYK5LFRUGWLSEIaehwHXjw1o2DbrODQMzi4vHKDhoRBvXAZo10s1kgFei0K3J
JS1MBio56is/LZJoVzhR7luFey7Urn3VcU/ueuGMvogD5yOoHkxpDcTwz8QzosyuB4oh/Z8+u/uZ
scsdl8F4h6xGNDzo6laTr/qsG15Ol2Gr1RF56lL7DLgMcWqazd3BdtlbyZfTmuFVqYPh0EiGi73d
nxrThHSZAP6P5bkjju5ZTVOTcW17VGvItHjt1ZvrbhA111viyenodhrCzYjajH6BENtxjJNnxITx
M4LFvU7sHbxKoDK1CWO5mnX1rJCkQUZc9Pz7MHACs8FHrMK0VWHCxtVRt5WS0ah071ozs1WxKf/j
AMwZ0w6+spHgde49TqGq7HcajZ+dJXXnGjk6iUeAP75IREddY9f4yXZNWWoHqyDDndShV/GLMYgs
3AKjWRFcTmS1zuykITP1tY7lJUmnAHNvchl7LlSm9Nk2XOBF/3uo1ACZcYSbUK3/e/r3mf/9ARPe
zaYsSrn+32+wt6N2oTFOR9gwT+PyMMtsF47VfPh9Kml7nLa/X8oipq+rp++/f6zHjkRP/28wNiWD
zFA9GcIaCQQInHc51QXWO30+/f4GAB/1VMbFF2xeEq61MUf61u+RVwbvpIypW9sUjU9glPIOnfje
VsbfGDjJUbPodblOQNNJwzWdN3byodijtSlFKtYW85sVieXkPWMn5zbT1ZhFu2vrAzFAP7yED6tW
xFtxGeQ/oOf/QhIOV2yg5i67KNMMlbdof0zRdh8dvlnEDgA1Cj3+0Nn9/4+rM1tuW4e27Rexij2J
V1l97yZ2kheWnYZ9C5Ag+fV3UDmn9qn7orJk2XEkEcBaa84xdde9uL37VU9NtBkn3W7H0ODlneiz
2+1z6UQv2kVaSz8N1tuSbD+ksrnlPm1PAGo4uGlf5gT0fEpfHgPfgvCW0HGeM0FAYwWjAEmg/m4L
vfaq+ihr1BXZ0DB4aeQNVXmwayEGoYCwX0yYs5+Z6cLfSjghjnIBBeNQsnPrXsXRxKxZeLRS1T6p
5Z9R9sML8dKANhMEQ5CoISB03CQxHfWVHId43+xDW78YZUnbP0QHUNneKm79mrhLm86ZI9LmOOAW
2eXOvLcMBz5SA4LEb+Hrd9RXPDPDoI2FJ9mPukhXrk2HHmiDc/WDTVcOXyYgKs+5uD3x0FYTuTvV
yPDyuMEyRUfDbqGcItl9tIMeNwbJaHcznM/0SrFSRR6sSLQR3j5SsOjspW2Ep0sBh8gJDsvhP6D/
p7P0+GGYJe4papzzLArW6sfvKgr+oWEJkHo8r05mZJ9QR3ZdhfUbkW+wRRoWsmqk4y6nabzOL0Er
yzuqYj5sdW9z7DVObt1ZzwFJS2ZJeRuo4V7jk1jLUi1hj+VCxUGzYIW/R6ICiNgAu+EmoATU8Lfy
GYx3KrgYHqE/GUTD0EKTTSRy+RYay2Y/V3/j5d7joVi9CLWjZ+i82GkxvvlZ86dmlHyWukTyWAKN
xBiTAruoqn2RJs5bV9TJTqgM58py18/R2HYBI97H3ZTP5W0S1qlpPIxDDViahI7qa9htky5kj9fd
u6qG8GSTcM00bC5/QLUTK68WydEKFfBb2d0yA0Wv2WiSWlEpTtSbirQRBG8BapYJknA5GxhTVsVA
83rqJTqzETJ3zKPDbAYXZ7AVo0W3vIN8gYxsa/clsUApKUwS33qBN9cJ9fBdZi6Nob6fP/0akXFV
aTak+E8W+ms8jzSc6sK5BK4UUAsXN1QH7vEQDjYgGu49voslD2HE0PPJE6SzrtMC4u7/+bnHl48f
5oN9d1tdHR4P/Xfz+F1GALIAIfOSnPq//+R/PzoQQLSJJRFK//3Dj+929nRr4iLZ1SrehYH7s8Yq
DyHZTYKNNiSdGYZRrW2C+OfFY3Cv29si8brN0r12rF3Hx7066Bd9i23smUFgU/ea55g8+7tbndNg
9p7ryCr2XkNbIHE658XvQ0bzLeklvQJuHo3Fz0E4xF2wkq06J+EkCxblebDAPXsVfHEhrkkrFDIu
Lv/B4MCSjfJoFXSUvFmRpNLkzrYRP6VrTMe+v/hAx1Zz7PiM9FFosNCjwW2LX53Lod4zbUDz87Xn
BHi0MHqHjSWNrcj7Dt8LXQvbdtfW0tSgyal3c+IifILAYg0Adxwz+uUvAIPOVFAMWiBzYm6GTYdV
79gbdF+8qQW8TKtnC8+P6PPY+Y6W0tgmSXBGo/uLGMBoh0UkxD2nvhF2QL9w8OInwcnQIUYbEZZ9
COFFnNKka/Z2116ivOtukOnkzZxhddadC2ylo8U/jt5tdOvmUtsdPnYfhzucH6xCErG6jWqnqb8r
lugtkN1zGcA1ZXL6I3TQMTp5lhwyrqimG844DdyzKysIm02FqsQd2WxSeY27UnCWyO5ZzdXcD8jz
mxqcxuzFHYcdr7xEssJdT/Zubi+KBK2WiAmSoYIAbSsbmIH0BwYODXcQuCF1nSSnHYLcL2dEH+L5
NL8Zax8RUomCcYclcdc3qTgVM6LRajRQddRfk2/AvnYMvYm0rPdVERyGgSKjKlpEqfErQQvpil3q
r105bwh9q201cp5HJraq8H9A6BsOwezAv53ifeu11lF2/EI7Gs5JbxZXD1dCq3izVNdxPHZAx1hg
GGVqMkxW1rp3Mpz22EjYZszpLCFEwCWLovXjrg/Q7fz4SgWKA/9/97HqAqx/hZUyrxOIjBvTHb5p
gRyJk5bcyhmtjjFkny14anjBQ0fuaOOtye0U6xKp4Fg0xqWZsEtCZnBvNgxnEUjah7jzxsmvnkdK
7CvpT7CJnweRjDeH9hTtUBhscwwfdItWG2IkXXfW+beK7A9kQVitsiTXFyufv0ZClXf1wLhw9EE6
IpyG1TDRj8/luC0ML7+bRvfZMMw/uNZfJNHtOW+Eutg4CPswmY5tlPfnksbFAWUaVtnqzSadae2M
jLxkge1A9zlFbd3fZuHsyPsxz5k2v7fLfhk4yRWT+Wqoup9Rw/41GugO9ODWp4qa2E5GOhTprXCT
V3MQxV4DVTtEVbYf/Rb6zdzdhnxvBPx/OgYD/LkU1q6HZ8XXry6xTH5cvzSRLTccBWA3dP2+iNr8
1o2M4BwWq21uRvfY9bJNYkhKZkL9nlopSRNsCYvIfHb8FSORfTpI4yrmdD9IB7FxpN5TTqNQilEd
+GxxcHsW6We97ATdKRypITpwcKU30FHSbQnU88mgXNWqk6cfbZFbT63BdZzBEgKpkY0cL2nO+hCK
jRE7SkcXPVDBXz8qzQvy+Jrpu5X3f5ihl0yK5jg1NlUMFHaYDYWRwf1d6qw4Mj3ZkuKNXgztT90j
5AoLoNdTIcFqx8SrKKqhMOpxwS1BdkitEJHQS037czX5L1HrhKucA+JSp9ZoypInb8CXM1Z1/DQq
bPMzyuO+hQU6DtCQUFqJDcEU6I2oSmKaM6blItUtiZJtAQgigiZ+SZHWBeT8gMDnUgQmHyqIR2iU
c2LNpHpiVe8/BoI+LSI02yR4LSf7QOr6gtGwD+pzHCbzIifnhRNv9VGgoYE8KVviKLlbWd+DOhyu
ErQlpZOzKWp5IepVPSfp5F2IC4JF6bwNtfbedUecjkprYycq+8iUjW4czsx1OmcvNk7JJyniHwiI
8FaH03fSVei9WlawtgfecTPRWzv4FjYzvOiuIHut54Im1SU2OhdjCb0MhUiu0XyYzUwoKmbzXBJX
sFE2FyczXFr0qYT1luTsI2V5h9VPzOAYvleaAptBq7vRtApKsLWKdhqEtvDgUQuSLAzs2HZIqvJa
nJeJ/5bHAWjEWX9NcfXNAz4GqvxzyDrG6TRngYwJoiRAvRrkszPLiPnsJNFvmHz13l2m0UX4mkYQ
D4P50Hs9eX7IutG/R3RUamrk6jrCZz+Ng3iOhdz2xmfLEniuGtKf5gZ9eZXr61T5FkbY8eZLx79X
RIaFGQarzKULMmgaL6OC9MzCAP1xVSnzauFCqumWBqBtl9TAA3bxm06tYge95dXy5680sRDDCqLo
0S1lmT3tuZ73KpXjAR3bi9X9zjhEHIjLLFdtRzusdKnR9YioaUxsyBH4H+sWTs7Uh5u8ZnQx8Rmi
xzdaG0nH4mZ14QcmeUBSbT0epTF/M0SMDBfTcY+lfobqjpd1ulotmK/YrNBOd+b3RM/5wSatrpyc
NVEelVn/8CsRnJJserM7mgaTS78obS3vVDf9X9eu5rtDZFkx0gnKO33MS9Vs3Y4ZAcnD0X7oCaW2
gJdvKuFc7CkNniF+XWwjOtVlOx/oAwT3PGvDe9OOf8O0jQ7pcu/x+IwZuEQu0Q0wzERWIM1mYS4U
zUiV/c9Ns3zl424b8JTQKc5qgh9xaiEHWm6yJP6fm8djj7u+F5JNAv5LlGN5lJkZwMG0pqdSyDcD
OhqMs+JTNEX47FCeCN8vbgDKUPrJ6WD5cOnCASZdboVPMYUfbXVt7Vtg60yOxxQSNReFf80TszjZ
IA9JSFq+JOyZy5zhJ1L5xRWSApaIPCThXkErItFMdD1ixC51T6wkwFOTBhlnXACzL9UIiaMc+vrU
BXTKpM5GTh1QW2tlycvjq7Bd9lbFRzF01HeMB9kH6/6eNHK81hn9HGQD9Vq3XvZucdW4XE8Ow98/
IA9XHAKI48F3o8bTHAbTqcyK+TSJo1250XEsBoncdnkcw/H87xmm0N3RzKgolh0GlX1+860lSdC/
0pEtbv89XIv2XnihPP5/j4M/8WjrQbh4/PQ0BgV4PcB4eW9/uItoM+s+cD0uY066Y4+HfQzLwEHj
bltElv9kQfPeUPGZx8eNMBJcGpFp0oHlPaVR8Lh9PJzLCktAm9NTnKPk+t9NOecZvTv2pFKIylwN
sEDMFcKl/NDN+vXxxMgreetkdTaDziJ2omPVXV74sOjjU9ka68dDj5vMa50dWD88ODXDrtAP5b5h
o03onGcExhSjoC4wml1d+cg3kIKgPHW/lVljnHuf/bgKLP+7r/PoaXLm+DTRp/quvnDpjhdHMKyM
p7coMuQ7p0+5hU78ZZN0d0IIUz9VsTV9hG4wMgYiuLdZ7s4+4wKcscE1AjjyrrELTRXhjEo7lylE
kPrvWZjl0FYx42n6ewhRlsltOyOmd9ioGoxYDoHfnEzd5NDb+LnHJUDT8BktwfvbZXNsfcOBysGc
Q7VLhRBzrrrl4F7hTybzD4mO5Gn0S/xGQ+B9S/x4+3h8ps+zE8JHWo5/7IdFinzOwOYtqD9IIq3P
Ydr93xulICUQIIGeIyMW4vFdazL/9yl1jeu9dGyG8RRLlMr88OPXdHV1cxUWB4U6slduQMsjD+/E
p2PJDmq9zjlfnstq3OFIRioeVcluCsrpWS83hKw7KOnz7eA/WFTKexYa30jgy2diSP6QVSMOBMW+
iHBxFxEhsaoVoLKiFfTKabetvXwirtFxh1+xXDJCos+sHG+DLm59C1dmNiJkkoWMNuWHJA3iNNUR
gXOThYwUgN0zjRD6xR6KjWzEaGAIdCSPG4qYbhcaOJbCfuINXm7++26Nqhlil8ZG/r8/8O+rPhnW
ScQi9t83TKIArqJYB1WavLAMJC+zKl7gcOtzv9yj29HdFYDrx/cez8pMdm2FLIqWy/BBggztjaF/
BXZd07HBXOFbU7sRvSCeRTb5OsPBuEaZ2B4S0W8fAqLHDa0viS90HMGhBeaBuTbcsK2sS3Ujs/lb
2NbZxUs5PQXZ0KOwgJEwC4JfI1WSA2arHZG76z4kyabO6UIYpHNvksEu9sC0CU7qkkOVoR3SZtmu
h4DJzywI7IBJ4TFUr/RWd/BIlUbZVKQZI2wxvM+mvWgY74YI1okmDdIuuHQRkwaXIbuPxh8KS3OH
SqMAw6+/CuX87Og3bI2ZKEqieGE/ico/CSQnXsZnQE3Uo1ZyE1UeHrXECtkiXgpHcNOgmPNLLON9
Adz66OZcZY1ZPWcczFBhcmBnoHpEu/6sDJAStT9yhXTjMgzrsWC7bHQ5aYenzsxxhCk+DqWmmxFS
P68gC6RHXL0/nARsCwX9Liw4vA0RfdVG/WHKn5PofQN8h22DEn3ThgGBrby5T6EpvXVOU+4ci49Y
k0yRcJ7wl5KE/smnCWcZgoUTr5MSAHtQedAFI+tlSBhX9G3+O5Xx8BYyMsr8hEwEG8OcOSn77OIN
OxEAtLKTcNrX01cbZAdCyLpjNry2jlOffBsLmLICjs9F/tRnchuaJWIpGYKcl822bkJaayIzj1ZW
vgbUxBvecL2nftOW905lU1IZD0vQbl3/HRPJKH+2GKK06sOk1E1DmPsKRM+TGoCIU68zkHWqBR2K
4hm7/MlxApobFdgIPbrFyYpRGPTQy9iAlukDIpZjwL6vx/YYSC/cTT2rZqwTtas6umRD+cLiQLB5
ze5uWL33rXYlwQftFxCaelU0cLkiTr/MkwwOa3b+Szn+TGGPDd7XCNvy7DVfEMq2TlGAsUIirMOE
Nk04GuQcb6OMhcJ0vGI1BGILcYJnjYhRSxb0mtnETrt6Q0YpU8Mw3U8FMizlRKfJ94d9j8GQY9T4
He1GzizcMbeNpfEf5tOevlezgl6GMLqdauj3BbX3ekQHBRe4gVRyqU0XcAUWkIyOxoTecetNdJ0i
Uwa3ij8P2aKVbUzQhZuAA9wT+iDvKhP8MT2UnA3Oue7uOj6iVezsWw8wFi5Z/kycLu510kyj0Oat
lB3lWzjqx5mTuQn8f9MsOxqhgQGN/0g9qb7foEhsn/hbWkidxZkSr3gaBpNMn4nhagrVS3I2oUuU
A37dJpIdyQPLjS41eq4Q9YJsaL/N/YSTyp7JwppRzE6K1mdwKf3KvMsp/+qI4nnqJfqQCrkq19ou
HwtyVQs8Z1RC+8QRwcUndGdDc8xb0+Swr5Cqr9ILGG0YuNGMxpvPRi70ruo51zjoB40MbgiNLPSD
Cpi90anpKpmIZ8FssCAIsaf82s86QiibSNSOdMHvE1hTwiAVuQRJSP0+Wa+Nz2SZ8iKi/Zjdi6FD
hA8Yez26Dlgg07h4fj6exUApkGrcxygv7wYxLCh8LRjnFisPUh/YQUyc0W48Q0X95bbiR61mvWm+
lRbieG/JhPRhRLjiLWlw/+W5CC9ZpT7qCjpMkKTlJQ7iT53a312Z1zsb48RlZnG1qJFeAr14lSSK
taqrKPKKQpzolpSHzCzOLfD6F2XGO3bGleQMTJJ1+hO30TdK2PTiLjc1Z21SDKD5e/TSHBuky0zT
omsmaOQuhiZ4OVtI4ArQJW4TLz/ChmGwX8XYMzS/MbDUnniogCFvXN5cyAOmMsVRxME1zrWzdqfg
t9eaf7JMxMz20idP5B+G19b3UMP2SJLxas8fY4jiSNlwkOjgv4h4jwWzOXKSpLIPAS8HiK/3sqUN
JmujRt0635nG/rJgBNEUMs/pBO6BnG53Q0LbPZls7Ga+5C/vJf2ISBqHpPwag7NKrPYa+xJ/MUwh
oX8MVovE1EDLFVGndFW2q3FAeF2dYX/4COxJIauOF0UZYqo6ljgdI+SywrG3yVxa+1KFP7158o8Q
YyuLBAw8TIzzaem6HvntxAExaGzf8pCoLQy5g0QWps3TTEpc3i/6EitHLwnHhfcTr4Jp0HOQfF5N
mDJ7AgbXrc/ML2buRRqXTFgDGzJth5HShcRiJbAFV0mnsSzTel6YF2nBkT3qGFSWZXXE0S+OjcNB
2DR2I83Ua8Tw2+WKvzZ4qKzqPJLYcZg8BCHVIy5Cu/bJH34lpdNcWlNaT0hPyZFmM1tjXyLOKAku
SYyyWwFl3dsGrJYqaTdzz5wrNKuPCLD1ppumH72WdGQSfK8DIB4cUg26fTBvQb8knhfpb/RMw9bl
6M0GkTdM4qdyY1Kd0qTKxgVPkIAeB65NiB7Cx+SvsiFmx1lX4zjBFZwY8PTyUK6Alv4t4yzcNvH4
k8pAkodAtLFVLAlkPeOpwniusUbteoXjaRhAv8dAndbSSp+VZ/50MfghHmveCuzhZ62rHTqVX6k5
fsLLIDwPoS+YRHvd4WdHYX0opkDvkmFoKLrpVgTBBr5GfZAFPVEL9fmmSuBWy7l26PmTuD1X6Pqa
kf+TQLPK2NH4NIzE2YPB9T4aM3htvAwvS20AzhgsdXBNf94Ny2xboWzalnEY3SwnwN4sAw6DkzXt
pZrfmy6/W0iDh5gwg5GYxG2l1MKg9JAMo+qgA824n6buWjWVvR0IkUuazYiB6blV8tXXWh/2VNgA
G3T+JgoLVFjA+82OsAMalW+QNpjm8Au8tkCJyqG7Md7IZY/dU1BImH3WBu5dcPWM8Dex8e6qUcAU
21YbT7kZvkctGoC0MQL6LCRg02R5GchqfaqTH/mkB9i4KUFpxILjKrFOnO7CLXq0tW+QO8lR7M3E
DARbZcK1ON2tMuu2gSYdvcQmGY4fgpyqdZlbjJ9AhwSMf1adPX9q6OerSH7MGbI4AhWhXNS8boMH
GFzGW5mJ7snV5LnJ3Aboox1CpfuXmTEdAzafmA65DGS1A01atH8zTEYry2/+NDXLgKmQF3efjsPk
HLm73NpNCKE35GNInMTZqDOSBEmiXOdpEhycbist51blfkLkk/5CkjhvFCdBJ++Tc5SFB3s0OOiV
IVYug4Pg48aNg+IuYvNPY8/+seto2DbNe22Mf2BtGE9unY3bUNo7O2VKk+MyW/e2gaq0TveRx7Ls
lCnDjGyhk3vvqZb8ZziAoS6ut3P8J/VVfxkdg0OoyV/o5bynSFp3BVpduxyMU8FEBerRBh4Zi3fx
29XRrm4sjlFJ9ekO9ienkHSTYVBnNFbp01Azm+nTH56eh1tHhWEGbrx1DVeeRJ+eAdRaiOM4UQ0x
8b5FfdXTmGzzzhveaHEyKY6nbeBN0aaCiPFuFnC70Vj8tbM+X5fupera4WIYqO2pF/oVStbJn9ML
pvV5jYqKBBQFHrwn69AichU1ivcrY3ugPwbDJ+S1c1raPtbo72e7gUaTVTDE1CEWoBiRgk5rM5Zw
1lvkn0aN77DqeEViSvIVaqZIYuIRrfXSicTeMJDf6zaONosvt3My4xIFbO9A0JhjMbjy0y9RWjMD
eQ6JgUcDGKjmgsGnTGCJXwVh+8peAEdxplRjVP5qRW5IAmAZ0VVkrs8lX1NLoVGlFDWZqIZA5iqw
NrK2MHuS6cPscNhTMDI8IGMssVl3Op9DrdST/WT64qOxB7WtjbmA8OUcyBrhWcoCiJt8RVCbiWdp
g7UwNGY1NakXbZOtE0zDTpS2v0GZ2l9aUaIZBxoWVIr5/nLDWPOnbxObrDM+qQt9guXbfM1rpOHJ
zGKVg4mrSUvjmUTlMCXPcR3Q38/H0ibRFvYeZg98swv+zyVyZNcETbjzHLx6ffASD7H5+gCjycHF
9517TG5dQoUSzlE7X1vo78C/n90k/+3PgCEDoQ91zMSXLD4OZ9q1jjpoX6bCmdYPzKINxXg9tNrZ
uqjKSY9+ItOVOEHXTy9lhfVnGizIESi9e0FekZ+Nxi0o2CHzxine4/bXaI3eaxxKqEQR8DrginCZ
HM7u2Ab8VVU6/joljvI5LmiEDAvZcckE36kAWZ+t5c32MO6Qg+4ulGO/Ykgzekl56wpgrkBHbuxg
JW3FKrk7Yf8TWt9t4GU/amrzRXT2IFwGyqzXDuaVmx/Vf1QnBjZf+drGRcW1IOXr41leMo9b9EXR
qcL02wmDcjLPAR+PJNG4RnZ7YN+IRr8+KIW+Yx8t5hHINo3u8njReUXDtbAlAj44XVfR1gaEJch3
VUKzuuqbj7B3zJ1I4bhETfTMGquZ9ZC6XTgomALjRDRVCrmAgU/bMNMlJOOqSJW6LHEThoaDwJHT
v9UL05ZWzZNrwIhovSVlwW7aJ9BqqE96BOHLCdTHnerxvyMxwKE8Vkly6UgM1LJ1T1Dcb7H25qOk
8uybAuuTk2UXqtX6EGGVyNyesLdSBsWmHQ1zr5vAPvgWecRuKr1TwYZ2dgh6cjuDcRTcaVJ8o3er
bubzjFppB1D7o8vUdEw9n/ZfTg4Yrd7xH6NSi1TssBfSiWPXPT++ihLcH53flM8jiVWxHQxvPP3x
IYomvbjmOMU9bnoWiorgihZK0c2W4UteCeso6D6s5oFitsFozwc4kUwlg4bwawSyypCkzGXi2cJs
xKDGN18xg2A3s5Jy3ZQUnyWd+NOsrGNgojqdcZ0e5k4AfcI2FbKaYtl5aYVjvrvzdBhxRaoFu5ka
/GkxE4IJK8Iqjjj0QiqctqZCBVKSQJMphLsIsJMJ4m+ViZuR9RAd8wWwFUykYbpY61sRlxhZ2VXS
scxvsYmUOs5+/eN52s57V4X68rhJc2EtkSTqYKIhskyBjcR1s3UchwbbO8dugg5/4Mi+GaTBrmyu
wctyjzTvGEE0s90pmwCMImdsx857lVP4JuBOXyXnRFyc3qnBPMSQuVn3Pa0SzLEjBeKE+snA3OGW
UGJMC48sKv41nwTkG6UR0kvlxz0nS7+atNiEjbe1CES9lEZG6JuCSpqkiaAQCjedyT4hsry6xk1k
fo1xwRKCUO9p1gk4CVf8bWp8wRzJoxMRM0/pZDEhLSQiz9aC9zgl5ALMluvRkanLNSC1cB9iFnnn
xEObdHQ4n5AGVqFvzaadYVbzLm30Wy/N45RX/N0Oys1Rk2SUMbu9UAx0+9RsD0r2Hw0T1z+g1J4i
Mp7mFjRMEntPvMPhBRHVRAjiyDk4m9rngRLvvRkUvdewmq6PG9MhhqMMaFyT6nVJCzO9cmblcD3F
L+wk0Fuj2WHDFMXh399vxMW76b60jEY4WyLQEnG69+C/kuKGSRaNAO+iJCO6TLJiPxKS5Kbo8tBb
L5kjfbep9MQyQtzgcegUCZJz9KyBNZV4kL1ZWJ+sGwwFZmfazaH3p1eO8Y2mPhCg5fWCyky60vIZ
tu1XkdbBcz54+6SID7YDlwEzGRm1MX52kbgbJy0QGjGzvzLXvy87OPkMoLGUQMtg2JjPI8Pj+Nr8
IYwDdzkf4/vj5Q7qQZIPzeWOV5ih49LK8djJG+ZDm8hm7Iw0IqDfX+KlQz3ahOG3WbxGEwm7lg7l
i6yBIjkZqsMVHS+xVtIIdv/2tggBC4ly0XSnuk72KHhnHKpusMkr293mHk6ahsEWtbXf7g2+vUd2
DLgEltVT36BqzmdvJwp8kSvLyH5jeS63gFjWI6X4jJwWJia9hF7OuxJV8VsJ5Pgwabc7g8gF12Wa
6wFzE5r88m4uXNqKTJfTYwcwbM0L/1iksWE5Rx022zKK7Wu37Nqiw8c2Brb35LQeSSpttHc6ZayN
VBIZgy36JqT1h38d2iqvg0mTB+ACiY/+ep5q6w2wA93kzhme87o+xtr6ILRAPxs9opDa0p+jTpJj
SWdBBR//IMnucraa00pctJq8E4ZcAuRC5Ak2nZ0tcOPg3ilE7JlRoqk0GEwK3/gGYZ2YUN/ds8l8
5YirP+aJPjbWjahbhFRgWJfVu7MRcLaq/FYzKVELCH/GzcpInaMz7meC3xyv5iTXpvU5z+bpV2gY
q36yM+TJXzEYtFvVo/Hrxzg4R3JJJuoXTlgkz3lAZIdLMFROMuPCuYV2hcaxDfmHsm92DS+EH5vM
bYp7ZF8nDJtjymqnl+PzY9XBF8SUIctACzoGRp6ZcSzAhXu1bMl2mql1lXqbfBDTzzEFCJVU3vbf
Z83ucV2XrvvTX8jMTe9AuykVPhTFDHT2JgxihtD7sbJ/9qnONjAvwNuW/RFPHYeMGCeXOTvuMSFY
b9VMDn48g85Slqa/eaGdD9O1KM9aCM4QdRp6PgfD9vq9aVaY6XMXrH3B5ApzYmVH9nNVxXgG7K5+
HvaVWXSc/ct5E1COpcBnCAZT9Bgcj+grbRr7aKBSrrWBtGXZpRsPqJWUXBejaw5r7YAHCYbuCRHD
ePXD9iSHXTHa6kbGQfbUpmkIupqTUolf5vFqPZZCGqLmV+HaGeFmrAyRVWJB8L3+mI8L6TgrN83C
paCvMqBvne1fsQOsVa8f7GLedj51tkhQ847JVYU25LEB/+zjZctxlW0CZ8+ZprmFJtV3HzubKpPW
PnisVJ2lti0T621r480JF6bs0ARwkL2Y/IBQ7M2umjmgf5FAmK7LzPrx+Fct2xM71ypowi/LNaLf
/mK39qaIuGoby+oOZZ/P224Kf8XKfXP6sH/xl6SplNw1rCX9wGl8lDe8qQs0o7vaw3SwGzKu3dHL
vyaJyDGtcvypurE2cV8096lCcJSavXfth+iHAVPza4RLjJbB1DuLD8NKd2O5BXgPXGa5eIjUkxgD
8JJmLVnStS5e8qYmogGVVuXJ7lkOTACt0n8JrQmo5tIZ7hLMrmEVn3v0vVdo5F+GKfpDA6CMJjeb
bd9ANpkCwmYAHJ5zV3h00Dh6OwObtuawuLaDxZqThOP98dIwokSBNceXbpnE16bZ73OMrKc45yiU
xcSBEtNaY2fgwEXSk3MyvPqStNBTRylvFfhrIGD8scSJLLaGC2aGdQ/X8cnLnPZQWiBPuwyOPbmC
znXG3YvvAlpmEfAr8hKFizsTDxzbkDKGqsAduyz3rRV8AooMXpXHomBXyTKvBMHuS4uFBVrMsa2T
JU23dVHhNYJxNuzeSVQukBWkY0Qj+Jx1/XkVhm16ViVuPdsq371Jjp+PFYDhVXMacfxu+pYrY3Kb
YW0OCKCVzfIvszFcFxhx8Pj5xbUpk4EjNWtXoTvk444zHwEpsSbbKPac4sc4oK3wESlgUC9wH1dV
eU5VOsPYmFCyxvreLCa+Cnfa2gobfoUwoDbpttqEOX6kpO7GS/aXQM7Wz38E3dRfRVoFT1XulXtw
+xik2VZXAuvwi+u1F4EgwBlr6+qi/3qq8PUQgDxYe/rWq6nVmySgrH284l3i1lj78b43sc7PaDH8
7VyZnEpn7V/obWLYM9EchvRnNk3XNYe6m37TtYnJLRq63Tz+hg6MlnEgbcAD8dOFhthEAborpvMt
RqkKK38s2S0iY2Wi7vyuOm3uxjEd8HTOyQ8TRhdCAz5Q+mVuI/FiYjrb1oM93v+9WtWSE/goBpy2
xyoDJACh0L8SFnDsKWDxhSW+p/U/ciaAdtK41R6GQnzKQ5ej0LL3miy0awK4UFcs+zH+KX4Jzkpz
3yNn5dKjtvSQZavPxKRJmyzHcdNTmFylgXC08bFYjqTkEVxHLeq9pq2H7mry+NstdNTLmgfwuzOv
qYqGS9eiKRewAB6RBLNLaT03DWAroCIrMD9MXigWXLu+0SET605gKjV4xsYhwRe89ELpMqNz3ATJ
rVZ67yrjGcxrxvRrgE+SIn7BNURbFcBtY5TuayaaAdNRRzBOQiLoo+AckuwWJr08x7JFpocg6/Ao
UmvpIF6N01c93R6f9SrEtat1A/cnG290SYPTo0QFSo0UzLfPoi3FjSvNWtMk7kiwAMyvA4MNcXGK
GUucDdNQd2MozAkCL82t1slajcGbw2X04g6pd8EM8NL9P8bOa7luJMuiv1JR7+gBEgk3MdURc72j
93pByFDw3uPrZwGsnhZJBdkPYlAkReFeJDLP2WcbVWv2ra6dwGrzZQPh7jDiAAd/UamOjeHdF166
zo0BiXfayJMtjKfM6lkR0y3TCStCmK0dcWsoj1W6TCsUZx6BXCUWI3Q+qo/fKVmraWVfGpipLGU8
4CNPUOdN0ConrBeDM7z9ABIg/8OXMxC7CDSkQanJc8jwLSzRSNkT3iKHxiCqtiAecWqmpyGYhQ3a
eVhr98GQYIrYxtV5ynz3rHTN+tA/gadkHGmOcuGPEjGFPt6LFu46DA4sds0Gslnh1chIL70Swb6N
KsGLxaq18ViA4eUeOxiqsMnj6c6GCs0yr5hch8s66+w1shkJEatbD9h2GGWsXMZCclts01kGvVE9
zFv7WNf3fZLsxzDSLnqIfstEQ1Waj9m+Ngz9OicLinhsyh7SvfWD6inf7Ux9ILPa/2bYjHzTBqMe
2DW3cAOKGvqNiRf2hVoUdzRW/UkmbbF1CXfA1Q+YaAgxcdHUttuLSi6GChX2kODY+VLgKlnwpPCM
PqQFQZVBVJlnYKBYhw75U6HG3flYNoQBVj70ef3OajH6r4fEv0SoaK1FDDbWjJZ3WRyT03x8dDZO
OS+bf2SO7lafRnN2XcVn82dVg8q0RZG5c/1WXipl9tCoInis4JBafXcRSeibDsrFMsMwn4tW+H/t
1ZD1Bsgf/vUd3f6Gn9gYFIwT1zY4oi/cgQ1luwafnWPvK/6R7oeAB1gurbbvxzK4phcI76ORrrVQ
763E3AXYvpHvRXiuAF31SIIieFTrT50xQG/ovR7+Wn1b2RpOLV1xgyCFOQJaU9wsvO4eCAaJc9nt
QxfDmXmdCA8Ze92vTPIMCVOIMQJvXbmIIu/73ErJoPwWpE/z/wR3SbtJJVti19z44Sgctrg+PINn
vQVc0lYEKzAxUBg4pB7OYDJN+jNgs/4FQGCyiwkHi22R5JTDWlv8LDRGcZ6ow/MhyOe2h8bD1nDg
s3q8Htn/blqoS+s4UtqN1o/t9cvG7JtLoaMsnheXgj9pDGO/K1Dww+/Vvb1WUz1AakpukU5LCtyp
KRqcUSwpSbyztLljtrbwOpfeNta++DXW5wTz/jCnxzCCxLQlmUDnpG38GzwwFn1euicqLEy4Wo5s
v9j3Bqq8pDAeYs9V7gebwsLnbsI9iJwLi1IU/zjhfR/De0EMz49xyrZU6yi9toeItnT0o928Oaqd
7T4MenpvZn18lfumcoXh2FWVddVjWDBmRwLmbTSkFo+B3UMkU9QAO6mOvhES2XSGw0s+CzHCGuYG
bfqQYXAywNnYz20ggcSTwk3vzhR/wMrJKe5ttCDzMTOG+F1L2ZAaH2XEELzEfdhSfSgwjEtCt147
cQB/bIizjVExFKKBXM+hF3FdGoesr26IHp70D6qGxgvBXZsXx39/yBMSC1QGXUeYoBewUgQ4hR+d
SC7TthHR2JgNYjiLiejKdhlczgcj+ZLinGq83CW6I5YJs7xn4rswLBtIRjaqEYN/f0ofZqx+UjMZ
MFj2y23ocMvQwXQHoU79VQWrNnMCJvpgXLRPBKJbYwgrAmTaOuIN5mz1uj60PjnbQ0nGW0oNsR7V
lLFVjjghUPNom0owiCyj+HcnWDXsjAx4qrmMbZMMaYffZsKiWwgzry+Bt7ILtWy4vN4LvqQjzmRK
Cw8RkJn9Rq+vw7I8K7txvMCsG2PeGN14AEvqwDRT3nLuuCtHh3LcOAa4CiXD3PqYY73z5IgdizpU
OxM3EwARpCKZZ/a7qkPykcdtfWxGm7RW5JyIanucp1PyEuDFfSszpVm2JjApay26a+KDM8cXIeXE
tCe0cBHKJWIbnGe9Vhn3edblLye8kkKFrc0KpajQnufFVJk4wIUtz5+htuVV2obfY1rUlQ4Ix4ag
P0QuIV/TW8vJugp11X8cMJvy9eGR/WznG2VIKr1q3OjeeBtjQ3AAvitv4JC6h3nxJSa2VkUe30fC
ELirw9XTFMfYliE0K5jCRN/+MKN4hycEgsb+bIIKXyYSaGbxecw8f1+VUlu5LZVwEI31uR5WV7ae
RXvNay3OeNs7kzb2NxjdOga2aa1uo8VHZIHxBvnkSVgRqutC6cH55izoMm8/34aSiPiT0WsnJmjM
pW2d6qDscJsBtQs06W7VLnGXc0RbHlCgASHc4g9lbVFA+EuzNlB70Tla0lJ3KroQ36+T62pkThVk
6pVnpuYP1SzPGx2rlBoAbkXduaRTE5eRDb8ryyhyQ/pcr4+U25whPVnWkCvwTj2Lcvuy0FsgxgAI
bMZS8Tj000tZ9f56SNsfmFhNNpo1MUw+iihoVB10a6LZkri96jK6dsz/ImhmqrhzYzfc8CJJI5l+
h60uO91dV26r39GD/IgSUGQo8CN2GzTmaqCA7DqNd5r7uRdkofiSkeh2XUqygiYZu5KI4wy66hTA
E/hpdcak9Ul/Amw2sNB152zoyA+YF9lcFc27oyI97M0E3K35a5FVgLjE5tVYWA/9BO3J2Cv2doRc
EgvgDc3APcNomzdRt86B4bDHKHEJn/8qApvomURVJ0/Epwg/woeGphQ15XCAundEgJtemiSCXGoc
9vP/N9pY8gahLFZuqnaXpmoEUJMINMDYHJCtIYXHDIfgOkjzS1P4iAoTh7tVTaxclRBbM6jX3kCw
PeyLbkFoxCNUedRMA+f8/EQbhXFW6GSHKeO5pjXmD9dNrhBfNxz6gMC5ecytVn/IxvQaCTBet53V
MiPBDiyManjsYVrsjSH8FtVZstfwkzmvXThOnB57dKdY26qgH8QLrjyj/qmCyF3bqA0XVaRrJNSA
RM23cP6/jJbIApfu4uRbanuaP5MmqroXxNOEz41cprqIzQF+lgD+LVLtFm8V9yyjtGNfYuQw/4QB
BS+K8c2wPTr/gPw3SFcoRYN63CotfHRMy4Nzjwd3SwIAjKlpQzPj6OsID2uOkxqJXyiqiOw+KMKP
FrylKdODHlKk1W6+5IQB0K4zD6oMxs3L4+lNPvgl/qt50kbLeXuH0ZSf9MErjrE74dFQMOUpyJ5L
y7efVDTEmxyivCBSBmuhaNOFIjy0SX+TVP29pKSc25g0HsbzVoFZXm68pqAHVXv95LfZSBvD54lg
Xho9xNgyn0EK+tbpcE5fypTcyfHbdILuMlV5Xsw6fYwEVHYzoG9UQrwJ5/IVUa9DSWC1mzq+0RXC
KYrJxmt+4lLaYXTxwPRDedUyEDgOcvgeINq+RMZkXSbE3e8rqeF7HPVfczU+w2qFuYJGnAZLVQPh
5IOBkvyc3HL6XmchWlPcjbZ6+XLaS1ucdLxkWprd8yqV5ZXJSlkKmyiNGTSXMdzxjoMySOxjQ5ED
coO3B+Gt5sXHUZ7a2yBPTMIt3bEdU4MSajNAeZ3EGjZC6xkqkcVShnJfGPYlVkUYTUUM0mC9PdQa
npyllEsFd4lQ0dk6BtwRC2bPi6BBaOpKtpNGMfX9x1cmCOF9FXarCstkxKYbuiaFZqnq6ytr+jjy
yx6fQlcND0bd9Ve635FUwRZblQjY2Nl77NBdvb5vDCcjiCZYUT4RPMqLUIknOuhKsukK1FVIpHDI
dH+iaOfZ0TFcbvq+Xs4YgdpgqpJUZb4Reol6wgvhR7f95cevRp/ex1+je3k1lqabUMEMS+iW/ebV
mL3StKWKKbadKwySZXNqXcwlDeVOpbV9QP6gYu/i41SkkQZZFq6/TNpYuUkC+KSAEWh8/zUpQ6P0
fR7EQSuzLnhisivTIdGmdst7RzJCUpAYX5Iglah6u2n96rsS5uZdN5xSaROZS+DMrmvxQgBjYMxr
45djNx5qW5/1F6SEcGo5Dnc9ReBnub9Tru/bd8Ehxh0UkvpcNfTX9zQgCTxtTQdDbLdLdn45nLqg
cTivAXQYzSPHnAqZfsLKOwvBlkdxbtlBcI4ver75+JZo2u8uRrfIc5YWgLmYcoC//zvD1g6yoCG8
Pno5eeYFZXgGUXMJ7tKd7x7nbqqBEeb6ck8kI6WZwmDu48vQ369zCmtTGLoU0pS8Ka8vwzX8HmSv
iNYkvQVbd5psN6PfL6uA7AYa2xM8tmGvYyxqQk3YaEm7U5D04oE6sWqj6wGywrWiBQYzhh8pm9N2
kI6Lah7Wj4Wt4zbOYckg4jVrdhXX4HE12/oLfc/X2urNFdwKcjIci5g0YMOtGpbf7YAgpAgVpoV9
wopRz8h8SFwyBrv5+MWLadm/XhDkWcvpddsGT6z6ZvvRc1UK1iMvHh00lD23O1gy3attktygIzMX
DWTo+3Ji0yW9TXgUtpZdpt/0DPAPjcOUEcvnjrgvou1sE5mxEDncpaQ6CTynzuvCKT+Jh7anNfr6
knG+0VRdM2zDcsTb+5VkBOMko+6vDRt6uAcGvVZaDANNFWvJLGuf4TUvBkuJwAPhujPA4zYcTWuE
Q6HZxMFYKkFz6APwQ7YfxMDg1+zFC8kC25IMuYSi3VZJ/CiGONmg/Oa401CXcFGMahX01S+wCYrR
YDlPo5MRzVsq9a2ucRv1LpNbF+OMy/4wIw647O4h+8dMkpgO9BZpRknr0sE3MDT157hqp8jphkq5
x8k+mjwNkGFIKMXgcbBCUFh2br1lcLVwZJtvZ7A9zoGvwop4Gc2oruoJARulTn/Mm3HUxnALmh5t
5uqy9RRGBDC9EEHLn0pbHh02WWEajzqRFYsucLcxYi7qhJhOd4y2cQfZBPLOomNqcbRMuM6w9zn7
Z3qNzBh0SKUKPtmd9PcbgmMK01Y1xK4QVdQ3G0JRqI2HOwApzi0qZR1QfxPVAFADI4A+QgVrdEp2
ypHwDkONFw+XZbnBCq1JfZGVyB/Jrci2gMNrswVKqkVS3ZXozcKq/4ImLV84ouiXsW2Lq4yJo8ix
ildxzliqJVk8HhDNT8y+Y+HgvKvlx7Ixvnz8uOnvT3vHNFTNZAFrpmHrb04h0qeaUfVQJL5UZ0ym
6pWGe+WlwGoHfU4oWwMiE2yszinbdRzmxQpZMoajNYEsMXJFxcZ1vgcNs/LBWs0w5bTdT4o0tq1Q
v5mniGNNpCFZcfoqUmPSCyfaiB2IKyOBr+y3ya1DKsPFPD6PImXcGTTPW6hKPRYCCu1CUt9+/Mrl
21B3VTiQiR2HYoc/pj4l0v+y2SO8QqVshmyisYVPqcsuGIQORLOKtDrsWi8xGRfgeW6zVvG6drIr
gPGLFPUfT3d10kMC3EYVwuHMxeN6nQM1Wb/0wB8XiUpySlI7a2pkWC+dQpCWDrtSI/ljNQjs8NwJ
cK8QRtqJuKnt+tvQWMrOVsDEIh+FPo7wUcYc2ZBqsjEZ9kJKNInscEEGQ7SxO3NabTGbGxR7AlwV
LP8+foe0dxWKqdvSoY6UeALA83tzNk+kvUHLR2uVp4O9VzB73aOS3UdGECwZjiPAt0WKXWlQHswG
JeRgmJcZnn5llFsLR8VoaJGFWbgZHJzeEigrjz29ejS3AR9fqjXdrF+3YGGiYOZChSoN1dLkm2UM
u0Ip1BopfzdUh74xJ8E5gZEg7L1PqKQnolU05BCK+kpZ2brZ7hlu9peRI4hhaNZuozhfhxC3unma
0wygqMQuFORpmzqSuvQ8TVAfHZIswiyewQa+RlC7ZZrdeQZy09wg+IcJY4fTRcm8gW5MuW4RU6lO
hvFjgqO4osLsAAbazJPWysJLahh9wr1HQz9X6eIX1F31AoEBFoQTT4Z5+s/5aYqLCpdWBfFQ2mEE
6EJlhoS0JpYCN8FpJmv5cCQnmxzRErJoCwpWlXZwY/d9fDSsfIddSXesRvmkIZVc5EEIHB9BPTH7
H1ocZLy4lAwmomFmBlvG7BjkhFmtmqByRZ5NkVCX2UbQbeDPb+SHj++ecN7dPdypTM0RcCYdLMHf
LLQy1XQcGBA84ivGjbM9tA+pzFcMbbvvRtkOuyIPD3M1BAp7qsLiXALd3CU59VFTymyfpd4VGb3d
hVFqCET8/DQZXMQATVtHL/udol+hysqfoH9oHFmeghuamu3jWD1pfqhty7yw9v9BLSfe17cUMQZb
LPWMlO9OEF9P+iwMSrJDHGQ8qm0RmES+8yaooSFZCdBACu16bRXBo8dkf7JTaTfoXRBhEc0ZVaV/
USrIMLswvBwhmtviLhPpmnFavmGqHx4jJQiPVdKuP7knv7twuI4mAyadu+JMReov26OqVW6faDkS
mdwChep55iPPweCgDi+8DIcVjH5+CGeEv4KZCQGvhSbILsYHfZEomNOzp99Vwr6OywRwaLxQEt/c
ouUT0wZ5E5/1IvU+aV3lbwoxR1qW0NhVHWFob7Z0pYdRQKxStDaqgwgTLKXbx9pmdIUNBLxED1+0
ODVhTzXteJNrcJOqPWRKC/QS+rfbx7dmOT6GMnCva9967oVQCeQdiCofR8oP57m1O++inj5Id5f1
uEn0zk1qY7M25smqi4lBV9M835XStc+LFDo81pBQ7TMXM7WK2GfbQL+JkS6pSMPJTyjcRGmeLHOa
MFI22mURnj65ke9OeDpmGK2aabOvWXBCX99IeMRGoo82bj9BiodNEulrFbUhs3sNP3jbPSb1/bzr
oUizNzZgD/G8jK8n8Cv2z7q4u+hovTAnSseN7Hqc74Wa7M2cyWWorOdGv2ha7iuhHImfPs8st49f
xPs7y3RS56gzLRpFXYipUPtlNTpVNlSDC+te9LqFvXGGnSFjzpMXNNeDPuwiCO6reSSeogyi3/XF
mYOwuSujq3aoz3LkBHsCha0lpEFrR7GnbGEBxMTkGuEtkoIfnup6UB0URksEmRw6FsCCEAt7Wxlm
cNOo1tYzsDRmcK+vwtJiJKpIuJQKEdKEdRZrENKndKDf4phiLN0yRJvR8NQf5E5kBX545s9C4iRg
dZ8c1PLt/qmaqsma5/iTEKs1+aZnClQRQ8Jo6CSKQhA4xSgpZnZklkOEJUuHLaRCqApTVB3vVswx
5g+dKr/O+G0+ZMO+nHLYcd9NeZwjuUksmIGxRah7WuGl6rbRcRw0sS/ifqn3mrzoopH09yTXFx7z
nBUesDSRErFza5dYv9C8LVJTKXd+WB2jEFGiUrnbyXWA+i8TCzypiFOryGwA9p5Ba+moZ6mVKmcB
hEqz41LHbCA8OW5vqYWdS5uEd0RqQfDJRme867YRJjNdoH4wHUlz+WZpQY+LbdzDtZWOUgFPICb1
eu7hIdoa8EtNPCi9NH8Qiq8c529OmbRq1NlPjlHuBhXqj2ZcG/MNr4xC3RmJ4RwGQMd2YvV65vCd
2Ah8ioyu2uU5HkZqVNS388nu3UlZw6dpTXnsI9PGdp5YwUbFAiUdrGiD0sLdcyCkJ1u3YBcb0NpX
E0C2wSgEPnrl4pMa9vLbmAwEnXkkURNjtbPd/oYSyF469aA+pcSs4tgi7j3gSNOyu6PHiQqYSEqS
LkiLr6WL35MrTnFTDuvcYrT38dP7rqfHDERonCFSM0AydWs6a355etPeEgRw+s6KH0P1EheTDjid
dO9tssCQVpxDIL3OsQPZg4KSKmfo+9qJ4KFC9K4x5EkIiyiblZlMz6MTYVbiBQE0CW2HTx9PPwPw
jy9Ze/9IadKcHEcMyeltvy1JRNsJWemkR0RUSZfI8Yk2SLt9g3fyPmgZFU8j9RH/BnpQGzDOYxi0
cwqsiPAKXcyc0hDGfIPDpSaSfqMKjIO1OrH3H1/oexjR5HlHQ4ByG4WR9hZG1IDG1TYbULzNS7Cr
wfLGiabMmbDraJtUW9n5TU3Mq4IFf+b0DySY5FvPT/tdLS9SSvetXcf+E67JO0vRqtsSD6ezoK2N
BYJvnxRwX1nWbRRCw6o2qU+wRy8r4xT05lclNB1QdPMuagqCJC0CGYOeMVsJUYvSdgJoeju68RRx
SDk2lrN8JY0C8zPo7t3RbwKjOrR00gY04r69XmJ4trJbKdGkyEIQNjjfk5pRk4Vj9zJoMFD0yIAg
gxhwgVue3oQhkzaE90dbMc//A6xa+831OCYIluDsFSz7N7tK1/YGQmr4GC+DXgSG6E5810YPUcKp
cUhmkdIl9XHCmREW5PtxyqzVQwx23ADNHLMZ9ROgat7Kfu2SVFNwgvIM6qZjaYaYSoVfnsPOjwdN
Z2VjX1+TlgI9+iLs8Us3VRKdmkkMEGaorOf9OA/lKXLQBCBXwy/NxVuiEnW696po2PoKWerRkPpn
ekSIe1Dkx2ISqVgNbHF//OTm6u9adVNolMY2UKhhgcO8ue4hIUuTXF2uO0SpZNqQBTGDKE7z8aVW
qKArS8V4oG6ySwMUGxJf3mZoLjNcRSgMsq4nD8xVokNWaYfcTY2jEhY6p7d+GA2zw4OC+NEgguzK
O49BRH0QOS4dcyUzWhF4HlUl5NDKRzxSa1vfsS7dxiBfBKtZYFrr+uOneq5U39wp6XAuSUs3HKlb
b4AnmamWX7uC2KhEh9tVqME2Q4DOSC0A1wsiiF9k1e0z37ZuitQ9GoE4G51ihce4/c2re4xbfWYd
zWS70mI088mhqU079uvro8SW+HBJTRW8vjfXp1phEyqlZq6KpMIXt5w4yzCvN2VpkKantxbJxaAn
elvHtOS2tauTyCEt0I/2WZ4knxwwxu8uhyEC61oaWE29nSJEgZ33UWzLFeRS++RmY3HNAO1m7hgx
9TDBm/fhALsih+V5l1mDaJZ5rOiTV8NXv3JQp03/0G6IZizxr0f27xFzMDXkyjhAF08Q6mq2JWiE
2nusvOzTBGCfBG83w02bCa3A2CEIakHQMLlzM5eVffQRNaWzmaVLnhdeum547XpFtUsCwz7B2bJX
3B0a8Vy5I+IPAiBEM6ifHCfud0uvCdu0RHV0Y+3ZhkKxGwceVNG01HaBnZwwIZafnCe/vbNUkbrl
qFIyA3nzrKGgCAujKUwMC5ki9MLatmoUbL0R5aWayPIAWGmuh9Fo2cwtZ5cL9dHExvTg6BATP34M
ZvTx7TKzdBB1YTKPUeeL/WXDqmpMexpS9lZSK35WfaEfoPXFJFLBUmo089SFk/xXQc6ld0ZLiGpQ
rJG5PSZFcmMarjwX1NsavfkxQMYKTM/c3SQttQ+je2UkVRRNrnYkPAnUnlhiQ2nVbcOtZDpPzEOg
hKfABV2YGwsjFMbx49f37pQAtsK3AgIVAIeuMvF4vSG3gV5AW/HUNcxPHGe8tl4jaNZWw5SOoeTe
2vTTH9DgxHG0sjtbEY8zRlEAyi4DGzHnx9cj3iJ+E4zGHislk1/HdNQ3pxbU/0Hkaq2uA2iqi46f
WAfIHEbnQnhBt6GOU1eBUcR4lqY5scvW8MLPg+qBiZAWHrO2/xYwxt0hvxN7MbUjjQz8fYJEsx8A
vIsJdsnRaTh6+o1mkxTt1uivCWdyt6aKsRGrrl9+8rLU6fR/vY4EPePUQjoAYhwhr99nBaUHzbap
riBT1zA8r43Qb4HyyepBVSuXoRqNX8JYf6SrGa+x43iRvph0dnQEfnDeo3myKGHxW59y4Isxgtvm
DBewJFMaxXkKoaHZMR0MPI1U1e9C1u0Kz9yDmZuxCxIuVlVPI5EzKsI+kt4xGsb4fp520uzM4lD8
N75hpzzsW3SES4Z/EvRlLBYMX3EZibpi7xFHc9vn/D4XzYAHhfEcDifK2VkuVmk4r8wkf9O18Rx0
YgK1w44JEppoAmPgjRQboOzyVPnVl7HrLZzxgJcHV7XWsh+D2xkyjVIdUpxDHlKeCHdv+0F1ssOK
ygnEp1b6J3juaGeFtLc4RdAjyYRY8bTItkM3wlosSuZ2Q3eqbfNyJDM5pVUnRyXYiiI604mqOVeY
HG36xo72RbLCadeiY+7qzZDjyFHW2BOiO91pBZOl3M87AFRfnTzGz+oIF4y8aOJdMal8Fcu1Ng1f
n7upNG6SZUK8Ty8b9eRGyoViy/OihZJme3W9rXiMpKCVK7UXSa1emGgZJp1dWdVwGuZPC7vFaXii
+nnkLoAc6YzNNQvRdt7sTat9QqtHxmUZOTuHLJh9Wo7fXug5PFcFAZVxRaQGRiJdjkmlEbXRSUjH
2RkB8a4BvNZbEgKNVcxkQ42+pAO8XSfyBCcTwi7REyM2mk1yaKoh2OpFt8FYJ8VXT0/h7WACNU9I
iGWoFg0w/LemHO9hSrwows3Ox0vaGauLBi8M8kxRN4HlrHQZ5A994GJ8CDWG5fAAJ8FZVySAYNfQ
aygDmuS2MUb1ImjGu6zy4WEHQjv6NabCNirHg9XUzQK39Xu7hj4pirY8sK0dxNCwx47EHGJAMQXh
Jc9ml/XXdVhHx2AaFcfutWScdyDKc11iSTXT2WLMSRdG5+rLLiIkwMRqa6n14q6rmXoFetPBSxAP
M6WocvUH1SO0Aramc5o/q9v6ZyctxB0fbxPvx/+mLkFPwA1poQ3g2te7hDEMKPUYMPztfNA1Acg4
3VyoCLiqQbaipNb3JDV128BKr1UV9w3LDK8+vozfVOlcBgM5YGPGo5Q0ry8DLK317BGfylKDdBXK
e9XoJeTIOLxR+hu/xCIdLrpGeUsOVMgYa92nFKZ51sBva/SD5uBnHjhJuKgN1cHIm8lbm3gODzes
2hlSd5Pgs97iNyUYUhoqdEi3E7PlDV7cY88fBlGI6LakVWD8Pq6J4ctXeIxgj58EuEhEnVhoISuM
fUo990flUUN2ctYH1rPjNFQ3YWSdfAXjLWHA9a5Mnv/aJKTJsRSodb53CDpvR8TV8PDxW/6e82RS
PWq829Otfw+g4eYUSgVK2corYZyLJDtPiEVtGMXEJGadsEbFZBGSJc+m8phVIIUOL3dL50F8muIc
bF1RNvqQpZ+cXL8ZwdGmG3ALLBVOFo3k67VgkodqJ/1kvdQhG5gRpVbBu2mWRmFwtw+jfPjiEb8j
23BA1Bos0c7kT2atbtAWqvtxhBE7sQBJ2olt9dS3dbf4T0Zwv1m2QtJ4OxptOMXvWxYE4nTdgosr
V5EcVgaj8yUKsm9jZabHPIa5CKc2vZ67FteoiV5CmrkuMYD2J1+MGDN4rAGMo9qHk6uDt7OTONiN
UalsDAxkYQOqt2RKf/3kxv+mMJCQybjngCf0xW9WbSp738IyTK5cxIszb2ZUsh0uAvcB1OBlYmPB
no/E9dnSxFPI/ClztZ+szJc5K8RNaOqjoJ9ebnD+yaW9rcVo1lmQkrfTcWYE//Wtr1uX2bwGR2Ku
QvT4Ma1kd7RR15JDZ3SP14Pt24vcNvWrJHIFu7yjH7oQthSyXwVXm4REKTvSzgO3sg85zvfnNj39
x1c5T8lfV1aMzjWmLsKwCKd5yx8YsixtYNOzZ060rZmshWekx2MfaydmD0xHumWF5dItRywTbRcB
PPYT5zhzLeZT2zXjGzd11FPZqv4KvXW34SEVt9DR1jZj+EdL9Q6qb7YrqRhw5CZKvh3C5PG10juX
8ky21bhsI9/ZtBOC4VcYLbuOwAjBsLwj4fP72TZE02L3ky7Ymsrhdy8ex0aKd03CGZ9AxF/akzRO
EXJWxt8HBuO7liYxKJieuj0ZuX6RLFzF8zeZ72QIxpADezoxD6XmqVvVyO+ox5p6gdU+8TkTjxvZ
pL3BihLfLk1FxK/EOA1o7pMvcLLJhrA92YXScqZORFoDF8q5bt1ECYFu8Vh/g1IgdonW38xSE4nt
BObcLZmGaYGdTzc8UWYfM5c8oiwbMuqy/CmcPHa0EK8hokfDzZSJfI7D28U8pc7Ydxdl7D7GGqFK
au4Rmasm4TLprHKF1ExdYeAtz9Wh/5a08gIWgXF0a2JoN4NfsFZlZMOQRwLfO0WwZNSonkRa2/d+
jpWjpp8MrUsOo1fiWDXxEL2SlEfRtZ+Nl3/zkJsg0NLiAVfBVN50NR5MoqHppVgJFc31vL37Qf9V
RHazw8JinRT5S7Gh9DUZRXbIdLjEeyA24vomobrylGpYvgiY4tj/koXemW0hAJaT7P/JS+rhxCyp
XmXSwfotcr8IrcivVSCEj5828R5VpJOCGzjBnOYE975ZcEkIv6JUjRU+1vretjrshUhN4YuPxBdn
i5ZB47KqtJr5OWVvZjHIUx0Lh5I5f1ndK3Z/rwV5sRCNFu6oD5aQ942TQcqsQloEFkrOpkqHKx8z
tk/Ost8cECA0wtYd4FBGVXPz+cvTEjLHLk0m3quR0yDr3GY3NOEpTA18jGws+1KX+E03rMmcgMy/
SLtkK0YwmkHFEB/O87iIQxzvKqEgASaEXfHqbRDi7p2OCCXdiv2iRGz8yVv+m2d8mg7ZIAV8eAcs
t71o1DpvuWpE6uvRxGE2c8wKCUidkS5ZjvsQQzJCILrzqvK2nVnlJw6U687Gu3kY8DdrakwLHU+/
K8xD5bfmWmgm0tbmbIZMgyquP9mX5lrr132JOgbGCO8wuzLF2Dzy+uWdJpzb1IfBK9ei8+h9GHun
PqbvNn3f7EACWmfhtPxDlukiTky8/fQ2O0IDQgZN+sGhksYTQhlgLL1W1uRM3n/8pr4ra6YLpJqB
zM2hZMiZEPLLBSokSMEo8SHgD86wVIuOMVcFlTUfFRwyG+wuet24JcCjOIQuVv0BM3uPiHvltqiJ
+ASM/sLI7stQNUwqpXcWCbyO52v8r+/9f3vP5LTGg5el1T//h79/z3LyKcmIf/PXf65u/vf2j59Z
+cfZzeb2f6Z/+v8/+vof/vP8a1s/Fx/+yPY5O/+aPFdvf+jVr+UK/r7C1df666u/rFPYuMNV81wO
189VE9fzJfBapp/8T7/5x/P8W26H/PmvP79nDcJXfpsXZOmff39r/+OvPznH/uvX3/73t6bL/+vP
/8VZKf765sefv1b1X38K+Y/ptsJZtW1K1plr0D1P39G0f5gmdBIHWobx93dSGJD+X38q8h9MBA1H
VWHJACZTj/35R5U18/c0+x/s3K/+3b8u7NUt/Pct/SNtkksSH+vqrz9Bz1+d2DYcHFoUwSSBHcii
Q31T7w0pQssBb1PLQMpSDbKCnEZUSUxk3oK2G8tmODxLM9cVvhF/iUHB1ylkTzylhqMB1r00GvJK
6sFPIFQVyTFvamOfM9KZvzR/6NUxOVrQrYj0lopYKXE0ksfCJBB/Q0YQeuUfE6947juismxFTqnw
o1sfGGmCqVWOsirMW9MNmsO/PyQNdUMqHB12FBGKkkyieOEZGLctXj5vu/JfXy66nAiDstdWdaqT
/dQ2wwFtslgrQfw9BPM9SLsxDswwSM5ULw2ltqDVFmt6HAtEhHHPysf3lYBDzJ/DFl6hqfoY6pbj
1rfLkovV/4+x91puW9u6rZ9oViGHWwCMypIlS7pBWZKFnDEnwtOfBnr/v9de9Z1wYRZFgsEkCIw5
Ru+tr/sMhuMgwuGGHhq9jqK6wzyr73G2LNBpfRqDpoIno/XV3aIVOblg/v0yg35vTFToVml9GFnx
MjKigVveQInPZxDE2i86EXfdxOI3lzfJaLyQLwntkGoiyszqJFqIr77evBe2R0h9zAJNjwkldJ3i
mlXyFMK/fvcJZ9+b8iyCrqyX0GyEGyZWeausbp9MdTTk2qtJ+gnJzQReJNcj45uhJbD9g/wEA35c
+szR4pGUFfjpeIk37Oxt3GKAKxDUBYsCKtYuzkftKRWCGqlRZq4anZSE7gajp7GcIiibGVN3lzGD
LNBUiOSjqpY4YGAQdoW9kdTlGBrzAKBrg8ah/o2U3j3EMLuiMR7yE1GYyKlWtDo0hYvVvE3T+lk4
3bkpEjNEBhcgK4bQn30r1hDYBD3akITABUz/rXD1KtxT2q9sSn+sonrubPUqkwROjc+3Y2IJF9rJ
X/J7NbNqRAUbJCVYyWljYaqhvKuAT8dV8Tuf619u593EQKFnh1aEq6XBxP/S8dfrhcyJqJNmG7To
yhmj7Hyj/y08ce0is7yCUAqhvg/RmJI+V3Rx0KFcKMrhRlFvwIaATwIAnIFL5LR9CFkj9MA1xzXt
Q7AU9pBGSeVCYaatpzG4rfDzjnhaAtKvciJ+vHcHVt+DU+KEMXaAaT46p3xYakJ7ygZM+uqTZbJA
8NYmP1ynkpl3s0tX4sWTlXABoQ55vpH+vfV17fhyFzaok1fZrOzo8FEORmOX56Ks0gi3R5sB1Cmc
+VlpnnfDjufUMSkRPcQfjwlJNNTD+qM1BmK506OgEfoQ58x8FUFwuWtdpdPMQQAkIAJK1/zIZX2d
a85061k2NPpW0uPruOidEiG8Jh9I4t6pJRXntNRLyG/MtjBYfThk2expDCfo1ron0/8hWdx8Z6V4
iQ1t2LlJNVw5WOpM0gtSh+zNucdRShm+tzUpAMITFWKCETrBCdWTHGDgIgtkae82rtUnH1Got5TE
2czxUcNcxa+wQyqitJ+OlXyApiCkW/T4vLJJHWC3ktA0aAdbwpg3c/afAukvZh1nAo1Co5Uc+EjZ
RrOvHBT923sHvG+xfp2ktpv8zgg0bcKmkKuQYejNUnblrabHT7bMy5PhYZlTgF0XHuABIvbwld9N
fVZcV8aK+LHOjsZUvo2dBYTWLb9amcNp98yzTz4K3OVu3lO/FBjBNeO19nEaZyXJC1KnTa2myKhz
7y3rNizcVDyvQHevzNoSoZ2OtJ2sud97/DIzPgR25I0+S2Y1Rdez6632a4pVfXD6oyLnNbJR+2CC
m1MIvvo3fmdIQdr87WPi5BNf7VOaLt396vFD6XJ1HuV96uxlKowjnXydiYcd38IWoz9zWy6FuNXG
xbwV30Is7a3rXGWtsTdipOCz2yJSVcS+9aXS7obMe4UJkMOWm+Z94nb9j2WtgFcSY/TbN37Y9Mg/
SWqDI5q0uKaIlg9zG0WYLkh+7HPOW23yQ2GqeYzFVUVi2y9/WM3dqLG7E0WdIo010EjaxvVaD/07
VSFAXQGjoje08iUbaXkJQ57gYniBnJzp4JlFwyykHW7jviGOmTHirzFXN8VSIefqZ8wNoF9D15rf
QNnBA0zbAemReYKwWz/0BfV8YRp3riBB29jCMgs55k+QS7PbEta6r3c9eW9WHClOMjfzdrEAtQy8
NV52uiS+IOlGcUUNTkSeIrcLapDVEdNrZC6RaOkE6m8Cjy0NeSsttzu6qOdb+KnhWtnGHoAUaeZA
FcKWEye6EVgVCnI42AFyFLHvRg250nuLcQC5Etl7uSpjZy3rm12QmbXMy68MjrrNm2+MbDz8o8j6
Ty3z37XLv0oXLJne1g22fOoqHbXPf6/9DM7JiFbMuyFOHRYec3LSRuNNQ1IiDZr87oUj632mw3Qn
eXWrj02GAcPC8aR1jF2u1Xu7rV/8wssZKMOZn4yesB5j/fRwhmHXMBT+zv59NuMD/c4X5bifvmyK
7bj72xoXeTNhCty3BPEMS4Jt2Zl7Phl0flABUMdvvB1G3Fm7zgdlor2tPLcFhJObweiuy2NiiuUx
ZjQTTBhP6U13M+gzuJq6bvb/l7Um7pX/bp/hJUQ/gd7M0fmosFX9ux8tYtnQVFAfLLw4l6z1iQ74
hvTAsbJZa2NZUfHxWQfGGGNtn8UDtM4fSVXeC1H9WocaTLEFHN8067DrjXAxqtDoCE61SKIAXDtE
0scoYumpRZ4jrkpQBBXeGdqJd3pWnr2piaOqUwuIDBbXbk2wqd1/+v54Zdr4v+0SIXLSd3AhsgFe
tPGkRri1gB+iTvvFwWYme7d/LiZKBLlmTxAIt5WO705wAszlszF7zEazvJ2S9H4uOEmNcv6QYVK2
beB0qg5sl/TKKRV7Omt3rpFCs8Yf700w2JzOPPUkxmtGvzfIcsFENn/JytTOskMf4cXE0XQ0lSsy
zBGRXAnSCQLf6x6SXP1sGSaGcT79XvDX+nFTRH2i3aeqPKwFoHwrh4cSy/QGAJcT6ANtqiZv3xr5
rZkSBcYsyDQq7uFaPHo1clJHhLk+fxKo+2XLHmBsqz/Pk88q1Kgec7jnaWF+Gs0rQCdYNCmBfNMV
eO3stnHIMsqlt+wUSQo6pIs8ux1I69gnA/G4VTrTZxjikRu3C+LtsRKK+OQiQPzPHX+2aVeCwWLI
EpdnwMysUzpLUG69IDAByFA5AzPLF3q9JkfOpdMIQd6e0mmY9i4Q+C4vcHlTf97EdmdpGAwmayTR
///7+HMVLNT94hIUcnnUn5drK60mnkZXGzk8u/3zGqPOoavrGUlctvz71JdtfNvWaBFuIqDtBS5v
6M9VH7VTpznJn//P5bF0Y0FRoVhj1F22t2aMHhma3bHp3OZWbSDBy+1//hzGpxKXPW0l7rzcftni
8mdlWPcZ/lPOtDzP5aa/m41+dbu4SXL+ezvDTrqbhi6ucD31wMWNNyh8RJ6Peh1g76L/D7kMj+9N
LEQCCkiaYaGy34Ou/H3DnDMq7ZtswYX6lNiDtiPXfO/EYwN/uaYUL5xT7NQ6p6X5uJZqp/kM4RX8
b0/2WQTR5agUOzAVc9Lqj2JsoCQx2Qz6FfBm4Rmv1cQk3igSjYTjSAxwHc0aFzZj56A0sx9K0CKR
+pVtJbgcmF4cqECPts6pXK423gd9Lg+NgqdZJv0vsEvHHO0zkpSYSEfSyiO94QlqC9XTxPywHBpi
gobQKrI8svufZa6ebasiAU7UD+vQXRud/K56h4H+T8Kzxn1p3cGgFDtvSGbC4cr1ph2tlxLrZ1PN
91J0kGE1KMuTNgWk0ld4uQ1o4qm8H3BmMATEgqW7wzGbJd1lVqS5e6A+uE8T40EzTYrVzs5CDV8D
rXfx7VSPi1+pyK89qlITZhU5FvPOyKqn2anQ3E/xSpDFPEdFCoK7tw9pWtI2TOPq2kNjH8YVHGpR
wS+sC8oLcorMkUOIGxfLPa45ppk9w732NUszaB/NuYLlBLbbeLVJOhpbc2SfwEBWT8/CzW5kJfD1
a9ZrVlGwQ6NTsMZJ8hOD2kGHTiCcWHzEGCnDota7yBAohWGkfOirf2soshMmtM3rnMY72/zQUv1O
pfygYE9ugYMEfbUfMJaIhTVq0hfz+oET/ZPTQ9jKuufYGKo3KJBvliV2HSJAdg8Q3bCAse/2zFqh
60xBn3jefqCsCWpfPDpJW785zbiE3QLOqpfElDmJJEsz8SBkV2aC+pCkhuqGzCKOkjTBcB7GoDL6
Ud9g11XAiasl84mfibW8oELiK/Or79UAI9rL+NTr684AiXUcxz65MjlqmxCX5t5pfrSsRDMiTZPJ
fdZJQg1wZqIAHsa3uXQPRSJ+uCaEMqd0Urg2sx5a+vK7ZbDGD87EoLzmZaivxLXaoPwGmNzFAl/L
EVMGEoYfGk2K544MngZOMXEVI3SttY+0LnvjVGfuhzl5JPjG3meT/7rGBhxzjWK0kG1YAzYDHDXM
oZKERTSdFo1ZQiSQvglTtOfMJz5AkxGa1+Icz5xKs2a6x277rnSvvvMIFatr99017toOF/JgQMM3
ekhfpbiyAQjTVjmZ7kDtWSS7womHqFGwfI3kZIH5pfKcgGcMWxT5RBp34hk44sJGsMikzfbBMkmF
M/DVA4FHC1szBMCCKfcpixPCF56asv5KZUx036jVUV/JkfBvFDDAMDlzzuormUgxgCeXhA5VOLFE
2RltjxG2sfTCLm+/rZ7PhsA3ucw37STIrBber3gxro0ZJuFckRjSlZhCEdxeO7koYGjUc9QO8bks
vfps92Pz59rlz2GTIcD33Ug0Z8hZZIx55mvZOW9OShwd7aaYSL3hnLlFXnL0mpuzsXWNROM0Z5/A
Z7ImWq7+uf9y9XLXZcvLtcvmf7a8/P13mz83Xu7/u3lxeaG/z/Hn4QkxLYsjd7no6vPlAgxKuobN
kNXnP1eRQP3XXZetzNxL1vAfD/g/3FpXEyqbf2/w//bYf7xOxXDuJMHZ60A+z14WV2eNXegsR4Py
5fJ3u9a80uX+6XLr5erf7f/c/+9N/z7V/37zyz2Xl/v3s/2Pf//j1S/P/j89/O9t8+Du59br9rln
1ud0u8hKLPW7ePv//eOqPgwCc+l26wqZkJi/1fFOPVZoferPUFeG8+Wa7Oz+PFwubKBZwLb4+3Lj
5W69tBx996/HUIiz5d+NLo9pLzderv594su1f9/9j+f8x2v8jy98uZFMEoo3IqVtfff37V6u/fvG
P089r4K8D7I/9JOsK8xephvqjfvqYkeNbH0hI6boH2eWT5Fmoakzm5EjrXEtPUL6iG4zb6CFIlMh
8idtyf8m/SZ0EVc1I1wTkCvBAKGNZgxJB3k4Ve4u7Rn2zvOucejy6SvLoRy8H2ijd5Rvz65BaQkv
H2syIvWmgvfeVeZhdZFHwrGPUkroQ5ncgwvszrQC3iavn/cjRgTWz+sPpvwHh4hyh2i6kFzKkvMl
/v05Hr/RZA9nKdLbVEzhPC6sDQAwgbgBQtBNK5pSiOs6wUC+3V6ZscXwKuGwqbaGpB4377HbBGZc
EcnWuSxhgGbunSUfeKlil/QzFbpAOahtzZYhhZWVJGM0joSzQTB/bGQX73LvkzETB1i3I/SLjCWr
c7+VMl8xgpXbovCUTb9Mx8jCBevUoY1ddPfIAOgSG4RNlfB1wXj5HjGd9HKPi1f+XPX6iqetTRU5
RRZNyQNRNV8EDL+XnL6jYTL5z5svtVh1OqR9g6aSqMLKT7vIG+VdhXluT57vlhMrzrLhLDW6oPa0
9Rr1yVXqaJ/N4PtoCvzfpi8/xzS+N2naGWlyvXnYApESWr9ZUpiLs9a1YA0Le6wOmbYFTVcUPRA2
d12WQz1M1buDMh8Nt2udvXWDVWrqpGtFz3vRIKLqAxmRDR5mk54Y8vuT1mj4LC1CUmu7YnUw9OSu
e9nZmxXcE2O86pMeyBgLDQOGxVW9wvta6mjCCXKgorxlW/NAIg/rlCEPrSk1w9kv43PiyvhMOAVm
PYhdOxq7a7gWkxP2rUWqmpmUB105XTAjPbVl1R5I0+Wk2xjHwaRdXIGa1n05Re11JityiGs4/QOq
hwUBxG5I6JjE80JR6kABcOCHc8osvrSl8wKw2VssGq0cysmAbCMmAT+lbGI64+BFClNjDFL2P4ps
fJ4bZZ6HMt63JchyDEXMhVMvdMvloahgiIhlQYyepe+5NX0QPoavQ9y7lTtf1xpG/1YbgJitzj4b
xofVaDjPs2gPWqMlsFfjznWU6tCw1+dxXj2QsEwAlXZTfuGqzkITsDqxMTG4xOqraezfqALMIwKT
u8SxH+cCTG7H2TyYwF8GcUUP2yrS29KJSdAC5G/bQN8cbTxoqRuTltnTRC3GEKpR6COodhF0uRC3
p6WodsbiopDCXxIA1s+kCCytdENzWYmJmZp7chPvZAz0QRcOKeX43GFTUwLfeNlKtpVTaEehDcT0
NMabMiwA2s5Vk9Cx4NfZR3NOVqxHyR1obTrQATVRPPsJjTiqvZ2tEHnYo2TNiyM2tAs/Uh1dGkoQ
I7JK74OsYppFan3C03SyktjBNj1hbDKb17RMrzLzjegJEiBdcMKxp7NrsKRY3ZJSLJn2q0VGmN7d
xYS4R/q6kKHnr4T1zgqxoocq11gXPmSOqn5JoEM80s0noibmJ6qgYTtksBEmB/nFXOPTUjOe2FCE
Rttbe6FRSRVUvuaHL3sZXp6lilfyHlL23GHOTykHUIZ7OZ/nYNHD83d9qjnMGqyfZW8zzbMeqjiP
b+2ZRjFBQtiiSfQKKd7UdckXNXbe2aj8ZVfb3bIDnEz0RZ4SYNKORBsmJogwPSrLjkiLLkNIPcUA
azhAgUyDPm9aZTQ0FmFS5ZavXK6H3CVDeHEQbo0OcNginR5W3J8BQJx6T+gS7k+mgoHlDxyIV2gi
+pnQQO3ISpYT6HQVw8g8tCh1wCBlP4W5pTn7M7j5R0jB+YEaW5F4xLrOHLWM9HKabzEG93PWszZL
UzwQSWyHxHxwGnufl0Tee2X2NtesHFuU3SEa/WprBmEvEuWTBkKQHJOxOwKcYEQEYwKSPdpmmP9x
pNWshEy7VTSq8o+xbcBeVGkgq7SBvkuj2y7a+7hY+SK9xH/SDPtt0O5lBv6lsBF3OCPuK+t1Xa0n
XXNOaKMLsKWWHhJlVb26zVdOJIxpT+UP4nUfO2cUgZ10Yo99kFA6J82OaizyG58Y1YQ0zKbQb5RW
azsrwPxKnvmM4CuB32mVa3+KMR2Z0v4A9YbcexwFMoOMOS4UvqQy9/GMdgMkcntQBe+iYx9AucUk
eIaPVOEFcdGuQyK3Iau6Q34FIvUrzoiO9NB/EXiTRE4nhtPqDkQDN2W7l1Z9sKqRyIsSzWryrCWN
dUaTcB0bPhGR2wG/1j2iAyznCKWqZv5GupfmM/yyGxKdOIEfCV1QjA6NF8xCWjg34pz4nMMMwVAN
++yG/7MeRVZhsG76CGxvF7kL0Qe+1QZFPk6UrxZVTWo+rlprn2rmCzqxhpGsSDjNDO0OB9fTOszX
ut3AgfSrtxRH0TXhFJXQZwi+SxJV1bS8qp+i5zw2VEP8RGPlhjEsEV9T/KEZxknB/0QdbQQisZJd
l+A7douNwurzpm1RPMg0vSvs3+kMR0JinA4G3f7Z6FZNoRA7p7TtCBOggV9X8Wchjb3Z2tVRkv+A
noqY81qwhwG1Mq9rRwddfKIL190JS52BqpIZ1JdORAO2urLKUp1mGqqZl9r7KjNfyRg5YNO7NqWT
n4Wm8R/T67ApBeZLxncElffXvJp3RbbzUzXxirXD4pxjYVDRJBqIyhhT1maL369XTud/kV0bAJts
7ntT38iMGpxcfTvK2h4MUO85yTi/0TBk/T97ZdTbaAH1acUV3xQHR2CZJ4OD/I9OEYqaZmG7kmhY
9JkZSeeNNKbkuhm6H2tBsKqwi0+amW8kkvzu666OzC6+11odnGrjwl0uK7LKyEELrSEmPan3zwyK
h8MC0mQn5wccTqRmeFtQAAUs5/Nxj+XxqyhLcUBhTXiXouYd1y6ShEdNY+OcKptxciz2JWnysEgG
gBEYyZPGeHTXJqplZ2A4mfH4DEQRxn0qgrEt7zJlyMidSkG0N9yZ1X1xY3494BmdE3vzs5yMLWAJ
IRIRsrfS6N1AU+VVYTVj5LZ4sVL8AbwljczUpY10LFHHAfI9gWDJte5+eTr2lZhgkC16Ul7ZRT5F
cC7sQDe8V2RQVONSLsQolvOOqtTHhCCOfbfcW/SF6IHTvkoRY4Q0cKH/EPMWpot7NH3M8MTSHfO0
fOo1DQmG9u7Z/A/qtRuQ9+9lkrcovQY8hfUuK021cxyb0CpCPpMcv5mmMwuNs5+auHVBSx5TS3yW
rjcGKmatszVJWJUvHkTiGU12zZcNjaY9LPMDEeNkeBLvGkB1IGLbT+DrEIZdj/qTJlx5gkQbuGgg
wqpPx129n6c9iOD3xiyma+EZM6VxHxXnrKKaSGngBfWwMMBJiGQayaLDx81ZsqX6uTJTA+0DdIHE
agSaP3XuaS0Feb3cczjuruSmI6jNFVN+vwB4JF8jrN7Z/STfVs6RZOpz5sUYSVZ/oprt5q+poM4p
FqwHeMncYGD2ttPK6uwn71mjnswSmoq2eudsLTfYq7Z35LADMfPsQR+BNXhIWHTuHUNx2rDGgPZ9
VDcVTCs6icz+dbHP9BY/C8nh6UohULeUGiwmgrLtyOLuVNB06tXjNzjrpKq52wF0Gts77HkPxDWW
V5bmPgl/uK4XBxtJ3rJcmgjw0eGiY+5lcFpHhkIrmbvuc5Jk38isoyzR831BUgulqlhCZwrpWHPq
1PDAEzXDSs5pfmWy+VV62OEWHV+cw/8t9PXqsSeFdjH6xwHPcSj9pjyTvlIZyNV6KHz7MkFkYhb6
ViB+t4P10rjMm4wXx1YWqBFQm33vhJPp/ozJ1F4c95DJ9qn3gYuLtvyVeO69dOlfk2lHQ3IbM78l
JMxFhpn9blZ1aw4WEc/Zku9VKQ9OMqw7oheSefnqDMbdtiteC0d/ie3hJ+V4bVA3zm7poSPqpiBj
ghZZU5jP5EK0Oj1uYvReGr8mDCxxn1bf2itPPAgU//sByVKv/2QoQShNp8yIdvwNPGGAi3JOCDAw
i0i/zimB2HeQucyL3QeixFu9Jg8Z4euqBn5ruYTcJrHaOzSnz9MyPmDbeoUTpwLP7vBrl1+zbz7K
niZery+Mg3z/p8+IoAY0/42qCdJeFZoty6B6tN5Na/rpbqFgHTVBfz+CLiahsq44LK83ujDmQ67U
nZZgTpo6sz17KI8LV0E2eChkbFOnefT3bSRYjbYrPLdCFnB59HHqPXefGflJwoEI5xrIpr4gTylE
PwDwJ+cQ17ACwJFN7nLU2xM6kZ0f+9M59srTPKks1Imv2jnN9FCPhrwWH7ohJsjwe7sv1vPkJ9aO
lKlPFqufU2aKg1HosHRhLOV5ydxgTe7MXDuPKfqm1GKM0ZWnppS/h7nv9r2oSDBXct7VK6eeNCe9
wiVovfK1LYg1Q/JtU044w/MoaZZWRCjPXr6fYu11SGfGdhu3d0IhwowL9VU8DjfYH1mK2Q9L1QHQ
IYGN0zP7+pQQia55eHhg8HHIXCDI65i8Pam7lKVXSSxhkXmcJXMzdlnLMfaE4wIdQtpRRT0cJna/
bwXBWJ217Eah6YHFGQx3KfR+ezxC9aZNMRRVZKf6jxGZ/SFRzVudDlnk2kehxA1JNl/Igz4gQEDu
FvVju/UwlSK92dkTWNeQS9GSiJZQPUnNN4Ih90tsicx9SevMnPUrTbvDQB4vnl6tDWMGkgEI2BFO
AMI/fUS1s8JXd1qX2WlF1JWX+xTh8ifta/ZsrwrIDhNbk9tNU7LibbhHqT7vl9F6Be+Vb62DbxCg
x9YVhNqaUNTtjFx0CBA7bYxZQXNmkSt2U0ZH5wZjJ9VSKbcw3mt7TfGmSxGpfLwqDL8LWfbTEKpP
pIp0yPYZM8HBhJkD3TsYN50fMWDXuSPVbh58xvsNxCuZMGzd+hW1t74lWm4eZ1sPGclw/DbUM2D1
+7pZ3w1IC0EHdb9LvmkE99dLQa/KsrcRtQ5lUrLHGkuBtallMpxRhDbaVAZdYZ5sxvmRrVXuobSZ
aQ0TyR1m+cNqSmIP6KCbbu8/Jtpr0jz2uUDKQROHus38clFwsbSnldjFfbBWCnQ2i5jFSB84ZpJs
IOQthYDHym5+76VZRv6s/SyS9hfYevRpt9nSfK6GRNSh3IIiWnvRHVXsReU+9Z1jMPhSiKWyjfiA
NslDPbJTRbXuebUmnk/Wy9wWr5C8vWhe6Hmu6lBkJJA7BJhGa8dQu/+FEwEHTU+Sls76BcXE+FAx
B6PiZT8y41/MewoWfcaTO5zU7D5UU3sCHBRHq3Ybs3RE+Jk8ovrYezaqCGWvqF/gWfa1g6IE1CMb
0JJcuoIzCLrqVL2uo8NnBhYzsmqPr2Mr3nN+gbUzVoEy3S+6GZBVNFaFm/+yF8e5We+rafzMyWcT
bneCx4TOM3PPaVOFDFwOajuK29LPSKzs96Ye33mO40VkXH8yx2+xDX0vRFzvlWqu44Vf88Twfp+X
3c0w7/TE0YPWal/6AfSl4xLwtuywcrxmna7oZjKYG+HookTbaR4Udo3BRvPgxutPsk3MoKenM02C
LIk2Wme1W2vj0Ov2j8lCcWHJjIao0RzRDAV1vk6Qa3URZtP6pCXtnuoamVFnVDzym3zdbC84Klc4
sfbJPJCBs/w0e12Dp0lF55bEkxq1gwKQLlRDsmVO7h8ON/25WX3tfLmYB6rjyzXad9qZ8O4nnfiJ
vZn4Ns2HRZ+OuU7hMZNO0A5E8LZj0R9pAhyTIu3OacpkPyDdMcYoQ47u5UY+G7qtzuQym6gM/xg3
9tavLOpjk08njx8FiriKuPfs0mRPupiEzHVGddG5T51avXDJ/VsmhCBoRKqfZVYzlOucA/+as4m/
+NxrW5ZbOy1M9ATqWugGDHAudzlM5ra35F1B6k8PjS3kGvYGo514G+VUYt31+LaDubHJ3XAKDuxp
wffazEdnm7I7cIn2A6yOnM/2WGPnsYjku+5gcdUZ71Exjs8yl1FSmx7R99qqNPbpaOUUm4BRuslo
doBTvKCk2KVKcEKRddlR0PxDbQIXMq1rFnS9M5w0uTwnjlzvSVOHrnc9LsTkxRkZrYuFlWsm+Qz7
cq43bSg65EkGbMuwX+gSW7PGsFlYwy4FTcoZW2dMN5Xz3ndLde5KXxKlODk01RYcLJq8prRl6DeP
tA57Okgi5wyKveUtMWZ+Fron0QjYY01/ye0QiCFbaLo2NAvm5rDVl+5cjnCARi1HqVwi2/H8zVzw
o/TUK+5liFR5DvdOyyPCQvNAATWK6Mdi8tKf186IXPL5lNRfvQnEOrCWka/gYM/G+fLclwuPA/Z/
XuvyNxVFfxbTdEimwT7IbbZyuUjirqdt157nBJmE82eC4em0KBrrixXZ7eX2y6bD9iASDbKD0zKp
Ndz5KmXPQ7yr+7v6qLaZGsqAGuDC/3ftclul26duA3p4mBhDwmjqkAYn76Yb+nMstP9cu9xmt6MZ
Zq1NxKWZHXQN6pVXTuhyZ/PUoPuN/Nz6NWTa48yvApwRzDDpdk20Zp0fahbpNaP8IKCxwX7i0mwe
dQuggB0fvGkieyq2b1U71Tez53NoLJEG40B7AklCEpWPbgObU0Cr4opzCkf9uYKLmXV7OVUfWm/8
tucWE11L9AM000R1gEILEmiS9J0P8HlIl6ck7bcxREIfxP1tJ8hqLDK8E7d5CptUPFkr/l7zHo8y
PZb0xVibO91XTyMoRlOrv1Dw8eAMSaYP72hh7UEOHaGNBiPC9ugmzUqPbX4qjPoq7Sf0rux1fjO/
+SswLKUNkgpOv+s6eV1ma8EPlqGzGGCv+/094LJbzIqsXNGfrdJ+lEn2Ix3LaHYFxij6wSPdhIPO
LJ6RxM6ubaxynfk4aOo+txn3DupqisFqjHxsO9Kz0jC97SciOOm2EdlVd9+6NG+9ITtrek1+V5Xe
FESfhxD6VJAtydckbc4/db1b9f41Y9Q0i/ysteLozx3TfsKetNWhcu/21GJvg4yRrOAkPl8uUpXr
Jxx2j0Op3aXHqt/UpbHz2WgquV6M6TcxOBAIG+MHWWqfk2k/QVihjZqPOhEh94ldfK2M1/AUmUdR
sU5N6lddbSsp4WIOR4EWdqtHqArpsNPkhWLqowEF3ii6p9Gq7tYiFZDOUG3bxAO6q5T73kloU4Pu
M73qzjbUk5iMm+3fahbPvWW8LNZ3xdz52NbpoUVzTaPZXNG3sew2iFABvsSCBo9nOMvpYRDss5Pp
C3IgxwPRhoERjyoq8qGmeWXf8GFRhKEj4CCu7VJiFfqU1dnGTFzq8coXM0icxX2juxX3LYLkvhb3
Q2HoBypj5u51j9hpBRR8KHDYZeQoKm2eT0C2wJ6nSQI8GYPZhk+sXDJB9OXaV/XjCA6kNNajAgXD
mKUbgOhxPpnbk8tPh2oQOnuNUxOBu+EqCkRlcVHX7fny55/bUNgRXLfdmJX0MfXO+Z10XhIawxPu
RR+nAnWk26lvSzPWnZ8V5xpp0WGW5nXeVRCSVjyfbp5da8dqIZFJoGzA6QHfeEzOK/E7Td+SupJS
THdV/ousKa543UveokUphhW4aKmfrT576vXusUIqbOOjGzAO4DlJP1NYVqGV9LSO5ii16Z8UpXaf
uelNq/RgWiiiUlKU8JIf0Jlq5KThCEw6ou9c/9v2+yJSVvbkcgJVufhCl8+bsy0isKF0OYrcMUWF
TExj5K9oSNaVBBBPL7A+LpBtTfovq2fpcOgBBLcN5T9qKvdaWh0CV8/N+F1jOsgafhlGHYdV42o4
CFY/qtXyJkpXPYsEvSSN9F1Z/S+izmS5bSULol+ECMzDliQ4S6KoWZsKW7IwA4XCUAC+vg/VHdEb
hf3C1pNJAqh7M/MkKtY8s2z5/2Mr7CEu9K3NubkUSVw7vGwDM9i6pssLH/Fm8FL7cQwUttnIe2Fx
OCCh9OMakNxf/Ev1VqR1dMzTB+ye6CV4RbeS2OeO+9TOKcp7v5rHw2yDXlB1sh1N1ncIsGCS7rlr
EmrtOH16fhOD9iORIPpL6ubGQTvGwcN2fGfTwltjuOR6zAkaIciehwDZbAl9YNPZyWPDb3DWOVjF
kaHHpAiZ6D67p2VTyggkLCyVrbDGR/b30W6xrH9zKIZjkEOnwNjHU8BDGq2HnJWJgRxrWguPbGYy
IBqrso+IwUhOEv3czMRuw39ShiifA/Aw2sNWlbIIHS/OB/yVbQPZcpXqKnykh3OnnMRfOUbbHnLt
/e0j+QL0Bd4pCknieOtQHzirnVOPIE0XEfGf5YtFf+saIN/35OF14PHVP6nCvuC/OU6SmXDhog9N
xIhuHt5Hk1lZH3GErDnqc2XUq3QoAMFQbsp8Q4/cJg2WfzUticrnht0KB5eI/q5GcsECGorxmjoz
y36ZswCpvoWXHCIq9WKxVJ8VHC3zsUyi14oIJPelbuvWf+wKAlSj2dmEpJ2K7J/vBEdo6us+Uree
rvuZOrldSNNFm1I4ecscdX61pzTp3LosSGoUqpVqHOqHyXj7pAVavh+mABvpo+pMGkC9/G9t1A/c
KZp8eTLy4A6xZDVnt9En+OtigKM6dJen/klEw2nxaSwYK1Y6KmHr0JFOdwW5mfTbTZy/lIFsxgY4
qzHO7kpl3bYdfOyRWeAjjW9l6zlMp/Nb53PFCP2UR/q9UT5bpnHL/ocRPnpEj6HSL9NPjdc/jDgl
HK4tGEwR9TXTxY+6LU/UOGrEo+kXVwYoxX6F5RKxZTtojlNg0zYujAgIXXJV6CqKVUVkn1X4Kdrp
kRtXafNjkytZsZsiuWdzhlUemfbkUaOixUEFzG/smWsVbPCkco+9aGJ3aHfO0h4X1HASBfXf3C9f
/DY6g8R8QhriZb3jfEptAXUZOuf8P6760V9VPvnlJMB04VbLk1OXnGbCEpdfd6qnYZt5zp+q4Owy
DH0fjyEVahOitoFrgB+Is3LLyF1JXHC3FFY7IVr2aM2IG5lJ3XB0iCz/1kPRr6Nh1utAQcvw6cRy
3RGFgCYGP8cBXHh5i8Aw8YH16nftPXXL+NlmfLemyVZelSKI5epvUJgBgIYkrkzj3+hYCH60QXOs
Si51WPxtduL2HQeXSSCiSWR28AfW/s3IodEGmoe5XC5ccuxdNPtd5fHOD/1nRo/XekqGnWsP733h
f9VT7cdOO4dx23MtTYpIL4USI5Dh9Ah3Z1fmfbvzOslRqiBUoNMr/aU81yycF1S0w3llG02uAYvg
ZyZxXsJzJFXJGmtufIyr8pxgC9wWcABueuNasr2IQX2tgyT4KSIGa3PYRv34kLGFajvHOqaIY3NG
oi9qBrEz3OnTxUZ7JOi3byb3VLM2XRF5yvcOBAE4ptMXMYIHAflZBE9zUH/T4IGY0VfvPQ1/KBSw
EuyBBGRKbrIjmsYx6xINi6JtcZMBothYBk0rubXsLU6x6UJLgpnzLDeNdFMQOyME9RLZLEnn0d8n
7NtWIFZTOlJ40KnuIzPV++1NapSu16GN/BDR+zB7TbyE9hlbkLA+vI43KyfaY1ivsBu/NBKtzgj1
MZBNK2If9SosT05lYGyYdHu0BD3bt9uKytH++0K8sQUcNlR7/U1q799if+VG8sOz+4/vnXOgXitr
zh/4VAMv5+Iui/Ealhffxt1Kp6qBTEoGx0+OfmL/mN6jN+EHUCoJ1uISLcEVwA9DsTAezQbCXVRP
oO7bvWHnl4pqUteup5WjsESw3WlRqdA02HvhYsljOSZ7y6b72qieKcyiktX4E4STWMkIcXbwr1Pd
8PqFq1mk3Pr5LMliem+W4pP2iW80dVYE0bmTpI7+ks/t1/7reBs43HXn388RRhwGCQ76OaeXksOn
G7UtJ09EWGMvrDaJJ3N2t6YW97nHp6UCJEbmCeXdZxe9BXOZso+moUEJCVoZfH+Y3E511ExW+avh
SPdUCHNHso+3p+XGEzTiCSbdQ5/hJUN9wMAf8v8PLfwki+VSyjUmqBUytza25d35tM2tptI4F47H
QvIBFN3mNt74E1E0+Uy3I+6djjOg7ufdhFLip7kA6RAm20zR9mybR1Woe68fH4lm7NTgMzuA5OMa
SRRZHao0kz3IledF83gOxuqHPcKrNvIfjjz/ZGrzMXGnP7NB7WnFa5hxNPNLB52kQASaUok9gztD
NfNjRiEnOlVMJzF/zrn/CVLkXVfqc9TdwqmaF6gQxElSJ9jnSjy2bPnSPPhXpmm+7VHM2Vd9OjhL
6M9tXqaO8X2MqE5vyi1bn33q890xMVwnfZ8G7VtA2fNAsTqfeo7ftKaUDX/DMQfOeN/ZOIltUKmT
VPm1V+XRnZI4aJCoxoRn6yDltWUpx4rPYlSot4EeVSxE/detqVUJzC7OW/vSDpyeSNs9N8zjrRe4
cSaKF23Ue6ucP7lExz1Jqnk2H1WdtZzroq8oQy4LoOyPy33p8BPLuhd7iBXbm5s7SDH75VvflQ81
bNaGwh/XbTBEuMRotgSV9hadsjj32aB4QnxZ3Pw6M/xSiyCyRgqvYy1kNwlpjnz6gW/8Uha8Xp0t
H+Yq+4vuQCfhcEzq+Z1YY8yWkdVRkL2M3OhQtvW9ycLm9lolqXPGEfKvjnzM/aeUwOmGc5u7qopd
NId6ZSccJab2xS5IbbeQogcMgRtvKb9txGl8AnLvEGt2u+jdEelnmFR/Pct60JJzV0rKeWIptOBL
7/10d3spLTU/zUnXxaGIDpMcNr17EyJmSOgRD08OoU0kdqrlX8Oi++Rg4mLj9ora3uHhw46dNC+L
LtBscOPxzm07Np0Njj0Kx1dWwnGF9LkzBo/Sd46907NC02vZ2lsTb4CY+nPO/hncSPv0exWOC592
m/7dlWm/9Rgui6E76WaIe896byM4OArTZGto7nQ0nqbpS5dHd2aJ/ge0HbyfAJuBJIdvtqfIl7Bc
29VlDEmPbas3/xD+OM35PCLTwrRY+glbFkHzqR5IjrefqvOo7Y20sTa9+2XCZtJNxofvTlizvPw8
0dJLaCyAld+08xFX9Hzs8hCQXm39LLWihqZM7fUiHXn6/ZKB0joZA1ssXEQpK4IatdtGiOinEBd+
Q61vOUNGyls4/66y77GA1rted9nJH63sJEeRnWh5JtfqtyQIDaiutP+ymLv98ncDRfpqxUGaNBgo
3nXf5UeHJSO9xqChSxv8vfCy5Oz1nnFKfH410o5eWAl4a981dt48HZza5D4VtVF05MDpcXWzNVm4
Jx/YoRN1CvCy/G7JaGBokb/48vtb6tvQfLTIYn/IQ6yLfnAkcMMzWuf1Zu6wyOdewZdRTLjtFlT3
23+zVYn6//vL3z/j5g4tVR4HOs4ga3OicGZyhio2bs7n3y+yIq6yomHxf7/PPADZ8B5KWtNO4c3p
kvYMUV0wxfMYwTlMcx4fv7/sq/LK45k0oIeLH+8P5v3fLVwi9mNZVZdcEDQCknPHeVJNLlVQgUOs
bZTXyG5WBg30YEaTPxV0w/vfL7KfBOQCr92JWb/C9lyrifaNGUMZgWj36ijkjGE41H3ZnLhIOdyq
sD79/pbz5DntSvvQ9do4KSPZOLcKvEiBYViorI2jPPLOk+XjP2zVGfD/RfYUUSHN2+HQHMku5U+p
LLetTTlZ0c3NFjdzhtdCfVeD+Wq6mAajP7g4O6yKyEeAAXbQY6Mj0OPoWJrG85xxk4AKdj+730M9
3D7l83ZRdv2RO9UO603wGaXSXod9+OXcuN5NFLCUcity/M22HWn9lQS0JGrbZkrthJkkeLWsxcQl
yBQfJDAkIbV5tFR2OfCM4D5snTVVTWE8q9rdDpL3155umllpyqNeIs5Cv78E+n8DZpTxYIpq//8/
Yt3+XIC/Z6U5kHN1Ll9m1CfbYPpM4L2tky60MK7ofT9I667p8DCkg3Lo52bZKhaJ3kP/NRbxIloF
fPjdrE0O84Tim/uYw6TAyeJgWVl58lJBgGZzwuaYXZiPUTEGx4lSQrRnq7sW536mbuen4qicLH2y
4UGQkn73xkHvZVp8JQm7tlmNGy/E+0E05jZ60NM7d2WMtKbvrfnBKaEECDXiZoAGdUw4XmZaMDjn
2ZWMZ5yW0UwZbjGvg7pelyn5uYkl8cpzGKfMOv9ZwmzvZG29L4Lwjrfc3NdcOKmU+HDsst/ak6c3
8BuXIynQIHJ5URQvQIAdkfzTiV2ZxrrDoKfNrLuUUnB09MVZJwuXfjCo+8amNXgIK3cz2uzULO7g
v/QxuuP6UwCCu22X7khV2lkxNB+MxF7NFSrKsvg3qGTyFoCVe9Nz827aCFlJP/dEm+iQQxpvMcKQ
n0xy5e/ogkrKxnkqeixsFQeAFUbKfcCrTQsdbgGzbS+GgG6bv+mqbY669aJHImnfUSeLIyUHn41k
2MTQK8epebQSdgGtqZId3k0THKoHB4TFbDXJKPYMFn1IsWprRgXBPad7YF18F2I34D4+7ZWmCCNw
TYxiZDJ2jp0BaK0fqQ3/vIW06VC4TWcTtvfSvnIkN9YgFLytOfXjTkufVjwM5VFysKri78Bsvpl8
k9hif0vdS09SojJzY2QLuF8SVEKhGOXaJfukjuq6CM+9A0oVHuhR4zqpquDkBnRYDPN3kLrt25CZ
y6FrVVwWeJeIrvUvzCr2yQ6xmrCD618iHtDgGp7n0P5UN/AF5sX+WkX8adddnimHW57x5R1svxEs
Cyeag1Mzf8Vvdm4aQpeJ097R9GEckZqNTVkrTaQuyh5Y+Vygt4hr5F9c/OOnySCVXuoy23oQPLDE
YnKee9/YIc1wq3Hmv8WCH1VWwt91LulKLaf30BckzfnU4MOX+4n8cMLni5VvZcqvbplAxexUlVo/
VP29w0bibxg+JDSWAGe2CPFkd/3eWPBj+hLLjeaD+0zZ9T0QkvDA0HoMo3olTcf96nPna0ZGImcw
Xeh67M7FMD+1ZRGdgHlzIfIalIX9yhySrDvYdjs3yudH8iFgkkegIpAcufdCw3XmhNoqTRDDMsP8
GnFE+iUU8Kx8jyqyqYXPlBh0zrNYjMemRSlO5qLn9ojoI3r3TL9xvoq6yHxGT/y2sfryOSFLmcFF
zBL9YWbpmXhcB271WM0F8L3SUKcWt7eqPPEoDGs5dT53iWV87sNpfl+66E7LKj9xp1hNS1jHkQ9/
YTLb7mL5zAyect3YqDO0W1OZr41px5DdQpLtC6dTCysZ8wdbmgWnH8fGDAodqAZArOeyuVmI0vQ4
qPGKi+vf0OXq3ISk44x6LlbmiXB7vhnDKo/DOrx1EnU1aeDZeKKH9kEEXFuzlV6ZrS34ORQuOSbJ
c56lNK5MYXZwbzGJsFXB2ey4JJqCIYsWmeCkR//Lm/3ibiRh6UxzsS6JHF/CbmRs6kmlK/FpSLu4
LAlmysJGM3FMVgQgK0mqsMw05ltuvsLmidcAfb0Zz3PuPKgJ9ENtmy1g2GiPSl+8UrP9mSsG5Snz
adGK2PXOA5Lb6Bb7OvvOEzggY/fFtJHEHnbEbZq85Y2CfNRniDdlVTxTdH4ibc6GIgjG+5a3Z898
aO5QOhae/qQ7Cu+whI14rX2fZ2yC8dftpf/WDIjkrdM1azyyhB6GYrq6GUA4BuCcdiwPJqQw3uaB
DRV+ZtQxAO5lX2ZElLHpp/xzNnJwsaXJ4UzV/bquBrEF7URolpHqIWr8c5US34SMbJOxmuxzqMjy
9yHRlTAlL997ibuSCue9ESLoeAHSfd/xTydkABWn/M68wDzZdExslR6+QYBl96qfsnuPhUiqFWfU
ZL7H4ehvIS3isx+mY8Vljr3cCdgGTEggACrwgvdxvvg8U8y7ojGSY+Il0UpaTbUvPNixEtDFaPT0
NWBZXI1ABWNpVueOfAzrayfb9zKP4uC2uVP4h9ZFztHY0XlMffIQd6O2Lhr0tlWrze8XNdsPptmk
WxPHtW7A6XDzDb8GOVhvflIzKIVgRbzhq8vnY7kgFfYd7apzfUc6ojks1uB/j35zJ1S+IR5RnX/f
X9uM5Iag/opzgMu+VrPnoqSCv0YTMx9yLiXvFVPPi0o+vCBM44pMx7rKjTew7sZOdNkuaxxc54nM
VoEwxy02tmLDGcSJg1L8bbvnBEjNHtMx/yh4PpvWcn9M9jhHx27LDSZcZ/6Uk7Ml6HfXjV56ttu5
i6tBchma9X5YwJepAednVxacG2W0aT2EV7zABg6+eu+C4Ht3JAKKYhmgHTt4Iv7ylNYWVCBP0+gd
5Dk3XrIbgz2+1VZjvwQsy8mHuBoa0eb3MUIbKc891zDW7OZJGU+OvGKAwl2oCu9oDng3Ic/ZsW5N
a+ul0qH7tE/XmceGySi1v12yGSdurZ8LQVhcOdp7j/LysQpyOrN07cTwDdt9plBGcwIfuef/QcMc
YpWFGx8ShXRsmg0Z/mdiuJugydTexKRaR/WTXRJCGXLffx64ctnh4yytrDnOFjSoaMBANznLjqIY
hYRrPUSQ045GoXfz7e2z8w4OwTCjBTLZDv4qg1jyB7XoqYbllSx/XJSWuI3yfu/yD2KBnl4L0c8r
F6VhQ5rbObog3NZcgd2xoOrt4nEzGEK/O6Xm+KmL7HGk6RCeg6KVtidqZrCcJdFi4Avt3GTlIbJu
HfHWU3JKMo0JM5+jizmLA+p1S/GI9PY0HSPUaUvtQwyyhMvxsgI6IfZCICkQPIjb4vatNH78KQyO
KILdrgvtUz+EErtpdaVSICfbg81DaBfHt1IMysTJ814k12mRmNVysSaPyqKD7cQ+Isyf8bDBddEm
H0LYyIH2yo6AV4KZa49Bz0o76CLARLk8pOzVOF2be4tl68YG6MGnpsDgBBhqA3ifOuasnw5o1sZj
4ULqMUBRdNbfRpryx7blRyHaNwzfxpNu3ecUo9g/R9NM6/b9pmKdf+fq4isSuf9amAT3vWoe7ss8
AwnFi7YiP27tLHY61xQ6+wqUQ/btl49JWwz/xoXkvr49k7suuhod5xXdqvBk5tLfKlZUa/72Dxet
OkdODhCiDoiXT2TFlyZPD0WdX0iLbZ0hCC5OH374LJmIV3oO3JGkuHjownk5i43i9HTiCOHdgZTS
mwo3AKdj7V4c/5LzUPrQbV2gNLOh5PSKIEE795bgzHq0Iokii6k2L8r1yIu/HTXvAqdA9+Ih+qIj
dTQP1/Y/H/Fv048YL5icnXUvcfHY1nJsjPRtGUGHNaqP9l1ffdOoYcGXMJYNrRTJOgM/vMZLMXGI
GuBSaOG9mxbPmyRyWSkHzXxSofwpis6LmwCcWoj6hxZlX9Kw35pku7bdrOz496krpyI2QuvHz3vu
PuGRJcUHTp6CIHmGi6U3jhzgIQbY9VuV4M2RRMtWdVuZcT3ri5rr4Gg5abBFnLQ4h03XnEjS5veG
DDz5Iey8bHurSVuPsBA32Cg5KdXc2mTzbymVsWmgY2XccMd+Go+LSSKH2okHIbj5SDqAVumSvzIQ
jWcVEbuqCY1CAXE209I/2xLiH245tjkFJh3WBjhePay/9rRAaEhzAq3jlrUZ4dc6w3nnYssyRWAd
PNM5M1KFryL6LAaGCs626QGnPmsyPitd1+eoojwmsqjMduB16rv0ShupgeFPq0MTvXQejYFsEfTG
XBrrKlIvO803a79l2c1d/4dO1G0r8mjteY67Ii4BMMjTdMt7HDyNRr00Mj2FZhNgg8UzDC7YZVtl
1RcKpwiMYp/nqeRGO7/QNGA11LrOSGgNbpJcDeVTNo8h6md6zSLV34EueqmnEdilPVzRrjTZCKwy
SWEsO1Jgb2Fh1BdemXUS3FCRcz+ugqDktzbyBHLCYeg8P57CAx7whpyeJPbVYy0SpPNur+jaSHzv
3kqsYcNTOz/TjkdFvQ/HuOh898nX3S3SRQm7RZ5BetG0HlLhAyEvBLQG3zjY7ClX4wRfTXfJx2zM
gsj1dJpTZ7rUfIeC0CdGo9Q6JI1xWNx5iCNpdx+tdxWwiB6zGnmjm9R3oOvk1NUMZywH0pbnsrRt
3Amhknur1lu7NDlIDsWXKnJxElnKBodW4FVdYTvssP2t4b5BrxkqTSbU/Glz07wWkPpxQj8ErhGe
K1qZVz65XxgSFeHf5roM7b+85xNBhqP6V8uEHaVMcbXODh92liNVsWA/Ny2M62Qdt9h/j6ZjNzvb
VEg9zb003PnqwmeK7Xza5ywnIW8+NQ26WhKo7FwXmAg8S15D++Yx7yvC/ij1xJNRtbrivnasn6Fd
/Fg447hB+CBhUnMdyQk/15hO5sHLzX/EBYe7KdKPGueZ6KTYOtW8z4ME5mfEY1gGU7CndoifXFnq
EdA+SyCrrddLskiqZhkgtUm4HleTix7WcdzMq2VjwOdi0j2auciuEMCepOmGMR05B2ge4GCKydjC
itx1vQt5rOZMK5AdNRkJqEB09eYY3jbz4JdrJjs6bhb29VWQUVgCppHszwMyA5lTzOl4nrNTwzOV
ytvHopXWjssDdwUt06dw6f6VLOU2kPz7WBTnMcncbZMVRdza7l2Te4CKkopECZpZi5cQX+o6NTUp
dW60Td/snYLXyiHnQjILxMpgf0XTJHFKLq+OUWI4j9gSDgaOAFINLRIo9STIg3i9UxvyX/1ZNh2X
nDAOflNdzKrz2FsFO2kderhLjg5knBhYj5vlPFSL+zh2ajsXKbN/MFOnN6bnxBNP/WS3h2go76cC
iqleCP43fZge2LeQeCBhvhrmVjwsEOBx+mYQvwZsXhzM1k2Y/ggxJHh8EW7ufd+1NtIYUMMK88zm
wI57ur9XbjYd5TjIrVejgM1+aG8txwnXpaRNEl/mzE7eYi82VdtUfTLNtHE07bWez1qSQ60Uq6kW
Yz8DQMUx4Tjd5jge27oT5RnKmhn3OCCtobPIEjqf7WQ0J/qcF5YobnhwrfqP6zXjHdns4a6QVIog
c5FpM93xnGHBOU9Fdu9Mat7//g5af43x7SQCBn6YcaScWGh1KNYDHuCp7w56yUPeLTLpUSfmbU/n
0e2vijjw6ZmklXjZzNJlwxql8EpBt56rMLvYAKi2kO6R38Gh3jtZkmzSZFZ7sG8PqR2+ZVFY3g12
dE9cSZ59cGrslCw3tn2X6ast7+z0j+Zieey1+4Rf52Ga5heAa/l9A75M9PltY/Iqq6V4rgsjvRj1
FPt2WZxl2j0tZTk9jrenaZGeivk3UpiDRPOZb6eZPqA6cq/uqOGE4+We8+XQ1qAFBJLyHjAug0ia
xU7HI7MghWX0ilyKbj8bIwpOvgp6GLS0f6RtVJyLPCCv3lq3epJxu1Cxvg7McrM4YbEvHDw+A1zx
eWY6sS3/S5nsvslwUT/AA3otkB+3pYPHM/Jn5+TP1l1hTuHJGcCYW3DAsNLA79/UVmpiQvMZysuU
PODYMYUWMzYzqf6hf4IMbrogtsasI23poHoKbxvphvCoAjuHUil7yVaL+X9sQVNISeA706H1mBoI
zLybd9Eot2T7QYKqa1nqXSE6h0BbXDm13Pkzw1Qd4BbqLSh+QzmfKwOlTmpfbidPXvtWW1vbj0Q8
cCvGB2oesojVWwb5c+7zZZOH5TVoljgdif55ufibLmZ376gBykE53uUj81ieJXeZ07wnbCv4/2Yq
Hh0KiLzBJpcKzirzbL0tFqtb9UQ1MHMH2cV0G/POCJBFFhOuLFKPB4SvT8stJKiOpk89n5jSWwYb
F3/TiKpbImfGZR2c0Z3NnVEQlw7qiRwVPuXH0iTxOQmNmgRaDGIiYjKgMvDKf9LW2jlV354cnwNY
Qa/2xo04CDWhAxKLtFzco4muGqeXJ1bu93ABzB31PwH+jS5ZiZDIfZndTNgMKKdmBsc6tt5RaZx7
/gIddKbefvF9kvNqOCigWOc2G+fzwukPbesmwNu4l+3KX88qrLY83Nz3/JqpgdJOl0Gr6iMXACrn
ymZmmE3ZFmGXQjGoedWPM5uQotG0V+YRczReUs5WZAE7i6BmB2FybfFY2jARv8iC5kEIWtE2y1+m
sO8eOkutpJeACB4HhHPo3SxHWXio4qVucRH6PblzvNMbNTlYyOuyixcv0CSFa3O3zOXrINwv8Hho
sSR0Qgt5pfKQrc2qOtc9d7tUWc5hwICMcygrHwdTvS5W/1E6DD2oI2FeHafcP3ShFh+R9kIEB5Xd
R7JaRTKxHmycYJjuPPfTr8gZBzRvrsCnVMhAs3MDTD+kCBEPLq7+MAvUox0KiJ5Vm8W1O/c8bKx+
OdHUtpyKrM0Pnh0S+u4+Ch7i+3ApzHsYlst9gEBlj4nYZbikKIldeBhMy8KNPDPSs19VLyP5PZCi
TXZ2Iqc8jd4jqiKY3tsX9BD3v79CE03wL9xYFdoMKHvmxIgLSsA9CId9GPDMS0f8wRVlmfu0pWo2
K9vHqEr4l/Xyx0zGdNOwYgVoAQg29Qwykx0kFOEV0x3B5g2qbfNsSiSUpvypomWGrKtC0jAVHzPO
j1xALcAtOKy3wppmlSnOqZOaDlHRWRc7gIh3+1ai2rL2LU889z/9rP1Scya2rbI4kgoRxt7asw3j
bhyCDHao0+6Y1jejMLpjtYBmKTqK+TxreQORkpyrpb6vWDful44whnX7EmB93qA8Nesu9fLT7xea
Z751S01k0gt9RKBf9opXKAnH6ciPcaBFbpO4HOrSCtdAId9kRiHQaGQ7oE7uVtKwBdYEHUy7jJ5V
ggVWXYv5IZwiNB7Bjkl0ICySgVwaJudTmZE/s/xu5w/N39zMP3GFsPtgmTdm3rSZGqFXoQ43i8/m
M0PDSuu2XfuThypOtV3vqK2xAHiBHZ1nZDfbxCC2i/NhdTvE+a77JwW5qcvyVWo32pghbk1XE0xv
cTqZPpndqffY33H7gaTvEIDstW63nhvrZfjKO0V8qdm1CXlRb6heWb7jGmmwAVTwylcqwkFlLhh1
jLOgFXo9gQ+kFnEnJzApzBZ72wqQHJNbHQeHfFnw6jTmVymYznK9MpGEmCeHc5BiAqU4absgf6Ym
DkkxBZ/KhWDnGQY50w+jMKvdYPrb1gkV9xBMbZkTNXz+7XuZjXe010EKLl9dR3Fd2/qjDUnHSpd8
NzYVDrG0KnJH/juH2NyLkj0C/yeduB8t3vEVnje5WiLrSeGRgeIaHPvZ+uBT5MX8eDuvCP9lnUIA
9dtPMWLe5T4AV1qesPjIuHS/vCR7KfNwioMDzT9qXY28Ian/7OoarK8LnEl4PocPsacC9VNELill
mT4bgfnM3omIdAc9I8GJMrTB1YDPyVNckO2ZAFk/LJiMGFfAntz8n16cstPAonRPESSG/0DBmmiT
1aw0J0xucVkJMMgdQoaYGkHXSI+05fYrgFHrFmN+KGhjNWBkiBDdsUr0qU8vBXjVIXqbIwJMCTHi
1eBz6pyMaw4N/eoy164XlxhLshRgg4LXaKHz0c1esavTlzm7F0BmFyIkO2A379Fcn7oCa6xZ9i+t
DD5B0q/b3gjXYYBQ7YTMZQP+W4soZEd6N88IOoMgQaYjcYyz+o9lDNwGFr3RRbtggiE/n1mPialw
8gCvmkITx2GUxrn9TYoMN2AGCQgl4sz96aEsBR8JU69rq1Br3+13dOS8qIpTZn1a7MwlnufwhL8B
3BO1a2f56HkYK5pKHowBJxU8gtUCMxjkTw8zjM2z3eGw55zzXPt7iBt/Jmsir9OzqQ7bj6GxcBVh
gqdOUcSNwq9m2uVzb4g3v5Rvtsg+VJ1fhUlMn1geqmQCCqBHUc29clMCo2AuAXRgvOvS/rm5Uazy
KyjpldM6WEsqkGaAk/seS7ozuQBnuyRuOv/O9otmnzfmcdLJV1k4f7qKcFCR5Gejz+9r7T8RiMWR
Uuk3TDN7BOPXMZmfCvi0IZn/sOA8FciAkaqF6xGmL+EETEQrgn72TTv1oQrlH1Mf5puuI588MXaq
Wpir6ZasY9h+6/ogAcBgHdsifKkakFAmeRFr6dacdoJ1iuF9Oy3tB+r5VTXTrigiwoQhpjyKOSkL
4CDr3uzpEaGLDiASAjYe0/ZHyebPHOmd3zIRzJb5FrBhwVtmLv0eqpTYJ9wWyxTvSGol/6HuPJbj
VrZ0/SodPW6cgDdTlgO9FbmlCYKSKHjv8fT3A8+OFpWbKPSp2Z0oKBpkpVkLmSt/s2kmtJFSlHl0
55fVRBTwFKT42wEc1MA1QRjVV1oZ7A0DqRpft++guWEsm6KJ3aCb4gUVHmp1/CWuantTBdyeTEl9
NRqcchxNlYH43maReh2EXNzHoeraEfJnuQ+4DoiGvnN8+CQhRCPAhMW3xhzcslYHDJKr2xRBOCcP
uXehQLbzHnyzGd20CJ8ytJ04+YMkdMqRiUBCGTqeQUXdipFssKq+OkgGeIeUuvOuMfJXKzCopG1w
Hygsi3uLCJ2ryeDwZ93bKaDSpIX6nCJkwomS05kR7bCChbKlkkWl8a0fZv/gdo8SXrdNnTo92NjB
diGwu87m0poiAftSZzfkkXUPJXc3NCo2EF2cXOneLEs35U91wltiCN7qURou9JoXvxzADYRXC5We
wfCdho4mt76Hv3PakZuxIdgDhN0VafqIMWB5X8shtZCq2dkBl+ZS9toYd3Iu9S8KiycxqDdCN3xr
0Z6LeioVrTZvKd66kkgokYHV/JwMDI6l5lIY0c+SjHuolbI8k0sT1KTWXmq++pQozgNqYUwIpUGk
04wrT65xeyvGZMvADGgMy0N+/n5fqSjKc1QHkOi4w+bCQFWQHDUbBbcNT3lD1J1b6Hycr4TPKL1O
WNe28VMvg53uK/tLYdzZhf6Vcp23SyfG0lfZ/U8YFShjfDtYUJJHCX78pKA5HVFI5NhaT6z4GAcu
zpsqwgU3QJjLdhjOeFP8iEvmiXrZTZzFJQf9LELOeNeZbLioR3yRHTb4Ueo953h7AKys7m1PfYA5
A7jbRI/F6G+5jvwaV8mITjzSYKX/s/MpONoji7WBk1C2b5NzVpUoMkm1PO0MbkExlig2cgDCuujS
70CRCIpBuY8wccm74tyfYDhRLtMv6vmf968mED8wOqWvkW4ZO2tmNEYz3ZI9b3WRlzFAtvcvEQLk
y98/ev/KfmdBvv/DLmwoZlxHhA6oN4uBvn+V9crfX71/T/jvZ7/y+3vvvwzGIrv4/WfC93D/QUNn
ypSNMXlwGmbw2u9/Ql/9+N/3H7x/D+/gjz/4/XtxWM2M4fkx6fuXv390/LFC88Kf/YePff94H/7m
9wePLCP4+/P9bvHf3xSa/P03vzu7+Cv/fsL7Ly7+jtD/3099/4EdGvUuCeqf0NPeBmfwdqMR7nog
oW6VDtwGpui/4wKyibTqxU6qfN+OY7VpVFPdjli5/+9CMirECaa54D+mP6mJDW6T1m6v5f1Fk7wS
Xjn0TKRW1NgZLrwW7nGplLty0J4TTqgXmPpq+76VHlDkeCvsKdjXOZukdqJqNHAfvglrYIhOlZH8
HHT8wiK/+P1PmHTYztkBhAM5PhRgttya8gy73RzgLconrZMcEi3Z2zLqLcgfemyxrJtKjXEZ1sa9
0Ve8a9LMPLRVpR+Svwb8FV0jkLdBpyYHsPvXXYg/W9/H9w5sdCQ4QNnpM41dztLMDVOEAgblL14B
6T6LJCCftY+A5XuuM+diKhIgVcqFBkTMCx3q0Tl1IA6usNml+R8j8FouKU1cWDWvAVp370uBhpAb
+Dz523vwYGb3d4Ci00TNRZbgLVWIS7FVgOY4zVRIkB2YZL1/qSmoGBiwoO22+R4WHhRhSwY1GDi8
hiK1w8sImuOIWxHX+c9cB1PsjIFdIMfiFByx7AJMmYxKfZ8i5jJ8DbUGiFMc7b3MqM5CqleFsgtK
6XmCGILdZXjXtmhvNQXsiC46oGvD7LXprMrEVhZxFl6J3VWq9BcBWZfzAeYr0hS9liBr5lPIVchZ
bqdIMYro133btocuaVKIPeex7Lke1kZnTTjpV/2lWYRQQhyf81F62SO4ehHPWz8LyZUtKGCuTRTO
Z7yDsxSoKkJhXJ8Gw1OT5mAHJbXfYElxrXz1Ov/VgIcMPN/+YfnJJtGLGvVPVnDhGfa2UIMUpGV3
y2LEjxW53LjqjStdaZ99nMvPMIdRzm1t+DXApmJwftmAlLlGjC48I+LwIAXfk07/ogzRN0q+3+Cx
cOjmpiHuG4rxqImejXJJxkV3hguGcOM3IIZqRbnT8C5RzNAt5O7BVMaXyRx+BnL+EiHrGXW8XOdt
CRKhzyUq3WoyualuA+rMupc4xWIyzm7yqXyi7q5dIWJw7bfdFtRVtE1VbvflKAOlBKYYARlERihc
Ref1ZZL5wc6ErbrJ8OiJDIcLzsz4ofaIc3U2R2NOcJdWhlsm0o5hNHA3ZfT2RR/HnLH8Md9ptnPj
IZR5VuYcvSL1xZS8ZBsDCdlI2gCGu7vnYAFVRS3O5Vj90ksKSJU6uzPgRZaB9eZRfIyLZDwr4Eft
wr7HIBt1WOCWyLekxmOFn8OhUMkqvbRLzPS+6tm7di1cJ67gXdhusDm9ZidV2quEuB4Vtwczqm6V
vgseozeMdF5UKYIN2NWPto7UqReDpYG0FrMF6OwvxhjiH9s6b7mGylX5BTDPRSwrL7nK/hfWySty
rDgglN3XSCa8TQCfyD0ASncgA2IDAxgf5S8LiSSqTDcR25b5fsjcmchWbGTbfx4bVd7VcnCoDZCx
SBKZ7B6DvYqBKeRVPrDv6RcUcq7iJv+psdsIqPAa+lZlLwJn5qKRDaqULckZ4uvBKJhxaKoTavOb
ELO4vAsRcPPvzLhBaGa89IsfKQkI97mxuORy7SIdQLn74XBjhpTkbfZUO+oYW70aAorkQ0jBRMN5
AZmwcbqOCnbUFlJFxcAn8bV8k8ACQRUl/joyJZsEuIWtyDdK4VwVVbrP8ToZHU4oBIV/UKUazGd8
W5ujueGMc+MYmYSIQqdvPEB33ND0XLt032VbT86VznqJx+A+CF5NM7ylAHNWzxQtVJD7zP6hBBni
OsN53urnXqjeR16gsXGwb5MMt4Gg0jdDXdyy27pw4G9z1M6+lOPwbUAHF1y3fhEDwkdZC8tCJXzx
JW+jNxSA5bq+aapol8vNjyrg5qRhgbDrQ0i6VhLUZuzmShuHl7pMzYvGQc6EO94EwUQqr8gXQdlM
1ddp8jI3BR14ps7sbz1R3uQM1Wz229N9njpfp3m723GU32JDdOUEIDgSRFhl+6pSf3q681IgZXer
ysV1DHjkTA6Ug4NbHFOebKCfuGihxufTGDw3IYJZQ/HVNmBd9fhy8eZI95MRfwPXKCH0M16TsdOW
DSukpMvW0b6G0zRtkLqtu6+FjxEhr3EgSP6PVkVijtPVSxuaAEIOXYOtgY6K9pmdTdzq3IwxEGJk
+ngp6ndW0LzWcz29GtMfXKV8t3Ptl2wW0Hfn+mUQWxcQIN0gM1/Kbnx2auPKnJHVRQ1xIFeLH9OE
AU4FbwCOgqtgn73vxhIljkQ5S8w5XeYYLmRUDiI/xNzCtFL4D9MOAASHvDK7HzBUAGd+mRrai+kB
1FP0kpv88kXJGzwm5BJJG8+7NOznNtKftFEPEB1sHwwuYxHPNn86+iwWDIHX6WNOL0r0irxo6nKj
x52/fI2f0XYoQWQrk67Bf2RzUPgXwEGu4ppg4rV5H1bOpVt3RXYf2JyxmoGKcTdxe5MlOJlM0S0M
XB8yg3Whdf5NY8cHvw23TcGtfuUgi2qOt6kcYAZR6iEwnl9xEMDzYskNmYeCwmxURJmsTD0EkIws
mWFWD77RqIjHcSxRq+CiBCcMtTo5VLWHLGuLqiPkejQje+tM9623PMAQQoWqMobVeKjLH3XI4YiX
5U1uWwkc4GAfpMMXCPjIrSZIdETeLxyiDZfrSbeswku9s3+hKmu7rdKdV16wH7kP4r7ovRqtpSd4
zf4fHGT/73a0/x95zapYsC6bzV6Pr1n6Wn10m53/4N92s4qs/EuxTMWiouEoKrZo//1f/7abdVR+
wOEdCUpH1zTDwVL2b7tZ1f4XoFLuli0LiBwib7iF/+026/zLlGVdlwHUsDgM/Nb++z8xm/3Dr01S
ldlvnHwqWMziUIrr69gVbmz6wXOoZearkcp2vGJxRg8+eM//fvxsdv7j9SHMfAxvlf9Bjhwl05DH
10Gl6cjZQF/ZdOBhx38vyj/8j/8wnFtowPizgSJ2jESLWj5/rtavcO9VzhhAaFcePz/mt0f1788/
9+vD54/SrJUnAKSuDlYIJC86hQ++2oOhyCN1Uk9sZfYB/tDKlHA/CN+KUULsF2TXOG77qde2CneH
K6bsSx1RhSYwi80bDUEgrAapaWXVcFUbo/c69TbQ5w+L/jPzv4XBEvzey4lbfDvXc7f24wx+dIPy
10AN8cTHy392oZLHyoTDlSMfUKDyI6Ug0bkrXlmp84L/ZKY1ovOPOZDCwlBAhrpy1SHFF+eG+dLX
FAqBfAaaesjxo2pvGrWarJUWF6ZEmz0BP8x6N6JVNxhm6QLTuYMDYO9MJ/J2wC7DlRFbakEIbmqg
fswRIHcRqr1FxOi6luo9cp43x+f7T/PC/w0OTQjuKbN8MwvGnBsqJVIOPZzw+hLxLWoDrdZrDx20
qycTlwJlV6BMHm+PNzs//rOZmnv7YdxGWcbVKklzFyzQt8binjvJjcu2A4VVOizu460sZC5NiHzF
djpnAGzMxR56IGehrAFRVySf4+3xBpZGTwh6CXJwVCGz5NoSVCIcDrZ+Bu81pYybZzCmLRMhhiG2
k5XltrTA1T+HDdcz2IUYILrQCmsurZvORWLlus7a/os/sRlsKGMc79rS2AmJIMFWHQAZiaDFxTUF
2F/gRKlkpXx7/PlL61rIBE5m9ipvqty1ktj/WRWWcpGmpvItiVmSK9Oz0AdVyAdGmhWlmZaF61ed
/NcoJ3PlPzQPJ/VAFWJfUlNMdhtGKE4R8O2wZ0XbzIOvgPXs8Rbmz/lJlMz7kI9R4sCF8RI05NzG
KnTnxvCAHb7J+ViHXJJmY7JBJsCjeBJwOUGBTw/6G72xgIIfb35hilQhN1A81mG8BLzS6mYWa0wH
/zxOq+jV09rk/HgbCytaFRJBRVnH59qrdGcNRz1EWoMCUMI9rPTVKKdmznj59nhTC8GqCtkg0fQU
Cl1RuKZlcuiv5doHBFYi+b0LjZjDSNrgaIYMriJ7u4DrC293vOGlPgpZwgmlskGqBOPOUrKfUvaO
FZLJVv4rk5NA24Ze4V9PyEevZaWl9oQsMTgS5ziH9uDlPcQp6TSF8YD8sH9rNkm31Trj4bSeCUlC
iXXFxE6pcEFzeGdm0xobroVBKGv+LSjGegNtVV6ZvqVgFhKGoXY9MDW1cMMeEc+Np9hDe05xtQtO
y3iKkC20og9lLG8Kt4XwfiWnQUjRCdiAtBLNyjwqn4Tzu4Hwh5dehhUUkKyBBkpca859Zaz+4lDr
QeDGJgc9m7pKQ3eUSPLnHD6a+Cos9I4yquSgW5hRu6lXVqQyD9pnH0XMLChA1IZkFriJhCZX6fy3
QthK95p9lqiajwAjl7670pTk6RvXDwZyQ2rTGRcGRrnR36fR/3TjrwgJpgllcAZDBD0qH/uH1Byd
x6mJ21/HF+dC+lKE1JJ4NkaVOnohMmiw83pU6gdvarKdEoNiXJnThUWpCDmFut2Qdb1DG0WRf/cd
s7vJa9l4PK0HQuLQULoakoge1F1suEBy/EuIO/idDVIlrSTgpR4IyaLoUWzuR5zJ39swx6Ldmwgy
b0/rgZAgLARuoRnTgxQv1gN2PtnWxNPqIrMmbaWJpQ4IeSHjQIRMl0EHnPEVrqa/MeZOHP/880r8
JE7m8/7HNzA70wjcKYpR9TTFm16BH3sG5wFbGb3S4ZdOWKEeb2mhG7Kwm4i4hkGekFQa+yOJJywh
VRhJgaffac8XIr5KebmyhyvdsvDsfG93GBdsQ81Gv/G0BoRgDgKn87yJlNLGY1F88TPMam+SWlbK
lQYW3t+yEM8dOMHcGKCGqo46W9kqSTDeQz8t1UMd5bzLIU9q9aGD5js8SJ4Sr+2DlqZm/v6HvA2K
Ex0fp2XX3UaDkWwCGLdAVhCCaE+sUchCpEPfn6yo62FnGACC80E7ADx74yr2+/HJWdgSyOqfXcCv
ljOcx8szVpPh2Z6KECQ0zMc7WTPCRzJLuZcquOnHW1saMCHqsYsozDQLyVucyM/kAiF+fIOs7fGn
L+R1WQx4KY1sCe6hC+FZRgIkLRt0xiVcYThRdCvn4oWXteWIkZ/nOSWiiE2Ubz6Mut6mb61mRkjl
ykGcXbfdMKGjB1KtdiNc6IEhleM4XKEfhdsu9Jg4uD6luxYlwj9WH36DGkJfJYFrGuPXMPSsH62j
asjFwpa6P97G3Kl/pjnLEZJDIk3x0HPV55o4TzyisRS9cJFfg61uAhQEkPLUfqHrBdYL+hVOfEoZ
2c1Ji8VyhLyBIoJlVxq7Iig3sFt4mdoAbXN24sf79nnasBwhbUQTyH7sxlj63OviQuPnmDvLqgR/
AW3DUsISo4JumExy2L84Qa9kJ06ckDYcczLH1k4Kt2/w4eMMhSpeVjgXmpmUK4fozwPNcoS0oYCS
c1qHgleLpkOyyyczic9hpSPve3zwPs8bliPkDQ2LJFyQmBw2iAPXomaGrJrZUobepHUEM8yUUQjh
ztYompUmP3/lWo6QPKyo11XkEkt3ROqsbxUNb/vgFugt1vCO/na8X5/nEFQX/wyqSDcbBFJiaG+A
1pBfbSYr3/R2iAxmIvHTlbW3MD+2kESgTWhprs4nP97uANlQiVDcItXK6u54P5YaEJID4uhlp3Cf
77Z4PIF6rwwg1FG4O/70hdm3hbTQ6XoYpRYr2FditATtCNswsAmwwCWM1WLsex2O7fvjjS3Muy3k
gcyQuz42A44ksHGAZ7TQRpG799hhVTOw8ngrSwMmZAOlVOw61rhrwJGrxI6PM6qCes6JT59b/bBT
GDxFQh2CZYWPl/TW6yGwmxFfuYfTPrwQ7k5laK3t9QxRYCB21yRXkB3G89Merv752akrNqaKqDq1
RZxo1SjFl0+3+8NpTxeiWhqgfM2m3OhFQOoIExBAkCO8lacvrR0hnLW4Q44SATl31BAHVbXecks5
v9LqFBO/sTBX4mFh8VhCOEty75dO6c83SSYmozKcylso7OppLwxLCOYMiXGk0dgE9opzbbPH2cYN
1ije4G1PmgRLiOcAZwXLlMnmOTgI3KdlU8/ONXyhSve0BsQY7gaFgkKeu9zrmxdq53V/VYVWryz/
+WN+skuxhNjVSiMtDX2eZRnD2xpZ4zPYtZbrSXkA8VAfcHMMsslY2QIuzbYQzHAG1KIb6UyYRbgI
KHZ/W8itsrJkF7YllhDLAYxvOG5MNvWzq95h7x32+tvYZM99DMHBj5GFn+pgpbWloROCu4oquLaN
TDUfpcKdD0wGQdMqNM+BuKTXhT7UN1IRDs/Hl8E8IZ9NlBDsWRjqaBoyUbLpzaSCyocSnidXRbha
m16aHCHieRexqUMF043JUVu5DFB0sdk5ntQBUwh0x6rGMTAhy9djgWWAPUXXNu5c6DjiPX28iYUO
mEKwB8XYj7o1cHWUI6Sgp3nygM9SvjIDS0+f18GHF1Hi5AGVI6oJI6pfru6gTVjA/V3Zsi/M7wxo
+Ph0jdXjjHKWu2VfyICuZFW79VW9+ZWg3xmdHR+gpUaEaAe7I7dBWdNIkVcg9zN5i+ddsEP4T90d
b2JplObvfxilrukyS5ZwCZORI4bN25pXgJGSy+NPX+qAEOHRqJYTO1aSIbpG8AdVda9OvXdIoCyu
vDGWOiCEtaHK5uSYLCI89SCg1agH4q7VhUjnH+/DUgNCJIPU1X3D4nqYys7gjrgrHjrU+U4cfyGI
q0K3tBZ7BBdMMWQ4rewuJK66Vj77wvgbQhAXStAUbcPg1GjHXOdYOUK38tuv4M787fHhWWpCCGJL
Gvs0nN/YYWY6j7LNGcXObcdFD90/bYwMIZI5f5VjAnLelXvnZygj94m28dqGZg7YTxK1IQQyKrMN
kiUgKD1zgu6Sj/bw6E25f6nbsYPvc1x4zko/loZq/v6HWCvCylNwOMtcIln7yrvH7hDcalD6s2SD
s/hpEyJEtGRqdtwbszqcVSYPqge+BEBI7bJL6/fHm1gICUMIawlh/6HVgf6W5mytZHDDj1d4tLKD
Wqo7GUJIJ4Pu4x4vJ26PKouCLpoC70qaNYb2lVrm0wEuEqwKs1MjG7h6kURugz5zfM77qmp/aXLK
vvF4Txc2DYYQ/BFSoeVUwELzfae4Roa9qTd5jXSBhCGymxdT+la0unraUdYQkkHm2GbT2aj+5hrn
jzzKbKyj9OS0N7ouJAPDqSfLGocE3eXiKlbVZDdS4DqTnPav44O1sCx0IRXgl1shqBBlbq07qAF1
+E52KTvU054uZIEK6XcE8PrU7RMk/tMQUY4CBsuJTxfTgN+1NirlsVtmxYRUP35G+JZKKwEzP+WT
JKMLkY/oXGF4hYEOSxRxsNSra4r1d6ZpPFVk/JVkP8/jZ40IgQ+JLcaDMm5ccO/gR/xWDp5irVeH
CzVMZpXJJELqXUk6XMQK9TFEnWzt0L+Q2XQhIVQxahNS4yGF6GU/0iT62Q/+t7RbTQlL4ydkBC3J
S6nOK8DYttV/MeM2eKgkjgcYGI+bZPYdPr7GlvohhDvuHI0X4S8A2aiF8wKgOvKVO0/Hn+R4A0sh
IkR4kxSTivBX7YbDJH2fRguFW3mM748/fWGYRPCfno5OaKsNmipBdN5AGMmr8bWYnFsK9fLKEC30
QIT7VTXZH8V91O8i37/xWtm5yzL51/EOLD1ciHGrStMwbisySBohf1V72UFpK3vloy/Mrgj0U2xJ
69ARRJ9MYq9bStZdioLEdrKklQPNwttCE8J8miBnOKi+uL6eIwVsBs1WrwtpK2vJD0D7qPqO5tPx
kVpqah7BD3sJr+uTGAkH38VI6ACeVNpgMYlAnqVstTw/oIpydbyhpTUlhHbDGx7nT8S/45FLoNFE
fSyUv/RgQ84CO3443sjSzAjxjeE3ml1aKSHA2yY4oxtBHDyleW/AuMgKZPyPN7O0vITw1rLRyrUp
kDDw8yPwM5GSoqLP0XAN5rTUDyG8g2p04jFOAxdyaTazNHHxxpPq4DQwOk7qgwjoc0okySJdRfnH
MvHApg5tnKMUVa8M0cK6EhF9GeSa3pQz6VCiRngmK6GCOFFxMQb5VevP8k6IUJ/WESHWMx04MqTJ
wEVZrzuPFQ9izhDkK8O0MBMicC9jtwAh3ebpSGFjSOL0sD9z2+y2gTlkw2kZRYTuZXKhNoqueYdW
kaz6rOwq9ZunB3gegrlcg3QvrFoRtJeNnewMsxWX3jv9F5ZX+zg4lbTShaWnC/FdjJKOlJbtHSi3
GeOZ2iEt3MbOuAZ/WcgfqhDaUE4dhNgK51BOurr3ytgIzxBmA7kZpnH7aDjoCq/M+cIGSBXCWykR
Gh2S1kfc00YThWqetrHQpIbY6g8Scq/WhHMv6rWW5iLSbHUHrS/Mlb37Uj+F0M8MxwJqi0dkIUM/
geanYM6O5zm2SWNu4ueiWm1z2p2nCNNL0H4IunLyDmpQVKjk6O3OGrM1/sNCChAxekaPOKjjl4Hb
d6gm67L/gkoaGlWmeRf3ErqXIcpAx3PAQpQqQg4wAqvOzLLw3bgdkjs1V/RZNMOHP0hmPrFCJELs
OrA4iVxGAW9lxXroeSvv/DpB5ed4HxYC6B8YuyCnBWofh1JBYpQjIlR4BA+/HH/60gjNrX54zzdS
PAVgYXxImP2AuDzAtDss+6pxV/n1Wq13acaFHBDgB4KIGYrG/lDcUWox0PJNmnPH0AZ3Sph7LdZX
3i9L/RHTQalFcmmxnXjfSrRSWm3CCUFgI4MVf3zIliZESAOFlAxpbcoYz4ACBhleoA43oE9z/OkL
cf4OJ/0wIRabX8XD0tvN8WyP3iAwmilMY3Ax3NhaTfKInNjaJYIyT8AnRzoRezfNQhj66LO2SnZ8
14gGTdojLlA2TrDAHppdaynqizRp4bipeykefnpD6mPlFUox3KIxd3BVTLVZZwdF5VVQ5ucjbIqQ
CLaepoRG0niIUbg/1Ehr7vFiXCuTLYywCAPUDNyblH5iieBUgjZXpN5piJ79VafIb3RNUK3M5MKq
l4XkU/lph9UncsV5QG2nbEorxXfVxzPajLM+ei3yzrzCzGY68VUrzx3+sHQyNBTBgsfSAeG3/s0e
QeIiFNaVj8dX5uezQsnwz8fj99DolWJB0cZZZ28qyuBmXuCsjNZC4Mpzqx8+vIUdk+UAgOHwpOIw
i4jJzsa478HCK2Z3WgeENFT0Q4fVnMT5LGumuxxLywssUE7DKVsi/g8HlUHLrJThGVE6Al/jnVmh
rW2Of/aFvYcsJB1I+kkeFlzu96HaQFGfMZ+xgbGmmmJpomZmd+c1mr11Qs3wNmqZtSfOurDviHyq
PQZyA66ZoAiVBrgPdValr0zJ57FoihDAZAij1okHKpI5+p6qjQqw7TvXcoBmpBPUp0WG+Q+An+o0
ki7Xs0xyld7gkKJdGAn00eNzo8wvl3+mUVPE9nkGkvOU8ZUDgnZvkRkjp6hX/XlhcxREn3tEuwGl
TkNN+otYdeJzZegaRDQi+Uvc9acBoUwR5Nd4xjD6nk9VO4vRWdMQqh583KyP9/Hz4DdFiF81NUmk
45/uIifj3bVmID1U5iCddI8HvfvP4C88DT1xtY3d3khDZG5iPECTxN5lGbC+4x34PL+YIo4vw4k+
s1veKf44Xipwkgc5uTemcOW0ubSQhfjsHRvXkrIYDx2ypwkKMtFNWn5t1mrrS8MvRGGV1rqXI/7s
IkQHClHODRkBoHFi93/S8IgwOht6TIMpF4ZZ0m3eypuwKc48vCFOe7pQuZ8kHxuRAqNfVa+Dr63X
KAeU7f1dkPrhyvloKQhFJF3IccyuHHs4WEX4ir56ByxiqJT7rkgR9kdYAP/QfJYsTYpDNcTYaDVm
Yj3rkyJfjeG4cl28sMxEiB0yLP6QqdZwsFUsxIvyJ1w366yRrf3xkVxYCPbc7ofXpA5+AbqgPxyQ
vM4eQ3a7mwYuwNPxpy+sYluIQ5xcLDwWqsiN4858w1INB0VDz7dloM+aMwrCfccbWuqG+Cq2bGdI
Yg/5MmRYpl3aWVy14VSsfj/+/KWOqH8OE7KhlZTlQ+SmU/JQS0jby5nxkNrTbYV58PZ4I0udEGI+
832s9wZGSw207K8ayNRjFmdr8Pilpwshj1mPlsseTvUjfNBNPrCVKOtu7WS88HQRZ2d1gTykUczT
o+knXg32pkVMdGWzshAE/0DZhTX7aWwCueziyH2GRajBfd1oOiHSmRl65CeNv4i1g6sVld4gha6u
FDJCyXGKV3M3qOFa+W1pkObV9SHYFLijUychURa3fXUlQwfeIRe5VgdZWKP/xNpZlSWllBDTyr4b
MXQ483TtW1Ea37BZPa16YFpz1z50wfBwaEkkI3BzwHBbHHybDZfK6f74DCxN9D/CWPJss8dwr07k
4Xuoyvalj1sKAKJeeTvexNIcCJE8aZo+BbVJB1Jf2XAX/lYo6Vo9fenhQgRznWJkca6HrjfEs40l
+w7DTtZGZ+npQgRPSsyFOAcMkOPyuMU1q94rXFyeHx+YhbEXAXSWjQSaVfl89tGJdtjQ5WiQRbI7
FUr/5XgTnx86TBFA5ySWh6asT2UL3zmMCNsJleqwwwBuqyo+BrAwVZrgNuTl+tA67QC9Wk0UO1mp
5SwEiCkcoLUmtwc/GKjeJXm2ba0ofwXi7GzMFv0PIqd4Od7N+XmfbN9FrJ3VOfpQwIBwVd/6FlqU
jHzJuOrl6dfUZj+kMl8rIM/bnc8amqfyQzBmfYLDKRxxN0TPva4nb6tbwKe5ZS4PqoOOe9Z7+TP1
nZX5WxpAIfgnvR5MpdCpJbXBt7KY6256d1/7mDOEcAyOj97CKjeFHBDpYTOZae67nk/6HfUeAeAY
W7vjT19a5UL4Y+YS1npAsXisHXsLY+8Fgc6Mk016GrbANIUcoGQU1ZpaoUxj2fqTr2HB3Yde9EuK
FOQ4TuuFkAmGeKy6EPEIZPmtmC2n59wr4L/uJ68LTlvEIhTPIgtURkMTnjzVwzaEcbwdYXyc21ZU
79PekvEbZ7Ed79DCyjKEDb3mwLvxysqH4wE4Ip0RErmkKcleM7Op21hmurYlXVheIjhvqjCkiSp5
dsOjrOJrKeqipVedNjEiOi/A1LHDQ2p2WzXDrTeGew9w10aa/KfjA7X08YWQN8qqYnOYMy1GVu30
CoX7Jgp/nvbwudEP+SRoEq3zJmpmvuNH+K2G8V4LxjWW2NJHFwJb47icxLMHjGe08u3sf7ZvsXk4
besggvBQOPNs4CnOoVebcotSUbUL1W5Cbx7x+9OGR4jsTILYH6F/BSMXJVc/NRFjDjH9PP70pRAQ
YprnUmeaFOfQtjW4J84W6JvMbMRNb4b+z2bEmn17vKmFmRCRdQNmBFHbccep21W9LzMOBYbSn7iR
EGF1yNMaMsK4M+KmLTHJrDOt2aFth2hLYXdolB7vxEImFyX0tGjMIhlv2oNnqc4zTuo5Rw48FZyO
RHhaE/NUfYiHrM21VgpC37V9AyHY2tjIXbcvzNU64sJOQcTZFTg5Z4qd0YewuJRS8uxQPeK7dIFg
P2xvyz+NrI55zp89sdChSwOEidxSqaXvKXa0oGEy7MxSNV2pVCysXxFTlzU5+EAtcg5ynDhIYXbt
3qtS5bm3LfWrZGBXftqkCG/wDFlDfZws51B3jXORm45yJg+GtsFRaw3kvrS0hEDnpl2P9GlkBct6
cxu2hKM+qvreKp0TB0sI9llWktILHqlxaAD2sJ5GC9Kk2lN7D/LTUEqmCK/L2M/jGd5KhynDYjLS
VHgfOXrVsb7GxlgYKBFc15U4BnUZt6MysucHXUaXHAfg8iDVk7MW5wsxos3f/xCEEgD3PM0iBNUH
88HmenfPFZt162l5iMGuLH9RrGncHV9bS22JAS9lShFTUeDSSL+0y1bfTRTe96YcsAR8U0Lkh83j
aQlMRN8VSFshuc5OBOEehEmg8+Pj22N+oVxVMXWglWYWkr2oqKdZPb5BKdeTaohcOkLjBV5L89b6
+JAthL0mvNUNM2hbHeQx11RwfsxKf/EzHXci5KYLOft6vJGldSbEfDNaem/g4nooDQuHWxVKX6lh
KlgoJ4q5mJoQ89YUJvbYgIfpR6N8rLXYuUAZpXNP64AQ75JSQlEHb4ldSL8fa3jM+dR/wUKtXmlg
YRpEmF0CaiBJa1bu6GETlErP41T22EBkWNBla0iFhfOmCLZrJA28qF6C5fMGdafhmeSWeuRfqklu
b0y1p2KAi+FWG7P2tIscUU4PnBenqJFrr9a2nvoeGlOdcknp1P3aRcvC0hKBd13q9GUfM++qZFKw
9KwBGQuMoDJnxzZ7DRmxNHJz6x+SWOKD1+9rkM6tiVWTFzp3uQpUMdeCWzXhUKViNz754Qreamkx
CG/7pkMcKs413i4odGIhEm5B+l3XIVynqF7DQy41IgS+5A19k7EjRlsC5KUP4MGMlds4H1+x7A5W
ttxLsyMGPnwwkJDevCluSF5cSaIPPkxj9QiA0VqroyykfRGIh4Vp1FtjRXqRYvwHGoPp0aOnCbLT
LAb8qMBqPC1dqkIiGPKmNxyDdzIvzv5B1Y1vsmeGl6leJ+eF2q69mN8RaZ+UhkTInTOFtY0TCvlA
GmLrBsfm3jgfW88ZLsMoaJ7aqEj98zawHeuiblE+/3+cXUmTozi3/UVEIJCEtAXbpHOuzKzK7t4Q
NSJAYhQI+PXvuN+mPrqcjvA2owqMhqure88Qy3ngc7zaIUDxaICK/L6cR9CW+lKvzwMDDTKRrFXm
QAffBjtbmCuFrsBT+N/dwczolHVAgkDd+dcww9ctipy//zj0njn/tpi9tQ9VA5k8jDhHjQfaqyMQ
B8GoLxxNZ7bBFq23zvD17cgiU+yHIYWNzBCPsr7Leuzq3q/ervuITfwgC6yOZzfKtGFIrhnn0c7B
CezCojw3RJt4EbqV932NxZKVdL6BkHC5kxKCDNf99k2gIK2m5TADRlSNHY0pWqWHqbiSz8n/bd/+
Flm9Elp1y4RrB+iQ4yFf0BlaTyakjF+SvT03w5vMYGU9kD4CgMnAkSfXQYjQueZ5qU7FBVt//3iQ
zgS6LUyP2RUFvADnN130/AR5oyyt5l7ek5Z51905tuC8KViq/89wBlbnhy7XYTxW4KWylcEqMC8u
aa+dGa8tHg5EdgiHCSJSE0TVZ5Rb4RcSenDohZfzUQFtfN2q3eLhanhlyDrzBMgja/Opq4r8ibnu
ynrSFvy2Qr5xbKwEzjwDZ4tSFHsEBmkP/+hL8qj/Bv0/BOktAk5nHOS2weCclkX1naFHrmF+YSRN
7LDqv8Z+ybyYtxyI80K56rMJpHEAmpV6OCxt8D5EFpE4Z0F4rBB5nrk6aQMKMiG7t01uvxTFYqvE
zoJ8C1UBPO7Hi/VMvPgPtm42YAbz09FfVtCArvzgroYQb/rx089sha2wHgj+sGQHozHtjBh/ON2U
r7CXh9jpqYZ0oYhw7gs2ecUKEqxZVrBSqjFTcMsK7fACdyegH677hm3MkFAnMEWEjKKWz5BrfUM1
79OU6/rKGdikEXBtBso6nwV810YGEHfrgeF7kbr65xlgWxRdLzymCdywUzH7XzO3PnV1/SWKxIVA
9OfBh5Pq5ri3ERrS8ONIR9uYw8hGCB0HcLD8eOj/HH5AY/jfp0OFSpBsnGS6VO0XA3TWjlbsXszs
PiLQMv34Jec+4fTy306daBUYdyQyaQMuE+xmVtSxiVjoXx8//twEnP7+2+On0JaBWmmW+g5AgaaN
sq8ThCIg+Dhc4sSfe8Xpy357hSw9xAPYmKeCQbloFeIv6GDN9xB8+vHxN5wbos2xz2ba136AK2/g
jziYA2WPtr5U2jr38M3+hfBYUS4F8qHcTn/lxiteez2EF7B354Zms3mhpuxn1ZCJ1G9mfV+gyLzP
eqg4NJWv9x8PzrlXbPYv64YsKk9Ybmet/GEqqRvUl0j7ABI3uNAfv+TMTthi8Agi52z9TqaGiOeh
rpdkGcsBZtHo69TTlb07JjbbuUVdKYO1YJbybGEPOHKGNBjX4bEKVQs7pGrgnz7+nj9f09gWkWfn
DI6/AP6l3BEcjGs/ZzXcriHAlTpeGZoUo52627VlXfny8SvPDeFmn68hFSg0Ouxz6BvGCIe/oHKQ
BiV4/O0yfPv4JWcWwxaDpysonhTjikRGgcA0TGXzrSFQ9izhGXLhTD33HZvdTlaWAdyEApqJKgM/
uggGc2D0S/hD7mpVXEJ9ntmWYrPn4T7iR0FtBXoyyhxttUIHQ6qfHw/TuYdv9jzkGeApP9koRXTn
OsGdriziSDTrJWzTuXnY7HtNc7/KINeXuh5EnEKjzeM4yr9SNt6F9XTuGzb7nkDRwC/WTqRLTqKb
ni7lTdO3/oVq2Zmnb0F4BKDqk6o/7qLt+C1XRO91QYLDVcO/BeHJti+8LASHy+8lPRSVx1LL7SXS
25kFusXe6UmpgPIce6Bkd4uoq9jl61eYZPCEoax03SdsdnM4ZPCahlE1eIhCfM79ZXiBLG5z4Z57
Zvls8XfACytwODlHjXcenl1et3sHU6kj7qXXifWxLfouMnLq4Z6AtC9ggE4J6gV/S0bRPbhugDb7
1xvXGcZnIT5hgk/uDnVq6sc1YGcXlv+5Wd5s4SjEXM5he6pKSfG5qpGxIvPz95XlYTIDM3HhpDg3
FdudLEzmk7lAHPJ6/eYi0+7HwcFU0mXu7bqh2uzkXtNixuiItFD1GBeN18bRkNv9VU//DxhPZ5Uk
RkVpEZAS0TSf79aGtdcl4FscHkpIdsGIR2mFS27qWlXHUOe+dNaciUJbmN2EPiMoh2D78jESb5XP
S7aXBciGF4CK556/2cXlaEe45/Ao5VO1/kJmtvzdGxHQq65ujJ/W1G+JcR2U6AFmHOWLDgJhsP1G
wb4ynqWwzdT2UvHiX7uJ/979GT993W+vkbnqZ2CbUNHLGx/Maymydy0hj35Y6iEYD4UVkXwOaLhE
sPFZVYe7jHD5zeSX5V/OLuwLNI/bB5g8AVdhSThNF1KFc8O7iQGAe/aRYb3A5b4kx0zPEExpi+bb
xwv7zM7kmwhQ9vUKBNOCp3MCSze0W3wXc4hO/qM9lKivnMPN/m91J3s+QVtyAIUJOgRRmPQCwlRh
4C4BCc8N02b/a1J4BHAgnvolXCQTP2sgERAxa8zuqpHaAvCgQhjmQQuQjl+O7lAR4LBmqH7eQBj9
klTgmYR6i7pjTK4QLOuBmbK2fWtyVSSYeShncCghwUaHp9bT12Gj2RZ4p8O8bFiNQi18OfIfPpJO
GJ47h+rLx+N17mM2YWGGhlTQAaGY+pTfNx6KdgOhdyNf0xFEx2QN6IUs68wSZpsA4YVlMUuK9Acg
Zh/QIGzZpg3dU6mVf+GcPLO42OnvvwWH1eWLV0AVAqkELN125sTWjPUSyNePx+rcJ2z2uO7Ayika
hxBKpxKmDJjreMkNnLJr4c//fPyScx+x2eqrrNjQlx3GCV7aj3wpPZq0dp7phQ1y7vmbTW5beAQH
c8lShZ0OkDD0i/8KVdi7/ce//9wgbXZ4DWFCjwFTmFIqfzRT9qPyAQoZkdZd9fz/oPD6IBvLjtC0
s02/D2b+nOOIT2AZ//zxC85Q2NgWidcOA3WQOUM615dKpXBQFQCl9qfFRMM59GKYQTddQgsPwSVc
sGkS6Y1FtivVlD1V1iu7GDALIi/snDPp3xayB5J8CIzpGqXGukdURLsdZE2+LOivxDVOvgvjemZd
0E0gCIPRtcuCe2K1gIzddMztG9iiX8g+/m0K/+Hg/g9mryn6olob5JZjCfP4jA3z13zws/rdZ7OE
C/vsqzZ2LfRNhBzLp2BtYLoAfaWihG+Fzp+ysQXNkkg9rEkBa+/xAEsf+NfRWVW/ZK35UTTR8OJA
9AX+fcrpsJehtP2Vw3Matt9ii9arUXBYRX4zRcEdLwXZTaK9JOp3boo3kaU3DYGm98Ah9zT2d9wo
+atxTbf7V4J2ALb/wjScm+RNcGF96c1eE7F0qScUzKoBwoRJ24XsUhn53+bzn+Z5E17Cspz4DA3d
dCB51e9XUgKI3tiy+8HRYelvjRry6NOCHrs9OAMXMd4xrfa57IFVA4OFu7iK+OInwQovwZiBfg7x
cw9V+7jXwTInoLHhN+uKukvn+ZnB/4/yklyrbIFaQFrAUT4ZFoe8oY/oGyBtzSdFwb78OLCcG/xN
ZGzbXECfJkBkFJQFMScaSrTB5AXywll+5gX/QS6upawrxXg6QhIW+NEwJZ0Yr9sAW9BiOK/zDCtO
nja8eBqsrW97WjTXrcstWhE117m0q491SYcSIsnCP5ZLeZ0/HtsqArbF2LajNTw1KF4cglY3XxcD
RANMDwEwu3Lw2f8GCBIKYKxQYku7hvIQEWjS79M4Xqqun5vb099/iz8enyQb3MzSsUEpklNwt2um
q8NVS/M/cMQgLNBStSxthhbJWaTrpA/Ka2d3E3VKwns4O2KDua4sHytaAuo6+5cUF04D/IeIs4Ug
ak/AiLbQiDjwnMx3nPTez7ywtrhVeUsvibSfG//N5iVQwAyaUtDUt011MAX8ZzRDW+Dj8T/zDVsc
Yq2sKJeuj9Ku0uTWX0r/BXJt6w/U5NdLbmLnwtym4aDENJI6z1gqwCRZd37G1s+ORDZVAv6cu1Gp
0Nt9/DnnXnW6bPy2WFVGkaAtOGaEzcCXrk2/z6ZxTVqFcMRDeom/fm7YTu//7T1SeIbOkX86bMb6
dhjKtx7Glzt4WVzCuJ2Z9q30H/CszewAHAK+VZZAOOq18BMvOhkTfzxU5z5hc/J33DfQjZvxCSp7
4JVgMzSfvJOshLsIQD33EZv9B5BulBWC0ZTXXr8bhLY7r8yus6VkWxggfNOmdq4IT7mH1msWgfHW
yyuZh9D5/98pjmwByM1EMT6MNHeFX/JjlpXewcv6/rrG5Rb0h1aiPfl8MYhhzmiQBXVtHovJjj8Y
zB+WCztc/jlKbcF6U4HseioFS4NcII8NhwYihWMgdQEYBW74R+M3KEa5eiRf3eJQQFb4CZeMks+s
gC2aDyo0mtAeWRnv7ADdYFhu1jCJv9AgOLOGt2C+mg+1iprldHrP5V6E5NHvPZCQ6ZWukWyrvofQ
W4OC7HD6hVXw2sAdIxkhxnQTnYovH2/EMzFra3AradjmuReyNBPtvWiCX8a0WTy25ctMzHUgL/av
AtxvAWv1eOlHPgnTbizG92UAHrypcdiauuZ7mZPxx8cfc25GNjueLPD/xs9naeVnbtf1J/GQtdfH
SEPw77pXbBL9MvBy6Dkp+HeiQeTtnLcCKJU5zV1C4ZBySZrqdDr94XTfIvxI2VrBmQ3T3PFjNbXP
jWi+j2p6Xax9RSdHxFOdX1d62UL9SN/OazfREFmQgbFIpuF3n8yhCi5VP8+ssS3GD3VrTpdR0xQC
S/MbxDdRbQNE7aEpgB0ts2K4EsOwBfm1UHBTflDR1MjMJuPSPwRFc6tr3G/Axfzy8Qo4MzVbrF+/
1iYDxAk7BiwTFy+l68PdolpU9uqJdtNOwlKvgTp5w//pMyn++vi1/4aVPyyJLf4Pgr8esTBUgQLe
4oaDD9POcefLdWLfITrp1anpwyJ/8f3CZreS+PhtVELvMlbVAhlF364/qjkIvsMTDKU7YOND6BH5
Sr9JbmGv9fGvPBNxt2A/nTdCzwprKWhhBgd91bB4VOXJWPS652/yBg+64DafXZj6A1QZwGqPYjmN
11Fd2VZFbx2YW3y2YidQBYVYxdyTpy4qAJ6JTlsVvYmxNVuwPtPcB+nYjWa8G73IJkQuwc11w7NJ
G6zylkEoGpzaMV0symB4UWD7vFzzdLpF+k3+tAbLVIc4SSPzUPUmvGd6us4fkm6BfrBdIZXM6iBt
+giqlGAM1GC1Mqj9J9RwwuKoYyu5cOz9eZ3SLe6vPFVZMsMIyOu0fNDRoh84mS5p8Z97+iZBX4sy
h4FZSFIJgf89HFx1Epor4Zx0q4ZngxGCQ4UM0o5zNe2AB6uzJFy74DorcboVxPPYOjSwDA7SooEp
FN7UIHuGkeZ1q2izhUGu4GHRhn6aVeAajZaTHbKcS0qe54Z+kwKUGSRrFXRj02yybOcbwFpkjvj/
8W//80lGt961PeNugIoO1iiHCQyQP1+EGZE7W/9Jmv5CinHuE7abuGJz2RVhAA6m8d4HuB0lmY3I
68efcObpW5yfEtmo0IoiqTAs/1wRoKQjqS7xrf/cV6NbeJ9Vqo1gNE3SoW/LGANf5Temq8spHsJm
fmv4UkwpAyL2QpPg3NdsrtyrmSULOkfSwu9d3KE+kcAY6lKyd2a6t3p689JAhCjD1xgd+TGExX4a
yt/MWvXJxEEb+XhG/pxQ0C2iLwpFNuu+JWkFNFOzGHmA2ZuNx1o8i6p1h3EJcjSLYbfw8fvOjdnp
779l42rhZoTqDFixbmp/5cDtqBg9cH647vGb/d1SJtwkVJD68xre0yYTcV031ymy4H76vz++9Gzt
gGby08KBQUXnzE90vurddb99k93DY5swg92cQgrJHgGzqFN9War13MBvNjYGIViAiPXTCuYAdSKE
mW5qS9AGuurXbxF98P/M69AH05kDDfLq2yp4UNXF2Pfn9AX2Ev878tqXWdavDY7Mkuk9DWRx1/i+
OE5zwa5KX+gW11dPstVQXCZplrF/sghmovmaXZJBOrPNos2hPBEOQ3DtsHIgfPRcE9RqXHsy4oHl
SBV38C56LvJ+AXhivVQhODPhW5BfHXqoKZcegR68dXFBUCNaDRXXnRNbfF/dcqaWPA9TsITZI6yd
XFr3V8/FZhsrHbF1ClaS0qZqBHpmqHUgy2AXZanOBNdos5O9ygTtsHQ+YAVNdysswJtBWfGjXWEn
a1F2vDBM59btZk/3DfpDPgpBYORRlyzTiXPpuuXQXr43nCHQ0mizs1fdN6yMPB/6vnWXNq4Hlr1C
7fEugExkFaPNB94H0JjwPHckf2jmrshj6o3dq+mC4XOOK9qRZTAQHYDySjPLlygJXQaYmhEYouui
2xYnuMpCem1ZYwdMcLcag0Xf9Ry2qx9HnzPjvMUJKqahvig1JPPnsjxWw8lTd0XFqpfhpf10Zsls
wYIeLBH/fz8VDlZNLWTQD2ADD2mzLO07tu10YcmE9N/b/H9v23Qry9eWag6aCLeRAMYXGYmbFoZE
uyIa9NrETmlOnrIcuewN4N6ji9vMSpK0jderz/0yMpaYYcl+VhGjEFaQXhmCjgOkXBLmAvphMugq
mWgLG9/dCAqbr2LwKgt5bPIA5heWugN89CSNCwh7k2SVAdzsoKOQ/z1W4HEBM9Dd1pNf/Zw9IfNY
5BZ2BZNX7qEV087JjE7rvmVEPjlh6J2RhT74LBx2YZTJR9tB/CGuget/HvNivF1RVHhQEI/yYqfl
kNpBmqM2Dj+kWqZPY6Sqn46uxUs2BN4dsI3lXYUE4taWZH7spCIHXD3IXuIxx7ytQd7UYe3yJIAx
IIk1X8dja0nwmaDRDNr6Ig9z7XV0V2fDcq9CS785XPzedaBtGQe44t9Jjt+mW+d260j1FFduCY+B
G8FhLtDj8uIaY59q6Q93Ptrrx3GIvAdWkPGT15TuDW3tHNZzM+R4NNgmj0VOhk8SdPFkKJX5B/El
AMK30beD7+ewlO/HexkGtYkbOqE1Xc7i+5jr4BanW/E3a4m9t3lHX9DfX35JVHdfc84tKNyLfoxA
k9iRdgLFF3eN15HI6a0JaQeXob5CkjhET42tu/twXUjMYIZ7w2TzpZv43whzT30LNgrNg+ngVOUn
cGxo4kpBAJs06lvh024/IZ++URaGa3Zmp8p5Z5JuHf+RZFFFjMIaEGxjHcRQmkGt0C/mmE2jPcIv
m8RhFqKn2bx7rGnjtsmW1KD+EA/409zU8BeM+BhHcBaOWxhOxjMj7qgxUzs6ziQGATc76NyTaQ+e
xh5iY+ZA2nCJYSwW7PjQQb9DdCTxB14ma9F9cfD+2wmizVGYdjx0XaAeG192MSSEsljmZonh1Brg
vNXfMHMmVs77MbbFbdONr+1M59i30WvG/PkuBPE3Lty8AFA0fh2G/BOFOlGsnXpq63pIBp19AgLN
3Jd65MmswAmchzncd0P7tXbTE6Sis51SDM3K1UA8ozL7HojLFM2laBf6/pEPE00CvvKkndRPr8qX
eGhlexAFlKChFOwe4F8LxRjHyWFuAgjt0HtfyhnMZ13HGLcCeMH8HVZPwKOO3t3YZcMOpiVDoib+
TUWY7NZ5x5UApDpk8pAR/QBtv7cR3hsJr9R7FRWvXdUVd/20okQDaXDjuNwPa/NdTMEvpYb3SAef
pBbhoanptwH6mTs7hD7m3M+TaapIPCEWYa46rLMRusBDI27X3vvmTdGIveUe5giUl3Aa6mSixTPJ
yLPJzL1fRgQQ5YbFkErpH7BQpkMZ+SPoXqi06CXLE9XzF1ZMTz1+yj0Q9z8N8dt4gEN6ApHgJR1b
WR8Ap3nRXfZkCvNE2QzyYenHfhuNcYbFGOtS8TgqsaAROE2cFWQHNSZ9OF2pEnz4tyjo3a1PCL8d
jR/sOsMQk6SzydQWxa6aKnSzeUpq8XmpKz+eWP8OC9C3lXRfVk8/TBCN3ysYgt72/vSVyOrHWIg5
BiB7OdagCiSmN1kakuy7Kr0BIpH8qeoYpLmmMtpBDsQmMLspEoG+sxJsiu26uiTLFm9XDQVuriUU
yerRIv8PxHEI82fhvAkayXADHtxwBwFciuutHgDECihWBI6IyYVtAgD4Cjk+WWHFkywWHrzMItN9
D5b2H4U1eOhtBQn9AsT2aoGrWj3VT22GiYKzT5sAz6XjsfTDGBpGwb3gdYeI1z54zJBUw7I+XpTo
Y6Hr4s0CIxQvBRGHNh9fZU4h4QqrHoIxW5Ft1N2U3U7SFj8XCk1evxV6TWBuMO4gEFjl8aJr9wSk
hln38+yN34aeyRfWyP7QLLVTh854Br7pkA1GjFv/VmxuYCxhugeJgkQXe1xmUayYHdDZtnUW6znw
xG4Na/OjCAb9Bkpwdz/V1fhT+OCNUdW/RrZk9W0DdZ469ocSLabVtzt0x9nPTIX5CMfTed4FXrV8
z2jBo9ibqvE7WT3612i4uoP0CPmCira87zu0Rqk0840LHX2tzGy/0nkZ77M+Qt2hWcc8i0lYuhND
Tshdb0v1A6p/FfqQOCBjjtLNvdEiOzqImtzNQV4cpiqb/sJBE90zETZeYlyo3sup1o9NFqIeWZH+
1KwAdXFipebgzNf1Xadm9RYFEPyqHKSbIVi5HhXMPm5JXUO6Z7TloXTFcMAJ1Hxrp1oe86p0+5FO
bNfli7r1RLskYGi3dyuEyn4OS9P8BHdq/Gxb0c0xqJI4ltAD9CBhHnrLPlCFP33Cn3Fz6X07qCS0
YyUecj/L+5vO2QpsqxKRD3dMgWWkVvXQqEl+kdTquybS2EuihGpEPuAgXhtvhadbLgFKE/O3CJfR
fR+WZtd0yFVbDk9EqHAuX2wfmJ2OcvoJFc3x2FE97kkeNTc98HSPRbvmJvHciHltyeLd4ZjBvhxM
82n0ND02kF48MN/33iPf9HdDMLgXxiuULqH4/9CsPEo8ycRLO7p5zyamnnkfkBt4/JRQJQay6xGn
1Pw9B1rwpspd08SejoyFqkxoP/l1W97BR6o/dryovwSSZJCqz7MkpxJuStJMzTvy0uklr+v5s0/G
FZIclHU3tWTV20TH6bVdYcU09Lx9neehfvENQyAsMv0yh3C7lK2d7ut51odVIGzUM+Ofsq4JHpDv
ZPvaFmKMYSYQ3YZu7O4N91HsYlMf9XHYOuRutoRwe5/Di7Nt67gIGI5ViZCIDQm9iFb1GHuD7k3B
6wOb6GM4RW85n8KfINm476Nd8ucSPsr7bJjd90753mMpiRdnndKvRtXDJ10Jb4/5gxMP8FIoHvUk
CYfePKxTgxJoVNAbX4/TUQtS3OTTMNwqvi5HnuXmFr5B3gElCZS4VIg2lgmCZKH+jIpjUf4N7k/5
BMn8fkcXH5qTSDH3K1/sDWsse+aybxPTriqFogq5bxa4JkHLGGBUMldHGOv0M5IKOC8m0WDpZyh9
FjUiXFU9CTIsjxh576WoefMUdRZiQksEftEuUlH2bfb8+bsfqhH5YE/n+wAaqneFp4sXhxPRxsaM
1as/UPaMfbz8WnEqv/kmD2/Rc4v+kgxcmNXNRffOm6iBOHCgOxavra7br9FAaoDhai8YEprVk/6H
chfOO9P4+Q+sZi7vQy5MfgCfDg2yzhVwsQFtfyG3YS3VlzyMpjataDuIB2hoI+VZu9lDJ21WQ7aD
yWRHb/UAFY5b4c095LVD5uUkPhF48lhHnlDoaQR2iKXzYaiEYMBJ3M31Uu9EF1VrXI5Q5NgXYKA8
+1a5DMfpUq83bQDlg2MEY1HQr3qi5tduNu18h2puwG8yVxuXWEXyFxBNqn9gdND6eyPDLLobcOHA
8qIN+wXDNTgohaRs+k81RZ30b6QUbko4K2B5BMb0HEDQHR4fO8u9VsS0tab/NIqC0RhysxG88nQP
qKpFK7LftXUfQVmeW99LuqwOzcs8aePtezpqA4Qn60AXq/rGT5Qqqm8sWiRCwzATsStWAPKPyyrD
+RaibTLbG2Ad1rgIEXp3Rds5tac8svdauX6NcXOizUugKoPcrwPOHnfpDIckcIcg2yJ7teF9EC4k
2kVobp7qwH706ny1DHvC0DaKSYUUBrqTxhv3S6fHt7akuftmcW/B7XyBbXgyoB8qdw4Ze3toQBPP
P3HZTCs8PKLF7UjAdX66vM9VEtYKuXDY0aC7C/kqpnfHG+0eJRxZe5gqFUP9WiEWsoQICSi5BOQ1
hdXUqB+QNKl5jxyrbBOplvbbvMC19dZEMiyhTKNYr+KQtdwdcyUsORZh6ItHF+Y58VFFkJ5MfFuw
FlZYqPRgy5xoElC4LNQt3Dib5QW5tOmAIueFhVYDD/u9n7dB9sPR0voQDmO5OXD0isbbRaC4mizA
GSx3ruwEexh7rcJbahoTpcD+99ClUso0ezrQUEBtPw/GeMlcmx+zceTNHaSfyBCbuQWyGfL9IZ5M
quLZQbCjTQfoXIWJXzWdfDRBN7K9X7bNdBNkoetTOp4sfgIOcM6+AWUAUt5Vh59TBe3Ib0VpAUbm
sPfrY1PiVMY/q5pbaodB3oMZApUawoYaBXGFavkKx9VsGGHYttj2HT/e2CNSjn64Q9NQNIfSrzD+
0PPiAGrUPfzdRg3jgNQZUo7/gBFX1p+r2Y7dHhkpHg3dAJyMC2kMVBbGhbl33hdUPBQCthJ5Fnlz
bFBEGhNRUPq5yL0KCKCqqf4J0NkaE6cRlxKzSvWSR7IJbgeL/O+lITCDSQxgXdNzZ6l4y712Bf5/
qFR/M6p6jWJ/YRUs1jLCvlbcFsULDrSu3eWogRaAS/WZBksBA6e/c7+I8jvfLovHdvSkwrY3i4/D
qQ9rn1dxq10G4n44C/HJDwLP3UAxFnWogi4T2zfclB5Eg4t53HUzKjZxfkpKb6h1BehcZYm+KzUe
pm/N4VcDjWSURLEpQ0UfTd5FzV0noDTyWhgC2sKyFqx8qshkOMSOx25JHOBENvZVvah/mow28wF8
N5a9DbD3ROrGRBukFdpDfiJc1Q33bUUM7q2IrLhozbP9nkOqaL1bImikHXxey2g3BSHQ7z0F1fIp
gr852du6rBcvRrOPrLcrsiGkh307FkfRBRo23q5ayi9N5zX+y1C6TO9hAOXNO2Rbxj25slXhzq0d
fFKzmhKRDD0dvFvjCFm/L84HpdLrorB+rDsydymFc/RwwN2wwi0vE8rfdW1QrsfVwhsLkgglIPvY
d9I8OpwguBIavuKGmIuVv+VtDpxGhXJAC4wYOOUHSim+l+O/qWPhaPOLRmtNMcBVlj1kgcOgwo1M
kITmBmiE+NRilLFovczdUE3wyymCon+bUTORZ4jnohgU9FNT7ikJdZigkDPyH0FEkIC7skRzzDBR
B1iC0m+OIwPH9g4BS36phnb2gSzKfX/XQFQ/OwwjpmQngk6TOJMrLsNB32qk0ksXvhsr2zwuKVyy
D6xom9egZ1kWQ5tyxtWsrD1YL8h83qHUod4EaCvLA3U+72+DQpH6a1dDvPA+CnvDk1ItxXzDoBLw
C8piTh+JB93km9lA6mQ/jwtsjn20vSjMJGUV6JgqOix7sYiq2AVzTZB9L10Do7mO63bXIl2Yfw5e
Y/TeM6Uwzy04TN5xmbnTB9V7wnsuKpFX+1LbdsYNC9Wdqot7JDXuR+0vNHjCINocuRMZGBB8ZWZu
stZ0uAx1vlxu1kXkbyh9K7MfAmfC3Yz+UPu4aOSdac81I7tKD0NzmKGFX7yjRTW999EY6H0gIm+5
g1ld1u77mvVhwsCmnl/XDmXRu6gug+jQIVdp9x1UDMldFyDO7AsIcAtoGPv9/3F0ZsuNIlkYfiIi
kh1uQZK1ebfLZd8Q5VpYEkiSLYGn7089VzPdMVW2BJnn/Kveb3kP+RvVfR6kRV2uOs34kR+Llrjm
nd/UsCR6UbP7sFhbvB1m11fOc5R3Yb6fR89bf4mtMOPeTG0x7UPfOHI3aT/rngp+2zDRwTRM1PZN
TpWWJbvvvVe6gbdzjbahSQbdVQcqI9R0acbIFo9O3FPam+BxFqtJFqYNf9cuZoyTIFO63dk9Sdsn
R2bUjsrOrvqTcCx1tDG+FJGpq8TWsf9g8Z9rWA9VzjTTbXJXCCW9xMKpsDJTCy7kxTNTnpY6aEMa
JFxlHzUYHQ+59sqPLDblrwE/8LBrqqLXO08NlT5VksiSh21jGEmsMEDWxFrWuf/QfzY62cKqepNd
t8Yv5RRQG+u2s87fPWSiYcq/G70TOAVYzLRNBhPwlovmkm+9eccz2LcPW7h526nFNyTPnPVDfieD
2+LviqK5NlE9vNlo57KdmHt+lKjL9rxs4z/hud4Zv6S7n+qofB3jNX+ORmF+QjSK00pAyXPveHq3
5bZ3ZBrST/ZU9ru+5bandyQ78qzQK47PO3oGuV8vJP+xaoZD9TlP4XS/zJufA4DF1WvgNuZP7S43
B2Wfd8nYhOXdHI6SXZqKxrvcbduCh6Zf2DeEfqJnu91nGJT2Ya/UwtHdjiiTOryeum9OhYOsfGm1
JjSsaPGQZ4rLIhrEKV9q9xTUHLapHllLm3Jb/3beJK5ZpPifq7delKyXfR8E3dUOxHD0wQdPsirn
97IdqmfL64oXSd7/0+yPzYUJ1DJpL/v8W5PSyNUAypZ6tu1cslCEd4sx43kprfFpKfvtI6Kg8cbI
lyVJe4tlpwzYs51UbcMMGEb6oryl+26l7e5VHnjN38XTsr3v47h1f0yWBxIUiohgm5GjtEKnRneJ
JSviPQAvrG43kWZ6DjfbOsEHzztbWtOfdVHcO8MYPYSVC8ge9kznfaCGi17tnBem8H9m2tXOvhjH
+kikKndGE3nIQ63pE4JfnUZP2Ts26O2tbtttXwpnPhq1jE8sJBQe9CGwRalK92OivGkflrom7YzQ
UFy31aCSHpfZW++04hBsW3kRMSMJmUY4/6Qfm991SybXRBDQNbOs8CQA8x7U1G9Zom0new/7wLtf
crzhSZt35Z/VlayqcnD4oPOijq6GE3d5szrp9HeTpYY7X9jNPYQRkgRItJwng+j82eBYjPEijofK
16WVIkGcvbeQK7TZhYoWoad+UmWwi0rOaVlDMK1x4z8w1DdfYdXWdToxf+l0mix32w3hLFPh1q1M
dWXNT1G+VHaK53M9rNagpnuH47hMRO/AphHfINhTRP2vHWrvkHnk4gCqrWlLHcLV8LsnwrfqIQVR
Wy4ykEEBEGJHb2PXKfSQfLS/vWJc6Hs36sp5BZsNRXeQU1A+xF2I7t2hTvvF+L56t3LP7BmNps82
noK/MRkhfbqJbPvF0RsOByOluV+JXPjtkMWbdrm2vnv8BgdhNopQo0IduqwtPnEtzW1SGTW9e8In
Hixamx3ryrLruzaksHM14csgovxAunTNMWVTf9CIUh2HNu8Tv7CBfUJd7mJB3d9kT/nJ5dx3U0b4
5h7f1XzqwxA23oEpxMEbPcghru80P3pNS0DNIGxlNdAt2bMcbf32HClj2QkCfIukf6jRH6Zoy5Qi
qvoePG15IPGmsZKVosr3yAbgMu3SPsq2kgcl2tvatUzVvvLZC/bCWcKXVvBPktHhB12rKHiZQtLd
edzKC19TVu6GMTfP5BdFDjBLLg6coObO2jz1tcUm+LKJrnpwe2ugihFilrWAGbkb2p/O1nt/xNJi
O17rrm72zgSExgsO3ppMmgCpfTSjQ8iHeGuSXPFbcuJZV90LTyawExZFV3QNVIpNj1ZaOoTLIbxZ
iivbG06rlffRDiVi/iMIcrIphVBPcLGgNEt/w9ZdEbC2FmRJT1M3+8kyklHCMJN9+FNufjaWQCNt
HMtZ9mZ20XHkGyWvCaVH8R/ph83fMlPNA8fgdFey1HATD9mvUuEX0SHgrdVWWZ1wfPM3mrwTOzI8
46fQD7u0W3znMiyof+xodPYrEM25Q0a9JQzEEVEsufjZ+f781I9Od+8AeLmJkGY5UWpM1I/r+Re7
94p910DPiUr3V8mf8cc3yvoWruke8tFWPwQz9AfHpfdWBpt13+PFSGo7GI42HbtVGvRNfvYGhkd0
xrz0opjdR7G1vyfdjm9VsfXffT43V97T4LxWQ3iE1mTjqiuaPDJva14b1c9nmfH7SzMwGA9aN24y
2FULIAzHDy5CxxZdr+30IXtDEilJH+FxNRPZKZzzzNUZzE6e6MEYvOd5kx2z1sivzJlElEyO+Cqp
6U3ivt+cQz/H7X0Tzupa9RUh1XS+lIcuBsABuswvICuFAEoM6413TqyfOaTttZ+t7mOwliFd9SbP
wahBKCeBidQlfyvhU2xImB68jZ87iOLU8fJJAh2xR8YRxyMocLlHUsXNQeDclOpctPt+GfUxEvVy
RUfB0gCN4zxZtZk/IjPOr6ITHjNNPHzRklbc2YhpnlAqTgcpRH1HA05/1YHKyiQOuBCExhLtum39
Qu2586Hw+z1Fm8sO0S5zfO3cjiVQBduSuPQAXehNbem27Us8KVk0hDDLSv4zy1TcxZIDbvFl8zAw
7v1ua0SLyeZu0M95rLen0iURd/DUdreq1jo4Za8P7ix4pPHEt6e5ZNJJso7kMBgPP38tvZyrCYfF
kJZebH7RXCaus3KdIw8HK0SzOQQgZzbJrNnQr7+jIXMfZzqpPtdlhewdelVfWSvdR1lw0kn2nOO6
0q+XxxVP8aChUWhdcy6+QJ7mtRGbw7S8s2W2z3O91ZhWjHlxO0iKqR6jfQxynjSIMa4rQO7esJgB
AOMCiS0fS3yxsvztZsWHZusyfOSP55Kgt/MQcQ7/MtBrRAD0qk1HQTw0ucTqh3Ln6J5ohz5PDB9R
mdRDQIBtiJmz4qZ6RL8K7TWPwVO7cpGE8/+tAzzwcUnSE5tt/aTbpT4NDrGcpCnEr4G+9YNgB4x2
UqjiLrMb8ehJ7dyXPsYYj+zLPaUPPPoVXzW7eSxS3UkOoQF88I5A3/GkLRNdRC/fpDXQrzbjbmIS
EidZLkESeR46E3XLL68tcQ54g96Z4rcH4xBtldWoCTErmb1lcTULNO8738tiAvmpB1ukafdNNDPC
ufAzbrn9I9Y4ONxcoFUiZ9Qpc6CXKwS4Be24mL+Nyws8hLZ/ETLId/bs5Wm1qeFJTXylIAHOQz7P
7TnEgPyiY84+05UbQVi3PzBTBEnXmRgeOv8GRKxdFO2Czfj3NuBCB4Ujyw98tH4ixm7ggy5y719J
/HsC1Nbt2X3UcYnweswx7QtDo7c/YygeXWNyUJBxNh9OVgw7ZKkYMoKuuAuFcZ8aDugtHaumgaDm
mULPU7xNYrH+itLQ2Dsb54EwORAqHSzqGkYTeAaBF22SSYLO4W7cNIPVrjjpffFt5ri667Dinsqx
zPalTVbTYV2cv1HB3yijdj4yQZUoEkzBimnz/U2VIdlEr7G5IA75HS2yOqkhHM5OREdqtMzVY2Oq
8cdkuqvTMNsCsyzOk/Ar8TMIJ+IyqyYmVACGNGvmYduTNm3u80LF58ix1de6TOq37m6Y80hS/zXo
V2cv4htM6hnQnRK+2LmFa0eUkK6JboM3U6DlyyRuqQwT99nE3sXJGMJYukHVvJZZdoGy0SS1cERs
Q0yz7u17HNFflFGb75cgLIuDJR0Cjvo6D7MkVIV/dGn2FXe9R9dgB6p0GJuSftnVCznsKwOfQa44
5YrUJHeUDW0rXxsDjhhNe7Zv2o5scv82EQc5yKF68RC57NgHYujqLWJWzb1D6289GXRediKAyDfp
EpfBCTgm29dTtd138LB3Cz7v52qS4rhM9IXSz7yeZ98vs0vFOrmrRmYVorxCIkwgll9A5cm8hGk8
RypwnvncR8AbPRwyM4orJpfopFGVGZik1Xf4PDnS0JnxtvpR8zeK5u6tcSym69WZiN5zxsLX+2AO
vlwri4+zDzfoTZbex4P9WEIn7hfPle9hHHZ/CriKnVBeD/oIlpA62WzdzkJRPWZ++FatqLZb33Xv
5gKbViS6OXGQZewDY/V/ZT5TwuBNhBiRECviq1dEoPbrsrT7Tcb3VtutZ2e2c0OK3jLu+ggvvTIE
bYQohf4SIT7fN7EzHKXmgChyIjk9plkK5sqM54YmVC6EnE4V7GjqkLXZTUZSTPVTHdrDO6VtAGrW
CjBLtaEzcMiF3s9xkc5XgT+WDXZ2HkS71U8tsTXuXOCK90vnniCb+dkADD4YFYkhBWLbXqqc34F5
ZXpVbujyPXD0ECYZnSbkO0TBUKq3Vvl4RBhNBYU1W6ec+o9rpqf1YPp6PlpV7Kb2OAfnHFUW9mK/
+autWZ9m8IuT8iyCYIVE++wM23K0BraCOV7ZQgA9611hSy9Iqo5Sn8hf3buhtp3fkWgeVvJXjqFH
uO8yafE44TU4Tj4jiTSxeVeWV+8xag5nI6vbuFXvsi3KvmInMncUuww7a5ktgkgzhKeurqh09l6a
2zFGkPtfxwZI8lqn+5hkEzznNr0WwRTAl+QoaoIxGj+KTsSvNDSx4sx+/NrTX3hEzX/7NeJc3dXo
07MhHnid+YB0tVgnuseje+HP9RNeGgRUHFlnKTTjgo2A6yiUNRyL2XuKRIxnyOW84gmCh4ElzHWS
RQvu5oYUsZ5MrldYef9BBJt7MugHubFrmEyJRfUKERxfMmE1r8D8wdUbt+xxomGBK8Zy9GdURe1J
sgMeiA/jKaGla05JEZK06AQODcV8fGOLKo1se4vMoYPpYtgbETFrqEy512Hw1a7hCOOUrfQhzkSw
pqPT87XFS9h9bIMwf+PFyvEWZshVHFXjCPAzuX24hinIH6rxbezd4YpD0Nn1yAoevDD0ji0e5YIb
EaFVr1VzXOrAOm/bJP9EYnZ+utyQ98KF5LXHRrBQ5W34uEyDdSqagCsKKlIfQozg33EEdhhWWfen
mW7jutNFcKtA3yO5lWF58nx+I2cMhnuObPjInmygS9Ma+wMLwLjy2Mec1zHzaXnLUm/+gkgt34CY
zlFFa/9rGifrhcFMvgTNaD8uFutniEpDAWzN9TUGMT2sI5S9l+fZs9+R08V/HVeTzj3M8E76cloO
IfDtkwyGdU0LJrN3xbp/v1pj/KMRLF/gWc39/02baFab+9Vzhx8AiFg0s8qgV7FzO7ow7YafNWIC
csZYRS5gCI6V8CwEzzIa7HdqeXVaNblB83f77IFlgif6q+TzEGp8E4wb1b8i0+Ezl/Ksk9jrs8+Y
xszXqjPyrQlG8+xPS3gcrJxF1XCOP06uv3ZJAFPqJXWWyznRdTaJA0sJJ6NpbXZbCg4mzjlHvWs5
MkCN9cAwH3O253Jj1I1iClwrGOZfBfVsd6rrGFJzuDJOy5tTiOsdDorWHZgsv/2FNiwCIMnnPriL
Cf2/oyYH8EL6888wKHkZiqXeySg0b6z93HrTQHQc+NCwl53iGTd55h1lFK9Ps+2Tu9K163wOosr7
U/uq+EQTrn5XMA5TGkuXpxlLZ/UAMsk6CHcJsuJlPsyVLfo5BTMe3rMudl8yK/ebX6LyeOeBd+fn
xucth4DSLXIgQXBUYzz71R7jYEu1ovw3JQ+Q/K6mq1aGjiWadaq9Znxbh7Wm1RYWd0tip2uDw+LZ
Y5uqGtJ0b2gxSZW/gi5lwosu0nXGXdlwo2KzmZDFNcWn5wP15+tWPcarLd69jW+r3JacLczlxYyW
CMmD67j+pRziLgZ3atZzXPXTq0OkxDUvNDcug0j7iCBtPnl56D5OEnFyWfIYguHHz8USNq9yXvxX
uwvclwGX9YFRpfsMOyB0ViAoQxpc3a4jpizv96qWG+u8HFyo9LgAhrICpEUEWPTvcxO5j7XLcJ94
ZKrHO7ewCa1ptjFXpzyPGP+nYBHXxWbGD4EI8qT3/OIDzw5T4ibgszVqPxEu7jkggf17M8QxIFtk
Q9oWBf41lQ0ZVqszP0DHZY+Up5B30NQzhRTEtoufq/CmPYQt+TsDaRrLznRj8TyCbSD4dfJ7is3b
fU4n+FH2rvVp8dxWyQLFzqjBq/QUjIP1kgFs/RBZxyGZFfHPoRnYk8ABvD+ZcaJ/AYbDVzWb6hEL
bnyt1WqpPULQ4SEobWsfQKKwGuZ17DKKZ8HOu3nAolCOv61Izwwm/J6yJ1zOBvak7AVSPnqdrEnU
R7IuSG6Ipi1HRzohsIAPL+ZDEDbZhyn78DnshoYBslyiJJfOeCbUwzrMoyPVnk6Rca9BE6/9TUUH
nz6+xHG4XaUONtQdoCoZCt8izbrMOps6d/ODWAsUo1KwT3nMez8Z1L1/LVrZfc9++ZO4KrLolMut
ngSbj6Xc1HpBLNgv7RtjoO/Ti6Ny3mZ9Q/+YYYpzk82IRTzAdZ7UNlT7JuiaB3cpwuCuiOruuY3H
ORW9v86QD9Oy3EMcNTJdndvHhrZ9eyoGAn1A1ujRCGEsUNsgkbiUtC2hrSqyns/M9/SJzWj9zQx9
Y/KkdL1UigL4olvhG8sQqBMAS54VPNBuKer+Uoil+wEoDVjYZnVGQNmElnsDVXsi8oirAf0ThDsd
ptmH3dygP+IUunRt48rZiVxQ3h7UmDSUU/k/5hq/qZALiRprFuR4pUsTv656qo6riP27cOHyIwOf
yTrhaAOooOnrUzA1w1lBo6hDSZL5kzRy3Lf09IEm1xxUpeM4BTFkwQCjJHnM87rgnV8Zl86LmwOt
BcaudyONL6Bo84xIQQV24x62Od+2dKnC4ThFvRwSg/AY8l+58MaRdqMNad7oTnsxCI7OwbfUF5Vx
m0zAZtBjm0ZBWA3DL4vsP3SYdXN2WRf24VapHD3rypBq/GH9cNgELxKrwL1h0tyPTrNx5mk4bdUt
y/cEgAtFGVJAo63IfZlaYcsUtQ34v6li57Ta63ySDblAiEY7SnxXyawWYBX6htyGac96BOhB7OYQ
0qxKzzn9zhcikjnv/M3zfSaXRrysczlxA4D9SRh8tw8/VTGsJ7n4VnxoZOZcjIx4/1UBDJuoZSJB
O5tjEFrdq3G8k4Pq6n3YxliejTsv32QLqSapRpvBbSgcW6MpnPiXmXG7T0c25V9/ZEjM4MGOZGWV
e9cQZEssK1tdDhVlBaL/Ke3WJmnQ84cfDlVtb5G3zM+ZF3fnwUzqmYslvglA1hNJEO6/YqbMwmsJ
tYfdWY7K93IP4tVzm7Ts+uobkNIrEws2aQK3K6sBNLatDBKdChVA2dTUEWGkOAROoOa/mbdo58lZ
1sZ6tMn+2X6UWx6VH8sCXfbaVkHYPgyOrK0fGqmWvwtapE0fOfMQ+b+G9S3zIuiQnLqTn0CSnvro
h9bpU177SjCWm8ndWSqqOvBpBGy+b4tnTj0f6ksEU/XZh8y/SEpRuezmmTGaCA0n+HurcD0wj6NK
VtgVuPV2yPlR3jiXLirOFJBViFCaL63NHTKUHEmlq5CN+0GycUTMWfvXmocXPsjL7HpXGQ4P/ujR
oxRnR2X3d8483Yk2eyMd/bl1WJp09Drb64e21geXpWDNrZ/Q/weHciQaFvZchPzJfnSZfe8MmPi4
2vNzO69IGQFlk8Lrsl1eDN+TlSXzbcjJS4S/fubvSYM8DI56CU2cjiA8t7qDbwu7AUb3eB8WZk1r
mvkg86MhDZs62OVN/UeqYDyEvJxfQoTyn1q6bU+ORZ7YYRsd5IZ4JJqHf+iwyObhWd3T4GS/LhKJ
XDuZFoHmqNQe2az10vZemNr5Ov7iO+vP1JiWO5IMq/0k3X5nFVy7urGts1gGw6B82xwMLoZwcURS
+R5zLDH4qUIYg1cud/dmrDz0n9K/oBC7M5Rc+N2UcV2vlwGZgiedo26W1zBaLo0YnWSr7HvKnsEV
6+hgWJuqzPrc7P7Yu9nF+LrfkzuVitl9y5rqn484sl2Cz8WLeFj1CWHxhdylY9d2h96OX4tu/mZs
chPCyNhBAhirsZQU1bI10ufRnudW/1n1VzSFrBNZfO91aEDnEMP5sKARKvIqmcrqF6mW42ESyk0b
e1IHbWXznsWiO/CTkmmarxrWzLMO+bCt6eZWfys/fkTa4R9aNu9j1ba/rTb0MecETnu38LnY2ot5
+GBnU573cIfLOj64kmCjdcgq9HdSP2aoXVnY7V4992Elj91466JbZrf/U4EUfm1YeP5Glgx30US0
Kk0TYq95zRPukQJrQSx/+mvTnGk0D0+4avxDNvnRDzw3M2NdkKUmlvLkzXQyle7cnKNe3Ztuu4yx
v+wt8MkXN5wYuQl1A9erWf/uNsbQtBiL4bEgAuZY5xL5LO4wNLFTfUD9vBztZVlvk834eMvSQeJN
3MQ1q3LvO8os98hCZX0HoLEk9AcuK43215qZLRspNbBQCq/J2ixO9NasUYjO140t1i5vbryTHmLe
FSP4PLx4ql+A3sCCTZyPGSDNgInB0fnG2bGBZ+z9fq4a7CqGcudovKF/khyQXVbOHEzbdPsnYrLh
OKeSWfCAMo/zkfOqti8BQ8aLKFdDOG8lxZBoBqrsXK1W2FIIGLj/1lVh5TFz2QSnZpj6eNzVODNu
Jyk06JfJEcTc9UXMC6d0aP8amlqg1Butkkk8ZzNMgIQGNJ5Dq05RFS/LlUi46J/uNd9krwMUQsS7
8Pv31N/e4eTKT1FYyp2MIbwdWcRv/HX5ZfQdcI9+C77LGXWPV+nz2okt9dmm2KJIQM94oROvj/4Y
Z2OQoJZJHOMici41STOXFewbVAz2lc65LRWFw0/8f5QD9XP5Jb9xjPXEhd+uxNSVjhvtRg9wqx3Z
VnlEytfQomOLQj4ysR0QUPxl62eNqhuWruOFoKKED7hSxCZW8cH2+RdOTy0g9R8xMgQgmDzO19cY
9NJTIHQ0hP2wdS2T2kJSNGnCABz0g9RyA5ctPetxb8nypanIS+yRFiRZpizgrx5sU0wkBwQTlCPw
eOmTWKbzBraV4ptE5XoFkZTIvpaFuY43617Y2Q9V2c5zBzZSnMLRjL/n2FVfwi6qC6qN9d4l0HUH
Dmp2QO7qV+XTrI5TCliriNU1ytEUWgrpip6d5lHE7qWzDB+jy45KS6XLSEe0BM/q+tvKCDUtZMa+
bWiCemr7/Kv2C+I2g7EG9Pe3C4vMW5NLnpC2+bQ1S/qISu+uCtqZau3Z2fdsq2/FFIu3OQOB5iYD
chb4LwrN5ndclO/YB7+Z+yEJeXCf56BC3zMXvvXpWAybbrtkj5sflw9NDUArc+3/WH3g4mZah4fB
BpedZDHYCcm14jpEbpCS4T6nGZq0F98Q7dv0Rp/cBXRwQ2uf8jcK7GebdeHNl6kvSwf6HLt3XEx0
K28RyNaUD9+2F+tjHHTyy6aOCEAlF0emh/gVkgZL48SHcfI6GHc3D8gqdOKwveMzxGUoYLOAt9mq
dJPtpYrjY2/dxpyQCS7MG90hR83aI02NhGyxmp6qcfppAQDeI3ztdeK3YOhgvBrtReOSfWwhNUUB
RVaDp8Gr/ZtKIbAEBJMfofiTVkDFSpSJN+rnZ0WU1iKPSE6d5xUJz13duyAoyu3ac91LUHBgc6YQ
q16BEvLgtLTcx5PiXppGEgsnY9Dw95u785XQpzAEJHXdLScYmq++GYnq62uQdh7XLpJpbazi6f8q
ROpYpuiw1XUh0T/zpto0RH1LwNh3Jo38HUsXZzJ4iizhKeCccKMhh+vMTSGJwbbcT8hEzpZVxAeg
yU0hUN7AlgyC012Qu3g1cX2RAZ+DACx9DM9VSligsEDKA9B2q5gBHM/w2aGYTLoCIMkJ8QjNKkLT
xBDhfmZEPnapFfElwNnLW9SPhZioVUaM9CMEGbLeZdbHZuaZLkVQIgXv8PJVa03V9gL2YVmS348w
3ujOB57DMu7MTwPf57fQ9IoXueDCGzLYctAM65uFSX6hsBvOY0GU9cDOdm8bAJwaOW6V6HlgeK74
IWU7U+Ts1suvDPBjr/ElnJEca4yWpP86c6mSlvanH1gnoEnM0F+NNu8bCuVvs3bFWxDxFtudZb+i
7Fp3JuvCF5w/xafOiwDlBswDOtN6x5GnTj30wXPJ7Ho1tcS1JWpaQz1+9hKRcYX/YSCK82syeU+o
mXSjyxJjKMtlYYnD3E4/yVTuPpD3gSutatlHbZ/dIga4LnhK68MyoAGoB5Md1y1HQ9aVC2RCBywS
XWc8qUBiuu2vBZaEaa+yJtrPlcOaZyPVu5Odhfy9vQnyXO6RwkaS0FW2fygs+TN00ApEIdwkIwsY
xaD0eFIdarishX+G5uZgc3SVEs7hI2qGkiRKdMA1pWY8A7yuZThHFzOb9xJ3UUqd9K/YhjvkYR7u
DNKTlDfbSXu01tewIqo18ZvC+R5g285e551L1zWpaJ1/czR0Dx0x2ztEPufBjspToOvvbfVbJEaw
rHCGarfFbfHcWWxIZaDvb+F59VT82aCp0fbnZZr32Y/WlUijlpbfBpFHmg/q941NtATXprvxvtox
r2VRTX7SM5butsW7GJFFB2WB8tRL+znEUPW6JeehXeSb5+kIEmX0Ydchq5U07yEMOaz+qPdWuf3S
uAqQkZf5wcKLhNRfHznDsr0/zXxh3XWJb4B9LWDBPPcr2qq3/ykEd+bFrUeujia31L969TrSDG6n
aTaqo54UChvYyNoqn6U2fVrgkU/iagNWXLchYdyeE9Lom0RLR3O8YecrciJAR1L2UzsTTYrw64il
/btsy69lm3gAbBqLRD5ikfZeJq+7G+cI8C2Kf+MbGhLhzi+xJX6GZjjJoC+OPVrye/LoXkEGxtsu
9MBJ8NbEeZiuInoCg77yPoqdhxY9aXVmHm0RQqF7F2vLlzeTR3/agaQMq4LfCmHzU3QZZGuut0fi
hlJFAZejr/l8OAcgoSBAd9iQ/rQU1Q0FevmN6cpo/vQ1bC8gIrDSN+7QYL7Y4b0mVHH5VdZxS2MK
P0fZA+YUkXisItDf23+BtnnyQLhPeYmqTLUlKM7ERBMVwcsITXz6/2+ZQX+fHbk9qrlrL16J4GAC
6EK6duP4C/mCL4ivsAQoWcL4GRWsT+5D9QZo8GsdnevQzfflJIPn/885FPsy/b9KLqhg2iaN29Li
/4Gwrd3hAr+oeP7Zuc4Ho2Od8qtWSbjNYj954/cC9Ui6MSUGiDpM8v/2D/ZPOEDjX3QAtYMjlgUM
xjHy8TPKFguw15RHvXhfeaa8RGr4iaZ2PmBZXq2NlPNVDxDAAy+E3c6vevPfiHtjMMYY8xDRc584
lr7PI3QDAGe0DG8aSEH5L+XNi6r8IXtUqJfhejysrdH0b6yj4W7ywgCF5AxDLzcPMWU7WAAMkz50
EPFv0kQ5CxvcZtAahSK1j/ZevQDUy7wEdmTSbb+x+k+v7a1MJa8Z/BqqYo7KQT0imi06rSFfq4dc
9t7yQLZiYaPL6clrPePBmXerjnSBtm5pI6aAjourtJkqJzCVLY0DrpKuhxiROK1TPVOJN2Cl3QEc
sZz3VZ/iLgUo/o+6M2mOI8m2819pq7WiX7jHLHvdixhyxAwQILgJA0Ew5tlj/PX6kl1PXUWpqqU2
bbShGQnmgIxI9+v3nvMdZjbyfVFzcp0MhlJ+WmJXTzqgj3zE+RDKAj057z62/dmIvXsXL6gVORNz
qCjtWV47W5GbQz/3CGAFSYBuN6HD1zJEHkufo6OPeJUOaXL2dLd4ViuUw0xkCH8LYl3dkm3PrZaJ
3EdxESqsiIB6vAqPA9X1w4/ooj7V6RXFdadfMfyYTgihi++JgWe7MMb4diKk8pijka5OoloWixNd
6X3N6ak+2Qx8fHZZ+4vZTpcRiWqWq21kO0aX5T4NOitWG/OGhjQdz+6stzWfD9qWubMyWvu92KNf
nW5UMbcicCel03D38vG1mT13F3uD/c7IaMXR07dP+QK6hjkoypWqY6KKk5UZxCiQ/cyAW+/U4mE2
HYEEJBO9f03QQQuWelEDN4fgwkzljD94U7edcoyH7QKgUDPZRxzNGpo6fVEGmoHFdcyg2cVymVjf
xKi9oG13H+zL/oeLqvqYle0d6Fe7O2n1LpV2JpFYYTlG4M4U3wl1pmBP3aCGm0Wl4rQOrXVNcMd0
FycJ8siy4jSG1WsIuH7ldzw6NGCRfKQBaibcRUsL6eXH0BYo6Pq9ZEbxPKopB0xOmhowqOVKW6m9
/lEzGcBg2PvUdWdU6jVLpM2ax5CjjCgjnDacYK/lV02Bii+3evVubq7BObK2pHOIuferkD4z7kT2
NmP0DdElKnTTfEmPqbZ13a5o8SFw/WSqBUuB+AC8gWx8W+adfZnHmegnq15Pjk0vaRQj3GkeWmFX
9SGJk5EBfONtWthg45tOTt5ySmpdNbIkpAQF47ev6rHeeUPh4C5kAFOHCiv8FE2VSNw7UTf04//b
MlmzAzKlPdhDHghnCqkJ/HRMz0zTCBRwXwy7tf1+1j+pfqtaRt5ri0SwM/Ay4YeqGrQe2qe4o902
eN2numhvyhhVhRf/C97fHwCcfo53a4fMZR4EwMnMuNPspICmqrO6/jkx54+e/fLvvwGxTdpsYeeO
wV1NBmOopJbWYysG7eufP/0fAXl+IjghZ4F31VvgfgrnqTJYnnAkzTTF/mUs9A8c8f+OkvMTw4kx
+FaJKdP3VZVNzDaWoR0OsdrgE3fw9jHTpcSwBkBachcQypCke1z7+UwnZ7Nu/vzX/KNP8Se+U6nj
0WJ8jTIuuWi5LiGguU0z/s+f/Y+QQz+RnercXXUom9s+WWR+u8a99sVsRjQ/2YgDgw6syUjmz1/q
D36RnzPc+DAlaYjGBr0acB72DCtcEFG//fmz/8Hd8HN8m4P9zS7XfuNSbWyrihY9dlYK44oD5p+/
xB/9Aj/BGEtmcracyVCTtYkgqajZkkoENP/es//Eb9vAgHB/8QtIuA1kJlGJImbVnOpf4Nz/4Epb
lw/uN9/GnELV0Snd96ZFeoNbbG/zRPkolfGBDPHhz3+JP3qRy0f3mxchaxrpaAmKh+oRgbI5fHWX
+q7VxwUflL7/917kpy++plhfzQmtKMO6eJ8tCH5ShoZ7nZNSpBhA/IvV8Q9gn9ZP337N3iQ1owNX
KGmfiyz5bjLdNwvryhTIRtf+3woQQlLw+88M26PdJ+u07vUBFJCvEwt56pkL/4q7/Y/35b8nH83d
P9ar4e//yd/fm3btqRbVT3/9+83bpD66/7w85n/+n98/4u8vWZG1H9+yt5//1+8exBP/+sLhm3r7
3V8uTAi13o/I6R4+BlQxP16At3j5n/+nP/zLx49neVrbj7/98t6Mtbo8W4Lt5pdff3T89rdf5IVy
+B+/ff5ff3jzVvG4x2ZU6V8ex29v/+ujPt4G9bdfDOuvnu1I3XVtaZCFeAG6zh+Xn0jzrwKZocWw
ELKXtC1eqW56lf7tFyH/ivfQNT3Dcmz9B8kZo87lJ8ZfTapVzwMoIS1ET9L65b/e3O+uzz+v11/q
ka5OVquBR9uXS//PfccxDE9Ypi0sV9qU23hrfn9roFbVnVKNz6TGCuuucMjyfOzHYh4RlSYIQMVo
dV/TSdP7+1jLsZBmSSyfOsfEyhoWBmXtniaXqnZeFqfdG20e/XMBNgYPLP6b6qHCQS+uKni8Kdnk
KIDDy9m93ZUz7ZrrRDO1IrRkMpVB6TDBHYMWP2YxMSMDbPSN2toywsIU6frWVvna94E5jM2M2jXv
wXYFiSNqiEdrr7YhwWU5TQx6rbQynWevs/LxMe2bnsZ7pQabrm4JkSKchdWCFUlovDkZNZq2dL2/
YIPnEAXyaDji5KILg9V6oyMrxIh3Dlt48h73nbed0DS1TaStqLdod2H4fPcyOriHFut++73VaBiA
a0BzLn2nbhcn2KyKoAPiikVj7ZRcjG43FKaOfQs7dLyrY6svdkWOoIxBXp9XnLVLHCQbehHpL7pj
dPfKtDL3iEvApKc6aL36wC5cJocpZgoTgFxv5hB0hKYf8L8Y2xVz5sUMypQMAn+0bOgVZo9vOMQM
nGaHfqRp/DB4lm2euy5hJpoLiv5b3bLr/lNuVMMjklAMeezNpbrCGTW0Ya91/fLFEZXW7DDq9dtx
YraOr8cy0I5sXQ+VBJ+qhn9E2cl2GFu3acNBc9xHdOffGMn13zwvrYpTbEO/CW0m0goL4Lg+oYCT
TVBuaPQDzzNMSFmeWAffmq2UflqL3GE3kuJehfgFdYEapnMxF/BaT1yWjAEqZlmyea162O7KVDb9
LdKtbL4i00cQFt3J6d3a2m7Y973Uc2TEanjkG9ur0Kr7GtQCEBQIW5yYMoYe0LeCxqDB57ebGbu3
s+jzd1kXNc4SPXV60PyJ1fZf3Uou1reh4CMHvkAjSPkGYSDb50XPsGgwmtWLPOwGPLseE/XGWq/x
xzlpGlZ4aUfaBUa35PeNi8ys3i22WYINWSe6uO9gI2x6MrEF7OUFCW2X760+IxAAeeIweG/ePJB0
btsO0b48MieiKaR4cC0ZIqXqxXWaYCwHEOM5Ol4noQrqbqO08zENc4rkSvreila7Cqqlkg5jGWvG
cLnp7YaodHQLa9sbS7aVWZSIDEfYvcJDmkQadjKCgPgKGjDPUpQAWTDh8XS0cHOnfNvVQjrJCphJ
1u0p6SvQNcrc5pbBJNpxLcrQGnJjDbk54CxLLLnWx4T3VaOW6TK4T6Ey8LvdF7ar44zHN9D1pa97
wllP8UjWzufVqfrt09DRyqCfIYgfnW2jGfdDtwyU5fWMDJ7vvleYcOPEBtqANm6CdHPTvAiCVzbS
X5uaGbBhQ0iBb4EPSU6JUyvrnNppg5QBG7gW9NZiiG/OCoQvagorZ1SqvEHHR7DOVn+sgTHlT6z6
cn4dksyioz/rl9sasJjjixRnRLHpWfeKaEjXTrVwK3Fvx6Rx3va52XJIdQZG6WBuCuvWcayupO0I
veSkkF7hNZsBEz0wZphdWFyZ0wi0efkq9xrxXvpj6brNLZosXs8rxoohDIcHf1XYNW+2Sa1p6Fg9
d0tD1HOGQdOBp8Wpod2uXH1yJjuYVCWar3qSeN+0XGJux1mP3mhyS8s4bCyTN9ZKXkYwz5ZBg6A1
WQpdg+EXbD93LE4d6o/6EUOKW77aXpXGAdRJT7sbtXys0ZiyKoTwmOhaSFLt+qdaDBBTsiVrOIPa
jYV+C3Km++qNhiF2o+QTIWXEdrxvc7Y6C020cekOOKhNnMTMfNJ3wTsn1tHWyluZt50dsQFMz3kl
h/aQANLkBOVUy9EaxvkMIeUO+8X0tmIHRq2z6XJ+gKGmGbtlrAvrE7Z9JgF9JjaGxpOOYuptNFMy
iMbUgwtYVGXihgJOW76XrjFkTyuK6+NY6gV8jTR2Djgb5IoorUqeY62ukxMwgQE5iFmb9WFbtDYL
2XSTd22Kx+S0lJ1m3uhyM7IIpbHuXPx6SXew1Za3Eb6Xdd3RYR6+S6UGkioLvqp3YtBHjdFDUW/n
jUad/tng2tsfS59O3rnqVPU1rWb8VJujL3NIFAMPhnHGbRR5W9YmgYcJyg7WRbleNGlN3N9N67rN
gAzHmvcHemHcq1Sn5bCVbPyMS22rD3D+VXaIlMvJENDVyME37CEJPqdykk+To3c5lpZOc87Y0Qct
KgS6VIR+mWYYPhg2p8JbILHwjf28mhD4mn6GQoFeDMXKhGpMNSPWHeZIdPTTMc5F1HvIRQ8FhvR/
lVn3e1S1g0uT8soQnqE7polF8KfKFy28Er27fUW1xUT9Q/4oACiVKAayf1QGra6n46P9o2SYIENS
P/woCP9fF8X7j+ZSUg7/H9TE4hIm/sc18fVbmf22hP7x3/9RDJt/labpsURwMfAeMe/6r2JYu5S8
psRR42E+llJc6Me/VsPUuH/5tfwVOjWzZ2FWBPMuDBSW/zflr2P/SH3+Z/1rOZYtPRcDvDQ8A5uu
cTlm/uY4ieQlT5sKW9JEk1OJxM8ovo/ahFZpanwd6Otr0WjOHlVH26bn0kaTmCfwQfMt/Zrr4rp1
7TiSlXfcalsLPVE4u7lbgkROhKatT30LI1OTG2NBMLx5Okuao03U6tXXsvKK4+TGrzkQx/2iGxtQ
iE8p5K8tz/t7ci9rnzYpViszAsjB+KXTVeSINYf1MYqgXxizLPnNSr86QuntICJ90TqIyx0uVx91
zftWWdN1I1XJdAvi3aIvy2Exve+LMpnrC/Zmz7nWN71/tKfMT7Puy+J21Sm3TdTH7B+jh4JBz/U4
LCG92ki4mJxag59uLe5Hp+uibozfiurRaYtjN7pMaA2Gz/a47JfxM7Cb695l3gTLWAP3OgYxRZld
macGHcaEqGbC7+cr0Z0mhhC+TiO96fXvU+M8NPr6xcQBVyWO7ScQm+GUIUMe1WONi3Coy7MhzQeU
kKDJGE7qgGaGsj9qEjtKDoe+KYp9Uz/2Rs/nDALIqQH0VvNyb3XkF0+LG3SiezM9pYJtW06iLUtW
MuKu7PFla/KJEblxWq1uOa2x7pdy+OJ6/Xsdt8cYcWd30TKNTXmAnMtMuK1eQSTwtqRuBDnz7K4a
nxbgd1Nqflk1LCgmAs+msLEh9WGM/69OLCda+/bYprMIU/RaPshQ7JHj1EYrhX+0QbrkL4Uvsg6N
Ruwy9YTwcmU16/XQ6vUJCNmTmHCBFDCclMKFMOLVBWkdTuuA/Fq/Rqblpww0fdfK8kNput4OGU0V
FMXBy8R1KUXo2IPpT7ZThjPIK6YtlhbYJk5u1FS7bWUEN34ftIXr0BM81i4en7YWMGn0DunmdQyM
q0/Ye4k1cvzSsPPQthSnAQ+u82hKfOrxdhobtR1jzMpZpqUoORnN0DcX+2nNvHvGBTsmAidtA19h
QF5E7ID03yrRDaOh87fY/DAmHBSOhpKi8PY6cE669PndliffsKUiNVunV4q85ATMLZja+LV235Ap
4QNrR5wOpDLyvQPUzBJz5c3NE23CIJU1AKDpODTWi1ye+/TS0RM103TUA2sBTBHony+MtThznEbC
xZg9zI31WbaAMT2VOL7jwUdi+24gMbRjed6KjI00aTYMhxKTjExuyxFSYyquVrc6A0CE+WE8e9AJ
g7EBi+KVX4wtrkLNbK8S5HsTPdEe2YmeWNeMQeNw2EBOGh8y43xa2BmFQn/Vk8/jt8N4i7L9pdG8
t0agqJ05WSFWtXbNgN7M6Ta1Q46Y77Oa6a4rbgfNjXo53MhMJUePn45relQCZwBezet28CLDrvei
7171ppS4PpsvSamAnWqfVWEfDFMw6tbLAH7uO9L20q8LVD0iB8Lluq/EV+xtY+Vk4WU7Ty1Pcuse
pq3+qsjJQUp2qeDTByNJETkbkwiNZXaCxo6RBW+ggtSWRpnlXGWy23wxHaqkUpFAMebPeB185aDq
SG3vtpua05aW3610OG/l9gA3+3kcOf8WLj1z7WLgIw/Eb6YMBEX6rKYtwdmAPjhua8TMQW4Q5ebJ
/kylRSdvyX1bBV0J5k7EzdFrsnBLEbyYVnct8vh9cdfrbosPcnY/uRhXwUg0F1rTJ3DdVdgBv/Pn
lWHs3Ptq0vaLjA9mPV2nOmj4MgNubMjmuS8evXxNWTqdLpDuPkXBGjbaMiOrTwykhFbYzE59zGM3
WFc3klvyloHrkg1iGgJS9063PHseWetbdlyQRYe6Oqp4qE9Ix92Q2j0sjdGIPE0whDVbJrcmhoGt
KvY90SsuEscwQbK5m5EW+5qxNBEL1Zt0IFZBerqxpGfwxUXxp7fi2LF7H4EfYwNmIs20AZWPpX9O
FMO8bnEuIwnwj6wGkNqdg+PtEVYaCHvZzzp4+cPsvRtrh0+kMTLs3iggbDXtsDmRX/MgjZTuTToC
xcOQF6Lh3GuUqhTCn1gq6eRs8jBlOBFa7NDZfRXrH2pgj7JRNe1W925wZrD1cMBCa0gCu8yScNQe
GR68GiJl5wyhWD4nbnuyposUXR9hLSbiccpkuOXyzTFLI0xa9dpknQXTIikDNBIvGmLMcOubE+db
f5ryJzt2SMTbkltQMXyLe+tpod+/a9eh8xccligGdRIZ8rvaWpS/zWYFJeGpGMwOzUcCxqR7r0UY
5551BU3xgYZAE2TrGIOBWIaonDQEEvIy8DzzYd40U+WglaH9JdCCYbeDDydXmLkZXxpDYmbl6IJ3
X0DoVrBNi6XE3V7AfplNNNBTAy8+wQxuLbjAqs+LaLKgzvBCoclMQ0QbL4sTn7stnK3Jhm+isMdM
56648EYVRBvDY7iOW9d3+n2cbPvemr8pjxVzqfvTQJAfiG4aRh5tmM1QvmavX5ZVv0ZUUqId0aMY
CdmJ2h6mUDv2t12KpYYsNQWaMEYqFihOBzgcDcaLzfpSN+P1BE8v0PUqIrv9CbdSArSIqJrlZAhU
4bYxHIbkBSDRKeN0GjhtBXlfJa92Tn3Wg3hnhpvU53/8AQr0olJ4sQ2vChdUSTrADQwKsBYbW4vw
QFzVFgXblKXVLgHc6sbe1waUutRDgMYX2sxwvUmSmW2UYcEFgJ+QpgxLae+WyRgu+fwqbPGiNvko
cjPd28AWbM+8dWlzQc/kIJS02463wDR3wJiIg6+csDr1OP0irUJRtWwGQjXxOceqepCrfeMVT9hb
/Fpb1AFrxaOtuWf+/cuYgzCiu+K3Bi0utYzMonP3i5rLr5Dky3MxW2Ngb4hLrdF+EWDyAK7aVZTK
K1prl7WPgTOwOBjsjuhv9XrwTqrM76CmIZOU6pusVLk3GgjwXndv595eU6o99SZ2pWybb3rogTHF
WpgC1YFIZZehES8XZ6wF8cXTUUMmOffIwDKEBFOl/V25AP+ZG8cB3Zczfp7zKDENbd/xdjLBibyY
zRf38i1ZRHy057U5O1XnHmKDBQuzYDBmZsXdDPs3zS3ER1w4KXA2MPNqQ+siPSo8FILAZM9aUieh
uWYYZJaOLAV8Y30W0anroT4D7zI/ELmi+Sjnu6IIc02e0lam3E/JA6Ta67UyXvBYH5fFBWhTlt8a
e42WpuivqmIOnK7vQXEhuQH38txPS0iUzDmlg4AvebVDr7o2mc+inOjugBEeB7E8z4WzBP300Wt9
hbkJQRWQLSCDFBpru+wQoWlnc9Gf3HX9QAAg8Aa4d0trcYGldsWNdIiT1Qzsit/cMrFgT+5n9M3y
BnNpGlCnDH4+sLV7eXM03QRhC/WUhyuTBnofidm5d787PXy/vre7AAlQwNaaYgcA0LBMRbh+OK6s
w7wsWh9P/ZVuH5LNBP00tpiVvfTQeu0ZE+vtVKVnaeWhJr1g3HJGv9W+0+3nhCYZ6Kzqeu5FF7jO
gtSn+IaGuqL18uJp3ZOdb348i8k3bOtrarUPC2gHvDdDmt+P7fCpuR6WOEid8dlJ4/sZZQ+61HEM
9p5tYPu2rKM3ah/eRflO55H6OPk8oFDHqn+1JdOzvYp7r3beVxIdBAEccCSAh+vjwTGKx2HBq0uK
DH1M78NoEtOHnj2Fi0VoZ299pI36Ppl6vpPlYgJvSyw/52PzMKPA0TjlHbkdBrky2CagfD6poRng
EpnvlhLXrgvsLzXFTUkOiFPZJAGk635Z9Pu+SW9AngUWDAhuypelrHzJ12sYxBsMS2p2RGVobCpC
km7plx8qr/m2CTeikbvXtbQJzAmh4ZpebSaQKchSI/d6R2VgDcpnqkkvX5h3+V1vYc1oPHHKKnp5
hMhgADHWu1mJL52vbyiHS05/Y1p8yvPkRq7Zedtsi3iUjjc7sxrZ+p2pLTQ8t4QQtvpRleLBcuIX
fSQWyVoR4FapCvDWntEC4u2tUHIR9r5x4xePci1WX3T1y7q+5ZPcWZSx5QSxxW0+6XP2gAr31Bkl
ktO4o+NE1kWT6tPO7MWxoUl7UZKsUZvBLWjEEdswNaBov3Q1OTs5x0PDZdnIZutRb+x9PXH06Qwk
MOSb+CiTAq2IZ/pIMFwN6Dgngxwct5XbHlfH6FuPTs8lHhbU1gBwvq2WfcWcZg0njfOt1uqCZvFZ
lWZD94uDm3AqyJwgwxcEkJsRs96hxcN9W0Zr2t3qRcqhv3f2vHDors56gGV+I/p0hbBmUEJqtNU/
rcOL3ppF2FeV38fXiKCOs3JUFGMqwd++wvrmOOxk4j1Z89dBYSvuuGMhPHE4jPEtRa1dnhhHmWjt
SdBy3icx9ODbKDTTXg+GngYsg8mYuIPq2NSwwptivRUeCM1qEBfZezh0PVq7fP62Sdg5NiWV0JKD
VXApRVJDzEhhbaxQxGT7dSa0IU3ZnZqJ5r+Hzc1Zk+9Tb3ynhqczTHNycgTg3kXWQN31CK36eA/G
NN31XNFzJpYgtRX5UFsxh4BXushY84cNJHCEvlsGOWQCAM1t2AGXgLaVvPe6+gH3RkSvnITkmBEs
lvLwDVPHtPyeJAIWDVY1oMVo7ZZMRBcZUGR4qRPiGPywaqxDjSUI58lgNultfNP2DytIwEMlvaib
ys+o2vBVaVp5nlwCo8w6yXdDOle+aus5kp9ig/LYqyoNld9QX3lAAJIyecZEzaoN3ZhKPw4G+tzY
c7d3l7qgzHAtjcOl8oNjT+uHQbzRn82yQ5CLltdf3MEOLByMbE5satrMoUHzvEdj3ELyQDymHr7B
qYEQQs9kS7r42giUGKDjwrXkkN7iEmLG+wVVW0UrOcrTLobEV8eh45bPY9FyWkzmObITlXBAdeYd
esiO+mjitjDX85IPKJYbDvt6UNjQ+WuqAZYOOvoybMv+VDrO59V+SlfpBGXTArAGidKRiXJeVix0
pG1idrvchhZKT8cEqDqy2aRFG6bLhPNR2p+Y8BT+1EHi0LMnrTPrS7Pnzh1ArTQb/F4nXQJQCUmY
2+iOuhwGFCCEsMg7biwA3ew383E2zce4iWWE2K4OO4RTkTkC3wExbUF8JooEXVax6xNYyJA2gR2Z
m3NpNRw0W+dGqjAFJKiLAUVXuC3m17rKIKUKmgVZ3VeHMq8fGKEtvkKFzawo+Zx8EbiHH9Ya+tAy
sTcu5vTupGakFC4hun646BhnBTUo7EM+k88DchowUNtR1BacvZvVO3nZUgXJl1Wy72yaUzzCvbnt
KSts+FAo1eYydCcbTAtv1i1eaP0LKl2LtAPmGWGaUbEYi9mfSy+7V5VmnreZDxzbjM+0wow6qClp
jhZzxjW6zWQalSzlxSXwqc1nm1rPfaI//8ahewDIMj1BgDqnJSl48A2ejM0qw6HQ24Mo6xecAahd
ASyG1dZFItMOMS35Pbf4C4L6fF+jVg2sTb5NKbQ+mQWW5n4Y/TQRGzS8eRyOSCCxJoCdxF0lu7Vb
OcZDBzjibsHyFuIfCIqpJ4ON73OXlO2hbZxvgMR3SaGXxx99HcN5c3RzCQysyAHTCIyupvcMWemU
AM499DYoLw6uRO6loWt/ZsvjkEbq2jHhLqLvZN7EAMuPOyNz35xmKQMLRKC/GvnC+QCuYdFND5rn
4nGM0yuXVlXmmUyHSJrQWqTMUjiowzmgE6u1HlxZPbAStH7pSUh+ghd2L4sS1fpz2j8YwNp8c+iO
zJWrA/tkD52ZbmnPuki6zYX0wY2KRYHOpLwdRnM/2JMVNKMcopmVJJ2ks29B0FXV3Nx6Cxz/tNC6
sAFAf7CrghCUuWHD9taNEy23tZETdO4yxxi6U6cPhDnAWiL9JttV0uKEVa3Tjtu8ixQGqdcGUJ3l
7YUucH2A38SFjRoLrWly5MgChN3eGVtfn7NcHkQGERhXCF7ey9PZXT7fkdmqQsN7FlYXP+UVoTVE
v2y6eFY2rnVHZKR2cBBdkunaYim4HTbjE33lt7Hv5AFuHQ1YLd8OBUOig23EXwuBzloVeFNs+a5s
RB+S2mjLXyhQh6jFGIVZOZqs7n7O6kv7JhuCROPg54FnAdBx6XyOjxNk5evCLY86jm8f8uPFOhzZ
MexLaVCEAY9/5qt8o4hiOk8wqjGLKx2nbt+mV4xxxgilEoPv1mt8sGlFhJAcYHrRnxlQgs8tShiW
Wqqdk2qfpinm0rj7XJiTBB2j7ga+VLt6o+Nu5zRyQGrt+D7rPupwnBaS9ifVBLtphCCKQrclz4AI
h4GO2MdSiQp8Kct5ji7blzn7tweZgacj4MLFGhzVTr1rLde4nigJ07GmszLRzTFT6DkjkReGfnTN
bD7bw3B0rLQJ25Zit+/TR7oj6b7Fu8v8n2bkCBDcHNozA8HmkNbLTssbJ7QKiMMILpikxtTtw8Ah
kfmxWuPvSTeATSw77LewgCQN/SARDRfBSejrOfPzvFpfc+g1VBzGo0em1mb0gLH7vCHo7JCugoRB
jR3UwYw34nwKnSz7hFci9m0BqivfjKDMcfP2a/4yedqMV6/0wcbPN1veEbZYG18dVC4+jTb3bOTg
NyiJ17DdmjdzFp9NkCBB7sYdOtwWc6ZFE3XW5qvM4CbB3kMKTDbvPXxpY+mdS9Pze3kx4XJkD71k
VteaAkAZu0UfJjXLgFzw3FCDJptTh22iaOotOAuI4BFBZ8vnhqWSBgZeJ4PldGzc4lp1p43s04hC
GuysVzyYeUK+XoGKAyGVdqC42W9uk0SiuPBXEI3kjm3wEWFB5sgJ+sIwXm3BzAOd92kSdwrPwycm
hd0jPnE+T0x0PfsNCFM7C9NR7lTi7jEypXflcH8hpDhY/4xtyMChGMi0e+4PcxBtUJZWHQ2WheDa
5fYanGxnrBYcQG6OkvCSW8Lu7qwtx6Fpakf81tuDqbCXyKGCBWBPD8AWmdakMPPrrTvnjexuVWM+
xItnXoO6AxgOSSJuWyMaDApvwKgxJO8dJ2YjMOm0HGXsAjmhLDGyYj9rkxPIDcCGnukTDQGKTIVu
7cbU3P00dfQGxODCGZnfGxr0vu24HrowDHFECsM2nXlqq5yWQLiJjVuyH07EXXzblovXd7iS7aZT
nlf5Phd09FORpRdQ+XxTelPYLEV9HGDisjt288Halseppw6Tm27ta09Sh+UX+DeTk0Sw8trNVhM2
PNwYGg33Ip1Plojb0HaBOzSrem1lHdWaM35CqG886lSzHGivEP17NzPLbZAuHr7cyXreqHnmkpTI
ZJMPEmz34xrTA4MEjHs62Z4mOin3RMQEGvr4h61cS6IkS2AtWourc6GLuxnaLROS+VRW5O2CK9/X
YBaixCCdC0rt3dpkpp+qoQ8u3Gl/mFvcR9jEAvrSVwLck28zgY+wkEaO3elnFZ8wVwAvUNX9jz9Y
bMAjrJm2W96XilteInPFP6TNe6WrNMCffSx7vbjOSEmaEjHdyFqW91WexOwvJUYbXdu3vTucR2em
oqcvbupcK8fiwVbZNMiAhtPWjTeYuQvuXLnHb9YHY5I4lB6uuue16TnIoT7ObfPNHmi76pAjCk+a
V5osrtTM2H408J7VksGMO+ePP/5Q290m9BQPX+YG2ugtu7hyvmBnPTSscpFXrlqwZkiJ6tkhzLHE
1LMiCrO9+uDgGIrGCocH+innVHdHjm7Wyb5O5SqvckpSE5gcu56XRDPyELrGHK7LkQLNA3lAM9wF
WqEuOBm8DkDD46sMa9BVTw6Xk17Hnfe+Yv/c1x3YtrpDc04yRwg7dDfg28Jnse0X4mYL1OmqpXxS
coQprqOmsuKaLhdyIIoGc7qdk5UjsIPOY9aaQFvGg0eJEkwwB0NAKsNBWdYrEWc7DV7cS20Qb1ku
ThGyAKbHYcFNJ22vfIk3ztoIFrEz2gxQF+ZMCAaJZ+rJByK+kI+Hw8Fen5HcxOpgWBq2n4tay6rr
FzxD032uUc/J+vs4pOUtGAqK0AbzLal7EI7/B1/ntRs5kybRJ0qA3twWyfJV8vaGkOmmd0nPp9/D
Guz+i8XM3ggttWzRZcYXcQJsLXEb94AfU5IddVjQ6/mB2pktULtkX/QV7rs/aWt1R0sx2QFGU32y
6qjemepEipvXJS0MSLOxshHROB3jPP+RoNCDpLuSWqYjoeghkMP/8zB3vrl1RblAoioH2qugLyz6
UzopHrZm98oRZxoHaNI10YorZ3AD0qkXTXXydz1iix/ls3np6gmOhcV2qnBC6NQMk7A+XaomNM+5
iZTOTLRlcICUjd9Lg7e/0chFUhLALtJkrjEU0/zY2lFy0elSG9vB12zqCaOcx6eW6Yqvz/1fe3no
qhkza5s9Ry1LhbbY6VY4exTdmXoChnN4SxS93PT27PDkUN4KtlAsQEHcTPqgE+FRsl3rgF4VYsNT
3XcMS/OqiSXTUIq/ra7wt2bLe2JafyrchX42Tweqm9tjPFvfmYu9TUaYpxZbFnivyEjrGhPhzDEf
5nGWXqOHve8SroW0E327Gn6qvHT2aoQ4SXwXhSTDz7OohV9G/Ab2ElZHN3PuTDwz2xxCHEViFHCt
vwZKvXSDAvJxoAhz9voZTZl2v2o3wVXT2iyYaFFnilG0Zyjavwskiv2g/mWX1UA/AdFRUj6NdP48
uoDvjIZVzyBsc8/mrtgs8WdWMOkGag8hxZIDlrGYUxerm68OBQ+crnLYzWUk+deNYsOWXYhftjdy
rw/iQ1HUe4zFI9KvugaWwJsU2S8QPbGz0G2SAWZIUtL/E2kMD1Zx3Rmy1MsgSMwfEJPdo7TkV1HL
7AyTaKMxIyDuNf/akXhoAc37s7Y8KXbHFjEsf9h7Up5KEw3xb0QB3fRrk3lXwpD8BEXmMxSURkVW
MfJyqPuqpatdQF7QIOFoWsXQJCXqSplC6KXmzHDelDqomDgPhipPXvVmwElg6+p7iWOx63foTO0d
Mdp1RkG+cUpfhHDy51mPr7qp01PdImRDWHTOduPOAUG5dVbcsjsC3s3cW2rYnsfp3C53tW1HhyLL
3S0E4sofaNGi8kcrAojID9yeU0rYdECsqaXcjTXG4QKoWEz76yns+jdY/pQiONkOWh9PrM6ydhUB
TAH27lTwjPEMjWdUrWBGua2todY4+9bqD7JRXs32OMXRPXZilEfm/9woMZDm22iIL0OIpl7VtBBo
SgPEJO2PMjSaPXWM04kOPgbtUU+/CydC4ggGjlUcxGXPUjfL69NIScmkQF1O9ekka3pYJCjBg+2w
DJ9mPMrq9MID8iMSmb5tzeEzHJB4psZnrxExIpaQ2Bx7Pt3elIaDF7ov6jdtQTbJ9Z+MKe0xjV+0
VGdeTsx2vRKeo8wOtzDkbfbVvIny7CXDcIO0s7CVn5VnA+vPrlKS35HNd5CouFd5sU563VgQoxZM
zGiLkCmW6cCwztoPEKDY5iER4b77clk6baXFLWHK1Ijg4vCC8QEnuXAeIrkMhPCUaDu5GDkoyWzP
TY1XNe7c5wxocABYhtaHURon6niQL5f5CD48OsO7UXf60jwMRWFvmTR8xMxuaUdXf9zOeJnyicsq
tX+tkmcD/Z2uVzDwW6tYDEosYhHAzWUejGB+mumZwnzkkrQacx3fOil8lvLFybZAf6UDEzUTLuhp
qjdlb4PgSh0mj0uqBG3ESH2cUaf0gaBuPBGyry3M8F1+R2S02JiMmFmyxHe375f3ieASCA8Vi9kd
qMcLqcbhZCH5IpNVzsax7Ppkyzs8MA27IQd0jy6O1fqmLcDbWHlMgxrvMcjqWZceS7ecPIEUzAPX
QlbOXSazKGhHYzBqPkvOPnd2G2vGBtjdUwMheT1LwXahVPomf/iR8BnVJhBTEa9jNuFqxDY+6vov
sDYb2cTUobbGLtbLh7IEM0a7GLTNXth+6uglX/3fb3DAwjVlPLLrlw99bBVs6dy8lh5wOf4cB4aX
ae/CLvwpOrnjEyiyfNGXHoq9fclzO4FWkz/CCKDafUHxFuEXCNoPK6ur+9xEajVEEh/cGhneMJer
Jnn6Rxr2+o6GnmDm9UMbcacdpy7stVvNQr46CXCYKVrY/Fm9q/YU/aqNA/M1aXU/zZAM1Gl8hKcI
J9gZgtTKxUajYRDhYblaofVSkFPfq8NJ3s4b4U4+Y3y86nIwj6pJNB6/5FpGXYJGsR3qTVC/2sZ6
tKls3hrmvLOWz2LWvGEqnzn88wnDHsTuUacaG1RhDO+yLUYvShb4EkS1Lgb5D6Wihkhg7nYTXGaN
Ua01q56OjpbKI6BPJGYYengeLrVuRHetWgTT2sJJuTAuLhKrFCt0e8MocQOjYTJ2jMsgraEwwoEA
OZgZURDZyV2UDvalizMeAWHGUBi8QQ9KGNLKXs30u6XgIBrpQJuAeBard09vYYzyO1NyyO2ZdRUj
kdq9n7ivkL1fs8hJ81irOVTWlHQeZ5ZyccfsVI5a/RBak4Sh3zLXSmyX+9RMEaAZP5aASthkOR3j
JcQSbQWSLwrpTvCxbOUjnVmB1e2Yxr+mJAoxtowvOqj0UIM8o4zKZtRUZdVa10bt9on8MXpwyrYH
yn1VuPlWN6f3QtWaY5Z0L107Joz+8wcmrjw6C/Vg166yUzXPqGPT12uGdXLGt8SHN1QTQNStEETq
JdwVdKL6acpwxUb0OloVgg4iEgWBDh5AYiKTz29tNrOJ9sFhnLroT2Z3XTAQWdhJwU7j9nVL2B1v
/0oQLHearaMYN/Mxd1j99Iz909x5XKROhxzeQjwGTMJ79RglAj2MgXOAwR0HR7xi8o2LUsf2bqTF
Fp3GgeRpOcY+t11t34ZAswaU1z29NDTCQUF/NuHMBMxADG8J41f7jtMk3Jt2ixlEGILNWcj+UUft
NFQGxTaBwR7FzBbpcXwk6gMivsy/aKyhlIBhKYtVnppGam1Jy9x3QxjuqsXZJvNSHuNIfSmAHGHa
Xgfz4C/nNYwIBpiUgmgwNKvxty477j8uLTgd28iN0SPjm31KUxTNVZ6iIqLULnOUeQEVCN+eIYCn
gW3A8oUzKU6tvSput/T6OK4tlLaCbUtYzfF2fMNE2RbRsjXjzPXAruABW//PaOhKTi18rKrKPfX2
r8WUXELYajygfROJj8rrFpMUe4NLDPWpAYXtdtzzyoUDYrEh8WtOHVzwdXNgtbORiYE0K5vIFxH9
C7WWvMZkCI9DwnczFG2v16I5jrEatElu7iRhFgP/Qx61v/Ps8i3bQXhgkxDi1poyfKBqo/dcqcqv
ZdovWOd1yCndyK1hYtNFQmZPxokRevGcU1WxFXq1HCmqexOCpW2OxfU4DdKG1OXK3u+oHl0Zh1es
4KzQxUPP7vlwO069Qelp3e9NXL5BvhS/eaFTOFaxsunuJU71g8WLYRrJhIelX9ea8cPAy6UEHRMl
WGColxXXhp6GO2DgWHZ0dgyOKvZVU8B3ZuDOxrOVED8n7Ca2+cpWkPfWN0mfrq1hEPQ5NaheXQ8/
K5OEqT68EZ08jjPNljfGClLU+ifd3lRtUh4Nst3bFVCObtkdozZdv7oj4SL55XuehJGSq/sZMI+e
FXT3aFrdHBVdY7yCHVNB7DgqAwtjbKQfWq/7UqO5hLP4MMcvcxlPF6RK23enRWVNKYZrWnfOTjUI
xsQm9i9HXGD04iXtWDklAFWvrGlnbhct3Yg1ek8918dweGMAl12mQlGPRqIdampNr9zjaGuP6OQQ
RAKJT3yTH9iZjpZeURBKmLnIqmnYoPQUjILWaf7qjN6X4PguqpV/QoRo9soSuRc1T62dKebfEqHh
NI510GYJzqGZimtlVj1ChgnWZ2wwi5LZwSrlXOMU73ZBiahjR8zPyj70ma7lUGW07QIWBw6H8WgI
2z3jDaCFGI5trSEoFOkADkyBLUk3R7edVDCIVkL3UE2mK3dFdmVK3uIb6gyMUvnj0lFoibaQOMzb
H7E35X4flT8ZsRbCLpgUBA0HaznIIKJAUXuHWT5uPfo2uUzH4inLT/UoYA46rFxo2ENMiQqUUIH9
PAu6WYT0L7WQrzTcJF1LKRxFMXvDnL4r5viNkwJtJ3QES3ibF1aQDE5zL8z6dywfnZAgUFGop2mM
8Sk7ZXtxLe2OT/lJRHikR3bbkf8pYtro78FhbiLWjagHm4ob8EzaiJ6np9hcXXqA2hjfgu7g7kUE
j/4Clf5d233MaOtAOyuOraamO8ymu4mqNLoSqgU/aAKNs0g9812GqBdUr7XbtAbsXTm05FniXme1
7HM8Y98N089e1Ew1+IEMV7UmaIdvHoWcuoLIoYpyxeSQXjK+/zmq5a4CTu2nShJ6cBXvzPgrAdSH
Vg6tzNXwhQOdiS1EJpwMSNGF5nV98SdT5HaCVdSUzkeXaN+aUA4loceozdimhkm4YcYCUp/X00Jn
Z3oIVpVhNWgCpGTNuqZzrRFwkdPugMenZIiR/RjzWNAZBT8Ivte2YTPCo1T9zSIcCov2y2NzaWsv
gZYXJCBlN8uSBhKH/yLqk952KfZzBa53aqILxnfhZPyp1i6EcmQe1TvdFwYhH7qAiUDh0GKVp+8R
lRqp+tqMjcEtzEghvTFgt1kp47KjfE6Nlw75SEPJV5+pwjoJUfj6YL6Y+rgPG5NFEQ64sFEeslAc
dBDjPg/LkFhX6pEN/SlghhcLVkpn8rVySnyX9NRuaoW5hS7dsKx7HGhuoQ7J0L8J+r85RfMV9d1z
jZG1Vo0dibbXMOSU4gcjcFh/rJCNGJ0HP0O7MiAhuCiIA4vsLorlQokj6SQFboxaafya8sVophwW
X5fXNc0fh9Xz2kpyb7nmoYAe9eQOLODD2VEOwm2eEy22tlQM9zus0kVgF1wvlaOwfOlp+u5RN6hK
VbwZ50Vsp08xo5ogu7hLXHp1lx0jUzF8WRsJpTzNU5TtVKZylHCqwhvhI2/MNoOOk9jZbhrLbZNk
z6O5PGhclR4NjQzgEz0luhvp58WJn1U7HPZLPNNgQGmV33XRX0oOtKCeHueML5kSiDty/q5KHYG4
/2DaHwcqTwWgKFzq+SvD2yNWRUjXM45+kQR2OD3MCJ6ttRyAECCBSIW5fYjJFF+DzWhpw5AVD5Qs
A52QNqRSBZOYoAFpCLOLsdThVho8F4x2bo5qq24RQlQvHmd1A13XJxQDk0pJiIXaY8VYwtjpOWVE
ZvVXMWp84SNMs4IG6yFHSaIaDWsQIiwGDcRcu383NST13g0l7qSu3RjK/IUbVeM2sjd78T5FhgdZ
75zzCKhr870L4RqylAjtjJsPNCiQtUow6vwFzehSqQV7rSugzoS6YGTPAo0Zw2Oq5jxPCoo91xN8
MKW8hPAgLac/NZ0dAKmeNovGG9hildeMCllxvW28ZKrp3oPrfSDYzGSunA5aMc/nhW0SQI3VVG51
E8KIA0zNYGtMSQCserVoTokmr63EgFLSN8Q1bO86vXnDOEDhTXpaTPM+XzLgFjWHfy69wpp+adP8
EpSBIyI1PwZVXww+uONE0JeavN3WkwOFxCX5oJ9tVohbIxF50Lpyj9vvyEKKmUyI+75wv+K4vico
cWGT0XFwONBDQWUxcpRkIOm5QC23xLN3SxLd4R6cfW5EZi7iratWFC3k2vsMQrxl5w0L1iicS5Uy
A+oIGiiDEbgjQ+1ifpXphBwa34e45rVQYX/ELYTqwNkz4fduldHGXbdTJ3s/DiiVk2t+zYt1NGS/
n/NtaBYv4wCTnfSwvr1SkI6qvkoJtsHJlE1eqiUqY4K08kvCkKwiQpovPoe2wytV10d1xYIqhUOb
pNZfMGANu0yLvyskh6266zSZkUOk3IGaFr+x2sdMuu+NAEjfRPU2mrIpcM07hCw/40X1YOcSz23i
2jPy6D2G+v9hhQ6OJjNZthzDbaXO9RnmmmSIsLwAunJPKkYvf4ER2mbho5Y6JyJaIW73eQdksDqM
oV2eB8eseLzlvlwW56wbme73eYy8mfGotNsSUQgF3rMAGzIRBCgpARj6mQoRingRVuF+nwu1I4CL
3kBWWLKizaXnxHaLlSUCENVNxjayoLjGK61bN8nqWDoTl5RQxlLL4onrDP/ZcVTVDznaEUwB64G+
V8OL5prfIcNCReXrh+LofKMhMKd8CbIZO7pVYyQY6e0odVRyeGGDP3Zs68GmEn9wK/Lb6qkdnMHj
5MNFR4/LEiNf4vuGNjwPK9QXtxilt6W6OnjKAjVafSg5hOximkPetcOeIqqvmNcVIz6mI2x/2x5v
+n5Uf5VhNPbRmlurqRbmz+Q+Yad/Rdxc6zhiv6cmPVLlzO0lOYJtoW8GRxrgN8YLLsIqZLv+Iibc
5kyVkOjRYCmsNZo70wFdXtaE9Ubwgddmrvq1F2cIFveHDNhyULNmF7uOjo7sns2urBBiOhWSIgJq
aCGN0qrU1qMdqKI40cQ2T6HqE3jHT5ffF7XrXsLsRAexS3kCRjSzN2kyL4YLHv59WplrdMDWqHoL
gYgbTcWYWlmerEicZlJBH6oKdJo0Pdc/rj4yyBSgjdGy3k2SJ7qszetMp84Gx1z8MVTtSEbAzI8w
Z8kEF019GE5quvBKD1Z2UqgXPsYL4Q3bqNx3naEwDi2gHEIRxrZO9fDZis1gzsf5HWJCCtoWPJxD
ZMhKqw8sfT/5Mlv3rqDtmYS1h0j/IIFRfEyONvoubrfj0scDduyFQXv647Jx+2AQlB8IzmubkFWm
k8fOCcJ7xxLMot0HOOcd+ZbxlC3tN6bGx7BS9Xe6CB6XiZ8Q6R10//VHMOb3DXMosSSO5a7BiHCZ
K85IyeByo6EkX6ICiJYC29hPKUljzTPZ7xTLLjGpXLm+FGwiaR3kInXU8kMz/FxR/+Bz0u9i+sVt
IKoc/6+hHk9pEtY7trbRrpxi1pmie1iwAfpjn3TPYS0PqVbssEGzqM6xf0Rp92bTHASCW1ibaf15
7kL1tTavHFJ1gvxK68aeOiN6FfnrjDIxD4qYoGwu1Xw3Wmhi5eJPFOXZTateJPOty+1fmIAeC5Xk
fxTGQeu0uIZi8H29eEwwgn9qYZf4+dgcS6PP93RIZEGEFX1jG6Qy4nncE7jJvlqGTr6E70BgkskK
miYbZmmgHovfahoTb7KOt9Nq4P57NiXnQ1SzOqwgpSeCW3bMlbXwU5ahJgZpYVEimkG0p4fZHxrl
p15zOPslP6NmoHBO4ZaEGuuFQXl2TYKJePXvwO9/NXjCQbXDmVaUyKWypccuPubtjom/kuL/zJSf
Gk7GKekdYmBYdQd0Yi+u9lnaxoFw4FM6GcvOzOj/YtEaDrpgCuUSxAqylpt1VckcF+kdq+hoI+Ii
OfMM2EO1eFKX5NrEQPxSlZyNRjM6C2xt3oXcXqdI/Ggjr4OzDLA0NJZyVlVpF7IqjO7ohj327ivY
zavI9WgH8jsiX36FjV9izBjmk21+ynKq7uouPfE02Krpc2f17TZ225PjaljgjKKhZ8Ug8TYI/O70
dF8FVZ0Y0o20lk+Tg/XLSK/lYDkB8kRzD26UIQQrWcL6pa8lWXtolTk5AgJmvT/3/ScSI2Laio+l
ZxrSY6uf5pbOJpfWYbWhdl6brewh6q3nUhPOkX3iX1wE8VUhmuzJuHO2duFwPiqcXOLam2h2dmjR
l6JG53ROrqNCDrGiLpz0JMkHu1WWE/tZFt5aLiEMQCt22+Iv5POvzmX5jUkx3jQzr+Lq/PaSBQhh
lEnYJeuAlLTKpVWV9pFasfc2ZyvQM+Y6FUm5J0CMRdYt50BdX5w4y8qnXlVfM6V0P/FET54V1+Ul
w1Z279oP7JpZ2svR+ojbUXhmVwNfUPWXbuYBb+H0hKPBsYe9w/xBDTCHyc8IAxZBo5I1pB4PxFLE
EFDIemcNQcfT1qZx5Yw8NfDkIAgHpsJT6uhRLQ/OWJgID0xxDQm8HiFxD9PXW5XY0om0N6GnzKjH
sApGFr9vAtyMowMw0HvzBXIpTsp1oV/HVZA7vXGJwxycujCPnH/jc6q9wMdDxp64rHUdcYUB9MQC
Bl4CjEgovgZsdQTLdYtvs9QR9XfSqkezs43dVCpEAscc2vJAQjn5vt1qM5Uvz1WaAuhUPGAfv6bW
NB+0hGUwJJZr2GU0Hhpj6pPl6jdhq0ZByfFxO4W9a41sYHTNTjIqOmRYDfH9MZ/uKMmBTQel0Oiz
EAw+O5zeYL/vRMqTEdc+M6sXqA9AremM9DWHDUW6ngMcu1X+EH8FMH89i19oFUxRhTLCrQobFoyx
PHglz/HeUN4Ezc0rorq9VhaWUbUUiyc1980ypjcz73fC6l9Z3WTneumOcxc9Gtb0HRs2Hg0er5Nk
ud5NCcvUImZTyLrTWzhU6Ww/mhoHnenSwMzbDSpo9HtMkQkjUCkPcZfhctc0gsXmk0b0c7KZ2Uql
OIVm5bKgZziUReWHcOsHWp7Uj3F9jQGyptembLvHNGte4pCDbgjuxVoSO56V1GAzwudkcWSgrHE+
4mfEKbo7XWVIZOBuZRh+kCppymb1Lzjht5Mxos4haX3Y+nKUraI/u5VL18zAoq5vZh/Mp/s+Caxe
jTTeI5cdzmgoJs91OFVhC/M7cZN24+QahokU9a5RiuaudGmCh+kh9xlFCjs6ChrCXupr3FkAZ7gM
QHygScuSmb3a+CblZ2aITbjjVsbtH5ExV5/SZKke0XF+BtAtex5JVGcMevPhklFBEqn9VOWRQMtQ
xwSomMDRV+xsQpKDcX6KeEiMQ0NDsG1l5yVllJ7Mv23OQZoFKehEDvC16gchWTcwkfymyJ2mVfG2
DOZTE5ksSWHeRFUS7Vrylh/4o4ESkLLqBiKOQ2k8zwoX7O0zYWd9KUMQ9ggSt4UVbgSkuFrI40hU
4V2Or+bQV684PbfptHxIyYtLPV+AW+PLWJ+EQ9Mu5LFbrm90As7gI0jYAwMI3aPr1KFhOFFP3Lqp
syWu4yj0xmmwUIqZ4rOKpDZLnFB9h+27PualfCpiw2BPxq0wHWPEiO4aEyv5MJL2HrdQSX1eOV06
a60OaAZ+oYjbUc+c7CL0DIcgMODb5ydqrDFiray9bO1LOVdPAEUMrzdtlviFOE/mRRWsaRQyMPsa
RvDWMYT20Y/4zS2c8ETJ6CxACsDV+xhFy1NpTNWHknFblLCO9pkmqo+So8lRw4OKm2lb1hkPxKnX
DvaSc2bEFbbygce6UnR3iR7/Kr013SepVT/wjHrv6zl8F0iMwazaGD8yypNqKoBn1FwvA5m802bj
rmA3hkcJ1rtRDRQda8r0nvUzaVRpo2EtdMtzqYuLEiHduvMnHIqQnSElSSHLUhhY8UdBNXbMCO7F
wNEDlzcHYprHyUcmq6/ILS95OTln9Lz+SY37+9sVNSgqgy2wU1zsVf6eib//+nBUKzuDjiHy/ET+
MlbYXZjFO126H3YSWUj2bnsdkaU2Qx9aH5YRZ5665N0la4fwUW2Se3wUaSbTDUacmR3/WvNZ8vtx
+fQIJFP8lsezxxTb/Bin9jeX4BSog3tIKFBhFJ32D1LgSkbFdnGTvNMlwYxLxHiNCP49JenyVIfK
tdqxs6wenSmf93XOYrfV+6eOYfOO02X02eZtgd5juh+XaFNkLP4xUrnv3VtWW/IlGpodLzjGCSvG
O1Kn/ZYBGQ/hxIk2C67W67A84rWOHsaYeSZVO+lVy5WPIaqYOEgGMKnOFNBtYnYcPfdmot6DxB+M
LPXaZH3gMAUnFzRwhFMsZ7M1W1ikHQYPJlOS25uxZWT17z52+99//uP2ef987J93/+PHbv8R/88P
ur377z72z7f6jz/t9mX//+f9u+/8Hz92+1b//LR/vv3//7F/foPbV9w++f98jKQQ0iH07R0BXqvD
PDdzW07F0VIRNETiDp5cytintGs8ozVRB5GT5Vc6dzjntRERIln/ubbt8M9lHM+Ep4jaxFTsrl/y
vz7nf/3z9l9RTXjTDjU1uH1drdouN+3dxED7pOhEjue1ibfqXVa/Qsc1qcUv4O8QYFb1gxEczXNl
RGh6mMvz7WOE6svz7V1nqaNDB2+jRXzEz6hE89mhZ2YzUeUQIIlO58mq/5Yjdgxdb8Mttc4/9H/O
PtfH5MGdq05oywDNLKT9SPuTjFR1j+GCMqMircYiHwGQGNd5DN/UDDIgN95zjTffHGwuUAF5cF5I
P7Fdox6Zx2b63g7WT4uxFf1Eppdlptisd5NHt1uoyZnTikdz/BXq301Nn5S5tNlGM2ONTnhKfiZU
VlVAWm4tGqknSSajx5RdBUaL/aNcfzjHyyIrtBoL2HSxErF8kD9w5lfim2K2ft5G/gJuDq8Qz3Vm
gnSBudmHmaD56C45KrMlFgk6RG9E12+8imrFAJQLzeJNf1LraQryMHzZ1wV2mxBgDxpSsxuX7mIk
qLHqlPy2lfFJR11UND/9RPwBPYl6u67BmWRGEGnSi2vwwqlr8YuUbClswHAddffcDpWz0yjE8mPB
um/5ndOBvUXSUp4maxbc4bHX68Kz6IzAehWkxuTueYyebaM3fZs5RcYGsWFUihS57HXc9X2t473h
ZaSk5s3qiW4ynURgH0JoM2XjL8kwkgcRppd01j2crhOeNBmUWZdiqMNXONQRth8UvInRN5NUED2D
aJ4qqEVe6KLQmol1YQU44Fq1d8NIcEGxqVCheXOTR/bzQiEat2a8QQxLUXbZCK4aBA6fRv4lZXyl
TCDax5a+V5XpEZAJmIYeC1Wcx9fJVs1N4ySfeTMn7F8TNrvrWdt13QQ1GscQRS7YhIE1bM2y/+Lk
wpoNz43iv/modAA+ZZJCNHLYmJWVdTAXE1kumyy8zNg6w1Tq27BdgUP8hheNVTu7HV5gM8G1oLeq
9IlJbTVMHQc5+ALXPslXYsKGncSIlWZ0TtQh0Jk9+w5iGzsF8oR8NpXEpG6ZOi/855QwSch2Sxp9
uSH9tAhb6AU2rMl4Vj4nhZWc2tpHug3Ls8Og1KuTlcbiQBJMy5PiRq6fFujMUcyffvv7Y2mw2bi9
n3erp3dE0IPQ0lqElpzok/AZr7lht4HUIPtBk3gS0P40w/7TNFjJFeL07eSMHoQYrriFQ8luwvSn
Bs2ta4hw81A1jrMECTHQFFCrv6QFLX+A4X7ghDi0NZpPyF6ZukEwMUYngqWf7qbKPYQW5TvA8PQt
JcAtt76yO7OV2UGp/LUY9PhWbOhnWeZcSEY5IagqNEhAWvBM7M5nfjV9W8XlX8cauzPREaqpIAps
R6SUowX7qTCW16hqkkAq1clUSjwKWaP7bB98Kjc6LjRZc5dcp3f2G3LfU0X4HGmR4yHWOb4+KL5q
DAoT1own98KYkKcsU/RubCmGgL7s6SAdZEJSCB/eJ+baam8o4owaotWt5Fm9+iWn6bGJaRQmG3BC
2wwMpwCbaKXTmZbXEdJD6g81LRELfkLopnTZ0nN0u8XfbvuzalHhaSYZOygJbqcHV3ZSueFEbGT8
NNJMfPNZejas5L4yFodtDWnTvudc0DE6Ro7QsTk3R5oQMGJImC50ZWfntAgfO/ipG9aMs6fW80kF
kLZH53qnLvias9oOLP0bZCS2AhMtYVTw0YF17baxkb7OM+G6JE52msWFvThzT+2QG5RQajYEE+i4
07u3uQa5m1bZRp9WU9EnJmWQBpK7LIiWt7ro21XfojCx7063x+LtTVbqq5sp/NdD07aWAXQAj8Z/
PuP2L5se4UpNvoyKK1lj+ngOZ4K4wgYRdHuXGtDwfPtX7ozumQ5Pa4cr/MU1uoJZsxF6S6zdjaH5
oTTjtDenvWYX9POmMCnHipfOASax6yVZPS5280Uo87ccwVbNtviJodgWqXEXNtlTJMADadw0yRZs
nMaF2NslT/jAXH4R7mYpM4nE4EGsRM7ezDmdpWk8OFP8urQxkyLdbc/9+mZWCJILBSfqxDfKCEN0
FdjGkp5rLVWey5jmKBKOS2Boo4VjrXyOdPFmF90vitRLrY4Bc+Ho6LahdaL7bOmHv+sQa2eG1Ztj
4oSzLXu7jPN3sVJApNStoKEuqSGviauGxUWGZDtT5BeUBY+xRL83U9sThaYdtfWBQ60FW9MUPkWV
yK1qojWq+LRdlKkw6ihIc2jBEQw7Cb5jJyeo2yKxbaGTellSPjOjJtAu6jYwurA+d9UE/ClsfUXL
rfO8vimwZG4Gs0iDRaPma3LoUw3dz7FUS59RtGCLp0NiRWq12Bx7qhoN56aHYmeFHLgwZ5jZNdnZ
spfsXIg6PVi5fmym7jLAoWP8NCC6Mf87s5LHEpIAOdany1zKP82aHr19l35EE6nd59s7BmYwb2BF
tWdaegWVHe1t6cIrcJ9oyL2HqWejYK3B37g9J7Muz2tK/kwvu340LWgu6+uszemMrK+QqaKY2s6J
rylWCEQhqw+0DLKYj+qABljIfj8L8fETyMr6LLG0MLeiXS9BuKrX62pUjWe1hVBiuMkpt/FusmmY
C4ZsEp/YOV1/dKFxBxhG7blZJn+uzAhnDysMZVmPfpo2Aegheu3n6TFdIiPQ9Aq2Hr/8KuB2VXK+
vXN707dZ589CEAklBrcvZPIw5C0sjMm1vbTFFnK7Ow9MQxoFFJ1mZzytxVvMnZ3Q+57fcti06+tK
fGy9W0XzUXC0bw+veRTFWRdVeTYym9prcjKBS+1N4izaDg9kc6Aicm+5HHJpuYuPEBXk2hwfm1Tv
z9X6RiubE3FvZd8wXyIbJXkAsXghPvMrpZcXmO/Qv7B9zLDI3NT4gnS7V8yCBveyq318qiO7fRyY
0X/RdV67kTLhFn0iJKCIt51zt3O4QY5kKFIRnv4sPEf6pSOdG2vsCR53A/WFvdd+UBMHr1+iVBgm
fz+gyT8NA2wYAykCK/lhlU59eugiEL4jW7mR7o0GDb8rCjTLfo/ibGNr+o9jWlt0CPSzNk8/Smew
rHp8alR7hhDO+9aFKzlDmLIc8hVKPZjs8KzKq+VocksQ/HdEOSKIgkMcGC7/1f/+OEdCZbBM9AD0
ujkwMLP5QZK5q6z0rZy055xvePrvgw/L4WRSe24Jh7gXMdHpVBRYpAM4uFbbQToPSELLXQs3vTzL
WDuMacekGI8vJgKAM4n21AwaRVtQHYbGttb51N/XxGdLV3qnqLVuxKW/91qSrSBwp22XQABn8lg4
1xwj9I6TWT91c1Gl8ucEieoyg3BC08CB/3d1x65HmYIxeoeg9gSAhk189i11PMUQPjw7sFj2WR92
b2eQueEL+V2z9+NpFaKsXSJ0oCC3gz17CgOkof/9948681Pl71d/J/t/X/v71DRpJVLX+fdnh/ke
+/sT//2F//P35Xx5lhszSlaFb2SvRe+UW7LVxo2mx8ZrVegvAs7onQcA926SzvPfl0no1TeSJPbt
36ejl93hRiwRWKXylrfp99+X8doD5qCW24LvqHfgwpmgzhvQ0Gn6C7p2jMICQ6Kdi/7y9xv//W5L
3mHYWOe/Pwrjgp6HIs/eRUb0/t+fIjwoPUjLvcRjaV5GvJ/Lds4a+vvUGFrsV1CyV0USGJcqr4uL
4f37BPyIefn78t8HDQtVgmqSeNZxy04t4QD30QYX4mJ24/9+6Fic75wIjQ02z6lW7eXvD/x9YDIj
Lg0wyVWVgBEpWqw5EaHl21C5zgWPw1Ptqdck7NmffCgMYIc4LY6aRHNmp+aTr+MA0WvrnNt0OzhI
n//r4f+GD+j5KGlbEJsOrduialE6FzEGjRj0odm6zRGTPjvaHEBdO//zmG/qQ2egi/33K9EhhCSo
Eg0+v+uyD4L+symy+9BGIkkQk7/yGn04/H3oOcSWwgGaCY/cP8xKBPpkfdtiaWInTnU1IT4Li/iE
iBLEnIgapkN/H1MTfS0xm9VBxu06Bei3q+fP/r7kFay7IKMvtNaxV5F4F7MfwnSVPMAOo5H16zu/
N58ooE+RgQA3r3KcaPOv/j7UokkPIKN7Oe0lkbMs1etp1c0iVC8nlRoRj1GgNuH4CM3BPQBjmgDk
qmfV2D90jREG4+JnIGp6PfWRoj61ukPKGHwdm+br35cYT3k4yHlzclQU2yw0y8PQ5e4K+BDclflT
l7oaIWwO8gcXD0m88/ApGGIdnPewJVsLmy3C4KaTJEYy30NsB0ShotbgUAErFTl8TmleHng44Lfn
jajLfCFSZa/+3yHOVDmvORvz9TDruM2uKiaUIwzBwtI+21rNFgncyjqJq/mm0rlCungfG790gIic
3Ij+QI0Z33d24IkCyH3suZ+mKUCWFxVb9fn1+PcKOE+yBXwaiinbsPx6UhLK0d8HVwsGsixHHI74
z/IEoSi+yqe/N+DvA1nZ7SbN9efAjvY2HGBkyDX9bVRx4e2ayT47Q5aQEMGVyKfdXUYRiEhUvISD
egaFSpLg/MJQ8JeHvxcbmuewsMuMAGlAD+tYswkTFa+Bhwl0SLGEcAnbYluS/krkB47++TX5bzJW
dVkFBsR4CRz/NyMmam35aLJrIBQHsjJWg2A6M4TBt5Hmj3/fmg20tU+17b//xzz40+usIdbVV92O
OJDV/5mVNS0DbabngKOMMjrq3605TLOYvgMjYYuNo2mnqYyJfYDfmVvGPp29OZSjwLWi+IVNfHn4
+1I7/wpUsNTEo8iwoQSp/QYxBe1gmhTRZuKp8PcsIHQ+w383/6B+AviDBY7Yc8sC1dBhp0MbpbNj
MRJ7kCb7UFrLYDCKC7mUxUUYLc7pKXfXZh0jvavsM0CUGKkUflHtuxXM32OBctVOTKT/idwJiMm/
9J54fEjUqJ3wNdHbpyDy3Q/M+D+palNGJBTiGDk5OcwRRNcEJzBp6aE0NEHjMF6Kcj03VkXseycw
7OYlHSjwx7ml4L5a+y7QMgOg+r8P5AB8ZmzCISVBQe0bD5zYGEIf0OyPcAwePRvGSDAO0TEisR7q
UfDWM78gK5hE90l/a/zO2aNn3EZJEO9kEcIdU21Pi8vj9RBSyRAOTCfAWhjttIaxpvtlcMJKJpgH
FY+4bx3u7wlQxwjYmX3kgqckebwsmiisd4aJu5+Z9Ac8+HHnjrNtfgDvQXzpOiB3Hb30WGHvqWvG
VDi1srjbhmTO78kQu0negg2BkMgxdUA7fjgh2Z78g5mawPFi7ejbfoFXAMASWRXYldMW7Ae0O+rL
Qw3UYk/nz9+dD4zZpxtI/pEgOydNRlYdwthL7Xorx9bMS5S63YVnxqa3DNCfqgMGhzjiQYLkY6Ih
vQV8CpI/6GwFmETf+81ytDIq/2pCBaUnEfSjkuMrVzH/d0DbSFdTRoC2zgrrPVcINClph4KlLGmR
B6EpVBrBt8VKfI0kiPw+DiZNNN4WLWZ0GNLXPkePGURkyHjtQNnfyA9i7bdsRO9aHTIQxdMLGsJh
O1qgP4rBH3jmnsFZJ2yPu6vufWLREhl+/1ybMS9MzlYxNPNFn+vrDl/fymBIRR5LvO3jd/oZhNyi
KtbcLbjcwONJEkeLSPTk0devypiXI1NpYDs02Vtiaskmdg0dye2cpZu+4c4aDHmtidKjr7tqnlgi
+JiHIwOX5xj99sSKSFW9A8zjici+s5+ijaW3FopVGZ68mbvkYDQ23WhfWITwhIWPLCipF02uoYCv
mW7EyZGpI8/SqLvHdRmz+gegXuAmtjpxwN80bjKwarlGw2bZ4xV4M+EJvTjJZkDWlPvPbm30R80n
+LcjjCdUMD8qH1m5Y1vJusfSIgdcgJUrHhEGvTLSvksrx9iG7lQthYDlF1o2pEQG65WnZrkLN4UG
hNEKIoWdpTyMmvXMEYDYPGOAOhF3xHp/BNbmUTx0N2Hm2tpBUh0YuX+Uqjgonw1xn3rHuokeOqar
9M1I/MJUO6Ypjwfaj/Gs3A5yjIbTw+0SRmJgIjZd7O8as75rW/RoWotZpzf2EToG2LrhoahnAlc2
djvdj45shppDmsJmIqUi00EXN4g+PsrQ/xDCKm6yhgyUNMin8u7oN8JcRIUTnl3kEysDOSpeSvca
SOwVXtX+1PBhFoUbEBsdobxXeRZtjCZ+V1NH7oVrF6c0jeSuJe7WHEJGPXr+O6XSZYBpMqye/xvx
qQ+irzjh/ICak69hJwC3k+FTBRUCUaMJwCRED1Km2ioXKmCTD8KW25yIZbzFK9w4pKhDPdoCKs+X
fVBJIL1kOhkOit8CNd0+RbnCD7ExaFD5iasdbdQlZ025TfzCO4wK/2zuZohIwRsfMQMEojjRa0Y7
uzTeR4NHJJzekFQM/alplLHz8pROcoLzRYe7gSFFnr27KBRlZuF5NH0lwxvYNk4e67gkCkmqq70T
jXPfd/2nnTrQKE1AbTmTjVEmu1DBx05Rs6GTLZptVlyqzuoXfuoE5+ja8rI7hXbnAnjmpkUqhMCD
UcyQbRpWHqpnkKa6Db+9s2irUVRPOv49woOTJDp4FmY2r//0SlAU7Bf82RZ8qJixLlrcE6hzU3yF
ebXMg+qsTaUJqqXL1p7fv+TQ3g04PaiFDEi0Zg5IzOmvNbfilVMqFZbPCoL/XUNg0lKwStikA+4O
L9bebN0ZdyPJdrwXuPdq7PoGy+wF/yYPvJkHXqHGI9s3MTZ9R3md11uf/dmewR+reqODA9Phd479
mWXT7zSDGZqBe2mb5sbKwXuNbBsYbTQckEyhCnAnFlCwyyTFk6sJRSRTxkLUTgl7Gty7LJb3o+M9
o+GuBzQBwNvJby0SCNfIxKdELYYK3TQ2xWcMCOc2mTv/W1/RRDH8ffbD4gMJTrrSZhImo3EfB/m8
v/506pnyxaAY1du71cpoo+Eu5rWF3tsLXpc2rqAYVv4WyHh1zvV8p3SxKToboV5BUErIA8kB53AW
KnrU9GvtYH4VKeznMQQ6MKH35skGwI++gneQOAb09OBr20ZCYEYxC06apVeFBOgWgPtNe7+4qLzf
MI4feNJP+rIzn0PMKJze3XeE3ppxxsAuHF9gNX3FPRhXd2qftMmJLlZfnWlLX7WA9ZEjBG5awzwC
hUK8FkLhJWH7iskf0zdTaUChFHK5ALgThUTkaN2T3kLeDYCjZJr1zRTr1vsm8pECQkJHHFBmdccC
5P5LiyYvzPzz2Ez9S284j231EqFIW5I0lmNVK98UWifW2NkuNKHqBRbSY9SZBXgSxNUsYLBUFs5Z
Dn2y8Yp6bwhxZhoyYN9FeTuW2tn0+kOZO9/65GAyAu2HMkXtOqWuFdqPvvmdzNZYG226GUFMNLPA
pB9oOaSjnYCSfSGMLPZD3B2AWz5bTvXilsO12o+9/ZiHHrdFFpM35JjopXLsPHH347hhfgg975dR
aNg1rxzhSIBc9OF5pNFkGnd9n9xcLupFq3cfCSDFhUzUqnPSK22Ai+arRSOrz4nDvnatah1SMrwN
hN0ayyp0+VKZ+Ms0gs7JjmQmaolmWFj1kK0xI6dOdMsrcQsyxGtYXTrIDRjfjWPK6x/rUbrGTfWA
IA43huJyFA9GZRhnt/agR7rxuGtDdqAS5HM3mq/K0vOlialN0ewAxlTbQDrXuJcfGPkeA65AxjHD
YUi038o/zpO645CKLXTVtUqf3ZH+FnPmyXIPQ+GTm/5b9+lV0OIu3Hb4bLRy66BPGH2NVAAL3NGI
Y1pKSGFtruEXxwgFbxCZMejsrviJc+7QzpllE5+Mmrqsu83BhVbffvu1W64YzyYLiX6w9SuI4LZa
O41s7v4+6O2tsoxknXjeLjITa1cXYh9HTKFGvM67oY38e0cX92joG96YwFwpmkNmwRf08vYJefKW
4IIE55d+nIJ6OtVt+pO0EyIpNh6NxxXAgxMmqJN8jgWnmi7s+ugUdDmYcAneKG2gR0TD7eqK+arZ
d2uBDQ9OIfOysnrmgkueBf7v2AMonTALmxAuLwc7wHIKZC5i/7AYXJRvjqW9FmgPoePoCapIjpfa
tE3Q5LpcC+y2SyMgVq33h7XbZi9sHXvCx6KXCGCest4cEfeAUF3jKtzWBp7YECBSN3LLu8dgwIG/
iXAVjawAkFivXFft2M8HT7XlrjsHJl/Qu988z8q1aYA/gbqGxAwA2WZIRmgJ0lnG4fBQR2xIy9YK
VmoQ6a0iR3nv4nfWezIzsGvvQt9P4P/4lEYF6B4hme617DVXtoFzJIuQSbS2eWLXC+5qrnegY+nr
CFgAUQJhnWylEybLvLUY4k4rA7gUYxZyTNKWn3+WSHoaqdiO+dT5tnHwQyGAndVnK8K50KtYraE/
n7p+vPkBrmZKTW+pQx4pWHtv1AR0YcJ+WDkTIQAdI9w0SR8gbCW1fx+Y+7ERcGICHISN79qrqkKZ
zjZcOSgwKRVWbcgtBfBRM7K9Fs4nngFznhCTbZWHP7k+jEvPczso3kgyDcFjrJlxlUX0qRHMPboN
89uYihSiYbqD7keAxHUin6RvdQqXKvnOMKgdPEd+EJiJQ6HmEnJPrEDZNXbll1uZeOLdBkA02dEo
PF0kYiCO2x5bmWf82II1i9ERsyEZCCxS6bt70n9oU3J1q7qPuoEI6HkU0sAp4Z+9drYxrf/dk6CQ
EW6QLTcwQimuTouIIs9xwL0py94XJf7ngdNkwarlLrfSA4SIF9TnFttB6pS6t/h5wUmGWnXvpB5A
tIy5c1juCV+bXbMC5HyAdpHuqnYLcCQgHRGcQTGGsrbDILPWmFgXFQtisz4NQZNeFb2/JfOVR/jh
UlIcOInFs0rnximy5gQ8S/LWd78CbBKM4LckCmhnRo81d1GvtCFEk1jr4VbpybMHcHIdZndd5nwT
c5XyJtJ/VWyoJXMiKB6YRCdl7mvQ3h1RByj94mAD7vGnsvyHrpv6TRCkFBUbzPYsoxAcrFCznNoC
7FmbOMsWWcvGbdDs1i3TgtiBWz3U+1x1ajmw6wLCyA88hS9M/We/e/iGrSBh7dU8jfpwyu2Qd0Z2
WEqzisJpPDC8uI8KGGXx5K6tjuV9qr6sKn40jOFFhA3RCtGyt/rfRBTaOngm/Oy+w7lddPh+PAsm
eDxujOwTJtohYLq7nijTIHig1Y5H0BgZ+m2OHv0Ty9x7E8ud23zSEdnnAE92MqY/k8GhKvsIIbh+
GMqebQflFtkpG0L3iERFxm57iMgxlGzyoPgN+xgue+zUy2DkIc/khC1MxffHwDSkJijknoFPeFnH
yHncxDgYIWVYwVIK3ssPbsFLGGYXUUQnfFEaqncBSlZ7ASWNO2AKd3nKksuxbc7F7oVUWTDAiOiw
S3kb2HoPed5pKwA6TGEy5tYFk2UjPkijZqvcs/qdRdJF1m59y0MykOLitc3aX5ag2jg2ij2dtdDS
FxocSFiZRiYe/9woX/rIpAPMOKj0cOY2qKeqRpCQRJ9Zz38RB99jy5OalL3noUdarafg9x2EoKQU
bcc6qi/YrfIlRGlBeyhy7HXDLB2EUMWA2qDBJBppNs9WpbfzsnM1VE92BAEiN4ZtXjdbHvi30Sy7
DVzXE2W5uxhsn0qI3aDb2+8+vOoeBxKSHv/EGOXTdshUnIZmt4vb4kpKO0Ra078kGahMGUdvVthv
dVv94M76lXH8Fst6F2mDtlDZTdHPiwkDhC0LEENW8EHO7EgCGSqCNKYsT5izcbtOxjsZNb/jODac
jjCM1GhBzDM3MnA5oKtvofXMVgsQ7aykDp79azFoWNg6df58DZBCudFndtzot2s08V+OKuEOjuI1
63Fiqwl5WZapYxzJamVSzFtFtGPBjH80mPAl5/m6sxJ2puA1G5dHbecgVoFpu4h5FeRkrYiJNRaj
Hp4HWX33IgYbAikly8wterF1arUPmSPHFZ1O6FkgtMbug2PpyW5R7vYUZ3grtDlYpCMCcqGLb7Q+
T1EebIi44m9bHoUFfVPCNht8Mq+srtmXaF05uGc8nFJL122f9Dz/RslFl9jmzyPeB7NpogUhN4+N
T/4oaDe01gnn+lAQUSe65GemS/kTib8NINqTINt9ZA5T6xWkr5rdYQR3IPTBt3gJlxokok/O5M0Y
ts1+tM12o0u5LWJ0KhZu+rAzALqVOA7mXFMekTXi9RaxuZc2084zsKINCVg3MeNzVVNDATuKzsJA
gn52oYwhOjhcrKgQah5dqt+GdbR3uoTBIl6VO8s5aEKbvoJkeNXs9D1qG21PGHDzDE15zmfym5UR
zd0YSBm9becr1FumrtbsiB1uaC06fVMReEr1KsKNLSvy8l5LV56I9TigoEZaIDw6nUFDVBOce2bg
azR4+1GN9Cu+95JUCJdLnKiNaJFpmb+RHT9NjnVG4sMSGhSeY8YEf9Btd9H4NNbd95TkTwVVxPys
/ZQ2F4xQ1VGbjItLuhRoso3nkFSqgDN6ZQVVWbiXLJnQwTk1PZBrrjxXsNhX8tOgkyxnSmk4vBjs
WzcURh5XOGgdXEF2hXgh9FEf+d3GbBkuB0TY2jQ5wPFtajHjLTZzEKlu9NvKs6gSbWP01abLGWVz
fi6cId1MqTcb3ztGaiYKoc5c9SBnCCSN7iwXT8kwcO6bat+z/GFK4OOUd0ruQe3BED952qTLTgIp
izicy5R2gYV4hBBI/0Lacz9YcPH1ESMl1AvHyz78rK6PJRwd3q30u+ujATVk8jSMZbqzfPsOupC3
lo4gnqEzcNSA+y42U1llRGgAau+RwjGD0HfKrcQ6QlaXJoz9umA75eGpyogOKokX6fX4AlKOi8iD
gshjGfRzx1VmV7NQqngbaocgHALESi/Gc1C68Qoym1jCOwlWoYgvU28wFSCdcTT1b4+Q7AUwgueq
AoRBp1/tgkz7Ih4L+pXGO1L31VdeOfzYCFWVlr01EspdEn6xQOOZkBAME9Q4j8CMgOr6VTlztWJ8
BiO7MjM676QwmL7kxZMxz1KMmewJ2H53nsryReQGboX4rVIuGIFEWzOWOejOgB7G8N7zjDsbbdpN
r91Hk02sbX9DTeGbo1mDonRrcq8DKsLTwCu3k8OcnPMMqb1ZMHoEcRjWxM+4br1rLdC+KWRF1qlN
0uKqycdjLJu9ikxo9C6lt0b9sQjy6FEMEEMJVrtnVMgIitomGVybeIXaXVT5YQ6Jx63CvHK05hIl
WpiVoy9kLcGyBMHJzjAcEWDB+W4xt418FCI9lfPkaEvEY8dKZpcBG+nFwT0Dl+nB7MP3mq3Lpq98
0P3F1YjYasMIQp3rcIOk6jNlXb0EamSSgXHT8U9oAah2+GIMVq5lg56iD2DR+h4kDyhRDam427Gr
oGPqgBuJnWjdbkbaEOVQluc2ZshTq62R4+ufMjRvJmlaIe0CQ+r7eqy2ms9DpyxeA90KDwkqrnjO
RWDOdUPY+2kfc90keDMePkFj/TAb80fnE4tWvSbljqGz0ggNSNx75FaHHvnoopblExMCABDuueMg
rGAObPHdsHDTxpOv1CYQhr52nvywfUG78NxoMFQFhUFJphLBdPqnDfj9Iup0l+NPl8FqhEHYo/Lf
ELyN1QzHup3oz+2mJdF32XeoJBrQB/O5u2ja6Mkl2yDS9fgQUWGn+qpueSF784pkKV7lRXI0L74O
UK3ScHIW+SVWyJXpddEcVdMRjc46ZMa/TSJUoezTcW/fci1ptr0y3/VArNuwJrVOQvPUY+ersAPW
0/63LlFuuXYJX7d0HiAKBiyGdpkqH5vYeS8TL6aEwpUa5TQAaAk/c/fMEOYM5iH+kIj+lEhW8ERQ
pqpx42o8lTwmHDO5tKuLFPpjP+4JcHlgDMlIw0p/XDYhDAE0sbait3Aiv6iLTZq4ODgx5RiZZ6bB
OUB217rtkZXv7Dt2Ybi25bMoGeQWCcXv4FKPCJpkK5q+eyaXOQEuwgs3lsBiy1TwAA7FBkUJ6MHx
Sou4HoUCt7GoFwpgNg1dxoI46xyKPHM6E9MXVy/P9TCyyMlcid77IUacRkTdh3IsGfQZv32iXUwf
R7YsSTstf8zKBdxpa6fWn72B4M41O4H5MUQPoU2t1fvTiyI2praKR7ADzSoI6vwoDRt+rgCv0xkh
PE1s3F72kobd/aAVoLwL/56169VBzrGEeZCsAW38lA2D4GkoKEU9QndGd04Cyta+AyEeI78+Bt26
d5kBuDoWzqTC9hP3zORfYKY8NwroDd7iC4eswqdP7FGnjHVZj7tewvCSBGruwsq/dYb9jqklPudB
8+UO028TeA+WO1w91In19JyYraLEUndxzI2BsuXQkGS+rBrzaGiHQdonUHyfVkOFb3Mbdf5rx7SJ
Koq+d6Ylq85YKN4W9on7kU07JTSFYNxSX+Vr7ridZ7cfkgaUG4HmJvLgLE+g82xfrr22vTYEMyn3
MSTxctkS82dJBjEFwqVV77Q/WZ2kHDjNfT14tzokZK6VLfxsawvZBnmgUTzkpbsDnG4aAm8QZ6VZ
hcwkgAUGDoA2o8QQSJASBrBL5TJFGFLrnfDQZRG6BZ5WwbFvFndjqsJVo9+Tc1FP7guRsJ9Tqm6c
5+cQj++anBqIdUrt006ewR+5TwGRtwYzft8cL0CqXzItsTdVj1oLyuDJtI9W+9MNE6crqN9shrZa
+uzoI9KwMcTW70ywbKJ6VEn5ARwcO4OS58oNqBiMZdeakhfuDigfi8vgOkBtXVjVtNUaUD8Qaifk
J6BIUgQI9KzPQq/vbPQDFSlccuAJjwEwXCqe41Cb1UqgaSWQgumDUVnXZCQgkh1Ls9EN+KIyS3sU
tHLrBboGWMs/y4KAFh3URFyQDzIQ2CBZWrdx+1IpZ+ORk8dsmJASjaFJ0apV4uNsDvTfvqwS3Jes
iszxoQzUW9Kl1snK2NRnbMkFWerI708ga1DXOS5sJBO5K2Rxn4duvGxdQclgcyVrvfx1I4PpsbXS
iI9c53bqrtp6lSGFQtpkfNZSo7KTcinIUdZMlGuNfrT7MF+wo/KEfGEJrBaW1XNYNe01aMgw7PN3
Q6S7yqvuJcBu1+fS6jIb+DSoSgMrO9IibnAbtp3mch0b/SGYSHvy7lzTllBr+omB7Ae1iLbNKZds
j4iL0Ob26aLh2DvNI6ssvBOTYE1sO/deY5wTNA509dq0Dn3xVqwjaKUQ+c0F8cNbH24N7ASHFNHW
OKQKgrarniCWJduSAd7C5+HuOY/WCP5f3fy043mYpyhgyY3sUQ6M7Q0QhbFAIRMwe4X2zRh1YzHA
YfAqSaHV/D3WTw6mEP5gGDa7JBBwtAhwghBl8JhJybXSSDJkh+sfVa3fkJ5zQQ2NuQnC3B7hdZLY
lIxmy04nRtU1f3AMIh9Ctxk3+ph56EkL2F8BtyaULc9bIYXtgBaGwORTxAGMqDXeg37FqbQJqZSX
dl2wuGoI22t5G7RmXGd2eqTOYesiipCtuMluysOgPsSiurVV8EtQor+iEauWI3hGVNIRNod7/Foz
OcwnliZGJuv5X7wj31XbVDuW3yHYCZa6ftMcRqsaFuh1YN7ldDgkReL6YSwJxrk/YirK1qxUbOSS
ZFKbahUHVKxKon7tmgdbMFTUJqDrUXoj1gpDiEJUWAUxyWSspzOrOqoCamzkNT+8B7AEE7wind1i
KeG537ntN2iMjZaLmyqoJlkiupe+VUfTAacaqpzIr/ytn2hASQXTiOPsAM9YDK7sKP7Sir5YhtiL
4Trcj93wanom0SPkPAdIU3DCrL1GenDqH3jp7qwGOSPmJf54nb6JUenHUIt3vvmA1KFftMFwYcU2
LtSmtULINAIUt6Bm1CtmeG3SQw6W9xQh1aKdnFtJX9BaJAtj0NroQQwgvQJAR19mU6F2B+6mettO
3K6kkvvVM5tyf0eIL+OYTT01NweWnJlPO99WZI8hvloEzux+GwsWduQi54V1Dpg3m8YornZmXuFX
LWPOx1UF6xnRUQkxG6BXqd7ANPPi0tYXKt+CmvpFdfGYpmzjPQ8WnzcaUPIIaqX/xlVQhoyzGyyY
whEbDnKCzU2xYrQncG26H2zMa3ARCMYI4QQKBjDDRleipyHg/OC1keQK5En9WY7FD2kYckn43YM9
6gpvMoa5qen8rdmWj6WOg0969rwYYd2akLtt+OOxCoNqpXcEpaRQjexIPRAjmvPooKuXQZluEtu/
OsR8Rpq7rg22QF1cP5l19GV74bDSFSHJRQFbqLdfJ7P2IK5B9IiM18Ky7vJJSyBQiV2a+ictwcgx
6F3CgLLc2o20tm5TBStuRRU9xw0qOxIffi2eKoPMX1UWEBnJJLC42dF5arIXP0K+RnYdhy+KAal+
cMZ+aZHcxBB7JBGVSaO/G6i+lmj9iMKz5WMSEcA8BPQvfylp7BoMjV12aoB84ViSLPMqzhGWaDnn
OSgwN/jte1rzPqL/7jAbxcH4SeXBENPlkVB6GdqyjAu6ZR3H697s0wQWv8PkJFFg4Ad2yH5tljd9
7UsC08K+fA3t9GP2V6wEDNIWjsLSpYNec265a0artCrJkNEET6yG4UG5Qb4xe6Z3hkP3CxbyMSiZ
xAE136dury+Nbu9GXwmXDRSIaoWBocOtTjwkdyCaorBC0Y4vuJXBuyBTDpnA2sWqdB3eegKnxrK2
tx5PJ8QXKYykwEc7S04aUVDuJS/u0IVAAfaSNxO6DCqghpjKmMRN23EOad4FJ0fwqOgZTEunIYDF
HDfgd+9B41gShHSDum4Vu1+uq/tLHeWuNpjl3kXyBvO2TrcOD+s66R8qQk3rxrhq2cjixbtLkO2s
I1sjq1HHu+fZ6ff8PMVw75K0wsI7992rmSIs6uVe6LLhRKfcxyWU0Y9A6YwJpCAIhmabxRffmSBo
o/e3kgjUZeiBm3IdaEUKb5slzzkZsLxfL1DmSjT3tY4eLhwW+KbEumJite2q6svQ/TMJIYyLfO7X
MhBPYxvtoa/YZIO0903T3RHBHKZ4lArX9LcIDN/Z565Q8MZ7W4ctRcB7a6v+JnP6EZfdMBsNgh+K
CoeGNv0akim5Tq+/NnHo5mO77B3uyCRRd7Ugma814lVAy73ytHFtu5RmkSt3vTa8W+j/oH5x6fP+
1iJ2NhGCp8Clps6lEgcXfAqHHiSsltJpC9AXJBFLMbpEInO9cDo2GTy9KOh9rniUE7IGXqqyrT/q
kn0h+62BTMJlT9+NMKWStKrVhhSbeJdL18JFxqldWqHJsqleWwFDAEtIa+MLkaNtSy4dG8WF7utI
F5rBvJSdfgRmfg1gA8Y1MVIVAGTGgiG/UmDGpoisp0nxsFN0VU1Yv3YWQTYkocPpbJKrm0Q7Y85j
KfwPQMv1KQ2BdaY2QW1hl50jf5/UbFDhv2fHevIfjRYV1khDk6bZr7IDhrUm0hVLPWlhd5aZa6zq
IPpFGZsuEqQCSXONScuapF8sufbthacQSwDgh5MYEJ49hDsMX9q6aIfXqjJ/fcPhEdsWy2gEeVxF
b0yLHYKWSIS33imomBIRXVkjN8qG6li03U4b231tAkOrtYekaoOVU6eXjGgxRExr8tS3GFUZz5kf
fRA+wn9+Cd3wNSiCn8L60FGlplr/EwvUTGN41m0bw4KMjjnIo8w0LmUYn1UfsERE8Jt1SNmM2LYu
lfSvDI1QzhAJ0RbZuE5Sj8GCo2HVCFg8TINJqYd7pMtLewH/Xc3h7ZQKXR29iJkDNlYPCFBfsDX+
D3Vnths5smXZXwnEczOLRtJIWqPyAu3zILkkd80vhEbO88yv78XIW3lvVqEaXQ+NRr14IlIKDx9I
s2Pn7L22wxXRfMQ906nehaSWhu09gWzYz7XxhWHIQ+GZ0xUhBR/6trP4CEvKoJM+Bs96EX3ybpG2
T76+aTwu3Yrc6Y1lyE+D+4MpI5+kAzIzTQlQ0cfGxT+WP6UTo+u2vYobtz/9ehC+/EIn2W8MrSw4
UGe7zHQ2CRcjAuvQO2rIvWpgSEvaRnKZKpCwt6KMQPvGergm2YXGFnDhpalVML/AVV/HCWIwYKwX
gwz1Wty6Y3xgAZx1TdO+Krgl0xKco67thzLVNmmpf4aB/VZqRnuy2mIVa/ZDJ/C22xbcm8ghrSe/
cxEBHA2hPVc2StK219ONbWL9IlLmnQF2vA4VR7FRvYxpwaVCZGhghs1ymPoXvDNA4WLruxI5CEEr
oYPAS+oGzq1JGkPw1/OTcrIHifT6ILt9CYvm2qyR4WpayS/rZ5P+3AqmCKhenLrLwTE/Y20kii70
wT01jA5LDyinUQAi+vnjX/72r//yMfxP/yu/zRP8Qln9t3/lzx95QdSZT7P9r3/82+mta77KX3/n
z9/5d7+yuvyv+x/fefXj+rK5/z/+5vYrP72lX/W//6X5Ff357LyCv7/C1Vvz9pc/cD+GzXjXflXj
+aumn/XrlfBe5t/8v/3hj69fz3I/Fl+///xAJ9LMz4bLMPv59x/tP3//adj6rw/rj89qfv6//3B+
A7//XNf9WxNm4X/4K19vdfP7T9P4TZgOz2GZji6EI9TPH/3Xr5/ovzkKnTByCcY9hmUYP39kedUE
v//UDPkbv2lL3SDBTFq26/78wbjvj585v5mCPda1hSOl6Qjx89/e/F++yH98sT9oKN/mYdbUv/+U
hvz5o/jjC5/fnSs4fQjXcW3HMHhWqfMCi4+3c5j5/Lr4H4wAp0SLdW1R1y4l5i+7Rs9LYSuMnnCO
kdHgV8yfrQHkz9De6YyoFhQEUHui8ARjmcvaZOeg3ZCuyiGNj1Xk3oAkCLZWazg7V6M55TfRBlPF
e5pM3MzESDT02w9jeKmkph2MaQLVeDP67B966zror3r7aHD06Gtt2HtFbOzrMl0LgS9QARnLtRMy
IyZnU2pdeZLgdA9M5VIx8bRJTd4FyXnEocyy4WTHLtAWw9Dle9m1d9J2aABOnBmZeIAPmtz6ZtAV
uj0fO6qj3lASrik8SIm+zibvkaqLPFlsnMQBLAYztJZ48QwU1wgUGPWyBnTxwSqBHUwmMi8mTGQ1
kOnQGzhIrbcBO+4CC1kM8jkZD78eaFWNOGkcbIBd/cVhgbwkyJMOTsqlPuIuaTizrYSKjsQielvH
FJzI+rkXBuQrI99pOwSqPTABbA9GRvoKrSt3xZGTzSHoIewJwD9hrANKoiW7ytOm3rUaOGNALx2z
TRREMMb0e9COHcf2u25w1zrAu2WgpnWpM9VPPhLIlVdm6G2FKItd5YEPwHbIZF4Z5HgFpUYbB3at
V0fZDb0gBEAoz5fYA+I9TNEbSYpl3KCQYC6wi4pFN3BAL1R15RaSSIykaZYR6rKrRgYHwyAHFszh
fVuIEoFY5iARseN1EhT5dTY/DH18Adtn0FMxV40XVvgoaclNFqRt554pDlNbJ0+2jqZjKo/dcOtq
+xGK/soTnnXn2vWKacFG4yO9Nhs93mCy4sMkfCUK4jnPVo5bPUSdLWi7oxTU73KPka7Q2ncbPO62
Si5OFK9EbpFrkBkFDjNFMGmfvIQhaJ0sstfk9SzCmkA7L8XiahftxeXrQyvK9tUSfKszAcFWuegn
eIXYTXZNmHwFqiqfBZqORVS4D5FK7YOMh/pRekwuq95+8RnP6fOzVo5jbGxXFMQRpGelUrJtYbR2
Un6ILL0ePdu9MtQYnUgoJOQ+Mtq9lw7V2qBERCu+pP14LpP5crcbhFTwARkB4K+rsbP7gcJ1Sylk
+N19RzcuCSJ3ixIR8nm9MdOheymMapt0gIeoRQ/9NFxMVrBFpzefIDVoFFXXgaxsdK58tHF4yEeq
w2H2Z424D9j83BUS6BGVu37HRBMZQx3Pw9z6qJBF+bzAVcNGd8zJdOGajdZh3lQ3dhQ6zDiwRFOl
L2fGkjT18dovO4Dnzhyah9RpVTmW+dYFaC/oW31mVsFClMm9P2IrKUz9WddxBE9xs0tNr2T/JQ2z
lbc4FxFJ5ultwsICbIyTl/TXVmzTUGFsi4vpbqq94jrMULfRXXM7DAKdGVY7FdlfSMLNhWZL/O2A
jkPE0Mu4sTFOu/rjZOUfItWrtSM1yDSkL21J+v0Grjghhhudx2UfD7MSCptmSKKTQTDlQ6Fc9OrT
q7AYFbRuTyQUMR5+7US3fjQcgcatxOwrQDGVI2U3Ss1GbNcbl6oh+0b13jPkAfNYFAZGWJmdTcfl
JpPWU5oCn2OAv2gQa20dgZC51VxoKIEPX5SI+cAtvw1Fy0OZ40ZJyPJ27Xo7/mVmGRMiwEDCmdDb
JzPBKwYXZ2NytyzbZGr2upvd92TGOxj8rxKV9Yd09GjWS/ImSYgDU1hpG1vH882IPurZGKQZImuE
BZEA/VAWY3r8/mO3QyYFhtxMjrV4ctrAO0T1bYpLGx5zYO5b/L66Wym6Htj4iSNB311dGyn24cZt
Lx3SrL2tTddCudc+m/BqbGapTCy3DeodorKQk4+jORC26rK2ORJOQIAkr9J2UIaDDXF/zxrIlHm1
4CTvxuEKndxLFBfu2pX1hdvgG6v3FR129ijhlxuPTrVVGvnVCMIySCCYFoGNhF0MnDQornZ1tEkZ
ecaCTmf4HqTwncLCTVEf66saj+qySg+Wg+DU14l6MyXHsGIiGQoS5tot0Fq4iZoTkcQmb4M9Gvnu
Rs+7ahURpHVnc3jauLQFoCmlx6gBJDhGVkz9DTEBjPaqlFZ+Z1nhM5i3emUnrr7rOY8i+GEvyhzk
TrU01zGL/6VwCSbPKsYfDmHdg6atrRD5UdyeMseiB5Bpatfmq6kEsZ9X0bSkmCnXNJs5UgQbpomg
EMFaiImT85j1d78evB4FPOBzSQqEXjMWMgpwPNZARoqfwi+JNH+HIe+uQCQL4sini1s5JNhhGxms
/kEnPhT80jU3l0GKLKnyU9/dSYhY+Mk6dJNY1CfP97nUvgtWR2J/MTvEuXiLYxtSQnHTuR6jbgE1
BEumpbPdFsp8jqUfbKTnoOW0iO8dtRYrbGIDv2E0CFhpE05YQikkaNX51bo2LJBABEMoacf7X1lo
yrIXWpn7K1WTCzoTfElRIOFlktltHRrlwq4JZmnJFzugR+qX/5+L8F/l+vqTHlr136AOFzoFMoeW
/6QO375Nbz8u6GCKf67Ef/2lv1fi1m8Udzbwa0tgQpXK+rMSt34z5hLYJchJUatL+89K3BS/SWpi
6VqWoClHtf5nIc6PDGp0pXgqW9Cb+C/V4cIw/1KH88+i6VCCl8B/5qMCL+Kf6/AmKGRu5D6qRIsg
3zK1c9ZienhGh96aVmQCYCRHqZZF90GMrt8Z6JrQ4BLL0Vi3BOdSqWWbGPrlPQkOM+TH6d8nMPmb
AoDlqzeVPd1eDst+QKub7U6v5vS5AK2MeQfOprTzigiq5D5BX1ekHgKAAB5F3Uh7nybF3ncvmA0e
TUmvtCxu6Y9cB6W8pzmPmEqQwjcQzkVRyBRkMk8OKcYLJszuoqkGEopIC4l78Wq37Cylv29ngZRH
48Z3UnwfTMl9GqHE/No4LWv/ZvLlVc2myf9iTtukeFWshu0iNvJPUkM3XYyNzvc3LU08WxRv5ENu
sBazLRvRteYhByh1RkmDV+wVFvfUNJ6oqGZjeFkz/o+q6JXpE2sodAg81Dmr5liLGXDXbJRbz0xu
lN3EMaRwYQkkT8dDnQ8ndAhLS2AVgUPTXIGF2kUlS05fvZumtu0Ui6UhLyKJg7XuO+2DrXqm3zJA
lTe5ajw08NT9JSFL7QTqaJIgeSoHZV7uLtsSpn1RF5txym96p6O3W4eetg2jOd+ulAN1esfeN9lo
uf+fLCxPYRwWX5/h23+DxcKwOOb+54sFuGnQQW8/Nm91/s/Lxa+/9sdyYfxGWUUoum46DqJg3fjz
4K7J3+R8qyKMtRzbFK75j/VCyN9015D81CIDkcP0Pw7uiicULCCk1FimJR3d/K+c2y197gH808Fd
OtJlVG4C+uTFGexkzl8XDKjenRaji26l+iBWpmUIjtkDV6HPhMDtNialK33ljnFRrl9lyE6BdD+4
jeLEaM4V8+zyywLSEEvd3ulNRz5U6O31YSbgc+CvwxbtplV/WnH4Ls1UhxFN0ObooC8joAqWRdcx
qFRDfHSqX89+aCvz3VCps+cuY6hNKtTKl+3T3NRe5oJbxSN9AZaLr90OXfBgZo1aVKis5g47LEJC
jmh4AA0CNF77gMa5mZh5HdHCCuIfypKDX5CsyI3AUg4gWySBvbCrAUhRltXLgSSWuGBgPc6F6DQe
ZaCNp+JeFCQ1ElTJNLOvSJDoMdkRu7MgRrReZup96KmQeSkRXkA5bENQ1slcJU292rnjodODJ6tz
jDVinzfW4cfQ5l3a3SkPSc4JzBriryDKgAK4ZMG5NjLvHDGXGGgyn8JcQ9wcM6Gw40e0TEsBj/ih
C3AwGQlgLqaM6bLQXE7FhXb0IiL3bI+FWadJR5ltnrAu9UcwJIxxRvsaJPSydcaXmqMyR6mYcea4
CfJBbRPb2esxbkAya5G5Y9ApffPaDjr7c65JNO+swow4ahNpgD5cE1iG+aSPxyWMCuZRuCUjfLjo
zjtQ+WF+FTvZV5oWYo0TzN3pXpMD+i3sXe9/2+6obxy73Rl6cF9MlzRrRigAfBhk3QYng4FeT9zO
qqp3TcdRpSPM0YAXiarHeGcvvW4sbV/40J1KPHKCy2HpSwtYYmLvwgiRY51fNYIzroO/uh31cIsv
5R3N8LiLupTKLcq1Vakhi9GmCnQvMGm4/8ky9Dp0qlZTAIBX315hECVOHoUq6tWkcwXBlp5o42Ia
zlqOE2VlvEwcW7Ma13/gzY2EYUNKECm+QU0VHaPPrq04XQoo6s92uXArhNG6z/xOJtmjw2hH1syZ
vYHDVhfc5c10PSTglCsXADkLALLt6tnsDVb8NHlhS83IkXc/FFRkRhjDAwIWMLwFOmTof6KDwotm
ErhI3y5JeX/LoPXvY2Rk+DOKNTHe5Q36qA1NxW9DshG1ciASMwngOdZls9acM2813My94UUurNkP
nW1yRearcuks+Yjp7D7GAEMAtWUm594gxkUKca/j8HeIVNoWfd+sSi9aAt9hFlvCdkgNKJYyf5FR
+dKnSca0IXiYoiRaTAPUnk6SG5YMyQU1O6ZTT38SnrhiXvjVgh5fO1P95tXcCW130CCsmjT97Ko0
oRGUT92ca1D3sb6ocyZFboivnLykXTpReKcOHNU6TzZE/y7VZN5oKjW3haxuBy0Mt93gMY9KWotb
ya82oZy920zSfa/ArRgFzbbJ2xMihm1tSDkrmp+yMD/GVXpfkdC1VjW8sMTAAcpDLW0NO0D90tTq
kRGSt0aYyuHdinAjMudYGF5nQE22V42jICB1PhbzLEcj1vt304zA6KyAVADO0UBOAViU2X3Joo1U
J9iMfftG2izhb6164uy9gLzurAln2OqJ6tciJH54GG/BXkXg/MZ6p2J5qmfRD6KEmdoCCqAlqIeR
86//yymPLFug8IMd3kXBeEXF4R5M2bsHFJU1pc4+CkD6TL05LUMLfQfQxyhq+kNdw7EoOYgvaEqW
ZHa25UEaDbpGLX1uqoCRJke4tahqatA4K+kFF82h5UtC5x6sEgdQEwyOJ3O0I4Ym4bZ1s5jPAAiE
adq3mojb2wpuL4M9n0S5iXlknSMsMnjmqqk/W1HcF4niY8kJz1RG/97n9BJgO7RM17Ep6W8THZTM
qW/kHFVWzqFlETQe3eZwbmfuE5jzeFGBiOXU6XzUGpBhtMDRki4rQm0TAEPdZq9sa926hSFxlcbA
JQ2by9tOo68sJ7KUW2u60112kbEt8MrXiylPxy0OiKuCTGYqu+g7o7+G4IT2ah5GPFgZHYvMewgc
P7oSMuXQCk+pmUdHhFUwur8nUjckpsBA9UwQ1N4Y5SHOKoy+DHfGGpWqcvJqFYLxhvjY9Oj9si/b
JgS776aDoWS7RVopRO/vSjpRcxlYrknghfcBmddqU3dXRDaxXyju1gYiKD3SCZwfzI++shGAmckN
jppomViKf4/BP93sxZQ2DIqi+Cs25F2ezt2qbDxrbnyYQIRnU5Vt/QEmQVTDIelMZW2z2sRTNLFk
pu4TbBgbb8AuFNXARXBgdn+D8bfloEzZnAMW8oOkWQMSIW9sSiDPl8h97CbyAYDqBLNkTziEfaO7
GU2IO41r3vbyKDNjHRNch+mcvn49vFJ1Y47GK0SZc596+euQ0YejNZvYABRAckAvn0N1mz15iM7a
D39liTRXrqPvTRdLVmxNR6xxbOBJccBfYCaUJ4To7DQ1nhLoRjbf61KMFonX7Zge06L5mHTvknAe
Oto+Yb2TCVm6j0qWfNwxnDAf1SDFloP9a6hhhLXjnigthC1pGgxkjzcYm6Lplnn2tJOYRagRX8sc
9Rep8ZhD6V5jktQDIiYRdTJ3KFcJggwahmhBB25jZ2yRgXCvrwvWTBkR7mOXFXCcLvhIVAGLndzb
DflRuHUOiHWwwuXPg0drKC7HDYmj7jp2SbLvzTvAV5Bhsxa3O7fImFXxdRF3kCrj7FQgHsa3vPUG
FFp+1b5omXhMO9pxmOKJ2YWNs/As65TaGvkTOhbMfNK2jN/fuHK2AWFnSGlvexwrVVs99PoMXzA2
YS8i5iZus86RLAXtJZWog1L6bKmZo99ybYDOdY6fS5xAgK5bIzF2E5eQpdW3TYUPwQ+QwtoNvqGw
qj852BwFVyF22UvueG/CRpJr5ldDv41RTKhSbnEDYWMamUz7Eo1TIUy2jfHswp9DjMhSN/IJGmWY
rAyJrkTPSASwwntjjAgN1YXayNZqd25HTpdj2ogXqvriDE6CxpNyoOrHKzttoI75g1zkg45ugLRd
FAp46pQgw3WAurHGbb5oiuED5kC+FG763op+M9hldsROIk56wsZPUKRiC++7DWIH8lwz+1TF0bCO
avyqFOhoy/QXgaVvjTnpTG6Yv9OmetVXY04tS2BeZ5bWujSoczFxBidb7+KdW8kP2Xj5lav5xHYM
0bW3HDkru0T9wkKOrvI8IHFgfgipkhwT4dPUsVjEI+CVtOqX7RwToduNyYzIPxrlOB3AWeWnMTfh
9yV+tkcJuNSs+7wNH81wELfRuZkD4RwBpNTvUBaFL1rczl8Y+ABXPTTAhNCvcrzQcw/DsOdna6GI
Ex7YzDkVb8ypOpvQLE+cKo6BHbonFuznicVxWxW4c+oIV0hrA3ZGKKUaWz+Q6wEnYqxKjMPVJk+c
+5xghBUxmWti3cdDCyd9NQaJCxIUP2vswLccW5LJDdiTyOvp5TmQTJe5mzYgmDVKjztDg1Fesg6s
lMD+xBByleWpd7CzaVjmhU1KRNixvy7z0ehYAZgKYu6sVjrpk6YJQ4AeEnIIZ1VZ1Blah6YJCPEs
ZxoC1plip3LjM6uKGWUAo7UzCLOrDFKsZtdSjeFX4TIJ7CuyKDjf10+4Wbt1RlNpoQICGDVjLyZu
g8J2Pyg4SC6VhG4EOYXfsFMqOYAvwWSOCnSJP/vVcxFshbwI2Mg4IV3+EGWvmV1vce5Sa2YmBFDI
6pYiGch38e9pFcZMcCbLRDq8SQsjBZEpzyX5qIxoyRsfkW9I6wLDamUNHDq6gCoaDeM6H4yz1WUX
z8uQz6sxWGZyxqZp5qoeMGi1/rEzm5AocIh1MDnQxMpLAMtmkTfORZYV3vHEWPlOfrZS7u4qhkbR
lp+qH6AJ1Mu0InU3ovbDv2Jn60gFe5rCR6LL9qknxGEsUdkgoRQMPmc2ov4AmZqYzcnZk8FB7Jjl
HAM+hUTXLow3GFN0d7SGwmU5+XMkDCxGdNd7QnXe0T7C5I4TkC8yvcGTuCbs7Vw5RbCeLAN1iP6K
InBBWA8JoDi+kdh28weW7fSUL2mYbsMuwj1fTS4Ws93AfcLkh5qtJRIr1NSdV/tXgSefqiHbl7q6
jSZKHQMkQxifWMJQsLN/LEpQEm7l3UiQvIT25E8jeUXxaNjcEIgTKRIOHZtdygSHEDISETmhEMaI
KcnNzsC20oWFzN3AfMP8E14Ep/BFMrXndh4Co0z30qpdwmR7DU0+EuRskGNCbdkBySvGgXWUWNSe
vbOuE4bBOo3D8aHMSKAbvOcAUSsgRW3po3gNszVgcBICRN8jxX7ouuFdi+gb6P4a3U+Gis+/Y406
a5yN2LjK5ZR0J+xfGHyJrKAAuOowpqOuZk/wveRIoPEU1gySY6qR8R0PeLmqPd4nmtJuYSf5te4p
fd25Eb4BMPpW/KgVLx2zlek6dMQxsJCxMnJ71yWjvek9dsyLreAKAfD1PetZE+ETCRnbvIDxIdSw
ge6lRwrGQgbnwLNH5OhtcGI1vEBE45Idt6Kw3/BJsrw/mH352eZAiKFFbcgVr3fCP02ji0xOKeZf
YYI1pgREi/EhmqwHxx1f/d6nr5H7a9XB+RfWxenbA0v39ziEJyKGdlFjfgQF8lTOLlkDutIcZYKR
KObD8lG4FtN0o7TJuNKTiy3Vp9056dacUPZlVboheQLfFWqVhcbFnLbdpUiW1qymqqyzmIJ2nfZQ
DWT6qlv5SSNVrvtKhgjjzVG3mOzafcv4b7iFDfPKSs2y7cpLKATQshzFu2C7B818tHPOo1XSnIOB
3bxBp5jkJQ3WSQMbUVzHaQRFuWNmHEzhXQgEy7fya5zwqGBHgxBTNGc9LxS2xxJHYriMjO4ceopE
opic5e6FJZfc2MC7snL8imU4LpuJJgLRWZeKkAEmJy7EQqM7yuImy2HvK4bZY3wNeiXF9WG8qkac
LbJHlS+OCcQ95B0u5Wra7/Wpfao0gKlRQnMHt7lb2a8GSBEEu7tMG79BNzwMgEVEBdVyPs0vXOSU
8yu05Zhv0WavsFmeAxu3nAlSDnyHefRQrylSDPgycDN54QErjtn5lzHTw12vT28iH7axXpo34/BR
NZ4JOxtes/rmii6OjVGvZPuSOlA/m3jcQXQ5VZ3NJiGYSrUm2yf8dqAjHce6obvO28nEfcE4s+v7
5MkamXxjPhmhk2/sSuibvAhRhrnRcw8K7xRVqDfJOyCgNLQeNAuvs9GE7YmS6LkvMD2QFozRRLTJ
xgzMW8tis2P6T1oaDFiWl5AoFOdWifAOFNvC7at+Zxl3Vt7Zp3YYqo3fmdVNn7c3DTiGhadxkocr
chnM6ow/TNtprNyl4TzG2Yfo+p2Dz7KFmJg07bWXlKgOx4hYhToDQjLFGBpY9AMPf35bWcivza+p
IZndsVxzJeQXBLp0rbu0niiOR9M82V5w6pPpCKsHLhbuUnzKdKWkXx6Hud3OATmN8zVQyAvhIu/N
5LX0z5vvSkuv7QJasZ6CLLHDp8mCC+qOZxCet42obvLG+DY4t5IcyefBjGGr9VoBvWTtxP1H5vcP
iIWPop3vCYm0uoNHQLmxUDmuNEP/gr75aPvGsfGqK8/GCV80+UWAqEg7aZ5d/Rm1kbUpSE0wWl3f
5aW+Ag9HiltGxhSM5o0Wclywqh4seVIfTJPormrsizWxqApF7xgfodn6N7pOp8oapfVOnir8Pmrd
oc6OmQaTt4iQxHSxkrewIuoDQE0wsr4yuGaqY5XXwanoNOS0eNRgs/jRfZkawIAl8Zl+rSFt6D6d
yCFWNugI+mWvL7Rinwk9e88V9Wo1nEYR88VlNa06BugoEPJz3frwFTMHwXSIMagOvmgwXmEnhZb7
DkFz1bR1CNLGPmMtwsp/Khr1PbXDUSNOGwsKOPxA3eZK39h9SpZXf5xd5U1Mzl4vmaX7I6RLYz1w
ANfTYNH61bfoGfWUANqU1w4r6YjPXIgbRWTsWkjoN8Ywix1ClhxRrVtnUotywEIqvI82dl4Hl5Wu
pWObBxo7jdHfJQnCgEI7u/Yx88Q7TCNqf72bHQvWmk4YGAiHYECknOdsUvpSi+ENwOpaRogbpNnW
a4uTeiwQNqcRHQJszu6k32V6gew0NWfF2/CSE9V7KmMmM25L+7AlaGTH5XkzSz/LOCUE5AoCnbsv
cPmCayCHM/f3vArCJzpBnw7crKl76IESyjdjRA0OF5wmG/tAo1DQkEEh9omPZqsAk7yEk74Uw0i3
q0beFIbo21MFg2L0A2832hzp5s4VhNnhTATpUz22ZMVO9NxlTfewNx/aAQyiCpiwFeiO0EFvxTgt
y9BotkzNjk6mwOToGG7GtFfwy4JqYfeWt0E9Mzf7iu2k7wkcFss8KNgRTYr4btBBioiOj7IPbhkj
RpB2OS6FRbyj/f1tBc6tjYSl9qL+BgrZku7FTRnW6bOZ9oS3pZABNbepr22f5GZvjk7maUT6AiTN
wc6+1KrY3xJqf21MXbd1rf4GXASxpqZdMNMIAUD58U549HR8qJJ/MKWnkYklYiqkuxigyEVa13wf
C70ncIK8uvPYeNFWC1RyBEMsc6zv1D9lpbihzfcpt+4jpYkb0WHYKqZ2I/sqWHH/ED1Xg5A07Pw+
g3iAHNq9wXsIpbzWxbXnmjA0YWItpCk/6KVbZ5NmSekFGeY7038cCvXShs4i2CSqLM7kK2L7DPBa
T0FiLnWiGTYzv39XpIXcxfTGh5Ju+bue0fDW4ruhk+Od06CVkMkbuRXPjaGmR2UfSjyNPX6pV9eF
f9pXyjuBmvy2YIWuYXvWaxf2YRqSlWXl9UR+A9tSmnzlyQBFx7KMlcTm4rbutora8Ms12mPr6fFL
W7k94U6qONLtXBlVefEmjW8gUDjNgUztacHBWZgA3wouqbYbtdVoTHdyllxE+VhvOTFyts+AhWe9
fkCOCdRBr/n1DLx0alXPqPSyQ16H2QHJndx6qElTI4cMnmdBvDKRjNEvgbBtGamzA6C0tA3sHGgi
UUAl4BPwLSMOiwHWlhj86ISHv/h01XokpWrRlQ0LSLuKGRkACSxxaJUXjZA9wFAcFjuf+Ya/cid+
mnB1Ml3NjQXm3Zk8JF6NVnv1Xf0ODx9ALgLaKevHheP0exfFYGulN5FelSsVInlPiiRdWZW/i6r6
USp1BBdYCDxWPX4l8k5YvXREnb7TrdPWqAAOpGfbtj6BHTzXWAydDPVLEahhVdJ8TIhrgY7R93sJ
o3UgtaPM0nss5jgEB3wUCcexcwkksB9dxrZFNQtVFoZNNyFwBixkoU45SBe2k+yQTgxUZ9T1G1dv
ioPcUs6LVUK+wIJ5AYtA6KUoomrQcKmOb9SiBUOvCJYQ9F8XFzU+tmQJlhH0ACGXi8wcenjKrJ+h
n1d3dfditdP4ooh94yS/66bi5AWzwZWVsyrb6KYHddcJhk9I0q7qxv6OGCxmdU8DPQdkPVaI2ww8
j8Kpij1KjTtBU48pX76rCstE7DefMT0y7Y2Y4zeIQFq97bYcAZm3eXwKsuw54A6YGSMPngvpZUr7
L5WIfosmelxGNj5BBqWrzi022RQgbjSII8dgQMRU/QIzmhWAM3Ya2ktCOFetLb+bViW7Ls7pnM69
byzJRCBgBJDIrdD0lyRNA+/E3Djzv/joJ5fxqK2qu95ssX55FfO6sD726trSHG1PC+OunVS3CWb+
eSjn5GOyiRETWZyoqXfmvWSbgM/f+oVF7oZbHvTEfE/nFcEzufwKHIJmwPxw8v2T9KPqzmwCnDV4
ZhszgSLYOc8YX7JZR4A9oD+0Xfct7PQiGr7mYQCkJ+1iRVAUQMlaPPh1SCJbVJ+w0Hj0PmSwSMcc
klCofYwFXwGO3tWU4hePxmblOWgkE5B6m1h0RDCIc4t/vBVRtfUQXQQhsJpxGIobTpLEG3HIZUdI
kSE3yAU3TUlzlAyUrUny0pLqx1jF8j5JcH4CsocuRb7YUgGVa0JyAOKorcAaUymi12KX5L9Y/ZBW
WV/drmGKlOeeYoDTfXiivpLgnFaMvD4ii7Mm5/wvOSOUAYCLlcq6eBU2k7nuANlC//Zv0dTH1yyn
14jiAuy0bEtjT/MnoNhbUKh8BI0x79wNtHeaVcVA9eZT2tIgD1bgEfItXMlPqi8mCZUpF2E6HRqt
VLQwdDKX6ghuVGlemoktJXKnmk5W+yBQHl3lk8dpfAJqrFcQLsRjjogbGpX5OZm8ODt21KGnV4MB
kX55tfPMEMR/88Vni2c/GPxNykgLeob+EVTpLRw6RWxgXe1BcZE20mzL2KzfhxTPmuN0zT2DrfsC
PcLCNtkN2oBUvMCcCdioDdfdKMmBdnnfKekyTpfOp4MY509R3/ThYSwC+APe0K0d1o5TpgkW1Qkj
Ua5DtPFH+twtd/gaaCVpjW18Vc1XQTgnFpaGBRFofiDS19u4yvscCN6NDWogq6SzaZrVuy30tzgZ
j0mFz0x2HLekQ1wKJ5B8sC1sPxiJjUI/WclTI26NUeFBRsQEQa3yV0knnE1dA0GUI9lVrE0j9IdX
sO7dkZKSB47ER9VSXTbOLNsNOFPGiY8pnaXD8ON+WdjkSTsuDrnAgwmB+NZuZcvIbOQqB3cw/W/2
zqQ5UqXN0r+IMnDAgW0Qc2gIzVJuME3JPDmDA7++H7LKqrsWveh9b2T3sy+vUlcB7u9wznOaATdi
X+FG8FQZMurD8QjcZW8F9tfYuurc4VFuxr4jX0L+6nx570FuhrpCkTiBaUcoKDBYo/wuDVzn/r5R
xHLP9mifghonVIUD8wZiy9vozf5jhgJ1Axf4TSGQ3RuhI1cocteVBz4GaCfPA/6inek+ODOwQmD6
aE5XMqbHrnPifXZUA7QApxgw+PlRuaoGMshG1dY4+W2GPnbGMe9PPi42mAx4bb9rnnyitMrylqn3
h2BD0gwNK0/dzBTQ7Nw8TdEIrLx4x1Z1q/HP7SKXSScQLSIdsfiDOg9IHTDD2LRp6FHOG6ll4tWo
xSWry7feFOxtuOt2iY1bMevvKgC+mInTb9VU0xk5+caYAZu3cDelhcfTY994SKbm4pkubXveyf48
/wgM+Gc3MJIjbvu9ldp4PWMMzHXCJtb3TkpZA1PHmaKZWnxD7TrQgomcIO38b4VqvFvM4aH387c4
z8hO7KCoCky1RxQSRFaWB29AjG4PjPeCLlmwBLA+176pd7bHflwgUxjWBh2PfxJmaZ6cJi2wW61I
taVbujc2CDyd9odKk+64CFAR+L4SFL79sa+8GnHHHJ81pe/c9ON9LcEV40HouADbgT/a0OoIbIC2
Vy2HwHzGQrQcfI8kerhfUkAeNVgFYWvQe5kIZhem/G4JKr5dJcWJT4CfF9y0vvsGdxnIvM2g1UXw
goRdE3vfzUDPLZObjlXlzrHRyxgmxOiYKXx6k7Sje87S01rBnocCHcYI22BnlaI6xr18MhNiFzHz
8X2MZDc1Pc+mXzY7M2JzUXp/FldMe9IioJi0Q7Jv6uvo5dnTvy+qneFvsBd2487BPZndmGXvkIVl
X6SZiX28FD/jnDMz5fe8SfTUPwhoFXv4AIp5rXWoHJ2zjuzuiBE69zCfMR+ysWXRZu0tzNXoH0bs
EEt3SdvoMGSJGYrSDfbCa4uHzGzHu7YLtu7YwuokKwAydhK2GUaHEnznqQeWvAn+EIcLpdPH+OQz
bH3498Uw2dNZZxvr6sVfJDOqNMKYT8AtnpeLqDQqayNFBT5gRS1SVJNSR4x5y/Faq8A+oRIBBJco
67CGHxUDuiAbp30wGtlTapct/Ssqzwp7a8jR3zzGpUnLOWKGlij/gZ1AZ4lxoE8qf3JG81FP9I52
PqGptl8tEDvMWJim2WYe3Mm0uPGpxGTPreMV4/CCcGZXZ+ojnbV/KSaAIf44nL08ID7eae9k2RG1
UecwyHkWlJGJXUbSGrrw3j1AtmVwzsDRtFN9NPWa8Nf7JU30gJjHGO+s1o4fDJ3loY8M4yCsEWhY
ejOucAdDB9+5kXZn17Rchi8tOyqHz2pQ9E9E2CC/midGAhZUqWLov1MfIpGXGM2DY3ngqwZ5ly0K
YoTfjQcenOWRbYYXdrZH843B2nKakEzu8oTC3g4Hk2/tT3vfwppeFpkNtjf+aviBboCtOrdJIR7H
iXWSZ9SXacY4JFLL2bt2/xgtiRfW00y3kNvz46S0cSqa9Bh4+jpZk7xvLQqrBszCElspPzpAWEfk
TP+XaqeziQFBkcLkkNyPmHYYD0yYP2K5c/ndDENynZjqB0SMdR4278qVcC7sBL7ezNSpidunxK/V
i2qv7UhqlQQ/ykz4YwJCuJlUCpeAhfIJ4DaLA9bq2Ivi3QxFxBSucfSgtHCcx3W4Zu86hIFv5yyX
u45AqNrPbznZYDs4cVgPcsQsa742ki1KbRBwU8w88jG175ZgPVF2inUVMQQoAhBRDXh9olj3t+Qb
M5+nW8HSHoD0DC5Mc8IZiQLuaZ4hhTC4bsYbK/USBlg0K5VjtwfKCpRF2npvl/qzTuZ562SWHwZN
5198sBSbiL7aJG1lW4hC362wf7DlegO97a1kpktYnh22JinKoGcBcXnG82ASi8IBpvCUZ++9HMgC
YLfJ+is0IWSeIvjHvhzsp7wFID+7X52nXxuPSKLEYpkjvKkPHSFhtTI3qrFdECDm/S3T9iPlbiUU
Mqq2dFShkxveKcqwrMUVNi3iS47Ady52khF+583lxvJQBKopOWCHeLS8hpmx8HlLo5ZJtDtSkC6n
sq05CZN7B7DL6iPrtoqup3Z9+7b0qr2XmzZxeOxA/CIB1Jgh1BNZs44xTZ/C0yrP/vJr+6I7pStN
M9ASMqPaWSRzHkpfkFpfM0ig+tvYeNz3LqakcunTMAeJtgcPee3wyYf5VL9bsxscYhg3phNdHAkd
w2jMeGuYXnuxqHLnPM93RhOwDVcx8+tognNlGpdJ1mD+sM8j/5lKPOgJqD7IUq8RNOANtPFmA5ax
dUp1XPjEKG+L04DW8TYdnoqCTWyjUPNoBcvWGXhInCYl5hInSl7V1IXJtcpcPrAle8Mms3fL+iuV
gtEdLHXAtLT00VcRzB0UhAzNNG7ozahacTSz7JMS/kUS4oFDdIQKZW1hj9LfSo+ZiWm9sofY5WW+
FzQSz07wWsYLsA2UTte6KiioqsXZsCVmYZEJQjBUxTpMInUsTglZgoyzGL6TlBWwXrOY/PHro3Yc
jDb+QDMG2Kacx30l2H/q9dvNgX9SZlc+Frx0Ad8wg70xLrCjazUs4YRcIQSPxNy2jcdjmq82RHoh
wlF1fd9yiwTJiG6PjBatdbfrJSPAnljc3hL3Ku5qMGxcQAydkPAoGCtpdmf3JIqMuH2Osaf4y92S
VfxjEjmvnYJostScsAnnEXXL0EACI/Exno+j47Z7rMSI7OGBsZ4GKjZnEm5uhUwN4X/MWrpox0fq
QCKLQJWElAC06hlcJ290P8NAY830aygPJZoL4VrTyU8DRjg9PhlwkzBTBja4X+TsloxV07PqvVc/
bZZdxjA0rHK+ADT6pA6nhemKUy66faCdH5Aw9dFKI17Z0gqhzYR4bORWr3cnvOWa/a3wkfQXZWYd
BLC0wHhhrvDppe24xSf5Oznz6t0FB49ozKF86jMY6rHkw0eKcZis4BhNDdKBsV7NOtmRl+rNHzu8
rLNZbGt7zp4Dbz5QQl38aHyuCn6yaeo/a9t/rjNN4mzHG8iFyj4fJSdHI4krEq0uGExrZGaAQnPY
jD20JrTglySIH9QwgsAVlNEYrWAURWSprp5R6L+vucNsAQMZGaoAG92c96elmeeFvp8NL3+aBIt0
48NPATUy/grOhGT+WRr4Z5j63G2q0f2WXr8co4Z8XJxu067rYaby7O78yRm/NfbYqXIAl6kIlddH
0sbvXbZU+6F2EUllFeOirORh5V4py5Q/7PYfTlmUFwR02waPIvvYEWurwxvoLJgSAgAhbVzwWFsd
c6xIgkBISBl0qAXDeZIkJuR1tQWtJnb1Ip6CFOtxJeqjn5cRzrE8WxvmfZX64zEeIAtSHGnupXZv
lp7aTotzjaEXbhFza8y4G3BkoCBTIV9SCB0MtbbjANY18ZxoB/p273YwcEuuJyb+TOpI1roQ97ib
vLwP01l4eFufk959783mPPQjsY02pMeurr4KyXKRN3MEXxo0z10+XcwExHKnORwVqbNwfzisB14T
5v3khAGzfZ1Q/G3ZRaId86n+SOYUrvenLuNLC3oHvQpwLXYvoQTMjf4DiLZYkvEIPZ5x6LoOIpYr
CJ6iNXliyFSC9IL9gvZZDCw94Fy7wOld2OqSLtNhISKX+xaLecM0594M+JaDJjWM8pNNUYT8wuCC
SNur4wUvzVLy359VN9Q1jKvq2tlaL12DdlMlSA0AcGX7wR9YvuFxIZNi1ZjQyBWk+0zUH8fCflya
6A52N8B810LgHKOwmnz56wQJ+G1T8Z2m1NoB2GAWWWMsFz1hlTHyc5IWGVfsLbtVG3cU8bbsppyz
pYwPcDq+Zq/8N8DdItKFYjW5hNTrNt8hMn8M/LwFnYTxx3Ib1CcebE2ZUL6vJsx+aoaHCjpf2UNc
4SYpNtJt2FXxtjJp+Svn+C8jeSoD1O0oD0FN6WpjNV+jyEg+AeeS1AnQygg4XWORNkiGgR1bdmh0
/U8+rFw0rDzx4CKwIUShrvS9w+p+UybFySkha+Y9Gmp3oBb3vPqWzBR1qD6FvehQuZmzbWVxLnWK
9M/nMWzZC8J5S+u9zpIPmVrfjcz0LtDAkwTaKyZk/a5V+lSZt11JBdGwl6dXLNXLhNtZ2fYrnC34
SlLfBbM3H6nttoOFtd/v4zAt6vtIYoHvHPjnph2d5wl3Q+WjRPbY0wOUBBjooEML6JW1ta7zaf3m
AXNG6t7MbfHTT3kLzRRLovUwxawT82RcDuiVQ2eY9DnOKrClFi0+S1oGrGRmpcTLA7cm8jRyDpl2
n1Rbku0acWeQUUj53fxhqowrvrZObWqCsabwpoDxV6XHqe77EWKR82jOJTvqNEELlcgzGsPHyCxf
XKp/a07vgYnv0/yzgZOPYw3TpUyfGL0shKjiFBvH9Xac/QvWly70Fpjm5iI5hP23AVjBElRPZmkc
Y6JkKfzmKxKyLehK0hdc7Ojk01+A5SGOzl9mTNb7nKrzU6PXSBx9rcD8bvCVJ2xHWERUUm7JCxDi
Wln4lSNonsyYixZqIiCqqjd4NwPjEjNKgRiOAh066MxBICCyR606TiPLcnprIxFF2MkCRa/1iWYM
JwDoR1m8wYY/G3ULxB/pyQRRIJkPlSIQCQrGKfCXOz9JPGKnl9sopQrqSGr2keKP7O99WyOiG3i9
kjPevI2N43b2qcGGvnco2sCs9UP7N1/E7+y2kOfZHDo1xM1oDn550YqNSYC1vaRPS03qQA/qJh8L
JJTuVzI73/O0PFBHvZIffkMntany+H1ZeNH9cQmTOv1buO7Jl8yPODoGREVtTVR6Ej1gaHuF8BSS
f9V0L2ZSPFjRpsjFDXP7RwGZO9AWIpUMAqLRPqeKgQuLBRnnP543Ucwx5XeS8raOFPwQU76m4HkJ
zgkjDMcWNnNvMchQze9r9k2TAfRNwjjVJRZIMz3VQt6kRU5KlTvRnv/SFOfbzJiPFOBET4+K5Z1s
ASK1cZj/JKP7wNiRp4Qzl9QPHMYJZGxRnlDtxoymC9bOQwktMA+sO9IS3hGSsvgJnO3Qot5z0/RY
wzHTGA7Yj/hXpA/WzpvnX5Zlz6mu4JGvSOJCDutw7cnVhCC1Buj/dvwdc/oFZU2v0phPkdVebS7c
vY9SIZ/lNg6ccY8//tKOE6b37hXkAg0iC819xDchrk3dVHLe1QVvcQF+vkic01Tab3Xm3Lp2DDKY
oXxqiDNIiqbQVztoYT26TMcDgZ3EDCtu813HkGJR7U7D7MtyckudlaDloxYLFKN7lmsNw8lGU/dR
sJBX6mw7NriRt5ScNJ4HMgLDU0mGtqvn+jJPVnTyuU/9TLxJNZiH1GM4UGty+XS6y1MjDbWwvK0b
kSyLN769WiVGSyBaVemmB7sX5r6KnTuxZttPs1VsifDgsx8AqEHPP7YOlnOQtbtM5s1ZukBOjOti
2sEza74CWbL6icSKOaySK4GnwTnKlbpvzFLT6NFWYZ/Fv9ChqGL+4WoXD1zqvLVN3YEecIfQSUfw
Aho9YOb/6aahpwY0iRVIwI9GUOYG8F6p8i6V6z1RZPTHkUxFP3+2Znk3Tll6rKx3zQBzq1xMbYaj
MbyNZR66vmW+ZDXSDjFsvbhZIGBwOXlGdYt69J4HaZ8UtI7NYD5Nw8JYtP/II9lv+V4HqH23JhNS
2c5+aGQRCcSyvXWCDsGK0Ob2o2u9L81qRpmy2Ct7RZkP9k1S41eJRvb8AhYK0tPb2XJKcO/dGx4x
wjmEXV7+fcHnJNlZ5UVY93QzGSiWxIzjkMBHKpg31+6OwqJ+CaZzk7l/gCXz/xnFs78UO2XiHPLG
7lbV81ueQ9/vyLVhjz2yJaJIYt2MEtm+sWYC/xyyszfR6MeMIZadWhHOejZvs1b/UZWJks1lK5Yk
xzwlltMSzXmSZMFgQfmJ7Okg1WHMuINKrPablDFziDgthEV2odlFUF+5PzUbfOwBuPbTH52u6uqc
7YLou7AV4gycVx3wAz+No1uhe9I/tlMwi6av4TD+qYX30ehyj9n3jrodkDfmlo5tuGUVjwFLBJW5
n2zGAfyBNUzQwCrrqcDtEcZdWYQ02udCBzdpjOtiHqKnphUhDp11a7ccs2XoeH9bHktE1xGNX2XE
SFMD1lvkpoXk8lmHpsNpqCEYFKuRTijW7Q28NfiL9b7q7U9nLoDxQF3uaj4jIyYVx5eEnRa3dTLA
m4v3s7vsAhPAROcVeSijVcvpMnAVyB2jUh4Ym+FGiD7wX92hT7zp0Q760gt54+NsePR7Isdrdsxx
E5Pd3L4bfvpK29sYxHmI6cFeuud+aU91Mj5rkxA0JiubwCUiiD0s57WkItUqP5qquqkg+CEkYq/S
uhQ9Cnok8kBZuC9eRg9qfY3o1sFyYEyDGWd6f3o2BkgNjSPdI6GkzEgJuTG29tzskk7cqSL7TNM5
2xu5Bl4Z5bTGwmaiygbBBSNzHyXlt0E2L9j7t6VF+tGay2OZIKyUsLdNMexiwe99sgoSRZmCo3jn
AIwRCaFcQ0qBJyHNUCh2wW0qupipSrGcM8EwueYMGkr13o+V3hLHSmjMKtRLSG9VijYk7/FLjHLd
uEzejo38F8/PUQgyusfgbRiJaYZMuR+WMTqbzrtiDyqkQSmDFR/SLjEe/oy2wJtvTciEHQSkWNHY
j3mFFroK2L+hRXCs5iFF2lyUM+MZv4QVXQ+vkiDmZr5JYnlxVJptFM95vWAfB+Gx81CajpFiPcSW
not/PnUJGoPsKajr9x78nQtqD8sfq5Gm/snsfjf08n591KMhc0IcKAX9jPXG9RgFxqc/Il5HFb8Z
guCapuk18cUnJc1t1BTmxrTS+5Qfts+gzgILec8Czb8CEJiHAbgsqBrHSLeCIyLRHTI/1vhVVMEd
HDm+Is4iyyecasq/2ot9H48wf5YjHef3JPUHmuNkQJk+tWRXRI15m4OipXPhOM1ROuBDY/WrWFG1
H0QQfOcB2usu5eysCSpJgqvfiackm14U8jqmDndllIdWMut7D+1KDA8bmwwPBZPLuGHCt21cTnzb
yMy9Uy6vLslOCEqelhXmT3AG0go02dvYWXYEMaCZ72iMZrBkyu8fvWDklVZFAGN53JcNWQEVw+4w
lZzXCXdpRzCRme2kocRR4qugkvmJxQyc06BEJDHhZJfxg+vFd8Rh7Qw5vowNqjW4dC99o85VN32u
fs86x77VTLbH5vHLLro+DBQ8zWYhDzSYl3fC6akAFowXZlDs4NzDgJR+GOEk7MrVIwz2UWS/clk9
fAgkEJMcStxOXd7kISe5u5M45zIMJVg7S5gPpJr78sgTclKUBX4TrZlKQFwWCgUqa/RVD4RZfBki
iDcEBm5cIPZpuhq/dODzd79ZIJI3RTZ9RBXZ2tTJkqKMmn7jdYoMHPJfyqp9qqrm5LUYseJK4VNO
kk8SsI4OmRMsJM7u1L8Nkj2yAv09NsRnjOdGIdakmZ40fywHp1/DgYBRwVVjfEa29xExFdsK0/7A
HXqc3KE5GiYwosX+tJLxjyTOlElC8rkE8W1QYeUVgtWlbxKgt4ZRRVP6XNqqhBzLkj3y9cFT1Wu0
UMX5f2VAegUBZQdnLdsT077vh/nGHkysDygJZ/WaTWv/Eb/2cjk2eg5j29TbgSB24tmSu4rfYqlZ
YLjj0zTlNwzkT3Yy/jVHcpO4OpHd4sHXydGbsju3wAqW1dGlsjIE4LjDsyQmKCA9RnO6Ydp4Kwrr
iXrsF2wVAaPtxc0YyMioP2JyQHnCz5oMBuFxxm8b509G7yCyEq+uOX5oQKEpSMyDZ/aQlJJbRe46
PiYWxGq8b22yvol95+lnHm647pPHoJgllwXpwgJZi3M0jdu/iVGOaDzSR8YUfzmrZTmaOxY033hF
yKOLh2xniIbIIarqVBDdN6yPNvXVT8ybATEVlm6F53zJkCZ5I5pvq8cQPLMpKjHErMN6QLxf1uRX
oU4YbyfI4MNE6WkfqS/ssTeG17G1guThUe6DoCUCSBqhv7I2Ai1gySHvgHRyrGJsliWD141mrwX1
B1JZJvnb0ekERfDHZLkGTnpceP4hoZ3teN6m3UCOXfHXEfZJDMiccWyHRCuU07Rb4t9YpPIDvwrh
HtJ45CW+dTmqznlh0Qi70TpS1VwoLF96QUk3dx+OQrXUVSNmecTR7FjCXtHZpwCX8V3RfGOckIq0
ELBtbzzxamMN87tBWI9Q+a9wss8xJq0HOXLqx5xH474rG7DhYmRVJuazC3mMZdPRcZdnJ3YIuf2J
dHrJs7esvx8LPk9fN18cUS8oXd98ZnlDND7Fpf5bV5SR2L0pH5DQxrFXHCTZQ5dBFdfFbz+CYDh4
TVSeLKf9SFLEFrph4V31krQzKlNaDZAns/eZTG/Rkv+ybUov/QhMmYmgTVyM7cEszdoKMDF6xV1v
YNa3Pz26WrfQz1aSXWtjpRnuovaGqyogN4HcXDStMPxGkkPovbkQEBDFhBEUsGHSGmx/ishtWlzE
DLJ9VeszIwVC3yxFdR0FR3vWp1zDbdEEg7XnvE5uvTI9mR2Ih35ZjubwZ5nmmzbxz1GiW57OfKd1
/mN03h7c8U6sNuYhKBHIsHHYOEEO0C/zMFpZU4e3nhRJDJxhNpIktUjmRXVDxRFQjMGcXf6OS1dv
62kSISbwKswmTH6O1TdhhxDZWoTeL+6SXIRZoqGOKK6xuQ4ZAiK/abwT5IVsc+vVqX9y86QNM8AI
3HxBiiPbCk3pU9dq97CdpO2ERtux702yH9xV8Y3Wwf3gpfftjMQ0qH/HDDeR16FeKH0cjuyewqGD
GefkzivrSOb8MRV1MMnvXvN8K7zCfScY9JQT5mVbF6zyEbyB+xh3scOYOrcJ7kQDboZM1nFIRXD8
4l7BUUAL61PWOpaC9N6iSp2ZIGZFzaOcJeWRyEGw2zB7CtV5TN1GhHpDctQS8GZrrtEPGnWq8tV3
KeMHweuJwSXJz8yd9sLW+4b1KLUZt0zmnI01OrLFKo5t376q4kiQJfbV8W+au29GZLPp+QsGlISO
1wYzcFgWFpOeYOABIMSMAgt0iEYBLT3Ik2Vh0Mb14QpEZmjuv0ubJT4gMkSR9p+4zD9bKdCn+eNh
dj9ktDA5JNWcQ5vvMsw0JcVT47avrcqtHTD1l66OUU14PnpuD3ja2oPZCgDDyOjdxmGjYD9tSxCR
qv4cqNMKm4sKsh4CG/HoREawjyrjDG/iUZNjsjM4t3QdEUG3Dlh04h9lxZvK2XwoB1PsNJsDcCW3
w3oEkt5E5erY31JA7mbw9VOX2ZEiMz9oRgUbt2EiWmBT2NvNTMwYK1r+Cz+UiFk3z3lwqLP5pWeg
eeps425a/Pum775bKFJLjQMs9wjmrmp8BOOCYnAY3Dd2voJWenlJcK09InEYqnc/KuP3IhI4MZYE
PDoia/vRYpS4aT2rfalzfhIEZNjfPaPFx2Hlh3GoCLKOmFOWVFpkT9BB9bl50r1uDiqJz36Eos8v
CR/jnt4YjiLRvmGV5w+ZtdOAFh/SnIvNZndssU2byH/dmbJ9czwiidw5+Ub0t/P79u0fKei/SMP/
A6H7Xf9/FvL/YCFDHP73y/q/MNju0vhXpZ//J1Hp37/xn0Qly/kP6ZsmxDREUBhavP8mKon/kNJ3
SFx0ARqxvBKg2f4LhWzZ/8FezDQDAuvQKf2jJHf/SUKG2iY9JkAe42CMQ+Qi/78AlVDgr4S1/01C
9mxTSD+AtRy4tm+5eOX+J1BpdlEg5sBynNJG0ZgPN2PteRevPaYluhSR58BUq0QdK9qC68Udhv46
p2V59V/YKZKRY3pzfhomuhFAo5G5abuG8mBCqFbmxIUrp862BoMMorkJddkTiwEzdaR1ovKr3tKY
a8nL2/TLisTVLUaED1ynLA94EbHc98nNvy+sthLI6XN07LPlRKlo3XA8BNuEL0BZBHD9Egs1ICS6
/Sl1DDZIZH0G09xe/n3xJ8IyqGiq53n5k+de94J3cbrG8fIzVZi4F0RPegsf07kI7Bo3ptHXtxZx
Q+d+oPGHQn40vNp6mNvAfAA0dY0Hm9G7b8/3dh7h0tCCbA2wR0K5xTGtGk6afhLRye5xjK8FnWFI
+xl/046o9ACNLNbVeWR9HJPGQtxQKclCQvK6QT05XQFENzeyK2/wf9aBWq5NUUf/+QW55IOZahzd
E7hYI7htIjNgOs0W4N//ZKYquqW/hWa1nBhC3xW9Bdb5v7+A5k5vSXUl47ZDJCZfbLtz89uxqN9T
uAxkpQDPpO3PpM1CVv/wYGI/sgHo4O2qg60Dae7TwtNALK11jEWZH8Rs/EoCQ89Dip4nrQbj1Ops
vBrIA7fEzbq7uCW2ieyWSyBlOHkDsui0+HCFwnzpev3RB6Z/jXssqWNQIkGNE/ZRVU06tAF74O7f
P81zvzo/8cZUs/NbYSq81IS+Bb1jPkpm7MXcDjcMQPEW5v5OEQK0XwgdW21Rn6rrpgOa+qfeIMjX
EPrFwPWxgzx9Ey/EMrSOw2M5ZearK/Bh9bwu4K5b9TRGNtDctuSicB5GpfWZtO30tAi0ztUc3FlD
Xx0y0z0uSwp7ekKNORVuBbiKcd1M2EKPfTFprZYgjybf6trHa4H3SyxQHYhiy3ZcOBU0PGoQkNxk
HhTM++jzN0GwzgxAELFU6ok58O3PNKOJwStpbr5UXVVwemJel3WNQ4WNhhCFWgBAZJZoA9KG5h4r
TLzPA4SXLriikf7ftN1qzyKbzoEGLNU7sDkvmtY7azxkX4jtVDARRzTyMwL6mSbqtsDLiVAGMeZk
5pM9WDdKktc3ZveR+SfuGHu07HwQ7ZVhWS8rTfBMLEVCHeY4h85ubkT1M9awQ3hHMP6sqkM2oaLG
soANlW68jah2/kY2qy+5FPmp5U6XJaSNDtlWwwnEzq9PwiQe3st6YEZV4gNQ5yEJlzp37mLCXxxN
+BUC9muXodW3IcmStGWf1uQJH2wGP5O7znb/IuyzWM4Sd0fVx58JLvHEaE1LYuY4a9NQ5UW3beb5
gSouP0wefr+GtVC4uOmKmOiezSTIr0HjxveT8SLKIgBWxk1ed+I0G+P7sHivXtROO+UZWC2/55mo
GDACC/WhfV/khrNr4moJ7zFmUTInXX1JjOD1T4XNDAFYkh3M8i216/aMrqaCMQk/DmftquoezmCf
+E+1hXM0hdoHBVAfTCFhP8aMOKbpZfRimBbYhlk2U2o6mN0KyT8tUTWeW9Pb86qQlzAUB6a1walF
Ak0vgTUZonrIEh6cgy+rMLKgvS5o3GlJilMdgcG13H47194HcdkmIl1sm1n0Hc/pEOI3pKorzjwk
9+0k/wRWMrzkkuSkcmJdrpuWDBs533jrnnCNkNFF9Gs56QubsHvDf4Ff5m1lUu0n0yUzOsb+587t
iz2nj8VXB913S6uF2HRCQrCY3YFsKApk80Z3PhIZOaIugUy8Fc38WGPWWCkfzkEw8ESZ1HJ8SAjY
DLtW2XN9SO3ls7Q7rG1J0G4HN4foJpLfWkWfrW+GzSjqe5AS1rZ3BXA63nFHY6qH6xNchR39o6cg
oK9408xMk86+5C9Gn2dXMYLr7hgXTrbNrs217Etp9BJneXdu2aWfGzcreZIs/5Amc8wHbzk74D0p
65YoAbmdIxvsrOKQxvs47qfT0qQCfbt97876S9nE6IGAIpvQR7qbx+JssuJO+EFrj6jrscMJlgsi
emrh7PkcdwmdwnMcyVMcLKgANI13HZfbsbJrdi6FeiVPOrML9syTN26MrnzxlPuax9Yuits/qrix
aJMT0+MICapTzHAAUzkWOtzZKkje6l5DL1xuMc38k+R/uM5nkd8UnGUMTocwzev6CFgRopGjdu24
7DAAoqWABCYWZpUzw8qdEXX3rUECk1v1odmIbIeMiH2x1T3kQUpqMOYqw0MM4k92cx3RYG3TYaWQ
Fe2htXHRJeZef+rOe61KLC1MDjDR0iwRhPYLDmoz+DamFXeBC1U8KqdH8vBmQPXftUVyLVaNs431
wR+sIPS7nGG1ueN4TnZinOJQ+7Tegdd1N45HckMw+t7FBqSxGdv0L8KmvwTRvfhJ+uMgpSHa27+K
oTrKGf45k2NCMKfqgITuwmCBLhhvzsSp2iXOc5wTcM8qCV3mxlHzsuuHGVQ3AIK+L19KN8Igbt11
lo/+q383WPERB5fD6WM3LX3kIypKD/H8zXmE7brF/DTOBBJ3C7y9fo8ersLvqZ/AajHWtWd2stmj
2aTUFYm/K7pxPyV+dIl9pjDmgHQn7x16+G2G462fULv4kTEhZPF4dbl5NxVTcta31Y870aBNs3wb
3BShP99VqPqr8Y/oFfdZ3h2LPn+3nO7PWDioxQiRD6OODmqqsNaThIUUyZ5unm+rWCR730HHguQP
m4mvvU0TiDpkO7u+OOlLZ7ACK1EZtbHJ49Sx4+ysssbxYV0ZBpx5k4sQfAP2qSD5MuJTNs7n/8XR
eSzHjWxB9IsqAt5s21t201PcIEhRhAeq4FFfPwezUbw3oxHFJlAmb+bJ1HCZpKT7xJGHnv62yppO
Uwf8z5/us8tLZwBRaqYXLDdoKFN0hMnWbQveTfIa9HwuKbAJntnYBGJbu6gQVdgsxjK2b+Yc0y6h
HXBTqOqOnvARTyLfk1OjKmBkegcUxIcu6GBW9+m8g/v/5E3NcwqKYqz0j3B4EbC+c5fGw4zNIzty
1VzsuxVQtcB61h5kvFQBYnHrQGxkLXoO00j87AmJMX1h5qTCx/LQR1RO1UiKh8eY7ICqcx7jAXOc
tvmXy/LK01N+i4o/QLs9cpGufwjKI9V7JiKcRm83XeiE1n2kKyms/ZNReze+rU1ZqGMbKJrTA6wh
fz2KFFEa7ddMvBVjewoMJtujHp/t5EgcjlF9GLyNU3XHMldTEUoMP8qyV3qGrmDfEOnN/I8ybYyE
NRNKQp00sYfBEp9bd6HpnUcixdlGg8zxDedcFgZG/Lh697ryVqedtWd0UBAmPEFi3gJVxA00VPGO
4OtvXf+1DGWdnRY4km2Z86F1cEfD6GJw0mgY+Yx/WWNpWyKfkybJJ72faE44/40s9taxNm+DSdKO
/Ee6a2JuKwL/JcTRXZfnn+Z0Jp/OYKjgA3Ay7+bb5A7YCkIEhyF8cCk8R8Y3akroLXLZzuLxS2GR
RTzxU6sIfBkXBid8ehZkmSIoDiS1r5K69X3bd49pUihiA/MH3cXUhVGchsHfx+Nu/LpWFmxoPG19
Nlm4zpu2iQMKC4GAhZxYWvw795JttJF4B2QYjjc9d19ctY5RlyOXxsNZQCD18mDXT7BmrKwOrl2u
L07lgHiMf/HevqUWWT/0eugGLLsKqD+m9mqFonAo+ok1OHBtSLHuWvuz3GCX+4Y+sEG8qYjbKti5
Xcl5DP7IOs6T16ENwGzJ8NQK/ezkzGfdvvt1Se4vq8Py8hFoDvDX9aH73Rc+oSqQqGChNyKb3G3x
2pjkqJf3uOhCSsVD84UNnCIqPv4l1f8c9xZyZDOkz3L0Xy1z9C+JnG9zQSuCjCjOjKmDwM6z56aK
va5PX8fO2OrIKXbloKnrGwDGeBTzigR1fQAg5AzDNsiLJ4W9hW+p2IXlpYqxTPT9pG51bj2KFrOO
0AGREJLD3Do2uX8qLYqFA46q3QVi1KMvvTeTTLRJzq/73yYaSFKCBAbJKesMzSq0diIhPDvbB5Qm
cs6mch5GFfiYNCZkV/rvuF7SnBZKZ+2M/hsnxUM2eW+ZwI/tV/dYGPdQ9x8WbL2dW1k7PzExREQU
kyNJDytVcgLxHTTQovfeOMNVlMeTVsPw9ls2DBOioD6aBWt8XT+zd7mHImBxJKq/EwPCq613baF2
M5HkmKfyPBcYnzBJUGW/5NOrJZ+emi4zfDvDcZDMxqEcENhybihE2en0nLufsKpvLEw8xBpOu1M1
e4HwKsilAyBqcVPOCfSd8lbmsARGs5HnMdrowmeUVF752euNMqlQqicwZT22vDnwk/XESGzlKZ2S
i6Dsocles5alcCw7BmGfc6Ac9qW6OoXzbvTUwv3BaTjF+tlnZLItuoFLQoZwp+PwJ8qrz7BinCip
klxRHUdz38xEtA+xAoE5Dq5MYisQHDZlN1VzmvkQmiI6M6EZNhOG2YzrmfCYLo2ROKf4pP6vh+pM
91h21rDiXPSms/EJP6e/coJzRhvUBSLXax159PiF8bOOofWZPDmeyX4WLwUyWfzTeGO/J//m0Y9B
depS1MXpm2WU064EarjxJ36gZFNRcml1xFVKFWGsX4pouYjTJb1Oe5wOyumYB5AxBd+8QAXT10AU
BteV706hNPYzys7QfMykxDgOuA8mUxYkbzWw3MoPFBmalxtcTQb5dRpGCUIAK7RJhodkV8g0FPUG
yxIBqaT+UCJ/YaezzkWcbYP6khjyDzekTzj96WqobTgpmC6UW/9MTAtAC/E13Sy8jFl0jDEI4Jx0
2n347mRy3oa5uIZZdaQqiJgLohCdvicZRTdgnNyEcDzsY6b83jyi5YzsMVDz3nq+WYl6AtfC9TZJ
HAxb2QDBDnMGIrmuTjSEn7M5OJh1+GlJzP2JxaliKnroqQkXRu6Bt7aAGhuabGlpsg1t9W2p/GuO
cVWkdWztu8tMfeC27u1d7GITywb8k0b+nPTc3wLjWnS8Vk1Kn2LHSXDg7ES4BFqe/TkzDoc3Vv+M
RfBHVjh6dCB9rjOweHA/TQ+grTlRDQaNBcr8VbL5bG03Qgom6tXaLxgb4YQ630OVZASnlsV2qD5i
9jB5qhuWI0pXQWJ4WD86zZU+cIy9HvltaVercxOZuzio57NqiGUMafFN/tBF/YA7gFhVkOIK/3pF
ondZ5987EqRnLnEcOXiCjv3ySgZqfkPQ2lWEn3i58eDkYQZtW2GQTTSFMq0S2AsI9+8HKru3E3gL
rBY63FXo7YtFdceq/zPmcbX2wmytJJ4nBLnhhK0AF1fG4ciJlgtr8TkT+XtR0j33s/odRfrcdtFI
fChgddXFXsPuIIwsSQBr+61KOVKCcGRCEAf0RBLsOhg+xvJEWjsSWv+E6SZH7ojHtFDl+f9fagwZ
1LeSAcnJT7uzcyna9OSn46vX0TKRMWRhU8BDNymGbZY5bAyj3yYz2VPXWejV2JQ3TWPPqzgIjwbj
b9ylWu4HvFD8NW5DmEfbxm62E6eGFbLOJqPNeTUKPD7MdBebAJ4TcnYAZH25b73KOmCddBHWprvn
LPHQuR+vRpmxoRGcMoWzryefBV5ax8gm/sc2crbq8Xd2PCwpotnphOxDzu2xNdSvYpC5ljbZjzH6
qkg7ZqjSnB/HP3xXLDwR52pdM4cleEoZTWLSnWioje+WTxjXDz7P6bqK0g8DKcSnO5h4XbumdPB9
qt1fkBlcMgBb9QJEE+z1YVNSe1y7fnF2o2kzwKZdXBYQxRTmcW0gpEj5pyU4vJ7p4d740jf2Spnb
AY56Wfq8rEPCYV7N3kn21r8waWwCYU129ZQhj51hXJWl+4cmndy1iFEX/To7MC3u1XzDucrqEBKM
zVCGfRNuooQvUXL63ToaLlXVMzqbc+ts4mZd4TV2Wm69BoNZEDUPyiPcHI9zuDGLCpRn/dgUX2Pf
g50B3oJahkJlZP+CmFFnii991Zmi5dAJ/8NoLn5tPadOD63QRyKkg/yEYr4Gw2Hh0Z7pPRuG65zz
aKqk+TCi+sG18HgLG2UuZg3dsiWzFCoc0zmB997Fh9LTwR3kROBEA2e7bp7iKA8pLo0+0tL4Mi14
sTuclftM5u4qW+C19NKluY91OumWY910yWKY1c74XYXaWLvPRY6ZU3GRzQhvrMZRJQ8dW1ciDLZb
+yUeDURPKPIMlEWIvw/IyNIOXcP1XTmx/m75JNsG939pAOnUlvmXRhXr7pT02zEp3TajxayP7ABb
lA+xyfTW7COk6n0oHmTOVyYQY1Z4AAoEd+YOhcnhBoE31aOV2uJd4M2hjjXE5cAKb6XQWiR9eH5L
5dxYQi8NOwu/kaqw8X3EBGTJSOJJS+bhNWhdzD8MTQU0x4iOAQ6eTIupW1tNQoLydwEchkl1hWtF
rLwsIQjldJVYMB0rsSECPh1kDrEmC+pr1ptf4+ScPDNJsAnD/sscBedafjY+UhzlJB59bBtLY5XA
frTVsoTRZlNGV/vfuAHijUlEnEx4vUntRG510DwNYYElAfVX9tkSEintjSPN/Nj01pF89c7Xdrg1
RjZymoc1lL18Xxv9e6vukhsI5mKO9GQwHsom+mfRU5AG49bzViCvC34o4M183wd+TbOTA7eO9BJN
VVyfrZa93ZYkraLsVSURL4sbfaG5fSFKHomN0xPvUyBLTc1a9cFO2iZcJDUb1DJT0Wzpq+fYet+V
xW00cebovciLW9OVCPTB0hTrhYeU6PbKInG/n54ZYOmdNUqmz7/xpNPd6AZ/MOWUOwB2CI1kUkiN
eHozLo1cpGURodQrOOh9NZcv9ZC4+5CKClgfFmebGc9j0f1kHb1gBi071MofxygDD0cuY82XJBYV
xTdnssCEpOm46/0Akx4EPm75vxj+qAUn3GI0QCFTXvBd337riBlxBlebUzHvkAOGBZTPEu5GWVyi
S03HrgJ4cyuM8MUuagDEZPVRw5khFR4RD1+QLdGSq+GYnXALwSQe22PEKpHElINIUctdOBnbPnbF
3hYYqyU3HtRdlqsGE5kYFrAhJwI9nI2UF8BS/b9eux/+WHugl09AYaK1b0bPumx+4rk8WbX3BLIl
JqSdfbaA3xH/sbhX1DtIO3p2Ozp5TFs+a1Jhcxh96FFgw+DGSNCwPfRe9h3GOednjYFrmKytBY8G
qglJYAPdhI/nNAZbYvx3cyKEPxvjp+N6b9U8wNwb76KKH7wWvw1aDNEwUBFGZX4KjlVaVE+or/Ox
KG4q40wuF4N2Zuf9WnpHy1YAnsTAgmLNy8/ewVc1Rwzu2aKiIWYjMmuoTDOMt2bZllon2TC0V7Qa
lbzbtbz43hVN8InAAppaD5UzBpm8XchhPhmFbQrHaY4gbGJnpr/PJTMXgN9ceX75o89TyUSen++u
rKZXlz6PMW3vfvbCZJIZHsYas2bx4d1gBcC9uauZ0K7lSyfjq16KowG8nFUqo00eM86cMUoUjgTc
5YDVNS232voEmxoWZU/0NJfb7ls7iLcozmhY6K71K8boboGagGfwRiSU+jrX3VNIwwCX8+YRaWWi
SHPdNkN2r2asYmTRSd1FWNHCiiOhyb161zH6VIqxSlgE5mMI84/PwL4y9q/zyTwG5dJt2mCB6ZPi
oRjVgzlBd/fMP5QAFkeCUcwDgn/DsLjWSag1qh3PU91vnLJ/6qC5riEqoJVbeHwot6THlefd6Dl+
1ePC3CwWV5YXnNOG7G5Nzd8KzzbAAIxzY47vv3W/mGrTBufzOeLBKS8A46yAFL1VPOnW5Le1FMWB
1ksZcMzzQShBSZ7Sh9ZYKnUVmj//+ZRR1h5GjF1SOPp1Od2VEcQXByhXN4ZyOym2gK5X1L16JDba
0cVYrnlcREx9Zzvdp7GSW5WLeZPbgaTp29db21fAqAO2o5TqBctMqORBqOvdCFlmtL1dIOf3ESoK
tvThu6yDzUiwsUXH3tte++FnO6YOZFudFug1/uTa7D2uR123m/L6hRBocvUWZ35wry33ww7ib2xB
/9rBSC8Ygp4i1Z6bkLVa9pHcFLgDlANFpfK7iZC5uCsR1Eh1fCeWnUFsTJqY/w7TaOmCCUUoOsyd
/1ox5KssBGsm89ekSqj2aOhk78V7qngl+4kmQV9KHGTltCej+BeKIlOSNCSCzKisC5kHMF9YXLN9
e6mZg9lqB1H4mrp/zAzbffTGv572bRWclQobxgCpu51KeNU6DE7MibZxY4LYLqq9L8KzwzN6spvu
6Muu3MAseSgHpmrBkJkXq+OxnKt7IExKhvWpjzGs+Rj3+pJyWjhDRcodHvPTHFBs4VTlHk3+4C+C
OSvoQmfS7soIsj8F6oxVDRC2RvlsdGZySnLyXctvjOfuNXQpu9Be+TYM8R+d+0Si3eijUNOZM2i5
C+KPfmBbxBOLy5JHWREsHCr/DgzgWBMIQTAAtll7H07R/8xZ+SHakI7IwDstOykKO9OAQUzb2XG/
JtLgMkZE0+O37MYbpaTF2p0G4qZcrONWf0/C/qS5XHHeHX/qtKz2U8PwvzlwnRm2DHVx6BFUojKr
vsme9A3+iTWczSYq8GGKRZ8MER0G8RcxyX9KcEpgbESKNxXJ5qKiuyI99X3DPCOEShBX1Bl0stoP
JUVSaaPu8/LUjGH8lil0ThCd8AtyYrSdcvnWwSngReWd5g7ZBPNv1cLxXFRUJuXV1VGSNnvm8Z6Z
MaxX3j4L7E/swvNGgpTHxmpue4OVgG7naU+XVMgSwsVHT9mLQ750U4wIuVPYX8KZfrt8Md71We/j
3KeFoudLVRNH5Ih7OVUZ5zYaUoL/JiPeBTIWqHRDdDRcOQDm/VB7aGhaHob2wzGMbB9Sn7OOuSDl
uLnXE0bIo5f5B1h3d+JTw6ZiG965KQ+x0Y6/LTgm2Jwg1yuhWZgLJJBsRIbyPQARpQE8DlQNplQc
IUiwZHuzfDrWBpNFv4OOg/sQW3mGOwV5HyTy0DrnyWreu7l5yvPnuBnTQ64w/cvS/3YDNkqL5FMT
99iHzQc7V/UFRACor/Y+uAwiuu4m0B2w3ON1w6H7CdoCPDm2FszrLj7F39Q1fmuPtKo2LMDzxVdr
Zr80qL2L6jiUpKNtcyam6I2vQJjrk1QYFqKBXi+HBEoEvWxP7BQKtOAGwP+gMnbhEywUh5qcbxyN
aguOIuW0RJOIn9WXhs999pcpX/qgPQYhnKWvdVae3dwy94bu7rrAe6craquDyj72TOi2Viu/ayTI
yQ0urevMa7/3H9Mg2amExi2cS+zM1n12Xowx+SSurZlnZupAp8CJEuVhbU42QGWuWr2d4sXId148
/mZF8seMzy2wkFEOnzyvNAXbgNdRYdEa4oMf4gZkhswV+ZJS3pN33SEtwEP6849a/OojHUmrDPCr
ieUZCSW79jL8cfFu85D+Up1Ft7MjKhwPnJ4FjvCgRhHE2Pi3g7lXwfBHyqbjjOBypnnO2EnXXZw/
mJ1LKD4Wr8lkPcIFugGMuDFSl0f1NBseERplGZvRfeyUQfhUvnOayT589Th7Z1vbH4EZAVdBbrZn
HHkZI/GhobXVQX5jxA5wtEREISK5NsFgDb5ZwOicJp6l4kJGd1NGEOtd/8Nmwyud7OCwE01N8JwJ
UNKBql/7cHzKw/GYgERcaSE3DrXbnkHXmdV95kSEQ8wJB9fmyo65ZT/2f6VJWUqXiRVDejzTfb/F
D/DKk/5YCJuMYQH7LizGV8ekoUz273I2ziqm3xELIn0xZLfMKjZW8P8+Gjt6tCJW9ckYb7Q+P+Sx
PCm/feJa+ZRS5sH+zBG4qfQrBjDcTXg6z8NUk6Vtq2ObI5iFH8IQKCtDxK7/2mrYUbbY5NT6lE7q
s05zVGmHYXHRPlBtfUuwkgLspMyW0oote/G0asPp7JpbafLdIVaq4ESS8pEOOsi34XjNhfsbmyZz
sCQ9zml1LadoT6bieZnYRFZzpqKPGxQl1yi9w085vHQB19S5AMtvZT3H+Ug/jl77ArS32qmQ81o8
mz/zoqwsz33Sm7SYdeb3aGePIKk9++qN4VvsMKUNmKynFatMlJ2xj4/FcKppedpiflgZZfWele2x
0Dl4wxakc+J1xdkJxTHso0NfR6+uVYDIw4VuV853G7Pb6wbFBO1000wNXL9w/kn59gLYZti9faRf
SOzYXjokfCJGGo7BtLQUF9iZA3BF0Sh+fW1wrrY6jG89mLLmr+PidrbK8eTV4Tf6zMUegg8jzf92
A0PCMsZC252pF92giF8dGJtdVZ8sgHFmKu5F7H8E1kPmd5eoIYfQaFx6lvBQRMTiQYh3Nuif1ejA
W+CG+8liXBz8oHxMx+61sghG9S14yeY1EerJjlgCNJa+9pejJNn9tDAPGtGhHDCBDJJ1PO4N9sOJ
ALQwDpZNbzzeZMmZt3zUjQ6vdSnDa5aI4BrKDUXt6WZy1GseBn8L2c0bNVI9Fk1A+bhYT9FBFU9e
Y948P4IKC95rZwSzfU26IL569tkPWvMgBusDbcDatARR86U40DCDZgdt7z0t4yNmmxO0pmbd+rzp
9GvdNaUcx5Kg4oP03HJHwdY1CLyXoZ3v0mfumlgB2ujyS5xhAXDjZlNN3ZbnvjjgFERPcajYbiYu
qQGjhtIcN5WssBo15DMYeXhaXEhKX4O+Pjpp/p5hSViZdNDu8RL+WEI8N57x7RcF7BBH/mkguu6z
KVkgHfU+TvlbGobzTxmLIBqDai1FyXJuMmRS09zcWrDrq/zkeeIQMbBjf9wRKao2yneglrbOFhAT
SRdFe/fIOZBVDJ1AcO+A7tB9i8n4Swige54yiEA4qwA2ZikgiIJUWHYLqzS9ZgLNm05OYM4zbZfW
O16SgERoA208uJRFOu/sVG2Szp92Nandd+Kke8TB6SuFZiRHKnstvl5kTPhqNOlQQ0mcCLlVcv1j
w5pC+WAk6VbVwr+ChPoI2vSiWu8NhBhsmn7kMDvXR7to/Es000cO3rR8xHTwnXIF8KAxjULfrdQF
HNEvBeDp/A5jjt06teJt7bXfcgya41ySLrPFWRrQSMOWGsluY+Nrf/Mr9Q16scI08hR5TrSOzX5a
j9L+TLriJW+Tv1o0n1yrLCaj8kuGGsgDUGGp870/WrfoUhWwcWr/ZgeQR2KDAV22NNxlCxR3wKez
I7X7SbHqZYgYD9UIH3EJ/WhGEg/p5pV8evD0X2lxXrBzi1W0Ve8txAVaz/M1fGtGP81Tmo8v0fJU
le2uny1C/DUztqw+l2AVGZJGvwNtyUMiOf3HaOBe860c/E2y54mN56fE0fytM3lMime73ivd/hum
8NvWisRYuzDxSMhMJABHbVy5AWC2xx3iGd4fhvY1w5okbUFX0+dnGJDvcRDH0BSNvwYCejP4L54t
YDIOmGJT2hhNdR9ykqaTZPIxN4/09iG4IqBENErm0b1yupfcKK/kSmZqoWwieTP3N4qGoDJWqGr9
E+LCabDHvZR5zOpsvfrS+m2tlEQEv7MRr16BrcMYz2qEDuJ1A8KP3heBczcy9yVzsAP7MXE/s2Ph
8nnwygF/kWkOB+X/zB0weCuZ2PbpSnMr9w4Q+GabBgIxUgiXDjsP6eeoLq2O90OHDQbW1gMxO5AB
18xol/2heqBO95qNeoXNrhrFv6x27qS38bXsA463hL4YcuJRUtm/XnmX2imANzgxSVMmbzj1IDX7
WAmMXRai9fMkUCIdY/xBtDOc96Z07zZ+ElJ8JCNmUPZwvMyke6odCJCmfByoWV0ZVNufgB3hx0y9
cOboYjRbOZSf3gxGMwmZahTRBVTyi71kWkkVAuqkdqUN7EsxV+AAqC200LXIWoqWMdxyXvTDeDs0
3i1aPozQHVeqBQQc1eNxkM3NG31CqXRpxjAa65T/I6JTVsinrB5oAKpRgqfdaIurMqX9XDukVCP1
CEAuZtcf8mtElAVu1x8Pq2jmeJzomGItnM5Mzfclp++KuxswEuOg6fo2R0QaAnFSOJyX+RGt7MSi
BDVuvxyhn9Kly00E4cElr71pewfSQDMRKgdqroYE2Hbwwhz9z1DRLZphawNuzx8THogoXSpdHqFV
3+2kfkyU/I17cTWc7KEBU+OA/ED5G7dofWTcEv1pOi7gJw0/yvkMeZhHdF0/9cEPrcqW/A9hrkPB
IcGQgthX0vwO5tJ3cGkSFqc6sbYDhzp6Y5Dk+20YZn+J2pQAnNNHrpI/nDTJ9VvqEJvTgRng2dlk
WLcmbX5mckDB6bbmhGs/nXYxF96NL8TdlDV/KEnXmrFBm1evSTisIEDcaoOaJsM9F38YxDwZKcV5
c0bZYHRGeH0nYncLAkynNlfPFUkqyu+m54hHVsI+NpYJcsPzagpgxkxk6CtjHQmNOwLA3iJbzlgc
VEDJTb7S1BO60/+e/p0ZpeYeHjW8WraGSUmqquZzz8AfTmL8UJvc6ujKiolEMjKgkZRQGwu1h/hS
ugGGnG7fBs27a0zHzOTHJ3E0rnszv5h0eDjz9K4Cut/HeVpUAf4UV119r3EvUducMJacoYmfY1yV
PVIecGFjJSbrFrjpY8cr6mT5ldq6W0+lU4nqj++KuZz92cfWcQ7tzwHTyaBjvatoJaYHFUphh6Qi
JQd8oeU1oK1gPZI24szL0Q6zp6ump4mMs+u9MI66dxF+b5vy0ywaThCGGBJ0LtHO4kTVebLpi+Gu
ymmXDuEZYZLJP9MdC2d6CousJ6smRtrDwth1NkQ2cGOIZ4CqewtYJuDmu1vV4DvT6oIF9qstqJSe
wVUPANTsmt7mTp3omNjKxHlCXnZJmE57OXIUtxPaswmFnqy2BZjVIdFxD2Yd4AQ7+AjGLdp3O9gL
WSPhyL/VzO0Je0GZWwzi4+NSVKm1+sbd8kIx95dJ5fbAUw5KLm2AmGN7aFwaTmz75IcIEuNCmsmj
T79k/AbKYwVE5paHJOmXtRoj82OR4/qyiTpSOrzzHffVKBF0SxLMaVVsuIQfu/7bIEGxLMlkKh86
yznpNKxW22qW755K/qoix+4teFcWUJJdsPOVcv40GflhOQdNgH+C6VxFDWTzRzARH3IubC1pO0ZX
t9DX72wPF6UKb5txpVwNSNxhd/CM4nfkUmnW+hV+zXHqKVLQdPaw2+N0jdxzWqV/Mqez2TL621Ay
czXCg5rtc6P1OS2/izB9yLzuV1XBN6LvwW26k+trfPoYAyTAeQQK87XtHxnmou0QRY+t5bHi46zK
kqsAup/qjLMovIszg18dvpbg+LJ1RT5gXHN+biNxpwiIJqIw/TWoXcPnjhW85nTmz//syH5zgDBt
pRUeiFMUHkRnMeoTroSc1yunSzD9WupxXGFfIeF8N0OgViA3gVqi7BSPdT9xAWGOMLrdaYz7w8SQ
bscCxw8MnBjXx/iLg1Q6xU/9RJqnR3PMidutTIExelvjsIZZhkuq/wzaLR3Su7ahoCuojN3g88lR
rvIZCRNch+BrvUSp5k4inkWCYDpG1grCyqExAlxStXOxML8xp26SHYecgAaCS8bpwYyMZygFcd9j
+c13DQwS+u8oBHWGJMRw2P8GIbZRHBanvOG7me3c2LYpf8dW18Pfqu73gM3k3RfNr+H4Z9Oypg3h
DDoRJ4eZcKxf+VEdZ2qepxb0EK3kTRgwtBp7btn8sjjrRFGC0+D6sJmZem3B5XNymwjmB2zj2Vu1
nODIVTdrwxR3pyM2rhP7t5PiS4zh+ww+/Aj2NjmUScLZxJj1HvzqQx/ZjzQh4qHES0nBD9S1hkHo
0NI9MPYTd548X+oeMDX20asekAZy8B4kqTuCZtQ5BMM5pUJmhY8gQCIMbuY4y13KDNrsH0uAHmmY
Qckegx9GyR869CAYW+9MZJnCc9AEU7xt7emQpZqKKwPnlmYkfW3ovaSCJslR5ml9Btlekq/PbUIM
FdVKaEFrI/KdDWdt2ASLipJx90xF7HIURE36/xc6kJfg9GMqq1/oXuEU1ycub/tq+Y98Ab/X86q7
wSV5T6v4hTdarnKgqNvI8IfT/780vXzxOB6ICbk6cNtfgBzxPjONuzM6r/zZzOO63f9frbcejByC
3hx2E3KIrM/CcqbDBNxpblAUZaLFignXHsd4wIErura1SnBPi09BuNwqO2NnaehbHEO4hmoxH1SG
55s/jgRZwnzOJzpMjOvXnvHjmIN8SSq7PCzuoSQTJvfAERg38wUWWVluQQJxS7LDh7ZsBZF27137
xj3Xs1iH8cgwrAueYHTqA5zf61S3Pj9+ujGnVH+XxS53QdHVOSAs33NbBhQGiMyGb48z2N2uBZk5
iJucH1nFlQEaHYDrJh/apyqpnb2Pj21g8oNju6ZR3opLjkAz1haqks9tXLngRLEvK05YDje74+hO
GMkUvSu6fhz5F9ZEmDzFrx8UNRRnE+eQYNDsDWZ6huzGRS9fOoXh2k2D5T2bKSaZSattt3wLhsPQ
r1Ek2movevaT+ValTBANQdi6VXQ5kdAaju4AajymAgXq3rFjQLaHtceMUXf72CScz1GppMr4SIXP
rQuakHARSEw03d7OdmHYMkahFJmOF+PiBhPpaMixw+z/cnr0GT44IC6K1FdUGU54WEJ0CCAk5lve
Vu+lX76i8KZ0AI7+vunUDeogWIPaeDC1vR/8/h+XbVI0VvWMS/5fK5CV2xbdJx9rtFSe8pHCLQio
GKmYrRznhKl4GjG0UxVzOrrXjWB4AjXfXpsSUI2DXOUWxmVuRop6FBMfasDo84785jl0gLoxjale
yIYdKoW5p84weU6QRJkbJ/vY8H9kWk4vlWtzU6qpZeUyv0VtunYo2kQ7uxgMteK82HpQe7uYrxhC
SJuwIfDpMcEaL0EHgkZCeVo3VEOoKMBS3DM+xi/aDkARZUxxiytPRuu1V5NCRYw+XKYSRG3R4Gse
FMJUb4c5vZoI/PCWRvwnB8dWd+KPvzGzBf7aPUC6wndx3hNUwLlFnXxPDh87IDMicUvgaq4V2/sq
Y73ZqQozVybfVYjJFjuRi18T0JcnSTPUvwFzv42ZjT2UiO61q0ErmB7OIiY/3njDq8E7TF104dWP
1OgesdTjr3HsQ6GXk3+uP3DAPdnaORTYioHskQpLwQkFdt5t0ow1ll1EnMK0BS/sytc6feh6l72Z
T3mdUOTQpljKawKEWtER22dgM0SM/z0YITJWzXSJShZyHIag6SgpAPPXsEZ3FkFVLz1xS2MxgNy0
ypaPj6ETRscJhHbZomcSE93RR3KY+uEDFRanNvtQNrX9taEFmisQ7ZX8rFbIPV+Nsxc2tj6usv2R
ia71UKbuzlGwL+cJAKKdA3gSOFe0fExi8pc25NxB9lvFMtYIny9uA8R2Le8DcSjFnhvf7dz/yPTA
qKlkA6Uc/czgg2BqNtGcFJrmNpi5GKQz5ObejKq9YeRPcHvPc0kTEWo+/2BmJBywLZV12FFvhrAY
OSTGarOgzMH8ky2767CUdne522yoHIl3tAg/UqlWb21zfEyXUoiwKEFs/sfcmTU3jmRZ+q+k5Tty
AHfHZtbVZsN9lUhtIekFFiEpsO87fn1/YMdUVpZ1t03N0+QDkpQiGJQIwP3ee853hqo+NFXzInRa
AZUs3/13zumU1rkO+TNsjqOj5CKyia7kA9SqHK7xCDRg7hqNXnYuECveSXTBtJQLJLKYrtowek7c
TTm1xALRdwKVqvEuippFCnGIF16CVIdZpUv48SW/NNtvaJcon5jGlg4a1/liCFIomFN5GCOC2MvC
He8jAxpQYIfAW2kTEP+71aj59ZHxhuaSeTMqdi5uqJ2THl4L834Yznw8oPyPaOAon3yMlV2xbqKU
ACWvu7joSCjefBBamsIuPPGjpbwJNWBmrUVymGeto5n2u95Gp6DtadQ/5l7/XJas+cBI7+qi3kHv
M9aahsPLLLZzktMKi7C1BOjXnrOOM0+PM7pIemVsuPV9NsU2ioq3VBGGm0fODqIzngA+f+kmyOdc
wA/EKD6Xpryoin9GZCfg4gx78LKpnHurzYpFJFi7jGv3eRKN+eD3KKYcrpypXzWUC0B97ackTGhB
B4d0blD2hc9ci8EXNdNu9BKcVDrmjbyc9oLN16pH1QfsNNOgmLn3CvVtFCGTItxsO6ickXpHoM85
SLEDex7sd+vDsUHsD60g7QmjchJsioFdexYa0ZbMPofia8mmeF9oTrqqU+3q15inyta9lmBLWJWg
QAV1dU/cTX8nch37O9Jt0tHhIup4TQJKmHK6S4PJXNmdUmQENWe911+oeIq5/fHlOfEjlV5pC2ZG
CUMqIz7YSCoveEsfc7Lndqm1GysCWOGAAeBT6EDDutpR9CWLrIVrPvYoieXo15tG8/yT3l4Nq2mP
JIh8DX0x2x5ee28suQ2Ob22DZSRidyrkOsicA1Heh9nzupGYc7EeoaR2U9gX8Xgfsy4xTnCi7XyL
XTtmWh2jJnjt4bcy9I+gTISfJXvfmVhLPrw/Jude4AmmbbciB33pEkRGzEjFBrMgsEKMoN4NBrJZ
zDjYD/NDRQ7I3nLO/ZzFAqI/WjFIrA6WaKwtNpMDOfDt0gnAF2tjaOCS1ui1l93O1uqSPj0eEw29
BrNm78DWj0K1CvWT4/sHUEnuT9l2ayswrB8tYlL4a2b0VIvNxA+zHXpYMGiRv1WlrBlrq2MrqnNl
PESIxi4V4cZX2BwPrSBPI5LGU0It7Rom0yzDpckOIhQFOz33QtM+B8DlMFy7cIuB/2dNU25ll1q7
7xkcVAMSL726po337nW5s66T8FGFbUGXQkrSmROkaAMnvuTdw8kXlxlR5pDz7ZVafWlGq14Xbhdf
3db213bOux7jCJky95PayzEz9gZb6rRNztCb6p0GcfjYt8rZwyOX+0ZWiChK9Dupbdc7obXuaWLY
skWLO22cPtIX4KkIAuw1kL9Qs/eJ9T7awRuJueDT7ObJpJFxJr+kWMAidV48Cc5Iwx+2LKcBZ2vZ
aTtQ38jQpidfY6zOFg2FC/PfwsadlOZYndD+1qJ9B65EyeCo/ZRAJey1HDwfu6+u7sXaoF+yykd8
a22Fdf47ECJ5mBTsP0c8tamDLNl+dx2yvoMmCFaFbftLJ/KGU96iZnWn8tn1iSNJ7fx+oNdMqlNp
7m2SVvzAPox6gJpWdnKT9Y2/cuU9ckF0lNRS6LMBU+qqaq63A5cUlAiJ6U4ve0rRNr5WVXbgFn4O
XCn3Q34omyy9PuDBLK6C8vkSxdc6JBai8S56OcQP2LcuFiiZVTvqJuGiBY64yb4URQ1M0J1z1hvn
0Q/BGAWkZvMG9GavV/omRqt79mNANkMZ7WqTYEyCh7cuc9hHq276y9QOa8cFf+ynPR1p+gtLH68S
NHHqkYrR21DY3Q5QOy4Ayc8jrY+WmLSaBkKgB4fITlaW1TmbPJq/pMg7QFBA8e6q6BBGfXPJ02Vn
AKrHwx6/2aF+R1RlAbZcZA8QzRa9dE4WhKk1Lrue2Et0IcLS3zynLLgeSxTwsTxhUAfHhes1LGjk
BPlHJPyXDoLgojPQFEf9R2n61sYuB8AHgUXWUUj7aswIlaTy4GIboHP4g+hZ4yZ9rVCgn9JXb8Z1
xBn49UKWB4FttlUaQ9spkeuwPVu23a5E1c4e5FQd2cayH6+OCgLtysracD1LSzUuYGk3HxIGX9+0
a25G1oIgbGSobbQNfAwt4Exob4VJcAf+wr+jzb1DhgV+o0xfKmcQe5GqBxgi5yxDqvIxteMOLjbX
ayvh81iMbTxwd7pppRuNzs+5am+xP2Tca+Tyubb/BAiy3FpZsBExEPZY8eIDjmvMM9WqLrDrKmob
a3QzwBf26zzIuWsKugMkOusb17DXuhHdRSSpr3HxVIuMl25Ho8XjMusnrPbLH2o+agyS+A7R9ymj
7TZ+QUnjefpTwub4Z4SZqhwmotvQNFY2UdENEckvZDHi4yyIK87WpMQLwCA/3CkmX6ykSxqyWEAE
lPcF1pdVbbT2XSmcrxpAtq7X3WeVwfBNNIoSPe3O1vS9dM+kCKiNzX4JDS34vKgMqMEoyCN9m9f6
LmRn0lu52KbS36UmJIu8o1rE2D8cJlSthyCZk9wY/tPgixpau4QJQK1Z6Oz+uVeMTHOZHz+k9ZBv
AoKYD4UgYy8NqnPva+bOIsKG/bnLEFnpK2Y8OGXNJy/NbGopQg6LlK6CVeTVKqTjvcr96BsnNjpA
Y+LmlFaYciaFYBs3qoNufj2/6IYf4mlywvYps8kr02x2bSHY4bUmXWc71XLtDMO4VuZnM/WK+zgS
SBLMPpWFClxMZINorMJxRaqV1Dx7Dcx5JwvtTnGfegMRhpLAkzVmArU2pqxF0OQ3wBTbJ9eoqwcs
QRuUqu3GmFtu7UAKSuZaS6IR400tlP06VgLqPqyDwa/QV+RvTo5QzqLLFcWqutTl0Owt82NE+b4W
MQJCFcry3g28tZ0Z4kto3iM9LgRD9GqIZC8iBn/YW5qSrVDUqUeWn2iTRiRPUViucwQtnqmFB1xN
+ypy3jzTbWhwFhedXLcL32aIFjDewvJKPuOwCKAXbVSHG9BK/HVA+2Bh6LpADowfjI5+v4ZoSRRc
m78UsNMrbJ5rPeDKL4J+I9h44DNx7xT0sV0RRuYOpdcRBI5x0OZD4nwzQwi8icXwqfGG7OhJ/XkK
KcXa2mM0KYZ9mUav5ONg5nRK5uKUspIdLGOvfuZ6BhprA36fsHaKlT5o1YUNFlAZXS+3egww9zmt
TP1OuCFAX4smuZUX/nXMg58VUxIsQg66GKgGce5+mLghKmiyIK9ZooM1Cm88qOjPgawVEuic7ojp
iNN32k1htPfDlhLI7enAI4IOrz7gkXUa2+HBiBCsMVacvOpu9DQgKfX0MIAA1+57U2jIfYGZNXH6
0JjRl5nws7vlUNxVswvIyt8yRpgXXxI4UufWt1wm457xBDVZ0K+CNNhWbYu3Oj+hzekOVSOhfRqw
eR2XsC691h9qO+K+4oZXOQfPUtOKHROUAfuQ27KXSvNqvBPxkBP71XOhEv/CMDrDa5QLsmrZNYLj
bVtn5eoeO3s5T2FRwUO7PHXuoO6mSk1bEqGJ8Mhc5scsQSw39TvLJqk+fls9O6LAwGENcwwJid+R
BsFw1KG9aizQjs6Mt8p1rsSwewxd2sCR0KKZ5rfUzEttauOngzCpYfz4CIdg5yMjJmZQNwCgPmDQ
gpo7TRfWshMyB4XsEixQEuzTSCeUHrTwvPdEKZDHQEaKB8PXyB2QXrS0h+rV9qFE2C5Q0zIaz8zJ
v+lpu+0I+l7ZkLEYjX2gK3WPcED3dKQIUoFqbHhYqfsgHfGLMw4KpwktD05Vo3XHVU5y/bI0ua/V
IMmRM6ek2x+GuPgxmiYTyBiseNlhYNDD6lD16mIk7Vc6mKC6VcAWdKqXQNiFB81vbHtn72bZB7Uv
GSR0ibGf3oVD6MDS1ugfdAiSGBYhAbCkt5MsuJENqM7GarqWMd/0nRCSg02ZNE20hOL0RFV1bEau
gh4SgNPSGa0IcT9gu/IlIloLMqk3NeQVwgyupf05gAq/0u7B3aZfHe+58W3YpioZuQnkhIbq4kq5
ySRnn1o/qzY4q5hWJmFhATKmNXXuirDME50qnBE4khaxm1lX+A+AGt0Ji3zUPEFLU4uBql6rbv4f
RRPc75cGChj89ghgZsA4Wt5kjV6f6qwU93ReL10aXkqVNtdSdc9+nk57RVGGYBN1r2YhVi+0NTT1
TZQcs6kNd1ABTigFNuxwy2Xb6wXvbEDLijgMU8u56DFZeIHSLpLqFJcAAG7xAKBFPNAY+AGcb2/4
tdjmFoNJQ5CrFlQTAHLSaUd6aXupWzFdEFQtfuPcZaign1IhO0Ts4RIBPI1eD1eymftbV2GGp135
OMb6QUZZs0lyedex0Ww734HMgdTemcpVoqfvYd8bOwm6WdBOS+jSUFS/U3aDntW0F83rr6VTXu2Z
8cSuaRc28bGBNE7OShhvlMsYAb72Fs/IIRS5wLGsFjiIY0TG3KkVk/U8b/0tI9kfJMn42z5oH412
fJENImkFcZs2Q3plpZjTtVk3/Nh861ODNPiqeB5hh1s+wVb5ADInq6nikYWqFMikSc1p9MmTNkMm
lYHFT1MmcSAILk3ml6mJNSrsiBCLC4RJCIS3nTYRSWbQNa+CMULGN0JD8M2Tnt3HWpXsgZcBjKGx
s02sArsH8pU2AT7S6/wuiEyG1NoD0cz1bMmF59wVNDydwg83ZVx9JdYcI2VCYSxh/YJMDi9R9DWF
bblGmVcs05pLhIqKg2q/GZbVr+tKf25zULGu0MaNSKpLMeXP8F3GzSiiqxQzQ7RAbj+UtCp8J17T
8oYf4M1sJDpjGwkuZw3T7kQn8fuone2E1UxrfXYcmC/kmJ4siUl28q196RkfQmliU3xvTYEHPRDD
Q8BF6KUyXLe84dD76RdIMj0MjGFV4GGqPzoDWSQi4HgXy+AkvYDEVVRcBM6X2B3yJtv4H0k1Odcw
UeswnuL7kVVlodExgVY+3rky9xlb3sNaFZvQT19gKTO10omuLAroWiFKT7/GoaTNSmEDPayaQEeX
qK5g4TEmjiXgqgqSUOZgQOkyxkUNyXtEvH1iRuCEabaWKeJvvaRD7bdAA8ypfbKruuYOhY1UDgWd
VZNmvNVmD4QTnvrRNs+E3m5tszsbLnIVWfM5VpU8uXrSbT2Bbb0oPsjRWatmMAiWLD8hht0jgR4W
uKWrdZNqm6HP/X2JG11Vroejkma7Q5uV7St7psRoHkTTUCSHxTFJu3Ips0vdIEK05YAfnvRh3/fE
ptdIqksxAKl24AB3ZHauqJWOrRDK+4LUpn5VQQJiApY9D62/HunogxHO95pAMIbEe9dUYNBcg6xV
PpySbVxkszhEdns0tTLhH4wfugDd7aQX93MJxYZoScTKjHrwHzJMS/DTwoc6Q5U8DN8RqGl4XwCH
tSHCBMuhINMrc5sFhv7YhummU+nh5FrTIwwyuBGO/aKorlFgs/eHb5vkTCPmHXcmQeVZ/bTvTTze
DN1XY1mRCgZDaoC7J5zh56OZ91e4+sS9+PEuyxx28R5db2TpywxfWtPg1pksXJ6uIjDZw1JY6cF7
Z6Dhgnm4YSND24xoiwXNRNpicaI2QTrcK1MuYtiyy1iJcOUG4WuTInKPaHK3An03EDR2VWpC94kj
Da71LBHRmIHrZIPHxIZBq72TGB7nvYIICngb5zaHvR7J9LEv0Z2CyEkWhAgwG7B0Zglx6v9IWs75
KMbWJhA0MRHbTsjx6IpNl0lhD8Patzac4tU3U2NBFg7mSe/azGz3yIt2Q6Of8jFGkjMKWMWQpPRc
Jy3SRM3HTIDptGlu/LHA1szGhiUAiykEAdIiSJVzcX63uf1qKqIJe07IFSFVP/XUdXdkZ67xviO9
smmQmSlahKQiWLovIn0Nw20PdSbbyZR7ftCyXhp2vrUH2mWknrgbTrQFfk6Ev0XQYfiiRopSzKBa
U24IqsFoE/EvelQCdZTNPqb0PTJwlnbKeCBW5w0DJk78GQ5KAuFFR769aJCiLkisQLk24fBjNkrn
QAMxjxptVZcZpLaBIWpFz7iVbF/H5CCqt0L3ljBQxKbCYQTR/8kAX1dDButsXLFsk4wVwv/23rdN
bVY8LruHLqHBCS4BB1fKp5WXRJLnCjxkSWgSoNGBnEZaV+VEoHYZWGyio2sUReaqqGZFEipBBuv4
d7EVn1qD7hs75WlrmEwtGO+uy0E9mXShl4aeeIxSkteyUC9KBLiLJ7BBCZ2CfraVlMDKvMKm1rM+
UXf3WzIhiHNV2G2LzAFOIlETCwfTsT0KlKlDpR+YCXEPNYNzOSC5ZJlYKR3EyBD5OjDsVVXq5T4g
jG2lZ+VzWihqLQSWdiCfQaJxdo4rVxuXFrLMJRm/SLvswOQiQRcLS6a0pnln3jqHNpY/AaQe8rwA
jkHkUWApToTZYt/FfbUcrGpCmwPFyf+hKnAHweR+UJlAbi+zl4S1kVFBTUmmZSGzDOSoCKJb1APD
wxT00ZGijoPtv/bcZzdm+5EIh7LCz9hA++m9xES5rI9DBnadGb6+MjDSMg5y36a+M8+3g9GZm8Ic
tF3VJcd8wqGfeFDKxt6ivVTjBOHbzLLu5/V0wU5sO9uB47A6D0lwhgMkt2XIRTr65ab1jccAqnpA
3OJROVcWu3CbDTGhH+XO1FBX6B7oRlFRkk72Z+nEezehr5Ex2l+S2/E00R2nN0MWFIJreg1cn/Ys
qZQ0xgejTY81GZrmBKLOnGLUA7C97UG5+wldul762N0GfOfeRA+qit10zXgOupVHeT4GHXuL7GPI
6FiR+3qNSusnjrqPDKpkZVImGWN5z08PvT7QINW4p8QKyGJzFGG7o78Lyuhny0iYT4pz2qWkQi32
w5U6m2wJMLWamdIqCxAJdB8l9rRtHq7YypYHMElfpm26j3WyaYFpDp7nU3cl9cawWgZMuYZQcyQg
FhgLU8gg2E+u/Q2kmntAMQd+rYsvpSyaTdOdCmIjSfgc0al14qGLpwNhTwOcXcyYKt1ERCg242HC
xWypPjwE4j2d+oQ2R56sOxedWtYPVxF4GMxbQn1UYaVLlROSQymr1n5IchwWMDAWoaeOtwObOfNY
amQpYWTHWNDBW7p9oxgvVu33Rzt4z5wp99aSXuMBc0chd7eHwuqqnT+ZG6QEvE9Tf29NizDTIDCO
t4PZT78e4T/59aiKaHAvfDvTt7ozDwJxRjCoMRq7Pk7zQRVjfbw91ZN6dEnz5fntO15kkm6kY0qG
eGUc8jQRh2agS46jlYe3L3KfEgcifMadW9GkFqZzuB1AmTA+tqJ0Zs0zTZ4l3RtXFx8jyWwK6xVq
sP58OwwDsktEATyX7b70e+ckgdSjTByZexnEfFcxq9ntUCgeje42Izzt0KBrOTOtorrBaktkAbS3
P1+2SqdXMM3pzpxf7M+vi/Ylr5LkysSgks0Dt4CRQYsP7FZQYittDE4w8fsXKoSXooA3FmOYGTDL
3HdDPKUHM46Dsyj9o+1qGj5D03nXh+HU2D7FhkDVAQbD/8KmgbmzC7i/alG9Apdp3/MT+jtammCm
kjI4de09xrUYJGVY7BOlT/ciw+UFcNl8a6r8CM9VflkxI6c6Hd+QRwQ4t6f2PjaQ6/tAYDEmqOCY
OTpR0lEQHn1R/3p0+5o/f+32CEHWpc5NbMIoO1/gnWxyk59E1WlJBkyuHTprTp0JI/l8eyrh1DIh
EeLZzHCq3L57e0ouobXvk+tky2Cdq05dhkiptemh/EPDO2yKzhwPvgGhQtRk8ak01DcGv9hLxE2+
HXy8XjJ7beUY3xvSoaQ2A7ywpOh5ju5+q9z2Z5Ql8Wdj6usjLQh+52BOrtyNIMpoCFhy9GWFYVR7
p8fh0rTaUx6a9dZMaI37riOP1B5LV48hkpQW4SaT8QD9x7hoVW1c/vMRqMPKIp28El69csNRPXjh
MB6HZvy8PZsmHLVsWyxcI86LYar8rvI87ckocy6bSDkHJyj1rVmakG5wHJ0r1i7fq5rL7SAxegPy
turDlGDJiRCZM65LnxKn+Z7JOuSP84yNgb8mNEPfgFzbeu5UPLnjABxNatVdGafl42SaxLeI+E1z
DPYQrvHSx5kGBd+x35qZW8T+9JtJFX2gc+CsRkjbb26UPxORPj6EzSTO0KEStLC9PXnvfefv2LAL
KiWNNLWJ/IDJ734wJ4H+KweHUrnXt5JwXa5OkG1gC5pVjUP8NdT4uBsU3fkIT3ecmG04JillQmtg
8jO5ZIRF3ZmMW3+gFZGmVrmtxWSfA3yeTmGSyqHjWQ5Z12NQzps+z9w7CcMayUWstqy+U8hrP/Dz
YD4YV7Wyy92/zvHffuV339Ov+t9m+v/faf///m9/ebZ6/N9Pv/3Mq9/Oj5un//FP3n3vmq/yn//I
X167/vfbt/2vfPW9+f6XJ+usCZvx2n5V48MXl1tzex+//uT/7Td/+7q9ytNYfP3t948ZlTa/GoPl
v3D8hQHb/n/94+v/+nvzb+Nvvz9+z347f6cnn/8jyv/2l36h/MUfpuEYzN4YP0gibEDp919187ff
DfEHOzhT5z/boqx3CQz4hfJX8g+Xbo3hOEIKJfj/77/Vv1D+Eso/L+UI0xW2LZX6V1D+9j+B/Hmj
jktUoGEpU9nSdu2/gvybCESg1St2inl2TIwxOEYxw1Hrx2S6h96GxZc6+oKW5wQurTtF45eG1YBY
IRgNFijdtPHhAppbvwfng9JaRU2xeap8ed+F6S4folNafdk4Y1t31mC5HyXd0V08sS2fS5CQ1roZ
RRBZ8GBn+Ufqf4fN9wFn2We/9DjWDnn0ZGkt66k6NbEF+NtCG+Iw7YeVsS5NrI4ZWzVG3HIlUrG2
NRsjJCFTFtXfoNs/590a8vh0Bz3jmNNMHawR4WOYLr3KRquRdu8hIin3ifbbefCbn9zaGEnUgKjA
CY/1ndu3R1FZBBATmQJWZEXY8tXywNEQ7fuvX2f/9YXx/3iV/XcX7f+P15nS/6fr7Nn/nn3+JS5D
zH/hP68xaf7BwFpXDoEUhqUb5t+vMeH+gZlHKJfrjkvQlMaf19gfnPxqTtIwpbKs26n/6xrTjD8U
GDyFv8MSlj1fmf/nBvCX0BNuOL+e/5a16SUPs6b+2+9csvwr/xCXgTJqfiGTq1/nWmZM9E9XGRgL
7HqR92C1iIeCvqv2LJKnKk+/tFwP5qZqsfESputpS7ElmQVZovgmnM58sSbnCKz/UYuKnTmVpPuZ
R2ecAbPOj0mXqPvYeRias+fixkEgQWulrv2EkimciueyIBUpGdPvDP6IGaJcp+0qyuQJogb5AXbL
FltgVquc74FFQl5WkTmvizkxuSNKrz1iHWB8/5Gk4UuRkZwaGB3qycY49yOWJ0sWn123T5zyh0zS
HzTcEblFGpnzBIgsJrv/yHAgLdErsw9u9Ie+Cq6Wjhqw0ia6zhhgoRA8CKj9oUGrIqc9mQ3Kpse5
UW3zI68J7vVFcnZrRffT9a9RWqpXmWlr2kUO/G4Il7LYFJiG8lar1gEM0r1n0xQbBm2TmM99Vb2W
TrPRE8Le+LuLogdLgmBiQeZTRKuSKkVO+iHRcay4OrumSBVblmew22G9Nxt8R3FOMIKluTRYfWrF
0Ajeiaz/MMrp0oO0m0OnvqVDwRS9b65t3FSroKKpJ1zQwl1Tf+J8Imy4BCQ3gHq34u5Ji36oAS02
rtbZkMLNcaCsDpzsYqvkPijQFtr6F8S414SRP38sXyde8sg2OtDRORhxdTcn3WuZfBzD+4RkScMN
Ntg0D7VrN1REX70hx7tWGOvQJcsps08DP8joy2KRJ9N5aNBbGS5At2go3kvffWPtAUs8dmcVhXiF
hfveBAylzDldK5vxQY5YyxxSmkr9DdpE3LsZto2K1GWSmSd3y2q1P3dwSOgWQTPnpFxT/ZQbR+Je
NNDo4jJ5sp2IX7c7Kx70p24WIzSt8ZGzzC28nEhflBrn0m76U9L6j2KiJaH+fnA8JnkGaOVFxW6K
ThnYuBlPIivxLa3dPa63eomvWOdqcfRjjhR956l45+UdQFqJe7w0xRmxS4PvG29XNEvJ/jzcvgah
pzqEA5o4CmhsePG0L+oqp24GDZ6n3mHwWGp8WC1Tln4NVYnQJkOHNuYkAozxDkIObEjiVPMDJQlT
rPmRGM2NUIW2TWqrOaQoGw63R7cDIRjRchoHkwbqEBzHccQRESDGMWt8JiUCg0MZ2CX56GgofAHy
wXNG2GQQ4mjS9A+Bg9RnEd2OWMvFxlL6lZPdWHUJBGc5gimlGh3u2cPmB51YyQM5APkBB1S5IshN
Z6hkMJKcriY6dgzVRNQ69OyBe7SUR/k5LAC0FJN/rmoo9ZzrDIG1tGtWUWEUm8Gov93e6e0w2A2p
hbc3fXuubDtcmUYvmXaSpeCm04lb8vcuxqaVJQ+ETwUrP/LSgzN/Rq6RZuTv8jRWNaAayhjyx5TY
oie7r4ilWKmGjhb8y+7QFtzf6vkA7S1qr7iivD2snm3qRMRh1w1qm/lwe3Q7+IY+rPMCQcs0WR8d
EjFM08EcKIIkyWZscWhRmBN6X69p2zREPhfN4fZosmgDoo/cMM1+Ihe0WxWlaS8a3+8P2ohi0HbE
DvjTl5e00zqv6IrfDhH8jYOBBAmj3D4wZH24Hcb51f98GuuyXuU54ylLLyl5iO496LqHQagtzepg
gpCkXM0WbhSNK1A82SGYD7dHt1N7kG54kJ+Y4CWTqGvQYcLrSV7Fq+NdvQnun7QUiGg+2KYZv+N0
UtvR0d89k8D0UWvrgxbm496wyCUgJaJV/SsC6GY/1bQYvEggoYoMwgTsi68Z9PnJJ2SiXTFKSOEk
Er1OLrppMuHUBxvEFMxnzmEdx4YbH81cW9WI33e3c/h2TkgtHfa1Sh+LYJAHZZvycHvkw5NaN6aR
ANSGxC4EIVGYLix49EigFUkyNUMkUjg4jllMoA6tXgKfGJeCeKx3fHAD76mbGz7C5WQLWYX4PRb8
pYyrGoyoI/3siGgtO8ZDYNK23FmtJpGHchrayQneu1jIIew2sdDFXovKcweiBSBesmp03Bijb6Bg
nQ92BjMFY1pBJyy7a9AiE9YGVTzTlbEqLmaTqTu2/FvTb+V+NEdQYRAU97iojxDMLokXO/ui0RHT
Ddw/AzmBRbUQDmS00gxzYBuQt+iTEj48Bw7Xhm4VLk4SHfcWD+9T03pxcg1t7PwsjsNZXW2frbyL
rpMhf/r09w5T8wiLvlxoDqgQGslb2/awJeleRWcYmZBZoCMyDROERuF+x4dRkLZ5hCLJ7wgzUjBN
e2YmsOYCLVtrKO7JKyjCN5pXcN0zNe2z1lk6Wj2cEfEHQAtW0DqRqTnGHRUCveZZaFOviBuJ1sYI
Kwr224uckDLj3cb3aJFkV0zshGJ/uKC5144jg6VFZGDg4w6+zF3t3a9gfBpixI9o3U/oahGgxp9w
sp7l4Nm0xFuHIXDFGTjpNYsR8RM0o0LGXva9j+AVy4IjTk1nrrQyPDQxyjAD0FhtD+UaIR+2XACN
S0F7X3qYZYz1uURusVEJPVfkQiGybXvXT5Kpem5+6hpB0JVcjw1DyGCytZ0hNecbO6QKZ2JHC/2p
TZhODeghj8XKoz6Cb6VIfDVYFaV46cDlL7A8kl7l5uHG7x4ILBQ4v3u83vFOleWwy1F46aqcoAEB
aJz5RkQo4Jyj+2XXdn4U7qtek8vR5y5Vf12tIiDD5DQxidU7pox+GcOAg/7geIbGekkyZVfvHCc4
kzAmVpPJRJisjnMTcLq2bHNmmkljEULgM8isdCbfmWcDPiEYDT9Kh+K1OoeIAJ+E5tJpa/Zpl5V3
3Hqhpqra2ekg05BILUbih/ZDY271KBnuhadLelkNN3rTJk+jZ6rNwMfVUEcwdoxhIHU42hrz5Ebe
wWlL+1nvQ1ILMY/BbYQdqHzxE3OMXEMrCI8ahRuQOp/Pjvlg5wHl1r1xw6i5PSn6R0sy3TGqlVaA
yB3Xr8w8c2O17r1XWrDMBCyzlODZZadjIfJGn8idyjL2YyFTgDWKdPHgwa2dL8OTiC0Cs0O/UX3E
Xv5lBdOnjbRpM3hac9RcA09qXPtb6ZC1Gab2jjsgvhFZ7rHwWDuzfGM2DFxYIZDL2OIswnq8RwXJ
ZGmEtsNJqSbcVxb0x4igjGIMmfD7tv6WDM5znPjFA04d18fEm81wOApbfFzWpE7McYvlMKlih+Hl
p9IGhj814hYGGGdVwTsOs5c8qPo9b59sd7jYjjcwpeYyxBMQakSPkv51ioNm53XyxepndokVfyDA
PxbweDYT23q4e52zxYhQXmAXGQsxgAvjlcmRx8gjfD19M5vkpLnBFyFX5B34Q7fu6MWajTwiUKrW
tpojNx0DKEW68rQ2fCRJbFN72OoEpMExNj9bPXgqw1d+Beb9gLyswgzzUhVYvJEjfVN1mC99xUS8
zyhCuiipz7eDH3a/Ht2egn3t9r0tT39+HTA+m0JRISpBs0yLXvvhm7a9Bm/yc/ST9gG2XA9aADde
ixQqqa9s3cI9C8Zr1FVPoTuMZ68sDsKI7LVl1JdhsH70UQAlyDQfRDyf/UlL7vp8EEUOP9ZN20WQ
1o59SN2aGzogPZAUCWFDVW/Dq0fXvrCF9uE40zj3/SKAbx+t1cv/YO9MlutGtiz7LzUuhKFzNIOa
3L6/7EVyAqNICj3gcPT4+lyQXlZKijC9zHlOaApTSLoXjfvxc/Ze+0uXAkvBxHlVpvVce+WDng7W
OfOo54RTXMlxfEfZoXZW4nbrQJFhjncZWxZ2SssYToIXsE/xebs20nmcyemJFAp7FTk54GgkcDmR
K2WMB4RFelE77ldpJV8No9waWXanD8GXwUmuSNfKSfoEU9BtL11jwXttvlYupwwCrLubNvTTS6v1
nLbSxHwNgIiiioznhzniUs9K3O8/tFmYK3UMDmHebdrU6U/4KbLSqTaiTqwVYjNkX7X5QOZCvLSq
7qOvvNsgafQDfw9P+2OIL4ucv+bWq9xrlI4vfaO0HTpIhDtSMaqt7Xapmfk2lfNJzJuogUgIGLTw
qXQArCD3mVz/JmK+eE6Q7dezsJAjK23UpDvnqKFIp/pwbTZBJ8/XYz69TZmqL9Ai6z04sTsZBtAo
NWzGba4/o25Gs8v+va7qGbQxwTMRTICy/rZLOQJ10aNPAOJmVKSqF0X2iRjlRTO95CDI51jk4wDk
Hr/CcjI52il8IvXVTRy1wieCGC9FadjpdNYsDkEaFBKIBtZwKGvrPUnIQ06ZXg1+FvB7NveZWmtp
GrV9SRItobRN791QMe5wxULFpc/jkRFDhavyEHu5WiofvoOKoLEV8Zpizd5VRGjw6L6bwOLRdYAT
arMUn+JQPhq9ES8zWa64YN3SIdHz4IWtv2YwuDHMWXqehjtHm77SQXTWFdexqoOT37PAmnMh4Xjp
ptEb9H6VZi1Ks/DAafdrkAdih30mOla6sU0zUQHK8mD3WR4OmazfzhNxvU0B9k/ZaZL40SCBj2Sv
AN2o7PAYjeAjGcAEQ782vYhMqFoP9uSeSZBhi7aYrBklC3LTb7HegvuamYLLxHQ8CE8rHf8QVxHt
QQWnVzACBS48u+gaGIX4shaxaDVyIeUNTPMFKSdSJPGZRKX9XvX6wKtn72Xo1/hEGPvUZsqz0Y60
GUYbO/DgrXUdaodypmFZTITiuUysdG0XKvu2tdyNkjxZZnjfS29J/EOxJ1IGrA2QaZM4tF1tqQvx
cugrGWqWmuwgNRQuclOYEYNuogJzX5nseFvbRtWJ1WAzawxGCsBRugNHFfcSpuNdmMt96FlwEFjZ
8TKP4Z5e7G7wCE6lfeYuOrSn4GFZsxt9N2YQkswarQVIu7I0iYEpOHT3/FZY1xUaxUxurax5CTjc
8v1pqEo3OvnxbmpRciInRyGSJnRs9fAdpSZpUlA6NRushxegLtUN+jG861lNFpZbiaM/zrlxAkt3
aMV7Y4qfXbMf3/gDlG0obNu8fYJSzKoffxZYOYkc5xykT8Elc9/lPq1o9xIHKE5EK4CA6qBaWi7S
Jc19agKy6u0E9QpB1qpT5m6Sk7sCa7DShPtqxIVzqAJoCyWzW531Ah/t0huA9Zko8pCFzEiz+hF8
47pk7B4XE1HwHTnSTsgKl1YN+3YKfaSPtCejI/u87Z2nLCOfhd7IfqDUWgSzblpZbf5oyoECHPuz
5qPlYDNYQb4vFhBJl5VZ9UeTGc0qitVCk3L8FofFrSjN9A2bHygVmykPHem+ROZDY1PcevyKeIga
j4RTd7tCOFgeauB8QvvCWXOGvkgd5hoDcxUHWyNIb2HKiXURUhHm1kDnqW0vHp7mlSBOY3D9kUZC
X+9TrxuOcDmGncWc8Dg2z9OYejuciTAmusFb6eM47FpnfBVObK/9stkZ/RjtqPfQeIWhsWpr6i4W
8BwLI1VVZ/oHAw8H8YMc1cLJRWzTQzE0x+GtGIjvg0YD/qs/TWEtjt9/hJXxr18Jxn+rCnEqfUBQ
0qqHyyxGCfgs/waKol1h1Cl1VW+7rEGyXcdH8vGaVC8O2BbW3jyo//7DRekDooblg6klxAfOJsDi
07PvuPLowSuoQoIyKkvPd3HJYVC02eOU+ocIaN7XIvZZLbxeu46scqfcnwDsFOX4Fd/viMtWoyNI
hjlSRLu/n3D8OEEJx1G69W2Viiew1eKZBBoCimNcTxUZrs8O6FuKW7GAGGhsazWGhN5gJWVCnlxb
Y+V31nCtZDxey/mHKIJnaBQBjqNiH2GWbPXuxbYCZjBd3CBf54aPTK7gfMyCqdx9G9xgOgQtCglS
fty10chuH0/lDAbnye19Y61MNwIfyGikS9l8iF4y1iO0hmNnNt2xZhTEwzJ8811glDeNA8HB92AN
tiYLAJBxD4ZdUd9Pk7kCFBA+yiLWLmThpAtk2Nmz0RFgl9FK2cpKa1ecDcx9ZLdvLvrCG4XJ4h6d
3j6IuuyZuSVlcY/4s/IT5EzhTo1UFgVIY0AfIl+kafXu1nNtXzX6Imk+XOXABcnf48jRTjGbFTWn
deu4vbNw0DyYzl3hNae+My9SL9V5otrZTlX21rSOxMRFhFUZXEzzCx6OFiMpGYzBxiqQQ5sFTAkF
O5s2Hse5pKSr4N6KwVoOKSyeAmkm1gGlINndQpuXmzYJ0jVpNvsevc3aD+IX2ZJHEnN2bVOFb8Qv
3jjoy0PffXFMGniT2W8Yc++AutSbOPvwtBjN2SxiGwM9OX+PLanq+INwXAdMO0fdWT1guN6DnzYW
8Ls0/9Il1S2xPPpznzonMCGnqu9XaOk7yAVFdrWr8gbL/7KIXaS/pX3rhZ+m6/lnw9rlofZEeGix
9AiAmtDAIwmTd4WsjzCg6NZhvMy1+6GMz15t8PImV80o3m10rELUa1uST9MiICPIG/aRIp5liMXN
6HfNTdqiwraAfyDxPBri2Q7BwnUOi7M/b432kK7Id9VXbgCFy/fVPhHtuswhRnvWu+GHjwLvOebN
AOEYMSoRYhZdlJjvfNdapWPwgmf1IS7cbmv4VBGKDlspCRkd6mTfoHXc+lE/H5kL3D9RUR1s7FRL
O3amR6YKbWyFT4MwLfTYuqIH4XIAnJovU0TKbJOg/MyUYE8KaRcAhF3mfdntTDsfVtJ21V6Mtfii
aRrtGg9Bs6mJO722D7Ub3UthivOQOEi4hOMAXLDlAZ9yRYHHr77/IO3kLhjVzgZpj9wDSgrKriuK
MOzkvQZNJxf7ks7WTdkT7gw2kvJIZKuIcdV2QoKZVNOTmkXVjCj28P8O+LpIjmI60DlfdJejWZEv
a/oWh6YzdrzxVRAHgHp3wizzHY53qvTcuaRpjYAzcZ/iHNEkYnUf5thBRM0tE99pLQnFHgEyMJEY
chr1ObdbI/EmnJi5BjUIDQ2Sq2d/dehSr2lbXtFo3Hi0VbANcEackGUq8xzEeX9Hh+s+JykWWVaz
zRmdYQLrzzC6CK3A5n3s+8S76y0eJsco43XNOcfzqTFBHQ5pWO/rCkCh10Z3eWIgte77+7qHq1fO
8IRoYqYcxPvBqvu1LuCkCk8irfXG9pTUmvfglGziEFnXaZFr6C9qvj5C5HuSIz5C42LztUnBnJMI
DBAhOVYAvLXpDQIat6b7msPfTUfmKcgkpzDVdrzhYtlMzi4s/JVTDYycgfqw8KNGQaAfWhD3RAbo
Q6faXZPvPqwZTOs0Ufg/seAe7RBBqZ+rM5r88SpTz14PfWwsdTvi9XaaRyMftD1dKUfwicwhw5GV
3TSwiM+sqU+CAIPFrd6wS3sBEvOhAXQffViSLjp5wJwVWA03Q4t6zJ5ObFrwdkJKnjjqnvRAvmiG
Mkic7mYVTixXo8+7bReEUzrmCePPF4dMdnr4KljLuQ6PszejITF4GkKegJbmAgf2S0m5y/HgAclW
dWl8d43AGkGkx2lVGiOEL2M7jPj8yBDtr5qVrnn6uT51dZsbxVH3U2DrE+ZH/mb35vsPNVLETCSD
9I4D7mKQDOKZFh4djb6/dXAT4xnRIBOkGNRhhLZ90fS6tVYJ2CCbiELoaRlBBrZ5b0ymvIkgCEN3
n9dShiOoNcmVwHu9zYYd6PRDkjevmrsnbPCNz4m71fxsdXGD84LZjU1fzbSvvuy2haqzk7L9V4+Y
x3VhRCRTUGriVqy7BYuIdvKnfo5Ia2nuFeZDYWCdn3yT/QlTO0Yen5En6BaE7g/SiW91iWvPqHZ+
1Q/LLKq2cuytQ067hCznhm4yYLSmfcADaWwnzV4KEkuZH/nopNwYkQVC6dh8QImG28ZR/Zo3NeeE
2oMdzqqbuqNBUeOHCUYRbnLgDg3o0WAgIrMLYo9OF7Wpyi/SU/XOYSwCxajbWJ06l6lGHIQNk5JW
50q0cXoweFQJnS+cdN9X2ht+oXaZODMTKr/FSLMrEXcdKoeJMd2oZebMFfKQYWFyWhJUkzDf8e7j
OUiqdYAvMbdIg8rq0N2hYMJ4QxM2SFT32k5Rveks2e6kpuQl6wxC9ZbAnnp8ijABcPw4a3yj7TUx
3YTsFHt8LtoMV6qwil1s2c1FpAMMbjf5mrLq+3AMdT/qNvhAyX81Yc6VAn4HuTLhDeaZcJ2OTnZf
1R2qfi3Qn+qGjhTDmduqKoYvL66WyQ9HTghI9aG9UZolgADa2iaMWvGAhfqD+GL1YUTdvsZsFYra
u00tg7ED5lsMcmh34nsoi5Cq9Nj6CPnMsc4ItFM5dTRR1zQNI+6rZcOGks3JQnq2ZnhWEh4v75u6
Cj4qEr1jOx7OnDog9Hfmm/IYmydOoh2nOSM8aKCrCoLUtC4iUk1KcmqWMuaDQ0jIlxGt8htyPVyI
1yQSoG3G1dYu7XmBS5OufRC179P5ddQJ8xV09Zy0pto3MAdmwMUNJW4nzx4/VDbcAELplo2yjJOI
UOsOPHlobGuI6MA1tyKuvX2qa9419nw8crWAalmQzUNi1rLPE/dzTKKXIPOCp9hVs4dLP7SnCmcv
YZr2o2R1BHI8XZEk0Ls1NPQ246BhLHe+aDYhVE0+MT6XvLY+o9gJ+VASqPzOym2yppxwQSvfI72W
mzXKcY6Qd0B1x1XGSBfkv0lCrkL8uGy9b3QRV0NF39Zx7GxrmTQDqmAcCLGLnm0/orYucBPb5Eu3
icau0+3DLKr3DMsGJgYfPW1mOoPxsiq7YN0JMm2J/vxkgWicCbESADTwW1TcKc+AbDhtths5/5Uo
gmHra/1XTBIgKPJLYfiEr9TOKVTmjevYamlPxJFZjM2NUKzMxHzvclzv9C0+aVvf6Ua7mxFF2GtT
lKRqfKrL19qxQCm6FNca4yfGI5zAMQKUzXgKrXbTvdlRXLCPcsGifvrkVL4b0dY68NMdDiiGSz3q
xpxLR8ojj5sQ1B0GvUA7O8DutXZAMJ6AiawkyGDDPU15dufl1ufgWmdLdK9sTOuh9ALC0xkpS2W8
8llQtzIOAhd3b3cm7riI7b2a477cW4aA941nQXiH9FpYWHiBpkOJNq9W8qw076UNwUJkYb/N6K8U
bvYMebvD6QXK8FZvm2Mv6k3pGBsLt5Ydpq/03yg2mCXp7UE6eJUq1wsP2WjTNWuqZ1IpGExmLP7x
RxMUI28fXSpl1k9hYd4QVb6GtvDOMOYA6YC0AX2o0bhTl4a2f7RTp5hhf9lGqo+ArMKbEIPs5HbJ
RiT+V1bjkyLl46i3QGrbsr4OhFW4bXZUtfDArzx4CURxoCbsW4F1/91J3mE0sccQHJavvzRIZlcy
sc4twvc7ksie4dSTrsRZP2Urv3JnaNwpiYdymAlNobqD8GjvlCVtAIP+VVbxeC4yy9pNTfiox9XW
cyQucmiKQeXhOnDC8eKm1PxDHeLqsTDvAUYSkJaTV5Dzuu/kYPGFtqmapLxO0nrqnTg6muw/cE4g
eiENgS7rUuqHYb0UBczqvgoCOtOATghuUS3s3Tgq8AELDvDeqMA56+VK9ojcswbve27osM6ir74N
y5Hzqr4ibmKXyMaFBHWMlPelVTHjtxY6LVa0caqI5o5upoCvTERDvQzG7ivp61h9ojrdGCMG0TRJ
15M/voUIZ2BDrPOCx3cKmnaXBs69T2/gu5sLoDUtTlPI4MhsYVoFggY/k5vkYif9v354cqZ4DmgQ
f/xGnYXMIpFdLoWsNZ6X//y/v//2gD9mTdQB33lIB8gx2E0dWcAFtsm+HgzlUEzRQiVN7NvErLAv
82RTtUx4PaIgaw+ZkB71VIht/qJJ8LEgI5gdmqRLtuNWM/Wt68dvnkcfrEH4QS2QLnIzsOgMAkkC
37X0QqISmbQDw8mJGySe0Irqe5PGySpPY+Q0ug/iMN3TkADCaVM9RdO68FsAsunBjmjUhRhGUtt4
T6Y6XLksIPimxVoQOCpoxyCaD1i2muqrp2wmrv4teHqdFR3CDGdMIFlxtKpdYgRM0qcMu/iQszCq
xVxXoC1HaenelrEd0miv1WJEmwptkwNY0DLeArlHHy1DKKYXuDT9Rl8yclebXm9vIF8c7VEDGq4D
H2myNx1W+aEwc/q06k7ExX2PeGOLjmRnMmcF4VFWG5lIBtKh5e9zjazYuGeRHRLPZ/7ZZ6dYDN5+
qHBO4vfFOFCVnE2rcpNX+I0jRoSrLDeeB/yxbWq8+EbxMQ3+GVXpBE+ChBBcSTO6lRmYQEEGrTVC
BaWqS5Bdi8h8MpL43RKpPI86SyTBBPck1WGArFpiaLPijijZhGWgPpMpsKmnAKppbWGjragkBYPY
KH+zvBE0nHwQHaPauCQtApUPBsbkjUHKN+yj9pJhhnmNtOwOHetHYXPPrIBnbUbD5SjfpoqBWVr6
zCUjPzu2bvYNk1CxkRFapCjwV7YYge3D0e4mXNggzekvRsUblhwg/ECD6P6ayYLgxRT80ELmDbmR
nZtvVc4yFFBjGzU0dkcMd6Hb3CVm/Oha47PBGXPp5xmQs4LMv4A8yYvK2Tnuy34CvGZ+6sW06S1Q
w21pHpn30CGKzPwxKfWDDmi988CKwcC7w5lGyK8EuTc1TGWQaR7IG3uZ7HbVqxYXzvSgF3Fzl8KI
qA0tvinIhUhx/lkkppG8SMO1ITlj8b9aWjX+9zTrhmn9SUt7+FT15/izXv37H/ihpdXMv3BiWxb6
c9uzfDRayNJ/CNb5LVMgivU9F/0mniTP/y81rf+X6aBzR2RqGqbn60hw/1Ox7v+F+hXjkmF71DeW
8P8nalqU7z9JaRGp0xzR0fkSEAYE1HZnQfv7211chEhvjf/btogG/J7pbll8Gtl1zmv3kHSU4TKg
T2tTJ/10af5BvftP/55BS4lP7trI/nAD/PzvpUNtEM4e0IFLTpP50evXqXsaTfgVx070/+Yf+y4E
LrMxLIv9x//7Pz++HS0/04V/aXIi/O1fgzxfaSCXOzROaGSmp3CnySscx0VAmds5n1VN+9FEQAWx
m62nPGSFsXH0O4t8FBdT9J+/uzC4ob9ebfZJAXbNE6bh6lgCf/32Zqhw9iWg1kLc34omP+/8iIo1
ovaUBNAHxbtg269Az4/1iYKYFGs0l3p/o5riKXeDczp9jSETLqTj7Q2OWS6HdOzohyKNbyvhXGbB
svKda6acr2NYnCYfSA4LTjX4iNnoYKuntBt3RvdQt98IAyCyoVpXFoSCgrQuV24sV1vonxaWYJcl
uOy+WpzhojZeNMT0GIuMuPawfuLcyZ54HYGi53QzDBsFI2x9rWNvMSh7Oi63t2dysozmTnC/rZOY
I0UIyQ7iUzvh0EQ724CH5TtE/MmRqVI2H+XUEsgvHniFihdTAfbFmDlEAJTVtj7w7y0lu1GsslU+
titwN/i0YZnSzNOwK3mYGEy+lC8g/wwf4bBQJRVjS1Hv7ux+1dGxFtG1ra9OgmKac1tcI6OJr0T/
LFw1M/Ym9ugnTtALbhVHCzAhEF4sWNTobAUsfv5L6UTRUmCl/keM1gwsBAkIC1E9TbQl5+sXltem
eY1p+tBlgqNDWCAhTciC1i1ezRY4BDHlK2801oIr7qVP8WTB14G7xEzee5UerVnevKZ84jsH6Q3l
AhSOZUM1Yoaf9rAfxqcsLBcGXx0xwcIZ8PfXhNHXzkJ29UKSIxqHNvNUZK2MzhRzYirPrAZoGfgk
ich1uDX6D3Mm2cvXUXyA90BtyLQG9XTIrZg/gi25VbR9vQCYA+kMOqkpecccoKW/CbggRqbl2xsZ
Wit0hISmUIh4ye38den6UH7SUWDTihOTgBx0+tR6vYZ/+1TWr3188ru7tLrVEa+DggkIVBwii1E2
TZGKHEe8mrjHi+KDXRpmKvYQzI0TCDAMkJYGXeZVcPcK7hNt9NVUP2lkf2S0cxD2JqhljPDT4LY7
DV1rmqI8JtyXmjOZY3E7DR5VvDI+9tKM5PnEsr//Hi0gqA8aLjkMYg04DeTaVgvY4arxRjrBHY9E
UAk6+5h8ZyKyBVMHlrCTV2zLHMJ4TFyDF2XggRPhegIjWUAsAzp6LAcmK9POlwEpKMjAekrHnJYB
F1r37+ZvaCSfEXe5Ru6XRwEJvhrJkeFW6tmOxD46zcsm04C5egj9KqZSfJ8QZXPmL2u422MTLiUm
uSj5/J5GUG+1noYB3zLuPpGpiOpj4MbqiHRjHr6Ax4ZLWaFby0kO7QouJsPDAOgSlRkDZ3lpGLOh
b1zRSDxVAuuhq8Nwmx6lNrwbqsUikJ8bNTxapU2pbQO2treVyV9tItUkAxjuKZ51pt67ucMLnwVE
OaJaAwYYL75yX3opFhGPpxTWsjM/0zmjMHuFS7FUECrx8K666skgv4F8JEZkH6X04Z7iVzt44I7n
vWkYbl373uB2lYG+iQAnlv2nCe3C7RGi5d0yxscUc5ciepdlBUKXeN9RbWsQcQPcfijV/I05wvxV
66SgmGlTVeTxsYR0OT4tHi/A0KiryWxDwF3RwDDog0sKZ6f6TBW3Gbum+ZqkbxFURUkFnpEqUSib
iYZzmVqWIRa8ANkCoK2MZNvoGeQLvGBWQP7y+UXlPdAtf6nr8Nf5SPPuZJSsdhT6lmEh+GYBc9Kd
4hnWkicSU/AV81aT58y7mFUfLkLdYHiqhifFSwTyZWHmn/DPWPL2YKYWDI2XtW5iYqeTTtU5dKxg
jLWrgQFpsAYkuEbpxDmqoIvJCghV0cWT1vYNk2c6aYoYhepateHGpwnUD3B286iAT+yCMi0sZrUh
SInhXdVIhF34EpkDAtmGYOxl9bPvcIIJw6Vbc7c4ECsSNJl27Ey6MjqfNc4/9U5t+4AnmJticWFy
9w7dEPvynUq4PP21dDigjVAlKngT4Xpeg4CloLSYdg1YHrPPdgXU2qymkyUIY2ADKmgzzncuZQ1z
DvQieMh44Dmtl34I4EDtB3IGdM1ao3jiDOO/SMheemOf2hzZgp3Oj3a4/d8a+r9bQ1PN/lQszQ7U
X3yfL5/5568+0fn//1FCC/svvF74lE3PEy72TaqmHxW0bf5lWMxCmRh61MHWXFv/y/Jp+H9hrLL4
Iy4SJZ3m5f8voDGKGibmI5+qUDiEuhn/kwLawCb3U01Haa/rPrNLrKWuYeu+/1sFjT9ttArithZg
dGg7lqyM7uSEW00z4nMYwypP4MsMMwGS6QPlS2euf7pU/1BTz57Xv30EjgS6pWPME5bOceXnojqo
+399BK+Od12lOWgmo3aNxjS9swy1ja1584QQd4izooX9IC+8izEH56bcmgX+Lxg0e1/vmk1suD/c
zlgo/9mv92vF/+P6/PzhfqvBK46nQ5cgd/UL0M30WLIDR22aoj5kTpmwGtGvbW8nXvR/c1nmr/1f
1f/8L/PUWWI+QdkGW81v1XZoMkG3/cSfiyes73UQX1FnpFsnxqjDSOcGFKi/QFp/cSq/Osfex6iJ
+EuRw17q2QWXf/48Jk/j3z7P7D/mxMd5z7B/+zzISL0o73pGxWkFC0Amd2MYEjJRMIdlhNzQIU9H
hD3hMa0mdYYUqw6pW0F90r+JWFZfMiQpta73S50RPd5Bzvtt124n054TUIVOKeVa+9wFb2KRC7Du
uUY3KMtOf/4ixq/+yx8X1tMFxzdeP8tx5lv+06HRcKXXZaCM0DroD71XJGuZxt1eTVXObBFrPwjV
GTbttPvEazysyMswd+x/c5wyzH+4np7DBMRwTdaA2ab688fQuACdF/kUBUFzbPTSukEnzwbaoCK3
xKWxsIENSbbHHxJv6nzDhIR9PMSg9W+uxz98EFYZEC+OY1nzgfrXD5IxcMyd3PAXjXTua1+m5ylI
yK+QTPA0HwXtnN7eZuOXiUi+BUPZcdsnwGxMo/Tv//xZzL8vR7agL8m65ghbuL8vR63W6HVvoMNC
zLyg4iQbZ4YdymGYjYsKSQkKG4pSAN01s5h+goxVKOMztWAfEhfc4y5DlD+qMN/2jkHmZspf5mqO
9XWSxQpbzZ8/sPj7W4FdGPmkZZkspRj3f714rXQKgNig6ZqEEK6QZe5oW+KK/SVZ2EyDiQDrnqXV
yKMtTHkkf6GZhoep0vbCl9otsk8U0vGQ30hSIraC6o+wJ3BBnd3dicisr2NE07if2cNZM1ICzmIC
RLq49BiVwBS6dNg2t6nNBEb6njzDa6bEU3h5S79yGTA3p1FngEQ5QykHVpH6tSs2+tR/YpJ1T3Vu
nKgijEViE2NBDu2Kdl93wB9JFEMZI3Z3jl7Vf05DUBy4mMk1Y1hIlzYjqBchJGEaDOb+fFXtv11V
Y94M5u6OZ9vsdL+9G21meLHntMj4Em65AS2c1rdJS5rC0OhtZj45quURxTyXvNNOTMFOOkq3U5eE
3ole9mPhmwfdzsXGc1zg3TWp0jDCEKYE3XA7jpcKfdM2TuCsRqih7FY/FnmpfWush8DodDr6pMMx
GX0CgfvSMrJioUhIsMu/5FoEmCUMN0FHg3MW0Owng2zeD6G88lEMaoL9GU4r5lThwe6rk0zqpz9f
nhk68etSbFi01Rzb9CgdXIglvz50GmHbfR6hFbJ7cY2wFV9qaKvIoA259DvPehjV9O7XnFeckrLU
b6JsbTBSP9oV7Xy0TgzsHGv/509l/W2rNNgeIPRYNPgYNTm/bRDSbF3V9ZT2HZkkVzQSqC2nliF/
EdAMMsw19pF0M8mXNM70N9U1BShgC6adgcxBgaB2x+LQGTzQIr1oHqlGqZ6TxMgvl7Hbd2udicpC
05V3cm1cM0ymjn09HD05ulez714YhbRk6HnWBYXewFnAnUM8kWdrMazjTk23Va8ege8JoPorX6jj
n6/A33cWroDjs365nm14jv/bfcG0gAttoKPkJznhZ355gAcP+jH21DaJA2eXx74Ng7Ewt/0o623T
AxrOU2/6N0XLPzwgrEm8POzS7NWu+VvVEnN9aJlk3IroqOOyOPrB+BwL1Khj53GmzrxsHxfk2reV
JCdTT5GNWN8mMQqkP0rfuwT5/PnamLb9tzqPjc6j0pz7xXyq7y/9T/tuILJOVxXZl+S9FLe0GYkz
rce9NeO3BoDfyxEB/QrjnsfYPwu3laskuTqkfjFoybdD03ub3O2eRaSsc+mmzsbqj5l7clVmL6XW
unfUgJsu0+hfacytbLtBNtqjLWzlmQip9pJNcpcnHYyASLt1IvjiaJ9v3Vgk67FM5V0sPDCxXnus
2xLSp1ZGjxOygbEiRbmwHCSwWQZyFtVIHMgPK7DBwrkRJrm2JJvDS0CihF198QQLNTlYJLr0zvPU
k5hpt8k3kgVk9DYye3p3ani9XGntAK7w3NLHeBjNei0QWRxSLT1/d7pza+h6JXRo8lne6nvMh9jF
95qvmT++b4uN1bb2tk6ma5TiBYrzcSRKGw9Mpaz6rNxnkzCYTVgpZtBBdukT1e0rX04rkgNgWDAG
Xgho1rVmoJWo5tZZA5JZWDXqPQv1RPbZRghT7SlnLTH0p5JmXhQOd43nd8+4EERmx5dwkNGydCDl
1XJ8kn1J6AJErX2VGveBX5PftaIfoABfFwCETRtalAzQ+5ZIJ5NpDq9LigfHKcFdGw9GYCc3rluq
XeHQSg1bwzm5NY2emNws8oImVOwdSTpWLT682qtX87u4IGLyqwwG+xiUK6tz0baMTJ3xj9YzOX/Y
OyXQtHlu6fRcOyNLVyX2yq54L72hRv1bEKfTJ3gcmSeinohvM3+Mb72EtkYSdVsrD+ydZ8nySfch
/5Vorw66b+1Dp8hvWPLA3Qx6vy87Va+QShubuG+jTYyo/wzu67OBPLoj1Y9H38TomceyvUvmuEsj
IpGW3F5atVp3GUpbXRK2Lzs+f/8BKiRftJ7/Ufp4Fun3lfsgqJ113GQ3yrDDz6oIzi5v4jIr5zaf
MAltMuuX3HafWhoBVhYHT2lhxKeI4xOeDG2B7CN6gfvxCPkoeUAj7PP47H2rJ8JPOO2h18lFdOMG
w6YlMEfn3gsKkfnPutHXlhyIvsHwJ7CmoEJZpp39bg5ReXQ1W528EfSklNgezHJE4JMOq0Yhxmts
9Kwp0RS96a0nx1dLf+D99EwmGQHT3crB4u9PSOLIQHxAWtQfOSe7S0fHwTGpwj645oQ4bRAIDIaD
0AHw1NjDH0LdEUfwrZjTVb4OO1kd4wnLWd+QB2/D2yKyiH0uKfqHJhzKC2N3zk9EeC5YJep13vuo
Mf0J6/sAIMjD3cz3hxIOWe4kMU/MYjTCiuZPZqUZBWmKNm9E435QTn9Xu1W0yjUdS2booT8Ysl2s
vPHgmyPdIUTLKxCb4iD9D7PhLUWeQm9KN9JLjHwfM4m38bvQPzJm6DdYgHEnTd5rD/Z/R33nEixC
5w98JMi/+QPYCBrpn5MWPViutdT72TExU/58si8K5vi3Y0zTKapup9j5kjSot3lC4nt3fmoMtVOV
ZyM9VfKhD6zmiG3vHAzNox7J6d3FqOqEiLNBMaHsKW96Fue60YY76iyahmk+bMMitM4+EtyzzzlE
jyZ6aF6YbdDQamdo2iSQVV50gMF7Y+uNt8VAhtArm6aNSiPiHwxk+t9/MF1HGp0AE0VsVwM3ldlE
iTLxpE+Tu4PCMpwG2f4Heeex3LiydelX6RfADSDhJz2g9yJFqWQmiCqVCt4DCfP0/wfo3lN1TnTH
jR73hEGQFGgEJDL3Xutbl0JjsleFjJEh6Vj32CZxrYqYI9vGcswD55TKCDpEG15M/bMwoxrWZOdi
DRzTt7CL1+jonR/k7mBPBNRwiuxqByhb7ERblUfOc3UfR3W378QttNsAvAEFTmn37uMQB7hNMPsF
ZiZ/aOSMOe7dqUr5i+QyI1EwR47S25YOF6VG433RXl2TqHHvVtBaR/ifpyKuflT4pG7kkRcjp0af
Fe6atWUzJXWeExdYNNpUaoHePtcJvEhTf3iUZfVDBBmEapWLXuur38NUM74Rx4uoBM3Rsg5QPzRc
vE9YtzG6ZOZ4jPrWxWI7XIsmDi+2UcV7vwJnbRltdgwFMRd6hyCHlMz87BkDnEYfDC3mlmMvQOoh
qXQ3w0B0Xks2MaqEcM11FplAQnhNXjjRefC8cyfj/qwp8cYsOQ0w6xVob5Vmo1TGmvm7eXTgfSJi
sEzCV/T3RA3yu1pTUEIA1a9N0aPR9/DijVQ2j6ZibTIXrWBdaFfEv3AyptMvG/DvZW39MTj++5hg
ZK+6Y20/5WkDWsK5F0WsEaHLONJJbeP4+d3pYxNXCsbQ1kuIrv5ulSGMywy0YZQ5N0ePhvWQjeo9
Hh9aBJy7vsijyaJYrlvwzxsCKvHwdUn0FOjVzglIyFFNe29ypC8Uk2iePojrTSpKHIZ+Wx79LsLg
J7NxycWFsbGfivv62G5qEdaPWMB3RbKpLD37mZjRexp1S8FB8FjrYFRV4byQZ+0eNbQ6DFmffmmQ
1eeV8dYpx5e2CWYRkLPxSCsCARyxuEq8p0ZRn1LvXpmRfW+t0D2RJU0kR4/d36ox6MET2VplPGwc
hBnAFNRVV4xiz0XNX3EiNMu+C5AzZTWajxF1I3G56a+2rd2t1PKT7ch8ZzYoeDnigLZrhXjCXesp
JpVkP30KK5ZgEuUYdEpmqlxj+rVakGBQJySYxi4NvIJwmiW4JWwa+FVe7MB9r0RTweWhB2OqyFNS
z2LWLrE++3nBZXzoQE0EdkpXEfrv6NJN6SC++A3/IEOX0Hx0AtuQgm2aXEOzXXxyiJs0PXCfkQ5Q
4X6siRuMAb4FSFeqauqGYAWBaYAVyRLVY6q6e79r0puRdjZMRE4f1yI0LIj8J7LO8IWOoiYTTtEW
Y5NGO9+yxRVPSCjJXfKxDDRDEj6GQBgKv3jIpRRYHZENpRaeloKSzltUeu6ia8odov1gN49PSsf0
pCYCj3pRxuSm9lQSXLmxJSRX1bFogGKw1hQTiGtsmJgXlKpfa6giz3aeGitNMb6RD/rpizrAsdsy
bFf0jCWmrShx+3uudP3dCYJtMFY+yQLmNh5Dh0lV7ZxtdPNlDG5rpem2OHcx/FXPJ2h2WtxqJhwU
RZBLNhr6QYVUtEBy5KxKvPSERNU3J3bJySaEBpVFtRR2Oz66fesx0hAwSjxhdDb1Nl2M0KI2WGaA
AnmDs9IakgakSB+sGEugCmbiLdGR8KgdjgEmD3gq2/C5QjGwzAtC/PTeT5aiEc5tOFBP1kFz+e7J
6G1Waw6Rb4W8t8FgrwORB1s5mm+Ky3+h8eQjUkn9VQvGG8GlwxoviCTbjUDvMnFyPC+D2A9W/qwo
RPvRp49NxqFFAeB10SAY3Bq5BVxhBBeCZ/us9dLYWq3xU1N0+6xPNx2VXfqU9msc7TwdwLZi+kfD
hcTbj0xwFhrTk3WN7HBSkC0SNKekmGJ3A+QQ4AoMVUAJtC5DCOkP8V83xPgNKzxMsD8igk+q6OGP
m8Rrt1GeSsTkEhwu0dCboa1qkrS0+hzoywEHw81SrOdEa52j1tTxcfDK96FOxHW6g/zQXWVF3C5c
0gCfFAjVe1ehPyyBTjFj1C0uNsVwdGDbrDLk5uuQo3VVVrFxIlq2DlR8dEOh4oqLnTWuWvdGaeCb
wRV0PWJHgNiCUQ/nZZYvq4B6iGdb6VpNCMLj2selOg6t99Jrl0xqbBJpolfZDOJURsIkcFKDvISu
Oy9JH8zDn0A9gm8e6dNE0aLAJd3oJBO0uPyQ4bMPw4s5V31pdeAjUk2axxKohiBShh+ftBv0P1sO
ouJqNHiUW2LO5q1epetpSxDAHnVe3JwsKBorwLkDil6uGEPkzvF3qqN/j4oe2eSka1e8slz3oqct
Xqf7uEnMez0KRhsHRooFTOtILGBAIAA/D7Ltu0WKxanps1+OafYH2B3DTW3TNS5w49I2xXhLFMSB
vlH01HxcdJmjlaNKd3HON+gKMkc+NBPnnCyOZFm3Tke6D477cDAfql5VFpWuWlca3VThsvTQ2G72
4HEEt5bZnhUzIi7GHcRRVu0hTmDERH6T7UbHkaeq1M6jwI9VyUo7o5qt9G4D/U7d+C1XUbvBROC6
mHqoR0VHN4u9rdmY31ILva8dkZPhDzWrGHrcjJzRyo0pqEryuem6h9+LVgXSC4hYhep2ZZJ3MKvR
fGCiTFK34dH6ANxJEO8zC6pVZJnenrZqBGCZjHUVvRLJoOOU1G2wpEAZiUw+z3Y9FfdlqhUB5C/f
P2nSFIuqNMZDFTL9S21mbs0oU9B0ibMmaAXZBxenjS6q8p6NJjwArPc/gI1thNZOTMBcP+Y4ZVkV
6B+CwwJGjOe/DPlnLiHykGHpn7xWya9M1fQFifQBfj00ktLIEjwkQ7IeYlRMidAIiYbyN6S/VOnI
a6l31k2guN83YVAvojixbuD2FpJouIfeacTOKakblHSIbyoJLPvRGfHj9swCZFM509fu7nHiLWzJ
nsveXGu9YV3mBU9A/fCghDBbLP0dKn6z16GFcOFk7WcQ8GK7jXmDhaQfCzJsHIVsjzRPGq4FFYv8
asJ4Ndl4dryUU8Sq07VLS5/LCIFgZZimj4hhvavSf6p5az0N043bHLFqu/d5wxf+o0qH7KIRi/xU
m9RFRWENh3nTboS7GtQh2s6brTZM1xeYzvPOLNVsj4T7IkWbdltgkHxw3OREJd96mv8ARVpFb+dr
QzTepcUx8DC/erCpLo9x7R+/PgaBNysG6XY7b873TD/ScL+ys6/XTX/hl10O9Vl0FA8q68SAFOyt
SpwAwSC9dRGNuLjPlgPV92VlUAFU4SQMJtxM6kO4X+BXkzJ2SrVEedKLQXkiGGATB2WHV42HIPh8
L2I5nuct6ijBUiuS7DBv4hYCE+Ub1Xbe9Jya/DNBPsK8GTqaxeiBPNqc9otYOj5zMv2anyTJT7mG
Q7ybn5sfctWp6jE+zRt9CsiQbKbr16uxbS8Gexi+PqcdUNtGCljt52dTif6tS3wNQBdvhG+aeVCQ
y9X8bBF5XKKKzlrMzxJ/mFysdHiZv6zWKvFjYpKnozWMRwahu55VVvf5L71MvUYUAB7mLYv1DzMX
bzzO+/GaqbyvZ/1ufjam7bQJw0ZZz892uc4TwvA4mfkVRd2rRz9XQWRNn5BFUPagl+3XlzNTWd+D
Ifh67uv1Q7cC9hI9zi9HC/iiNkBl5ucCVeGr2JZ2mJ+sE1fCBEiNr/+BXanaRtGr6utztAQU7Pn/
ya/PkRhyPGl5FH+9l++N1VV02td/My099clm6SVEeYmsXJ8kIwJz3H9ulJS1rSdYbo52M5Fz/v3k
/Pi82esRQqDEe0Uoo59/Pz4/OW/WyogMxTNZo5QWGrl/vMZTAHO20trPj897+f0+fR9qB2+K/frr
rSez6x+fsEYNuYZrSHbNvPffO5j3VwkKeUVVDl97+OM1iR5VoDiXvz/ofC/uWvR91CeC7Wg4RBD8
9ca/P7flNuUeO+e5VYGDdlZ/cV2RnpSsM1lPtk16InyemyTCyzw/FfhkvymhRbI8vURiYf7zmvne
fDO/ZH7x7835HoSCC95FCpnTTuaH/vl21vxOuh4Z+6ol9viv3X99hN+7/uMjRlaJhmoSiX09+H96
69+ffd6lMQTfRRiSgvT76/3e9/yS328tkSIfR/c6P/L7VX98gj++RVcmrK5SFgp/7PqP5zWHZCs/
jgwMGvlPJmvd2VOt9LkumGOGIfW4gBCO57Q3tCWsYHrD07M5s6VV4MXVdt5sQHhsyKg11vOL45EV
SjlNyomUyJ6tWPf2WY6/cH6x3pkRlBIf6Mf0rGg0eckb9dv8pxFG3ZsSNlMYRfY85Il3l/J5/rv5
pkdGKeNc3uctyBKAFaV2/drTCLlCNtFl3hPBVxLnQWSQwjntiriQpe5K9d9foMbUgA3H2CKFSZ91
RKjkmbbRZt4vl2B1m7YWtIzpb0ttkHvFY0ybn5Whi+hgKtensjz3Vlc/eZMzvB6V4QZVklxe4JW7
rLbUq95XNfIt5hE9a3OFuuUnMszPpLDrZxLwmMuLajhmelKd1VJ6K4oa1otX6Lf5pQbgyKjTxzeL
2gM4skG7cFJC9RxJRJdeamI976uFE/X5Z9ge8tZMf1pKboPcaOJHl4n81qKvsE/NLr66Bljioi2H
79pgreb9a9L7XviJ/832pbFOROGf/DoiSFknZ9doq/QlVFxMaOyeYuQO0FD+7nZUZAP6aQ/J5PK3
4ibbVuBt7jkTQjTFfEPvI5rmamPR3PQi03d4LTATq2mcL+uhfmCWYpxrSGX3MHGdned4wZKSRpQv
wciQMG5Q9ykU/y5DLdzDZyDJYnoxHYXgTgDKY0YuzTmVXvdYqWd7ghdZfZK9khuoUqKgf4wEI32F
DXLDxGfdKk3Vb3bu3uaHLfwvuCBJ9Z43O5/+XVl1wcV3hPIs0bXOjwu9tQ/F4IMnszKTuXCnE0dT
v49uYeztofZuLle5RYx96aNRiqNtJd1L70XtxnEzZ99WnnEDpSrRiBZY30pKtL4rXnoHIFlmpRgM
/X68+bAnv/YhQmR5Wua+YOvGehPL+JCEZnMLVWOgWcY+ErobtU/Ya+8WzjqusfyuEHx7m9irf9la
AuypVin3igLaSgrggs6VYuc7QtmvJma54+8bLizNESkzFbD5QYXlzL/vUjnM9zkzaIFRk9CrBtkP
ZCGPpJyWCO9yurXq7gS6tj+NedPv2qa6zK+Zb1hsd6f53vwykRIoubJV/Vs6RuN2/qv5ia9d/d6e
/yTKDMKSLSzYf77f7102dVbs9FT+DFSydxV7uKuZX9wLfELwwv0X6ajh2cuglbjk5b6Yassxm5Bq
3pSF/xKFNVhWTCW7WtjHWBvsEXEwTGFs+MXNC6jp6U13Lqetvovi/UQrZj2vWvaCBoF/hFlxTb3W
e6DR/8vUyjic0MCXUKdJ4JciXoRThWC+ybBzWYosHptGUuXHc7ypJnTHYE+E4ipAbBs7ndymjeEu
pE21caBYDJNmJGPXomEWla2Jq792jxXWPy7F3UnpDGQ6Iwn2WmKpb1Gl4w7sM1QzCTPhZCifisGy
icPsvJXGSbUUCKeMFI259F6SuOxWbiS9b6goTqnTWD86C+d9ml2C0Kt/UObYSXqZB7IuumUhS5Rn
PWvUFazdF9WSm8Fv1X2BETNPQCc0dQuKtH8qWoT3PbrrQo3sjeYdDUkypTUghx1NwniETIhCg5Gy
lCjrg6amoaHeIwuljV4bMXPyIFrFwTfcevkRIGpN5YP6NFHbFjE6ymsnWS+65GXuGcFQT7E+nwpZ
iMF9oKttBaUoc4Aot1SEWvUQ95C9HBvEdpuVxJdqebpwJP1uxSifOjNWd6B4UHYjbpJaelY8dhe2
wYQFKj7AfLz6hlfddBZNawa+z4aJ5Do1g/Rqj/2wbCpL2YpIbbflFIeiMF6p+bT0f0s8MaxwJk70
jsTei6L5rNDmA9CU+x4UtJ3EW0BisJ9LesOEUOeo6onJCqumWk8xZfQeXVRpzc8O3EAgq+jVRzEf
SO29DdvuTqDk55DLay0M/9FXk/WYGsPVG8NnfBufuks4WQpgIeV77qBvZEu9E+UKO28P08thmUHt
71k30w2xErSInfS59dKt3k8hQdSzA35RZ2gOrpq5e5AqFC/CVx2wmTDObqB466DRqZN3xKl1DEdl
Hj9EMWNTNNwN/u3xZKow8icqBCpCaT1fUa1CQ6IzVKjbyCjvmtnibQUhpppoaCy9J1U1nfCciQoE
Jbh0bYQlRkQHEeCVNsIWWlHjrAvBysKnSKh6VrXVnAs1bhOTe7cMqHeuRB31DOWwauHsQcGs8Okz
d0cl3axNM+d0goS0wD9A3UoxkQ1apIzFY7QpLPuXodGsrJBcF+hMR065naG8g4S4DTVLbQ0XMulV
q7SR9amwmzdR7YaYqwSsggrHgrrUjSzdOrn3IvzyLeZIg3MocNJr5dtY1NmiwSwlDY3q+V839A+f
g8Ii79xXNoh3bSR20Wvdpt/HJom2Q2FS6iOQdZ2ZoBdw+W/pxFtrRFSQt3EAeSEjTlzg3Klr745l
jHyqgCk1lV5wN2UFg5pTTjFwmSR6vEUkhdHFsBSWjCokSumTyky5Css4BSQClxZ+90176BVjjzda
YTodrAdH2xosY9lduCwUlN4oPXAz2SjEq96gD6OZWFPVqN/atWpj8/EhIRXAPi96OLi7xHfWImbK
F04JATRbU1X9aZb+Y+8g8o8Nfdsj4VsXjnWq4EqXYfcEn+Tmgatb7qPQgtmiGk9MoO9NQOPKHAtn
E6tAjES4rV1DvRDuvR6DINrVaNAWbcsyoC3HhOKMvVM1Z2dKm9rv0HiLyCJB2CoXTH2LtWeIddxV
F7OzvW2WOIRvmrm7r4fitVSNTzd9lWa1VWEZJcbAQkov0fIE3hvHZX1k2Xcw0/HYkJ984tzYhCOm
99KDtOpRf0LktA3y0j/VVffW2dlRVAIEiW28elkhD6na/Epkcu4pYCwCTV0FSRpthWJ9VDoHpXSo
7jniZyizetfm/k8r5GW24p6n3Ko+LZ01MAWBE4TDXuiwDg2A5D0skBhiwG6sHAczdadsikz9zPrh
mTOx2yu2CknNz2wAVtTp45BzNyw9Y0WgsLnl5Cg3vhdluFi6X1IcbNJroJZxV/XPdTLuQRWMu3a0
XyW4JF3trQ2Zcpdext9RHhOSI97CJMLao2efaTZEZ7uNA4Cd/adwdmEZfvcV5ZFogkNCR5rZY7yu
taZ/SsGChoSObwF6bU2lj/YM6E91FeB9i4JylZnEYtnpqJ9aXfy0iMwjsjWvn6uKaZkVWT9GX4We
VBbHOMNzL7JOMHLSc/Tw3B3rThXnaADtlqa1oF1ctouG8N0nhU6HF6fhxSNkXMuFRd166hO25sBF
4Zddb7AeI/MLjyInF3TUfeafuL8yiQzXSsXFiQMak2btccUQ3hlgRjQCKOzLYjwXqUlNZow6YDD1
w9iBA2YaMSETkqUprHPRlDk9aa9fO21frvwamG4b6FieYue1wpt0z13jl+OR4JyQOwxmRRydAIyu
0eTkGnN5RUF7Lv283us+ziUl182jmd5LJqQvaz1iYaqW+cqqtAqERv8e5GicTSPUd0qELVrYA3KF
WrkXmrdSMiKqS4OS4Sjsl86FAds2zSWPk+Yu2wyUhjU8SEM0V2UcWIskTNM14ORjoyZLMs7dU078
4rWjSXKhQWkEefItC0G1Yv1+qyCyYE7SzGUk83BbpjBYaGkyYkb6qe6Sz1GL9A2jMYG77bisuUOC
UWhvESy9t35D5mVOAq2A5Loy4IZezaqH+hE6xsGJcCG6TbsFSbFXgcTdGj8Xy7YJjb1BEjm9X+iM
cJmKmGWc4QWEddvphLsUw6GGWtWOWne1nKq/Zl3wGY3EIat+ydw2Ux/aELVpFVgbxYz9Zz0Qv0QX
PZlCAGw1OmxrRvFgxw5si6amfBH21T1XHUmiC+BPEC5HFSX9ugTFtNL5yfdK0g5rpyGchKFoa6hK
uVXS7EN90ZkCXXJE9ajZG9BEoZuQrJI1+yCkVw1daDhXoP6Q2hbgKByxpXUPjWTSW6AzTc6VAUVu
2NjChbUN4YzGee1tHXCVtnQeqO0WLzHZbZuxdjExOhkKJeLRETKRwErEjLk3+pG2NWOJ2yLaHO30
VFA/XvU9EOcGWcAxDNW3IiZXJOnXMv6o1X78MIz06Aq5UWSmvTlNfBhi7dQ5pfbUQZ46x3CIM/1o
lG5wrypMgknsH8kV1Fe1Dj6CM9ol5V08KjKMH1HvBIJig7fxwd48YDTB78l/5AgQUc3ald3QS9ed
pxwfYq+k42E07J+j7LKTDz8Qidg0paijj6SVzqXLx6sBXz5yhLZgPChXnexpkTTeqbJpOtRyACPU
6v5LbDCvLJB78LKRyclopLi+dHXbmn27q4zq2OW9S2Hyo6pSCIOyM/iVJdUDT023WjkMK9t11T0J
u9HKVPyS/nKSb4euo9VCrEI4KKfOUOqLb5+Nui4ec7BncUWOIfnJ/oYyAqL+3LoGBV60gQ4GkQOa
xEWo1dtai31QjqHL+8TNRpvyKCD87orBuehRnz7F0/KDFMaHDvXrOmnCnil5DOacCJFllTfdhmJ8
dKSrj3BNIVK9RfWyqbpIXqWgmq2D4k7N+l4xc3mnQWmtHFMaE0jkaZQEq5JTeXPbbrjgbGFQQsMH
livC9RpZD7JvHhytre8DecJxKYszPtBvSgqMd+z7nrYW4sVwFNUp65qHnLx6GLDuIRdutMAdF548
rev2Pdg/qOyODjwk2uFNxm9KwsWyd/pqrTR039OCUwY53UcJt2Hny3YqzJO/gTwuXCuWd+igbXvS
MuEWmx9jKSCvuWr9iIwQ0wQOUKOjj1Rb+7GKlXuj+u7adM0zIidtPQIKXI5Wop0adfzwmXbTGaX5
kto4+8DGtPe04Nj1m2WcGe19vrEs4rfjTaG5BOSmpKIkDQOvpYiTVhcXmRtiR8avh3gLyneno2AP
rk2NUzK24geUR4KSMmLg1jDK63xj1SMryY7cVZ1nlu0wLaz1VliHVI/J3NJwaw6VXA8F3sVOIRm5
bTV+L10nHZqm0GJQEm3ZL/PUNnesOxra8Jsw7reyV6pjM90Mcapj/Hb8dZWa3q20HvqJGU1AsoLw
V2ufPbPM8NwGwdpEsxiVuv9sqEZPHlOuPld2/thEUMnDUftGJOURsFa9BnEZbOfY0HnTRxLIPCTu
CaMy/DdmQsu0Kp9ZdJBtryvWNYtgKSuszIDk+ccslvmTAm5oI03Xo1bxLesq/2e4iqO025A75B3z
un5FUL+UjVvvpJofezdgGVlp1ybHdU7cQmTSSg8pj166gSwDze7yrRLp36TSfNRjF26B3GzBdFkH
M/zRdB4/X48Up0uQTgyUSRv0ADaqGRaXln0Gp9+uqIopK11IkKc5vOG6b4tVUNPywSGxVRUu/LUd
EqSOqGXh+y5agXawL3394GG0my6f+YYD5EeUBISfGb2yVTLWUYxlPlpdT9u7Ix6W0fCOLpgcj4LK
3Yoceykl3ATLLdJTViF2cv1Q7OoEf6XOYvvqhkq+KTXyQe2eGUxTVGiVYDdCSZuCWGL4OHoLBjNJ
3KM/5v9FKT1ZBf9U90/RkHQ5VMtASK+CuPiHHyfi4O1KV2eNpIv2pAq4ZrER7SILjn2nltB01J9S
ad1joiRgBSGId133EtrBMTD2koysox514B9CjttFFOlklcKNv+aDCM5erJkrKHXnBkg5BbrA2Nlh
MCIbacTG1IpLkHoPXuYiTwu01fx3g5G9aykcl6hW360svDZRqB1prnymYtS2HaRgnLoB5ji1/ma2
eKYpM7kn1ycWtXZH71BB88VqWx8lrPpF5LNEbMky70okVWPkP5apIQ8JhgKwS8xoSniOC9YJ7TEd
oLlFmborfCJvpJlQRZPK638Rpv/DazL93O4UoKlZaKU11i1/N1OETPoNhcyZZV9NAopcfE+x2iy9
kBmKbEE2JK2hwl5H6ECELXSIJqSZX2MMqzTTOIaue6nyKtxqcGf3TNqxUnZZtGwKVlwGgZP01DNg
BjAoYUJ7hNaNxGvHNyAlXbD4L98F8+c/jx1rAoYIW8U4YxDk+fcvk/mlnjVIaZazPjbOmm+piUgz
MVz/LFIgXjFTx/V8RhAddhz0MT+i9NIuwngtp0ZQ2jfexh3b4ihIVmhoKWMl5iZM16U9hmeNRvVp
IHPGA2T10DgVZ+gkxa280t0h4ba2o0RWyHrJPpM6QX54QEVKa93mUeIYqkeu1cXQ/5CIuJny+SgE
B32bdYUFw8VUbwjdNjjrv3eEicDC3pJmjXYxiB6wgsC/xYoWrij5d1e/muhY+rsLZm/vtiwrwlBT
N/C+2mXBuEhkhYt72gKIPQvnkulSYES1zjwojVce5w2C29FFnAEXxPD0c11W9UP6a8SD3RmvuW8h
/SV9cWvq8QuVKvvrP9w1Sbbkiphf2rJ/qgYj2ktphBuRUCu2k6a/+gXTVT9W3/NcGt9z5BqaUxDI
3ke1eC28SbAOjqLBfi8co3irC/iLlRE+UnuCnTX0BF5VFLxJKVrldRpiJcDjACBsDw2KPB+VyWRr
Rs27tWpxXLJOrX/SlgDlmqbH0mJG0zRdNgVvrSxXbdaRa43rrnEF8tfmR2Gm0SEDEdxSTD0lhnac
KJd5J6IdWQQCdhpz9XZMzE3sMwQRQ6gjWnmXJILPB3iiIzZgZD1kuRCrCDUDrIgKzLuBHL72R1IF
3B98QeiIQxkg1pDmunQqwdQ99TA26t9YH3xSj6wOhciGTVkX1roo1Q8ZMgeAnaxu8qRDg4XCmHVB
8sr43z+Gub6Vavo02Gb3WgPm5uoG26QMvGnAXwqfz6TwQYu1yJLh6FKHrhqqFLm82Glc3n3pBsUC
CWh9TVqaQFVcbedPDB3MOTlA7yqOpama5d1UU0anUDHvxPchOdYJ/AhkmW4h/v6cl1xl0mSrRkHW
I5979raZT/+AFZfutoDmzLFnT9pbDmgUJytGklwBG0DwkuuXJ3pvLJRI0M2r4KVK5PAuI44Xrx+A
WlrGoVVF+CpKZVIAnuDctdc69LRzIJQ1/bMnlHjB3e579JYGOtdOwTDYVcmG9WVxS7aJjr0nyGz9
mUv5h3qMxo436Jga6tNQFFd18QapwDhmAIIvPQ6OMNMfHUXPcFyZgOKTRFmHGuixntpE7I3eUSTK
d89V5NdYNYXJ/nZWk9rM9kdeDFXoU1H+++b//v813pYzRSX19f8eJA16tmqL/7WvE4Ju/8bm+vrL
L7QACC3in4XNZcY0NBUcwH/QApph/csxXayppilgzk5evX+jBQzzX6ZJzpFjqroBoWuy6f2HzWX8
yxCWAbWLkFtQAFjO/x+SbidG1d+vRi7udZtPYBNqjZFTiH86Aoc0qzj2refK1H62Y36mZPyEqwPM
uD3VgULudSXuEoNIMmFFvwIMLXtVGTY+l9E2OWh9nmw86MyTPxrZs3/wwR6qzbjJpXuraV2spmov
Oq/xXI0X2yNlwe/FKszp9PSNuFk1xTmBP3evEOk3UZcWlZmbS/RMwXYYlS0TGwIHqpREx2zceTXc
FDmwIHRUdS+2rG6CXR3Yl0yH4u7Xw4nvi7o/fsIRdaplHJAxAWS0hmOMDwc/lndl1TUwNcuAm+rr
ZGp3FgSdonq+qcVjGmjxRuTxD0JoACJnW52OqhO610ELiV1TvCmBorgzXd7T+33TpH7TWuMxbjVt
JVB8rwO4sSyMsawOwbXtiquZ4jJIoh9tnryPNsksLMUHJwQtmQR7nejIKicmRdMUWJCR92HCSfeS
kdVhGKATRvHa+GuVdIeIoCLLyrbRMK5F6T9D4oqguOY+7gS7gIaVKt8Dzd7jEv4V1SRbdOvWy+6R
auBnAcqNNGc/a6C1vS7ql6GCIxipegBa3zp4Ij/neWiu0jL+EWrOUz0YuzRQL1FA31DwafvauniG
cgCWay3sxnzTs0LHeXIStbYtFfM7Vud3BUcsCYnhL7cPfqlZ8J4SmmHnDyFAJxZ+nb5SRshbAV8v
0uwewI76DSkWPYLxPUm9p9ZKrIUG6d6g6eD5DtRt/ZVs0V/oodVV6CRPFTOnKHjPo9JaDrKu0Xw3
HynDr1VDVSxU+nZMqjsj+ulDxaRn8Zyo/LJqGRYPGoctpYsmTn94Njrwysyu9Uj000DJblFF/QUQ
sYqq3blErK+WBtQuH1M56aHlFuolsQaEEiyiiV4VWUN1qK3isURJF0pvPwQE6TqZAm8pBl/jOkO0
Gi1S7rzUXTET8XBXhR9Z55rLViQ3NcimjEtxc3vjlvcJ+W9j+F5Tqil1mwm1EqypwVR7lzhh6kTZ
KgDS1TTxWsPfCoYRicoAZHxlwOzP0y2xXQNBcGulZr7XqBpqmtqG/i7CQ1p1u5DMVGBnzPOLhhhM
PbhDgKhXlhr+VBLj5gLkxd5CkyRb2P9D3JksR45kWfZX+geQohgUCoiU9MJmM05G5+AkNxCnk8Ss
mMevr4PIqkwPdrh7dWxqk5IhEaTRMKg+fe/ecyMCYzBWfmgj+qjJ+ukOcbl48iTuC5jUnAKJHMm5
2k1ofSHz7BgqB5hxsNy5CEFwO1bMYpdwERzvUzu/DtJkDm4E8bo1IWGDzb304uwDYOCt3KmUAIyG
WmIdCv8GtcRxmmvEgRiJVtVjwUYHhh3VGKZu5G6SznoerVCVXbVZvGDSNLp8wrqEvEgS2GLW9Aiz
wdn3hQFVoJyeonu7KaNtrQ1ykxjleFqkOzckj1lFX/yCyMuB/zzD3Ml4KHvJe/wsgus6i+ExMDLm
mBsxh9HGqPQtSVDAilfJqO+bnpxhGb8Rw8tS6F730qO6Qccycx6Jysg9K++bG/I0aENXK8DvVEOl
czu4mK5wyh+FMm/TInnrHapBDh1VKA5Egn0RCouVISaOMSDTkHxbXPztNIvLxMGP3KIed1Varitz
b8+LKRPcSz2B+0jGZguQEBRDXJyj6SLomqtYTv6Oh+dMkvO8qumX7MaBR72qMSK18Ahg0fkOI3Md
BvdBBcgdZa7qm73ueGfArdsrVXhg+jp9+uOBEcLfJrXzyFZ3SyAJ8vgFK5pU0cWQlmcx9FCq7bWN
wtmMSVFqR/kctO5VkAQjWAByZnygfwRh0ApqWQPkKPe+Tr7YxJ6rrjs5AdWqNFmNi7Z7b9xmrfC3
bf2cRrZXnAmo1RBw9Lkfi2FbUTNNHEDR0FxWTv80J+61xYNLI7d8OiBOIE2hd5GSF/JQtMXdODno
11vtEctYvFTN/Khcf5eO4noS1mPQslVMg4au0/ort68JOW/1pZR8AqBu9LGFjpaNinEGjoOEEZ8R
4lFfIq6RiLqrHJFrXFSMIvIHIx9CZojM8QcpMBlybA2/NrKbTi1EZA9SP02hMV2NCwPTk0Cy6m0j
rqyZg3UtuitCSMhY85aYaf++scozlLIVfqeHPOzeiN66BnMoWE8mwgdbYx0yZV9Z1URIYkF718bL
tunkRlltjwFUrtO6OBtld1VhQqWXA5CsGmFUJwsgq10S30Ose9GEBK/oCQimwsGjmy0eIVUkyxEH
HXJeN4AVvc3kmDcT7vx1DX1+BTy+Lh4Nd7KgvpFpETExxcb/wHjhi1tF5Rpy9E6G43WVjf4avJFc
U1GooXyuc+/SHK6dBgL+2L7k0fKY9YpJzeJEzDc6Jxkq2AVdPpAOB/jQlfW5MA0g2oYg5MWuPxgK
gyFWcm3W6r5CpM+jj8xcdNNwCK1mF1TYjMbkrkV7cSzL6ESFzYrCTzdZEexEgBCmPemARwa3HQHi
Vf2kzfrJHNrvrjVv1HIQie2OlxYw3zjpO/zuuKtnOICh098o4ryROGPl0xlUH/gO8aQ2uXR3UowW
TAOyd5u+2Y0CY0Xv3HkAF7zUvQ96SiUxs/0pTd49uQ8pj25UBt8cN/oI5JSsCscDjGeC1CxeFXOH
bQTsk6hxeTG67tFaHmsxy2PfqXvQhuF2kvqmaTLMG3P6SiILigC2LVzGcm3535oQkY/lq70782uj
gQeZ9irBgtNjECcfZA++9MX0INVTOTJ6I0Pl0e+Hq3HJtU04Vwwha+6A05gZ+K6IwPVNKZpEfimV
6jXF7EWKQiXgR0kyytaM/R6l2minfup8fFx+612EJZEUafoojPmxbFzG5f3i48iAMMbzdWqK+0lW
AR3CXWCG4DM775IdWB0NE90snjGmWYJnEeZEsqkEQ30vaZNtQ/OQOnlc8gMV03OXkXZKADr8FY66
zbrzm/JYcWoaRw/KIbki2XJgmtACmAFkcai1rEsMyn0OwlPRrLU7RlsrkoQ0MH0guCrGy85sAYmh
SuQhDY2TQEPl5/oFQfpt520xmkEFbCoHqFtE29/H9NK1hGQ6wbuDNN4c2PcY3DobjArXIqC7Z6j2
wCa6ikVET0BwJyrJQuJCOm+TEnwmYEb8WSttybsqPKKEI03AtT/SLP0YOjIE63qPQ95eVR2OGygZ
RL/H03pwLdK5g+yl/LAHtBuh5YzbuDRIIiIjxyWSRaZzzqwA0qPrP5gRbKh2dm6JeG0cHF3xwj1H
jAzo7gsdp3XIjH2tDT4CrDTRQ+49E1esLjcLyWbMEBKidRgbhh0Uj4cWJdzc6zsUcedRpi8lOBNK
2MMUYmRLaDeHRB6sa2SLwmWkUU2PRutSZvVXyVih2DiMPa3owUYFTpm3JO1Z6Uao19p94sh7ytFw
ruOE7a31jHcGL8Na4g0lKOpI0OGLHOon4rSHonlVjrr3c/97YERvHHreQghl4P2R12LO+j5YLa6U
gXubRKQIYZhc+aCvON3rc5ZOoILHfeclu5Y4+1YICtyemPhmstXK1hVDzgZCN9DBd1kkRw8CQ3CT
Z9abIfDaVrm2V1mev/Dyrgc5ryu7R15xP0ThmxGy4HJ374lDfJFlVKxijaxrGJuncYBElOZPbR68
mNx7gsPLNfEfvEhqeiTv7BzyEaTOI1k1caR5VvIkUR/DPhiPuvlipKGL0gTFXcUW5sj6e89Tsndl
f7ZiKKOsggz00PjL9C0bw49pDHdtG77Ndc7Xy1dlYN5aGWsCmQQfkEHxCNUd6hiuSoWtZH386ozB
eXmvAk4amIRZEOJo4arSFwPnWK1QTQav/TxicZSKlaDi4c2mUznoV0GnbtO/B8SIbDIj+fjjYhsZ
GS4e0iBzoCwloUF36qFjak23/RmCTOKvUcyiw2X58nP8G3Ipz2lex7iYZrncBpeyg9Yv73EZp9C/
BpYmNgk9cVgULgbKsBzvh0k/YPcrNjVJ0ysmYlAfbZHsxNTinXvMsHwcStIQ9sywt4kgOhGJrkM7
FEND8lJdDnM6kDFLyZUQc7FqEA9HlNvj1KaUA2ROqjKFfxLlhzQxArJP9LwPoiXVxvfvgmHt01En
f3UkEKg1sjMFgbMRhOPUdo3oMqHYto3xMY27ajVbMSx587rUmN9qX92HmUbZ8NLGSPl5164sqhgu
ylvWOghkkZDY27lS9p6SCfWTQJ4Ea2MTYk+ktZvetsRrIDPsyDcPne9NNUzbZfdfd834KGOe74nD
EEEi9QasymXdo7aZwWnmunpSEYWxlzyG0DFjWVMyVtXHZG4KjyNdh8GBooArbe678FtpscdRLru0
rf37oUOHGBeC5XiXMOEAQ9w/VWp5kEW4JVn30iVCTXbHglxpktOKl2QM7ic/adCa08xKbQCy1NpI
9t/itHnSI/UeFB+mPkYEFXX8UlkAlKuQQ7iOLbZJUGVrORH+YjW3cciAgj3D3gGze5wIdMenR/UW
94u3wIbtm/T8TyXcecXZABoERK1MMRsmHNHw78rRj5l5gFPoaXMvCs3AVU+jHIY9SQwvQFOeCNNe
uTogX4Nzfc/8DK40cYRZfYd47lsMmDhmas8gYYQXsuzRdvw6q+wpxFuS5Q0x5i3SsSgY8cKzanst
08kQ9+oqU9Fd7tUfOQoP6DXPU81C0DoVAtDmzVoqNtcOAdSmL11jXk2t/V7Da9oIN+23eY2He8jU
rQp5Xuy4ZPCJiDFxcIJmV5FGRoSUZ8CA4N3jnlk0fv4jskeGH7F91GHGHKvfz68UjUx40QFaFCDS
xY80+GW7ddlqyC9pNzNC7rVD+sTKGFqe8cXjHQCL/mMn1yHw7QkcT4jlKY/kh2uOp6Q3AYF1VrVy
mnGftNOjowkcNQoKymGkMsi6dON4obH2ZjK38AfgEayfCzbINSc5gMRT+NWPfI5YmmKTee9liWpd
dWzxBD+Sz3LHeejkT+rezMybdsYQjtgfkA52O5d5g4V0pSgWRR4LgQrHC7u5GSWGJOCVPvVQLG49
34NB4nibP7qB/3vN06/IFcv3t/jbfyx/w78atv/3z/9I//a//sQFgfqnf4BbHLfTbfdeT1/eG4TJ
/905XP7L/+m//J8FGlg2fcSf907vv+n5m46//dg2/eNH/tk0dcQ/AOI4Dn1TnyboD01Ty/8H7Uoi
DTAaMoKF8v+vpqkh/kHSgaTY8/kRy4LJSq/zv9qmhmn+g5+QJv/StOlzKvX/0zddRnT/5n4akDWV
44KA/kQSrCrLSoJCsmy4wI9mmEinpGX3+uFanP/5e/6P7mA3xbolBOHPEK5///ZPaDIaTmJIa0Ro
pcTlq4mrjkMMjAJrHL7H9v7Xn/Kz77CMJ39AfNWToKllgNmL4R++98i67jvwdQ9/77d/mtTazeh6
Vj+SlmI3+UdbedmzU1jF3a9/+9KU/ovr/5m3WhhOK3uDJZz5zxcdDyyQhEZ5xhGp2n6qR6br6Zmk
+H++yn8ag/x4Q8w/z5//dUfEgtP74VoR0DBlmOpKoiD7d8eb1TYZOT85TA3pCEbVZeS1dG7nsqVK
KK35G3PkeJeSdb7JrCi8JdwX2mU/qnMpwLD8+iL85DFZnvIf/6hs7gJYPl26PCakCKfTOdQLdgUE
exBP57/3IcuH//DNG190g2fQitdN5WLNUvK8cEnoaVnY0ga3OP76c37yNIrlyv/wOV2m0HSoPl3Z
eatpK6RMhimQf3Op/jzk+Pf9Wz71h99uF3Mcj2OSo9WW90rYwwbQwKUp5O3kyjvSm8RvnpSffdCn
hQH9uRAukVkruj1rnbh3KgDXk5jO98If2nU/dr95Ayx/eZP+6h34tEqQ/JUXygRF5bSz/W64vTxL
PvpS49lYJR3hviJzrinzFeHSsgPt3jDVMF45iuTbIEQ2h20myJ6MEM8z7qnXyp/yXWn3EE3IGRsV
pr2ppnncT+zMxrn2+T/J3I2HaKFOoHg217GVJegmOXKWE+Coeg6ntR0YFOTE6zG3MOG0iTGk8kqQ
7qBMX/LIDYEjtYg3/SKci5NxXltxhiYPkNYWvyrHMCoIQsbyhmEP0a30HLDP69lAWD+T8Tl5+W7i
zL3y5DCtGrBTB8vIwphwOf3kk1iLSiK5Keq+P1jRknsKePbJzYySk17Yn9J0uE6ACqBxdIc70eZf
g8n8qEAKr8EY3JBXc9X3y1HWWIwqDNZXwgoGqkx54QjSz3w4DVtb9t2DbzfWxoa7Z/fWvIWQSqJq
01Vb6pg9uoU7DwkdPig4LYklEQmPgbNqK8fcm4XzEpfea1Iib1MFSTB10bg7xx6TbZY29ylRfDem
lz+SpQUmI51PIuhrDNb6xmQYtVL0AQWNKlyMGFfYHKZnQANvdVQ9+zBlNl6t2jsEcO5VPvMidYkw
r6MUs4szp/bGWm5kuShasDO1ILtbcw/cuIWMMtLUbzXuzWI8q9hvt2lh3dngVegm2TfeOH6Palzv
oTXEa7V4LJKZhBJRTv2uIQThmkN4fXSmDF2RQ9fJrnBJpbG3x7gS7MjvFi8ZzQaGicWwz/u2e437
oUL3rASmqcrEAI+E1HSDiBeVdCkLaPf3YupyzDnxq1NPlP9dPX0bLIOWTmAI0hja7tvckF4HqhHs
fgDzj/ZLs9hA0QXxqFwlM/S2usQFT1QQaJvSvXf6JjoixifLcuCnyozBSlLlr5NvX4kCMG8KjGWr
lvYIz4VJb5Ao26k2aemR97uxpWOtpZHIY2d1DsmMqAS6pUj1U0aZzVCRXe/BjjOnDo11WSZbUYsP
EL+36JHBCAGf3RayNB9Faxe3mcDZFma05zFqEHlqzOJgajA9segoxpP8HTHud9fltGouT1DSWQ0u
aSrzrItfSHaKd31OmySK+Bk4A5jbkM5v3AlJiGfQ3/LK6rkVHHsdCvCj43O+11GAgtgP/D3DUvTe
tGvw2KLGKwwjeBqTud0bHGdQavicj6sMVSAJDdO6YiLEQI5HcHJDVI9jQupJwCAEvCnJkn3c01+H
FmZl/fMUcdj13KS7ml2rWvc2+l9t5OnJLSwShazkVdlYVVoL3WM4TDOeCtDwTWNb20SCL1MagWpq
Qmo26vwkGXHsUXNSz0tn2rnLSZmM9GKRfh85KvSnMCw4Qrm+Q/ISSfEoU1o+XkZnDxYDppAo+Bql
85MXS86Z3Czyl4sluA81q+rvwtw1V7iUX5xULWlxOQY45s4Y9hx/7WfjzGtD3HPm8byklB4bvo+7
+/Xe97NN41MlVplFJbm6KLHcut11y7Q8m++IFPzatK7YemXxN3enT0UZYGwxu/TRYfcgK2QtfzaD
ZB9KcZGhRt5gkU73f+crkVXw5w03lnYwd3lYrqo+vnDtkpbBhEzKRCqrh54Ywxkj5N/7qE+1GTA7
1yldHGmG1d0aedYREGveNN58k9vkkmgd/+bqLb/w/91wma38+TtFnR8PTkP/KQlHmuA5jUyfUSzG
8JcOum2aFOHRHfLffK2/ru5gNP/50/qm75dATsiLPijQ0A66rWKODXaqyL+MjOt+U3gtf/1ffatP
hdecIkYHSIN1OEWaNfjpF8Nuz27L+6xo2nADq9Ovb9TyG//qkz4VYfnCuzJ1na/GhKgWaMvvEc5G
4GjVb6o8e6my/uoTPlVfKQKrJFE834MVawMa4jjTk0kBzgXHCGBOiafKgzoLj/MIio0EGAIjee/i
OTDKQ0bPvTsUmUi+FVHvq8dUNPZ8MbkAOGiZsftuUD0Y6YXtzhhMhhK7KiuawEVXwYs3jmVh5+Fe
pJJ+l/TSpiB/GU7sNSaxJNt6XjEyMaS1N10BxN1ao3GX9M1JQBjVF2VWWvLq1xf6Zw/qp8qQ1Tqd
5ijEh5E6X4q+uaCy5g/Vz4lFp49RQOeYv7nkP7unn5Yu+D5libwdG3WbzM8y7WOG2yrr+VZE1P/6
6/zsTfi0aiFWs1iZCEKyEjdYs8wfpqFHqYEmvraz30R5LP2Jv3p2vE8rVlKajtXVdbnqC/pMWOoq
5AzmPG2FEOWRw6w41BR2jCNU7XNkmAUi+8xuT2rW1cSkS0TndLAg2aVdbr8y4aIHJWqqrg0ohoqj
xxjXr2aYix2hXvCp3TAz38mTwHhgNgAPsrgy8PPROX0owpQYlWhwSG7g1A+rGZ7ZJlq8bJg/xL5x
TBw1PrN0QGoSWOvcZcNVXNLFj71GPtRBipe9V24g17++B8s7+hdvlvdpkTVlPdQ6t0A+2IM4Zmkw
bJEe/M2Vwfu0slZDwjCv4iRrMjS7xoeRHcFjgZCbY/s3D9FP3gnv03JKLtiAIw43dcg7vW+69sx7
/UUnZEwVwkiJhg3CtZ2Vv1nr/ugE/dUFW16YH06cHbNRQ3chmEmkIMAs+nNaxv15kmNxgKidUZ/p
6GCl0aHPOwoOxRCvRiFstaNYe318/+v79pPV3fu05tpBOtr5H7Tswr4cZ+8qHz0idtV86c4hbi4j
/8028pOFwPu09GL+znNtEWfDyUxdw0IgBrHi/FeiBJxU/pvH8CdLgfdpZeuU7oaxiysED0N3JkL3
SRTa+tr02amtfrd8/uyafVrTqP3xdQq+ClRjpgH88UltXPkZaaV9XT+ldvPy65vzKdjpv9sSwvu0
sknD6dJx4MwgZ5TwRl9BEBE40TO1b0qWmqjAtOZj0enMFCjv7+7VT5Y69Wmpw67Sx0Nh0c0KSCsy
kvpt2SQqUXL4HU+4Ea+9EayuSsPf7BImKd9/vYCoTwtIVhUYWMyFpiSDXB0KGgfNzvNSNe8UPsD2
KU853K903qfywp7j5ii9sZ02KBJmG0mNMeTBphSiKS5t2Anyq9vgTrrUYe509y5xi8OzlY+Dc3DB
pzVn00dUgSeZu0fP3y0ZZc6h9tVdbFqYkwlDwVIwIv/zgBn0pYY/q/u0OiYN86mVb2b9IwwM0zyV
NpL+qy5b4uC6pFusp3lj+vuyTmxQuXmPNgXnyQgxuF4yqE8g1BVDcsnJOMZ+I/v8jjYBJgxHl+6H
kq37ZBNP060c0xJ3qHTmr9hQd34On8RIWFybtI6ZyifzU4pD7ESoc4hjl3PzHmG/IMglN7KK/pJJ
da3BCxIEOUwd58LMMJAWwMhMTxwnGZgOKiVDVJVKBtvA5CjE2bHX9h0EHMZz+IU5AINjYuAXO7Rb
tvWgAfxKM4KmnvU0rg4OjKPpovWDnLjw2CPhoyv5mG1vMAyHrSAH3ok8X2QE2ombPY0SpKnAGRcG
bdf2i9OvqNO0PfRpohWG+xnIuN10OCRXydSEtIeyOKGHVSSk4kWMU/stQdczseDcuLD29iqyx/Wo
2/tgCt6cygs2w+IRhELwvaRHgFjMRwpPK4zAP8IUATAd2safto1l1ye4HPHFhBllYyPeuFJ+FDKE
HeRDk4fRjifoW27n726m3sOQCPKUdkw0pDc5k+ZoCL85+fROj4am1aI9ga7IdN613oOwJN1PideM
Olaz5R/BnB5k6J76Lo4AS883ZFrxRDE7783LrB/PuJpA/vchUQbJZTZykTpnusqKBPMaTNuNEc1v
kUNKpWEwI6uiFiXW7FBXTgc7Mxc29/A2gL9GEudzEwYPRUVPv8koCuQmjrPrJUqTroQrFiCDTmuJ
EqRVT0GsCGVTSboX0jh7hoSzlViMP/UTRbjD4kyzLvfkHY2eewZthyjIn2cBVaRGNbAazB5TPG21
sWqaiyjGLNxUSMmysEIX5O4rId4rSOeM1tL+RsIXYxUj334c9IHEjCzAUAunclPjGCw3Bq/VofEG
/SidvuTUXnRbGgpHLFj3np6qVW27NyFYOb/NAJDiyPCnEk2b66B5bUW4w1t35Q3utoKvUs7mgwVk
q2rkVU3xQB+tzNELjLBD+zcxMLRsWoJby6CGlo0MfCdsdLY8m9hNu5bntsGotsDmsPPCCOmsFxch
EfCfaeo3rm347aaYS4smZ5Cb3jHEfbKZh9C4RVRlfagqSMpVJu0Y3V5XE0hJjCcWyF4NNHFmrf3r
qDFFBXYpCF4YbxEBEGCwJYWAtsV9y2B46RZybJXFyF7j2ajyScPWxgY5SnPTOjEIGB/XptdUBPIy
Q0cBGQ4odtHa2fZlEjTGemK8OvpetEm0CwsM59BV23W88xPD5caurHWUE1hhmQ+JW6/gqUrsnimZ
DpkxgoeOzdWolyyM1HtE3ahWIOMJ9vTyYV3lwS2C3HkDzhd11uBeYRtEgV/sifHBxeNgcQlydz1L
iv9pMgTPBJfcUKlaIYYjw8gKLYKv4BFxh/ZEu32QSsF1luZ3WZAIyHaaEFqfEeGg55Ob0vPzRHdb
9Zg0AzP6UtYIiKsM843wIRvFgdrKAqtYaY54njXPRZvYsOdK3K0k4XLrnTo5ck6Aaib0XV863B7P
P4sse7LZP/fOoLfwkB+KJpp2CV2+Fdgw6L+5T093Nk5laV/Vlv19SPV74JXmLtAsBz4WBILMyveI
bJO6zUkXdtS2jdJ9gUQBjcBV7qpHA9MTG8OIzYmHMEqIGxzJRALRE29mT14LQFByNmh1yhENwUgS
MCNr2st29CWvfGcDTfYcY7VFvjVAeGyQVc3LmSDLXjXHQ55YdQFK6RCU8rHldUa83LiH3kYTiCEB
OsuWhLYbLB4C/YjNDEB+FE2xtXv7O8zClIZugRChyC8gFd9CxmMdsu+MXu290XnSnncG+22s8ra6
jgRJ3RVqkXn0yY7gshdDc4tRsaAFjk9tVIO9Lis5YtwInnAmFasSxNLaqNRi/K/uzdF9qtBwEL14
Wcc9SOTpG5CWeFW0LG0exf3WFv24wY2bfp24AEPqXvkaBYUmkByhjs1DwjGqIp+hDQAalsgXhx4X
K1ttowfkhpF9M6cR6v0IhG73VWTJVkGFhscFL9f8zsCWCLaW8HNiFykvhuduwpibQ9ny0RtYc4bI
sbnvchOZxpAeZ6tECEw/HLb7Bnb5qY46ZBxuTrQYBVKiAONjBO3NipxoZI3XrckoEGg7Ml8ceHTU
uh2BryDsuPbbwO2i506BRrFRpJ7wMYT3WuoOiY/pZOFKoXncWPXwlbWHAHRkssbAUmJMQM+MBb+Q
vQyokWOcbR5yrlK3t1ke7ZIqfquD8Rr7NMKMLH0eE+9ChmrtxSUwxr667JR705TDF46BaxWq7Wxl
zinpwueolTdN2pzivLh3o5eUXnw0E5ZrDDfWFOwQvaC47/aeX1/VXX2buAIeheWTmiZvCXnxjOgG
siKhKOi4YRFhQSeVLAzpm+jmXITjjU1wiCP3Khmfczb+RjMASyEDJO2eImMDIwfGIPzJmbheYzhm
7oRBxtkhGN9hct63BL4JV5LtWx+jKFvUqFtql900hGg6L3qeTLS7rhpQSacmNeJDWxjHtBmPo2Ff
DTT6reJMlbP17AxZSnrnJ9ZFSSqLGBkmKYKIrXnvN/oaA4dep1F05eOYsbGVEAjn5saezY2n4tjN
ID4S/2hOybE0K/52KCgoz31QE1mZbBgIrXTd80RVCCgL0Nf+hpVgi6Z2zQOM5rm/ccZia4X+2Y1t
0ony8rHNoeyFIXaJdjYukNgvMsP2YjRPROVBe5XrAPZKG9bXlC4roa0V0uhdBOY+C+rDgrYSLnBk
Vz/gc9k2tAiAukBZu/EXShSxCAodVOGXi/5oo9uDkcKZKtW+dJNbZnw7cwYe0r2ObkS6VbwekuUU
063KJc7FKvdQe3iR2RMjzPKotL6iotuO002VXwKJ72w8BuxRZaU2XjVcE8Z0J1uEsk2/nsg30cjf
RlB7QP9idd2xYjcYPAYVYc6/zeheeESK44JGJ/GY4uPfJORhlVRFDE4Wu7gRrqkwIIrarY9ISTdy
vg/GpX2ftYGYj76TOuKr2aALPQaGB7QmuyvJmDtEVsA2nsgZ15bAmWrohqwbZzh30ui3EV5TrF1f
0qi/Nkr3NbLUNySxi3d1neP/xUTNk6bEQ+MaSLaGYud3mmDTIlW7uEZvYTRwidxRISHPgGyGYeUh
TBqHTWC46RoyzCYMmKYFuoJwl1+SAXqvPNRVdmg3SDREcOwGXa+V1eEfb5lOuUDmuUM1GKxmWyD4
isYGc3Vz4aj5JTLEV2rR2yyiviK48mDk8qitFJyN41bfsspkvRq6XV7r6Nm3snfHtspHNYh43Zsj
MGGW+Y8ocIAAiAqC3Ki3fmn5a1MYr4lXQtaPA57OSV0om4LcySQgrIyPQtS4CpKc4f7UeSejiasr
OOmYaTDq8dBqKde6HL72YfIIueYytxBgltXZHPqHlgCHoOg2jh9/tzz3PRVkfS5+pJFQsBU6BEaM
KVSqxBzqNcJbZNpk2F03IYaQPBooIRflwpS29SFSDRLSqHztF2hbWMTHTNn6XPX4ixteZ/hkAJDK
0CD3xqafWxpudXQhIAFaGraFSbJC1s3+Gq/92Y4iqs/wwgWJravkjhyuEasGi1rt3DnFQtnnnFF3
4zejrS+iWfEU+Tl2CFFvgnDY1lMPIT7Sr32CQ6gwqsukd24YKt3VIHMd2C3a6t7azji52rwkIucR
jtWlI/VdGhbbnquH4CV9CYgO9JYi1jeD11CFBLo78qadhnoL8Iz3dczf4yZDH77kftQ5SmjvTKn2
nd9EJYtRHZ9QcB/3+FRSt6wwP4QPrYsgsm7Bt/mC3VjEeXwSRjJhplh+uS7bm85SlDU1juRKZOZJ
dE3xOkfI+oZIP1uVeZcYEkcXFEXV385edDvE3Cc/PQy5u4kWMCqYnDnKr50JXWQ4bSaqVJMNHz3f
xgbBOGJhJn+MiJ4KEa+71pOzktraVqiHiWFaLVeonZKvI3uQx8WlZGUTT6/80NlFPkkXwtjPVXoc
Mw+4JDlgXnBwa2ShHGPrIn+tElKa5xQCkukOCBQs/YrIBctNn97h/ZKbrJAfQcSIn31mWYtLWC8X
GTUjp/8DwRF4XmKIGX374C9QP7snhDrRzHK7HUdvCJ2MZP3eWk2BfWzZxiJj3OYdP160b2FQswQ5
13Xqr1tV7BE/74s+PlXxeAizNzd4SxPzKq7wrGJk9Y3xpKvxa2vfTPqlRQ7jhndtyEITnNjRaLIB
QCOp10LLCM5tO7k1KQ1MpyF81/KGBhMl0KMq63WlKHkBJxbFcLlsR4Ap3jiucqhCoindeOcN6jh3
6M7H4apGbdx7HMEJ69PwaxK/2MmMlGmlv3QT03PgLzVVPOgfZMjBdVX7kB1da4VPS4JPU+WbSe5G
AsGTkcYa5tc2TjVVUaceWziBRrLV80dQDhxa8pU7PEXiLevZoMd01wPyD82GJB0JjJL5vBFej+FL
NkPKtl5sznEbALw7QQmbFS3HtRYToZ6mfRnmDzK05WOdSA+Wsdj5kb5ugDcu+48ddpuI0fwoc3PX
EF21ZSOIORhNZ8OJ7yvUvq2rnE3u2NzAZPoWTsCAalrnB3+w5CXqKnngBngEimK7Kr3hULsdOnFK
vxUOpTvGyZcpins0RoQ+hBd9xUwk8W7RWb5quxOLRPfRiNw9nJdTQBfWd8uNbqZXAnEIV7KuLSle
08w6FlqgFJV79GDfSjnvKjc8tz2ilN6rDySaPo7dzEnIbQ6FZ27Bd/NfOEf0+m+1KM9lRf9rJEoa
rMRS5eMlJVhJPkE+W6WCrMIUKc+Om4771LOiZxOb6InQNyQVfTBD4Mvne9fzogvp6PqCGDWKTU/r
jZc77Y1IrXxXB1kKS5KTsyT+8sEbkLWSWUYQGUaoCW4WXbApgYKqgdON6WPAebRN600mzVMU1yfl
jZeLCGI2/d2gygNNo/XID1gF+Xp+uchEkPKKi9YFtQHegxw/dL25j4YAEO3ZNlFcC+vaqeUTkn00
Im60eLT1EdyH9WZpbulLTec7Xls8O8l2BAZrfzRNjTzOshA8rLtRWNMNb7nTHhqBKntjMqgno68B
LLIhsRftgDc5hPYOPXIJImpQft+lVj21J0LtrOSh7CIz5kTFvNGwPGb6bQSumEMDT0YZ+eF/Mncm
220r6ZZ+lztO5AICCDSDOyEBsJeoXvIES7IstIG+f/r70Zm1KqvGNahBauXxObItkoj4m72/vbcN
RNAB7BU4ZwMjQ5fGmoQhPzUTZTy3WjZwA6aZvZrHGf9614Z1P1bgKyOVrp0RFmu7RpAaAHawT4uc
uSM1iiy4zjWYCOLRpI/vVkiXAi/iimWpTZCTdyhZ05UWO5l0BwP8ZDbta2pwmV15wyzjxXYSwlLi
thNfyik6bsyY9NThCY9pGWrWbO7X3rDC3FHFgd1BXh0QGqJWXqdOnwItn587XP9Uzusk6hNxpobn
A3M1yNoe4nY+u43efWQpLQgtA3Cse5ktRvKse/psH2C2gxXELIO2ig+8i39LrK4IGGEsOhhGvTd8
YG/ZctO3IOjf61qrG/vONKv0Ubg5niuv5eHjm50meeQalXhOtdRzXrylGMTHSloPk6Y8S1E42AWO
Y4I5zQjvYDwx+NRKO92QLCFBRwHoSbauZYv8wP8gkda17hUvervijSxwyM+HqXXk8mddDGZZqScx
gWnDOi4vBZLICaY1f4pPeAdePTER3kXaajuYmXHnmV5lIYpyLXUgu2VERNPz9Eg0bC4SrE3uEFPE
tCoR2bUakyXvCFFxzfk30fMjx2HpkAa45zj0shMgRuIaITwNsQctdWEzfBvI8qZsBK569agjcohY
VcTxuD7jFVPkHE6Zh2c08jLyDLdlMvNm+nix10ihFqQPbbeGMBlxbDo5Rwxs57KxmNLOiyHyt46c
KsjSWVKbCRjZFu0cvztXcMQfX7b1fWbyKh9p31JvK0BtMkYd6VVpqgSJzkWtrK2uWIOh2K/BBs4E
FQ1bfSpS+sRaYqJFaJ3Nj3A4p/EpGZLEhCqvEYcWx9GYXkqabhlYNyXPXi/qXD4NisnrMwMqk1Ql
qZyL0oTtnSoRRQ4GH63jjzJAKjI1t6L+atkMrPxicSeweJAhtN+1XsqJBWlfEblBRNfymwRPs4eN
omd40ggcAnHYOLiIeGKo3FeCQgWujMI9d5hNDqJquH6J9OInzaKwdvIe+V1fUsS1hI6MSBh3CQO3
kCkCkWszY1GOahb5qjPv2hhqHIeGfKtHwzoaVTcFidXlBPvltn4dBsMO8pyojxYf0581WRQF92y2
5ElWVNObfJFE1hqal953mQbpfOtBEnwbSn25p/hImF86kcHhnrZ2tmutxFuDbBi6HenDeIUXoHN0
1Y6qPiyjW94TXA3a1i5mG396K+APpQtzGHfhYy9axwhoIiESeV23L9q1p8KwDaRjjQ7uFY3CbG5J
aDWuhVM2ONM90iFnEpxxqTZj9hZZngZ2eBRKbuLISb5HMK8Xbej1w0gK4mOEX+q8Ru78C/8NM514
ZKAEE9l2cFM2Ky9tr4m7bLBo6wFj2Npu8HLvJaudysRe7FG24m5iWtzbWj2j6iIF/CtDmzn96rrU
ceiuaqJ1NySiVO6DaNRQBs1QI0jL4Ww/ZcIePVgB4zgfFd62OVw1HR3rCgdU21RGGc97FLz4oE3L
Stsg0dknBJwgXN74pHDHmA4WtW3J7AGFY9Qgf41gMUSbBqoCnnT07TDtFfhM5KUCNNg/rMJgM3F7
hN0UPNVI5UAU+TEih4kpUbL9R4WoDVwQUWccfyxn5Tskw98ckcw9jCejNr6csQ//UbNRYkzMb0wG
22HiJgPp1fbk5eZZUFEl/aNAtyd7fa42fVkEuZF9a7S7vjXL+igZ5eycJmOjo68/fZvt/u4W/1+7
T3Z/qrtP9af7Pz0k/19aSlCO/sd69WZZ+bcV5fYD/Pd/nT8hX37+p6Hk7zf8y1Ai3H8KPB9SNxg6
QNxhCzn96fr//i+BacR2dOFJCD2mKXT21/+G8Ej3n9jHTfReAvG1/tdq8m83iZT/5PdwMR86+FSE
iwvlf1lprv8SAfyLovS/IUv/6S4wzdtP8h/yCke3LCFZBZj0BVCaHeP/UinwocaNZ3s20WeEPpSQ
3ViisMgQgGWRZcUnHdbujbdFlGJ9XL2HxSzo21Z0iTujJbm3J23nEN1GiXz0o1YGsswJzuhcDhbA
rEChKf27kjkNA9ncI105Xgc7IIEKLHABnt/wNJua81nV6sr02SCHTtxbyLpXI39fu5J4cM5/rA0o
u1Mi6jWSd4tbfJDenZbBfENIeFsFQOKpY+j2nAqLhMdeltckwbeFYObUZObFybUnBsVvhcA0Srgg
F3UusbPp03nMOzDEXnSytcYf9OSCoQzrX+MDGLJCrzXfHVvD7L0Ia2vrQ9ADPO3M0leV91Wm1ecK
Fj4zv2OLAQ0SLLOtN5aZhj0EMLtl6zQtVJ+JyXoUkSnUsofUMu+g6fioMv4o42NGrbWtvZX+KJE0
viOvfxF9xglFVf2VQLoYaKsmwC2IZdk3roeetqKr3zjkQgFSAIOvnztA2qG2l+3su8ays/sZljAw
bKsK4tSFqKiAOxskdrSxhKep+VZFvIqKdp79wih9DprFtTl04CB1Nlg5Oybb4wsZckEPNtltCDul
QpzX7zxdvTbAAxkXZ/qf1Kmutxe5BYVte8tX70lmlMuRiPGwNOYTcHmA2ytA0GRDfMnXqJM45BT7
bDoBJrhYqcZ+FVkupclboXkHCe4Xdi6rBnPbW+LQOubDmHEzsJb3XUTVoFV3Gp86a8PtsY/SWG3Q
x4ljwX/kDlBq3BKNsDFCCrBZVa/yMX/zbtFAub+CK04yLqx4G7vqxIbNHxFUUzFrB3rSg4cqMSnn
XWW9x5nF1HFCjjUu9jZjMKel5WdxUw8krCIy4BgUlUx9TS1UgoF92iOr4PA+jZb1MtLEr9Emr+9U
LjZD1//WPdd3SP5a2s8celQ+j9/tC7aDE83XM5kc8Fbc7Lgkla/VpbYZTb0L7TW7JxrlJ9KqAIc/
1xIzSGFXTDw6wQVRpDszcR+iHl+YFTOcS25YzRJlPaDt/D2ZSW8gCf5Xh9Et0EYv59nTz+PcJDsL
Bvg2xay6Va5zC9MtKS/Fppx2aBPYfpd+pZjm1NupHX1Ka6qdT1P+YuY8Rl9pN+0qVcA2TJz0Tpfq
rHTDPEwe5iQ1jMtD2XgtoSx9HeBOKODGRcy4SxWCprjoUPx4wVG8Mblt75wifdEtZT2ruLeehuqu
dwbuw2R86DWwRS3cfRwnk76tjUeoytyyScP3579W49zZ1SlBHjkPEEqS/HlgHpSMye+xekz0S581
TIvUVnr5KbfsveVsiV9gUwpd2phf4o7UApAddPbQjH4aFlk6UlubEjcBcmyPL7dFI6oKdtLFudPq
bTuJu5733jZwt5Z4Et7peIJFHA32c/ECqFh/opzAmdpgeP+MADYOhdiK/HdZVgeCnDdUH3g7mONb
MNvhaWpobzJVbNBIX8fuYtfMAyGyuyyXc5tYl1bbDurJaNbdXHa7kYTKwoE8IR7m8t2eEJIUv8wK
BZfOx7zxo/G5X081uckFH5hMv4ti/bqWD90DXcEOdf1R9i4qkBd0AaxDNrcNgDTCERN3ZGjoHkjS
MrRTyvy0Mu894nrBdpH+8pHMzMOi5YG3CTBN7rOtuxkEe7T8+5VqJa0fEp2NHkkG8DFZsCMvUgCS
EK5wFJRvDK2eK2ol6czhzF687WFxxXS5VJ+SZsPU2NhToLwuWRHqpXucEWgw2kkLZCTx8qqM/dgw
JrR/OmCwmoeTAPhWk9WHuU8wxtG8lO+oPoKlfUvti4s1P+NfzGGpZRgx1GZJizt09MHsprtpiV+R
5l3z2TsUXTCYxzQnsTToQd6uRCgqZtD0VtRWkD/p5Yjl3o7AWLgXt6lLSd9ZQTrTNZbFtq8ORX/M
ozyosSA36g1zxxPTyI0tCn8VMcupT0XFzKD1YJMltXFZAOpj7ZvWOfbeyQrY4WAIlXIC3fgVJz/N
4mzX5afrs99NnkEptXdT+kAs53ML0adHBT5CrmpH1ugKoBBaAd74DauhDedJx4gnd+APc5pYoErN
lRuA0RFCh63RDneiIz44G3xXzw5NV7GV1fyZlBEyxtB/yX6pWOV6P5ksPv7+mscmvImWcMiaq02q
OnNKXG1w21gJ6QvpAA3wjQ2MPPY/bP5Dsl0QM8y8UsnryCyj9YhiaYFZtLm7By8KWIJlTgGVU+V3
E9KS2f4VGR8RySYwFBi89qQQp9zBKwIYjCpbd/jqUhKHIJXQskvBSSqn29nB7JCw8EIjbKPv2f5s
q+xppL/0cnluxaOyJ18Vr3b2zhMU2Oza8n696MSBzAcjSoj/XjaDUX3lSb2TJYk8wGxvO6MxBcWk
zlWKBSxlOjhhAHGj8yg/HIRISuelTTFnDaPvBnTnPEDlPawAPvQJEA9GAgp7Pxur/eKoI/E6QExj
1pZcpPl+Nbvd0NchyLh7fbF8ZyFnwj512rfH6Zqwn+/ln5IjDxBe6HZmOLek4LXLO+7ETQu5ygJl
6vFMG1PoAu1g9x/gQvErFB9c7ztC2XbLjKYcWxfaGEo2uXWr+qDEeDEi3jaUwV8RoNRm/JA9cuPV
wbIyd/t49B4rhG2NzR2kuBjXEcDXeM4qYG7K+4ktRADRU1YCxgIoZSvxeEEbB0XHsp+6yPtMlunZ
LrOvCfvFJjGaEC72NjGFd1G5t5scRAhW+VS4fFAVu1uOToX6Vem/qGMoJKOMGIy5I3ia0TnrlHQM
qoojerIGrElSbas4PjrsZjbopbL5u/AslrSjfGli6xp5DRsCRs/6sldodzdaJI/In85DCaC3NMbH
OAUk1O2SBdUM0cKF06ZBUbvvWk2Wsuva+9Zd/XiO/XQiG9tInwYXZlqcLMygO/rr4VbNgU31vBeR
NfdUj3sGII+OnpytwnuaDYMOfYIQyxQozU5ABZp1vGuYWJriJzbd774cA6dj8NcupPpo323MKVnn
KBo6zg+mNeNwquqZHs99tyZQfNQ17rFf7yTsWzup2GJH1Y4sBaavvkc+sbMwWnebNzv/HkaoOcAI
e6gOotOQwkqqZX6DAcm9BKlVnKxF8Yll9ZpU/HgTR9H9vHzdyLxL8lAs9Y7om9NgFSRMzOGg1fee
RaHW3QBLmK7A14yGrjPwBabm4SirznXR7qc8DRjdS70/gJ5iPsRnwyGUlyExjKU0EaeJX1pZI/c1
gcZ4F2JWszfpo5evGwec8sRgXfEDuPl2ZincZCTOV0/CM/cVWBKH+jByojAtSR1mLwRGgZw3ss/t
7fDaQC4ave+UYIdsmjYdg+a10Y+x/qvJ7MDyaj42z0wI93NDBuYNNdIvzC8whtOEL+PITVw825wb
C5+5VH5WpfWUABCyOF2NyPapvYFqFQgbZxK/n4pq7wCvyBEduQRhEn+UjBbgDysYUUiBXXtOLTLc
IzssKvvB5vHfRBaoZgeL6mBta733G6t+nyQOlPg3j+lRgx3frRmiOn2vUcaTMUOwA/VDZB1Ko5aH
RtUEFiM1zET+J0c7k7nzozKZo5ARuklVjUifKkYus29mbLQ1WHMUmU7+wCB5DFM7R/uyclxm0rKO
GFHfESd9uOQoBFzw12YxCXYjej6S6PmMmY8ik3ugilFHKfK7t4qNWu/jvGCuQOlli9BCHeiBokl6
EPfRqzlQilJbV8m3PbNbpIujyPFgL7ogjm+vHUcnMfUPgL7BZaMJ077L/KV3epA5yXZtsPDmyUFn
vc6HN+f2ErjlmCx+9r1DpWFxJxkbT+1F85jPx54AAIjm26h2gtxacNadMzibojx50DLt5tro+UFb
FoquGqJX9XizQ2tOtM17ShdWf6Tr5ZDt+LQHVcmTglK1syWMQYHeD+bbehI9vHGTvJ85emnmMVw9
ZoQZUhdaXAHQMlnLe6eDhzzq4Zr2F3Vx+3suSy4W7qEo3et2fJr1t96+Fb/7ae0/cwB5XTSQOTI/
xtI4y/qHbJRNFB1Hqo2KS63nsBjLn+Jz5dlkSLpdM4Kn470pk12CdbxGHNSW7h1z30vs+blGyynG
fWH0ewMKqMrkCboae0ttW1KkkMKCUupUiNfUTve582bQLBXRl/IiYijGvVHJF13nozphLax+siIP
06q4Iyw4YJNnuJ/EO21cMpBq83eLNA94W2mclsjdIdsvqPtDmHXmM0LTa6agjGcHPc3pN6/D+FpT
g0l5zrF4p20fRPJ9jJMAGyb/GbyinleVgfNg3QC2DOVtfKIAWPvnkbJZz8BfclQQfSQxSU8TfXAt
QgOk4IiGp2BXrxdv7HC5lF3fQNAUzx+kVdCe3i+8P5kTh6vuQCPywluw8G2oepNhtcgHa2JhWjwI
ugcjitKlcPylXIO83DMP34jlUqO0sY1necPLmJeh/LJzJrnGtwlJTyvzrdnt07XdEX/ECmQKAeoE
0ouR7U2g/k3IQ4/pNJxYtkoQWUgTIWT1/oKblQdja6+fDiW8IBEEt8LOpsBySrUnRYhKknClnq6n
6862R2HIsbOc3fJRpto+N0EO1lB8vWvbOn4jzDtDUlRrBbA472OAuISCkyuZ/SNlB4LJjT2zM1za
MOc9HKqB5e1AVtarsH5YzV4WsvZMqOY1UYcpqWMbkZ7HYYq201D1QQ9OTHjtfVYlZdg2kW+O2pfM
0gcc7Ls54pScNOlHLMgYRJAxCFvwaRGZLxJtNzfjmyM5CxpewQLdSZ1ha5/q6aF14skXmSf8qdfu
MSaHut78Vs5LWjravnc9hBTqIY+jk6s11If6S1Qsvi3lzqB7mQd1jMwflDJQJpewc4aHzOuvLQWn
h913RV+stct+mgsCqqr72T73rJRXtyeRNeXC7nZxSn83eVwt2r4BesnY4GHh9mlJEu5z6u+lfGBe
tll+d/2BMM/FpLvqel+RDqNZnM4Vuj4oBgoZhok4YSyh3/EKYav6mDhbRcy+nB7BkydjRey//jYL
F4CagiSKt9H8nPls6LxudXnqaevjaAbLCWDLNO90Tb1xJmza5SAS909VdbvJQuKFvho9QmjUyl9H
eBSdOkHK40HBq1HnQS/QUon1uBTJXbS82yMLrnGVflm+69Chsr5mz4Iu2MrCGHEaLv3nFXxpYrZE
bRXECT2jgd05nthM04dn/VmK70XPdhF59J2UDx36mBnTtxw6RObbMQbTicjAmdAcMQ3Cq+sblcuS
bfiEHE7kJI6GcemD6bHQnXvW3wJxjOdu0+lzonttjUfXcJqj1kMPq5Hq9roKpwlIY12NIHeZpmvT
T1k5sV/0je2XOpI1aQykKhn66cJ2LvuBPgm94fBsNy+Z860vDdpQyk4SzfGQ2xHLORrXRKzqkHjG
HubtsqnMHDhK88e0/rCAg+VHsBat9tzPYWUuQRpHdA/0/fa6Uo04V1jK24YaXWXTr7TSXmXmcjPE
nOxEWHE7tDpRCQDHEC2TLjg3TLOaOrQn2FN3VBiBPtcUxctOG/TjirY9tcefJMaT0N48+seq1f3Y
pAZjGDqpa9pYTw2ICGE9rWXFuvsbjcmulXvp2TsNrwGDmcAdP2xWETdhnec9FF36aPMczBaXfI2M
Ff4nbngiJljT2rRR0tafYVSTbkFJS07zr6WJ2Swc9VFsLdZzGCW/adc3JHL7+uSRxoFCWkcr5tvD
WWveaq79SPuxy+6sonehEXWNneF2U+pN9oYybZdaNJwI62RpcgNTQcgvkeJNKAg5m/6kc0bF6FAl
wq1OuzUcrJ95vNiagzRoMlhzwwsehzsiVBjI0qI5K4GLBWkqdEsC3GpXEdRMvlH3KArkPQJZ0w3V
OF77mg1nlcyfXt68xNqIsirlz3I154WQhlcz6z7bfPrTtGQ0tXRma4Ej4WSC2ZXqF4SMSdsxHmQ7
E6PCq0PdIJww3Tc8K1HHKAM5EFTK4yTJ9R5ASlJ4MIaFNt2+lbV3sZb6xLefYHC8TrSM6OTETI6J
d16y/uwsjKj7y6zkjl0pBS0JvAis5zV9sKInJdOTpAZO+jfE3ptb0nHjSHJRSIebXq1pa3XfTdvd
je2zirg76WkRmyACIv9mtp7UdEEB4psJCQspAvO8bOqtDcZxQam89WqMfPGY7GE+vHQ4e2Ilr0mr
TiLnHS8Urib5hRDtpBWe7zXVM5zY75qJjyaqpxLuhpXGQXdpst/DFO8Mpmd/w5wqxkhMAEpY0now
ItUGiIIcD4K4WE4WMhrB3dhB5jEEBaxt0svWhJ8+WPkrq9FNgctegM1OnD0yxecbJlmffyv5qxPV
XV188HIg49gtNzPGS07iUpWRk+d8qqoJFuiRAxtKkeBfvGULJuMlBswyefOBLjmakEfnnBOwaf2J
uLG8sQlg9cJs9e7cyOHk/JXZD2olS6j9nTH0yNaCI7zfOUbzB5GPbxVHzNl7xDsbuwN80bpnaaRb
g7dIeI9dOyBwnV7MEfvdDWMDNJHiJJeb+qYQdOisboTh7Fecv670HIn8xc6Sxa7xEGk3KPyfkoVC
VqzhLedliNmIuMkTG+DvdEoPNnkOh8FrkfJha/XhuG8XVN4tmT+dAWRwyF+TYj4utbhQo187gf4V
rsm0dSIee/Ahx67k7p0EKdgkcLRcLrxURlcYYZm74rigch8N85K52l0Tu8/JyhaCRpynT1n3bUGt
ppUXHHdIkDvXOQ9aXB8y23sjure6SzNOhrR8V076StzjxPlSXq08nBecRYsD+yTBtNWWRy7N5aHD
/LF1Ue06SEOC1ckoR8l2UQgouc3mnSmomlXSG0HPH+A2f8vJhrEQ/qPKuGoVJ/KQhOlymJLuWLQ3
fXO6I5ry9t2B3lZBaXPXzPG4Y2+1i93lSFgQeN34qJg4aaBiOsekAXXemLZ27YpTj2S9eSCrkZme
k70vQjuQUY6+vYQKY7frW6207ZxoyenvF6ap0abIYJpH3kNqYj6wxFm2bb6PzdH30BlpFKNYygnJ
Xi8iGvYkJ4YNNg1ufNY0CWq3ejckmQxNXdwj3Hq2OVVIrHGajpgi98tGbVsiu93Qh2zNJf65yYmi
/FSr8r1Ntd/5jX4eU/swwRWMRGONFYZKFLd3Nr+wc35zk5tAcKQEXATJDDXaMCRVbt/tB1eGetAh
qgV+Lxu0hkRY9AQpdPgoUSjObXZKbI6get520XTmhT8veROk6XvJxs0jlTmpmq1JumN6W4gzfBZ8
WhrU+Dnn0DjmaFXDuUh0X2qS5qeoKFbBc/uMeC7o27KD5iLGI7TaqmmWzTyPAQqjELPLeCfkiARc
+wbI1DPs5v7Skig6O1EVNHrvnSNLL0CNksaoteRpGOysjfyiFsN4Xm5P8WyXe8b90q/lpYBk+5xP
HaOknKkw9r+gzwkW1+L1MI2wuEmCZMRlRzwZoNKQMJuPWdxVoVD2vkLJv1kd/gJpoidhfJ4lhGiJ
XXInW676xX5c4yFscue3abAcm9kw3eWHnuDdoxuV52Um7yxZznNBKEUT3Vdr9DF3pPk0Lbd549C7
t9bp7xe94nHXGpo+vegf9VT3TvaqXqz8Ja6d4kl3cJYTeCRjSVy5le0QSbm2cTEnaFGJO/70wia3
ADApYiSyOAdHXtwGFcs0TPseugh6AiZGNinQtw9BeyQ0VIR9yqpiYbEBN+o4jUsUdG4ZGMh6jnmF
GsBxyFKMe3M55iC+R3fitBdJvCsjbgHcmWQQWbyEOZ/22alfJDrwg4ejIzfj6IyYiKfXsXba3Mgd
f7VX3GsiwKMX1Ldgz8wxzp6GwZUPNI91QVc72PAnKMAnKN/EhraN3y7AMBH7smBpRnWT02anSg2o
T+Yi9Mwf2BQiGKouJXjPZuo4V58O280Ms5o/rpMTuuZ0L1XvHqNCSw99lOEr4gM5dLwQ1QjAHhJp
cnJr6115Vnn2bkOogoKvnyzKq4kpg8EdYlMr5VSbFSjl61pp1YGo9g2qE9irk/5aoFUkqU0AyndY
TZcWn+sxEfsKJqqOyGTn1Wz1nKkAyHB7Sttgsq3hWGfIGQvTqZg4e96uH9ILCTKbrFzX09VcyUkn
yG0HI1lc0jj9smfPhAhvfo/ik7fCe8XxfVtKi60bl+XZir8x5nhPMgakpCi/VRtiaHkfTXFxwHiZ
ef3qjpq185LsIx2NAX2d3fnC4i+UI1/m5eQv2qTmFfELm8DMyve5y+ZymEtSnS4JradiiOFlzmtK
Rh4+zROJtzOKWmPEplK8DjejZ6Rr07ZzkzTAEHyaM3Klrcjw8zL5BsP/RKUPQzamBoudW45N8qkZ
rCS9uQZpizAbKk0UNBaAWstM7gvEZVQV4uop0rCRlhHPC6F1NFFD24O8sGmJrr2HKaPNhmJvkkoN
3J6FWxwDSemc8hrFXR16XvOZOu7wq2tLqIM1W2rSc5Heau/QujUm0pSUaPbOcza8lTh4xDBSuhPK
c2hW+yl35bVISNWdsMTMsRig80wA/CHQ+i24adDUtgrk4DAHA4jD3mf5iYw1JDyrORQ1GWMLJ0sy
mD8WK3Iq0ekam8Q/3tRsQYPgmC0Gb9rti4m7gxe8YYZrXSeD4M7+Nusc0vI36LCfGfSd+QTlKUH6
S+ph21CWHugdkr2ZzLTu0ZFkGjjhJcxzeyQBFzu58rvKfJg0ZlXE2G743fvLSLDbkLnAXax626ny
mrmkeqSZU53hcysjcrYch7Sxw7JVWh9vgQRpBy1vuwD1OV6xEsI7roCCnyefs/RkKu1YzfDvNbv6
QyKNw1CubB7dQWP+2GhHsCN81pJIC3W7zjdJ3r8iSGuYGeXHlrTptSGpUWPXmrsOTZmsJt8mLnGq
B39d9AEUP+jrIoVT42bIj8cBjwKEJH6qbFdpuCPleG9WEbE7NSpxpen490hIysuQsy0OJsyXTLwU
Tudmn7XVR4T6jDT3+IvN0k2kx4cBWl+8WE6ITuRT1Q3JDW5zjRJDBfqQsFBb25qA34pyiUZamMzQ
ixy2wk1vayLS8ec190LukH4XoQzeqhojJfpUf6jhprUdJtu8kDi64/Rd62sQXlp7aFv3bWbUtMmF
W+0HbjIVDdH9jT+IjhUES+88xVP3GFuK0Vw9HWAKbolgKukfcHLFk22HXmViD1KCTNk2o1ucofi3
rNL3jgh5nVPizPuDnpCwkqbwe+zWvT27pvFsm1HQRpPA0Tw2SHWdJ/Ssf7QxHx4rdKosl3Jekiom
wnlxvFC5WvkkCIp7lDQwW1IfWHCJwd43lSADRcpT3XgHXkFtt0QK7Yw3ogfvXrTM7ffwkxZghNLc
F55Q+5nTFrmOkmBobCy5ZYJxGpXqQzbGASZNbJzKRdSMKoo+ML9vhH5LBkJ0XkpMsNH8QRi23CsT
pc5YV7+jMYo/YM790qpvh1yGCwyq5bkgRo8gUN7BPJWv/UjIhrlwZkewIsO//1jffDZYevpAs9Kn
VN2ishQpPIBr6v1oSGxkM+s5zLrvPE3tjmAWlxw8u3xOm2hHUcwKzehqfMA5P3qO9cPQm+ZKVG61
zckkDrEQYTwiAjl1uGcrYaWXZE7huqlowZWVTFtk5QDmiADYelpiHP9+cW7/L8VTcXCTOykr56i3
JTNiY2QsGCVmaCj9S4kqMTeEZddjxwpgcYc7a50z1PgROSFVenUysZ+ZOx9jxUnQstkK0saQJxSf
I9gvP6f+cMrL6sbNxbh9Ud0ybs2MTOYo47aFMaXd2V3aw//Heml5y/NkIa+R9ifJ58lzZAHp7m60
07Q2q4AgNulja2I8b1fGEUVCtrEAx+wm2a6nsmquOCKdO8naZO7DqBDiWLeMBZaW1jFdi/zBSIhD
68tvzWvaS55nxzqm1XTwAaPOJDCxJ1YnW4p9O4zjnUV3tzOb/GNlvBYtQl2V0SHXIpbqutbzj6oT
7G6F4J5Oy/J1BbPn5/Hk8FiA0YoTdwiUCM1xZdKH0ykQ9dw+I1v+mMyKxg3r66HnGnmFI54A3euN
g52wsdZV9YjWPjt5PdMh/I2Pbj5iYelr4qsh7bWW3u4zOTvPxOoxPR3kGJSYSULq6OJQpbZft8KF
wYSuH8XWEBYpEdw2U9iwqusuwHFuHBuz+FmtLDllRFfpFskoUON9nAEXqDRQBD2rOVKuPahpEiGx
ZiqoddIsIrTfd+7tiz2av9ZZLEHCWqprteh+rRvt3rh9yWfC6XLDesloDUjlhpnZJfp8FRhoqQvr
N8v0puvfX3cx5LO+wTGC004L6g6XfCuBYZAQZkEYyD2XFl+qC6q1E+/F/ECa0/wg3Xg6Cc16hTDt
4ZrmEslrr79Y5Txc0J2iiVK30FE8qrGnLXthO0xD6so76/mAdYjaJRCuJEc1wzm3GSm0w3aV5p0H
HZIZcSRCu9TZ2/eLeG3NiAjyVu3LOsNIt2h/HBam3FqFuJezZyPTA7NvgupfbnD8oaU3zJZzMnv9
GWc0/QBTT5Zsqtrr+VoEtt4Nd0bKv4C6/8aGoQsnsWgfJGszKOjuaotSdpo6VGxtx+YefQAMpiGo
HU0d5y6Ln4dWIiLCIQsdsbiQpeZh144Zqi0SM66JKsftxMGoKbPtoY4Q35n/Q92Z7EaOtFn2VRK9
5w/Ow7Ll8yjXrNCGkCIkmnEmjYORT1+HUY1GVQHVQC17kQIiMiNDcneafcO95753ulf3VcicKyky
nwoJw3jpsdOoHaJr1ggggxUfmZlstX7fuzjAJF5PfNMS3FSCK8Lp43VWB8BI5mL+FDOozsSO3+bE
RI+ToTnk+f0iP5Mybazus9gfXyGAYWJrw33qRORC4Hy5TVEX3CL4owT5kQfRpB57a5R6z4mjvSc7
X1UZZpzYcucTIPPwuUzdfYavLCvNi6cgbPgIxFa+Guh9+5xigjRTBno6oekOmxAtGj4rkfo2M+Gu
uU1gVA9GjNukFhbLIQZAR2ds6/d2acqixeeCkHIu5HQLMqYY/C9H4non51JIvVNKJUdpthZC9/ZD
xI5zMdjQbbIAo7AdpcXLghF5oCR/TqRRnzp0a1tMupj0yjbfaTRk8DMYW09xfC9HStKcmYluSrnB
JVbsx1Lj0IkfkhB5s9dD0JT4et+ltHfgGfXd5LWkR9U5ox47blmIDn+CJg/ek2i8qNi/D31NUOrA
jiPRMtt3uCFWSebJbd6kNI4bEpqmSzgAv9HmsBVd+N3m7mPhYS9vZrLoHH9YF1zp2C692xjNb0VN
6+onQb0ZhzhcO0bRrlvN3qZDQXHXcS9uxTi9m3qUL/xBnInmfS2le+9awRvO488yNn/JfnrlBQLp
l8Qm43jnPIUIQ5KK1Rjw0Wtp1tGLD/5NRKP7MQ3WcuVwaeqSaXlS9NGDb2LSBxKw7qvaIBih5ue3
6oMdzmfqEbEdQslqexh+2VUPlCB2bSRm3rMI8G6TK2axKvMvKd+jkc71HZhDb5cbCYtX6xxmIP90
Y6IlUyPZZBnDC6z5VGAxxHKy9VZ16c4YLEx0bbYJF8LLMd4vyi/88fQKvTtulVMVZ3eIuh0q/7PL
Ci1ODPYrpCjRu7erOnPw1mf1uLNN/zAV41WFAw69LMwOWfwWAbV4EMknUtpXFUzxvibKaTKr4SkC
3joJbs42MVG3mOQtj5jIU3VMgVBSWWtx0/ZTlVTF3h0RHgRdcEGChJtvrrpDHRYodHvpbPA8ZBFD
RId6HC3eXdsyKk8ipoRZdw4LzoowfgtoT1dmkDnbifyMk2Ifj2ucCXcxDM45q2keSQMZqdBaZ2XH
zHy9pjk5VTqva6LZTWJOQyRmF0TDj6JRFtNMmvW+xHycEieBh9VdpCDgdlPByiAUzy1WqAucHSIf
08Lb2CZ8DlP0mDQTNJx14EB9yfk4EyR6T3xoet+H1w7K7s5lNHynew/IkVFHd1U0Y51jX+nljGvg
3l7rOQxBgwQn9hRb3F3OWVqfU0UkcFYbn73pK/JcAgxVYwCkep7CbS7kl4Zndiy66ZBHelfnDIDJ
swvGiOhrwoXwpSf1rsKbSsTkcMS5P+hiYsHt+msLJJmuP2cfFSjekGqRzQBq/rZTaJVEiBI8mqKB
7GSHOVJjQszrE6FfxRoUQwFyfKjOQRMtEz4yuoxct8dIt2dziO6LyvzuTKPexBOLfJhZrHeia+6i
5fMEFyPyOI8UElZMgtmHzyAHlHbPtEiEL2nIORj7yK0GRiJZ15Wsf7WzCUlDxiwyAdZE4JKSBoI5
2c3RCFSL5iDD9VmhT+J4H1F/W8QyWZTfTEZcsmrQ7i0IlLJP96qkHqVnv+Lja9j2+KB7Ims700bv
De3428ZXL62efpq+1+dIuJr0Z75EtrGtaz/e4/GmFaG832JXTTAVORBbLH8vgTyuC995htxyplxu
d+5EPzMWNddn3wBytOz5orJ3QCUb6cbpVpvZIzsDjVRmmu7bsWNOkCp3Vyno3KkTOKuKIV1a2pfE
qk9xEiuS0/qED55qiXOdftzcCB5mrwkfjGr0ttao0esY+tormRxAacEDILF4Y+VmCBYRJ2BGYlpQ
myvNcPPoPCfmbJ69vN9Ubv/LJmISRah1l9bfHOTltgkVSh5Pf6Yhq/W0dv54/ouINMuosJ/v5/CQ
du8CpiXbirBYS0VB0kprk0+kNvmDXDLSo5TqrkSWSHusSWhdB2XERJwrvKnVleP8DumvPkzs0DOf
+mSOf4d5hf3Rsu58CzLeDBdtZdqNYqxPv13H4tVx30z8S7Y9sEnr/a3dYTdwGeFJH/l431wLHwUE
8Ft61hZBlMGYA2YWndVopIfUsSbi6xcVfhuTKzt7W12hN5QpR6DRFKfRVQ06IivbuGUaM9+kwbHy
hsGuyiV4qspFKpBeObtGUN2su2PjHIUNzI/Cf7JLHe66uuO9zQG/jQJvhlMXcG3UE+vPeIP9H4Bs
QvvnyOrcAQKofdxr+EH8bYgGy6eONIQgDER66a373eOtN4R9gavywNAW432gd4Yx60PjV68hI6Ud
llD4Mw2x6Yi/eTWWS5rCvZxRUlYxDKsu9/S5tIuXoXMfbfyT9y7MHUcnF87+D1vNX9Kc5SGmrtN5
elaLO8EirHWbLTvujCARHhgSeONtmoRy65Z/OGaNTZPgtsgHv97T1J8rhgrHgYIF2TNLN9uZGSfh
00pARCw2ea7sRYuTnhBrF/uJ+ZLCfrXhGRjWJKHfmWH5p0XeN0ctubNIWVy5RM0OY3DX9bu+9oeD
lyeP+YgJVFkF83+8Z5uISjGm1bmzJgBIQla7ZIaFKfRPMPwqe4vOOC06EAXfSRUzXmwnKj18y9Fs
Z9uRFDf0NhBCI+rPpcmceMvQ9QesEKbIA4gWPogil1TS4qXFf7prax7X5Y9xRMIrVOdoIBQ0d+Jv
aRfe2h+33O4Wypx0W49+RKKzo9ddrP6MxM7eYSUriKQCqIW819ip4iBT2DydRKlkze3akkYKd6Wy
QOSwaxTsnVaTO08Ufc2lpaY6pR76h87dxHgZVm763Ei4RVGQRHjkWKcpnzcfJueMUoVkq1ENz3Bi
0J8Hk9h5c/3RdjgeUKJ4azPCDMrObD3WbYanpa8IgEi+B5wOOQORo2taG0A+iBFwgF9U+zSGfOAZ
aott0Xv3pu/nm9FEG+TTD4JhRH8Rdi9xjCqV4mu4M4nOzRqQN8XItRH+GZxAcRwRQDENv+vMUJu0
QXjBpoPeW0bWmfxdIECWXESlb3gIw7+HQAjGlQ5g6WcZFot0U4ei2pqgE9HUyHl6lhV4EGoThppO
O94V5IUt4Pc7VXerhqP4TjsM+4pm2jjW/BYPPu8xUwL6t1+GIE28S76Vn7RngwxKbu5wBLQyHGw5
fHWWT3h5m5r76XFhOa57vxpXomPcG+ZsFz0a8ITdUzAO1bEfB5alqqIkFOaHaRfdJqwAxsTxQ9M1
HoVY0jOI4O2OhpgkrLQvrnHYnUeRqX3oNZ+mrbAV1Qbu3n7myZ+qZ9fgrGBswAs0KOsKJSFxvd/o
EF5llBOg5ciLWwTedxAbh8h5itJK3bSKCQs1va+Rg+qc4BrQY/4QGIkLO6A42hkZAlqO2ZNoxluP
CwBOCXAErXSwZyoGCQt1eJ7Zz72W00PnUQOVLyH02mc/ZuuA7xedRuo9BrKtzmUPJGbW1ZdblmRG
3HRqzXsv4d0nEn7g3oYqEtMKrmbXYzHMc8lbwtguKjBDOD5hIb72rb3d5q9ZXIcnyze8nRsFYmW3
M8pLi5fkf26ZXD/97+d/fqr2n8vT9vm/miL/U+rW9XPovpv/53/y/5G50sX3+N/HdT1+1/1XLn//
U/3804nvf6gtkuo/Wi2XP/7vTksr/BfxXKETcQbYvHMWINh/t1qSwLW4GyOCoa0owOwIfvb/WC2d
f5G9YwZRBOwQWyV//n/93+Au71+mHeLCDG0bOyZ/1PufeC3dMPrPKOsQ2m4UwM53SetwfNOx/wuh
2RKdSqWot4YtR6gmpvHAgx8hkVH+b52+sONvv7mXCb+unfa555BmTw6z0Bzjd8fw6AjpOlZRNQWH
uALIwkGCAOCcNlF9xcTESMe5aqIirmM6hlcT111mXHFl26s4LJx9lFBu3ep0OEJMBkvNXPkWubPH
pDKgmjH1D2kVA+mA7g/5heKUh4oUZjdDOJYDxSOXebAFLFnDfVG93KclIkt4zuOaMLKtaNA8R5lZ
72DZGGjH/PmkojB7aZzkULQ6/NX45rgOHHtXh02BcmBm4C+xVjqMXmHq6i0ZMpgnexByUZAdRl39
qTWrVbQLv4gmkPsiNLcMJLNzGFjtvU/8FJ5BPC7ANahwbp1uwZYHybPsTVSto3th4DGApBpPQ8Rm
YZrRlfQl+h6qJar9ahkD17BsitKA+VGpt64kdYc2s97NNoZFt8/JblcmWTKpBlYyDjvLXwpde5DU
lemXHsw3x0A53PThwPI63kOeQPCX+WtfuvbTHH4saVkbT5QCF8NzSkI4waIl6g5NtlAcSGtrhQye
GeLhuIpyds5bUk7UKcLVuYHn/dqJtPuxo2f2UU9GTSCvRNCwrWT65S5gA6vxcmxpbGl6rvXKGh8a
n9ktedtoo5cvgQvSQRIQdWXbfwbz7HyxbxAIydFtQzVmhw1tLkXiFk/j/GAkcJIV7IpSzc/BYGJp
b82YlgZ0EJPPnkzby5T5+qUiUjVhY1GydI19URyTEgVuV80z5p7kXfnNLgJg1JbTk1Fy1zj+Rlbt
R1MmHxriTEJ3R3iSBtbTMqdiqbJP6uIQsttEk9cf/RbzgsVU5A6qIZ1OjyRzwF3mV6a6WT3rNhPd
q2fwuoJ4ht/UsdYw0pOb4NMEacP9b5GwVePfAm823Y0ZVg5H/rEd/sp4wB/qKl4AZxZP1fi7SYzf
HQSfQDcPsU3tZg7MK8vpVE2AoPOxepvQUTmO/+0a0w2m6zs4t3PQA1i0zPw+aKZj1QmynsenqGHh
bTAQTxSr8bGmIhzzcmMU6iGbhvdpKH6M4Rcl1H2Su6+xJx/LNn0hr/fsKf9VergOuk9E2l+To2/W
gDWFpCD8Y8guM1tDkI9/B236GQn1EP2lzx4ZN71WXmzd1ZFDuozLX2vP/gPHBlBnS3e/oMSeC4/+
zbNpQd27Pd3JHVUjyi1x59MFM3E8FEB755zdVuhn98Hg3fvRZcQO5QnnJffLP02HtaGhajTlr1Cp
J8kmbccC+8wYHWdwJbrH3LvmMe25l7THnr8zNUuF9Lf6rvXIq6i0OirP2LBQfXVzKjCGKDG7KhhU
iwQ1gZzVzz6+NJKfwC3vaAJv7cyGXustSTo8dpF/BYfALZ6MM3qndtryyFiI0ex9Kep542ciQVeD
BWtiCwk7EcleLvRhThjGuhLkZtF2LzKdqhX8aLLcHXzQoso3bCPIAg42NhnDKyJtmYCoqj2MLvmy
aaneVMUr5QH4XbHXvUVsEln46LekRYUDn4gZdSB7Ph/h55iaYlUL0sgyUDUcj0hsIDT/1Cbjsqiv
slXpjgdrmh90N8zntM4OiG5zaM8Uf4nV/da47UYPIbo3vvsx8t5ENmJl1fzrNvjJGyCreWqT3xDs
VZc9pz5yyWiojz2VOk0rFLNxPs5uxrB6+CoaffNTXqypJ6jJqu0/iZ1yiFXiqz2PzDiPZV4BIs3V
m6t+Q7mfXixfX7oRt1LWY02d4UR7ZeWsBrv5yjzsL3XS74MhiZmAVsPGdZsnHgNvW9v50zxPdA26
vjH/27n9+BFW3W1wi5cgMeKdIF+P4EKFSgbDnDIPcMqrbY98A6eGLfel3y+T68pGmkR4alPHK164
Gn8crsyWVVSVTEivPXp+SRrcXRU2j16wcJNd+YEssN9CY1brLFo0Zu0BMTd6h0lba+bK3arqrSWO
vGp3PeOWu3EeflRMUDDyNGwl3bkEBfCTe9V76WK/0jqPdnMd909W1v4Kxx6flofbTmCyYObxOQnw
O8rOXhz8rRhJ5i1YexonyekFTaRuwwSoq/vdOQP0M3ehA2h9rGZPPA7xUfio+Bra3oGJUjpCHAjc
B5BCH6WyjM3odX8wPKKvjPGIVsAH7rRRPAQByL5MIRoGBXBzp1bRhJLJDeB4BdRSHkNALSCSC6CR
xFeF3ROgdE7BLhzvWjbN2pC3MYAEGvTcoobVP+jWajZF4pFnPbXNCklhyg8OVHyoXMQwHDqscY/I
iMYLn8BE0L4n+BbMpuV/K/Eyl7W3mZgrDnV9nAjE1BpRKUD4r7RwcLXN/rxWEvxhIdBYF/6bZbOw
LQtxxX0M9aGJ8aNO1Ve5CCuY6lNKeAaWiST6aVWur7lK3nUI5RoDQn7pvwCPjo8FTPoY55Xu2NIv
WGB6ybsx/O6bd7P4Fda4Ysyc8PNhUqhv+eQrszkEvTftWSnepg4Vc2AM6xnD9ggPsLaxU1E6foD7
VLts4FcELC9zp5OZkPU7kP4S30cWZ6oSM6vOMPxMfO1CtuzMDVKonTMNYtf5WAy6qcBCFm8n2mN8
AUysYlOheyqq16ir8rWLYHc/1/I7jzH/kXMUEYyGdXTI7H0kpi9ll/Avo98ywv/croepf7djgR3Q
ITty7iJsvJj4TZ/9keIdvaGKvCE4jcD1umqjsWIrcZrJVjskikhOHsppYPTbB/ORaKLHNE2fqA8l
w0qsm8IceMOC6N1pJGvV0T76Yecf/YG7etDDvoi7o5YAaRtSn9wGCogRwBHv4+ac7MN2wLBlIZnw
dfwe9AWz72BGw5a7H86EKsWLhvtGYhkCzY9oOIa3qwdEUnN9wmXPYy7zcF1bDEwF78aFBO+jtrjq
mhHLV1NUT/zMl7G2MzZfs7tuBFlCy0AD5ipe/5F0Ni+CGJufuR8SmrV7gJMdSk8MFmlY5GhchOJj
Quxfkx/DuTVuwjgGrm1tEflgCvGxFxvQ2VZKNcFBkmqYpx9pbtqrrEFBbCdpAyEAghqIRKCSGc8g
vCnJ8WXRP9s+th+rRwXtTO3RnvrnVIafQjBejGIwmrBSuPRD5xC0I9+BYL/ec8oMk3lCgN/vBQIc
kSHwY2W5n1KUHJXdGBee5tpNL2CaAqq9fIMApUW9YXy0HkrryEjuscmQ/qSq6c4ZY2PHFuEwhoC5
F7dTJ36VE6hHT6U0DviAGstdKyejykzNaO+1cAl7rSwwRtybZXyvKAn4hDbIZqOJnznA9eCb7IIb
v3XWs+5BLhbyMZ8sUJ6dn58QepYwGLx9ojj9KpVi+i7Q8SAfKS9eygWVp/jLBP5GePDEK/Q2M7fw
bR6Wl6MrSGlnX80LaQasU627JmkZc2E92SkG5NrlG4xtNe5Lr2duL9PhkI/e8+yc6TJYcQxM/4q2
fmxt39gXvvvpRsM7d0oD1pxbr2J5LCUHELiB+QRZbWX06XVwoMcBZjSJKMcpz+fmYtQAhkMBkwRJ
2sCOpBULZiA/TXn6hR0k2/ScboxLnIeZye3OrhW8J23vBgfxFTFegCiQiwT0CIqlnauM4pSjhG6X
dx0bSblqwsDdBAG4ZMv+Y3EGrHPArSCvBRoUPvNeZB3C3jZPoHpfWqsTR0nxkkLnTYbcfqqtEn0r
bw7j7WmtI3xOeTxdmfQgO2+hu8O8DKGXzNdMoPlOxDg+9mxlCmWCpPSGx8xg8SW0+ByieG/zFGzk
BMecfQiqZBkMO3sYz0pNCYPyhKUM5PStiXblzkphBATS3hrAko+uzzplCuk6OhCyYT9uW9I76A6T
3xMK/fWYoqASbssUOyh/FjYMT3r97Dmo9n2Et7DeaGR13J/w4D/pWVv3cxrV+5Dv0CbNosUL9cTn
8hWxRHqCafKQLzkRVV3Ko2Em7YGtJhE0mM/TAF+kbWTBVbTWZZ71bkZu/vT3Sxr+drzm4Ll++Gi0
7HYQdEOGGOa3KcnFQUcDx00Rz+eJ3LC7FI3QhJ0CmzoXMgOBp5qa955DSZ1iaeHIwykalPbW5LeQ
OPJGwpKBOLJ0L8LEY1Qg14fodyVUAPYA09Bi6KcXBmiPeRBka8+vGJoOtMIMoMdtXpeXwfHG+zLu
ntjVJizE2QB103GIg/sh8eQ9n//OskBs1yE5AdX4MIbJlSjXg4vZngZidvbE/K3CWnfHWKO0FYPR
7ESHOcftDEjnHi9z6LvdDp6+xg9pPBN8OOy4rrgy4ubC8g15O+JYzLt9snddN78XEl4vdtIMuZ3/
OkBZx/UfXVDPTHwKIGCmoZzAhnFtOS50CAMIzE5N6ROz0en494uTqz2iFfeopLyOtaBLG7iURys9
dMDKNkNbbZ1y8g8WS0tVYbYki1fS7trzSQN0G7DNoaFaqBv1pXS6n1kZHRqUdlv1oWClaMcrx+f9
ZFN9YL6PrsfNcRimjCOgQ8MXVW5/+/tl1MUTu6SXsaq+8wgx+0yHu67TJlz7uT9f/34ZCwS5mPlR
0wLx3SUW7qUZK8fZmEnQ9lJm1XloDEc8FCwkSWDHO60JqHRTebb6ol/XvRHdidgMjz2GUASEIEo8
6o0g7od7evJ6Fulb70NmKJ2wvoa1Kd+WWoxwIGeV51PxZB8JWbu2U68eTdfo1u2Af9gEg7li4SJf
ZeUdTS/aW2bdfY69lGyQl/wGWMEHJJT5urXT9skAULE22wafhDCxmwxFfCdwwn2UHlAtUFEONJKf
ukK3nRrFZ4RNCiCL7neOw70PW3E6AJWwtxOi2RNzgRJLc35t4CY+dB4XSCmRqyD6b459+xoDSnqH
Q9S60n/PTSUPEwTRcWQSFMTxi9EBigoDuqS/v2SpBwrJnPXm7y/bri7BGo4Qw6lN3UVPaBdK7vix
C9B8g3pRk1fs63Zq139/mTqyP2g0MHxLBd30MN1bZV2dG6j1NYEzGdLfdzem4qXbQ90eI6iMZBu9
xPAaD5DFMbKDuVvnUAwOaMldyvYQdYYBA7dktHCJKVvXJSlp+57XgcGAtSxJrO45DCdsQACARBP1
TxreK/ch4hwDv8ss5N5wvgtVF8hV/Q6Wg5nvhti/FT0uUlze1boWDI5M2J/CY3KFNcTCu8pefRwF
UA7aKjXQdFojUygHqfWmKxsqbu0xCKpCvLd9Q6uuSBjofftVCyTfLCXVofKIRTFIXT/J2P3U7nwv
PZ0cmw2ok/o05qRuLP6XsAW6g6afrAovaDaly0rDIqvwoGL5hO49+3AWAy6KcsAqIcxB17hYk3B3
GSGAqymZuLhQ4qSmObywTTSxk5TBR1fMD3VkXUNYoWv8w8h/yXFl8ZNjMGrqEfeWYjkXcyhENenm
JSjtllLDXXgbGp2vGW1Dj15POHNw73jto4uesZuDB7YfDBWzb7e+jWMz/ARz9+7/GM5kXRHMr4am
lWc2Md0dcUOLyx2zhOEkKTh38ey5YfmTBAMQGngqMNqyYxeMf6AG189Trm8SDMDW1U0E+kJNO7s3
zV0u0gfHywlOSsJoj6sVgw+x4G0physaotc4Neyz0bbwsBYKwGSUNLackrHJfj9BrG0j1Llk/twf
Y9Xt4yIx8QgYgi1KdMj6WFxyfgcBjosJg2AdIUv2iYjKgcdEZ1El3NlROa2X5AwrsBnUkDYYo0Qg
JQIaDw50zBnumKxcEA/Ipat9V4TNwj7ILUucHTdWB+3p7WBhw8tjdBVxXp8Jl6n2WVP3K68GCNIG
3XDmkvSZUcaIObMyQZ+DAcinbHxOYE8/eZ5xz5zMP+chFZ4CuDDGYQ5FNbY3Iimh98FSP2Mg25R/
zMqsHoCeDhsSKftN3894wSrmpFX7R1v98CiccjM1hbcP1HQ1TYXYhyHc79oTK3cuNn7hvE5tJo5W
5KKtN8Qni7TkC8seTs1SfQ5xP15Mt57WUZ6rrV6wujUKRsze4SVNoJGx5ANqhzYZmp37OzJtfPpx
BarcaP8gKTqpHG67OzP4clMlT6OM5an3s1sbWzyw2b2KGVcwfvjRiwNHIeCyugyCBQLfdSiF2FjK
PeOtNL5E6r7W81kGrObZvXkPMPBZuw4s3+3gpks6OQPUlDIYdDFDPrqC5R8AchJVZqhmKNaQkNtd
fq2xFLDxNGFm9cgZzMY/UCRWR3oSKObF8FTTMFR+9TssLfwNwgdpYzECmoPW3HiNC+jE1HuNnnAV
mzHxe5gqjaw5xe3irWfbu3eWQKm5Ge27eA7eHALsCZyLQaUpuz/bvTq0WTCuJwc6qQjseFuGnCUW
AuNVZcF7SztGYoWol5U3mV6IEQHCu+l6QJyPdhHRrQUIGWulzkw883X8i/h6prrwBiTYwi7lM2a1
gjTLtJCbIBHsDolYOROcfU6GatXV4lQPofPMqxmKd1nO444BA9nB6ZmLZe8klCEO6EcgWlxVpN/e
dUGL6BawIL5uWM7TBCt6ovgy7SFnrIRl1lHPVkd4eGHLmtikiEVuO8O8AwlpZfqep3jnQFJYsVV5
81qv3IyfsSTUPWrGJZyUn3+Khg2y3odS8Dt5g8BgCFv6RRFs3RnFVtnLnQw7getR5rg37Xu5FLCx
BdTPIr0mTMtdpEm7CrLiFKXTGl8F9u8KxcYMtLFPKRFRZN5yZYttECoGdiWVFJg45mSJ+SeeOWed
vmgYAZas7m3afthoWysI0nWe06IkZILPpWdeHWe6KxVIx0qSxSI883enLDg3sjyZmUXdr0ocDMg+
3LZzt7FOtqKy+1NmFYfUsnd9Cdh+zom48lQP53lAThv5Q7EdYq9emRKpM7wetY47a2c53lUb1Kt6
KIna6n+0Vj8e7okVqZqM2gQJUlhV7pYoyriiMphH8xnyV4zqnHjRoNw5iJNZqLRYIEhmiYbkjw0l
L4sywHYLZZMn0FhbRbCtTQujolDngbH2Dq3dCd9Xefz7panwbLnkH9Lj5Q8mtziSAAMUI8ftVKhk
3S/BJcK1d5kOWL5a1T61UyA8LWU84RE3BIiA2NiT7fjmM+yyyW90K5ehks3Oli3VQsgw66LbWu4t
ueQ8NAxjbY3prB/ZBzOvpuvJz/ZRz/TGQU6fO3nEzKgif2Oi1OxpPaVM74XIxgeCUkFude1aWW1A
EFOwbbH8bVTRoK8YHQP5OYi9QnPmU8vaXW18ZPmbGbre2unRdkKP3zRR8+5VFFvozL1VimyFN67E
HZzNNxPU3CbpiYIuGTpbLA7WfkWqSQLrcpeFPkkxi9fVzuHop6LYypEICX8Co1NBSQed35ubwp39
Lalr8dX1linGjLkcA9BvoG6QbFznmzHGZIHlQcLcbttlZY7tFTAFzVKw3CMKk7VJldfnQQRBNXll
+ea74aYJgSu1onTWXhCGKzZzazMr6otnI6wva57M+asp60uIuBF5uoU0Kgx+Jq5b4jf6j6qMyb/m
8vZjxDtTYt0m6pWw8Iyt1sDg+6J7cFoBPGNKzRuMDS5D51Q40W/8IV+ChJfTnItfAzXfxi6JXjTt
ixqUvR0D+AS574wkiMKWaaKJGnmxwefIPjOvaF9wgVLwWTYgvPgzdupPBWkTnBpOHHdKBw7eztka
jipXKnPfWu76ixEkf4ZaIx8qq5/lnzmujYMV/sa3nfACBOVqjh9CO7YvRgiiOee92pRt2O7KAp8T
KNN0rYKKt2N+KYLUA82dR5jgMEtVtrVzoYR1LCefu46itHuaU3x9KRRHoJyQtBLMPzOHsS0oiah2
6frdA1o0wAWDdxkhpdhBgt+Lz8/scFEiQWPZ4T/kKYoec3TFBvEtMUptxTkml2qhP4XQEw9VDB8S
1uolYkAjxqTZVkFkbiJy6v5+X0R9HtKlBxSzcY4VHsW4Tf+SD2egpRh59YIOqwkMTJFjz1ZH/BAv
I9EB8TPl2w2vzVNjDK85zvbaFuYxTAYYT7ABVOYdLK/f8IPO2zEdWOCRmmUQoH6nDH7VSnvf2v2r
Y4fmXTUJ4JvopIGFbNqAkdO0XBK9tUZs9JpNDY/kki2W3xfauHjoC+/6UL8JDyMHApSSmXEb1TdP
+jCKUzFwqJUdnroeOQwT7LRlVh/sMtOFhGcfB8ePdjqSf6p8fjcgcVRd3WNfij76vOThiXB2i6b4
yNPkp3IplkEyPWcxcPAGdZ9SIzbhzBe3wm1W2ufDrQ3vG20NmW5eA0TNfjQr79U3XH6mjmo5Dg5d
Lq1zFTS3HGIqBAF2VJPLhW/23Ru5aNfY8AIMIsNjb0Lbj7op344VVQyu6w9n4X05Fiwi226vIMTY
mk7hsxp7deINr62w3mGBPxvdbOO9ckt2fcUBNX3CEiMC+0eUagigDI0h6iYr4aZxAJ+Y3bI+iv09
sr5Xs5Uv9q2acNuasM23vWp2FuS9wG2CI/ZqFqJ0vYKYeW6AElsg6LnAsH/AK1HvcSl4Di6QrNg6
fkaKjykXdqkxHxbmPN/7rh9mnxOMUWuAkYf6wgeTY0OII0JlW7BMHOXw3ltRuzENZsPCtDf5fdhK
BEZzAZW/O1n8E6TWOfGScpsSMkGojH0em+xWAQrTJuN/jd5VWRnl0jDOK4RA2I1mhjZ0eZ2EhoJz
EO+pCj4SG9N05VSwwtydG4Z/hDe+SyBjGWr5fyPpvJojRdIo+ouIABL7Wt6pSlLJvxBqtRrvMoEE
fv0eZl8U072zI6mqyPzMvecyePb+UONWe1Mg2Sc08pI7GB79BA9ty5yVGcyZtIFxMxItxpMPB7AY
WOc7bVAg6kv2ceu9tlMLdVKjEJ5Ietqm+zrJjAeAiw5NogplsWvDJF/ThBscm2+gPfozfTC6o5fW
siI8JSyuIozpHTz3FabEdmV7yCENkiRtlf7DLu8DxjCTk5xz//IZh/MNTw8KJ4dTTlvs2XO7ppwm
IuWA/LwBipt9sQx/KSeBIb/8GgBa75xCsj0mk2Kiy1tLBTXLF9HPEoOwmkYIVhNBEicHhxoaWj7p
HjGCi4IO8ZhYu5kDl488RSaSj8zsyVU0XzALJivoxHjUk+A4heZ09IbwzZCVd4xbGrvBia5NGXjb
ZtIns6CGT/vb2AlWQo1MNx161lWE6fgwwLcW8k/qlzAZVL1h/YFL90102mAyASssGVCeVsKC++DQ
UWQ5nZNZZcjo3ulenvKQh7AgKVCXOzK70me3gamz8BSNdvwIB/WRTdFPlqbRymH1nHk9roL43Nvh
74QJ5rFoRwTaeKP9J9wX6xn+MG4J2OiJia4brGHDZpYVO6E+5Taw7nPIAieM0fAOq205+DfiAbk1
FbqBKXogxlds4xHoSSxwIo92fWyJ0oX9TXIqTEHOc5iB88R/o2Wy6dg9RKg60g+VPR2rBaLZCgQQ
g2HCQw4QPsZpZZKeyltc8umE3xmvtei2fckEIejls4GXatUCptg5MrfoYYm6kFN6r2ZbbuwfTjn2
ex1zk4oQuGvseFxds/hjEQk2Fem3GbWfGhHPkbsUBoawvggSNQ49qzCnD8QZku+yc8g00DmBfQbl
5CY3U1w9JeVjMc/WUWTTcQwoFosRNUKdx8EqyFE4jt0yU2qx92fY5IEjZd5aECu9zn2RbQv0yhxS
6bpNASSTbXJEBsCiJS8mtAKzPE1etuNj1Z8MEGu4HVz/As2JStqyn5nG8B5Yc0Jma4LUhAJrZ8s9
QX75M0/gtvRPRTbOb45XPlsWnsOwKG/Z8mZ4EYMjPELhNmwZI/TswU6W6m/hUnvhXbDgUnYMx2ad
nv/7UnTjfDKjnceEF+UDghi2SOuoZlY5ksYx4AazyaohdDs7EZuysSqWYe7YkH9Vsttzy9RaM0CI
XlU6gFcVHAua7tKHLkU6TfiK8qt47JW76EBDdifxX7oXjjUWX8eGSBCrMIbVtS6D7L2DCHS1o9eh
bV6n3iMdBGdMjf5o484SMkjZUEvbQQXxheIshmSKnJ0/2r097jtT49tZ/giu2MVCMv6tCoguxH3S
psXj1Qv0n2UJsCD6Bb5hx3gdbZmtvRrwriH1h0MRJ2zfJ/Iw/BnN/n2yl/+QhbEFGfk6MM03Ewzh
PrL4/YyACiDSnv9gG9Xw1vf5mScYjmJmYeOZd1HaUNJYlt4SXQ+/HcDbI1zvLQSaA3pwApDjfRIu
GcSsE/ZxIt80a5C20S+Ncn6aNHlJUNHuvEn/6UR5mpnxgERSr+wFdiN4I5Zw869lWY+BDJCIwtQA
/7VGMsTYMMyRj8p7NBQ4f6gqdcV2uXXVrZPVbkwc52gQIaWkDfOwZBeSqyFfwhv1GgG0PX1H7Ulg
LFtXI66BhPd3pu9B9rq3Km4+j5ltPI72zsZrAcr4o7Lmi6w7rnMXP0Db53TpzjEvWbWynqVqgzUJ
2FRJDnN6o+pg47RDoxrvNNcUu2vKlAwDfjtzQpbEJ2TpoRixOngBaqdewfprQF3kZrk3BgiTdd5+
Mp/8MvLyhPgczo/JIl7XPs1Yhu/NqF8y47ein2FxHiYoKuRz3DjHQBNqleH8rEGqkir2mea70Orb
rS0KovtgbV1zwc7JDpCnxffRC7E+OLkPhbb9MAaR4gDEzemHMwig7K4yix5QLdsZwiH4Fax11SbO
qqtTY12gnGuAueUzJFswdvnWQ0gNCu9IkQxqMCY1l0InWvuQF+22Pttx8MfurD+m3QEWLqytbMS2
N/odbsAXTpt+221Low1JkEN6qBzq9HLEPpoVzY5U6weyxFtovf1ZBeoXmzl0mJa49iwU6x782MYO
eJnDfn7KmqYlRz1GCKhQhlRvbeXeGLMTRyGKnim9z0jWQDnRBvRyoaGOrut88sLQp5CltApBp6PJ
mB9o3EIdiVNNXu6WbLoGSL0oHpSlb3o2BGu0/oOB3DfFAtoEsE55d4b5vCUwHa9D3k88VSRSrKDt
HWJ0b3KgY3CnwNiFceucGbCCvmTkQT0N8X3Uu4Zgz1VQLJoVzAGmQ4CYY4l1lQuWtmUqdmbfdHuh
IJL4hQMkjQEUoc6sGiSxXHY8ARlklt62EypOFwHHHBD9FHvN19xUX6PdYv3IDTLhkpvtVdduxMGd
GKLcdW4bPXlltcGqLQ+5OzxOGjeXkSbvEGBeahHrk13l196Vam/bFX5agzPUFqFAGGj+yq6012bd
f/gO1a9BTLc5eFd74EcY2SWz0qn/DlQamdE9U03cwdQ8zAagLCPCAy9LsYOycazwGQPFAQKChqQ9
yTF6hn1ZA11tjg1Om1UGf7tu7IFwZ8IPJ8FHv4v45KZUCoS9YRYAmhL6DUN/w4NvB8uDvG+jeJpK
NJNOM3xJ2sFVY6rv+JA7DEzQaHobXLi2WRhAW7zr7MRbnYk/CYompMKQnmKhSLh0X9zgb0/a+Kbv
Im8fuT75tw7c6jbbF6i8MLRf6eFfbeE+azPcEuodYZSuSXguum+DfofNK0TG4K8VudfGjInELvEc
GXDO7cY/JRPqMPpbZ7UHi4Er06/MLV5pb8Vkf8WurFgDqn82ND8SsWNrVrHeVQM4dxR+JIK67la4
DIwZ62bsc1eZAX6EWcham95ZW7xjiQe6BvMHqZf6i0ZUjhYKFq19iviw2IS1+RFFZFTZ/cI0zeM/
dGU8qG51qpz0odSHFKu9tMQbEbT7obSL1zinE23upMqj6IifSRPNtMbX0mMji/WhLYBkZyVDqzhP
0hPGhyMRW0hMMHdcwi49THmZ0AL1P8OEzhjNC7PuynrPC1NzehUKLueby/yizNmRN6ZGaOrPj/70
7GfOi9/r/GEayay1FpY1092UkHkcGqjkUPPpFfwFVA71P34Lqv2sbk5tzfsrzIuObOIfWsjpnEcf
/WSO28ldQhJGhgRq3I7aBb3v5q8FwYyHrujIeaJrc8vbII1wq8YUi2OCbDOiggc9yqQHeNGcyw8m
FyF7+uwmMpc1pIjh3afMAkiZs7Bcrl3FELxFlBOr/o4MCyEh2mG73fvd6OyHAHiohyKkSpHEWm/M
ZEhBsx+cesLbTxoxQeuvUHNSB5JUqI5JXD9H/2TMb1OJ9J8Z9OeZz+6mE8aHUYblpSv8l0J4D3M4
nDOHOToKu83yu1g2ql7KJREjjKTZZtUHuHlEQUnRtUsCx9wRevWNS3ZaydaLL5hbGJPAqk6ZNpC+
MIw9u1yFVtaYH3PIMEzKnAV/DjIorZ9C8Vqin1+FevYZgoBk58YBG4MrRj8D/V8GswkAaSbmwVjc
sLNgl2Stz8P9Lvydqs1+j+eaxbyxvdiQDgDvlc2xU/Cuq0k8RkGdsPuPk1UuUWrHIjaem8h3aMLU
PTPaD4GH1evtnyAuNPMklJEtV5zJKGiwHPeQRMlLP0AFVcZTb2eEY+OcxQtlxhs1+GeBA3DTm5D+
W5gPhyShXhkByBqp2FvJurKQHrlh+YE6i2QvEPZ9F15VKG55yFtj2fiL5OJw++8LWsCYhD+TzBb8
0vjlwAz1qj8GcrGeO+4pQQixKW2Aae7gEAS2fOEFGBG8kQ+A4JDSJXPjjcAblYjspgWRkK2BI5n+
tT7B6SLqj3Rv3Kt1w94xGSnk+woYmd3uCKE9T6qrT6Ys1Lz+7x8zgilOhNPNKw8lzkYBfoAimFN6
9lW3MX2UhlTydzY5zzrt21NBINT/v0zLH8GepKQSB1QtmTHu/bi45ghr1rWtF65eyzQMXVp1XMhf
DKW3roluglxNUCxLzlEV0I9lwfR3DCd7GyXLIruiP9f9dEmZZnaC/rbqd1lTQ2x7jqdfxAYtzmJ9
h251EpBXmpKJ6Ziqx9kzbxljltmpj6kBgx/Xm4tqROb4iJjXldaPUQFuS9oHdNnXWc2XzmP26k+4
RiP7LXYkNiv/1HD3rRsUFOCEPQzRn4nnYdcCG93JP32U/jM8Vt81F4bhYYJKCXcBDr41Ph2n+0C2
xOdZcJDmQUGnGe/SgpWZjcViXYzh02DXnOm0vXV0LMOi25d0tCEfUk+AqYC0Jht+Yi8/wNu4jGxT
+eA5TJ3S17YFVcVw6w151t6xa8T5DRBmI3Y5kjLY+JVod7pLNqFAKxYtgMb5QZgYKD36ZKGXrRHO
yNXSIRKRHDIctoi4y5CDj7zxDPweKhK5tpl2fwIa6YXa7JhXP8YELRvzUbXduSP3CF+ygzMlcA5i
CNFUceCIvF4j3GRvr+9FYT6KjnDpuLaORUQdhZuCBBx9EM1CcRHFES0L7QyitVG8VCPRLz3lKqO0
d4c7Ey/MsatwD36jZ3qLI37izKJLtp3gxxzMvXT2TKTPI37nldkkN5hu1NmSB8CyNdMFkT9m80tX
gl1peOGZmiNPNRrcI9Lbg3bJUIOERxvsGSDT4sge5gcPJ4emhV7XTI3lfq2u6EI/YMtTkjEQsema
AHHgxJ+lf7HdPTAPHurSPxDHBa9DL988Ydbt6OI3DOJ0HeXyHjfxHz6atzGqDpGMnhCwsb8UNKQM
vRiavXSN9ytD682M/VOVwt/Q7E3msCEQhYFXnLzWJYVsLk+OiF40g8rlXy7d6VYKclXT+FQSPkEY
LC+Qgg6cEpls64tPkvmsYfhyOIv6taiGu937v6Y7vs15sKlGdhF0dHwke9oAS+WP8xReMihIKz73
6BuB2EfDHRb6CcI7e8fmQvo5qSoe57NfPBp5t5v74GcuuOF8RgLJwF5CqQblXHlUSLqbGhlXLvpd
k7T3EPwZ0GuIh3HL5eJ8Cxn8VJpiYPYQ8gOViBU7gdIeL74ZvdAHbfAPvoZIrLj6AL6r8cAw91JW
M4+BsUymSbNb4ki8hrFD6x6nRXjfI99rOuc3rIsvOwieFpxTmRZ/emY14Fdwa0f88/TYI5kV1Pma
7eck/6aGQX4H5ThJpNUpywq07OemgkUS018ZniaaUiEaxOn8mHTGm/c+FNXfEfNAWxCzZzQXj6FA
LfWF5hmN6JqD8KrqJL40ptjlFWdBoCwYxxEIAs/r7kEhLyoa/vh2ek45Tlq7QLCAMcb0aUrZ/zkp
j3sv+nvIJ7AsmzupG2yt7PSVWR/hMc4bsyP8vNuEEleSL5OOiPZB7N/jHky+T5aWtgxAX9mpEByG
He/j6GF0lTFr2ynNnsk4fW2l+8eYCjZ0NpDGBk073mqWwOniJgpMCzc5yR7KjMC1R19+w7IyGSye
RkqhsNZ81pCpu+xZsq44Bg6PWDHl1PublEqwQTGUpJTSPhQ1trtrwb5iFWiJBZdfF10m6sOpebVw
jgJt+8gTwAshd4Q/8FskqAXc0d0HBhaYtsHCXM/d1YrrpyJAedx6D9oBWTW0wGRih/FVXJiX1pIE
yvsURdm0y1R1rHu2W3EA+sbs5Y5e7L0uR+BYFtqmsj65AW9qY/1iJP83zMw3HI1s0hBPTNXvzDKO
S26FsqfFofuWFvmtGufLrMw3YxqgKAHr5VjcA0voV4h0U+iGxYr29iWbMYrY5pp57yNEFwgX+MjJ
Bj2x/P2apm/P7h5bINhuBf69HwnYQ6FmQ7/2GTOPeXaw/epQ/st50xSMQj4yBtG6rh641DiM0JQh
VnPU49AiKh3kla3/wuf95yNK6RzMwb6KifSd+SZcouAdfiPZvPuDOAUjj2pqWsMWSNN3lFfAJNp8
07fPecL6TPrfk8e3MSZxYgXHpTuRKh3RMtgO/YC9fOMxCZ4MOXDPtkfd8xcIuTB5RPNvxxNrINzv
PN0dLeciFWoEobt7SDxNhczVNfjpe3feVrxlK7mP+xmvmuKD1ERPQ/MdZ2RZxBEyq8UQYIj8FpMn
w3fMGMjg1jYCVKctxwo3BK9AGX9VFhY4RuDoVwNiX8LZeTA5kZSRvaahSZ7jdwqLJur43wKfS77+
78jx039+zpkzZnxE6vZ7ykeW3+ybU0ejFfMfKo+TqVPmOjbGNTMYPvbuwbLks9eytJqLEUG1dQDz
totc49xWSI37cHrLCvTZTk0Mel3sWyS4OLHNlet55z5Ge9b79qeOo6fe5Yjww+iNXO7+apTZQwt6
c1/V/TUvoXDNOmJ7L8Eb9c+OwStluC0hPi0JDCaObIaC2I3uXeD95H35ZQG8wr/+2ZW0K7F2oC7+
qT2GBoR9LQqmAjEvl2QWT+hQ0e/jQ+I4MwdU22W8ifvqBCfwg32lv3JMcwnp+UMYnXF0A+eVVcSN
oB/isqLcpMYZfwFSXFNSxCD1LID/4J8/wdeAsYHjqnAOVVQ+TVYcbyirP1SEuGwyw8+phyMbx6hL
7bHbhj2xb9qiGVMfRUdMTfWbNV+FTZ87h8G3TPkXI0bmJLmLLcv2cJ0Dy3Fy/JzdYBBBaTY2Lpdu
3vsBXQMgGoPdDcp3ilr0z1Y9kFPDyCjxb4DcnnwTIKqlptVQSIg/JN5YqnmsB97uwmF+l6eEKecG
Jkjr7FvWZxFyq2RiyI5JK/YL9gMLwafVhd0JXCukS5xxsop6JlHAM0WHtkCb0TbMqoMWIv6nJwcA
wqb1bPU1kYbEkfaazu2vqdUH4dOveN3MVSnMd4+P7GbqoW6RRDlOnvnsDGrHhwMc8vjkRQNg7iz/
J0iKXOvRCQ9yBF5cYOWp0aY7lnuv1jpssdcIig7Q30ACvDTdug2NlceVxolLoT9CITd7HzVI5i6E
nOKvj4Z230mbxBqGJLl9S+Btupqir4R1iQg03uhW3bwedaIx1tG2SYezUxpcnw5CKCOFwZpnOwIe
Yfx6A/bXEKAbv7PuuMP7gaveyQ3EvWBtzdZ4Qji1CUd5R3SBXtyNLvMwnAGuLKQrFBwzmc2PrNJe
mQ09hUgftRsapy5DPeohKw6KV+U+Z27/jYjCumVD564B4+/go6XnaObdTkJ/Pqbms1f7+yq2rPcu
P9WZYR5sS3z1WJcPeVo9YKAgzyhAtGSxSZqq0XsouuhvMm9nzo+NbFH+MGE3t00zPvbe/OovzEK8
WRdd9LTJFYJkAzeazP9FhE9cpC+2SvXuU+gFj/kEKT6T4GhS4zdyc6AHi0uwdddwSa+EYZCP2tB5
KecBnnmCfFE+pCh+oC6n/6FZk8XnoNDfLiRyiLJp7R2zdO30FJt9/q8du39ER51E34cnqIDZTiX4
0qQF1VKrA8P4a81R33r43lQ33k1q40bzCuKv7Yr3dDb7M7cND/5icJaqJjfJy99bjuOc2MHEZGFq
ewSSmvD3ko65dei5nOzubQbHvbgmg+O4ODHbfLgMqUUoZRVXFI/MWAaoqqvKuAth4MyiACgRrTNG
30i3+yP89KdOGvSW/FRtTrmdsLZPIsVaJZk3dYSCTkYlzSrcd+vms9HRdsXTawXTWpTe3nTKq2Xe
eH2NDTqRZJehuBESsw3RCmSQeA+JCadI2ej1reLMc31zUg4It3cIpYLTxQqBmpE9WXkWnBW2SU2o
hvATZRlEU7ZXrfUc2FZx1/ElxAOEIswaN1CDEb+4EfOpPNklyjuGiUHGYKR/k8g5l0ZO8Iq0iCyd
M8Rd9isJApT/ZUy9E4wUEtGBBvQ5Lggm8tpi2OTqaTAoEK1hQK0QmYe+CLczaZfH1qZvgrjZbJKo
BtPEEM3cBVFL31SJN5SL3pMbCqRbyHt5TF/DQKNHMpviYhI1gb09/S6L6dfNeXspIJgTNMRdKErq
eobGOXo1rjVDbsyG578HcFx6Mny2RrUohL8HOxKE6bDHRGBCdzxQPwxIuDyDEM4oib21ydQCUxC3
DhEOWwcn4LN4zPolLxFW4gpLhNwxU37NLfoDayAqwayNEsGA1x3KLBkv2UgkgolmaS2xIVDxE7Nn
qCC9BYg/GBEsIuuElngXDPysY8j8zhkya9PVT7Uun8wheiRduzv992XO/BdXWubB+k1dTjWFDGDh
VaNLKiUa8cHZC/RIW7jdFqNclW8F66F1LoJ/hIqtZtdRJ6DvWFuCfNmwk5lrXwM2mKe6b15KN4Ld
HpF0lwdP5E5lpxygIFdHgCgY5gLVYSShuLXXFp3/IWMJczSWwl1N45ewqumVxvc4L5RpBmww6dvw
KUrd+DD7PGssu15EO70XorQvRXK33FFwcHVIo0TFMBSFW89eEtkHMwHrKZSlt1NODFGWkVnCpu0c
o7fiSu2HfTMIYlhMq3nANLnQnsbNAEFu42WmjfQtt8+DR9Bjy8rWpB3CmA0z0kUqsi+iZBmP8eQ2
dkpcRjlHOxSOc6geJk3yZwVSfFq+eA1ZAlz8ZE8pK7jqoQ05ypJjMKru/N9fhaRCCgYLKRonbAKb
oZuYz2GCYZg4XqU4R4vk1Ymazy5Pd1MWQ69Beg4zqSMfbtmlQ7ljQRESsWe6SLqakPO2Kev+vxFH
p5YM5/4S+l6LOMnfTgZTuwmeQGznLPCn6QF6z3yMvFE9OJlekXtVs+rI+jWOrHNYDN8+Wb60N6E6
BbW6KYuxYeDB9JAW+VoCMpPMxXuCHfWKUtBkjFK/DUNXMhnPX9ClDRvVV9+4JN1V+ugxkNho5r0H
d9aMuf1g7fdqPGKOna+hEO/j5N5yFU5Xp2Ss0QQDuj0wb8JANaMJb9zATFwIGskbEUI546cdcpRP
HSiTBfMQ7ga98iSKqtZKi31Qme8RxM8gAYxp1567ps9sFC+NJO+HSwtPBZ+xUxSx0zB1V20LoVsW
YDaw6CG5Nbprz7JlzjZC2a/MdFOKnqVS07x1VmTj+0aIiOx00yJYWsdYL8MmfnWbAdtczZwsXxiQ
c5HN2OL9/BN78WfjGcQH+8xtRll/InF0KeL2XjOxNqK+1WkV7NPRuKHvFT+eqJ4l87SwIY0rseNt
HdH2zV66S1uCR+ZMTEjlZDFiYuCv5gm6MurHIEFzXI4xZuoa11PY1Bn+v+bdk7qko8iYzZWfjvT/
pPCyj/1UHaHiTQ8inbdOnRM1YAmsVVG7GyqWA7WXXmOAp/uwi+jEGWabnAsf3BgTF2sx701lTB/+
iIK8WyurE1vZ8n+TrXm3W4uUZ/+naY3urWoRMaB/uKGyodl21m3lyW2e1N2BkE3nAec07R/REm/o
eotzQm73OoeXtXX9wkXCQ7K2orenCudpF6DNPR2YRxFU/ka4PC9maW/qlk6Rl+CVlollJxHPUxyB
8u7KmzPPTMUfFc77jYzc4GYIpkutBewrdRyc7Ok5kPpP6Oj+MRnZ0Zv+QRrzzNIs/VGUH1zl2Ooh
UjL70vnZX5aKWTIhsaQNbgx9z8F8rWlfcEmF44OOulduOAxBme0QxRtvizz55dIz31V0t3qe2Qrj
9q4KWar4dq1o7/BMhKURg7SAnyDNH6RM8olGCCsW8UYKxh9nrMN+86Fb2IBz3b7OYf8WllF7J7+k
xraazhvbPls0qq8Dwolldjof0GKbQ9k+Em7FkKbXaEMrEO2k21GJooLqo+igCIJTwlHrusnHnS+R
HeSpfk1BJARQZtejNaRX5fzKmLF9HdgHRTypEdQViovp0hao7jV7QnykMLgJJEYDupukPLVzwmPl
m9Sk3X86dHf4LCU2gTkaMfqyjovVzBhDjviUcFgZiI93LAPj7ZD09kM/BMHBgk9nyMKGjaC6Lzdl
IEYg0d7qGWEoWNuAUJDSdByKwRyfc+muB1P1zDM07Sp2ptm1nppkqGm/rC8V7Au7C59ylV37wV7e
BoYPcFWuKh0DfBnMeoLJJf3Qm1/qKIMqwaWH9eRoVDa2zQRrYvFsTZ19mZcvqkM4F9hDtfezF4sE
uZHxxsbwZbnjbvfZFu4rJylxfcXIhDU6r6FPlykgIwFHbrJytMAUMa+2MhzSw7i3Z5+GvWdilBOi
oYkRX4mSHT3hnSfZBtBmXZtEA+U/2yPTLXTO53QCHVBF1rS1ydUJ2rE+RibgZK+7qIx6gWyypRQF
A1zb+YNRdyHoRiQZgDusddlh6Kl6UM9x15zsYvAJwcsMhJDEybV85KcpIs0QSsEczkQz+MQLWC7N
QDvuM/SNNyswr2AdMUl5ffQIxyI/CFD6caPl3mNcsgkNj0TGdtJb9sQAkw1VrtOW6PduqjxmrItP
0cTIAk8DMX32GWpc4xU6gJVdLgnLS9I9HzuxrwNQtr5Tn8qigHI8WOfWhSaj8e4bw5zR3qEhGRoo
g+7cf+qhsO4ACEh2LPU9wsu+Qb3BUIw7e7PYFkXEnAzL9kIVwFKMu8yOIvacFJD5sLVExrJ60KiX
nfaM1/Iz1YnCTJb/qyRYCweqE7lE3bBl2b/zhDSRx8ycvMiOu7a/KMM5Kk28OerItUN+WuNb3qlz
OKFTsKqOwbTXyhSjI+ZAqJ69o8onB3sJsUAh0fZOzvpToyfa+/AYwP4lR42XeBOE5psjgbFP8dg/
9YqYCtM2o6OvqVC7vGbOR9LEziWGFqhesu1zOWLqGYKTAcuU6JFoO8f5PxoY7gbXcy9agaLo4vRO
HIL7WXb3yLVRQIicQUPU/HosRA/Sq8St0POPj5sHqSFy3VnDIuoD46/Pbol4XQrPPCrZvUIubHtk
+w5FDahJNZzmzv1OBADhsUenbozDMoki6XRiFeXVR1GSltCNkb1RXfrCvIBzKYhPVHLROtC8eiHI
Q+wPMIHcsP7b5/NXPMFvjkNoRshezKlJjkPbPfGEIsCHI9Z+KoMYwwl99ibrLab8rZInY/nixDMz
/v/+LNuccDzhV3c1w/3Fd0IJRaTlf19iv2MH6pqoi+2pvTJESm4aZr41zMMpoLw4daSnUwtw2JHA
y2j2OE6XuebQraswYh1EOz91MSEWdkP6BQJoxrW5YFqDfMLcTj5lcJlmrHfd7AvZAkJ8fDo5Kk72
/SVRdFsghOnZYyNeCOdJjIuutU4PXsl+3Bxz50QdeJYVlZE9F3/nAPvIPLbvg0Txx8gk5t016FZJ
3Gzn41BZiGNnVLLCIUg5SsiJMk4jKvp1ZrjyQceLGSccqw2m5QInePVdk3r05JjtA7PgC+aO5ZNa
9rSU3DQJrNR5UBPIB5OCIrUUI47QecsNe8kW4YONYN21CPUExBo1kh9gKN7IEzM3M2AgOyjLc5tA
8CKd8sDMQO/R8W4YQLKbmIJfkESnnGUFAEVxjgMG+EGab1XPqDJFxr6eJZkRSeF/Dn6Pucws/8km
+sX82q2jij0ctdxrV0mfJ7GBcMjttG3taO+YXfwgXbAfCmhEnbGwy0EyS5QmK2pR1uVJThFGNM/D
MOkNyzpCd7ruwUcovtW5OZ862yAkwISqAjFgN5kdK3B7foNcCZdrRJHYllgNhyXskcDkYiUpP7AP
9IihnjqB5HPCB4jKq2fdRk5mw405TIl5NC0uUYKgTolsXr1AGadAIYEmfSlFhcIOM/07EdKex3hx
QrBTVZ5uZFG6OzQ0x4r8sarS1b5aSmC40gtpvZ92rhejcnjvdR+ep2cMKeZjJK3gsc3Mn6KUCcZe
Z0si2HzOpHNCaZ6+gHLzcGTCrNG1l7yMCX2AmtQVF5q9MscLGRLhIZZx/ZL7EhmWOyA3T1xW+pxr
91akyT11EFtPNlaQLAZ72vjJzasH0L1geeEPptj7txwgX61ZPuaFuNWoU9dsg3ZjYZ9NLab7SPGW
4Om8w4IfXpBAAnVV6aW1q23o1BJZibVp5gybYIKVKRQQ+RzOYFS33NxOemA9yt0VkpE9B32yZ1d7
MlF911paJ2XL35ijcpM7CcE9CD2BZ6JYMEtwmAGD2A4BByYxosKC0cTVX4dYv5YUJpRqq6FMy23o
NuVrN2RvdpwAFzP9YDe1yn8DOLfucueb2YDE8oo2YjC39Jc+lAwmAl3TvLv/0j7NWShRknetxHCa
tOYJV6Ruw/mPYwfjT0QACus8fIkB88KdJbCEwDegXCbEApg7ibV0ZiSrIO2EFgqkLDjkyRShGPDW
oGXnS51l7yjh2KijOKW9oAgRTXT1ctc8Z1Py40zxd9tnxUPAwG6T6wbfNUN2yXmgypcwiZ1nbDYG
yXpI70czzl8mpUmam3At5dxciiywVzvQOJ/rdGf30wf0Vh68ppGbGa6939n62evEgYzbcddbZIVS
LIuXqInZmTlAVxblfw8tByIVUwtUlJBg8j0HbnaVjDzYUkSbOXE5cAgnHAebIiTmRXLcdxE7b541
ugcCGx/bpHnx+jB/j+1yOoxL+R0JzMlEWZAqjaKhcNQ9ccvnES6JRC23nxwvXAvRU7uF5bFIhlup
M+9YeIlczyaJksAh4QOAbHDqf4LugD6GFspxoC+lpDytZUHT6/xn2RU+poh8enWqfrxFKZiBxC5v
5OgYG+42tBwQBzdlOO4yJK2o9/RDYxgnTl9Y3DNMINTv40NFOyImbAwuHcjWjfu/uhnnQzYm/2Pv
PJrjZrJ0/Vc6en2hC5NAAhHTsyhfLLLoJVEbBEmR8N7j198ni1/3J1LTUvdiFndiNpTKw2SePHnO
aySkYExrgd2OAHcre4O6SAiGtbe+olV5Fvfe9SBSedHrNOgQa/6K67dft9putGjveF3Zr0tLGW8K
G4WJ0jIOxvQASt6kZoUOWjpHHIG994e4uE0yRiHaCoYDlF0IUHUS8+xlUpCYGFPE/jKNL2GkdUjp
sW8HTAFwJzmkO/RS+mMfGEs2JKwuenmh99CjEMhuF2Y5GE+49FyTzM/3zegriY5wbVZds448b/oa
Os0Nivf+tdG1NvBXBDi0QQ8OdIKLTS314d71baQftWrdmfiYu7Sy6fP03y0WUZBb42UTWDCdEeK9
iact4hoQs2kc3kyWxe1Cc+3MN3pn7de1yZRrravMF1Qh3Ha+CGKEprTyPomj4cWtgP9ZWWp8HuoG
WSVzLC+h3U07lAIoRzc2hGa/lZdxAEGMMkDxGKMolYHzfPEHVPspjOKth/OxR+14NMb8smhFv536
wDmIYsbNywyQ9i2K/txyz1OSo7MhMz3EnofpG8yVMyOJ6vsWSPHCLQf70FjS2dqygD7RDdXGrhxr
i/SyYD/cjHdgBaLlSGv9kPvw4Ci1UXQR4EyQm6aXPJjOvnRuByerVsDeom1Zt2TaWofg0yARv0cc
DdiexfLR9XdN5iI7yXr0IJPmATuPz1K3gvtKlA8N2fatEcIrVPPNnKGsmHXQPeJdx7QVj/VY0J1g
1TjzHTHe+p72FYpDeHdSwP2/iPwGL8VVkU5MluY//+NH0d8PD//zX9AA/tcFhf8/Ugs2dEPHUgiV
3n+uGXz+WLbhY/qjSvCfH3vTCnb1T6ZtoqbiWY5tWsLiC9+0gqWHIrDpGqj+CtNwJRq9f5cKNj7p
tCsc13J1aUlL5yUKY234t79a+ifblg6dTGnzuo3y7+n2fbydfz7+S95lVwUqmc3f/irUN5Vvt33/
/W9/1UxDSOFajvggENyHvvQB+fvbuEdSiSZHmaGDhXgDva+u2ALvtsl85f1Qghudpslb9U5w24/x
xWzk933XP5SQwRGiwRwHBr4GpdBzD1E43BZ424kiglCGglKAO+kEqoA1CUkHGBNIzZv6s2fE3yj0
HqfY25YsDYt2Gld5pj/rGhvfUZhnXqE9oVd6gC13KaaCLaN+E6b5dVcPx17KnZgMtkUtRRDFyP6S
ltXBhCrtgFtbWLGyb8ZKBZEXjGOvDaoNoN97Vks6D5oBnabrepgKNRqdAF8gMy46oJhZA3ZqnOF9
ttaSzhwdi+KQQSsWsj+YVA3twvscsIeN2afOdK3RW9qIJH8og3GDhxnV1PB1dupl7dEWcPRtBXHX
ijKQYsZlFvhnbHLXcO0uuwr9FW3eIU2xguO61mZjndlAWNmDzCEmEGWCcDJ7+rJiF9iMSFj5lTLN
w93ha0JnJBbtWsTloTZnrjX4jMK7dMuEVhIFSMDoCy+fP+easa3s+kDxZgNsBDzzfBu1RrVoa1TT
7HS61PJ51ZrjPcLwdwrGA60MBVwsBq3kzASBrFX4iUwwoqpsnyErQiyDakeeF1frNNI2VFCvaq24
KcxzC6G3oFO+98mhS9yFJ0kjjRrn9biFlTWdZwFpcjNjqESv2/VvO4FejhVs3JS+MyD+sTduJ4mV
SWc7D2FbPis3Rt8VL3ov19WQbo3MOhuK6GE0h3ChBz20+wrZmPh26pNjLbObGhxnE/a3o6xQRx0v
h7C9Nwvn88yK6kT+HSpOERBEfKPQJ4bSvy/C73Ux34vZ+wq1ZoOPHH044WCoEIsrG8ZagDI8GjZb
HMmWXX+bTTXw9OR81jGmxbJ64bJpESNmSEIZ4p2BGbgG51GQO7YbSCWrOWrRucArtce1oKyS7zSA
V2UGNdePjlMnKJf48iFBl2qJRSXlSySdfMafkz6yWpw5evQUmM1njEEQecKdty0eSYGAYWl7J3ZW
2J2ijaaOQ6iOx0iLL97pyQitoXgMUkHTF9RDEib3tazBThhLLQ8u0XaCmgYxtjVSSOwPqR2hcJht
PReZGdtctR70HsAJwMe3feHfRWCMIhr2jWY8uAhTCUwvqkpc17hBIHOEQxXLYpJS6EIPCvZUEr8m
VYg6LtocGuWdZnTOstjehzFpWS5tFJeLq6bTX80Y5mKLd1OB5j8aCeuYjsGYWSsKzctsTK4sq7h2
Q9Euams6k2556KMRzHaGv0SL9G48audtWNw6g3NntzQamum88bJrXFMZouiL4GiNJFVvDef1FOPv
PW8dO2X1TtKrKfMPHYVLvwquYu1r6evXpW8cYl1+tpPpOQRZRr9Re+wxsAo9fYS+jq9u2tlIYgY0
cbt+TLclvH53nHxMstQ1HYOvGIuVD6M2JXD9qNCX8XBNgvhiTjYKxK0rl5FZ18C9fdDZXgERH73F
mvrkVj3KJ6+G6DvEa73hPnhoJesJTIMZKMAmCNGfDEMTO7uQRjlWV/rSQY5u6F1wfbn9pU4LVIVt
Lg0oDDisE1JwrbIKhVgAJSMxleMsAqIa6iLkzBEjNv6MquF4E+fJnSW8lwIQzzJroEtQrrZAs7cS
eQQItbTZsPgkwyj83t1DR/yCBOx11noPBMZHCsjliv0qnfFIOog8Na+zpB3ukQCDLs0fWk1i+mHN
Dr3m5Bix9V0JGzkSAxW7EDjdyu/DYZu7rCXg46lGU1SDdtmBePGwR+0L2lmWp1y+fWzFc9N8+m9J
ci6i5xpZvNf2ox2CyqaeCwR1IkA7ZE9/ZFerx/bx3YN13qLqdN291NPNC5oo7d8XbvXOf/XFv7yc
vuVuKl/+9tdn8H+t+jbAy/mPSYgpzV+lLVjDP0b1y0+feMtYNMfFxICswBNS2panO3zZW8qiXhKm
LnVJ5uJYjjT+9DcwzE+WQdLiSZQpTTrO/8hZeEU3wfN4woKIIG3z30lZTONdxmKDNkPe2jFtTA/I
mQyhXn9+vInygATH+D9wGLtqnC2Ub1vzM2DU7xO4EnMGDdP4d2ndvKIKg+mKnT0DinjK2bzbBrEb
NhTK4FOKwgKsKx+NAxpfAHHmG4pUgva+Atek9uKH6/pH/vxjgoW00c+HKyydGqmjc9Se++FwOwBz
li2J+65MAFDjRqQp4+Su96L1FEYXQfbFQ4V5hdL4eWHEhGB675kFZDAwCmIq8R4Za2XbrhVw3Ket
6zc4Ueod/Eto97Wp/AYysRxFCfyVnWJlXuhoQkDvnc2Vk/tsIoHWA/TH6RtZTHaruGiDSHtsKFki
Wr6F/3meNu4ul9Y3XUDkMbrmS5XuYTJ/rrSOqprtIoVupt0Ga7hq8MwVcnTQaroX0yPK1paVbBwu
ZNhmAW5jMl1SRyK0299kh8xZM5hfQo/VYIBHFxTJVaBQFIYpdwmxDzMVdn1TWCMcDQw6gJmkEtNd
w3soI6B+GNWApOlvFoploNNJgTNZF+I208MKBfRx5YPfQqf6fB4z3BLovkGsJqOg+fXq6PEVef4z
VeAr0cXfSqDX8ON2g8NKgpwwWi6jCCA0rjx9fkbt/yXLgMFnQ8HeHcR9DUpk4sYuNGI5bUFlWpSg
y6g/0FGFbu58Q3jtdpqD69K+CoLWWPZIF+GC4K7Lpnk2Ix0QCpqbwRzX52Xd7wY/QJLbetbt4lYP
kS9zk+AlQUnYrTsDseQqQyhTGagn+0mPo0VvyTtqlDf9TC4+YBgghtc0pw9s9gk+4xTntM5aak2C
uLrAi6JEHamBnTiGPQZ4ph5hS4OvAJDARFYjXoCUiVhjguV/Swz9H7lRtHF/+edbxOVj+fKXzy/1
93fhVn3mj2hrmp8cx5FERw/fd3ac/zCT0Uz7Ezs8l5ccx7ZNaWHz8scW0ZCfTN0xPAYvyk1gWP+M
tuKTqxMbeVo3XEA1/5aXjGl8CGBSt112oHAadHzLHNqJ7+NtLrS2jA2KO643avA0FyU6kZuha9wl
yMmwpIFgorlgdl9dO3hFxABKeVft87HAk8HAilfTrnE+9ZZur6ON47TeckJEs21HZYbYLBFx+yZh
py1MmlBnhdVuh6S8prj6Gd1lVNv0wqKSjNCHqzlHhEGXk4QFCs7eVTAbK1IKUhrktUYpQLbnRaQ/
VggdbbRpQOwmj78PxWHA99yNHPrBaH1irhig5S2NQ1t7d4hZ9ksTk1tRzgjYlyCx3AJxR/lAJn+A
hNSuAUERzvRpZ0xqIymcs0Hk/Sbu/bup8r9rdiPQIwA54PYgmGeBY7sNS9/TcVctFCEyyToKn7l7
Z6W4dIDzqyBxF3n0VAzNfeEqbMRkNQugXqk27rSOz5VOvq9D/RLE6l2pA17U0MKcHPanbXlhuh47
uhJx8Ik/5RDDLXoEULfNyxZqduvexTq568Q7vf4q9gB/NEoBD/lt1AZmwN5G+CS5nFZo9MvRZEFk
MDWLod4hkAPFeu7YX9r9PcDRdetgV9Fw4mXN9yAFgUIfFAUoUeBNXbmnro8IqOAOwBBYWy2k6a79
pn7h9MPqLRwzorz9PaCwdT6qo+HCn37WSOQ+L+XnsQ7WLM5PUxw+WaaDfGyJ9oT61a7iwE9HV1X2
8fSrx+J7hbEXyQjJPP2iTdRyLMHERe7AGZiS1FFXt0qMwZME+qgORn07qhzcP3Wpe1tttSr3Ire1
e2kAyYuSJ5y1D3XjA9eC/tBBx6iyZWxHT4MQmKajtmsAcJlH1iwGZ2pmJMs0VHQ/uA8bTyV4TziI
eEtabDB1Qw8OMve+oFEHIT16alMU4CjHLan32oukFJ8zz9uqK2G53h7VpYaVtN4MdJvQ8/OiJaoo
PAXzQpPubrLmw1znD9Ps3g0s0KsfYtK/kqcghg+BQLiGbRiWmuYf8hQ7HQOgEdZrUD47QMThuHMB
dUQImKBybz9jsLRoXAYH+0gmTJc8KR9V2+qvJ1Ex09UUVEI19IcZo2xKrIwvcOZglcQtlgXpk5vK
ozOi5KS3fMMEJnepplAWZyt6Og+JYCyfnii4bAbqa56Gywej9HQokc/Lag4ZkQe/Zbg+Dcc04xp5
sXtfAF2uoK4CVeD2FogIUPLYa+icosrGxVdRRCANbeoJQAVG3+n0PMmKyWwLRvmlgFH2NlUa0rHT
fUkTttCm3Ht+c0X7fUF1CgHbMHqaR9r4TvKEadu3/ikLNr1t79zZ2KkDxIn06Cp0Ym0fJsFFgICl
tHyd/WkYq28u1ZHSoFtmkbXTveDp9ISakacPsKMCJRlNhEs1W07nRbfwGITanbic3PBtaiQRMzj1
sSq3GyTJ5D4x7H012ecthoZwHPkkU0Yd0mm4V722Vj/R1sFmltYeLj8aOfbALFLfQk/iSX2JBqGE
og1xwn7Rko26AZ3OSMDHK1fBbEBqUhoV010dG2bkt5HtX2rxN0FricoUt0kN0oghf3p/EnIP1Ld4
JR8yioqWoDgPpX9XZNGVRAIXHMRRU5Yqvx7TtvM+9VZD2pWu56lWjaCz/mFIB5VlYgpevpqpiVUF
YibBICVpHddeHd38TBIY4DGO7VluPzpQJhYq1KJcfBflRBSjGlco+ufcCkaPVso7R4ZPJOt3MwvY
KWRjw3bszal9C2v70NEeRwZMkEBrhFKSdFyw0xhNLS6WqMVBwY+DzjlGapxWlneX9Ta+FyOu6Ja8
ZH4gSjL451rGDsDyeU+Z3UyRe8ygdIDb8Q7SY6udRwqR3PGMTwg6XWdfLRtqcP36KhrvK8S2uoqe
gcaFZxEfLIrP79f/tgj0ohTBq99z++IQFktG7cNVjyJpsuTG6HZFJi1KK3jSYp4+/RF1dqXZKNq1
6npPAyvebw5M/fCfpWt1YJ7hmAbbUQNLUVtteX/cCLaIPjUGnNAaonpu2shcMNfSGPZl755GPcJZ
yJ9GxJkpH7zlMLJQnY5NDfM2YZYGyXeZgxFgSv/m4HDs++noyL1QY8SbRSIqqgbnD9tU+MzWkJXl
i++FxyBGbCwmaOsVS63jxk8tUhYYm8wXUehsUgfaiW+SzKiQWY3Iq+jw2iGSMjqJkKeR6VfxE009
FsSI2W6U4U5W9TURgc2ssPa5zYhIXfvYpXwchMLOYh8jHcZEC/fhlLnkVfbExF329XTeNSF4Wdpd
mUoZ9HRwV4jlvho1Rixd91hF6THFn8FmOJYSIbkalWJw9fyR/k3b8a8Q5HRsOHdxbaPsiXCjHrto
CWqPanI1ZfTNCgGzlRKuj3Bwk1NTQYO0bzX7tywwxO+iQdFKTbpa5ysdRPxPIyWDnpJCme5ndd/U
0uKa8RONdpe2IUtj6LW4dPXp9jS3Gmalisr2ACqU+4rQl7U4XeEhFuBMVdxJ5RStFjN0TpUMFBTj
Viow2hOELmuUx8ZpvlhuTIwLWFFi+pGwtuiLIhiwVm/UnO5766YX+cR8O6VdoWY/Zxg3nb4Lwt7a
TDAvmwD21wg6q8+URsqaWH4Z4uQOXAZSdfx0MPjEUHKIBt11eMyEhXR4TmFpLE6JjzfETxHBEYtp
xfs7UlJkTHB2KtrHara3enTTDzgMZ9rn07mdcrsw5larHzjlgCouldqorftmgLrW3WilfYZ/Lfew
Lr0lPRcUlOEJqp83EgZl20KCgaFxwMyA3FQll76Wn2Ha9VjSXcYOAzMETa38mXXwAuvcNh1tDdJ3
47s521Qt8VaUoI9lgK9jgwzYstJQcgFFt8cCCnVjxkQfF1+suQqoTpJzJ87crssMoSjE/VFbpp6p
sp7JeELf+XaIsEybQvOK7ii5I59mSY0xkMLVIuHT0FX63wUUneLV+4ji0aeTXGZUA0whT6//MGep
y0xhODfoBpRKvWlFw+moKU7YaDFehkLceUH+3MHxgrPm2XDm0rV0zG8DAmoHF2kyAAcY1nqeuc6R
SMHxctjZUm4LU2KkyHmAoHVXCFIjLDF5ayI51I+ELnGC4lgLR2YdEzUWOq0gf3I+RzksI/AiywgV
2C5BpiCz01dbj15bWbhKGzhDkxvyMSBwwPUdWWeWAO7UCrJT+wH6Ibr+urO19OJc0y28iYdLz9dS
GGQhPWWbBgzxucoA/2Zgj+sCckVCx2OO0Jgt46je6WX0itrhCn3XfhVb+KSPpbPocVrACac9TokO
bgg5QOnSc4KnDUAv9VJqtPGrhKSR5829JctoaxXFcwaVaNWGyesQ5uC+TbRpZyBm9s4r4+e5BZp4
+papSV6dxLcX8XA7yAfXhyYCjWnV56gXSav11piiYBsZm59H3pp7fbi2qmErxv4mM4IMnDaexk0V
LcISxNVAT8ewU32XQvXOp7a/cLrmzVP3XZP8XZFP7cM/DBzD9CiLOiASbcNStc8fg72bhmXR691T
5MznEhYBVTDOunbxPpm9sXywk8o7t6cY0E8/odYe3oxAwzdZAP/DNVisqFnVvf6A6tNtkI6SkASz
dxoROmCB2Qtjm9XPviRIN/BJ10RbGnjo1dpstgNADgjaCnNd+TYMwN5dpaYBD7bqz6q8eJGZiVgs
jDc43zNCi2BEMqxHO3ytBu8A0P++ccwvAY73CMvy4SrKH+bmUOJdvSwT6KMFMHaqdPF1D/ByNWcl
UyHvikMKoW9Z6MGxHBiNlOg0D5FBgEpnIfKAS2CzFu0MWJezFhp71ANQRFmPr15WRVsyA86Fxuwa
/mijZgXGdTmE/ODCxvGVIhvlKzmqti1FwyljeAUDZbFgyu417BYXOTuR03g5jYuQU1nbU3eJu+kw
prdhl76q0dE21pOu3zQ1OAutYJawZ4HkPyLrgRz55jSAlDOWM67sSX/Ri/nVSiYkm4oauCQIZC/A
R8OjV4wiJSpJk3vBqoxfXRG+uk4Jrqzo0cCK/UWGZLBDcFsOqEovU808VlPdIdPDDBOeR8OJyxYm
0YOFResir9kwCn28MSIuezABN8cf+2J88TWaROCf3VUrsR/7TVLyU07iKZiBrSpGtm2BL3g/THs6
X5Wfzc9YxXrL3H0qrZ76i7KWUTnvaTE4bdVNA9gvu7SLSvmYz5uGqDJAmo1t7eo3h0Sd6uPMQQUW
4zth65ZOjen9ITn5jLBVPD4baq/vjqTgsDO2kzXhnmFuo7p8VSmtTcqERNtbEq72oxH1jV8fifgv
5rBH+d40PVs4VN3U4vBD8Odye5NRtc+nXIg9+Ozodz7IxkXpjhFJUfvQOsXXTC8eikkHBgmeAWV4
Y6nrAQ1R5btAJP3cyPEZsdBtrcBzhpetVMjWvG4pI5iAQXszRuDRJjP/0lrR5m3kD0a69LXoNRVh
vZtVKsbWCvNJDNFX2M6hu5eayCoygCyGDAovIDLQdztFu1iNFbtW1PkUnNdv0lj35xFjGpKoptt0
e4Rufchia8cZYzGCbYMy1PdZvAO1x7amRt65z1HwMlDppyRgdFTNUuZgiIlYpHXQZSXit4bwrL1V
ArzSsPc4XbHaadzDlEUooLMKSmHO7HJGRB5mnOHbEd2xMoQWQvlLX2AXcxUkMBWsFqhnMzcPbt8f
/Vl0JPQSJ7bWeVXXbQpEskiEeRw8r9rlJjxS3UXmka41ZZkI0yCcQPmWEFuk1k/XRnE8BTBZQbOP
yvK21uoEhfqay00Kgm/DZ39CXkXX+FRVMPELz4fQtEoBYG5kXFL705o1tFgCmRdFpHLID5fNF39E
NHKBjc3FmEAHyMoJl03osUsqo9E2czJtbdJiEnF/N4jx6jTFkeSOtqd7Co5nqSFvuxrHCgl3Gjd2
hvHxqALKoEbNrwe8IX9Od9A358bSpaHug5n5+xEfIREpy8l9RHqX1EEt4TWyXsxTf3nKNtqAX1bp
RkeqifYrj6r4Li37dtNWOpcGOOJiKNFcwC4UGg4KRmZhoP063WQug6HvYjq3PWHSUH9OX0DApJqr
RStrVOuISpx0Lf6SlKGzjVcBKM9dIbybZEbwC/1MIM/cf3eubicnkgwvhVzpWNMRXqPnEyZQbazn
trXhxrQ0ngwjvjQNRNCiUnQ7rDMXLt7JS9yZbcjRCLcHwt2HIt/UYVdtWmPYzZB2NrXvo96vptKY
IieUjwlrmAVd2mHps6uJpgyYCnbdd+4AqUEzUUOcmoj+NhjQGGelVeSdt1nmIgRD2E4RvdxR430M
Hbgc+ogmmKQ1froeY+98nzOcfEswtKc3enFlHMtkeDRTidMbVclVAz4B3ZOgQ4fYgfEhsrdxHAZk
6cVwGKxHDEILOMpgIivIk0uhMXqrJqDbV0/baSg89iMQ6aDZXmpCq1aBqcyQ1Lsw6+NCJfkt/NNd
bEG/A2B1aDvyPbcrXBIRZH8atSPlLE9rbKep8wnGL4ZNe7Cc+HwvUKRIhBIKV+PiJDxWX+htB1CD
gTSqC5dC+AyE/zCCFVoa4ouF0fUWTMi5E3Ol4k5DVcyYFirjS1B6WWmRfq3F03f0CrTVKbqdvkst
5pokrZQh1NuJPRpS3vhxmUW5bcLuKh+mboWQZ9mr7CVW+p/xs91BRIvRMFFGWWSkZX1BPR53jZjp
VrNhHCxBrmgLZOfoE6rKONlHc32aBobf2JASjQdHY3DHcaEt84H76qaiWMdmW/5mYT4VV9+VMjzL
1m2DKgF1KrrFapX8Ye0JM1odjqE/jl+zlh7C7KH+mYoIHgpWd0o3dgaSLyRashGwfP0qLJTjg0d+
yAh6MpOZdUaPAIeMHZ7stEoDiAMkVYzKGRMDKPoZWjCZQKxZTeKUxaoERUu5ixtbmOZ5qBhbbvUQ
CFR+MUVhQaJBGjZJgtrjuExtZNmrvN6hq3WZ43p8Wq8mPxR7miPZAn1vsCIqoquE/rTEnW7daQmr
RQw3fXie54TX68FaqSivBhF6b1xZz6P1YbOJTGaG/ulb4NeHIOwBGD+3p31PyMmkEyr/usZOxSCR
OYRnMrSebUyj3oagCJwn3M3oUNdEq5ykOG+ccHXaT+gVAC6n3GiRwNYtvUgC3nIKp/8LlVWgld/B
TXRKq/+8BXoFEYRlNMpfmneQE/WptyYorZpP4CNYggxT0IFQtbw3xIlhOJ+o/1o6CSJoD89mavzR
AjX1T65qTCJQDahAZ+v1jx6o+KQwF5bnSGFJKWhc/luQk/eFZErIloCK59iCTb1jSOvD9EwRXbaH
qhrP/RSt5uCmLDSGa1C5m8j32+8UJ9eiLBGuVrVkZNrgUUGhe86Fbe7wPI1vCulPy8Y0s2PV6cUx
qOF7zqO1Jtc7w6lCh/eHc5In2nTtoQHWh224llWqb6gaeb/ZrX7YrKqz4QpTEofVKUAXex9yusTC
8QudnQEJQLCcIhr9+6Ahb+mHxPweQfIWcxmcuyJA6tGojHNMUZfWMOOdqdXeDgViexvHTXvbZcNr
PQ3iAhR/umvxWmIZmIOLRHjBReBC152U74s+OF9z/VuBHNeXsdblYaYau3RRHP5aod0Ozie7bEOr
vZJtNpwnQE9lbT78MN6u3iLpux36+1Tnj3OmiE0SpDDVP7UCYpG7ddn0521Qxoc41Xbspv27QMz1
OsuaBzibGpTlMbgwi7k8b0eiS2k6iGBR66Ac8jj11fcGbA4QW1ZAdP4OM2d9YRkg+399rOb7ujbH
Kuj0AxY3AHkL2zU/7NLseUqGtJDYnDo3te6a9x4CgiglgOzwiLDDQIeGFjt8I/3Z0oz4qklmtkgi
KemBD9E5CnpIUoRU9jSZzpdxnItdNrOjOT08/XGbzNtrGuM077QIHkxhbafZiC4GMgo0iF5/fUrW
+23E2yk55Jpcf64+ZfH369vkRU0Soth6LhDm+KIzhpZzwhJmSC3dFU4e55ioWihnsMpHqGOmbmhf
nP7g1vfH/04PTSoVDaqzgjpklV/lBm49kHrzVUpZdQI66JVn2KOgLjumdLv6or6tZJlcOQO6GwF8
EsjNQAzLoW52peI/hexM9jm6FgtdOhi7NLtfn/oHuNrp1F0FiUO7jpIim6j3p67j3N1h31yfi+p7
Ai1mhR9l9QBeDTWgIj3GVI2v0Icod7XnXfixUrMqbeOyc1AzkmOWo5jb4pmL8gkY0MDeYD+dXRSy
RW4iLD2oLNF8hhl0+pvjPpWs/kxJ1HHjmqAisgAJiFbah+NmEz87ptOn5yk4AoAaJi5Ms+2vGtLd
VVPVzeUcQKJPjDDf5IMtjmlbbWoG6PWo0zyEbFkrUqIrOrH0TWlsHasLb+PYKelVIMmkYW11h2B1
cT4pDLBpo7PaogNkQh8FeCGoU5xhvGVRR5b3YEAhTIXghCvTialtxY37m7AoVBD/cMK2QyfCcwkP
qEN9CPIZFzFkZ5Kf+zZmiojbMsTi8LHEBkfT9PGIHjNI/cFbqCJytDCTHZt+KEBDTYWdhP0FEtIN
1rhgOSh8DZmBEa4Wh3dWiW7omMzYkBlfjbmFIJXnG6SRhgvIxx4oBGyJqardSxk296VL+q63MeaM
GlJimWbiShvMkBWm8EtRJIcga41zO9CQvkO0/GrOJMRIYTpfiM4oi2rOg+wtZ/XrUaxgne8vDiMA
OBHa98QmQtOHNaNrBE73SLMfvFbs7bgbPzuVqM5x2cHsQT3MXC3eD/GQUaiGbzAaeQd/Xbbbik+t
PSe98XuaV7Jt0gsT/cyLXrrs80//9eHx/uZ41fH8cDO5BabtQJMh5FPRsX7a2sKSxju+GQ9+jPJU
O0ob/WVRs73om2stmucNA3MdSFQdLLu17quRJDRLqbVAer3unNA9A5CncWV7897Uku2vj49D+OkA
LV2BZcF+Arr4qdrkZE5iRHMHrySEc+FY/uH0J5R//9+fz+HKBi75pXLRijmFCzgr2ZUYK28PLeyx
QsT06vT86U+AOjuqM26GIkYOGiAynlp5huWRjv5cjkR+6I8H0qrmyiwye1F3Iw0XpAKqofA/Y7ub
bV0LIIOHX99dmJpf4ywa2FBlCVS2LLiehU820GJzgGSMdpWr57zCtNcAyynSa/hV97llbQKTQkYj
Sxrd+igQl0DvFklA/4LmSI3LTdgD5KDGk1A1eKptb9ujp4d3QUAfskVINaRCelM3lGZ0PAqmDpdf
O3DuIjrCayJXt09L51GfEAErRFPctT5BHi3LXTCn5d2c2sXdEPYsBYF9eXqqjvhSUhpJgY0Xsyn1
t5FFVDm9CsFjPCZOfH16Meltbx97UAOT2E8vvXmOL7MVEu/Z5emJUBR//G/MPXxnsIgtO92kUGj0
W2Q4QkCyYbxlBcquTsvUEBrtOZYsexomfzx1ejG0fcxqbetCVqU4zmE9kEeGD24gpttkYF0w7Jgm
NY88pHlgZbYBNsHqoWcdk9ElgUx1/FRDZUxkUrONRvncZjDae1R0rpid8VVdpcaZ3jd3fz4F4SC+
QjkAHZJGFNsKeOimpvq5TnCsWHSoRD4AU3wq5jx5loV93uvCejUHPAOJVwwuyFHBRINFT+d1GRfz
SxeE1zDGoiehpFSG2LO+Tr0uF2FWGPd+DO7ONDr7hsYbqkQ4kMTdYKKH1YprAgZ3ljn35FstRnAG
9TLXPHd7Ozz66o9X9OGxGKs1oiPjQUcK6cKrgpWGA98iiDvKUZE/3VodBgFhfBc0RnQ32GRCfdD0
h7fnlLSA54tLNwWn0Y9BiZRWPx5Ry2ixRE3kVzsqjpocxhfL8s+CeDIfEsTjVuYwkpnao9hXUT9t
ndCpbgZgjQskIxcJhNmvTojD74iCx/70ED/PjUcmfyftsb0MfD94e1saOcbGNBx3Q4KUfvVTjQBe
L2Ht6l8HEk+oOIl25xUx0rbDoAxnlVJQbE/HuHONbUsu97uCw38RfchJWNV1yg3mx8W9KXO7B1Ux
HGzG8q0Da3Zj2vhW6dBWVlk/ljfxQF+NR9VvsluDndyHyMwvOpD5WVAMC6oAr/9Q6hh728linG0P
tCIwGDDEC8Ug65aMFHzl8BoHOEyNXVWf2ZE3XFYJpnwYlF3riOTufx2EP64RQN2Iuw4AEsKzZYkP
SalEUzLSDbwuXQtJFKtoAJyXaDgKDU2lMmqa31x0S+GNflyUDHigEAAU0E5xOD8W0+2hyRC7yMy9
NsZfTymUi+KjmKx9J4rgoJN7v/1JSpTrF1pdWYew4Y/R6JeWNO2zSHfHq4F2OY5ICLiW+DqAbisP
1agvLMe6LZ1YLgytwkB+xgJnytPpDPms7MIY3Ozi9D+t19IzCGnb06Ncht1vTtP46RZznsJwoCqD
0SHn/QjMCZpmqr00lvuqmfIr4CfYPHnyEls1+3pCjfHc9NnsslxMKPBccwuQlpyBOLlduYIUNuDr
nbRvD2VBtc/QccZJHAJL4b6i67GC/7HQwKd9yTDU29dRlf0/ys5rN25t27ZfRICTk/FVqpxVCrb0
QshhMefMrz+NXL772OV9JRwsgEsVDJVY5Axj9N76stcG5bVRjTNWvTgysJRjzAx+Vv7ARj2U/rMI
1LVn+Ws17SmnV0NxHtygPAwIKxdplQ/fojNFKFQ1rV/u8la/wjwqv6f8UNsR/UgXHz8xqEA3iBXy
2kjAE53WvyFSMB8Q09bLc2Nv+pazJmLHPRKVXq1gQVUU3ygZV0nxWNm5Sy+381niw+WYf2KDbtHH
dZJlqafhsdTEO3+ZdU8hz714wHgu9qgaW8y5j/mQmy9CK8nrCIW6inAVvyp4x6Asds8le/m9W+v4
O6bn2V0l2C+Few5tWV7SBjFgPBbVixNGi6odyNvjHlt1/Vg+60x3K5M9yDI2yK+NoKdvmpQ04PlV
ejX4gltYayWZTWiW7ArYbxzsVJI3KRXW2nMQkGExP8xUk+9Or9hRCnocZL+xsLfkfkaJYEZv/q+j
yXSpcUtJSiygPBznZjSxgNcEIetMMk79bKWo4RO7OpbY8AnvMrpGBzfvxcku1L0KFxSAToLou7eO
dRaePx5NbvqHFr1D5JumKpHLqdPGfRr4fhvYirj0ygI94hZZWrO6mcFKE3Z8LNFogcs2VgYLbQJk
tQ2FAPGNPxDDh+jkuQaYfKB3pS0o2/Tv+EKnBIFjNFbAkLQGevNkS4URK159wI8YUkhPtIBWX4lh
eyltO1nEoRnvC2UwFkkKUczyIuslaIoF5sIQIi9prvhg7B1qLHtXDiYu0+mn1jWTTZnVgFFjD5aS
bcULfVrXGw2C7o/P1E19Yz5RU2WOxYKjOeZsSf/tRMUWXNIg1r3dr++sgrjFPLcsG/oNXdssEYMM
n3R3/8vvNLHea4IZj6WudnOdMOiizq3CYNc2SXPJBhvMnBmWQJqaa+EhRnFq33v5+O9EOP3ngI/4
TxWU7XHjqQ6Vy9u6oUQjk6lhOu7BX4eAbnttGRL7+RBaPlmjkTU8g/LXsWLXw2vb8X2bgbpXAgTj
mmqHV9v2W6rZEiNpmUXX+TktSXaeFpPmyg5yF5FBvLJVZB1YxlA3EyurbxrNFefanPzAoL+wjvff
UFtEX6gltmQi4T1NDVoYc3EkTnXnDqxNtZ0fUlOtsNzbiJPj0l9pisuncxNxhclGMDAL5C6wVMIr
4xBXHWq7vihSGOxSPNFqrA4BE9BdbxfiqfTvTGz9rMuPTkUpP6qb+KXSKpz2wmypFIYZDCujAlLV
DSWrx8DYMT+8gk5BStXRkJp/oiVE1HztHzXZdmu342KkSy+2YRMAvgE0kqbCfIan0xz7DnyvVTdM
gIZXrRNpFMeo81iFQo9eVo0KiC3Mhcuur9bv1dhWD8N0sBQru7daMHwSsvlh9Mj3JFYKe3ZA3dZq
1sg3wh3Fo/LU+LW6UF26urWT52uvSo17wydhS0Z2f50PSrQPOls+zA/ahu5az8C+GXzZs1cPhkvr
wlajxPc0BGDjqqHOlpVnt4ePrz3tZpnFpSdoJ+nWvM7AV3RTvml6mTWapWBp7oEhydJSHjrX/x6N
QE9yCajPoW6+zwJAPKo16k9h6R46LxveBoMcX9dqrJ3wiLN1wJ8t4aZae2hocVWkezKW7f38zHwY
qBF/Vnu6qTYgN7aErRloep3JjWDdVBvCPKq7dLDifefE+6gdhlWtx/qpNMqB+hedHWQJgIdzxT0V
WYrcOm4fR3gB+wwYgxgzfS8JlmOrSXSnAvjoS1WZL2lKtE+XlN6W5FYVKaiEyRsZ+iOA8npDd2LA
U+cMxDaQX2Z3/QIQV/s0H5yOnCcLjYXqpA3WASz4NWOjL/xuJ9qBqDi1VF5paT07/WidPv4qxe13
OZ2Oacia6gSTi/RWIzN2WS0Ga6j3GnniUJJ9daML9HJGRjpo1TfVuVUo20dC73ZZcSJTVD51Sldt
vB6KuZYVxgsy+PsIRdKTzx3n0AB8qnJS3INyfOmsL5N87TgfInfIjnpg9VvhjPub51Wad6iBRbpv
XG1F89c6C6PZ6MiaBGh5JvvCqgH2RUV2gqRsL8lq6UHwltbFi5d1nsmjXjjrglyIowNC0NLS5iLb
vr5ID6On3tqPQvHeVdMdLwrRjFeMMetmzNTHvG7jx1hRMfNTOs6yDCvqiFbMKuPhYNZk57Jmv6/0
3Fmq4yBxFMTejoLxJWHxtJ8PgJyRokvj3aYGBU+4cr6mUBPXip5pR9LSiZXvTOVq1ZZ9V/XteNYS
9mlmZ2JgIUHzW28QIIFrAmPPiwfNmGWXQRpSPVaHTFO5BDVxjSpXvRb/GLpwmV7Ini5F+dB0OvFb
hXmQXVxtpZmh52lKceHSTwia7IK3uscTLJRV5qtgGgDnXWJcJxdmq7GqNQKJOvMQgT2Y+IaUXv3u
fhiUgz6m3amRtivu0p1UafG3sRG+RkF0KPl7ftZSP/eGFew/vhwnXs2fuxjLclA5StSOVPRZ8fy5
zhmrzATTETf7+crrcO9I0YbH+WK0IUjtQs+aKLpEA+aCuc826uiQ59Ji5eVubMxZR7e0G/zQRrxL
pX6ijxJ+dbWUGD9rWvqzu64iwSzj+eIaqB3859x+DVqwH54VW8CYnBZ+m7eqiFL96afqY1+m+Tu9
tAxWghxY7ZIioWuoCzyrZ71TjupZKT3jk2HKvJnep/uSArlOA9JSGW2t6fXfFjKVVxfpQBDyXobm
q2aUznmMvWLXKahmSPyAIbgyDYVsblorj/kIyqEgnnQ/P1eXIFebEuO2Pr2lE3LTdVOmfOt4i95K
iBApEufcZr1znn9yvH5dJbV60PTMxyg8gnft+C1CNOaPyDPgOfhwtHyzP8Prag6EncZEoevKE+22
5OA4UD8B6N2bfYMsNgrtrRtV5sq0vebZz+tXlzU2/ZhSXymx+gbRvPkpu25hj9mwUqoCpKlVlQer
J1k+I5X2hSgQbVtFYL1tdoFLESekIYxmfghSUNuIKvixKAgJYuA0l/PDTsGl/PHVOLtPfttTz/4K
YdhsfllrTbXUP78DZurG8Io22YdmPdXDwilGISdsh/Cl6lKNob9pZP5es6zYYrSSzywfVqZX+cvM
gsVcd1D1EjP7AvvCOZi+gce+JQ6aqJWq1oc9XtP2SRpkMtOpgtCN2MvrUvHqtiMh7o31oI2aOLEq
fw9Iw9A6FpXoqFmXiALFl8MabVtqrbnuQtDcrGraA7Qzcy9UPQYnT4m1mVJd8lZUP0P4QS6LLjw+
+R4qIiHTWh3DpcyGFwvfZs388rVXFfj1iDgBy3rK1xHBw12eN/Y54qq4EvjyCDRAOX58ksVfhQtY
D9T40DWzlkVCOq2uf7vQNSdC004LdQel0evKd8dvD0nnOpeGe5GgXic9+xEby6QEue34oPLufxnM
//8a65sFjYNEgJWARjsU8JWFZvTPz8DwS71hiOKd3tvGAcGvu54rB0xh4z1z9isie7EekSte9VYV
e9PUvsNYc/bGUGnpZzWOafn022U3fxo+Bb0iYZs4zG4GQZOSYZlbSrjT9aqmvAE+sJ1WT7QdoA6m
9/WmB9jwMDf/4e7k9Cb9tnJXgAEzsgjbTwZl/a/9jYY6E14HLWMcUWyt/jw7XTtMu6o42YVFW1+c
srMYa/Tu6AfR+MTYutHLyn9FF6CtjZGNv6arW9OX2RY9pvNE/hhrG2IUD/PDIYzs+5wVL4QtXkXb
F8Akl/Wd1DOoSzJ+7Xt779e1/tg1tX1U1BxwLKKiV/x1DETgXPapg80kVWW2ZIz09kMU+eRM8ROE
csl6VEYEJ9v+qcnIKmjNhJjMgZJvTcq0VqO8a5s+ROczttdK5EByxrbbDzYi648v7b9qgJw32jCG
5IuUON1ulsm2IsOxLMkDnmuA0PxRJyoSsFGBhEpOV9rHv+/vtZw2dc+4kyx+GfLXmznDynX4IwHl
zdiDOu+6WvEwcG7vKJqK76ENHDgc0rfyYKihJPQ+SfxzBVmVvXx6QoKyVo22WahZUOwTlqZ7hFDY
OQh2P1Jvh93K7RelRMHQMPnkkyOZ+euSN+gFU7S1hMaldnMD5mCFQnuCx8d5932+nFSKSqFQ0i+h
ApfDQ4vDyTN2oPbz5yxRbYS2wiFDhDaIU9aLytXs9cen83aHPd2HKNlxM+EGNBCQTzuJ30Ymx2dy
rugp70Q3Dvc6cAtC+oolAbxQu6qCXrNN2d2tpAugw5vKq9l1Cmf7EhsabDbq9J9cUOKv5RFVZRrI
lKO4FxkibiYkgyzyf6vKtZ3LfYvY5lSqBYyjuDrMj+oqIbiiyfWdR9xDlpGhQ5j09JOWLzuNzfSd
7kXlIRrGlMi/PsOdm9Ntb9LPvtK/C9KcPTgHNnVpQQn8VgmkYd1yRr/Id2OUo/hrn8cxDd5UQwEI
DZBrPT+0QlSt0ZRiEZNclYWVsYlG+41YB7gFjhboe1r8e72l7xH44yP/0HgfpiiIDAgmcVfuph3i
ZKs1ly6ubRZtZk/FEGAV+Gau+Oo6aOylCulXK4SM+iffx18DI1/HJDqhEMN2WL+tuSdWMiSRaHWQ
wBR4fKvsMWqpZF0R37jWK3U8cp77T1aGf3V3p9YCswO1LRXi41/KagMSUOSLQd/mMjWfmoJ8vyjr
/DWJyG9u0w0nWZlLi8D1vc9IeO97AaLUkbKBE/cGNXCyBKwmlg8B/NtdWfYkapr4//YV+c6nMRW/
DgoTiRbYRCvX6LQ+vrWMm004c5uJss6mSgdjhM3nzdAYax5oMy+wdlbSLCDF1gtdN3JCadg8trp1
dvxkfFOSpMaqwnBkIkCan9eCTj3DYXhupQdSuoV9q/VascBTki2wAkk6D0V+zwxuPSgdB5SrWDuN
pfRV7blHZwsxZ7TR2UOl9tPMWtaG5q19bTIZWd3wJNpEJcCqIaJ8eoi+TtnG3qhstcImltT+AYuv
eQk1AhCUOBhWdifNr3ldP0Wqbj4EfVZeeil/tNl9hJnqHEwKHEpjHAgy0U08f/NT/tRlDyefVKwh
3p6fmw81Mb4fn+t51P9tOTGtI9Sp5kvnGokhl+ufw5hm9PRZ9czYaWYWrZC45C8GDlp2UaNxLO0u
f2H4O+PM5CYqs+QataRC9hUQLNSs1Xk+ZJmIl20bljQMG3eP4CRYFpLIbV9pnV1SVJVxj1h+yuDT
hk0ZhPJZ86hKD5rvH6i9UjsjCCueuvrZ1NWnesu0r8Q0BOcmv/uZEPFmpJwXTyBWJ5WRxkCk3vzR
ekUiVEStgSpMW27QMbULXYO4m9dUZ/1cdKdCT/OdSwD5J/KQm1l//s2YsjVbt6mpAGf983RH0eCQ
GJGbuxwfyVpnHX4dMDWkBbIyc7Q+6TPyN/05dc6/zwKfM1nBVY1C8J+/z/CBf1Zm6uzw0JtbUjv1
nWjI9JsCPPUdVL1fh8hLa0TXVbkOI3paRS4EC0wRPUaN8ubqofruTRGijVBGEp+H6BCbHospf6q8
6pK0Xmm4S7/tlSc8pkQpZ5Xxs7KXaun5P4VXtXdJDjcLo/AIg6rItmIU+TPYQjvR8lfhRDZe7rBb
GomerI0J3uxQo7wLiFm/1MQ4EcNhkVqVGuVbCjSC7CLvO1FkDZkig3OyNL+hxgECnKIDZux0Cjfy
vmelUFhMTmB7u3vUibc9NhXafCMHUJ3CUxyjIX6byZWlkK8D4Ay1r5oXx3Lf84zY5NxqvtRTz0av
2hVbqDrYBIb5XEuL7A/6V7CrQ3NvWeSYWKN34ZP1LykO7Bo041eVDJldaaol4s5o+OqAWUcebzgH
WwJ9lXpA3NaEzS+CRi6CCJGdMcnUXDdOzwYT3gNsI/S6ieMTLRc4D4XqDBeCbCw0vMODHTjaUyaS
4YmNQExR434U3iVWhvA8v9RGvXNHwJH32RWl/X1BAWSYJKI287Z16zdtTJ0wZHacO3ydIMUT52Eo
e+9EHWQPKfDVzQiLCgxRX4K8fI1QpCxi15anqkxePx65tP9yacOtkvw3LSFY8/x5abuaE0rh2s6u
pPdkuZDtEEKGX0vDfQ1iYGtqKlh/TaUMH2lfLB0XBKWub8PCdu8zZAKL3NORcoz9e2OQfB/ErkLC
idl8C1Nth/l9I0BwNgZXFL0ylkJO8BpEpboqwlz9ZDU5+x//HIbpDbEbUOngoVO9bVzn0q/R+jYV
NeeIJN+KTsjGAFa7nw+R4X2prcrcZGOHHkVN/JMeAHuanxNjJ0+1FboLLVfr54Qx5U7Y26x8phHv
Hgsv7F/k6G5l59oPQ+b0LzHtlUA+l+M1rJnk5o6G7NCVVyZBIbUbpo+ap4AkzcKTIhqoPGiEqHsX
h0CRi0YCw7xrtZYkarhQcG1rkOZBrL7T07gzwSa/ipKqWSa7FYbr9A4FQHVF3EKUqUgV7v/eZ612
Z1SBvM4Pgp4enO57pBtNr80Hl1lh1Ayyvwzv2LiRTlUKC8x8j8wHUZMv1Jn3mubBqOp8f/fx9XVD
H5l22NN+X1DaYaJgkpvuhN8W+KHiDmqrmPmeTjz5iIORkKgqqJvW1cX1g1+HxkEccF+3inKHmwS3
tGyVSzQdRCT9ZSWeP/lY02V9c6WwTHRsiJaIDP8qO7VR5FG+ycp9GbTapm5c5DxFmDw0I9hjfPv2
JQ7JdU8rt0YghpzHz8k4/WQau92STScHsaoUCKdgFlCJ/PPkULBBJifaYh/gG9TRzGk/WZX7+ko1
SxuLDgkWg5s++a7nnlEP9C8Bi80sd+OnuA1TYgSQOwLY/78uuVFKs2jUsHEwMskZy/PbV+ZjKNAN
g8SjcBi1PYtXb2P0ot27fuUeexdSBnf8J/1dcfOFOEJFLzppCQyJSYRW/J+ngtDZSvqRYu48p+g2
NrmlaxlS7FBq43HMRHAflAT0qKW4twOrfCDyWvvk25hLjb9dE/NHsKSu4aRE6M13c/MRelMkRtmr
yLHLO9eO80fbIfe9dkJtxUfOHvMeEbVRN5uiAYiishuCnyLFxkbQuWH1F1yGrMAmGI3Ka9sS3Z55
yk/VG3e5M1aPmUH1ZAzy5DBGLEcHPztRrs0gQIUoMnsPWUjW4VhP/GHr51J9qTJ0Yw1eueWoc1V6
aPPI4TAqhCuD+gJiFNt3GIfH/KR0IYk8CC3OdYeAQVUjKsx+Lx+ixpZHkVMrmnYjxbRDMcmv/2Tc
nc/Mb2cORJPK3GEz8qLaheh6c5MremwSLOh0eyL2vCUhtGe9J14vbXR/C2a4XhmOFr3Z1VvtRfLd
F0A1q24Sv3eBenXK+CdaJvmumWlOntSdNpV5C6nla6gq8fJffe/00A4KHk67jLbuSDu2QQo3hfNV
z+BhukHsHz2n6Z8Tugfz82HVDBu3t/ulRkLVV6fuftapnV9qtdYeuP6fc6AJX4Vv4SQFrMk+Jc/y
RdY2/g5KSnpA85EdogJ4xxClI3JynitjvaBcqbwWfWk8lrV6X0YCSXKm6I/VBK7HykoCrCGNRz8G
5e0p9wCWJIktjXi2cyKYhE+7BK8eSNRKqm+9p716WVh8d9rymPtJ9I8dkPnn+sBDifTR/MzFtE2G
RGz4PxqvVx51BOkbyyq0tddb8XNZVy+8nnz/6A0Uv7XFx2OoduM/ZmxHpo2zysLjgiIQlNOfN4we
KaNV+2G4H+PWPuptgeuo8998RvCrtGpzI+Lqh9RKWmf/ObjCoJhJKOJd1JfKRW/qfHnzU5QYvz+X
p7DdB1vPNiFNtKfUg8LrkF5d1EgDZKcSOoj1PIdpeO7plZp3o64+00wJd1rW/ee56qkGWwSJ+81q
XYP9sNMdghY+TzG5Go1AYSlskwRtDt8TiioUQVtvpcKUraBS6StrUJO70LL95zqSix464T+GMpwN
utmvZQXzIS8N8qG9pl5hLw0Pqef9Ogitg5VthAmkmN7a6f95dX5fPzB8NzIttpHpo9jKHHtLVyr9
2sPEbYU7PmE4jc+uJsK75ETM0i5wx+oqiLq+ju1LFw6iRzGmgYTxlq6CV2WBGQa0MMjLdWW39kbD
pPXv4qTzS0rdo12fWoqVa4q7YJYHaimJICmzGCEVWtTXDn2YtbtWD8NNMNrJ2fRMm1hMxXpKXZYm
IjLbd72rDjV3AQJZf0cLRy7auiA7Pi8ZlDqbJGsZUh0Fr7CLu9Q7zIf5ece0k70TGiASoaJ3auJd
VY3ALK1Wy9cqTx6HyodVKsZFW6r+q1fH34s8GM6jrCDXFIBJO3j/+18Pp1cCYipLrzgbhbKjRW4R
ElRDP0ctQZSf3hNKVP869CIYTqWdP2uGX2zboU00qna8JRJKfBDxuJjfm0xP/e8/7TwPLoIHBcDq
hLNSldq7NzUKJr1FtnE0fHFFVHOv2jkYYiv/B9/fBS7ncCTbtEeXQIGcDnL6tXQwm6h2anxrO30f
l5HukftwpaLC6NPvAmMKN7UHHK+dN1wyXJEgYBTGhMJ3rg1nFMxEea9ZwBZ8Ip62rfQN9mOmvglM
XOpgXo3H+b2xhMg15tvQ670VsbOaT4acpe3sHrxffKrcVj7XBZIfyzhVXDvPnh1qT1X77yuegfqH
V/KpwPD/XpmrDX/8G9JE3LvIqSLSu3J1L/vh12H0hnTdBObj/NT/vjhoOjGw85OqhzM/Zhq5M9rg
gNDUehjZym4iAhNQIzj6NYsp5Htq3P4YDXBgY6m8K2SN31uWG+/m5jJIQO1AneipNbH8NDGoGUC0
3IejXR0NCEOnzuLM52OWfCO3bp8WnvYStbW+zlJprhPR9i8hton5DUIx4UeUjn/GDmqsfN3YCnzo
yLhyY1gWzQqSOmPb5NepNCQmfoMB3enrF24aMr8G8KO1j9A1cBaCgOx3Ql2JasIfglC3Dp+SYrzO
z6MGGO8R1X1ar/yr1gfkHeeTRITO5se5XbKVdWc2RVWHXFbya5hb31rFNX+UkFjius3eYsfLFm7N
1UNSl+8S6BRigyR6Cjsi3f743c7VhZuU8ocbQbnK1KJ66rrSJXxrmkFJADzx0AFeVBPFwcV3NqwJ
xSjIEC1Nx9zPz80HBLvjJ+vRWdx3s7ywpwlGTMbXaRfx5zwzsFNu1GEo9t2UubwwEli9/mMX0eK2
TOJnjdhXH/VAtVeR2RtrbLvyzkd8cJgPUSnVA/HC4mCazSrVCS32B+ikefuKNX14U/Lq+8cz401h
DOEHEk9aGjABHKTitwtJAhAllqix2ZWZbaw80wvp7hA0ZwoIWg4ydUEUcNub0cPHv/dv4bYADTRd
A7RU2FTcbrYqRUUCXUb1bvS8dRCLy8hQ/FRL0DxV3TgrN3Wg4oL7KHaWlWkL4cT6lzYpV598jmmx
/tsXxglA0Ut/jFbmxHi8teJZ8SB8TRbODlor0cxG5GwNvaW775jOF8cgXDPxiAccp+UvONIXw7fb
zWCg6gqyWDuPqiQuxpmiIFOj/0SOdWuMnD4cCCUNxTHt1r/vFaXvM6+JgcDD8l/KQvkCXCU5pUMU
PGcjGBQ4tdF+fhj1ub8oYXoM9ZlBrnnS62LdxR1lKd076R0Q24YaAIGHMj8nqui3nWGaaxeG5oNe
puF9QYfhm03W31CNPVwZ+9Fky3swOlWHQAMGVExLXQTfyo44muePvwXaen99DZjxwcNY1Enpvt+W
Q4LCD10/1cktQisWJVW1GlW1XkuvHL6WkXVprSBDaq12F6Bf7/PTqY7qfX5XpuvDVy0yLt3YZNcY
AA755mxDNAgpT92wzOsmeo59ET4bPSsigUOQLUn07OveY6f4yok/kBImWtSNVynVcT700vwGRUWC
CJecERB1RLPMr4ydj+YjU0nozcf633f/77+zirw+MuSzKaQecOfrSxXo1T0Oi/4apVp/zQLDWnNB
Nvd1EAz/Phch1UYNGAr+4mJnqG1JADURP9SyYY1G7WHeSVoZ+ruuZL3B2384vXfpexl/yVtCSxtZ
E9DT56dRDmiTpuba6LgYFJLMPHR2nDyGsXo16a+/MRiZC48mPuGHfrj3VTO5G+OatXsYV5fMM8tL
1oMq9VTyBXunKUkbiJ1TbqlqcEySKFp3JuuezB3jQ1pq9mPSeePKx1mAljhwHh27hVRrkXk4vTgf
Sje9+kiCTvMjYqGrZZiX6r3QYnFXlIFYs4vMCLxiT2rqzbitzSZ/0QLys602YtDW/fwlEeHPEi/H
yXOG7xQGzCOg8S0LnfI9R9uyGE0cvk3adA9T9HGtGutc615YJnqbxNK943zQZeJsyBDtFxBJVXhy
HLygVU9upL2YtGW281Mxq5WjCK/zBoGCkQEPBZeSOunE5oOj1duI3IvT/AhVQ7KzsT+QtE2KYhbp
0bVt66/I8Kwnzom9RrubkO4aJntLi80KJoB5NOpUP2WFkh/9JifUrNfBSnGoOjU+9GWZHpQm7yDk
jFgtuOremdbPDiXhJ+oe+U6x22SJytZ/lz45tWHsrKKutJaVynkgfzUk6akNvoY6iWpNZ7kb3+Kh
N9oHGu/D1R8RBLh2z8KM2PeEE3HXm1b/rJGGkSd9ehBZk9wByBhOileb6zJ2uKWEGE4OlGMUhKBw
RNrG914xudI0W3kKkActyiDO1vPDsbaZ1Rv4J/hDV77pn4acujnh22da5ek/GZXbqiMlC4OPds8Z
7x76CuzV2BMkkeilwQkrowO+NW0/mPCfMukeZml6bzr52YuCJdlqr9BRo13PumHXA3XxLbU9MKdx
z3R5tmsq400O8hrmhvqipGlwiGhMsDpPxEtrKd2msFBgJzihR4UCxHwwg1Q/DvYgj31J8oVcB2gQ
FTwu5rp3y+roJ4Z1USwJmMwtxLGkTjibXyuwMaTEAcIOOs09lLWbLmg0lOvSbUAUEXl2EmqcYakv
gTxl/oSK5bn5UIDsuB+6JFuWsniybNd/Kevg4jlZ8p634KQKJTOf0V4mC6cIQrDkcbdqPH4NH7na
hlnTbBuncQ4aGxmzxJ5zr8VZe7QaY6e0QXRtDA04SAVQg0L+feVl2totpYJhQ8Jf9bPyUOfxP10S
VguRJdFJ67qIiYODG7Ukbw2YcSu/x/01Pzm/h+uuBBfpkrnk6PmKHa5KgdIk1Isoqic/MlfUBBp5
bCwYEHk1Lk0JOWvhJWEB34SDLBJrM4zxbuBWHQ5GvVKcyNxVRh7nd50bucsqY24NWbhBysXOdwiK
/tfBnx7Oz2FmA5w92BGwyPZiAUt8YzErAGQ17dklC/tUwJ64m19Qx/ofCijWAyV2ECBjDKHW6MuX
gJRaaStxjCYx9VZh7rIzndqyWqsQyql1GhME3dum19N1iJPrrh88s1tk5LGzKzhQLIiGO4Z1757Z
tVknRLEs0YwMyxa9wWNt6d8iMo3OcdODvbICsrB8DNCOAGPVZ5FyHGLns8XoTcOE5YPEbzkpuemb
8P+bxahEbajV2HbQxcIoWlMiwYrHXmYVefnwhS3Ats0i69swmbPVNIYSN4Qphp6aloNfj2+gzDit
nrPBPGevbFm5GzdzIFFOTvX5oYwDb1EFcUc8eNtvWGes5rkpCQie40tzLx8vFGbz/2/LtamOQ+ua
8h0dE/Nvs33ueeqgDFqyzyWQmIEipKf6+ReV4FUC5vzhRzzq90GmP0ze+qlN9sTib8Fdm61zuvfX
+ZBU/aGzyuST823+l60NAZuITHW2AARH3TSoBtOt1c7N0r1eWC7Ka0+/zIecEWpR2QnDlSh/PUeW
hNjG2YAyfnrf/EKXK+3FYX8+PYMHeEq0HfT7wbesU0SQ0c5VuoPASXKS04HkvJZbV5Rv5HH4Wzfs
7NP83vktUODFqh8syheMncduJCzB11X/cZCZ/5gEqKIJobzE0vYe03T01oXmA182cuJ7Kt/wD23T
BHtvyM4e1zkZ81i6dJN9uYonwDCKaKkkRrO26tY9RZ4bbZnK8QhGzUlG69hLm+1AUgGAQxo8Lo6a
g2fq17k12E9znGfGPcNuA4c+bB5qruM3NyIjCfd+8jy1khZJ+Jm49G82zHRLGAYaigm+8demg/qo
yOwoCvfC6O5Tq3ho8ZTSbErbx3YsmT5TAt8rR3kCwVofEnusH/wk2Jajnz+VydO/Cuko9E8dugzh
o680Cr/GUNwXq6a1vVUxMXTc6WEfIQqXFB0WSm9ZKw+i9Dl0xD6uY+NxPvSl+5U2dW7CrJ8X13KI
6oNbjJ/0TW9iwabap5jkHpjhAEqhqrspeVsaVnlkAeXeoMRmqCRSVZ75qMS1xGyJM1+1UuNxfo7c
9T6MCAs0AIcr8ZCcc7dh3DP0b3oOZboOWuUox2Y8tsOIyHt6wUy+EWTj0JrEeDFURdEsutiDBqgN
3trhZPV3nC19TbIEjgNrEPs+tNHpIObbBo2yNMzxONbnaEBXW+p01WpRx8dQa/3nzNPRaQljV4jU
QjuNid6jBnDM+tjC/hoMRLrL9ktdRJc+UNsfntM9OmlRvnwy6Ewn6LdBh4tG1zSQy5OsQkdodXMC
FSIbBlULtR0mf3s1djri9My+SuphGFyZ7mja51z72jru8lVQUWuzmFMOMqM49fFnmZvct5/FYK+q
IkL/LwadJgmmKC9b2xmoJPfsSag0ImI5+nEWPw8e2RqMnl+jpug3keX2cIkakmsKRyOiXAvpB2hh
/qan18xNJQVq8MZUmga60Bxk4RXLqDYx8k3QHXLrqzNRco9dPt+ge83I/4ey81puHNmy6BchAt68
kqAnRVFeeskoC++RcF8/C1Ddrr7VE9MxLwhkgiqVJBLIPGfvtcXJcbHYKaM27dueMldGKvWBJan1
RN4RD3gKnoVZHSZ1MFd2qhivNZqHrVKq9S73jOhIwUaL/uXGi2L4H38hKi7UMLj10iv9Z9mFgr/R
aTI4abrMnFVp1xvNaSgN4yF+IxPYk9n0xiPNZYmIQkHAjXhzBhOcrK61l9iFTJ3EcrvMd2lb7mPy
NzdTPXhvZTNX5aqOMARRbim6mbccU9elZ6MmupLojKLUw2NGJNqqayLzFii8pJENaOEm0pA6zq9J
KYn6ldDJOIrLGGRJPufyxemVslV6pRh+5EdoTsvUcuAORi29HWoQ6Ky7yWEbt1FaysvkoVvq4YTc
0qlA7BlGxbNjk2mFStJ5R071ZguSopwp31C2p+JsqPdNoPVfXXPiviUPYZGEZ7zZ+nU5mGNKnqEW
YupgNUDPCvCaQOG/coXUKTJyCHDsbqSZfdjDVGW+ntQDlMUJ9IjM8HY0lnUgA3XThVZ8UgkVPSlg
1z/Plrnfw+Uqoti/v25ENbnFOEFDrW5H6NU4F4tEE3s76QvyBhmK3hzvsQg5K1nx4oCoExLyZrvy
clBoWRxlEe/sZKISuszhr7yFrP/OZpP3xypU21Uki/JxOThZfGtAx1yW0bzg883c8o6h1OyzOTeA
lkMqieYbERS953gSZ6GI5yh0LQYeDqRSXu1RaQ8Wt5+z7UzJmUbGr7OU8IpduIKTMCWr5ZmAnSS+
/B7GtXLXdGl/WGyhWab3rBVjbbXYQjHgEq+I5mMNe0ncQtcibNjhjhw0EzyA+RAZOnkLkYZzkDTk
z7m+05VVnzXVfvmy5YKVBOeJ5IiLEK7iC3BZm2lmICjRoehb3hgzqEgaDiGo/aRnT6bISc1uR5WI
pOodA6N501PskJ1T48WZveBTLLp17Xby7A1N/2SatCKFu4Ng+7j8LL/NrmUZTyR6aK23C7sIqHH0
YGhWQX0Ps6tbfJ5gzPxj5v94zV+XEq3tVjGfgR3JiBIfzfx+cwgoWRmZkpBrzRssCfMdMP/vSt8N
O9WW6s1BnHWDiJdTaaFsDtZ9jAjI9Vh8yeaMv129uYkx/5wOG3QK+Th7+x5VSqI9FemgPfFZOGih
Ud6HEo981VkX7h7xWdOzLdR9ccfTy/uXfjW2l3/e2iCn6OjNPdP6Z4WWykleI0XjzemMsbyHSBPT
pC9oUXfU9OCvXkFCE6phaf272uc8lckTOplA/V5SNv6VlffvSsmOJDbxYC0vE06+72zuebKqK7bJ
BHwQzbLXwkCsKdAYZ7VV5l1JYWMrqpN7K1ZzHxl6/EoR46clDZtIjibgixoexmanrTq1Lbaxata0
U8aON2U87JJ8DK9FTnw4fePpwY1oLWtDPL0EccuigpsCj/oaLQlPs2KjRfpZDxNCQQwdoWwbm5so
BLwf5IVxrBEIHJez34c/5pahUVRIeA2wrYFwukPYctNUzM5+HfXgAM/J+ZqHpbMajai+JyOxOSkQ
8jehm7gffQdNe1J+KGRmHw2yBK/LQcl7Uu+Mtt7hjvs1h7zSuMYhNR0lbM/Ly8wcEFKqtFQhMaSy
+v9uak26X0bwmoq7QXbI+qzY/fsFM3qu9MY9Z+UsxQDdA+NKTLumyvD6WnVwMZ2JGIPGUB7VQUEV
qHTj1zQvtk2nRuc8s6Y16+30WqO1mZPoC+RiFSb/5QGCut/FvloXm74xq21ll8Kf9LA6hyZRnqYi
6i/O1B4KGKIvBUS6tRLWC1VZHqt+TAkkQcRYJgL3vaENZ7sxg9cs/7pMKwAUj3HXpn4UkpAYUfrb
YgfkFhtg9okiNX6oGqBnVosrOsQ4+yDzUYHPBkOLiKc8WzcOD7UW/tLR9brMj0f6oCGETP53HLLS
+3WGOcRjY6etm/owhuW0abvaeXJCqz0MVdqiw2JYdEZ+aZvi++dIKMat7/ONsNy2WxvwjYd+zDfk
KILMqui7r9wiGU8WUOdfp2574KmtHEngGU/Lxb8dki9DoIlL3drp3gUVeGjqsLuj8G/6gwyMl6YL
vhtT2f+06lVfZtqPJG0Pyy2IPzep2Mvp5yFvze2CQWpComnsSndukVNSPItQzbFhc246pejbFHrK
JmgG5dOOsXgyAnQ5Vy+Tjt8Yae3/novmC7ZT6mvI9/mhMToT8Yayx3muzLU/0Ob1x7LLW3Z/ckbh
qW4bHUmKdO7pPvhB2Akf+Wd4MdRy9E0iQreRZxPG2yoRzY2eCmnjqDywMvUum2z7rHjBGlQ/yI+l
lgkh8gXzrH7U8sZ5u5PzoqsLJ5XeDlE+KH68N6WjXcHKdG1x091oOFSPbeJO1no5rXJXHGmM/wi9
wMPOHMY3ltrfR2mp73SMB18huXRTU/NdDXqakQMkxg8VaKyN6/Jt8Ei2W+bjGTmgM7/AmaGUaizU
s2KLQM45lDQMH4y8JJFkKqyvtCmfeILEz3ocJcQDE2Fllqj9XTPybXTSD+58QHUJ/sbJC3+Iq/6h
lGP3oOgY8I3A5Z3CK6h5mhdotedlpBMlsaVjkKyjsLNOdWd9SEmKKUlCeubXVmxs8YmCFI8aEvmK
IL4HsNM9BNboHcweldAyrBGQKWGU73rCF57wkyLvSpovZPxUaz0wgruub/9F1fZPSRm3PxgONJwc
AwPmn6o2g+C1jG53cPL60NcSHR2/O8pN14bqB0LMle4U2ldQAIKugTpeSs16L8ChhfXY7q3UrvxF
7TSnFYam82PUG/1aKsRfwNu2XyyjDMHGMUdVfGN69r1DkL2/NKeT8EtCLshHWmvB1kGzdcBemW3z
Wk229OQKkgKc/rCsVKyiCM5yrMIV0JfhMpBCc1Ts0NtWRh082plGaoeJGXMwK6TXpvjBrveLKEft
JR5ltCEYuf4XN+Tya/nv/RhgL51/FDEeZak/CbrTROxjV0rwGtS8aAgNYj1S4z5OuQHrH4fDqTBi
v3WBNnTlhNaDTgxI0Zw+W275wg1O2RiKuxQ//12MM0oK4btplZ1xk3lrTILjR9k0LzEQkLWHEdpv
pcUqs9Cnf9FI/aMTjDdBw27HzzLTrP/c5OJvx9tW1NZBVoriN7Iz17jdfBkp5eqnYKtUC8/+l9WN
8+fahu/pzGksOoXKf7J6ozaNu7qQ1sHLy2aX1NmBT9o2JME8rdJmF9ZTdvi/98//20/p8mO6DvZQ
1uhzyfRvglHufmBh6SgdmgYrepP5+KEx51StIP4uUZ9spzmM2E//v991+Ya2S7fdmbUP//1dvaJ2
rckKsmOoymBdTMQEVrbRnWQofuaAyzZuZcud0Mn4+v9+Y+61lCz4Nc9uH/uPb1y5VqOikgmOiMzB
aNaxsxnFQMsGRA2PVd6x3tQJwiZE8i/feY6S/q+iCbB0h++MTpZsj3/eTzp9GOgYhdYpGULTt63R
59mLhKHI7HlvnuFNSfPXzkfd5i9tSbTXrNY8qXx6AQtul4Xav1dTOe49JY+31BBIIzXjai4stGcF
7Ay6R84IwUEvYoatv8ypdcdfcLmSVaM8x73KJzCOjZM7h905SnuPb9x5Drp30wnKV9sc47sO894q
dPXUt3BunJpMVYBczIqlsHVfMejf8hK7Pjcq76FN7eMyLSLYMFrJ89jh43MS/agh57Snba3aw1H1
InEXUuOCI5QGX4IhpV5l988i1b6mQQeqrDD5P2mdAq/rr7ECb2VHg47OmJR3qL/lnWla7V1sgGFJ
XNXb/b5AHwNSiMzJNbXLB8Cy6c+kDtZlW4QR7RLUG31d/xxy7ab3nm/kw3qRkcRB+ob0Tn8wpWwh
fZDltcyD43pL/5qXQWx/3oDm13eWMP7ljqOBCv3zTWKRgUTUD7wszfIMe1Zn/O3jSPE0TMscnJyd
vU7ToNGtybSrHVavyRQqh0446vX3vNQ+kqgYkIyFW5k05iUS7OHTMDI/D1Y0kEavwhklflIZV8uV
5YVtRH4wEI2H0ADgFpHf4AeCFEgqadm2le6lBFv0NRJEkbBsBhSYOcOxVXEKZkM8vNd14y/bhyi1
ayRyWPDdcBhXtUXXPWV9vVOt0XoaO8Qg7J4dv29c5Vx17g/ID0jU5oRCNXuq5oGqe08qNkKB+vn3
l06oyneoKR2/axQLUZtiHKuUTuwyBLKYXIkbuV++jeHptHs9I7iPICrmxSB+SMX4IFnFfEmo32/U
VHlFx401UssGzPYISOK6incuIYKfnH20V+o5mnVHOjYwCbf9YLTj2QVFkTooJ/r01wkzrl5tIl0N
5KFPyU0brfSVyqJB6RuTCKFKAcGTURsSr+lk+3Rpay7Xk9gqUJn8ejWyCPOOOrDYirDqAH825a7q
VOOQtk1wnyQU5GniKL5GLWzttkl2V9jDyXMn/SGhV/kQhs3kK05T0bxiuFyoom923Ve3ZWYyK2U3
4lZcL8OWIvND53VfKgJPVsOgwfMGdX/VbDv/dZg8WBm1AEf8X/NYhl6R1o2H3/PsGcQ2LaxXl2g/
rC+lcnLDgE9cEH1no5mwxsDsZfa6cQeNOr2WWjywF/oRyTy8N+LERDNQQFgFJEYl0dhlSR1vx1md
I53xb6/KotJ3uj6ktKx34DWCjh1FNRxFTOIDEjj9birJ6O5r2kbj9JFPpvkT+cNDN3rPCYj9g7Sb
/mz2o7lKVTvftHncn0lFoDJmBFF6bhB1GR0Y3BB2yTdqlBfP0ZWXqW1ZlmrgbyJXrR6WV9iFR4K4
8xq1bvAwRRA/nGZmoivS3iaNinhkUMpnxFMxXVun2RYoOPdTZ2+LLHBI9kaamPafJ3/NLCfLa2ha
/YinfYlbsNkMR9nJ9r7NlOE+naZmnSee5/escYAthRWUw7ogilj3PqKeHQASv+Sp7vpyo1rRQcGm
sGtnaWgkZ8a0EtWn30NEbRX0VwXfcyfkZsytfKWi1TzhQBCPntM627apDdIIU/EYKAadNaO75Fra
nmimaCC9dQ8ncBadNSr6B+S2gHWM6GMpeCdGpj2EtcInLLSfRJG0e9DkEELG4C2z1PCc5rJ9KOE/
36l2ezR6q7uPFe+iwmWiJ9KVD2mYlA848HsfD1iGIZbhcqHphksIv+iiDUF+VbVua/BLeZKWpApA
P/m0DMUwtixgcmQJ3ZBuVekSmFZ2GXzniV9qqtgPEVCmtrQydFUqVRsquec2JYGg7qp+2+TkMTT5
uXPb6Uutzjl8vCVFlla7JOmOn/8eBVduijzL17ZB5Q5/XbYjXEA/qopZXoRbNBtwQ/1zTEzaivef
+aOR/ijj5id/qO+JlWZ3gy7IJXPzG/yBhp4XwkdjbIg1p7T1Rj+AUJ/C8wi3roendJDbZd4ohDwA
Kh5WZDce2roiaiqD3p9TTRp9iSaEqKAId1qIRmPlKrV1GZzmBEkunHFc1mWZWs7IxW36XH2M0Lwh
CuuMN+jzBMnSffyiqOkDqTTZDyvStmQ3kvclqotMZLHHkYqZcYziE6oH9KrzmTnUvw5toGwHI6GI
NZC4HLk5aZJlc2sAPdybsAet4ByMJViwma9lmaF7r0/igwVAd0yE5MtGCgixLox1WDnlN1Wuy9yz
vtHhlmsr6cQBrgSyYyWIkAuPZXTCr5K9ZE23yQPTfKdX7GwpTPU7pDAmFg+xGlVRv8blDJ0mvgrx
bqpdY+FZ1yoLv0aA5eMeBJGeg5+3qQ9eWtTAl6pJD7aqZZde5MW6N3L5Btblh9XHzje7q3ag6Iha
74p9a2iwtjCPnF0xELBrEtLOHcF+UXsstpkMswc71O0NkbXR3TjZ7Z6VDS3VVB6WnWFSaMe694Lb
4plxk/Fz1GnwxaKqC84LwQwSNQ+HJjM3yzCK6x9lm1GemGr7VtTdUwJL+m3U7WEb43vc1WFhvzlN
csEPnT263RBdp3zOxZ1Dm8to+F7Ur2OipT+LDnx9plsvLGZwL2qQi0YjK45KpcqddMEr1SE5YpHV
Wqc4bqNwDt6sd6NCUnqQWtuYKI3HseirxyYC3Y9LOjosc21SubCtnR/RFNMP003t3avz8by8FtlQ
t1fapFkvw+ULwgQaMbvfe9vsgh0CJ7GF0kHKDZr7MR4xFI7Ot7Tpvkt4a2+aN392VE95NErV9dUs
dq65UJOdN7BJbHR+N2CJjm5eh5fJLIadSGdo/iAPakW8V/1XEkEcGDfZjg+akrj0oyxrr4xmcoeH
udqVea5ucqupbzAuJZEXTkhyBsNl1y2sQXLX+16VWxtwz7s1fZtSaXw4iIa2jmynvRc33A8mJV/j
0buYutr+aJ3qnCRl/p4UdeUXbo8tzm7HWdI9L785OAIrgu4m9SFMI3lPc/1x1LJp14dqwi/US0BG
ZunnmV7Upk/VRiJuy4y7QuuddV/R1LIouULRK4LsQtRFc0xHeNbgQyGwdZE8FANG9LxNvuqWgLDf
kJCqFXugcdxI3NIkPzBpP9ySFm7PduWpwSaxKadvHg7bXeN11UNbQUOFWqg71cMy0QUWm5AWCVk+
zy0XFDGBJw4nd7cME3JiH/TeXCFA4Mf0tjSq3DfbPRtDq78N2KsODniyTdnV5rumRQ+alhBXMkl5
KclUW+t5Xt2bPE9XowOHEIf6gDU/ItJojO4rqlqkIGTek5j4MyIbI7eZ34CtTvaZctM5m3WjyXxQ
3KQ/aN0riDrtvBywLqDTRJ6YWjc6ktYtbop0M3gt0S9/zYmS9wf2L/pliXkibDQ7s4TSN3Vdec9E
CX8rDEf+IH9jzbNWspMxivVkDNEtlPSYWpVtzm+oqrBCvmHPZ9OLg+yEwYM1o+ru2kmofNoSFwxE
HUs8ORGL81RUR9nbc/6KGh2GIBZ3rZGofh9W9kvmmt/BWnc/jbcsLcyfQWZ9QURTvgpumX5qhNXV
jHE3uimpPXrjBSAP1O5xCBI4kBKezKLzmOY5c1yXdhA9LgO16YpVZldvRTzFmynJ8/thPlShVK+D
sl1myokCqMw9uGty2NHZMI5u6k1nzwoTyDlR+gjDQuGeYcVf4HucSsVI+fu5KnkaY/C9CtOfpeDb
GqNm7ycFr3Zi4e2qen1AeMiwqGg4Fx6SZmFo9XPVDu52QEu46fqoeS75XeyjFgDKctUdwBsZfccN
QMnrQ5x56aEOTf3ChtDcVGkWPGY5qFkevtm7CNJXPO3ylJNj4RcsKLmdFxVPcrdnSZ+x9PM0hQpZ
dTGCMfvWmg07bDRyD5K8gF7L9ZWek+5nkMQA6qAz3XM3H+CdKD6f6xLacNJx7wX1wWeO5dtUaxcl
sZ69Sk8uLv6vlXB660XVE7GvQr31wcTD1/QitAIBmdtQPYdrV0WIWycDYb1pjB+/L2QBPS6b5DLi
p7mQDvY/vuL3BRqT/TUmf/LzKxoMIXu1SmPuQDK4JkOrbdge9OuUiI/r0JkBKoXcbk+xDvuxTIKr
ZehiO4J1W9c4b2lJ9cNqigTPjXGY6JrZqp9GrHZMYe21GQIjHGhLy9lyiPs3vGzXdGC94uazA0oU
ar6uJyjwRs6iCP/PvZMUjq/qVMIzPSjOywFFxX/OEpttQDJNG00a1gseIUxjr5bHg8IxiztU3fo1
qaPx6Gl8ZkoSnNy5m09JT9wJxBspTIyLNq9Ja5ZG6xbx9GH2/T71sRVuk6lzNssQdDHWsono6OXF
mtBUPPpVvXMaGEHSTtIVS/jKQk5KwrjigPkgm83sfctN5BbdtQ4/gFbYciiQpiXh0J2WPtkylQXS
u2TCZYWkpasQAdq28goSqRvT2uhG7J463evZcoY1x2WiMCfzYE7KESmdfa85aFdA8tbf625l2ULf
m7BBTlC9gU9a40+lip5NLa3evHljU5mjfUV7Muy9QBYHwgpQlfeSPpkU56ZNfh0cddqpUw+z9a95
t6WtUqljeRDvo1aIHxFl91WHLgis6sQffN4t09K0N90E2QQKsUZ82JidrElTdl3tKheoJ0GpZjsS
tKzLH2cxoVeXQZ2qjeLo3TEEn3CK2uTXIYsN75REBgW5FOXJOqQD6SuFpq1jtfZgMjS1r1HZeZ1a
85vwnOInLUukkcHsPGxf4nhq3yoc62utj9V7t8rR9SpGe6zElcp3fxkmEd4pQsWoS8DneiicEgkv
W5C75UpkKulBCYpHx2ucQ9Zoz5+e5lFDsujhD15IltVfw+WqE/akBuP72/0eLi/+/bXL1WXh98fX
Ku6EFkBzTtlcLUm8cnoyCnoIge6562WoOmg7izL/uoyqxGoeW/epdIGOm+zFrvZkm0dX1KUvq655
R3Sc041X1Ssu9+rGovZjmY+lHm/EkHV8sD3ynCkdoi7LMiPaV0Q92EM5XhJ6edfW1BJ02k25IdyJ
vZqurMGOCg/totvdjzwjsW3FHg+Wobu307qnmWONRyP2inWNiOMuk0ZxNylOvS7s2P0iwpKsB1ve
aiM7Jrg7z+5gpQTo1ukHMLYVSPNLM6GIFr2mXCprFqmkTrfWJmGdUqsmsjSqNOu0HKZ5El/rPk9b
yHtOOfjCKnI2ygMyS493SCUROsnWcFeVlXwbtGRcF0GQ7aKs8kCIEhW8akZd+fTVZ0mg3YbNgKfk
1fQwFRJmlK+XoZSTjfoLpUAfuu3aTbLwbCcGeGQ9fFRk4l7Iw0VbNQsKHFcSP58VxlmEXbc166H1
7cqrLkSkHmwUIQdt6JphpaWZvrFKesQKd5tbinBn5aSeOCBdpYejpr4U+FOUoOEzAOlxU7Syf2Yr
8jMtf4QBOUCa00f0VtjfC0331m1aGeu2dV600SXuOLJAcXU2LK+aZjC1o9fYAVhfZl18CmLvabRt
4z4JXXdr6iLfF2XM0r+Nv4cm0maCLuqLHDKTeM3+04ezOHIiia470gR4KMuiV90jeR4Ub6/Ecp0L
0bwoJqvZ/+1Mia328yr9TirUafGy/A/ievwqHT0/gmdC/0sGDttQme+0WS2QOUp+R+BP72sVYFM3
H5wVlnDq3ZWXklo1wypzFhY7XBgEB89Dk4Dg2BX5hVrLFWZXcQzp7dwth9Kp3DugzzokgQKwK4y3
smEgEMSTs9cT7Rh2zUXi9bmUdqnulWlvD61JzU+wAp/XM2qa1+fWUQHjD4aLstVJHwx0nGlfJBcr
F3NEsGorgPJzUhZ1sNP6JgNAtF0CoxqjtObd5IOVRU21znv3nT25gSqBdF8pSAIajLFll60iKpuH
Hj8OTN2cwv4yLie9huwfYsqf6uxoAxVH+qRFT/A97IdBeRFsYZt1OrrRKg8FdRZ48Qp+y/Oi0Kc8
ytKv0NhXzPr9Za4YHPPgsStvNeD9xTsbcO+rpsgfKC/6Rxa7yl6Lo5CNUOq8jJWF7810v7I3HgA3
GRWL5XI4WpkKOS5W72DnGpv4q4Er5G45qDxnPs+yWm250YyPDppviHvqJehxrBdjCopkPpvK+tfZ
MlcEzntvhfV2STIoaypVmKasQ5I30xMdc3aXx6h23qs+7u5bVXb3y9lYl+dCcxMckv+ZJ+iCOFVM
/XSRrYsa98Ghb2rUChgoLiUobQqnB3K1y6oUO6+MtKdJt9tdKelKLkOJ5+ukuKQBLUXrVo5EMFg8
syNkhjyg5D6WjnZZDpmSuhtPlwTl9Kn+OQdzVqOWYTS/wg3sVPtMPYiHJvCLDFhek9x6JVpPiEGO
i9cVb5YqV/FfBthMNGjG5tfIFN2GIXTzBpkM7nqm3dlF0D8Gc0C10uflk4Exk51FUBOX6LqPXtYc
Yfm5b6PRTDsYtfZGD05lpFRATPoLFXXvfkqFqazyuVxkTfdSxPvcEdGWLZW9bwr+JVvk1SZPguTk
QtDwFyPeYr2DRqkpxU3MQJecCoBv1Yo49YNs/A4j3P2U1c4WKQcpP3j4t0rhiZtolJvbCErEYfQy
ucS/JoMY9/hex/uANvjg2uaFYjs1vulL4N1qqNIfTRC57Awxzeu5Wjy4ilxhDQXqrpi3z4OG82wG
bq1+z3Up+6jaKFJf9yrr83Wxp6AfYZmyXeYiw0FZZM9x2IkODo40AvNYqUXrbvIZCofQJvJNjEqE
/Yz1Ki7b9oG9W3rQajPdoWGfngNHPgdC778pUfqhGJnzlIKP2kVurYHP0EkdmQjaHvSu93vpwIjB
ofjM51PdxqKk61+kwbMoMzQqbfjk8Sy5JM7QX10Jy4SH8B0MLHstyOk+OY0qn1gVn9HpKe8Q0Uai
0IPsELhOfVDmv3unSn1jNuS5LLA1sq6OZTsH1Kc6wWvCQftmRtjvyWLrsMpe42Z0/dzmY0qJG27B
RKgn/R32oNxoNhWQrGs51O1DkBrqrjEVkx1hzLayX3eDStEMAXhKX63+1ieNPNWoF66GCztv6ImD
YEXDDthUP4e0HO0zcfBvaZV75Zpi3VsQJa+kcZmbYCB51S6URvUnK8HAm2sVqmMmm9ptduUAE8Qe
cmsX5XLeHZbGs9HZnZ+b6p4dd7BRFKW/5RJ0TdTXw603uoMwkJov9OQCi7RTdvHdMhK07lfFEMMg
JxPwNU0gpRMIxT0zkesIUsYPs9QeXTXns0i7cpvQd6xNduqqDQ+sbtNd4RTpqxMJyTYzNrktMERg
i7vPVp1Nl+ope28K3nawagCLGBtrGOvXKH1SseZ9bWj7+VWpTacW0c1NG/tm5ZRa+HXq4i/AEuf2
Hqa+yrSFn+PuPlRmhHI946nLCiNUVW/fdhMKdsUcn4rIuDUCSYJZJw/L7cp0qaK3shvOCBO6dW6V
mCfcnY2j+UvZ2+EmDz156mNzuk87xHMt6Rlfg8q9OBQRXvIGQxRohGyv26RRDaY77IiJ3i+5JNaI
uyVMquSICmo6Eel1X3tsUQt+0Ig4u27jxP1+NNUeGTBMNBItNAC0u9Yqfy6j5RDP+Ra/h9OwErBq
97HZoekO3NbhM9g51zTK63UW9M021m2HYDDmloPQh40ZGBFeCOZBxpfxA/yz+uZQStKoDL3EiUWX
MWtRDc3DyKRR6ShHU7HonEy4H6kvS+njTU1PfGimYjV0lNXccAr2TmM/uZ1mvVjJYEMJKjDolYX1
knhECVZJezF7TRykazenotSI5c1FCoNFzdrd2I3DLUWEI2CoPC4HpTJNSgsJNhiPpgLYLDREY3od
x0J7UmJt1s5uMW5FjxVAzLWbY7cgbE0pNnptmqyDLPXQh9Q4pn5BAWAHVePAeo8NVD5wRrQ+vXYN
iBgwOTxN50M+0tsEX+uzo3bv6KhavgMfzm+xniUbgfPCjQfzZsyMxUkZdraaVfuOgt+qhHtBx8ew
th1grIdMDu0Dq/CN14SSgk/CD9KnR8fLQ1zbDXwbOh1+bQzFYRmWjsKaaVL34+Ama5O8xnWJtIFK
G+vQlEyQtTZa2t+GjRfqBwzhxvPy4uXqMhznRat3auHuh/4wAN311B5FXBUeBcHFhImMbN+74g1V
ZfioSiwDaTPdI0kLH4u8dLd20lZ+PkGu5U7vrhUl+HXVqCN3ywar8pcXd1aS7IPKi9dSH5v7dsob
lH8CogYbuY0LqRXVHXeVs6q4x+VqjKbPW02Acdn7UOpOzJwSkxeUq3CG+pgO7rkSc9BxGQKRiO/j
bFiPM+xnTIrmgVCOcifUADdebN9qYk3uUIyEVx6rb2ZYpC9KKJRzkda8syItfZHmFJ1K0j3Xy9Wm
cCuElgiS0zSi0kKell8V/XChBtUcSzfboxnsL8vBtXqLfySRF3w4q2ji973KXQ/Q43wWMUf5irP5
6tgS7ZG0ZfKMs/VbkHJjxJeO1CSr4vu20sQujN3s2JdmeiGq1qTPL+xHhId0VJMx3vVKL33qnF7o
K/wfT9xjnZOodG7tPOR2fQdA3prG4cPoNl2d5l9oecdbjIrpIWDN5QNYSg5qUruHMY+7tTq/K/BT
uId+Hi7vCo87LGsU/WZZSn+pzf6HLMuRsNdyuCxTjjlM23Ece2hMgXPXB72zMaKuxD6sVayz58lm
PuTNLvASsG2Zbt/VMDET1vP7STOiByWi0bX0/ajjNCxyU+seg/twHuj8+AOl9GenkWwC7C9SBbTu
1MTLgAdBGlGYX2QfG/tac3wn8LrdMLFeI+SWpZXUGmhD0fSU01i/b6k0uFlYHv+HsvNajlTZuu4T
EYE3t+WrVF6upRtCbQ7eQ5Lw9N+A3v/uvbtPHMV/Q0AhdZeqIMlca84xK6plXGtR9C4wzC0SI/Ku
Xlhb56xCPD6fCMpCQQKbfIcxyIVGtjc13mRp1FW4M1BH3Oo8kruUq3QlpFado5ZPsyhD/dXVu2c5
VW3ckVtXteTXEJjKMjCy5E7kegeZ2UgOsTF8WET+PvSm1fBltdAkR1p186ZLVRK6kCiyxs42SFfL
/RC7ymL03PI7wKKxFdW7gSEj79vqIfQKzCo9U/MHOjE26+Ba2aI3gPSSleHNyTLBeFSQCojU6t2K
oHJoXTU5/SPjOrhEU7dJkL13bTEs/VH53scUKuK8re46ReETKq0HjwptuvQoGG46t21W4XS26cLq
TpE6AhumG4cR68KtC+OVLuuPKLVAl7Xir01YxeCfPEnt0vUiTFzO7hdpExqZunSdVlvSSVQWSqxy
qRSK2Pzay22KYUBQjZUxGf6zCQLg2MFw1irxo8QXs6VEPh6b0uchI62p36m0UxZgsjMTkMqtGIyD
xt3/KNq2AL8wastxOuwIpLgr9RdU/hPgq3xrR7V80GlHH4cI8zWUrO9OlshrSJO6Zzn4Jste3aaJ
am002ThvIsjW3OvNS5JhDIxzr10Z0+t9Y38kQID3Xhl0r8aEqo70vrkE80atAIHQTgNAFmc49hH4
HgDb5qvZHpFpSbZQPMW96CaskUCWPwJwcWtvnpmSdMgozEz/wqIachKdhZ3We8ahlGqwsasiRUnH
SspOzehckhF5bulsnedDXDf5KtfjEjyDWi6FVmdnxyJaWUjT2sxRlbauXIRDVk/eNgNm3bT6Zppl
sp8F367sKVgPJnw3e3zyIs18RkMcb2sh8z39p/JeB0azCDyt/9YH+T6stBrGIGsfII3uIde98Cqc
MFmKIJXfbGacZh4kH3wTGo3gzwJ3rQkC+k8xLNZIQyXrl5gLUKWW9ZvhvK+TKPL7SD4AxerWaS4l
oRtdDDwLnuNR9bDk25k8U6fr/7Gpg8zcuADRtdSkp+wIkSwBomQrbVJTZFE8UNnKvAdqa8WFaib8
077KvhWmtdCIW3g3vYDYd9AjPHghcGQlaUSVq8kX6KNMgcK0vUpTJTKo8fuTZYzVPpjQWRj541d8
AkdjzMJvFFvEQnTdQBurzQ/UuSMuRl1+6a1sO/9EYrUu6jC/vkYN1/pU4VlT1Q3f0xRyg2oE3xIF
fXY/2WYp5mef4Gkd5w/tKnRaQ8WLSt6ebf/h46WKCXDMBRlMXo89DiTfdFqggNB1aRf8PT5bte2v
BwoWyCebBtMTA/ev1+YhPEf7dq3hsbtOfLOjxHwdzD7bl6H8kgh3ANcGTd+uavNgZy9hnjPh7wlT
nNqIcdmQ+qjpJycSrNRHN6iWQ43bLfawIRhi3Nj62FDPJEZi3vSq30yF6J+vG6UBz7A1aVaE9h2f
JSYj+qtGa99j13E3ASEKK2zFCFcw3W7QZBqblu8Nbmktd31BoLdfjsrZqHl8FbRhb5FljqfI6Iul
YOx4dzuipecTBIXZyy7OsKAJVb9zY5xnxZWnSJ0ee5JsiF0fvphV9GOs/OhK9LVcecFIgXKSWw5l
M6y1sK6WWSvas8FVdJ5PzIeycjmRqHKtGFr3UFT5xkfsfhRlbx7nPV/a1GO6IHviyR7t3I4+Es7S
YeVr4ix4oCgL+FfOtWxfvRr1QyGKB0OJwyfy4RGWuAQIMi8Lnvymw3TRtxctd2Gk9N6rOqGousTR
N1mkyEWJ5O4cTojW+cS857mhsTG08CHso3jVB0TIjaMon2tFMdboRdoNy83y2bXHcIvAC13qdNZI
zZ4aDwv5+bAYRHLQwzJbqtpkWJhuoURz/U2PvuEYaCyPRKmAlNVLTOFR+KanKhMFU8Z8UGzA2SXn
sQ62eR+lD/NLkJtjgDlssKd66GDcK1a++LtTQCRxRPZh4bFd2Vq1lgahdEhGlqWWad4Cob9/yc1V
5BXczDaR9RK97bzR+zIiiQUDtgThTSBniYiLcGE8FfssB5yiedUIm1TVn0EFa4vACDm0WuO5IE7x
59nZfj+fNTt0SW3pISnAXnn2VOqnUReBJtKJv2poqPworcvQBu5/2rJ6Lhq7/6LUFKZ1souvMK7c
bVNrMfL/QVIWIwV+MBXnKRpZfWtMyr+FCEjnX29S6AFekj+yOEXnVgj/oZ42WCWT7SBZHg5uqtB/
H31WbF66SbjyV2XXfwuY+3+4ZvtzB97RNy/otUti8w7HPB5utGd52snhi6eUwRaJtsksYjocV5ms
T7SUlLe6agrWFkZ/r0VXLtXSeqef0+87VYRPXd2+atMavkTFDaWBCEGeX+ERDDwxbdMa3rSqBVh8
7lphL1GZAtibkBQzfmLe/KRRmMRXR/5pUPGX8cla63kCy4Lt0e4THYwEM9x5kyML7FdK5T/2MjDX
lg1Ew6wVVmj1N4kQ7hhlkdNSFWZXTBvwmd2xHtJD7Vvxrcsac12otc76n8U4NKuV03rRl8GW+7GB
aNyAI7gG4fhqhwQZABeidADaZJrU34BfVO99VfiLUTX9R2VAm4GnkmdX1mbrlirnuqudx24I4LlO
WLp5ExEQu6czS3YCcQkX0CnJRUybMshXKVCW4/z6ZMZeKHLMT4kFqbNEWFQ2AYQQxfsYpdsv9Myp
n8kk11aAXY2LIwd9K9GZLkVY5WuhujzCuFs+qF/s/a7NXjTHQBuh+ulmfr2Gp0lG5ntVACk1E6Pf
1UOXvBaG+HleoVu20MkzPVdu4px6hZjaOu+6t6TCJ0l0Zn9klecyTEEAzYPuLQs0VJHtWG+5z5tH
x0m384UpG4mRvi/8tT+af12s8wnbTf2H//3a/Lt4HPy1ScUdXH0fcKuqpc8bCIt1mdXlHedbjA2b
smIWo1NumB6/qjFs1tKsxbsZyrdKi4dvCGseIrM0sNlgl5n9clqWejv+C416APa52UiXxD6LfCIn
yqy8dL7yOLcmgzS0Tz2Fc1ICazLJrc56omCg7RwLC+Z8GBlBjoCo5kmWgVFbJGXkHcx5N5t2I73N
d3qkAbBujSWD1viFlYC2r9JAW1GNHr4wdTT5iMsdKNV0qZmRfs2UVr82DQCO2O8qjJwczid4nCdX
p9z8emXeazPUP3S/s7WHFHpZYwk/EtViHfyKy8Mh7PTa22azokNcvQhKiwsLgf03oPSrUFIqBUiK
vLLo629dKel1doW69Bql2BQoLJ4CjMCGiBMGisB8qhpU3X5Vx8f5pJ6DmCqrPtjNhy5Ue1Rdzo6Y
CuMUVIZKmNDYP6JK4ZZWhvbds8yLK3lWLXhAMODEkGYZGuGUFm9xJoB+dNMoY9Tphiqbe6yzMToo
0q92sZ5HFyw5FzuFqH6Eq/G1lYFLowtcFipRav+TKklib11ng5Wv59f6HNsgK49g3buWWILJZjE/
7cUoXW510TJ+awUy1nFhpFn6ktR852XFQBb5UflFN4j9JiqrhnebF18o+J2HYBR3o+uVa0fs/fzb
iB5bZAJpsamUtHwKUrW/5Flr31yUoJbQjJcxoH6RAn1fzIclHMv9ENn1aj7spWGtG8SiW1eLzBc1
lO2yGAz1MJ+14/RrmSr5Nld8C+pa+VoEo30fc7M8UgJ2lhqV8XcwiK9J4lh3gYTuWEnNWSbxaD1U
FJfxMAbNhWLEomkd6zSjOuaX/n499SpENBFpANlwRXvVr4tODle8hz3sPV4rgqZfE9kuf+79+jnW
P/kJgk8FA639mhWx8qo0mtwC11LW+PaV18qAddXWkTz1WZKtKQCMy8EHaZsFEFZDSi5PqYqQI+ro
XKVNuJFawNQic50342tjmfLNzEJnFwjwAZHduzuFRfkCEDsJEugRH6tAG7ast8UKmDXp3iIjv4aU
3lcIl9FCCcH1FfDqzpSdtPN82A/ynDM4HeaXdDe6uyInwBgBhJd3+nFO/p43oN5OFV3lre+FJIir
NJsYNiR0n6FvN06YIpvvvezJNmLjSOLB9/kkytXsCWqxkoIzYugflzkzxE2ae+JMSR6lDIzMbT4d
zq+Z9iDOf8XmfrUauzzV/WThnn9CSbgpghzHZ9Y2D/OmrpUq20js4D+PqY8vRUTLg9AHVAux5z9E
+HiOc2bSvOlbv1p4WfKEqHOBQEiMOH5aPkrZPEnZWSPzaG0nQ+ObafCTCtC1752tQbO34nciPPRV
axvhyTRJr46G2FiNmSPOdVL8kMA4lzKLwnNUedbVH9oU2ALOWnZQBhKAeVZkYV9jHNiED2DFnX8D
TGpIPSMrl1YZ1ad54+bNX3teY6XbUc0ebYHiOZ+MvFF7omgH5cQ2k0s7wVAS6X6pwqHZky2VXrh6
s3OMLSsXVbG2u8A8qR5ethy58oaeMewGizpaOuZLuAchcM/cOo4deml0c9HzRMq5hmF/9EB3XnxP
35puax8kIY0HMW3mw//2GhEo3x2YIw+t71FuBx6DBAz2A8954uR/HaeJteFSiJ50awzAICr+scMz
xDyzXs3C5AGd+W7EmLOeD8mMwPROYCDOsuAtnnBylGPrBxCt12jqVc8vzZsMNcYiqXJ/Ox/6dmZu
Jb4j725rNDqKxWymUydEAO5lzWH5umCCCLhGKRDpJYQDryOyb6Av9scqHyvKABUiVyW52/UE/iQa
Joi7+Mno+bI1aov7ucVeVI1CShXW8/lsFskNUrZ0DZ3VJrraIuFFFd4lhqyxdtFe3cuahbqnVOMT
41mBrTnJXutCF4vGGr23XnzG6/0dsuZpjq1ZqKhVd+LA6b8HOHRuJDupVzC8Io3ak5nKx1bVB2pi
Ep2Y8VIR1/rDhICDljh5cTQiGvsKcr9fKB8soaNzlBWk2aQEkHFHxecoGpFCzSemPS/s47WK2GtZ
dvFSNDra6pQxhxLmobbLkhJjq9PgpZzSBF31MHqUAbu/94Ke3zT0xtiUFLmfsVgtx7IXrw453kfG
Q31h6554lRtNEAcwN/hUkcsH2QKJzbBZhxqzVYpU/YGArXKdF6r7hfLnUpdmGC6UPct5RMw2easY
1cqLVyX+qsrKF39QxGuK7GJv6opYaekAGGtkNdVncEwA6D9rnbafM4bnjaJkPJ/C4CEspXEZ4tRZ
SHCrj4jrDB6PMGTtxHSWrfIWIMB7mjeaNr74ekdMXKDUT/wB+cpjrrPVavGtaDLlAkjwPQjIx2D5
9nNnZCdsYuNjzNBF6oDr6uxb7JbUSoL4qW6yGnk8/wRNdGJkDYOqPWp7a8f1rxyimD81oXG4QyDU
sf4jLn3Ss8/SdFslgd0s1Xum4yhtlD47EeYQHux4TEk4IVW9GoRAd5CLlxqAIUzKeFzXGVgOxfHo
Byk9YRm0MB5dHJsYO8yNcNCA9UL4dJBBwqWNXl8Qb+4Dw+wY4AUzf1hbp5rhZVG2o3xtW7JfHEOl
VDQdCmY1CyxROZFfSUSSUnpuRaIcYhkfy9Rg0ZFoXYha06onzH1+KcNuKUgzvJpROlwjh2jOOTuJ
dWFzP7Zec+hDJfuoIoKqzCKKHonRyTeuGbTHnOcwege/2FZWSLDEAEcScaS9ybCo7inuOJ8lM/9R
flI1JpGmo/KGHG7D37zEUdnowlM6SG9pL5bemAPMHOyGZkFIk27aiDJrKMM0YmXHvooaPXlzmbs8
aqNaP4rA/t4+1Au8LcnRmTaF037i7tZ+Nx1rZG/OMaOmq2HztqcC5T/8pJYJYIE+gQeTM4y3oXRP
zdRDp9yvrbuh67cNcrgd7TZkfejAeysCiw0C0JM6ca6mpW/5lullBB33Gnv9IOL7/7Zk/5mEynu0
Td0hZcqcmAG/RZGILnCSEpbmvh2Uag/8VVsj3awfjQwMd6trK1ieSE0JjFvWkuCWzqWZaiQEEjSj
ixDHc05uzV+mZLl7Ghuo/3k41jsgJemJYY3RqEIcVYYpzwbzHpjpB8xy5cU0CEiXjWhPWtS+5lBb
99jTeCDl9qis8kz9hPDuzF76f1aDpy8DvrxOTjQJpQSv/PvLEF7GoMSQRDvH7LcytD26w6OB4B+t
okc1fq3oUX3DqD2sMi8aHyPiUGgTGMqzD458YSruVQPr9oSFc5cWAIM13zuMRLK92zVdV9fv3Wvl
5x1BXO641Xzc1IaTqwcz+Y8xH0wb0EHeShhNcFJ8nr66Ll8kWc/k0oe3PAvGW1Fp96LXh21AAC5y
rT5aWCXyIJn1xaZVqmSb6dJ41e3kozH2cYMVNPPMjJK6Si1q2vi4DLeh0BQsZZnnMRvTq63flQEh
BhlA2kk3WugRNhil+zANJOldQ4yKjvX10qrQeHTPkJs8I4cRK4HHTGxEWQCG6kT1NCVko8MtCtly
pzTKxU9V5Qa0zb9hr7l6U5XDYna2GwnOpa3gpns54sNo/BhldWCJS5Y2yrUswx+kpWpvYY2cxK/9
4QDuPH2NWGnlYaS95aGrbrus+562bb6gelA7kwFEObvVWfGsyqFbGPVT54nHluolp6oY6aF1inan
rtPv8O6lp/mEWvVjv2CBHO9o8BDbHA9rty7RLqZ/7wWh/Ou1ac9p2vqaY1Bc5VB9+uJHpwtJGdYu
HjPY9FvchuWhtVz13Aw0vJOGgRzYpb9SauA5wZRGYwqv/lJ3Y7ZETpQddSVPvpRPuS3qL7FLXB0M
R+z9da2vRZ74SJnab8S+dD/skpm8I5qvAUGoIJCc8Obm42tYaOHanhSBBhPhV4UntEGr/Gs+WIgg
UBhezcKDK5R34YPvhOKxJRmetm59BBDnLGyXqJqKSL2dUEOKFFbtXagYe8vRKfs1JrjiZqmd8ej3
3Qb/jHiFOxrtQaHVlHn9+jKD17vUvwZm718zLTqilPd31pQP6PwdEhjrjb4fYfUtpu6SeJz9LWbH
ZKEWpbad3S9uKydYV72LGmfphhD9Z6z/ODEsf21+vZaXNn6WQikWCfGAcF+SG9JHGUBqp3AV2Prl
56GHHjJUZHhq1jpetf1sOPImdZwzgJPXS/uHGiEFtAqruTRT88yY9nLNucEXovUViI/ekDbxzcsh
zqqv0q6cVWr5Kul7HjR21hwi8/jXa410Tzjbb3VEJT/Q3tyA8FCqIqAWbLhPiVcXIT5mFfWj7mlP
ZY1PDak3IucSabJjht1e0TQMFYbyLmqMAsxDujPtIkzFbRRsRNN0L03mPNdeG5/CPHCWptmpj97w
3XDsDgVYby8EkV2PCUklW0/g0cllMmzDlBISKgQQNARfxcAal10mxFPdN9kCE0+06Po23jZ4iPkk
PffiFuEmIp4XPXbRPhhN/6yNibvpp1Wf239NeGhdfjEQ8U2pPbC5zBnCpVvyQekhENksj7Z9I4Mj
4RHxhfZsfEkHBq96aoaMsHssGXW7SOKomdo4cyjyvPl1WJWtDpbK0w5t7vdnQabvWScSSC3kGSA8
/br59SKv/uPXdGGyUVvh5he7uLTUl87xqZ46xPzYMGvybpSrPC26pR2y5kxoxp2MgqTQbHCp0TWI
ECv6eFfHchQmPUDmaeX2yymeqUl9/bGeibn/74j5tvEsCNeANCxOA7TYam1VFuzuKRu1NGN75wq1
2LDKikEScYs95KUSPLQ9BRz13TDiN7dq6qd549enXITto+Uq1dOAn8GuSaJdCp15h2QVc/Dgrxzm
PWil3kEVQl0zYaXJZ6r4JP3kYEQZ3HEoNgeUWPE6a734VGWqiZihER80s48i1s3nocNi07httQkp
D+6bVvEWuIcsTIq0FNeq7jS7IUC/E/AkvvTA+HeDro47HmDVVQ3QLcYixbhVVsHWKjt9maemt5VN
VD6ySBxOqZPc56NO2jc+BHvb+9rwaAOL40lpvEZ8G5umYnaONmE5SE17o/aEhlFK79Amjr3KRtV6
UPJhfOirfunYzVMwgdYULvC11MmtjHlUnRIlRJgo0/ow2MZPKdusYgvp9a3gq+p0XhmwiWIHumha
A3oWNbln2dB9VQvjq1fqzbsS+aTj4qki3IeIdSslvYjGc7U0Yg3irAayeyQ26xGnmr5KLGvh5Wq/
CQRJ5XNc+WgkOOrHqFk0Os9vbmqm/eVQo605qBqh6gunyCkq6PljOlbjLh6pZ0MCnVs6VqDeCiRf
WDeo05hVBXSzDp4S0ypuwBGV5zBKl8ljn2fNBxHzyjrTpNy3hIgxlW+OMN2wl9g/sLF5p5IcMZNF
UZddUqU5w4I1Dn7pv/SOiA/zEkTajrkxigzZ6bQsMUxxoBl7i8oy2LWVLnfZ2Mm76r2lo+fdbWY8
O6emnG7Enf8SQ2nkg4s2IQDVTc78eUV7qt34lqLfMcnod1PcsqDUbu70imWm2JlaW11WarirYvMZ
C9G21kvYURNmAERJ/RBm0XelM5OFJ8v7/BbbpmsP+uDe6X9sFSSZbzUtICANabLTM6QHCAzvCMUQ
/mGmQCDUxEdhJiAmrT4/mLGyHlrMgdx9ymQoXtCEMU5axhdAwmM44VcUlbk1BZpgN6fG+qyDAi3P
DzZsmesEmCEYGJ52UyLTD7XNDMLTWGQ/zHvpKJKtVZBgG2jInlJL9nfBw2kv4hB/ux9ZKwPhCC1I
rPS1CkeoGuiuc4BoRll5razWdpBrUC9be4OmjK64S01i6Qzroqy1O+HXMNI77NRZszOruvvhqfii
aTunTxqGkQ3Zx+YyF7W7EWmDzhGvabgBQEbtEEUW81fnMWWStoLpWtyUKsAEBjT/HMm03JZQVo6i
MKqlw1SLfIpRwMHuxWlMLHsN2i98zIyKaK9gVN8cYT5Sx3luU1d+kfqNEaU5CYuh0kDLtFHg+GxQ
ZVkvGGQ89KzOWmN59dX2umbRlTH/suc7a71jQdiUF7fpg/cWjSd2P+0/vZG1dz9CoZQ5Kvk4Ws1I
FBUneg/Oqh34Kb5GkuJShleDeapS1thde+PS5LW4ucRbN2FY3A2a4JhD/W+2k/jnedNUQ7jA5NBu
wqHMqHCK8UBlnrZd2GdrOufBi+9T8lebqLs0Tcq1Z8rwqEwb4G1/bTQvvdZxWd6S2h4XNk7YiyXG
4WwhmV/gxfDeJwzMgtWFfosp+hxFalDkj7EQIYM3tmLKUMBSSoyo3jbchghPjbB29o13GvTYOdml
4azD0XYX86GObf+khVG/TQg7ZZRSnxGYlRP/2HrKwxoPgoXAJ4lrY9+XN8aP7lyKujlYkT7prrhm
Cpww7wp+kIVG6exstGNx86T6g4j75N2bivSZrJColC3kfbX/ctan3k/EePGgx0TboD4MTtKqJAUg
DUi3WWgInikrVG3/dSxQEk3WvbtGsuZipKzwPb6jKE5+aEiOF6GV2XfH6nFCWw2amFHIlWLp+pOW
yBF4iQbCoY6NJxWtyLVQKKJMJ+eNjaE2oG19d6cfoDF+rWRFaSVOeNALEvS8/mutTGmS05N3OirV
WBBxaU3i5unRNpV66Zh9GXKS7f734tf8XSHEmpBVuWexTHdsx3Z/W6A7Sml6pVE5ez4OtNAtQTU+
Y1Xk+AFO7XRPfX94rbLOO0j8xaDSKhVRhufnxxC11bLUVIW5sHNyDJnES692ij0fGgqsLKdeXoQH
xdGCyfH0KuDDT/2qjCoTOrbYM5XNfIhhJUXoh3dlPrSaNrinATwb05PLmNL1xrX8nLxOBX2/aYFt
9RRElPPm15myyoKjE8UvoYNknXwJe/e/P6o/E9L4qFzLYwXtsVwgyuPfy+cIGZRtWIq792S9UFDp
nLVGfYPBAowCxeEHSSx6AYLjZA+J/j0SrM4Cq/4E4/Zfwo4tk/wAKq6OSxid+9siPkPpTI5MYe1B
QF2ZlQRTK23j686DyNxxF9DBX5iluOaJ+Mgwo68++RT+wB/roPenQA20ZaoJGfLfnwIygboYXMK+
WYWsIIlFAOyIu2rdxD6KIc32XUblUDH66sX2kqky+llk8O+5857GWyB3RHMtFeGVpv72EZTcoeAJ
wuSg2Z22opgXPfzamHQdIXC0zNfsSIbbhmUsukg2eP5Z0zvPqu32d8IJiUdxyeOkcEcRnZDhBTVK
/CFmWJ/LgFW2zU1wCPmwscdvQFTIdcgCj2HXUv+/Ly19yso2iG+kEGVY1lRG+0eZrKoRPicQeA9g
q0B5Bq1cN0EtMK7B8ZJFmp+T1PyozVCHv0z3Y7bQzBvIDs0nl5g1fYX/qhPpCLoo57NGg8nI0PDv
d+PqYUugqUwOg4VHqhND/qoAkklCJfwwo1pZdbihD4VCNRbvYbsMpMlSx2wTnEtxeQumvUhx45M6
UkZpfT3B7uPFK5fm4Vvhpg/MToYf6DsJbuq9LxpsDLjFFYSUoSJipcq8y7wRdUDwTzOoy7y0ok1j
S5DFk7pqdCpUytHQb5h/gnf2/qOWYXilx1SMeY+PTB1vqtID2sFjSU9dvbXTxm7wH8d9tg0GCqbw
IdynyuwcVuAZKSqlbyx0OWjUA2TjLSPKZcckS5xNmqTj8ZO7aBorfvuIbRVdJkMK6Xr276U45B6W
WpRGfDBreA1B2UlulKh8xcKwSIJx4QWy2AZRUU+MeEYbcN6LWTlb1v7zJ+/lv9zRlAVp3vBI4gL8
vYETtjAFmBrFB1XG3c2Ix3szUU4DxwZPiIz6XtPqX4JXSvaYxMTkHmo/0VJqv3MHNbCUXPuqbqqG
YXu/39L5ENteYQb1wcSDfEpzQQBnOcnMhuFaBp66ay2NhhhmG9m7B5XAOVA7pnnpMvSOUtW1T+4B
788viO+Hax9GIoO6+XtR2NQ0PGiJUR/ScBKPZK1DjI5pg5kOWtjXGGw7LfrrtfkEIQXuwSLHfP5Z
oplR/s8nUrWGxZdo2wrpGDp0v924yYhRZZJk4q/QDsyIX8IqHe/0u9atk48POLGztQIY/Gh0wFlQ
7z5VXSePuhYSyjU427Bn8o5ryTtYlmXcSg07lgy1j8K3cW1MR2GrfND3DFBqTsJQGjNvrla7rG6D
m4uRn+UWlsUoyQCQp4a/ku7TTAcomQE/yfhpxgyIgji5LuzAcXpRsUDD692B02iYPcAaROkUW6kw
uXf7UaNiwsZpSJNLqDugDX5tdZsOtHgdohaTaMsD7ZSF247p0fykd7C1b/XamyRYQTLuLNsSZyc3
xK5twm8WIZyHVm35O9VAQXzuuyXUHHu4+YlBnI0WlB9tjRY5QS14tfxAOwnd7JZjnVefQIX/fOha
KKjpszjweNn5ncVr25Jefyx56FlI+qR6KEebSnadqw+BhB02PZL5TlxnPZLPeo5C/ZPr8b+9A8fQ
TANnAPcHfdZ/j8m9lvRCxXy5twR4gLnDwywkgG4cyCVIbfc+WKa/h21CQqTz9MkQ8cftaekOAcG6
5TFDtNn++393w1ptAJkpe7Pq5TFpvZtbcUGjPQqMMt0ie61W8zw/dctk3YHNg1+krSyjCx9tSQDM
J+/njyFrej8mDF+LHYq31r/fDw50fTCNVNnTEUQZCk7P1LrhktUVYRM9IdBCT1YhNNKD4XqAG/z4
s4ibPztbFqBUJs60sFCRkkX077fgAesqZGLYe61M4OulfnLUQmQxRRvaxyBkQA8s55Ec7fgbMQ7X
oFgIpauPOvWMzMcOUFXeLSyRHNUgzVZ9BcHlkw/pjwhX3qHGdIKeFr03njL/focB/EkPP4+9t9Uh
3KduAPaHaPYNQYU3XckM6IsOK3aGjS2OQEzcQpUP4Lq7T76tP5HcFiO76Rou4ztrxd8jfSWuG10M
dkR1k6+sYAkJQeAFgWd0Abajd6W5EhnpiWnjVo9KNfVhrXJvV/ZTZRM72FJw2PJ5Rcs01rptVBHc
46TmfYZQTEdl14CRaEq5JdWgKKgYKOFD03+aJ2f80XHl3tNUk1sQRi405en8P6ZpUKmVoWJkf8ha
+sQlfWmfx9p1aFL9OkYO0pIOOHef2pa/MOMsu+bNOmEq6i/mn7PSIKQMiZKwDmqHcXygzoj2+CNL
B2agRFLbqY309JvVCAunMK1tt7FwrkToCcekI4Yjj72Ll7TugewkKsuRG28c1wifcXbHU7oFxoPp
MI4K/dDQO17Mh+Fn3gfjj2WjY/FQ1Wki8mlwG/42Yc1QIRblqA0PYoJl2pjhr475japNcjcbJ9kB
Cg93Ue81q5h49U1sts6NCFfnJju0TzD1tb0xBEd3CqOfaVXhqDSo7BS50xVP3UPryrdJNpbrDAj7
qdaR5SmTCnWgaUpHpgHY+feeAl3+52u/9jieLmj9s4nKf/nDTVQPJl0B7DSOPp3/xyUQ1/gxkLuJ
hzgz7SVhLN6+s/i6+yrMn3I3uLR0rbsFnhX6ESN90hIjLA06lvakkADwoLS3MIdO/ewBwcyc//qf
c0qd3HBLY1LJuoh55e/rUzPKYpPwePOgpWq5NQNB1dUvmzdfYwXuFMQgdnALXxwrXM6v52mf74Za
hJtCceq3JJdXQGGY7x0Kkh7IEYLvCclS2rH6AP64Vm0x0KdO0l2f0ogbqQv9H2Nn1twol27pv1Lx
3VMHNnPH+SqiJTTLsmTLQ+YN4XQ6mYfNDL++H8g6XUN39OkbkkF2ygLB3u+71rO+DcrHclwgtdiE
lP4PSqerdyPRrj3GoI9K6Ya10uTquaPGr2TVJWXIfrE68meJiOTeLYfqshyIBp3Ruq5lwhtHgA7L
kYLklh57y1HLpyVU44EgNf/J7HCjljqWPlGWytOyr8PhP9lOfVZK13+iYNwcFRdygkv3P6dwAZxk
Kj1oeOZp4Ol1B9tVe05c6qi72ex9RaWkXbSMhNjMAzwgGPNyMqNc4lwH2W2dUsXxYBpyI4Y+vS2L
pk4VoqKQ6C6bpmunt0mvJIU5tcBXbeTbIGAWNBpK/ITv08XT5Dw5fS0uZUY5p2kH7YdI1KtZCA1z
dL6pfTW+Oe4k92MmIHrNm7/3Zal27GP5oZRMTE1JFJKGDvooaVPtUxJjHyOLbM04yK17raFttJtS
2RgR4VVL5I02RB2txEqsfifgZOJC1ct+CQaP9lz5NQxhDcIKJGslsFivoz6Ljr5hvksK06+5bKtN
UVXffbUdTzrggscJDe/aiaS6oflByg3Wux1xscVpWbSDEW26TvkuKoNossIxHrVpNtZCTNzJwRaX
3ICBt0geojgbH5Qefmgwr+UtrD6wF86bBuGnN2Y4JMXaJO60b4jJs7XbUtgYEMfvFrPCYsVdoGjC
xAlqzRGYimJSMZ3XLPJJL0G2ctQWlG2ffx+Eiiagb9zXaV4j0/3va8u+wOzZRwy2jyS+d/PmRa+p
x6k26fJOCla6iCN3iywtgVCKHxr54WyDgNJjl8bOTmPnGw3JYEbjtWmXbgVm9qjOHhsXMc4C9Ost
dQV4KV8R2JMdkULVN+BX4Qmg2reFD+q26SfteroTYwLhBnv9Ax1/daVTQn5pk3LtV7Kfz9d7b6Wf
kOPpA6g+UWJoSt+dLjFWzohDKMQm/ZvztLBbQwZBClKrxzAIuCqrJtv1SOGZSGTfoxg0VUwS83NY
u+bGp130EMlERV4x6vs2NXwUYGPiqUpT4C1KiodxEmA/wOhkkJeS8qFPItVTKIRhN5/XDICVlQii
Y2pn/kXXtdnNR23Kmmp7dqKOZ2deS9pk7fMFOZdEnOx5+J+tuZ/OefRPmuA2Xxhluq3GUjuF9kqg
zQX4rCrWsa0H+1j2hX20G59PxLCBvWnGuiui6YVbBrpC+uCga4rqHdBvswkzu9nXZtcdpijFua/Y
/ZoJSPTbiIvTy7xAZzwa0g2fl26VW+PoNhsGFKHt0OXKNLnTG5meJxgbaI/7O1Fg8kJBeAaDNuGu
YoDAMI9W6MnS/EuPa3tHuIdznMg4PxLZi3shKmxmg4Ebbpl/IV50Yb6ehanoa9DgnK2Mxr4hr0vi
7LLAZDTL7J2HwWmVC7nBpDWnfNwFlbfWcpK3KBtebcK/vxgnbbrS6j6MNKWlmPfDNXK4lpnc6qDN
SOzzXZiSyO8BN0fjVXM+LTfYmAGNsWAqu7fQzz59ZWgfpybJvTKXDv2fCN97P/ZeaRTOJp4321zX
bvZgBEjMI6w7k6WdGzMJTzkd/NltuUlm0HFQjE9Jj11EjVLqHIkzPEUmgmAulK1N7bCa3ZBocVG/
58LY4hI1gGORAU1wdH3TE8JfBer7tPaschwvpZOPl2Wt0R3WgjxZBSHFpzCXdx3HB3ZkUibddpL3
Sp+C8xDCSliO1iTZeIC2wq3sKm9pafdp5zzNW0u7G8wfWoYM0po9uPmaoqv8oQh50OHwvSFMq3Z1
Pb5qNJOAkGn7EQvO73SdUMinaFCvIZ87HEHdPLZTYB0VpQOrKMI42/SjWa1V1e+9WBfFzncEhAm9
qzcG2vIHvwEoEXcZTLB50xaMf8BfwJgx6bRYs2zbDyDtdmpGcNayU5GVcS5oV5KHtysQf58Rmym7
OCMmbllb9gUJkW6E+qHVbiL5musJQk5Q95ia2ex051eRg4XO1PaEe4lmGoFP46qu0ISrpHqufF2k
L3rZPgCahVs4b0nT/jW0af4Q1Z3lubrp4oJn0A2GRnguKohT2ZUA5xguPHD38VtP0vVZCzIRPPTQ
pCNGt2rCG4YX0D6qApJuQv4H92Dx0mS5+NErxgseKG1ZMdL67iTDk8Ed/FpzK/Js4Y93t40+4iwJ
r1Ha0XKc14YKxgYFu6QTcCnmhnGxNIrLuI8Rtmf11qnj/JEio1jTGDPwBAkMutaYvptUiL1RHcxD
mHTZaVlA2VI32MZIfT7BZUKUkNrBSeZjcBoTLnIyzo2GmJI1io4OQ3cOdxCzQj37EUB+nazGCDeh
Ti6znbgj0Q9ZeaDeGrz7BfkUoZl+rxDHb1O71HZqOeUXijLvwdCLtVXZ7WG5OkunorOPXsuxCSdG
LL4mm358jyfFPOguAM88KX4huGjQ1cJwalwt3Oai9+H9+O456NN33Nc8+OYMxGCJ5erxRiybsdDs
nTMMCSkbV1TB4s2Nu/bkZ4hDhF53r32pejIS+PdD9VcqN1oHLQxEov1EZKW8TolfJ5taTZxV7NfN
A0Pe9mFZkzpsZ/Tskqwy0TwUo+1zf00tnpwGyRf2vkrG1wLy3hUNlLyjANyUdqe/5Q1cu0pFL+/r
13GUPtUv3dwZk34Nsg/Ld9s3NNbmQTC58/rZNkm9hzHKRBoiSIqHJTXDd1DnYCtwt1VLul8ggrfU
6HzKieEvjB406E1TfSjLSP09OlgGBnQvdgXNTligiCBiGs/PwaChtDexKiWzKAQwn9x1TC8huFcM
Imq14lKvxdWOLPwxAINTJqePjGGbJyeGgmk6frTSZugKjxCeVBFnrEvRHOoTcL/M3KSWDQ09yD9h
zeQfes/4Q3VGl3amqh5oYW2I/OIWOC+0xu0gPWfbQmvptDjZXYvIs7SFVu11mLnPWc2Ytqmn8dMJ
4yMyEmS14yWaF2GdM6UsRg0GCY7rsC3di+GOHwBgfmp+LzcZ5/pI4b6ZCQn7UCE/orERs2D5X08S
fjL6sOAGxus06lp9XRamFTRXG8LwStS1JJaJA8s+gIchbEBqCMs+NZaTCziBhGN/TLeTYTqQa4b8
Ka1n44eJShFWxlM9L8xQ+DtzAtSuiAnYXhyMMXIvjBPLT1RVSRc8KtaWbTrkbYFiTeOKJ71df4BT
JAbRsgdyHcaB1E/z1vZFATaKpm6T0jKW5TI9s9tnsCPZUZvB0rBe6Ri7R8aj7tGJRYNaPqIvjPLI
Sn1/rydwJjTYyV5BY69X9MLzmUy8Kn0BVK2bPnxZ0tB0a/0sXSx0nahSMImjztAPKDf+7D1nniF3
Mcab0sghfnS6dgKMqsuVKo2X2gmqg+oz1q6cKNrnraM9ikCMp0k6CHU65YhBNP5A4ggNI7GA2kVm
8VTF8U8D6AJ6dOBm+PSaE0y6eDsLOl4gAn6lUZ1+Ac7zuEizc4pNfTeshikuv5sytXdQ0q1tN2/y
JyNfGLL3QOvCQ0kRHL8Y+ylGbYMePHtEyE019dfc4ubjIGmCjuy/UdxJj4GA0Ecs14x+UM9IgiXe
cGVLVrB/Zu7ln/1hug3ELOwhvmhnVEbaGWjPa0SznjtRfuot6T81YZvu+C3Jpg9848kccWpBpUHd
zfjkGkug2mUintIs3+qoQF8LkKSPfjY+23pZvA4p+cGq+yucQSIo5erHsky1rV3zxYIaXT9SolS9
kjn8phRkT5AmyPQ866t7lSv2NbT7bWPgO4/k0J0DNZnOuQIBF0Zvt/e5B2xxTBGcYY7Vo6K0upc2
aF9z4NwH8KHzFV6Ez8ui0bt3tVQ6ggYJ05os2R2UIr3yPHVedFc3YBOZfC06yKwxycSreHZIO3NI
Vh12ZHPqOrPcsaLTHSvh5XfzkeDkdFW4ZnVanBBdW6yNLJmorc+KqipJd7YBZr4Ex3GKQqbKud/k
H1ANtjiZzbOaqCGpeka60bMMdVvquGcSLVZWYJjHMW5ItVxWS4dRypSZ5c4U7UdgqckDolvmum2a
vAKHkScsXe7vTYCw2sHUK329HA1R7DHMlVB/pETzWJJv4xItCrFtfE1N9R0ERvmlWKhllDH9cM34
yyDJKEAvebddqO+pncp7AXRrbVD1XNVS3IMkHO7YV5seo+KyMNJm5eqT+2i0k38t08K/UnFatUbd
bis9JeIE5N+pM3uyIogM4BURSXyOY75SdKE54OA9munwVCYrsndHa13O/sTfCx+1n97kJ9Xs0jPc
NM+slebUQ6kAll20p2Xz9wLuElPS6NNv9XwN99/eL9UqzFfE2DgTqUyqQs/YR56m+VNzWY5miQa9
bwxMr+pREA9F/V62NFJsTIE/yEbdU5od38wwBfYAf39PWGX3yPwyXGFwty9jETmz1d2+2IFq7tti
OGbg8yREPFcxyQnVopDTZQSEbYviSN+Qh5eZeDhT+7MS6t+JYNNxSPfak7SGn6JxutOioMz0NHnA
anPT8+4+5cNjng4vULJchuGSp5hjpqh7iuTbUFOS1isG/GMDTUdy44GN1wh6SbRZw0QEV3IHDmaU
fBU0314bW5lIQLXGveO0+qtr1SrAL0K5l6PoAXau2ONaslYuD8HdWMFgWqlkQjwmqb0xpsY9x0Y0
7LTaApcVqsNVTTq4mBEZNHMI0bJLFwJZF6eSqDHKKEUA5wM0WbxPcmvwlgobFPF4bw/K4E1jNz42
EbyMeSKZzsyG3wskckem7qs8ACblyy9RV6+RKKdnA7ICYwwYf27nDCiR+vLUGdnRyRrxoUJWXg3+
VNzBllZUyPrwko0NyB/HDg5NBrgAJWBxgA6aMVGjr0uE937ZAuRn9Tx1Ip5wWul63Fn1fgVDKn1o
sMar6iU3IbUodcNMzSz6jdGnG7+13G+xGYcb5k3pufPj+iJL8ax34WWwpv7CmGn4vbZsGvIw+I39
UM/yYZpBSHwD+QgagQRiGnkw2yflxlxDueXIGzyDzvL2H/uKtv+Zu5NyXHYBDMTPYB8aJd0NOGLO
y3QfPWxMmt/UEtvrqEc+sXK1iMBMNU3Xaj7oXpn19c4BznTQMuiRQuq3XLV5vpaSIIK2je6KiNGk
qv6PBrW54dd8D3OVanieES8VdbpnOdFD2AT5TSb98GrYR6dqi4vfTTcx0yzMfhq3rjpb40LbvqAS
A9RcZ4anQeDACEvRpigpi6WKXr/b5hwep6XNuypLInYJV9zV0sXzxVzl0jRDdJGNVDZolLFqzvv+
cSBUHBjPIsyPZSVORAThhHBySNKt4+HGNm/LmhI4Xoq7ca24TfYy9Iq2A+OtIsNkU0Ooe2CQCtoz
zP1TrloW0VAIhACTmnRNyXhbj1N7HGX/JAZyYsa+57s/L5Y/LqgjpKUUC7rkZ1kMIOjh4ZhwVsH3
NOR0McBgp2UYZEkanbob2y8ScbC90jNLbqr20ekk5XBy0lvStsmt9B3qOOFb7RSTF4bq5p8ayilI
/tVInRorj7smTNqyt67j6GcXHRTPKdwHCt/B7Sh0jf6vCNfICNqPpMAGZDHeHVJ7W9TRz7Afk4d4
XixrhgqeujHtA/ID5VYBVGV+ILoLk/Lh7rr1Vj8vNJXFRoHgAYk6GXyulrRXc9apar0frU34sSnO
ludcVD8mxU3hdgQHqPGAkNH/A+7vg50IgFMbSftT0R2y1So1PMBLDJ6FuuB82/4FDF2ELWmuIZfv
bVmnuEgxISiZ036jhfFLK1r12gZudq2y4hxqqf7Qz1aicV6kZvkjc0Kv1Zm0OE2DVU4G6ZlmD1Ou
MrDvYUhZylYC5cvDv+t/ES6KYM1vzLvCqGhTuYhO7K51V/RGsJ/MkMEC4vmxEcE/b7YGTXZbQeHI
BexwF3DhAE+qcVQMfKEmTCUwEPm7o+fbVtrdPc3c4tHUXFI3e88npcjV/Hb/Gw6nIsQlRol5am9P
p2WRl8jNY53hG3wPfzMUKpp/O1z3Q1w/mmqHYtrKufWVOvjHwRopvBjKNa7S+AAXmAySeTPUhbHP
hRzBhTjxU9/K3DOSutuSbJ48+QlAV132BzJUwhf6//HJnmxtRaJV+CL0vrxkZvK2HPQN4dx8Qhia
ikQZvweNbWK/R1pe1j+txF7XdaS/kJjxM5b5eaGF1H6pXQ2lOJtOFSL5T6NdZlmU1E2tJzo0BKAj
JM+SNNVugUyQAmj53UT7u2Ho5lB5SkwIshbhT/S4n0lFx5keUQKpmlLSCG1AyrvuS19ZIOOwb12q
ebFsTqllrShNX8Ceqye36JQdDK3gwn2HO6nFtWNDhKfGQ64AOpuUksU2q5PmSwao70lJtu6G0Vmb
cgTeqyboBrROq7cj/uO4SlYLMr/rzfdxcMdLFWrG3pxSJjx9nt+dwvkRRvYOaxtV73SJyVQkFVOw
Z4wOm/6bGEHKRLkaXRzX9ldx29e3wn+OEE9GK4swcRrE0U3R7Hesverv6CFSpXHTGd0mibzl3C9Y
bWvScCk4bYzRGX5ijuGtnZLVeMoNhX/707hs/9e//3S8sOpnq60xqYkoeMvAiVLhNzl1u3ZBNcTa
z6ruxRkIsXoZHOXdbhG4tlZbvmhFHWx7KBoH0qw9IklokFT+RczwcDWMgx0UOX9bK4axbkBBQlQZ
wV3gWElOiTVuw6Lca2MePdGvzF+r6Q3bGfEUUFHuoiRfat4r9BsN8pDs6ra2DgiNqhOWYHVjaH75
HiUbx8qddzMhItqhKes3HXf+IpunhBQRhijj64zumbDBZW9D2swxjiMfU2irrWq9ze76NA0n6LQA
WRM7AzCFei/Sh9nMZ2Poh5WV1Mmzn1TxsxgsyGp92iPyA2Zp5xXQuEk052WRYXb9vUYHefJoylAT
dqGaRs5NEFr+Q/rtk+Z24UsRSX3fV8LdCmnl79C+N66T5D+oNFFNMi39oWGoMQ1Bv3EoD951giF3
SZtJz6FEc4/AiZ8HnQ9lOVqFU3rrm2m7HKxdnUuzkTw4MytgyOBmzj7su32fazCO6x1alP4hDrT9
ZLrwO3owKPOClG0qV5Juod8U26hPf9D1lKchDhMv0vQTOt9hF8eqs5eNXj3pMYmpS85ea9XbiSzk
b9S6o02sudpW7WMaeQLgMneqF6bim0hX1kaXUWVkstMVjn8jgt2/YZjN9gOR5lT/2Vfpzc+KzJm1
n+U2L61BNwwI53Z6va0pO68WcRItAoN6ftwz1kOrRJVHX0eRQMzeDPmNHM3DULnOWU6QEku7/Pta
IPd+lrVHhGyfVWb6t4BuP5nEElUOSTaQbVNxDkPbJQHXeohmCqgg68CrQRfhK4AHuuxb1tyWZJOK
bzApd8Dfk3mxrC0A+GWtJfNwi63om9IGxGJ2BZM6adKCiJvSk6nBk7DXO4+IApJUkX3tmdjlh6Jo
JxAKuuUpuZW8WlkaY40UFfWBO5Iw91c5JHeLS3HVGIV/gTqoexXgXM5n4x9rRWOUZcXZXVVkuRI8
ffdFHBK9aA7qre9ovZNZd0VKON1yTU3gc8aA0zEsFyRN0HjuJdobItxKxosXHHDZVacXvFoijf9x
IEO68RhFj2oSvvkgk6+/o+JsmTPPq7LYC0njhYIcNC9aFo7bxnRoNM6bNDjxWQXQzJejQzQYe7Dq
zIKIA3qZCiU4Jg7U7MjVt+Msmwhn2YQ6rw1OQfnWpZk071oWkdOEp9Ktrv946bI/w0EL57pzveWA
60RQHkMr2pn4t3aY3ZtNDQj4TRStuUZYWSLFE+Vb3Nu3oFerTd5gOujrKL2Fyahfmiz1+pIk+rUZ
6MmteErnp6m01WDHqD0NsJogATIZJGxqWWKmLqoJgyKLuAumR3ouhEIT36H4z2Dapy3Rp8p3552S
u/iel9LZan2DhUh1i/emhcjZWiOdyo6LXu+ijdqCDXQmJ9vNxahq5tqZg0Z7lzJRGcX6S6hJ6zRW
DnK6Ua139thZOyvluolyGmjg8ghYmQr97sDK8USaaGtZ18LrSfU9kZVNUHyUtk+wode5IMNL8cEJ
6bPCccGmNm2prRd2KhUqJlI1eMHCqHf1ZBvPAXZLhsF1+5C55HjYZE+uo8KkDl33lvLfqaL+nUgw
qyRcB1Wk5WoIo/5dw8NwqrGzetKPMY/tswv8hY80tR8qJ17B7YienWQ8jYOuP2q6PJIxdvhtbrHo
N4W+627ipvtuYyTz2qCuNoiDld1/I9xy/y9CDpdsbpXRNQL3fxcHF/CK25yH0RECYk/Hn4848HVn
bXHr8xgdu48kS/HFVPRxFfT5yawgIxRGNrzFc4yq3dTGzYxiZce3K9Xq/BqofL3cUWRXrIXJb3nX
f3wO/yP4Kq6/FSb13/6T7c8CXx/19ObfNv+2+youH9lX/Z/zT/3vV/3rz/zNe/6f97/8Kqq/PDxv
7//PV14+SDSV//6Sf/ndvIO/v0Pvo/n4lw2+WQTE3tqvanz6qtu0Wd4Hf8v8yv/fg3/5Wn7LfSy/
/vzjky5AM/825sX5H38/dPj55x8CBdh//POv//ux+cP484/VVx79Hy//+qibP//Q/+qgq0dhjkQP
jIc1a+b6r/mI+lfbNrg4mV8JOm2MptH58B1rwj//0MRfET3q9NwWEaowkPTVRTsfsv4q6KEjnEac
aWkO2XJ//Nf7+pdT+I9T+heMAtcCG17N34HE+V8vQggRuEv4laqNqsjmfXL8n4VOGbfsQiHYzQzG
k8mNZDNE8L+z0JkuTN1JArCUPX0g/RKnlrjMig14YnsEhmC0bHFH0Dgdcq2w9ZVapXSwcndYmYPx
YskgeDDRbpwqaTLbmSsmag2ldYB6GrgPy6LuFYQ3VnoG6E1/hvs9iWnucVT74JL501eSuAUI1cY+
mrSN3Xoyz4EozbPTdzTTUDQuW8v+JC8J96V8vTHbKkGebX5zhaZtUzSTJ6MnXoDP4L2HgNxP6Tqu
p/jo5vR5V51PTNOUWTV+4eGFuDyG9rFRr2ARgNlyB5tY4Ooh4oHqORTMYUg19immWbApOoA0wEWL
E1ao8tQ27qGeMx7C2apid8E3v3LrnZ8J7O1qSViUluwYg8WkNGXJaiDvY8dbh7pZEKlhllZGqkGo
eHAHtHVFhX1CUrFy4jbdtKqWek3yMSJMPuoZigg6F8fuUDRboG+hp0bodWOhHpGrPjW5UFZN1uab
0DxXOtRZo0uu5jhk66YM8Vu79ltRheEhiIaMM+P7sAiDbWlNsUcbG7qaE4fMM5UV6TYkifnPRRp/
mX4jj0Xu0eW3dxTRP8083NQOnnTIGtaaKgxZrKX7o3EFeEYys1adTuFTxr+YQO1pw8TE7YaWN9K5
JBTZUwb0c2VXPy6zuokuiqIFPxNp/SqK/jbmJo+o/DMyVRjtUlRrhGqC+nyUM90NOs8ZErnWJGJX
lR68MxjuwW0oQfAEQ3vCnCZB96IJPSOnreiPHfWLOtNhUWA5WWOpbI9KGH4DYHWvMqrvFG/TQyQz
lM/+T79Mr0la1eQz0b4hGW6PBPghLEMGBdiM9VycIoiPQBGe7TGQ2yqyjmOIwmxMw4faqh9MC0ox
LadB+lSpQiRRHQaTVt1bU6BtzL5ptkB4xKnuYLebg7IXnckwuCM/al4wO2WuRzxIFTSqN6IwWzUn
A2sonL8ML0Fu8NvhRbvup4HjANds8E5gZnxS50UxDU910THIAE1wLH0Mw4NZm+ASqfFOMn+lkkxj
ugx+mgy/uFCyH7m+0up+WvcJJ1GVo3WkJM0QFHs99aeSZ2F47BL9l1BT5xjZekDszl5XcAIWamoS
6KbPQpQArL4yrtWeLkkA61GaL3mMRTUvja2Wyxduur1XSxXBBX9VHKgnc55qxWavetVAcgB9FIBG
yCilqh7zIIjPgk4asQWl8GTuZCd41fjZSdHwQqvqEYVZP0Ft2RvVpAoQBT1zWtSYADRMAeGpKo1X
UMXvvGufrBxC7arBuPPoI3M5mZMrSGbqtNT01Eb4tDj8DVPtfA2hICPcg2l+myDyG3IoV67AG5rM
MWaYIysJ4tSg0N+TBLvOMlo50YAKMx7z8Dzd2zJa96SoPEilbWlsIEqxlZ4wafIPTLtmgIuCVFTH
VgqxlSpdPvObGuXHNoCl0yLptNxxrxLcsVZteguQnNYSG/e6s5XCm5ASrIANpBiZRv7fcrgqUecD
ZM/TnS/yb72hPekmLxrs4nsT56WnUHzAjuKASq6TFRZUSYQ3tMAp5VZQhgzRkGWsHchjYL7dLahQ
ILCaXezUsC08g/6SJMVyP9XRocBgh/wTIFraEElil6JdyzHANS1SJBCpv08069dgVC4VS/5H5jHv
siRWCTFtxDVLhmfAH6EbQDkBja0VSzHpaGlbhkHJKqn5fsatpW7IAcWfJw0vTcSZU5TsB00ebMO/
hX0OR4nJONqO98xRuo2KKpgeCDnWgIzh9sEXGnZJQlwhOaOJRybvD8uiHtvO6EESQcp0NciJ2aCe
PXcUs1btgx6WQFoiEqU0l7ejXtKg9tfYgFwwsHjgozgiYbKL56kNX5IwWHUC3kNS4aHOtHJltsl7
opPjlRbYlDDqEH4yPNLFM7Y+3kTPHmFdDsxuVrJz8q0NibFLku/M9Jo1ScrrLh9Z0dCUT032I8lI
YfMBihS5Q6Byle6pQ4wHi7titOJd/mrTiYkMvPaMmnSUDF6PqIDL05wOMBieidBkCNvY68EsyTZt
mqPpD2eK069GJbhVWtNzsYp5HDFt3sZFqD3XmrWzHYN4tqGZm8lUQfisla3T/nBQsazoRj2hz8P7
bAXI/vgllmuuR7DXqlo+9ngnEY6AMyBPhu5Ue0psJVwDXFhZIZQfJEebMA0uMV2KAI8cosXiEEU9
iTttyJMNALrUUO52MK5HeihawUM19hHwZHSS9Hboj1FmcQtX4m0PaHlrzaAzYoG8ZITtZI/Xskc6
wxVyagegNaHRUW+YbZy+nqxbkDJnQ4YKOON61/dFcICYtx17WW3Iu0DWlMjH2JY/kTfBEe7LzRz3
2lT6qrTrbpdTgLBblWtmMjlrwMVNMPa9SK0HKqxniYc6CQlQRP6e0zKXsdeVODUbq7+DSuvWAdAT
gEZJ+mYG3S7FwKCE2U+VWIvN2OUQHOPAXZlGRw4QjZSNZQaejktv7ThhAYLSgqdNDwyH2BZYro/S
QT80iMJ3WoPSFbrsa2dHAl/yYymGgPafegngp3iTC4A9xn72GMM3yarJuYWfWdHkW6RgFlGgTr6b
evI1argTgcaMEqKA4Jx9yq4tvayfVkUnx1PmEnebOWufafFGS+t164TjU9bPg7HPbCAlIFKNzygo
rQME+XtVFICY7A9bpHBLcmDiVnkpQ+eD6vlDXIqefChaOyYp16AyWn+lGmG6cXsD9SyjN7uODHLs
4huJnxQCbPnS0vMNm2zaCmIKtgks+XI26JJ5+abWPBoEXRYuxhGQetRKKjxfuogo7Rv6WjP7krKx
EXlVUn2RThJttShbqbT9LgUM9i6a4BUS5r7hXoelW8Ow4qbBZzm21npCW7lLu6hZOWTVHerxkdGP
eTZM9apjcb3N3KfVNFnddnScXVw65Cx3WbEB+Roh3w1NbifZuz3Btm7rmeKZAeAT+b3BQwSbqKd/
lnuJOp7gbSZrK+JWPlbTD3eqXoZM8+cv8zfK3smW3rnmUQq/GcwMH2KUDesQFlCRIQtC5LPLfONH
kWnga8g5wEXcb2wyFlbdaCKSKMBU2ckRaF2wM1p68GmZgAR2KLCRCc8VTUu6oy/nyJsMtVslozcj
IfpU8b+XNc9/1KZEx5kbC7XefkjK78lQeYhElQ0jbGfVq+aahumlEoxnpgT+WxM9Q8CVaxIjdz5t
Da+TKK76aK4W6B1zgy68h40DEd0kU1i1KN2X8XQgnJr08Wo6C5EPjEPRNAM2FTtdkllI1D16csbG
WrNBN7ryqzi4ERrKT1BaBUgAB79n5KGaMDfLoFpzc9/yt50LkLT7JGXQgEw75k0XE11oW+XZo3cP
REiSmBuMLxE331ubRVdfKa/ce8Sj3zYXIi/TTUltc6VL4wsvODFtetLTNDNufuW06x5Eju0KY1XG
zV26fDdbLgBKGZN102WXrhQiKCnPBA+ACrzIseQ8uvDMxHmq2/AhkzSmi9A6mFs0/OLWB/IIrWsE
vUIAslMh5aS5oWZeo/nNzWn9nzFEEd8fSDGA+hPqFPUE7KO40MEplQU5cyFFaClfUEicRJKdAQg0
G70CpRM60ZORJO3G6RyyMEkp3xiiX4WW7u+rUJlF9xyEkMTjYCAFsxqyC8QiUsQkY4o8/5za3jno
CLrWecLHC/jeCLtVzqiSElH7VffGtS+rikmJDhqiRHvHm9mlYMWBqqdHBSI3PvyjG6J5YWq0Fq07
ekaD7liNpgk8VEajl6aL8Id4Qx/pEFnFtNYJ42kb8meG4dNp/xdzZ7LltpJl2S9CLjSGbkqAPekN
XS53+QRLrgZ9azBD8/W1qchV9eJlVkTlrCZcepKeiwQBM7v3nrMPRFIi7yniakUqkf2WB+vVQORI
VBzFQWOM7xIib5QRpsDR6Da3pRfRwAPprSGwJYmLxSg7aib6wBhrGCeyuvd8n5axbHeE5ubStK4Z
kOa4ZjVUuhtewmZ9HV1j+Zl6T3e6W2kbxQ+I0Jjz74cF2YLIMMt0axu0zxXttG1T4G7yAyY6QYCr
mmYhrVY1vJJMXQNIaeRHnzaR1zXWNc8q/P2mse4HitaHhfLqQt4mY+fqdydrfeAI4D1k2vceij8v
SKvw+Xgca5zlmwqc6uHPy5IRrmQbNol+FolRGQFmO9DS9gZ9n2nYB+JSnQ0o9eK5rCsgXvaNLzqP
O8u3KGD8lRMMOqul6C+kdL6l+HY7MkNbifpPjyD8Z/djaBGgUeGuh9rwOPXlydNwZ1MnRfl7hn0C
yXL6VG2X7lKIMYP1pciDC0PqM/kIEcAfEjgyUGJDPz6kRWPFGYbGyC/aiQOk/+6Zc3cwXZiNQpwr
DLfnIJE8zyTqZpwRevQce6mNnqC+H4XO3zlgXBlw1ztvSr7kJXkuKGJL4j7cvY0YaWRqn9scY4aA
OAG3hB7tQGgOUZFb44Q8qGmiYVmRmLYzR+IZuaxVIFL3jxbCXcsn0hvw17wA6PTu4d2DJvwSDe7B
pum5aQjKPRI7ZAadphjjQFvW3iUQC/ridd+VQxOVlkX8Zh0e7JZWLs7M9iCVeO+r5dH3ikMnzOno
2sPrNHJsmk1itDLxlY6PfTMbQsqh+p0CgkJtwMfcVCrfduO8RGM/bg3W6ob1680w2d1JouvVLgiW
jsJXM66WPzq26zPw4ZV0HH/jpt8CFBfIn+i0G658d5ig5FdPdsic1a4Ohs04B3ksNQPnGshCB/2G
z5o427Egt3OS3OIFPuMxzc/KDeWmceTHUD6W2AQU46V9nnLUYF4HGtehj7+E89kqi20QVuUug5FL
bRCQhNeG1DWu5uKKMkYzeSlKzsM4U9N4DtMKUzhbRuGgbkc8AcjWMj8bt7XI8VANQOXOjmCnDfsy
DYetRwTeUXvmz4Ucyt0Mf/28eNQjHU8iOdk/peX6z0inMaZMmDJ0d/B7cXTS+UGbkgOsUXvA8cxz
SQci7MtXzvEZTw5qDpnO3nHU/oOywvqYDGu1lRWUCEErimkbqfSq2w2+08ervpE+Pz3PeC+odqm1
kt61YNai5a8FP/xB9e0p4Bhak+4ZMn2rg+K16dnkJjQIOCmWrTtwQdRYPi6t+a3q2pH8tAVinaS0
QW6/4x2hAQ1TTvIwoAAR+WeUjx9dhsYmh84TJctL6MApDsnu4a/2HQtu0AEt1ZIZZuGYm8q26jgQ
9s6w+H7d8qNAU7orkZkFGTZlopx+F1b2sQbs2e2nZC5EDTJgYPgEesWf24hSyCZ/tRLvUhbtl8pa
vrkWqPVwuNn1HUM5tZuwQ3VZBOJwVyeP6lyV+piW/HgLqg8gU21uVjfPIFsXBrF3aOhkwoQ+6c9l
LfpDO/LN3yWkWodzXCoGIr5bXpdKeUeDxj5mLqTQBlcWhfT6rZmHkXNDStG4EseXu9p/Ltf8yauv
CqAFUz8OdmtCCyhfOCp4JDxtIPXuFlAwGzX3XzsnC2GKc/oukDih7tAIPdVpGrDQRjjbb5N0zhxM
622ezCfnjlGFkHfEIfXKHWLY31tYUbHvjK/NYJIb6VkPujxUuagIhijIRgWoaGHRi1yzeVkAdJHW
AFVCvITCoxGIs7ltcQCZBeUoQxfLCaCX0VZbxUUNxfPcEsfHDZS09Veepl+IWYijWVgHuHVd5USm
4slxCo2bY3zVevxR+PHQBd0mEQRF2MaEphaxOFfnty86zDkB3qAFwBW8U52+9S7tmF65D2Q0XFPM
BURA3q/A8DnM/UsFyPYeVYH6EAqT051BRW1S31UxQQsSiP18zqnj+sAiB6xgukyfz9b1Nut/Od09
spB49tgdzV/J5ESV8qdN29BC1T0UjEY2B2cpnB1Fg7VxTUl0hjx5mb83NQkVd528+5UtYY+tODlM
jIyn2XuBo2i+dRPkQzEwYhJyeEyMHoyeKL2HdnimqTgdRmaOrpU+m4v/RJPiiuSUYF8B41nMvmTg
aeHKb6tdnfJtt42oYwrv9yRDE+8vdR3hOXNeQVLIyADpCvyUYJLceBNmwkHGVMxlmVTtWnyu1Kh8
mdB7V34ogVba2dRZo69Jqa56sl8TDwQI8apu5JDjeKjoNSNMWg4Vu0qYflO2pB3Rd+clhPHIrli0
gvTFH5XZO4+uoQHBzN9X5B0Hf0huK0cXZeenIaseJEZIgh55JhnqFRxqwsFTkenoW9ijpEDCicJU
32bauUaJFmK+94bCyTsC3/oyVNPvEr2QKYx47qwPu2NZTUNkeiQvBY180446Jta9hAloRgDYOLt3
ofRo3azR/siZg29stF5+6FJCzifbxKmuzqq1163TQOPtnOBFrRyVB5pjbks/Zs6Sy+QH3iEcxm91
cERZCu4Y6hrW5TwizzVC9wcBJwQWW1sHRgyQl9LmujjZJlzS5xBNUCSrhkPD0F0rHAM4EGkLZAqd
NY13SXyw3wILC4z5bPNI9Nxpm+WeHVkE7otaBEuXsX6s85M/qYDFiJ1Hn+sZZ/n0Ky31SSb1gyW+
KVXWcXaf8Y6tfWtrGlSk+3XjS0q/ymJahGzHCvAEVjuXce1mgQO/pz7/abq3ru9tioz10RjId+Tz
95FY+Jy+tTibBX9Z3hWv5ej8AGxxWJEhrpP1G8vIqZ7sFxqyW0JAY3w6Zswm/tH09mttwhYjUJv+
NMMJKWAwLrbezvaVon046BlJe+uXkT31PwMLN9XKUdf7jtdmL837cui9JKbBUkiCgq9asJKGbVMD
7OyQsqpjfO9ipfX79M0IxXtToTVGsFb4zgvyik8kgHlQfeYi6WOvRvvvzlf/VATvTvlV9MG4Gbzs
tiYhA5YKX6jN2lqyQm4S2DKxkS+fpkXGs9fvlfszZQJjpRQrhRjQP4rsIkFAy44eklkBf+n7KB3h
ZQ4Y66SZPK1dz5dpGnFaWq+Tnj+n4VVZ03QGKsUZsmi3k4gTn+TkUYQ/gzx4X7BN5cUEsdzcmFl5
0GWxQY+CNCzRZ1UM53Rs2HEWwFoQ5V4Ab39gS1fcVc42U/OpXNWtWIiIRf2ZRRZtWIfetVUFnMq9
6tYQLVOnZbgPza5HMwmg0h8vq5xOsmM6Dy/R25OqgkGifbNWRC/hkDwOxIxL2hWboGJpWHLIfzaK
6lX+HMzwSRf10QJobsj0Uhjh80I2XIz9/67OsL9UBbE8tEUAarW7cMajj961dP3mkKxKR3NK708g
C9EZaFbH/lBqedFVmW110LJWGtxE5aNdYjVvGCxFs9d8BgEeWOYaGzKScP3abc6PGZ8n14iQH7xY
hBuMhXfGm2lHK1VXnXv5znBnCKdia/Y1cM8RLzG6ewvX0YRnzTg5Oj2ilGu2pZzKXa14YAV+54yV
u6Z5VAp7M5Us+qCZb0Vlx5A/Cd8ZYXkaBvwcz30ZBMFqQ37PSx4hNav0PMwm8SlOXLt3YboPSRTu
YBtNQ/VCQ+u2ZmQIZCR6OffdH3thrLX50gfpz74IQBNKLDylem+EGFGv+zakHFQMyTAchKqA0zBM
Pc71sL0Th2IrU+YGDRvapOaDALUtFbSx8eb1sS55ILo0+7AAm0dVBrwxCatTG84HyyYFzhn2rUEu
Xe8FP+yV2yo3qC0yEa9ixty1lARPyzeic6kqQMPUIExGOVHdFyKiOWhvoPhWI/LwFSAAE9L15+o1
h9CPVQdprTYAZWOn1dp+pQ85ThbzBNMbn1CvR55cUGaNdAfCCS8J4Vq49j2Lxt6sjE1Y1HiH5omo
IesYNub4bCY7TKo/RoKz0OTOMMVHHk2AVh6FgK3JzAR5d7ZxJOG+z3/bE+Iji2gl4g2sq7Ka7+tY
AWyn0NxWqjiKhZ0QA8Nwy6zkvcEj8zZlWw7cNFwK3sCQWhOH4vpjqByUwg126KlC7x029sozWn2r
QhKe3K6EYM/44QwRvtPDfJJPVphjel3MFUrWggWHQJNtwGBgYzstRjU5juzA9JEJMiujqb4DiWti
nLXxPCmEmqJvXrMuKC4qLQHGKJezqpAXbE4XBxBG1K31hOGHGZyZ4wxv0ZYzXxh3/LgTXzeqWKLZ
H5KuXrdoZhUNdwjGmhHDrUgp2B2TKj8d69+FSm8eaShdVoqn0aC/5ofdEKuEaY7ftJJC1Rn3JOTu
lHTnT5fIjkiVAyNzlwT70ri/5THY25QsNDHSR2bnvBEgHiC+bZ+QqebaZwUOELrPrqYrJsPuzDaP
eHS1N0NL3BPkH+5OPQ4Hs1jELivIBZCBepuCpT4RJMd0M8teB5MOZ91VyZWzQYpDCG+j8ubifZXl
1QwqToKr6p4tgwVRIrNkWtyfLY9mXKUYijtADWIx/bSWZHiwayiE/cRPVnY/n+WYHCst28vY0AlG
AXXGgMy7tKp3adfFToaQfxmy/czs8KpH957iJot9a/dPS1bjSrq/tLVJeV24G/TQgCQynXIQofdv
VwEJplVW7UWIu0EE3SkLWo1deQk26M/mq/QhcrX5HRQetJS3lT4FNmO4nLNBJMFy+KQtk2NeWLuW
iTHQHoOvrGt2fTiqODNIoG9K56XryPwkDEPukvq1MWgqrRbmfxr9WVAuhN3l534SgjWUYQw7/gdO
RDf2rRa5fMJ0MjGMdes2M6fhdZ4oX4wtTXi03dha4mV+woY0ADrH7T2m1ZfZyMJtOY+4q5tHvpbl
wWnQWFJRuNwVitp56evLagafE0FWhIoluxWXyLab8oDcmYGNx8TxrOf2TXX9J+HCICh0miDWGO0I
52G9I19SMM0s2bomIijdNKBxzomnW2d56SBJ0oRa6AmT0DoNffc1nR3qrG76XkOmG3AmVfeV1+9c
oM+ee829R6bb6stEutOiDQa17jMwuIFyiH6o6y8yKixmTZVt7PrR++x7GrPT5PTbNm9vYl24ZfL+
GFCDMLOisziUzKoHX25rpAWsz0M5njoL9UPj+xyxR5qB7TKS4u5cHMuaTijD6Ip4rbu1kf0KiZqy
KRB85kgt9m0rHqslL85QgJ97D3z5umbdzrOrFxc9xqkrF5gtgqrFLRd56DvsEhXj0yyXbmy9Lgb2
WYVA5VhVMQpIRkrAcE5MaN+SJEtoDS+fwyqHS1t9kSo1mG3MWwW6CPW4PlvK+aariqMTOGacrMau
s9MSBP+8Nev0IZsAUa+GnW5Bg2yMNmf+EjqMJ/3fubTvpXWe8VnFbgi9hfx0DyELzOaxwdOUZ8V2
ogW0cfyOAq712hPNVb1GSdsA86qKNTZK0zlo1n0PlWc8YcJlWtvzENBaiDEV2chV3OFESXjnWnqf
ac6A78/LgFL1AOw2GoI2jRyfGR0Bddm5nsgNY4ax4fomG+nBsKY78TBmMjj9ebFHzeAMLsNiyfeO
QKx4dJm2pE290zNpjOR+ofrPO3oFf/67VofeVsVprLFgzLMl9iPnEfidwj1bEyKNomP+PPmzE5Um
GAE4eFM88LhtUjFzds77IJ5tQk+T2T04yphQEqZnGHCb3t5C4jLQr4OZ4Ol7Gtf5tXKtfodj8Bs5
t7ZxLUsnp99kV7vFKuW4uQd48fjMY1zr3j315nxAnk9mFqbMk3N/aaEI/uPFg2+OAFCaejkkjrWe
CFGaW7ThJsT1UwWot2SD984N7fc93VPKW49mwMlg+nES3DHbygoUdWISHtCX7BuX7pLIva/GYL1U
i0fix/3fK+gzeiMin46YIRmSWIkJedPNqnjuO+viqdDDktwW1FFwGmvzqRsWjoAUIQha6kvGNMoc
lqeBhPQ1YI0a0RzAKBHMB4fnjmbRBhTKl0mgWVkD76vvTcgIs5yL39/VTD7D/KU9oQzMNvUGDQ4j
Fa+8pYQzEEPsUxvP7PNh/1S7OHDGdN5M9nxjGnPA4fmCSpJTXYJ92aHrVczgCcWS37oh2K84RFnK
vO/myPbG/hOgYK6cr1XrvYJS27GY/qKl4jDzT4mJF79Cg4qeURZW/jaJEsv+GbSMcaZqfTLb4sly
KaAzh/YRE4elbh8Vsx0WBVSQtfFD5kDu/LEnbTz8ljBPYFadj7t0Ma9A0H4GBgMl1yxfZxW8hcz9
A+NzkhWnqdDdQycaOB4y8iDDyyi/V05LggrXE6D0b4dTb12Gz5waX01gQYxXkzGuiIGiRZMcW5+w
NyBIxDembLL13Wa0PuH1e2wUpzs/U7eqyfZozNG/MTmhBTVvU5ziVXtQIOe3I0h0bB3JgTigxzlc
3zntmtL/MZMdHA0M8+9CAwIqHY6Ey/rkOCXymeq1xmRdkwbDKWnjSO+reQ87azLukIanYS2GUzDd
2Zm1PgOiOfhqeh8t7+sUmi9unjP5CuMxAwPSHQaeHFpwx0ahqQnD69iE31NIozGw63N/QcnzFTLf
ieBRPgFH1q0dUr1k/nvdu8MmB8N1EEb5+bB23bks0Wp5AQOglk1paR+dkJK8WEiaJmsjKvnMRgR8
pQJametDn2+bigqtcfHiLA5Bt3M5bxeS1auxQqY1V8cCR6kPb4w5No7+kRjXSS16k12B24xR8mJq
8buYyXrteMoCdBvoeFZOPUwkekHPkxbQRxKknFSNROyT5QlDjIqsIP2Cp7GPCKu5uRg8MGkZZ184
cOnGksvuF7uRL8fyCM2xCx4xx1ziqqfx0k4y7jse/T/a0P+Rjva/F77+k6b2/11F+38T5f5/qKNF
5fyvhLTH4fs/6Wj//PV/CGk95z8c5gNg2U28jq5zpxf/Q0grxH+AarQ90w4EFEyweP9bR+uEiGyR
bdBpEoDEbQfxq/yHjtZ2/8P0Qt8LQtMFyO2hD/+f6Gj/JuV24IISJEQpGQLoAMzHu/urinad3Zbk
iXRFN5Y/E1RJ62VObUzAjDwTb/ylHNrb46CuboZuKpjpnq4O0T+kEg0c66erlADtcEdQHfaoc5jL
ZaO36VwTCOZgXIRHQ4y8dNZ6y/jEwvfFZMfQxMjwpAZh7KPc2zRDlf8bGf3fUZiOjwgZoUrg8wkd
BE93Yuxf5MGVOYQlkU9MOkVWsyrbksR1I9uOVTJQsE/qMBL+Rb2m1rOL9O6atvPCvuukX4VV7ea0
HU6GT88qs1QQLVlmMY+qXsYhoVXZMijFT6AjiLp4apOqjt0sROzBXrMT9zOLmbJCTElyRHlLJq8H
hwU3bGPMw5M8w8b0pmidVZwzCt1Ueph2wl5ZPhKWxH9zJay/QUEd/87jd4RtIVESHjGC/3wlRs/D
bsNVj6eqh33jtejGWm+milkweKIN2KFTxJ1czMOjwN/aeGfiFGJ/ZVCNt8rZKgQEkSaTjvzTrNya
Xe5R4rLa/+WR+U+N91813eJvPFjeKLJJ7mm03iFjhT/I6798Zch2/CxsEvIMw6ss2x9IA8WWlocm
eBuXtvJ2gCzvut80B6rQ8Vtnt+wfJtxXsW0vvL163FQLrhiFgkHJaT7lM9grD//MEtYHm6bvcVQg
2O6bX67db7IyXwNXN198PT2wbxRockg6+RnqcFv54XquNEQ4587wyPx872XhPRqMNmNTOAZQvZRj
bVA9/OvrYP831wHtvRnCLHLYNMXflO354BMHaVl2bI8Tg3Tsu4I8UN/oz0yTcXbJrzQ1XTxIXkfz
eeU6EO3NcLqC1OBkDwrh3kjL4IhMYe7SL0MwgedzRnvbNDez8H/967dr3VnG/zBd3B0GPl+bZwrm
PRBuhI8vgJXyr0+aO1r1mE88715GJmYzJuQRkA6/WU0EvH05tnsnce4BOsZjFqTsk9rCYzRgPEd2
Sl5z6KIBboxzkDpO9K/fm23/DQx9f3MQ2z2TAYMLefTv91RXFeMY5J4bz74hCHhDd8bMksITY31o
Fuy106UBMHjogxJwa6HvVmLxWvLWrvkECy3tqvQw6zAgMbZrtzC7KNuIFpMAeLp8VW9ANvpocoP+
LJliNCEef9UAGsB428di9S6iFBYJL9W0QUdx5UqG27WzAjoGetqnbVmedVwvYX8RhpnyNYbtsZnb
93KsbpWa2wdrkbHJUnd2CsF8DnHQc6/635b27FeY4NSsHG9SR5yZSdYbRV1rsDZGJQ6GkxM+1qqc
n1PueHJrXPrckgN4ga1mKr9V9dgCsqMlU9IYyJjH3UZcZaAIrO/TmBsUOa63W0y/2aEh+N0Gebgh
Q5mkozIzD10LnjXReZw2uNWJ9lui8B4u6XWQjebQ2N3BbdcAC/EemepzPWfdNjOnfgeDgGz5IOdc
XZKpknZIUrQzbIqjGpgnZ0s97r1WINkDBYLEr0GwMKgj6Cq4l8N4x9UxHM6k3RO+Jq40Kl16zS1I
5fuvlJAnRyn/SdUSBIreWnUuj/2c2TE8Ip7oZb/2rtqVBqrTWYubibbKVfOTnkOEy6hrciMZ33oA
+5inCKxTCBZUjf5wtndBSs0xBhUuwmRoqOsNGhvUY4BEhs1d1H+G7AjNh2nnCWeeccIxy2iRe+g7
tO29L8krHcsa0RJ5GitHP9s8OD2oLmRr4xvwwgOO0OB9mEX0h28PPdQ9r8bwYRcwg1L+zViT5wQb
oHzE6dKjhex1VAxpt3thfofxHBHl1gztM33f6ZAjwyT52rz0Sv9cbPlC5eh8S3M/DmxlnZoq5z0E
Q3UiwBGqGlDITe3dG6Bk9b54OWln031WPpETfHLJrHsYy5SdKlXHoDToIevqPYEQQ5o6+ULEz/jx
n8CiDgHSvrNHkvxSHOGItygby8JER+J6Vy8LwE0rjJpldmlwGT1TsbrXtScfrCBo257MrxX4m2tF
RYlG98VgNOdt0PmZve0+jo0kUaP8tJOfXtfn1+n+YNvuqPbZyJSsspxl309Wjjfdbg+JKb2TM6UO
THqGnQla0X+zxPzX1drzAl9YYOfFnR9+//O/7Fql27VGlgrG2SLjnqcEfmi98YbOYkOLxfri+Nhz
4XKcZIj2DHHPtOnr5a0g1fvYcN/tu952tqnKYa+FDAWIKQwoh+EAVF/yDvEhbvL032y1/2VZxFfI
9MC3cGuFnsVJ6Z/fNCI5M8ktAlEH+0KT3L9h8i0ZiIljoOYV9ti2tR10lKkzU+KX18DXz1WW3g8t
prnz+5GOUfsk/KX44q+sOubK+tjdQy9WBqF6fYGrIlB9LvLfbY5/323u79z2AtvnzOr7wd/Pdbik
s/R+gIitVIWRGtJj7Rb2NsnsGxd4flQCRU84hMlWrhMs0uZO4qb9H/fjtFvyxd8IhApQOWVHMwJy
YrHYr7ODhGVFWL8f8+Urnoh+b2Sk5hk2kIpFC+TUdb/91zcO1/vvm1OAFIUmdcDRzAwsnsp//hbg
eA/CRNKyxYIM0zacKEoH8ZZhCvkCl2rTF6v+4iYaTMxqfM0oMg5uL780KLlf4KnTI5GIblAInqYE
xWwvf4GB3rRjVR3LwE0vE2qkmKAsSsu6y2JPWXrXwHvcOBMu+BIdg2MqdNvNcimsQT2YabcHZWmf
Wui0CkABVoD5ztEivpMxyclIp5fR0wjIlwze6rLEmpaNtpKvrZPQsglg5jHyPM1Ts8fWx50wO+rG
jS6fgsSMrAXMzUAcM6ayjK0Sg/WFgQ6/139Lg9rcVyl2eLV+LxJ3BlPfk3I6YpRmTEC+umnwv9i5
OHFrOKfJSSI9yfQkMBxc/s9LGNThMQ2Y391/31K1ioXt3w/lxYm40jqeZYc2GtXHloG+DTmZQY9D
c85g6mDkRC0qep6wESdyo+XntDjedqx9Dw6wAc0R47KrVHY01/lIQ87GLCdeO/bw+/gUw3/ePsry
yNMiTknCNHOljxd5ITusgQ5gCy87cjOLrObs2UHGdyYUMCpqr7kq9H1XQ9bNtSNdhbCg69K383nU
fxxD0I+wdFdZLq49aSR0D0oprnMLwJozD+HdBHgbKtBXWrzmo3Q6mHjgY2Dy+5/FsnbXztSvfwjf
pQsTdK7SSHqrjp3WmglNXV34FMuHhv55M8QPxehEhLCYlsmsXtMpOKN3QFfReN2eoFa9DYmZiqA4
2qcRgT4DWmeNuMufk9kH/Tn1kEjS1tpWRt+cMgYSsZ9xtybyhzU438dp+lY6hyyvCQFWRnYzRg1f
sw9vU0tVBnzoYtbGT+xWA6BC/PpDUv0aaRLzKQ3GTJn9yVjR3YpifTDpaH1Y/K1NOVV7wpTgxXfr
pp/Tu2LWOfPj5bYA/1B1Om4zjh1WHz7MlqkPUJsxTw57jRY3Cotc7hCPvY46oh/W7F0cJ1FqiZcm
n9JYIDGHmryfVAqPcCasRtQ9MantZbZ7SSGZOTuVqrciZAQQCrUxnebgkZ70uDAWiAtRfLAMjXcG
wRcsQEQCt95LOWpUndXgE2DVqmceDagYsLp0/6BbptvtIr1zqpf7Tj4cVKHomTbmaxLUzLDRAJ0n
BI+Rq0HULe6uHPv5MGV3UkGhTgETOmBu/qaxmIxzj7WJLeJGEaU4D/fJa79CtkGtQ/PUhZJ2MXUn
Nom96r0dIAur0vSQwkDFD1ruGDhsZJA1ZwF3t1RJgeg5zOcT8C6AFAIJASJUtI3I/Rf5rC0GJYx0
wghA2ceAsq5Z7B+NSt0DEKD+ySfAk+3aMSM5rAuRixIZgQqtbebR1f7z0mTidzm6PzTVIGMDhD8I
tCCSuSbbY/69DAzMbtbA00HZy79l7+o7uZBT5Ts9abGv/IIlE/EVE8AWSYuL3Q8jEzrUEbGJH2CZ
qZr1oVjn9cFKK3VAlk1MTUVaBkSbcOeMd1qopgMyJNp5Tfy5iHKJ6AP2MuRhiX4IKWbVn8xWMhEf
kLDEqp9++4kNDkomxr4xbISczGhjNFr7pRP1Ia/jvmCCTUWaQA50D7axDk942pzdquciLu/Wxr4N
H6aaS17M4PuRuhMwVn9lEbKffVseV6N6E7jvHxUHLuyVrRfnwMguSI7rC6F+VTzIvojq3GVL1l69
I4fMeBwnuoGiQzW1eF+KQj0ak9WdOBWcSnOeLl5TM6V0obv0BElJXxILuvZHxN3OJswR1irZZDup
7JUBSRsh30BWOLjR5BEym9Hd7F8m6PAnO7fK2G30q8tk99Z1kq566nzl/b4PS/5aW2I6dTiSNn5D
CUI7udpVQN2JSZVepFdIdihjAeLmGFF6vGw3XVomnWl9Kabme21xmHOQhz0X4cm+xzh39xjnP7+y
u0FHPayTKLRK5xIMCjDY/Ve+7uicd8GRM+V3gVt8lxgKMS3anAKK9/ytHrplP7ntSG1GzlmEfAIk
ztZJu+ExLSqF41XrqKyUeQ1rYV575beMtXIo3lYQc1ZAXMRiguKaD3ay7/ntWY/+zT0MqeyOjoNe
SvXuldNJehCT+lxG37qmZ2k6JN775VBd2Zirq16S6pjNPPTK0Od1badzWgbhcdBg7mTyPEnsVTKV
j2uLTcRM+/1I8vlFSf2fL/NaJZc/v0f2itxWZgYjtcS/UJQlucimZvEpkx39p/7JDp0hahfmQQZh
lD2elUSbnJ511UWqXmG8VZ8gfp5zxKUcA2frlFfL/f9v+ifqM2crJ6tGLCoKoN6Jf0lJzIvnxKii
eWAA4sOBx2GY1kczG/TVs7t3ba40tF2QXuG8iM3ULcaedph6kHK5+oW7XJULKE1O8lIsn12iLfyA
K5EGVVGwFBvphZ/+ghkN0UJSX9OmYHTJPRdpANUbxNJ6m+ZkkcnsNcCXAWhm0E842vAZhU+Zm3ib
Eu3TdVjHU7pUYl8Tyxo7vhwpidEpEMjueKt4kK74sFh7r5ki/mV1WxsjUcc+NjvmHrZFs+0ZOBwy
CVZzIm7swQ6MQ5MZw4/yro42lXsryqk8iDr4MaQGuR2Lc6P5Nh08Tap56DgY2Ewrv46i/xUCVfru
E/6e5EP6k1mhoEvD6K1/H1XNc530MGcFx9XcxU+djimpxykTIiYm3rIst3aesogqrudyliv5BSjr
Zym6w+wCnwZdb/90rMgrk/wb2yptTyziBB2tCD+dt4Iz0UviVo+THMhwlPkbxPgu8pdq+SIW8YvZ
CivSZP9GwSVw6GwoJbhNRHbwO9bd3ESeMUPu9PyVHGX0xFYPk4XpjA/f7hAyTvNaPz+EILbRKVTp
lcSkQf42/NNQLLEdjCJOU9DPxIncegETc5kZ+ckOmnxCerAxhtVBdiDWpu7VyZTe3hOvQ26eF2sQ
7McCa4Wn24BVioiWgS3vkeH/Q1JAzQRDWR2tJmEuy9Azm/Jbyp2+YXn3nppEij3GoW1fAOzShRZX
+prvpkI0t8zF8gPA5Y7iG11+gyqSU0P2a/b7N6B+ugqyd/wsjKPx2KIt0DFOe8wdllbP/4utM1tq
Xdmy6BcpQm2m9Oq+wzZgMPCigA2o71Pt19cQt+LWS704wHAO3raUuXKtOcdsBo+Ddmbkt8yLK0x4
s/FhKIyDogqHL3xklhp8t2SXF9hWf2UtHm2nCt5jiuylLQkqt43pLTeFtu2H0tuPOtDvEak/nuVC
f6GRkC4st0l+autFs0F+a3FnEYfYvIDRUW8Ta/GyHLqCCWSMHCfO5D4jSOMB/1O6NhOqT6EYS1m9
fmIzqvegZG0kfZA7g4TzUWdRIkwSkfLo0KTBTuc+RW5oLFHAO68JU3oMhnX8aQv/qS5BdiGsGZ/t
sVwVDU2+RZ2cPBmjSckc7JSoRP7Z0vuHKV7uu9KzV1nu4urIi/Il0IN0ZYvYeUQSaHPkKaazFIm1
TcrEPgpRPqVaiHnQN8t9EFT9qaJ43zZJVF8IGAZs6jjdE+c62u+TSQQEps6loxiylgFGh0b30jfb
jUoC+ZTx4djOe2y3xT8RWA8TKurflHOLN6IqpU+6MCzAzWGLttTdiwRl9GLA/ElImPHrWtGxMGW+
KrzAf9Ba5yaL1PkMFUYWB64+xxXaeWNUtvfOY9O3E2iLEdKNBYJtG/2tPzxXedWtNE2Xj8qTNA6t
Ir/qQZRuymA0zlpD+m5IC56zCLHbAtzmrtJi7RjrHCAYsdgHKxT5IYkCfY9rVR1JsFnjHmrWYZjq
K5LHm82A/LeUSlsAv2NO3KfdCq/FOAuW9VUWFQhmQpzYhmpxzpeliaNBwQgxx1dqQwpi62b4fr7r
MPCfdGqdZdFLSFlt7p8ivdgOE4p3HUsSVgi37bZZHP+wuuSQMJDtpHk07HXA3n2KXQhmuLucogo1
quNhPPKbkComu3SuobYyZtRRByPLWpyshzG0tqpFztN4njo7ASgMejNqVfpxuhVt/g/xd7sJfJzw
Jaa8pZ9Lb10McsASh0PFdB6z5GhOoriSOgjsIcJsUjsNcQiTzJFY6ad87OAlJlVFsoH9USMg3rmm
9tzh8Tz93wOnzXHTDLPr9L8/aGRPwSibbl2pwT5xcvvfBzl/1dk2stJMNzdlFegn/Qof3DoV82/+
ffX3IM2c/0Y2/QkGkpAByp4GP3jvVtwwmV4BFZ0fKpdOImDvg4ir54jXignUvBdOIFvqH8s8Nf99
EL7GDAlC9jQqnnezZG0GPVBY3dm2umbt8dyUtJ7JnGqh8Jz/HsLUe43xzSC0Rkz2x4ebH4Iuizad
Ab7CyJP6qBvFUSSm3KkqwsaKe+hU50ThRHx46yzK0uMgL9hBWPSnoFc0IubHfkIIVWLln+3P8SlX
BBw2NmfQWQFkcgMeOLwiy29clm2ysE+IO/cuPJFHswhp42kdcXTZQvGvvfx9F3ZVfxU5FT6N32rz
95wv62HZknqw1kbNO7O0lecCILyfWtbCnaMjvPl5Pn60j/RD216i1Qps8VDZsQBIUkNDFzmk4JiR
o4rrE5G24QWuWvriSayDaiRxximzl8wqPsPRkA9/P4slu6RhOM3x74e+RxCIw8F6n1JBHqq0KBce
4/pL6s1uDWd6EGj5Ln8PadVz1q4ZgKSMqzhq8GsCZCGNZO+WNPK9rvUWOJbWXv6+as1s02AXYExC
84dKkEQQraM3Exgg5xUk40eCLOSjL4wXC/Tm0eM+NzVVng1UeNDeDCCAfZkfZDEpICGCgi73bdyS
tL70FnIY3q3nZsCKPeeWnVMOt/sSusJu1vJeYbYxJ6NceTOU9iihlf/qkvAq3dT/kaM0otpBhdAQ
prbBEz9nQ3owElihlkFfPxeVdN4170LsvcP9x8ELx3G97k1jWNDFdDbViGyqKaDSLEPF7Regrlzm
4CjWNIgZMlLS+JZJFJMpK3Dk4zcEYXSpaTFc0ij9YdOoly2Q27U/DuHxPw+QrcXSGwREPAdHNdLM
pk/bTcVtLtvORHBEpGHtYHTErHEeuu9m1GtA1sLcmYO3dksnI6+qDu6JBABU88mfWpKC7iItDyPS
26fQjs2bCSbu77eGKfS2SrQvUi/0pZTTIfVCbWuMDAOTNNx7oPIwfhw9JP8Pf7bWpEBJ2Nb6pdDG
+Z9GvUzsGL2mqMflq+LJ3Xa8748Zzf7HxDUxKvlte/h77j8/qFIsAB4+I5CZAtkxMiFwtToyboE8
POkucWuSwmbXz6DFsCQyFWm85K4NzIFySBYbJ4uCTaiGQ6aAQfST9ZVNCsiij3aKfiAR4Xqu78OG
XlUweQvwDRQUeYH0GktsHDTFCicjySREh9K+2GNl7f2nzI6a2Qf3VOb9i2JdZu5BwEmIfJt1C6zm
tKE6ItQUo9JqlPFP3cdvDQpIfOb1oTKoYNzsTEf3bIN0XNEFhJtSYNkzYgwnrlDrikvBrmG+OGX0
ioEMSX+tmwwJGQ0BJAuJXwmGrXBMkktrscWGlhwn3DC+Th0VfuN1ZXoRUVl3DGg9DnILmq+gmAwg
RfG7xPfvchcv4rzeN47xNrQB0OxgtJY4GklXosu5Sa2E0YZsHrS8/TVKxQmnszfIzcNFHAJdL7Pm
PRfhDjvOQvre2c+tdyOBFlaNHZrpCxP/PRYI7dtqYAUAHhbdKL/AkyI+hU8JmwRdu5N/wd/U9vR9
g0hnjlZOG0si4C08zAMUkAqCi29CzCniiw35fxF4A8J1eJewLX+avnr26BB+YgRUi0oijU9Qfm3m
VLgJcPqFCWRGsEcLa6R3qvPI2Q0JFpRYqDyUN6JZNQkOnVTZxrbWiviojY6xdYB3sboXxjEtQvBe
Jk1XYLaPmSGM9VTV57zKmgMzBTqZpLLC3tdAQL4qp0XWwJlzMfXTtsjHLyMAd2XoprfKpq03p0eY
fhWsxTCiO2eSmc09Lhf1GtlL3oxlt3L4MixdRAmGDoNao7hU8hiEfvDs55W2yFpE8VZy9up2myPN
Xkz+BY9JdjHLa5WkO+k11SK15Sdn3Q89s7ZtI++0h+74RehnWN92DmIcq9ggtHeB1mPhE2CxGAJ2
usJemczbQiwgSksAeQzhKQqbB0m+dx2I97rrtAciC9jdxjXgTwcDQISNv/sXYThcoKpZOkayLFIL
FVrw6fSNT7953ExxhLEyha/SSajaNUcxt8uWiRKvKksoIpkAdgpZWR794l391ga95JWw04BM/UfD
rZXM0jsA4EXmXIic8aBi8EoSaI+Ip9HJfWZRzKYD9NGz/HaPeGhXx4O11gveMpWro2WpQ59zO8l+
eBOw1hZ0dIC+SkyHU5uiwsRWQ//j2fLaV/J0MJd377bhUQkE28pMb1wgr5HdnJvZBuAF9ZdbONqa
CdpjJ40NV1AxCECYGttvKt0ZHRU8mT1mNA6fDMOyYYkMEW6nfNBIGUw8fwuj4hmt/K9uRVvUhheC
6IZFyOYUyFjse6sAjMDFMwXMItvik5uBzt8mRihK7gkuI/dgS7qwZJCpkYZ03OrhshzNjWwgshBZ
cbbwPiKvnDTc7fUHSpMnGmFRYRPORgFNXB2d2/dWN584VZkkf4lX5OawXQpE5vSBFxz9WgrnEFOC
EZ+cPjzKHNaW7rH2IXZsdnkpASnIR6dizJqiMGVkYKyHAOtbFN1bp/torfI9TvILUX27RmeOO4zN
rfTBzgw242Nv64wok81s+u4mvYG94avlkATGI3EG6ckuyrOfPpOa1uH21TNOs7qxbHXjtx0X1iAf
C4Fa28M+uqCjOq1lscOoDJejXOZODRAHDWfgc+n4KYkcnLieUW7DDMTYBCUZi1OQ4C1rolesS6jx
7U+9MUAhz6DxAcs++JbujHASLsVM9vEF6OmJDCrVQ/9HBB8N+inL6l86yPhN0wkEYTsti6YaVnbT
b5NYBEfHzZ6cutzSP6YCJLxp6TjhT1nhgUkzBzxP5T1D4y+jo6+DkdJi69CxnaI0WoxxVC+GaGPG
dBtkYt8YHSW4u8juCCYgN753J/ArdHNxGCoyz4JkXfn1P1cDAdaqHioPBJWmRK8FGwJ7JM+tmryb
ZniP4nA6bqLQJaLwJQuNK8067WGKWrTB0Z1rw11kWVkvwV9EOz+sdk5MnkvsG+xL+NL7slwEwj9p
AyT2zvlJ+qBFih+se4Uk2NUM5POUH7QMiT56ENlULgcfPJ/Z6ZuSG2g1Zv1vVMC1miDdZcn4oIz2
Hdie7nZsQOpNg+pHywX3GCSucAj0nR2a72HQoboTO3pLKXhVgkMCOjosU6RhwvKWK9OL796E4aUJ
fgKt/aAdX0LxwwPqYnO0h2Cr8y7gh5sgZWozGm2kI4A5Hl/ce9GI2xR5r4C/zwioqkXTda8m2a2e
gBIEEYHQWW8tTLyAVoeaJXHil8pGFDNyfqltn94FPdFUnquhutd5u/DCNZ1b8oqShYFJIBv4x/kp
WmaaFxte/kGIYB/hTER89l2X6B46qs8FfonKAm7YlrB2MwTj2JWNPJ+WAkHdxhx8lPyDf6wsZL2E
G2Nt0NOVX8Vf/bQ3kYusMLQ++aDpFpq+iJsk3RR0fdFj5Nc+jt8hxS+LCmMxDr6dkZuPUeIwCJqI
u/CPD5NPhmtSUaioqr32pv1Pn+J9akdXUnLAQyLvWFQQJhcBYQqaPTBwAFuQMLfYOHZ/I9F2Zth9
MOlUnJr0N2tqnsGpfOlMDRCHn6sey3VWklTaiXEpaHctQr3hZBLX7c73iw1rND5EJ/lyJu3bzsIa
cwiouy6TG5NCfklcEjL9GASPsvdabiwZphwr1TwQUXis0UcEhYOhfNDXmvPbZwQeCo2zspeIr5qu
mmVYlFVMLwjB03dpeEQF9+PXFKPmhK9bE1+6MB9MozI3yJYKtiSvRXBT3YsOql2diHTvO8+d7SCr
C4M7I8zXpKfPRoDWZ4rL3UC5VKY0lzmkWEuNGbBdwf1HcJYcM3dcAbkOL85Eu2MSPc2I+XMNdHWZ
AM8sGf9i57EzPoFoIKyZTu/ofyfzsd6INfImacZPtM30GN5q2WCMnbN5i0lCaGvEijEIYdW+scAP
QBxa+JbU2aWX/SnCiCBH56qM4eqFPudwVcR0q4LqSEAf+ejkiSJJ++/35GPCgDcxB5V9eeud+rOn
6NrojiIULaDbfyzeZJP8BcMSrjZ0vOp8bI9xXLbHrgEd9/eVFFjoeccGVNtcW/5k+8dA54G2C7nO
GiZGqKxDlgEPobZmalqCj7RrrTrEllkdull12mv4wgfdwuXsVMahbVxcrPNXfw+5BK2Q2PGvZu3g
vONNJtd92ddhvVXKegqzBzMgCsqojfpcFcJdjUAvR9evdkmRZLdxtAm8ZY7XdeFbhFdoF+Rf2pSV
ICiMEEDag95hE47Qu9+Iu0tWgBgj1iWyIIJG4FGbuh7jHW3Qaua8qC5TD9VPIqdmhf63+Kg6HA1K
I07bTyArjhGXmqxfUm8ctoVTPWu69ZuZ1bQpEtiWAWyz2KBlGTfFeKpo+e6K6BuzSnodXfTxHUro
WaoktqRsHcpweqhH4m4t1b4MNZFrmrj74TkI7DeG+Jw07PHOtXMyjZ/ASN+ThFCX1qXkaB6GuN9o
YBGF1O6hXv+6MQ4W1XVwoApmLWxVrSsHLHuaP++EmxIoYl3BjerFZ9R35862HmCJfHaafLFjikUV
nFrmyaJu1NpOuWkRGTGvq4ud7Wb/WKCWqhh+YZC2nGdG7M/xUmTGXDRZ2gKu4VUD+be2sXka8aPI
6qOCaztkP1roHPL2aUI1nBcD0bMcblN9GzXWQcvdexbKe7nDhPo7WzMW00xAR/7SJdVroSEZaZ0r
3HWkR6FJh5OaAqmA+sFS3XNuZpv/tSAcjJydVWm9eCXoBxU/VFLbhJF3ZUz1L8c/6Ach/6fyMlnu
sTTDh7Bw76nvfEtJ5ndf7shk+c3Jd0VilT0psDtazvQhLVF5ZvlARG+7awr/RbRjTpkJv437Aodz
fY2N4TGddBLEkHaFjTpqxMR1ybuv7GuX05+omrvSrUcHXxqRguV0rYrgwGeADNA+DzaonwIl2uSx
32f5V0FB3w0TAfJH0VbPlJwu2cs0lnjHfhPcuoHrv1Zz0Eo6vx1N27xq7nvvupTLCBWs4DPKjI0L
QsoR+e0BgvNNaBEjO2CiFvNINS6qQFB+Nd+Fpl3rnnozyTScHom5zNxToUUW5LGW0T0ncwZZEGVL
dQcf8KBHhE3WaqbSB+kaT/aBhInXZlSXYniHcbtO8ubaDCjCur59UXp8QVeyyTzFW+hz5TtpfZtJ
imbFlUSyWoxMpCL5z1uBNhuBgS0B4AUbLE0LWwdrNASVXHIq1m37rfE4M7LGTKyYAXqUb8OOr8ha
QPxbV1QDT24+fcXCQ2Mk/qWAULMaVy9g4YZDRBQaGRrKitTPAWQNR8HAkpt84o6NHHedm+bWxpPp
iIGmU/WIGfkqTJxRmfZlFPatyaL30vSxX0+7QTPebGCInLfUXdda3CvVQXobAhvOhd88yVw9dMUu
itx/scWKmCSwju3eQL6dfkfZWHH4CfDvKG8TGOojLb1HUwt+cGmxeo79ydkCI/mVUQaJ1s+PQd9+
5AGhpkmuPiH5nGWDYtwIXsMSxHQsngY9vbfjW+xqZ4ZgCET0cZGP9o24ImAAKsa/7h9qPN3g+z6Y
ee6G9EbBvxWyfkz7/DAkHOpnmzR6t9F4RW3723h0diaRfvro/S0dnalI3iKblYT5HxipFFSrIqjE
Hj21JObjLaxhB+BhJxgcZJWFss8xM20J0bmn+4UIgRt2flZClVqw3tZaXVC/M1ct8ATi8QFw5bK/
GA6D1LJ3f0c6rhMJv8tMkv8wyVvqApTS4yxcGVM9RxZi1w0pAVuXcMUsweeGOgZNivU6CdIMfJEv
vTI6+7ZPHoNiCRHmuKw8nbCF4WvInOfeFya1N4PdiC5+KA62NWkQ/XSwJg1EBkF0M2+hja3M+WZD
OMaUIN6Taln6cBzwopvyXR+7UwrRgQD2vSR6wfOhESXFi2FuEjLeicNDvjmdQK+vGpNCWLk7G5+7
r/Ktxq3ozhHefbTreYenYatzbE1EeDKyARlXdxrKnoT4/CoShAAe7Fwl9n7hXkpuw7W78vzkZxzo
sEO5OzklOXIcrxAKXvQsejWL5p7wJ4XR74exhoHASxHevm3tB3fqn3oOq0LV5WpykKpR2W2UShw+
tpoheJsdUbzlaxmH96Z4SQKmnsAESzpy/VOtBk6vpNOhW2v2rRRgmEHsZhZ2ZYNbVOTxuDBt+GQa
zb2mIuiGoNCF4Ohby/GS1Q4sHefqQxgh832jTMQHXth8oLi8NcZPmVsnp+B80IY0UMwq+Dd5xsWt
boG7i/L66rKmAYB/S5ogR1WrEStoPIaortpu2DGXOjsRFMoaZwEqoLyoP8ou+bRdj4O1KLn46HMH
rviSJqpv3YMwlFv21a7UviODYaHG6Jk8y/dCvual8+U2OamWDKSQ7e3BXh1kp714VGO+aZxRPTNk
9NVmTPV1XHy7SXMRWn3pRoXWuFhB0Q3JS3RXuRU95CFbWmt6T4EQr+0Y3BCf++mr0UyvxXwJgx0Z
u8FYWshuSELnUwh/xwHRcm9ib7QZmC68F1N6eJkB8jhNdMSLDbFKI4u0TvDkEp7LKQIwMhuSR+PA
i9yzIbidRuH9yKS7FWSgmLg9CZodOWpRtdMKujKip2O4tVhfyvDsFf0rDJbCk691jW87jyi3kmHR
FcWt6mzmCjgZZ+CCrnGte9vQmZaQBa9d291yKVB4W0/gun+5j09j/Uvg0kOv0o/Jx0SVt1gtHfiA
rWcS814eQzC6zNHVzsSIsajo2S0JQ31ru247cmEkevZOtUSQdaJAVIX0HApFzpQWrR2HzcWRpyL2
dv2Q011yNq3fvTpWeYg1Axe2d4IqNixkHDwn7trWvFVd38dBXq256xlUzWsk+idWs0Uw+lc59h3s
ldkLOSV7UcK+H/kEzDx4ipX+pUcA6gJCnvjTtF3aJXKNlCPUCR06I85s4bhNujI6pVYdEdESZf+8
UNkmY5Ip3AXxOTdiquJIv9taGq5MGAchmW/LtuAuKUbt3Zevuu9+alZ5RhX1lSrWcGxcBG7hIuOk
hvZrQApZPeFJe9S0AkMP0BUQihxYZjjc5KdvMpwDw2tMriq9VJn1nQ8sVWOChsM3h1uIUMklYIV6
gQhYqeeMQfoGVbNWk6P8q03O9xDOh8JJex69dtdHxaeOEoJOFh9TlH4NqYBRGwUY3UPISz1MR8ia
W5LxikVk0n8Tkfq1uvGmypFXn3eCpSB56jNkCqagASbb72D+vQZSHQMTuURZxGmlLayVmuASe9UO
xGCNZ7n4jHTE2Eb77bbUbMaErg5P+0qlzGUablwx1T+yon6W4Z7Xx1KTyN+s5X6EMRBm6t+kcFVP
CciGQVXg0TWxCvvyH3O9ZZ1D1h48CGp4Y/YoLBnzMIcA6JZvDav8ymugcXWO9w+pgNXzzzBqbVjS
b1w3mIIWWYdDNmlPBfZVjjuAKcMsf0PCx2cRsmXYl6ZyaUQG2W/ONupg3WYaDgPOn/vBFARxqh6M
bHrKQJXhhHyiF01RCwulynhTGDaRceDRZ2iVt8Ubsen96Qu91UvoqYMV1UfGpsvQqx5izFuLyGdK
naK7JT9xodR41mGZhI770PnyO57o6w3ZfUI74NeY/xWY0wXdeYbgCWRHDQGTXpW/uuAGs/Qv1Kmr
QKhPVWafvtm8mMxrSRXYlB37nUKAxxl/WidOimhwSKuV2VTETQE7qATTGmf8UaKmsslMnMNYgDOl
n1jeoUp2N6Cg9cJKqGwBwTEvX/pDc8UFNidDzvmUfgNGS992Mr2L6JjMQCJdD+Il59UjcZxHIb2n
MfQutFw+2q02mY9epf2je/9dZdE/IgW2rmkfx47dRpeCv83+VNXEwhkNHSOpNPhayYEZ7sX0KsgQ
Pu3XzERdWXyIgfEjnICPOPeYb+FcVLNOwr+GAyuCKm2ovN1nqwkIhl3zyZaRufq7MOnZSy2lfRA/
eqhsuYq0n27EJdQPx9TmomzKYReG08FhH+909WpmzitHqFsox5WnpodWOTdu5sfCexlT87uv2LHS
VL3TiBnI+fTQECx0n/ZuTfSKz7rF58ipl12L26tmUbbJZjAZrkbBeBga3npjNpvZxNxT4e6lc6Gj
9a9PGPdgCsesAfuQYkYzzFt/1S351qVMnfyyeyf8ZWPr3aMf8I4htqCJqq8tA++YHwPq0O2PlLGH
CJMrwJV/qk5fqsm4tTbeKF9/ruZlQvcsJgIFRZ9XvniT91xjN6dr0L+4jKbiZsA9SpN1Waf5R1xt
EfLg+s+Gj8YKj4jaRnN8zkk0sQxa9lX3FXLqt2zWJiPrLqMlj2Nk3mQq1iJkpM5f0EDIOap57mYE
Y5rm+8pIQN4zjwuPnmIphCT6EQ7yN63QzHT1s9vAWWRCYanscq0reRur+I3uwXmy6pUbnRnu3n0I
u/jCro1XvTjYW/UgAf4oP5E//cYc+xrCTZHULEXPqEFYwRd+kReopx+o/VBCNhTVio0BrIA4DVr3
YaYkehhGd0j8aWn4xgHQxSaNtIaOPQWE3r3jcH1I9f7wA8XiOU0RXSbrNpo+m/lKtm0qCLNmdIa0
O/Hcz9Esx9l+8FqwAQvrGuvkxKTpk19xS5YG4WuTjaTGfJjXYSBDa402h5Mln5BhD1i2FzoHL8J6
Az4qaezGljxFlxYiRFkt3WI2C2lQY3AQ4Y2w537htTHL0njtHMmEPlL1ArfruBhssJq2AFjkOvUy
SghJqPUXvQn+EfoeEHOTwXGbSDe2LIQNwSPUqvde4VAIvFRbkFa+z3B66sDuGWNgtBoL3IJ2sx4n
d2bQNefkhtb3DVANDf4QqJyuH7t0FxQtkgKX9DBcoCMsKyEuU22jWuvXE2bvzntr9XvRtKtU8w8Z
8aW+cygd6zo6+ilqguMQKdwOBHSVCnRmvm/JeeyhwOIcU4bERDxTbcMNiM79AI9Ut+G6Vu4bodHn
Tss2JfkA2fjeou8negHXqSsvkK5+PZAdi9BEAto/S5UhLOVKS2Lyn2FNaMxdzVgw1genBepsZ8vu
31jlv0SsomT3OS6n33pSIdisIbcRlLYHOUfTupl93F5+Uhlde5leZwW+NzDN0wyqKW9Co9gQtT6n
UaLMZ9KFyLp3LxOg3TjgpJuW+neVy0vKGq1lds6HNesxq3hdi+qj15oOwpEkMLQ5GiFhGgh5meyn
0U7l1Q7mKHtZjGK96ZgFd3KlDYTkFqVCblnsGYq9i77Cc1B9OPjDtLC7m6PxnbTdC1EfaH3fGRXe
4Bh9jaaDyTk+ICnZGsxqMublWpl/SEP7zjTnxfWTYwO2zWH0hC792QIt61ZcyKa7Qc+19XqdW1Ou
vTC6lrZ4EUgVZpM9oRejWMcDlHVneOpz98duvR/nSQXGp5GnG78FCVb08d0JIiI4HWMetLvLoUFE
6GjvymHHsevknLnD0XbajwINbK+TgecRxbaoreoWMyj3fOMpttU3Ed2fVW184aNZ5caAC17gIHS6
bNvb5h4ebruAaf/VVvoBFMmWruPdyPUf1OMNRuvkiqmGep+ZtSHku7JbZNH+xgxopubO+2h7vw5D
NvkiBPYiwnmRuDTVk/5tOV1LzwM4l1u5pwROjYeve+lUJZL1oV6MNgkNo0mFnlTtuWwID/SaX1ev
b8noP09kX0dQiAar+6UZNjeQ4ietQNedxE9GC9BA8zl8GflIz7DYIkzcj9J+ca15Stz/5kby2zMK
0uv7oOPACt3+wQEVTnDRM5r+Z/B7e/Wf/wWHOlDZlveKWLNV9CyZpyxoz15VED/bWkft4rzlevik
49xYsCRA3sUFhUs5M1iE++ynzSdqNatlvcPXAO2/YLTsECUzUUh0HaOaAHXRoFFH8cSgRd8t6rrF
1JWfan6tREj/59mYYa40r2SmFiuPo7mupXN+iVolVn1PEQosWY1Q1+pzOYkW0qZUX3Q1fD8jOUTm
+CEU7D8Q0MA5UWpJcEGkUtE6FREtH4M5U2VxeTWWhq4wSdbK1IOdLMZXHDT+Ep08A4V3I+iaQ/mL
czZ4bFbQYZgpDmb+3Faxs7GovR1nCvcEoLrXsCLHpsl+SEAx8CnXW7Po6HxT9iMkdOvV0DVQgNrw
TeqNzSkm0A9VVs65Jdo56GlgxTJDd6ZXl5FQgYXmDflqSnVrbxc9DdvW3oB9z7ZcJN0ac1K3glV0
H+rkYPmSmKnEZgAm+/fc/DSzFEm2DvSSIeLFCLTzkM66bNt+sRlmMJsw6XZn+T2T7ppG3D9u44CR
sr8PKmfvQFBb13Xz1SZvdmXubJuWa2JrxLC04kEOtICk8j8rbzh5hCWU+UhIYrqvR+cpHJqj12L1
QCZBhb33EzdB0uGy5cBu2wia1ap7rKX9oSMlAe/IuFHKdm2UDFZBYoArHACf0nEZ9lr9DduVBlHd
3izfeOhj49WrSLzQkMm+yJI5VVJ1YHEy7W3getua/bwlFcaudfKnOtFuGv3OmdW0aLX0XVn1sx5O
v1FIfm0dZgj8CayZ0BKF5iEb7Yc6lC/tYH04gb1jELQOOv+9T+ovOITvrT9d9EC75+BudNKIBd2R
OmBzSOvJggDV0z/vQOWbNnP2OOr2XQv2n85vOI5UXnlbMEYAPye8e2yzLWvakK1RBWC0Ci61Kd9J
aTo1lXquNf8fidwbUTq7RGDCH/0QjRST73Lg6DF3kJcVt1WXJa8plZlloGVxSEqqayZxcVlzm+AV
JbP3qSU+/XFSgMGj1H1zn+sx/mkFeXhk7IArm4o1Jx3gvSPAY3aW394gKqkydjHp03+/IrBL0P1l
fXYrNCU+COOm51KIm4Drz7kx2moajw7RnKtkdQT7gOVYELvEDVd5/2hfFIsK+SISiHqeAJELqJV/
L3dHGPLd8gWnM8F0tPBphKktIRDuh1Z2lJfFxcvzC2qwYTl2I03+TLJG6lVLYiLNe5BNxcmN6v99
MOZvyQRgbD7hE/ENbj0P6GVGT8IpT3WLKLYYsmbTccw5wRCzCGDTY/AVVvLw90DRF5Du2ntbgqqq
C72Ys5nW+EQagH8RE50WeOUOYw1KDbqN22RyQ5B7KHkTozIwiRYpoH9Siv+eq8JTXCrnxInytXYr
cJki7A5mXWtHh5sdLqzodvj8//Pd31N/D/r8G//3a3/PefToFk4NvcKNfRgU84NTRNO6jhPOvf99
jv4v8Nv54f97DotJvKwzo8Ft6zjHJmgRO40pMp7ZyWd0tOOY+fCTvx//5VCHOuQEzdLcZeQ3zZnt
rF57MuqW2hg1578H5uMD4d15j0LA6qp1j014q1I6fh0HCbq1iUn9aubO0QbENQ4IhJHv7yn00MjP
DzrIcDoCyKXm77RG8/dJ9z8sndlW40gWRb9Ia2mW4tXzbIMBAy9aJAmheZZC0tf3Vla/VOPsqkzS
WBF3OGefCO/2/NLiJu56vr24i0LCq/gGVhkWYWY2kzzDWpZnlVT//6qbv/r3Msh8eyUmZOUh8ku5
7dis4J6yrXxtkMnCMHJ+DRHY3nKBIqoIIU2ahX/onPFWWd6sm9EAlhF6Yi//e13WkP7xraUSb6kx
6Ym+dUz+AClneoNG8iBzqJYa1PXn1ZNPxUbbf4znf2TsAPeExSyZjHU1lGm+BbjOLETsyJCryDb6
fexna/9fYiYJzhcv0btTxPf3bE4syirPILbl38u6Li/CImQCd1uaG+aldgPvBmDPY+61UgYbm1gy
4HAai5gIUzVXmDgteUHE3MIAaq7//jEEcjrYen4uSlGfFHKPbZl7nxDFMGGF9lSf/vtSuNbG9iQx
EKWILu2k7hQsKY4kXv37pTia/v+V8NtTUfvXtjZr+L+VdcWzb13/fdVUFfokE0txxYjMSFPvGBmV
twm7VG1C3TMflcMACnF0c47nl2O/hpMXPdpIry8UQ+AN518GvpxsRZbmm7bPtYurhu8ibAvGdr1O
Kh2J8XaftHuue2Rs80stdUu8QwgjEn+AWOzmr1Gn2Xcz+mbMQ7MHwuHV8z/YXHv3f/83wuidsvMM
n3Cdb5TVGBtqZr3Uxq/aZBmq6xUEw1xx+4uSN6ydvlAO2hSPhnn16RKBp8T4Rnt/+spDPCdt2ywH
op8vfenpS1+E9t6NJ9ZsteIEDsgUmdKchSjzjj6e86Xh4O49rXXuDM30vYU7aqGs0LmDb3fuLqp6
bcjvkxk+mPrEG7B3yQ6HilwOGmDkuMmQxPs07/9emmY9t678H3CuJMKOJAIVXM8iUPlrhEW2//fK
ijtW5w6mz65AMJxiTmR1FxbrIZ2efdsv9qE3B0SGNdLCLEM1NIkdbIMX2ZjtxaKYu5CQHG262tBY
I9VrTOLW3svRqHnSAqg4Bc4xHOmrsrxM166VGoKxb+EdcLm4h8AYPNjX1rmB67w3vBpyDfbZy+3f
l9EYwpeZfxG/c3cerCs6H7kr58EfBMmyWmdGsekSrTrrLegqD8sAaeN4ZBlqLaysVR+odrNdn9YJ
smNe0vmeff77O0D55NCH9sZJHR8U6lB8JXCaUB+7f5m4obZpSuOFaoQkttyfFjyGHG42KutkUuNn
orMEYQLyPPnKOf379ZyWkogRBzyoK5unCEpMCdOZFYZRPyWjz9LJgk8LbMXiJ22Ef0jP3DSZSWit
7h0i9pk34Ff4qlq5ijMK1SgxmUsWI4ZzzcMY4qTlmuBihQba0Q9p1hQ7DoBNI5P2qNuUXv/+0aKg
Pbo+wNEJHoNLZXV2h7MEIXv690LkTc3xWbEjrcELj/Nv/e/3d+RkHoX1J3dscP3/fkkxeaCyDGhp
E+MgrEFdyxbElW5jajbZkIzeyAyv9H977s5Q88UyA2uQ6j6poTw7KSm/C5sx5RLVuiQBoYJGZrML
qfHtEg65zwaZ7SzkYdKOBz764guH9VdlozxEmMnQW//BYZEt0mEAG1mU398Ca8TCHBkoprbPMjA0
l+44g9rBM4zRuQnLXznnYWqD/cFacpFIbMnVD5lGn+bwlAz8KDPmO2SoD/8w/hfQFI8uY++VJvme
jGJKoth+GyinUPj8GTOGrZjTr4QhUANxq9W6xnHVJDd8jLfcY7A1EWRKNMlT1qKWHy1OM13mf1Mz
exYWVa5ieT32L35kEKPcV6C03b8lNMg6+Mmomb0s/+SC+BwRsRbOd+6KLw1pG0EH3i3o95ZgoK4P
p3wK9k6D0jwbXtGSPFTnfUR6cE7dauP02AmisxGLZ3I6nvq02nBBs/Sp9G8hEbcZN05VN+EsrWHd
kYhY31w9uFcApdmZlSzcULCDes79gslOcscAskI7vmsT2lMnZKrtxXd9nmoMSe8gw47f0zEAVEwE
aMZkK1UUWxaMAl8wxCxwBq1aE8u8bn6WTrjNoW7bCUyZHKioHQfPsm2fRQydvag3aVF/AVU5KLfY
tLraybZ4EFL3YXZz2kwzvDi62Bag+DgWrsTJhAy81J1ehnzj7EVkxgWZJj6uaV1Y2YalzdWfDhY8
b5Hl9MagJrsA1KWOwU9be3V+m6r+ZpM/ZEzxkeHUBWf7ynDRqmL8r+VrYb2PRBRW1kqO9dEogyei
sJEdxG/KDI8jP1nFfrsNId9kPmcSEpPCMN7CUF6n1LgH6GyQ+aWvhRteo470jEBHf6FYXEeIWhfd
JH4Gyq1k1G76mP9UDP84Jk4Sfu00T7fyfBV3U7OIpvErd1hutLJdOQrTRZm8yDjeC1hJ3iQYNujr
Geqsae0NyuEOGhVycjYJwmJknlhhsvR0dYaOW+8zW14iUWBp6s3Pgtt/UfSOv+jRaRd6dU+vzFLZ
veCzmMxPXfFB0RMkeXwQ/8Krpd5tNxX+00XG52eReGSVKzZ+EkCxzvSp7QI0/I3YEum0GfLys6gi
ILeW/5BBc0Ppey3d4WGP0wudSlr6V4CKfwl2f4Zz9cfLsHXhe3BjCsfSGX9lEIDBLa6arC8pAezd
21j3+6grL5EaX7teRotpfGSZ8dk64wQGmZ0WvZHuqCc7U/SRqt/wUdhzz/1It5yWQvs0PVh8Bv0h
2aJ4KHUIIG3/ajmdxW4bvXvswKSDlLSSMf1OiTbaYKzOlJhRmSEdZLUX10HVJytSlFlgvcSdeFEC
lRAsD1w9Id6VvmfWZ4J81jvzNdeZBXqVufIEk/Qgb85crxcvqI2DiXtiW9pavFRBeTJ0tijPhaQB
VxV7NTs9N5bxnFBk94Kx4sDmy9X4TM3ZRiPH20LlHG8pdU0n5RNW3l+vdP/6MSZDFqRRjVQs1sq/
THfNs8TZ4dfGiH95EfV5ddJ8da/x12G9jJw2J1vasVYsb2C7Bd7OM6qHNoJFNrh/WDEBeCecbZFp
IIkdTuGuLQww/gmPRv1aTuk9AZy+KekXMNuEalWQk4Quh8WgXXb33t+w3o22lU/qnIkxtMK8MY32
tiEqNm2T7yrzguUw2IxonXuIO/Uw0OAFgaZWEYR4oPkP19kQc/se6UR12fEhHcKf1Mr9hTAZNs8T
kJqSJYIrEWjfE/0/FydzemWzb8mMZJ252UlnopMlfrBp32F5fTRN9WMq1153CMe8KQamw8J2EU8m
f2273tVR9kcNxq006w9v4H6XYXK2Zfvh1W29DggXi+OE5Yc3bCwHAXxETNk2rIdNFbTRpUhhp0Wd
qEAy0zXm1n3ENy1RDEi2wj5iNtaYoyKlR5xyZOmY5XYh+RjLWLAo/jcb0BUoeF8/pQrARRiAfGRb
vsYJhVxynMWXq1ZgIBCCI62YHNDe7FJiYjg01qbofjOHm4z2NChHjB8aZrYgTZaZBaoAIg5PAueC
MoqG8NxV5/n8iHPNWick1hE36No8GEcPvJIl0i9kcCEKQ+s5jsl9DSfvrKfuPORqX0ZIb9gj+bMq
54HPC8J6BXtIoDEkifDL1wS7xuQj8zj3WkzQ4TTu/72ooxChPrcK2iiEfMx9Mp0bJPOTTxWkhyZO
j3bEccBIDoT3RBh4PyFJKlJvyapsF1XNB1LJsGD92bmEF8qcnAR/JBE7/XF1npMm/UPCF1rnVj5X
Xi5nJjoLty48sHRmYmlsg9mzNMDWWoZYUhZGN3102m/U2z8DqBnQ49vE6Y4DEa50oprLtEhtUzGd
QBKhMstQSmo2osNAG56DUu3pTt09fzxsHfSdtT28+hjNUALewliJQx+3ENKJqAfRnxw65kFlVGk3
xR1KBLV98d1km+oO4uio/pMyyw5cBOOpGTwwA3JcegqkhoYrqmN1c/etEbp4BLNwfr/ZOxVrPnLp
Bn/WeEqH9rvqJA9Ar9trI0LYHRlZfUpSnhYmv6gF7Phdcwx276W/GXR2PhPmBpAdU78L/Ga4BsaP
AXKWDxNrCU1obwk0jmMT9Nck0vOT3Sqw49qIuZzkK5paEnWFbywTVlMskQP3Su54GxBJXY84crvd
GLrTCuHA2RoC4FAuJlwR51CmRuGiiHDTXeGlf0mNf2LXNL0GKQkCZRO8NyEJY7pXqm2ppf7KrBv2
LfUu6QYk0E4xrzAxgMW/mJn4bbU4WZAKa2/dCb9HKFzQgrZgt9OF1XIk7mUVTR62JLIs0Rv3H7D1
iRqv3PQNMtCC3PcAKpgDWb0su3QbKcxOA1Q7BlpgjwYvmwvVEGOHl4ChL/XV2OnejL9fSotlfRnm
iFWoHtFpfGXmqD8bHonj8YPwUN4iYJZNrH+m01RxNNC6W8W0qgfiqgT+uNxhRxNUCP36/OhBvzJG
8nOrKmNAPmbVoiwKOOMItZFIJGTFJo9IkWLpVo28OeNaxzg0su3YwfeSW4FPjmilAjP/1aBIZumV
jqtKH9/rCg+R1fyJ9M55cmcRVTnIlCaXWib19HI5Yn1gVzwy6lDOIcBkuIKFSn37SnIfRwMsZSQz
sBV6eho0HNapB7v4jNsPzd05cczuE9zQlQSdHRtg7UPUSqx1h5JwSnHY55V1sExuZ7xEj9IQ37ZQ
ZHlQqbo14OGobX+4Qkj1lufQcBA91aTuTlkNF9FO3VWpKMsrH0au2ZNCylDIkZ9y6oIVcOUB+25w
4qy/yVCzji4tyCoFr7QKxvFHTclnanbdMRDG2bQdIoBG2AgFkXJ3WRORMALcDW0+Y8RxLCfZ/410
eR8AeBHzptY+Ynxsa83aU5HaGCO6gqHaiBiiaFQ7u6Go4GMiymgG3ndMPcx2XwOL6MuqkvE28eL3
vNHfe7IZV6VUnC6x8ywtYFMMx15ahzqvJ/l7ydSxW4Z+/9Om7rDBlsK76kT4bLy9JypCdXr5p2si
fan2cYpwI/P+OFZzrPpuF+nhL2b+AyiFYIUIk5l3Cv65jsn0DLjeHOGlT7auYoCcGQnB+kfVTYQ/
AX4SyEd68W3VXPkqTxChu0+t7YZ3VFYAfnH8tc2r04hjaDefUeMhLeuvjSIOik8cQd8FPpomtcdZ
REhAZoVvJsZudNJZ/vEvm1Fs32ros27m6XvkqOmyyROxCpLiUY8TIeOu9VUy4WtT+nl8Oo8JpeAO
DOWL08Yej2t51OuSVrJqYB8n95C6+lIhoEpT7a+phXfb0bZdXD44rZ5JcTBXvcxuUdtffGs2rZbO
dzExerea9pLmf7OqOjuffJOSAcDCMk21ckRkHTXeHD6XXrrWMLiv4pqruGcJhhHEy9E4oH9YsnIM
11NDkYyU9xVl3DE1vR907v06t23+xTpggiJDYgYK+xFg+WZD9Zbp0GKSQfH7mSBjihIbVlGF/VI8
fG457l988AP5XQRJhJuJnJKxig6qjeQx7BBAJdRvgalpO7aW2jOhZNR2XGCx45q7ehp4fikWpDYN
mwlrKv2IW1xDjCdL1wq9tYXtibAE+tEqZ+Xc5ibImAhTVoscYW/Z1ScVHuFUejnsiQHD5JMpankr
x2ntB8/DmNE42TFlBlSkd79gaGWwWO8AdGytrKLiEMcJzkwXA4dMypck18i6qC6OiYXpE5/RZxOO
R9WU8Y00id/YqP5Utr/thiFjPImkTfUs2pRmjDC8CE2aomvLQuEFPIh/KEvicOT0XhodhKsAHjvB
OzTeX8Rk44wIsjOSyPfAxUxfs8pOsrNF00A2IzOzHJRJG0Zfrc6SkyU/0Ccd1ogsuEzQcLld3QAd
oRoIWxTzlnbMyJfcArF6tnCvrslJ+W1KAYOThZQ+VWQK+fWlbTVAKlr5TInJAkQLj0Oif6NNQKQl
CRCRLUwd3LhNQSv62afyw1QZ/TrYuAWWNK8zrgFDJify/5ZgZugZ2BLKKl31o1ltWmS969Eou52p
lMNuqPl0GWvtamdPlzJu7TQw3vvY245yl8uq+qDNIqKbRKpr5GnBrsI7kGkxZKXCq24akdhbzg0e
PQcDvXR/I9K8CNAJSLci2nGhMuq4USNAuBMNmBwjZkLT0c2k7gtn0a4v6HNk7GH1ayKAUc4eQDRL
HIr+9UQtx+yInZclEuei+9226BA+cy1xbmv6ZjJLDkE3eqI7VSitasZ8xdXtBTlQpX416vQRcfPv
Xc6ADWRqXKbsaMCNxeY+y6xyw4bmIYsWKpTsrRdnYH/YhWTlmYWFGylwXhpnGA/Amb+HsVB71bTn
oiFQXX5EXfwky+bFwYkbQ62Nh/jgWP5HOMl3PMMYZJ2YP07VL77Tq9njuFAuugi/wjLXoEPsJXVP
nXY2/EZQ0JGBchDHHuFds2l9BNKH85bmadTjDcaxM+iWbWgZ2sqU0Z9UaJcWhkgOvMkMQm8FmBm2
nd9u8IZD9Wz8bWu55a3JmxP7G4zxTk/jUCM+mFf0wQQajQFftWjn0tIht8QMIjD9E+n1hnWpLOyD
XvjijP6bP0yCHULDzaP7BOD251rflkJ1MKv5wMppTNZTQIVSGynAGEEuPBmUhBy437II3nI3OSc6
29uigGXgtN6mm8Zyoa3c2LvFjB2xhmNKcwICTVOn5rEC7NCiXI2C7uRgUGkDOocm9bYwwbm2s6FY
2yE6/MlOLkOD2yoRxm6a3YCc4mBav6FFOeAM0EWOWvbW8nMNTGADNm4taa0LHTIkypyVZTYZblD4
hkxf4ANqBzMe0M5GVUvkVPWGWo2tIUHS+A3gyhp+h1PV9fcRpypNUo7ZYOrICtefs2yEMeJmMXku
ur+O5+vL8ULSYwP6Wb0l+oQjLCdmmmd0RL6UHwO7zW+pbx702eaQ1Fz/jkCTs5cI/HAYHx3dZ05Q
1SOzRnO+R7oTjOolJm2yRpuSZtMNn/wMDjFhR+kSId6KCI38RJgryYT00fS/3kdXhatazJzSUCyb
0YiOfXbnEOEokPBw0G7hSprtOcJn5JfKzXyL+CCqtBgIbWvRWZZWdyxCGgfm4fhS5Q1x1M7KvjFV
lzIllzTRN0TJ3/LGIAAqSfZtTn4ZrrmV4bkRy0NuvC6qH3G5ibMe5ZegvdIEsB82y0tfMaJOKo1o
xQZFejMB5xwss9707LgWoccuwHLKnSG0YjMyuKWaClC39Ml07FSyDzObkYcvopMJKiFUwcoKo1nb
yPJYdca5ruJ775HlTG/QfuB+EmALt5L8odXUXblmxIHwpZ1NCsTCfRAR/ko81UPhE4CS9RZKY41B
7zVNiTT3AtBGee+ROliUO41Rq2/zpFEZSla5uB+yfONmMGd9/uNyIvrICGBDOXIQm2gkXTaRlgGU
aATR447dDYdRvB+LDDSt40BYxbOeFO5HLvTfssrZW0c9rdF8h/jPwolACHh1t/DK6DuenhoqNqhM
n0Vq02za6s2x4mjlE6a5CAYfcngZfg+2+chS0rj7NtuQa0g1vQrxhC1sS34mxYi/2ijJ1Tajig8v
7FK9meE4LZnL0SOa9iPLy7rz7pCz3bUew9Gqi9gDEehSbjHT73MhtzF55ehNGRDEGOq5fXJjwzyP
DxH8m8ivGRVyXlqppj+buvqrxcIE+iItQBksY22y55MoIp1SvYyFr29Rdphsr7JXPiFwlfvGRYad
F1Qyim0LCUm9oZ0FdsFLMZQeymLn6OZkWkJ8jGDhj++jdaqN+E/scqnmjVaRkmpOnCkqJ0S6e/YE
DToxbrDTveY1KZHzNcnn6FC8YhI75fZnGdyMqPhgtJofjMz98bwMxAarQIpfPo9Vv2brTMSHR8Au
b5c+ef7SN+g4Un+geFDo95CLWBmDtRQFzixwZ/1VaRcUtvYCA8He1wN0FgAuyKVq4EwGBZlVY35h
vI5OqHX/6tK5YIowTlFpnPMR33csiYgOrXOlJpYhCAc2Oh+MWs3zcOve6FhcGlB+YpyawyQObWmp
vdGpP0pl5qHBAUEW5ioP+hF5sjFu8ekZqAqNAccSjCC3iYmJTZxmxSX4KNzszXRzSb6D8aTM4UQ6
4bgI1PwjDkbYUyNlIHqwxqIfc3vvMyUVlPjex5B7ydo30idtHM+9J+ClPAhnR/gaVAneew/ZxXzs
3M3OoNiJMb1YZrRLm+rYaqG/Z1GIJhCFnk8cmWm/ATpcazWCvL6ree5DY2tUDPxs4E8Hn89/GfXB
WrrDLdSST2yk+L5U9SdoWsoQzoZdmcRviYw7vndOuYjwnglqyVoODa7FAScYcPPzIPt97Tnu6qOO
9WTvFE6OkwYdto7y0xBPaPFe8qoD85qg/S5XBhXRCjlotqF2R9nDgTu4NdNHnvmALCtpQcTErQr+
zhj73SSrk4mdghxKbnaCrpx15VVnNDlLzcM5mTosjfCQs+0QCJCYhf7JtFSc0Pp8T1Z0Girnq4xo
b4UjspVJRuqyi8jDq4z0tQzmYQ/iSGa2AF0Ia8akDIFr+uDo6EBUahTnVbntGbcZLZKbNk5mC+P0
hvBr2rCL3KtqOEnZWdtCwO6CRbajhLjU2jOGypce38WrVbYwnAWfPicw3tKQfOWSDxOjJpb9KHMK
zzq3bDWEEWZ7ct8ZjsA/8XtP0nI5LzaqLnR96Pc4PXHwzi57kbZHHl7mlFH4A8+RlUinQbK04g31
5VUPw83IsppnBU6K6lDDeLwtlmdu4ID7u7r2n6Z6+MCHeZ/Y29DTopqH7qP55XApbIPGs1croRje
y8T5bf3kWUQ/flx/TU3c34NypxB4reySPF2Ets/M6T7wKh3HhGH74Gv73L5wYPVbjfUH1Ri7DoRw
G2i8pJ3NfQC2q0JUXxq8hQ0ElWNUeuFVYxNM8Ac6pMx+K6Xzg9qUTtL0H6MRbyYi3PDAwkRqlGM/
seoqGJx9Iw6D6B6g963tC6Gwq7EvfhlijIfQysHwB0VMXQBAUbX3wbXLdUWoxM4ZtGnlRpCaAgsP
g50b0LMNYnfD2ibJk1o/LYo1YYsWeZ04CWy4GB5jAkkwXDhNtzistX1rnEQHK1n52b3w0DHVmB8r
X15VFODNcT24xBg1sxhhb+fEJ1HowYlIkCuDNQapFowvR6g1vpTHoClrPxALdY74Dcg0Hd6SwBEn
zMQNganQmYMCeZPP4qYaPERd3d/RI6GTansZdPGzCP2XEu7NYlAUJgGFaVaThephpJgG67uQ5jad
GGIXtblVuX2tM47EjCZymLKIahgm0WSTEhGnv27KZex4F4rsYqXc7q1kIgKdYGXLBsl4CCmubQqw
yVCCF3Ujzpqrr93J9Fg3TVyRevATEGL5nMLLA2H97tqJsQY+iteGNGwehBIUVO4BUo/FVQs7vOzN
mmCwbG3GSGPjgjbMCGIGI+wXl8Ju2ZJk+YrIWWNl6tWaMOv+1EO94VNirCNAS2hhMYqV7aUNNKrs
FqB9p1G0ZX2+Mpr4rafaX4rMx0wpHaLsy+leKIv2KagILKm6Z5l3R6vwiA9hsw+bbuUnLLd4wxah
yrj/8upBsz6PFcSHNNOdwnBPL/NlZUO8hvWZwZtjVh9mX77FGDxl6YrEuae4i4AlBnBQe7TxLOQ4
45ZNQU2s+wCOEZe0G40k+S1tfwOQxflmg+c25nR01bSzylJsU5eYycKGhpVLlmOAx9+jSnTb5DsS
QOox6720HupAnMQns6e6mpg/6NYOrJZB2VziULWdzzCD/T5NpzCZwMqDO2kUrtzJG06BLPYg28Pd
aE1o7HRY6Eqv53LU51yQJ00D+qFGFkwZzsZlh0onYl9BhKvDes7DSBYOGU83uTpw4JGIF2y+aNcR
KeIrjEdqpTjpcEDmauul9fcAXw/7L/kN5ATAMujuXgIoXC8kGuvwtTWr7xDixSp3owNrXxKjFYQD
9rvaYiKmPFEKx3IrBNkWj0Jiz3Z8KqXRtfRVI8VvPcjnJgsfldf4637Kz3Uh3t2gkUvJYLYpG3xk
is+cYRbptnTwiUFDTVZdra/TMT2PTFKXKO658QVLVQSkClLttq6IrPSEeiu68oPIi+qYmN24FvEt
ibRzloKjGfMy2Vd95i/R9VBBFnwVmGXyKpLmyUZfjPSHm3eYmfGYwW4RwtTNRFvOrGlEUZDJVd0T
GcxUPMi1TUb29NzxMFCFPbfsjeqb3fl8aBi0740xT+ShekTJQfrxgdSPjl+52XxXy6KOLqqHaZCw
HvScdjd1cXhWnfcrbdPnzrR/2QuAEQoDkMRijZeKnqrWxDokwGgFbZmjkv6n1mD8VCa5zPhQrPRP
P845D+u+J4CWfW85rztQJN+xyz0NQ3zuQ3MPG2PpiexmZzU1L+pVozK/tCHeqM6fa4GXNscHpm9s
TruG6CTi2nfERl21xoXenTorGzzwkg3pLp8SVm60xrJ7qCiEdesc9Ja/aqJtOiKlSTjRQnubg4PI
EDrAKT00DNeZVh1it9kRtrDPfdmuoUu6ycvQRydyf18m6d885T3IAnqDKkhf0x3SeB2PJfQTloVk
QlA72wffDy6pWT2Bpz/qY7nvh+ZPQlPYok2jxvyGSmhvC72+uylzWROLUX6a/735O2yz8NR4kPzx
1CR69NdDCRd6KQJ7HXGzSD47lz+oGd+r0noBjIqGA0pEZ40vA66nhjl7l1Ci5NObI4wXEYfEX+fV
D9keu9wY7ygMn3QhX0kluPTTe2JVJ9/Ir432UVvi5LrZs57mv5ZpkBjV8xinSx2jV8B4md1xrMKb
5o1Ht8QRZ+urGHU1OrynYQreQa20OGmjLvn3LqYz8sxpCO9xjzUmdz3ZJCF8VLN+MQeYhXW04105
B/jnc8wTWv5AD7HiSLlCqwbF+AwVbpfX6mDjoA8KjEskAJmi/5N41X7+PlA2nQUWiDm0HZkaoP3i
vWkdRmXVLkyL78Fime8XCKNasBK49kbWu1NxzrJiT8AUuO/w6hcMwFysoLnyX4C1Pg2+te6NCBo5
7mId1p2S32lIZ22bS48AZilcgBFc+w7fbJM4CZgF1AiaXj6LjOQ7fkKOaK+Wiwg58fKnbDJPyOVC
N76nUjsp2zXJE0wZY8e3rGJ5DZHlIqL0NpgmBCV86caIfyA8VBFjbX5EITnxLA0MgLvqnpq4WsvY
fpmREMoajtoPp8IxdP2b4pHCCEJ2O8UdDEzuH8vH9+SrVZ+rCxfNpzdoh6zMzxOzrWgKUcS0H1Nm
XUr/xvtyTEL3YuTi1pjqu6dZyqf+qEAttDiL/Nna3T27NYNeRzLy7ZcuMqjc5lMiB1RJq4oOqtQ7
4urKV7OfbrZHdJoTbRrMHmFb7ouX1EpflGx2k228dfbeysrfZC4rRmsXMzRl5SkEq6XE2YdoFhr/
GuTDObRGEAT2JTAyfd44LinNWXiWEBvnOToLcdy+VNrRqAFWKIdlxRx7YeVBzgqyZRiAijQx4VPr
+ypGxTntyynAmZCGy6phA5AFhM5XH1PK7CwXibtvVc8pyaO1H/rROMxFiFVEH2351XU9+jAfoTOQ
F2pp/Zsojk+ygRcTK9AksUnwo/YMPX3Xzd7GLKieHcLcbXQC8bCh27/VWnrKnOxZoiBt45VlxWxW
Zf8MbNaprW3ZARE2nfNoGazTvUdkm4fe72+Dkz/BtfgMkKChRlkQx7GlJ93BMI8XJuNSYgUXuo1p
hj1YTDOCusQl8kVSnsx/nO+VHxjlc2Ht68nYemNxG7XqxRbWeZa14m0Q+9IXC3A4ow8SUG++O9u5
S02dLX/t8Reqrea1zplL2v1y6JpbX5escTK0QyYppYbxSI1q16Io7ponVmcr3EGfZsu9HOTBbznP
14YMKH4xUZnSXuYWOdvMYuv80qbGLdLyvcaDMfbt2daiU8CDB12NHgHBRWo+ZyGSqBR2MwnTUW2c
EwPlNTSVnPPEywQ7/+I7ZAHJqD+A5knjGx5LzXkrlQUKt95BSTrTMyPNWvotb0egMJ2QqSGY0M5v
QtxbuxRQ+ciyhdZ3ieiRm9yA7IUWgvcgUQjq+NZ866gEBtI6mjCqe8yI3E+NZC8s3XX8gQgeGSN+
duSFbAl4n9mazcPnV8nfT4+HrYq9K8fu3XSMvQ+pyzDdFfg81IgrZ7Q4a7FjJNaZaLt91oMv1aNz
nT8Xuv/rdw2d/5AsjVCniKJuddNuS07LGJs3vx5PLekre4ZvxKqG9RNhQhio6yTfJtFrzEpwHYre
XDZ2urGS2eFh1sXWcS3KLtZSvai9RccKaTmJ6t2XJXYeUsxWjlE83JhldRkjcmJKqt7KzH0uBu0K
ES9JaCsSsISLehxAlr4z8Dj3QhFlxG/UdD8mCel0Yjz/DGwaD2iN1j0TRKstIVlysxueWkLlDLz9
NF4T1errUqtx+XTmo53Mq26AnKB4KTdB1lULQ9EtFB3k9qbp7qExfY0lqV16j6kgC6ifh+wy/28M
mEsV6PP0bIPFiKtB6xzkKo2/NJlE677123h0AfzlNPAHPKeOJZx1H2nvYQL3zLHDo8mGIa1PpGAi
IkmfOtdx+fxOUI4nXe0RLPFzMCPyYroJF6+dsr7+H2Nntty4kmXZX7l231GFwQEHyirTrDmPEklR
Q8QLTBGhwOiY56/vBd7syspqs7Z+oQVFiSGRoLufc/ZeO/k0SgwuyF4BL0RSYPXxu5tp1jd9sNol
iaQSCvfGqrsv2tY3ErG0abTOZvvSc4WsCkujY98g7bZog4djtMC4FxzGnDZVIH/0IFcXUQkf3izh
j8vaxk0OZjaPhmObO/E7XbRtJ5rXSlZHAN896edUIHU0GQw+CfvIY/czxMu0sNtpltLmAYC16pIq
7M2E7QJfBZJvZkzdIdcv9HdZ2N8baXyjbgUNm8TlwW0vKQG4C6coL0MSFpuizq+WN/NRXcityvC+
uVb3a6atXnV7rxPVxjmQzirpA18mrrGz36gnmEOvqNFuWTlRfjv+7xFIfDwV4OMKaskh/kWqF95B
gk7R93N27T8mvwG8Q8lWwqia672tX3jZFgQr0sFGniJxGZrZG9lCryoCd2MZVIFlBVEVggABC0a1
HOIoP5GffvAjxAI9w5pFhYUKl1ZFaBhv7ZqcJIaaIQiGOHiXJWRd04FdDT0K7unK9xDmcoTPDfXb
NqKvxvGDrSsyMEhtd6vtZDyQqvC755mWcUPKcy3iczCxDAidLrhDfgn7QvBd5exiNLZvzFuyZR3X
v4I8RT+sOT/NWMuRs9VPxDvam75k563qgsST5BJRp+waio1l1QRirWFC2uC+VlxQzqE2ZAKHPblh
ezjVFBFMN60nZm3BAS8oNOPot60JZ+F+dzWz3s9ndfyOYI5Lue44tx5KPPiLIUbql9G7vuiReypT
pFdMKG7tQzjX6lujhudmHfyJ8jQAs7izUOifzNS497jK6MvgUW1KlhKXuPogUmJtj/pG7/x+Hda8
cIrzY21na0SaLREAAbVjV+1JlKB+zn/R11tCjvmsGydYNVGac4hkEoaVOd2MTDRCZYHVqdR33vhh
DfrhuZi8mMRXH9M5FsEAKQp6QYTiFoQ5fG7EiLF+cxS6lLW/lXBRweS/EuJsbCO1tFPj2hvwFJui
38AugL2D6mjNLs5eryZ3YWuseZGTXBr9PJThzKo0IQQubZHfPafKiIeT9RZSWAJFZ8B/zIJMcZo5
S9NgsRFGsrHSLrvW7WdC0bJsw6payxJndu4wJrJ67Q1x/8GyBnsnTLTxWfKTxIXwE2XdkQVoPoIH
OuZvYg2CluEMXV3mrMjjUBOB4rYNBxU0fypMLPUMSAbETkab3ncYqTlONK7jdliiW1yhZytPYcEC
RPj4dzt1Xt0uOxHxWbyZdvuGjYxrtXfjs54pQhGZxrejMFc007JFK6GMRMJ5tpgLbkWD8rotyRkf
n8eYvO44EQGc9Z6eH9ohXP3eWMMWR7xHa/9ktbW1yYJPtl5r1dFG+NBT9SH0nDyCXu1ESHLUaDrp
WiXm97Js8H17a8xv3SncWmHDlCE0P5ymfleCCXEwqnOhAbZqu9xkiINLPjJjc6sbRrjSimSTj3wc
HpY8UpP1+Bf5j+ayT7xuLQv/pGdEuoyNob0NksGM0RbNKdkXjKKXqpCXthJ3BcNxvIUdW1atuYyD
+6LcY99at62T7AZNbANDBxMkmNiiarbtFPbGYD/zfNcAQwMV7ytIlx/lnMFFcD0thcZFdeWML4jR
YTEEPtvuCCYrddnjknvYuVca4I1qbmXNJEdMw0esjyj6OVvLhggwyvVnFuk7ZIGrn3rFOku5eMbx
mhRYwutBXYAUvUeKuCI4ojXuukWgJNu6CcfIR6PgdKj7JvFMTXwaRL4pXO1b4Hnx0kxSqCfNAO3H
oXB1inOhCrKu4H03s569FMk3HAVfc7WBzmorEV5GrfuUoT9ZDENEfkZ1Tk33h2sMv1P9Q6qa2Ue/
cTx6iN25zzK2xA58QQs2iX7Voe1RLw54NoIBsU06S/2rDjUVEYzKf7IhaEfWCN4/vCBTob/4XUbW
a0WhQB9Ee8nmENpIvaJAu9DxP6V2+Vx1pyahZdTH6R60lih3bl9vSHh7mrsXJZPEsb0ZpX1WNWu3
T3IYWs8pz8/zE5b+sAqlRrhodaXNeSozB68vZoi20Y9TF6xRTL1VnvE7cm7Yrz4ijUW8gIjIqdF8
6XT3HeEZs58ighHgw27r0BcieoLTnU5X6Ryxj90N3fvRKtiOljgDbzjH1oT55Ls34hwhgtCT+qce
xp+lZW5E5r/6IQLYHMIuR8hrbBc/CHFCfVQ0X6ieXrTKXdXoJcayuhQEYZV00NDdMGDN2+9iUudh
dJ6qmZ+T6OB78CVFX9DvZzfC3KyKsx9NW9+U514xggSLFYq2n3TTuBJV+gWWX63i6KfLr2TWcxDP
gDK+95jlD78SHF3sreVNTekOFsTCrLITUpU96jdYb+aq9fANe+2MK+H6bPQkXhEvBeohK/bkbNwI
QyPCvs+1K0NZwBbOewB0y4unFajVFxgQr/itToz3Gb6N92JsaVloy1pDiuno77qBeUJPpu9a9YXG
bzlG7U4Y6dtIO8z/bgQ0GTObmicwY5qAIO0cp2JXENW3KoRN1kSsO+22m8+Zg3OSVfpshjSnJFuY
UZMB+X3U3UsWqy83sX+2OVbXGAl7Fh+7sKu2MJZ+9i2dtDS0b3YYkAZgvwaqeJcRY7/CY96vxC2v
7S+VJK8oLj6ycu82yXuO84fxq/6ZlcUy7fw72jmXYMzpKy/qp7RAzj/mwW9YurvOE/BTgFJU7vRq
NQ7pEfeUHWNBuZGjwaR5SrPf5XIuK4OJRncdkH7aTXLDHdiuxih87TMXj+aEVmD8qqFlqcwEp6xF
u8A0n+tuxvkg0g6pRjpO7QukkVsnDV/zhCN1ofzXMBFfFqxlw/W3Lii/VkcLLTqsQ0nUXjwTaAEv
9pB7LUEZBk6QyvvwguwbqK8oLtYjwWCImt7DEKXF/FwhlGKPc3TusoDEwhmW/cDoMvL8sx388kym
TPYDZucMuxHOyBqAAXlD5kzP8IxF+Q5a/qW1EewZIP4VXekGeRAugJIPHOMaH5FgoVPvZYoVJKAs
jagQZlUXhUf+DtL5NKSU8TJCva6xT2I5JQM+t15EEL4qVCppxKdNNW67rLya4Ro/GSR3yg8D8xai
hzbmUCQEglGjDD74gNyGNjlbdiq4FHgFUse7acjQIx3fVVjlR5knGw3Sbif4DIKIe4rSZq3qWWlp
A4wLY153Ts96Q3cCmOutmocphpCbTibfIRsv3ZD/0fLhmEzTuO5syHptzCg1qD4zAjmXZAf+bqW3
NWLz25iYHyIvX8skXHX8gUurx8yUxlsoFyckygaSpuhbSLuN363nNdPMvRkwF4x170RVeRvCFmmE
lkFjsl+H4GDH0bdMZl9SD3826Xgw6uI5kP3Lqqxn9RgnWpxkvDaZj76/rRHjNEgvgE8teok/sLaA
rnl+hPYq3LGZ4wnTiqsC+04IlL0wChEynGCvBEQ6OhhYpcUO0De0K5w31pU3Wk+XIGAg63ko+GMu
tq6vdyorX72hXkYSJKlZzo4lj3OJp0GZsaynONiFuXzXPPUt6pSkM8qf2vPqMpY3SgSGraF96Akn
9gaIoci+vGrGVrDDs8m9ZuWIQREtsKx2jrY2DA0EeHbuo1aSuxDRLACtE+rD+5SZ73IorzGtxZJ0
BT12aLaUhbHQ7Dnv2lqya3wUCWG2zojuJUXjZVrGb4Q2FEvw1QSzQjLUzWOHjLOLaX2O+UdEDgzK
+4sT2PjHquAG6wJDA5Mgr5eHsUBWEvWUposuqi95oP0IR50Ri3GR9nTx7OSoOWuRq+e4iM9DnTx3
vQ42I9sUsKJGa7w1BmiQxv0xxQjgwig4JH31XNnU2FU6nUQAmaHt85dAB45nroPc+TUFbQ/KDZtk
KKnBathW0AzQm9xggZ075fz2hPmUZOLNDLo3t9dOCCvXyK/WWlHcbYblpujvnYDgRYs3LZoLxRYC
tr797OVe9Oo66v1N14Id02m2TK7aku2IDNnW5B0bueAjwWjsmEzMeD0UzoxKE03Rv5vudVzu9bxC
89TtzPzAQn/zOg78Vc0woa1ORVw8lzNGK4qg+NcwoHPiOPBnpa+m5/5uYvt7FWl3L/+RhEh+RXoL
8u4SRv7OH6wrff6NGqYVSp61bbWrsJ45uTWnOnIM0i+jir7AIwSQJu3vTF63wpzWtLrvBYHa4ugW
6mLiElr0kJHsDjNklY8r0gbRDndfoebNTi3no3Dl0ZfZxkWWiAjzkNr5tqduClHoD3VxjYvxuVQ5
xIU+ZBtZ+ozTSy1g3MHVPJ0TGv6OF3+ERLQvVK2vJxxyXD8NGEvGLjc+8eXCNkFx2uKg8vFqOfLY
J3T1GmIQ6sm9i1E8pYZzjx1964bilWiWH7ElMBF1bwyaOKgJiICdZu84Vm/Npry1/PFDwdIpXP3J
oYozm9ny7J0rKCnwlhQpf1ry0QJQaSxEuny0VKHOsiV2Qkpq8InBjHdB5YvWrSlZobTXsRP3Mg9f
/ZgBqywssBG8UUO3px2FOlhedYKcXlH0YJqoBJhf9IyQY2h/+A0DvbR8kWGzDTNkXSxtxcqO2q8J
ovlOG+q3MLfMZdEh6LFLOHhtrG2dOLpPFfTAdnLJZnKmbd37z6YMqj2ZcrsyS+ne+6naMFG9xSMm
qoHJFdE4sXWsEFmYRW/8ELnhLkQR7n298VeMEAW/tlZuy25raSJeRWkZ3kXYhs+otM+Pey7ogxd1
odt8suzJPlvF774bgrtTywZMEdkXj7uNj9O6BkPE8pUGd9ng4sgkIYvA7PXII8tYaC8INnUqCLs5
xH3N3bIet1UIXLiZvjlBWx7Ef914rGnrUUEG1LwPXyHf+edjj2/F+oparJvzomFK/ONHgzHii/+8
/3i4DcHbDDDrYxwG9Iar4mDbLjcM/oj8lm9+lbGraQXIZ5RyBbiXGf48f1/jNxQKKdKN0hzyw+PG
JXBsP5CsO/dMaKKGEGMO5LJVBxz2/7j562vAjdGR9LvH1x9f+usnHvc5DaQrkMe8IIOLPf+/P/R4
XitCSzflwPU5jQyCU1zPdPQljcErVaS+GIb1iyb6RuYZWQqj6e50QAjwOj2Gsc9tVyE1L/HsdZRl
y84bOtBJ2GCcpjpBkUGKlTJgdn/WFF7HyoyLY4q2fwnTGFT5ixz5RDO3jNn55m4wZ48YohbdJbGn
0xyvmky7KjcYV37oIf4jP2AlWzT3cZ3Xm5Zu641YjJ9aMR6svk8QndCl8ghOO0bEqpxU6DFq1rQ1
Stn42JNZemziAskcPxyRx0e/kYyXydnw+a5whLGuluM7OYbdapwbTSNjxW2EIW0btjWWz4l1MqAZ
U0OCKyYKIpOZGxpY4ouMo9nRXNBnp6FOdFyKfnRb9MxnC+mU60DOEtDWiiBEoTmUAbSfxM42Y2Ei
wZu5q2gcxn3aDv2KFg3KCw/zxhCpl6jGndMUtKCMWqarkkXnxIlacMVUZmk+gYbFEGWUH4k0ipMk
heHkjkQSatQUAclCF8R6xtPAnFXao/yoS7pl9vsA3vfCGUrbemjqqIhz95xlDgV/DcN0DnwmQ03U
m2RgsO1aRvA0NOEv+IVMIcWw47ok1y9i2JM2jX4B9+WtC1zMmKl0oDI0M1ZIjrK79lFnRhRiekTd
BLeLdyQiJomXYF2L0F3aM82jGslG7W151JvO2WrEyx4KYfhHL5Dupuzt9MAwZAfSIzrGlqlWbkXW
t9e7AckHTLDGGCEYkn6Ot6njfsaINcbmxBt2KjyjeCNviAolzON9TbCEZigulZn24ihGHygp/MJO
TzAH0SP1o4GxDWuMnUzZzuUY8eGYn4p5c0dc2K3SKude+8VqrPPw1taafZcSDWBDBJXS9WdOZc1r
4GsLvVjrCX2TIWIKnYswwHSDDaCii8O5sK7QzoBm9Q0n34WGrS5akb9av2Dqa2cjt7xp0SQW/4zE
h0NVOdLSty2GcoTiFN3CKhznNHgIr00vkVu9T0HIicJFbzpoy8hMMmQJTDr8vE42qmLobE8BBzbd
jW+O9UgyiX8rKUh1dsEeUK8TaWIM9oufT+xHljIQDnB3wrC9DcM5N4hk8pdWpOZlkt368WDcRO9c
W8EJju23KJvsT8lknsvaiZnM0hJNDQLmfEaqVzrXP2iv8MkigvncB3HwSspBtnTqQu4fdxlQaxiq
hLMe2ZMpPXJy19xkPJZu/+ROOaG0rF0LfEbj95CDOmvGeOvM+B2ZPm+NO4wffQH20SEYywwIuHVt
xC/4Oaq0uPpdrh97Sz/TL+iOiRZ3x8e/mIKzkiGPLqLYeq3JxXmNnXfFGSmZTIszFhGjHF1/pR1D
5gjdxlMi7ZxInNImWM+S+6qnjKv8cSnMNHt5PEsMR+9xTyuIBdMoh9ZaD4RHw3f18vhXVufpX//S
NE2spEREP9q5sxkdFKKWy9QMvGvKVpz1b5I63Qv7qxao+NcsWhzJwXjHk43pwtJ3nZGb524eB4/5
pFhONELY7SlH/IBgBlfGXcA0BixlGN+0geoPgKZNSobp0cjx3pzKqK6tCN+r3CmPmg2TJZzBLFOc
/PWlwqzsVc8RHpwDauOVkKNxfNzY1pgdRbd1g55zQIDG3sva8hltXL/TAuKEe80slkRiWa+ZOfKv
QI8udKBbhktAVOhkYwIyXsNQ0gpPZboxYkZE9hDr6z7EORTSl153GioHO20gnE9hOXsOmI1np95r
4rvvduGxrbAoVfO7JyXFc9NSvlnIbpZDKuC+YSP9iXnAX1Kxl0evS+cN+OqHaXLW7Z6PRiNjzHSV
2Fn1jB6unXWrkE70WobgzunOStb6NZ2jyGf7cac795yEs4XW0bNKSDu1tQiiLeVC4E31s4lTZ5fb
vBcRDSQVRFddmM62Iqhjb3XOkxDacHHifRQNF1lN5kerOCEGTd0t2xJAaiq8ADwLCdcCTcdG95nP
B3aX7qLC1t90C98WU5TpWA5C39ZkaBCsY+sbEkp1xpC6pvG3awYHBmxKLuDba1xW6dp2E1KaOCnC
oGz9Y61auOSeSSMr8MJyg/sQQ7XnF9uQM/671zebRFrti+ESGVoM2HkfX0ZaTWyxRZNQlOl71Y/x
dspUsCnjiY9dTFwQ84er1qfDz6x2//pH8N+/kjnmk+r87to2c7SDjwMED92PrhscNL0IVhZqPvzM
5K91lWXDDuXltCu7QbsEDft+pYrxB8LZZT6hzEGH/ruptepJKOtgR5k4Dy6zwY40pmWJPWLV5yUs
OELJttiwh1WlAyCPmJ/jMEW5LMDF1BXjPt1yLGgwqXvwU61cCxrUnznHh94rfmjAjikn576TQ6fW
pUd7d5pBkGJEGzieCVp5UdHuzD6xqGwU4VgHaYkJ8QaEuSVDZUIUO6Xj/2qaXdASqDrf68KY8NQq
pyUw212HtOo3vuyQ8xRldTIiPKe2e2rx3MLmteCHM/WeuohcV9Vbq8kgSLfTNthJTCwb7rSE9oHg
Z86LmzqGAGgRV26u2l9eNP4aW0195C49m0wLrBundIslMdHOc8+Zlq6/yVyhrTNfo0NCAeVUQfej
tfvtOKuw+g5XV2n1RyYo+lkZOjd2bpwfd0dp4TwyAsSUU3xqfMYcXV692DWO1pEu/eOePqHXUonG
odj2adEhFtGZJBBtq5JD0YTxsrCcu++UiD2xEOB3g+H8uAvHIlwzGQPOxhSpJukHx7xWAOyt5sRB
VgORyP1g+v4Wbn06B9P0ZJHpd2iqM7ogqcBhavWm8HBUmEUZrv0YyNsAuumE91RtOEcV1rAHFkUU
NW/C0u8Ml5EtRwjO1gvP9tHlkdy16js725tTka1sp3S/IxaHaFM7d2mWDaYaHa+QZ8e7jmdF/bCL
hrj98k0LxJ8rzBOuq/ehL7ujmdkINCdLe0fzP2e7I8mi+Rh8DEB5TZ3ryAqc4orM/wVQQvAhfFXu
jMHlTDpH19Vs7UACQ52XIdwRF1neQuZwt4w4l00t/HD1+NrjBoML4xZdpId4/pYAIcFeGC49f5pz
5exepmIPX0xEEOiDcFNz5i6PQc00hPKVEpgpKCqUoHl1IO2fY4Hdqi+9YxkAcvczxZJo0i7IJjWt
UlFblzazR7qW2Fr4lLhsdkYgKE6Hdwuk/VrSG72YwCIuiaSVh2V0IXrh/uJU1rx3em5S/EfO2WmH
lW4DERjiwnpnKaURyR/x5Pda+4a2cQzmarQPPsPGZcxqciitolrb2xZOryEAkzEiKVnHWpOeRnre
q16Sm1N4NC96ZjWbhlzjDVROeQmwQ/LbMq7jcFHamQJB4BpH2U9E56q2IsEcCDSzAFS4HQroCh3y
JjbxKPvjpEN44HXzMhltGhTFPyIzDM7NOP42MpmeRUU1ixpoY7uod+I8Hl/8GjWxNqqr1RJoPSq5
x8HHGlzJTmfFofEb9ij7YouGWQ9jxYksbdMFQ/7E4GHa0w16AUzUXIAhWABkmC1MrfjwOAp+87Xx
OfQT0DsN9qa6b5u910jICt04rqjPCE5uZbYzJqvYUj/fCeFsgRpnihmyAX0GclH+9PivYKLByJah
tXkcPE2v/RG3+Cc44qbHpqTqaeoy+jCFOrZWV1ylT2O5xne7K5Ez6eVoXbya3UQq68ishgaLAxiz
Cfufuhz9HTqHTytTwxk3AInDytwEKQGjhaW/aU0f7BLfPycD800yVp+KXwryks8s+2ZxOCInXbuE
9hrSb/LVgj5qY0wldQ8Lc5RV/Wx54b4JV75LGOAi0uOt1rikyBFWE+RYnUTLQcluKvctaMkQZexZ
b+0JFvnYOydGSmqtkQK67Q17TXX4KoXMX4qhz9d4XLP9kM6dEUbxI4cH00pxlcfAWvpA2Tu3HDrY
F5pYYyWhHu1960xlS9YVnLtl6hGjDWZ+p0UFrMTWGM995WynqhwvrXEAoovOmiaO2RInmpZoufJ0
xMUzFyZQYuhQVcN9CHtETqEIN1XVbCbREf2mc0J29GR2Oefj0zxlyXTr1ZylnUXHqDAEkg8p5FKI
iGYjyhoc61p9rCpkrnWauatp7I0dxxMa+G70XIUVS5Q+W3kTfC6y8iIQwIghJb3a01ARxZNZJKZF
db02PCNagUinFQHqZVWOiVwPWTicrTwBG0HGDHuJLa9e4p1VzjHZLApCsycUotkwbBmCxyfL72tE
D7NUH/zJuwUXzSzM9CybOkU3xjyqlKk81LaLQWCyDl4kbg1wjvPjRkovOYIKF8eB0rRtKSAEasal
48Gf15HdrPQcP02jXD6KhBcpWZwKJ6peKq65btb95JWGzAF+04pdNV6n2EE+2dk6lW/6rKNsazDK
NFnco+lIN/iOjHV//0XYvPXkt291QotonYs6/AYz8psBwGEJaila92WY3a0JpIoZm9N2dEi0K9zy
OBrNj87H/5bXbJhqvhEsHVqX8OZoJHAEeoilNnHqLSNZEAWe0t8i2cgzI1/37MhULRvVeSv4hNWJ
IqQ6aZZy16FD2BhZR9lt8Bid6Owi9ryq5h2uj8dzPm5EYX5nBlwQOsLSC+SaIIz0mMaThmCd0rQf
IudIDs5mQlqwDrS6X1VtzYeu04cj5lWoJMVW653knJkbYoveKku9ceqJ7nou3YXMMWT3KONaz6K7
PrXR1etDc2tHZn8cVX7AzA3dvDQkPsB0QltncbI23Gkfx4N/hiL6LeisAcJSU+9pgcj30BzPBGjM
ItAJiaiRnUo8EJycpuvjphCtQ+86fGp6EV1z/NhMly7R2KqLZa9U4Fh7qw2+d6Olzo8bRE5YEsgU
wwOOOp7YnWGTxVTRWCzVzmn8N17F5MQpCSQsR5RFjgy3n8rsKUnzYRtCOlpORhFeIqFPe6fiquuc
q8HV/RYjC15CumGGhk9nk2RYGsoBsLJQDch3V/Hf4V7aokcRT1gW0RaT9RiM4hgF6FHNfGC8iMz4
ufyR0wg8VzXx6o4FACmxrWBbSKPZtwNpFrykdNKTZu01+kuLk21j+UO/tUi83BRZ9aGkCnGCVmgk
w/jJbkrOlcnCF0nwFPTiTSeFaG0MGu2rwSif0AYlh3DcJoZl7kVGRxbtRLXNos5c507yk2tMHQR9
YnrIr75GMGw74OrVu4nVUSQHMaGOrkPLWZIDh0RDlvEWh6t9MHUzXoP4UCsAbibDS2/8sKr4FeJj
tx8GbeZG9Ng8cS60gF/Odjp9DCIpONOM9cqXihhMF4AB2vcSu2x7pG9nXCdpe4e+Km5BR8SrOQ7O
1gvcMy6a/qQNWr0nqAfTnOVrELNZPAu3C3boSZJliWdby7X+qury1YwgdKVY6zfSYgsYTcTQeEuw
WRogKbLYOoxdUkB404e3pvMWHdv1quFQsx7YUy+aKMplEXoMdmX1hSOrv/nOiJIhiorpuR7aTTtx
YspSQWWIq6IhXmttuvKbgzz2GUMZaUftuo2hmdD/OYAXlQtZddUmwgodFGF9QFgxedG+h0y60LUz
hPej6jmNmX0O0VB8aD6mUURecyRTDK8YKcsSLYB+LT015yH69XNUpbR3kxxSTk/4SZe7N9JRCB1i
9g1bw0SE5kjvRCg7kzxmEQjjrPA0ocatxqcsi42rxcgTAkN6Mkj5sUrNONll/gFcNNoGbb5FAkaQ
amecS73mJQJHesXL92zXz20AGL9uYNiPdfccOM/KQQA7xAKXhg/1BFVks9bmOF2wNNrRoJuUq9Nj
UfOa9tiXEzjf+YRQZnP2AvXaDuzJS6NGdZLeLzCP8fFxZ2gLEqh0sdEHqK7UgMeI63kf2bXcp8r6
2fm4xUrXWLcOeuiY8cOyd7Vwy5m1PKP59RapQrU/R+GGldEg4QKAYNBg2WcKSUav4mkRDVb0oQmO
SVrMFY4/I7t1WbDiKK39FPoymzLvkIJV/qtXp3mZt3em7myC6ELYDFkXFRLvU8FEa8beTGbj/Kig
lpmtdRpm+JOVWNey6787JZ2FPBTBmlYwaheLpkO8z1tSB4r55EaG+pKh4bRyuzJbKQTQWBNWfqzB
UgqHcKP1XMGKwPq2z5YMD3ts6B6izXov4zFaZzhv4/ik6NxdqT1CACcyXyNRYGdjGkPk/eid+rwg
TbGZhXpJcxj0SR11D+XdY38mKnvbS8uiY1GxuUbJsG26AjLj2Pd76TIQqH1ZoDJzsg92jpPFPJvp
X3rU503dYpq9dCSZypHZWUdURYyIElQAWmqjmqlMe09j7mLEVftkNRrOrLQIKNXIoMT+XK89pyHH
VEHVDs0OO5G2Smi/HXKVgz17lVOwBd9VXpq2iWjJqttAWQXhj/DiMqGL7mfJZlQFdtiwGdFvlTBS
Yz8Plm2XvDdDQjewAh4XAahMc0Y3KW4yerS423qFOo+O0T6oON9F1KAY5ZlKAgx69rTuyvw530du
eA8C1Ni179P2K8W+8yOwWCP9Ci1VOTalsAE2VR5RDxvQ0I2LaxbuoUXpuOlS11qVcRavGxLcD4hJ
sFV0jQCKSZZCa6MnGcLpiSZhfOmZng4mtdQQANsDpvOcZ0O77+b9oxm6g1tUNNh9AMqlq5MUMr+F
bjw5O+KVNlMaNEdDfT6OML28Tz0waXNQWzJ9dq0zyo3sM2vLEB75t69+xQWw3lH3XgB0QLKT+b7g
cGfIEWvChEOfEUrNekz+op/NQPzdELnESeHG34AVD9ei9NBiI9hZOUbuPQecfE8iCjZVZ4anHnIJ
hsnRpkDwANLODW/pUQ31RuqftW7v6JTbLR7fFUqF8TiehrDwLvr4xedjxINRnF0ZOkfaizjQbEJN
G6ASa0Z+mK5oQAcAWNp9XDH6f/QRg4JBTZ213yy0wo4/ZOfQJI7jrxtDDquhQS802eOTqrx273iu
cQ48/VP1uDMEo3FIVI3kncn9vVGBCDMZTjwXVOLstzRtDSzvAGwIuX4ctziBNfvYQdDiBkQyRwFj
HAYjzV5jqrPQIkLr4G6jN5MUyPM2bcn3tizGk+kMV1MjzRVtfLWUZSGeGLyKp9aCC07CK50P+Czb
eiLcx0n78pLNFKNJ3dC9DafH2oapzrZktPjzj3//+3/++8/hP4KvHOIDc52s/vt/cv9nTs5EFITN
/7j796fPrvkqHz/zX9/zrz/x99XL/7r/8Tuv/ji/bO7/z+/cfuVPn+qr/p/fNP9G//Xs/Ab/+A1X
n83nv9xZZ2BVx2v7VY23rxp57+M34W+Zv/P/98E/vh7Pch+Lr7/9+TNvM2r22xdxGdmf/3ho/+tv
f5qWeLxYf71W8/P/48H5D/jbn/c2i+ro8//6iS9U13/70zD+zfZc0/GEY9quLYT35x/91/yI/Dfb
FC4iCtzFuuHZlvHnH7jAm/Bvf1o8JnRpScM2dc9zdH6oztvHQ/q/mYKGseuZwuZTIOSf/+cv/5d3
8Z/v6h8Zh9484ujMb8Nf8r/ZO5MluZGsO7+Q0OYOOOCObcxz5MDMZHIDK5JFzPOMp9cX7JZU3bK/
pV7KTJuwqmIWExEBuPu995zvVH//sh/vTNvScYzGkig5PXmuFlxD9eOPl7gIHz/93xrXMlFc5w8d
e1vsuW9xXUrvK7oXJrOzNW0L9w5wOMSX2byUM0BFMhHNJbLsd7zLWEkr5rB/+fT+cY3/dE3if7sm
3jAta217wihP2v98TTbmC7SXtM7oDL1Jy9FXYAXc1YLDclmLeo8DiFxmM03PC1DhPXjTYP3vr8H8
6yUoxedhUCQL5ZAf+S8fyxKlJScG9vwwIvrFeRA1QG9j9AMENjR1tG7TVjO41D///e+1bdf5l1+N
vsPY9HY9vhfHdlzvn9996bbz1CvvR6SBwyEQ3PShYA0dDW/UJyFbesxOJUIlpQClhbN3V/suAE9H
QoXk4qR/qpgFoPPqvgUCx94E/Fx0bPUGAQpWbUOkUe/egTWes8XkxyFJcfz30QYRwHIc2URWQoOI
9tsDGDFrazvCAlGaPk/M+ja27H4uKdS/JLM++5jFvk+WrRfO4qTyAUBdFNr0y4ica+b4TYQKnWam
oYewqa4K7MFJdmAmJj+k8OCDogQ/ZdnbrG3n1SCFWvXqM47t4A7fChNinI1XyBXHpcqdDTJKIFh9
QT+xP+tFoDiskvF5xCKHHnBfBQyRbPp2IKM4MRryUQguX/7wJg0xEu8UQXefOszsHbguKm/+Rlif
X2iDPQRh74MTP+d4BM6zhmsQegVi3Mw/FtDY1pJd8e5r7xXjsdmmDJuRkSbDsYPSvJGoHF6shmM6
+sxt5qldhCeWKF0MagUV7UnCSVnPI3IBYWN5gq9q95PcEy62Ji/0D+pmpnuq26B6bY6018M1M+Th
bk/eL0X5i9+ImAyQ0jtZJYd+OtLQe2FzIf0a7jVuIWuf23BYm8I8UYhaDMp2oQAxk07tp0nKayg7
6zhhw1kPbtcdq9mgErt4uevefdQ+Tyro6ms+0IwCzaqKlHYhDas1cXHxs2oJndLjPp+ex6ovL26O
qArnXCbH6eZwDjy09LdCxOXMrdTyhQI9vVXj8tYW7fKlI+xpMyHGRM9FrDip8fVYMsQh5xNXCHk/
cxju4es8jxGq30aHSFcAESkCK44VtXntRkBpPHIL54yTgPHObmXvereLnsYheZw5k7VL1z22ESCW
yMSZUOAOIsKtGawS/C/zJKJ55XYap33VgqMuXQ7IWA0+Bwz2q3bwu0s9SFJ4Y7Lx7DQ6oRI7k6k5
r8Z2+V6h/H1rJ+JpozGDoh1mdyPsekWHO1QEhfVTYp1LyYQn7uOty3nuwCS6+GCoXxC4SmhaYaYe
NUJ6riwFrdsH2Nz4p0Zl6b3zF3lfHpjb5LlZMNgkPTv+sZ5Ehr0cnMoygiHLFyWemi74zGacjDga
YVVnRqMvhi0WN+/zIAzG4D9lWSqyuJk3JEkPDiFArezSB2OeU+8MHPtKDu/DA6bed1W+Dwv3OU4s
ggnjlkLH+ZILNPEB6kEcIQHah95wTuGUX2XJoYCHcXK197NUn5kDxwvW5bQuK/fcyzoAhpDtONbj
Wu7gEkbhxc90uIP5dk/RHWO9WghN7R4YiRQn8mjHxygAnVN1JzObJ9ZUcPxgR7YqsW52Qjsp6KhJ
UkQR68jBRq2oQ6u2+GVZXnAWUMy3Q1Qsp7YR4lW187uzhD+cxFZPyhsvsQQH6M7Whxd666Iunn1d
JLBW0Aqm/vJHb+AzDT5J0g057pdmlB/wqa9ha6X7cuh5vgrfX0+5f7PswNpNLm7zxBmYkTPBomdG
2kSYbXtMpysYt+Q7dt5rRY77ZcH9V+ma0o23Q8h1d6O8kYDSt8wCwXqT2u48vBB1lp8GpHE3t2w3
I/C3bZa578WMtGTm2wH2Y9d3S3EibayNJYqHPasQALxwrRAblT8toWYyWc3duu4jMIrOz86zOxrA
AFZB1h29wHuzhvGjHdRmcOP5VPTjsDWUUHur6n6lSumbzO/l3Hpnx+Bb5K3hh8WeNkwfeY/hqx2m
MxlMRDE5ltxXHRZsb/HbE9F65TpANgOOWNbnGv/V1879c0EKBPv4B31oca0I8Vx1dVF8nXz3026S
4GJStUmSKjtmXvZGQJzZZahV5rQcth33/nmCgAWskoW7ZIdaMVbot7UHcaMsnT2WLsKqh6I9JyGS
f0IJ2jXOK6/KvulGBGTMRBhIcvm1LwK5ZqiK96HCuORi82gKsqwctL2rQlf6UCgXelxivyMwIzUS
JL1b2OpKrJQze1eb9khrSAxHR03Ggl8hiYBptOpni3Hrgi9nCHjoYHRYngqOTORsUJ9Mbey6KTmG
FzDQfQcnfemWHM1RkvnUZNj34PIY9ksGdB5RpBSIqW3VZ0fQPUeBXu8C23xmcPtJTUrx31dsfwgQ
lzDfxRq5ltWfgiSodl6Hz7DnIheaXTtfZcwCANDS7wclciZIUBy1MuOWTc9Pqqc4Mj0hwjeCqeYd
19RQ8YriHTrmm8uSdDclCnqZLdWOSUmukuxbwIK4n5Rndspavpm5qa+DbIGfu3G36XGFXn3lv0Jz
1Fe7FL9welhvccNs06A7CGG0koZYPeWPl2gQP6cSe787u/YmGqNqX9XDl963PmeU+FeL8+1G19Gf
YUcWI0Ch/HWU7XeYLAiuaMfvHTeXdCZai44vaBMDGseKaIo9UIDhWO10nQ1bewpATIp4H6RQUB3g
nlZa3vLFLW8lBM5gWVDqVIDXTSK97/MogOdWwZ/h6L0vafurHB/gTUNx+fsF+BxdlEeGZQT/BtvO
9cEXP6kR+lfbmmOWLXh1Rw9XiOy3XqzesnqKXiVT/GFw8I1lkcP6OY4PIEb5lrr10UHRh4YobO9N
zYDKtZkJisXe05pt0oZRjkWfuDPFLZxvph/Nbogzf9dwXtkKQJgbZTf0uFlOEkeICzfBd+STdOh1
SEc0uNS1WvaGqPfBBjdSBwXos2E4aJvBharC4pySxr2SXepzShcDSjr8/o+YWIyTh3n5Judan5c4
wAL5aGl3ofk5tnH2nBdWe8JmQNfaRYBhMt0eEFC9+4pDzx+m5hBnM4O/LCMefKvN3pO6vab5g5yP
SZn2vZ/f+qE7Mi7iFEAMfWPSbq28kg3dTueRKWD/nOF/vAopCnbzkIE8l7aofH7MjQbeaoYvJO73
2qnqW+Fpb9N3TbSTXu6dKmn5oPHHAfR9261LHmaMu5its0GHW9vzSHNJCOW1AyLGoqlCCZlCyNJO
/ZH08fy1p3m9S+MR+mOEckk7+bj3MIzLMvjTcpmawFSRZA/ByiqTcuuCgribxgU5rUT6kwUbQIFA
HlJAfyziIOEJJWp8VCNs4Wq6M2Ev3iC8YlRJIHj7D10avN9tGszlNYuq8tr39lWDojvYWvW7vGp+
QYydz0pWT07WWnvpIZgfug5Wttf8iIshpYcRtkAw+cCJV4QTFPgbR/cl77H/wy0JS4WQ8jqnfvGs
BkiTmHE2PrOpu6fmc+DOxUcSlaesk+3VJsp4KrsYI0DscfxWzt509Vc/QyKdwy1uz9lEY8LO3PjD
RNx6QSHfkC+h48XhZ5N4cCZHrUWktzB8DUTyjLxyI31KworgDMuEAxEdMn4mmnQVNjEM/QXS8/Rs
AQo5DFbaUk+QSBsI9b2j6XQMsijYBchx3oq8+RFiEfs5zdMu00SxyOKVh5x02aWSG4JcnYvtdruJ
1viByM/8DBvqPH31Qt+6qthPXlWXrVMcCq6l7SMx1jTJglafCsEg3TjxwbVmZ99NwA8cEYkdEM7l
IGqy0JeQuAVyGtSNgmHDw6k59IJVITStulLBPzlDEZxNk62XLPf3nkRCVMyvNgrFi1tyvgwM01iR
SZdUvxgOTh6mvAV0zPRD2dzySR6j5cN76M8Gw9C16vcJ+rsdkfCCNY44SKvPvpONlZ5ELC7OOLvr
MLCbDQh/HqCQBBowg+2Oa8HV0wBOi+bslYbWzo1qosChi61s7Ton20WCA8YAn2DtW5uqykmZdfVW
+X1Bd5g48yYaiU0bW6LM7dQGJoWvHWjSPRrZxuER6y6KrsHQhhtpyPgKe+JfCzv8MYo0Oi6SfF6f
lZt5gvdSab0vW06AyezlO5MyjAZr6ZyqOXlJK8s/IbcHprvoh/ap+gLswBL1jWlIBLkrfc/pZW+X
aVGXytHc3g4AX8tr1qNrHepxKF4jx0HQpT7MYDkXvELVmZiGZNvmKj2Q4QJmjPwVVyNUoSP7Zo2l
dQb7iFR8shGfAhdryuDVWN27GwVqU7PSbEl88veTX32CokE9Nwr4FAP0VbMMyW6I5vTJZNSLbjJu
IY96W1N78VMt8FJJB/Nll+TX1KnMzR6wcEQt/WeTJPnFi8k/IiObD6CMptPgzgimaSXCM+wrPOXa
PYawQ3PmO1Hgq5PVzYcxhldYL3Z4yYvlK+zY7GbL/IcU8HNrrUkDYdS7MZOj73NWYBQMBNIsO/ph
t0X+3SJHA+07mG8vV8d4SMxz2HSXUav80vjOG6e+elMQd/A4jJ/xra9oBslLm9f2tjaMfNP0YR1g
c8pJMCX9OwtPSxOddGhnT82g5ufStrZuiu4V9elzXs8aPgCk48aCv4YlBMhLlK1RIwPLJPCT4SH/
vc4DxCKBTXrf6Lp7VFrbiYL0e8JuJ1FY5f3wxaaNvk1QP14mkIAovuPnrAv1Okz+rJcKIKE/Dzu2
reTsd7eBqfrRowOF8qACi05Fgfo9dZgVYCoJjfMZL+V4KgyZDSsqQJr7srr6aV/dGaPOW6/kWCis
kQ+miG7wobvXUS0/hwhYTuY5YhWpPrn6uvwaQDR6bgN3RwTqI8BwCM+EkrmHKs3XfRnLi9XX1il0
+s+sCOEZh9qlK3Kt3Do5BpX8Rib3i3Lb9OZFBrwnaTLlwLLZzwg5pUq4WedMXD3wLkRRxXuPQIyZ
3jwORJcjRDovl24pzkypq+P4uJS8nZ5lPeyskGNcM/YoCtJFnIQQEsdgO5xKcmY+Ruoap4CqxW01
np0UOHejOrwOg0CJrfDztfZRsu98ydtY70E2xnsdqOorIryV/sreJX4wiYNqlw/6pgpDJ99V3tr0
9SFLVHDr0sE9DiOAe07DnyVApPc2yZF5ZSMyqcdwtCysYEc2G/k2wMit5Qsgey4xs6JboaP90hLM
Jdo+OUdDS2pS5npopwbvUia/cPkdVGhHt4qO3xq/q7Xmu65/N7B2o3TFOuboshVtB2QiQFRBB3dT
2d1mNpb1AqtnWXvY7U8mDGBSFGEA3h7tix2Nd2zF8Zn5rLfjvqkwwS8+zr8K+RoV+i5yCTTObe/m
KcjQ+IXZ7ONhT23lw8Sm42N3uX2Lyu6TfNb+vswdvdG+ubYdD5LjOzkD7ajatrKlLa+mZjP60fLU
ahJ+zSPbxPZm69r0xbAb2hRkjo87YInpKyE8o+Nm64s3DvHRbwF6jFlY3gvIKXc4frjI7Jyza2/t
h8674hqyrsmUHKtE4bYneaaEBf4UW7bC1ykf8XvjcoKDDT0SJtcogo1tqXdUXNw8U1A+LdO3sEle
SE3li9Xe20yBfU0euhJUMmdf1OJg0hEzDHq0IX88+sabLwPDV1gyY/06hOmdHJ2MboYXf3gFbaW5
nLHUIy9C20R3CAXLU55k5pBW7vylQQfsIzBvs+RPqks0fiK/NxgckPkq84Hsc205wdbJYJhHtJk2
kyH4k2MXoou0fm0E1mViGMkmQra3SjOIgX3Mr9cBUX1ZI8UFWL8BRA7tHST5jOJHvrXygflFLX/O
KmOt0iZ1dlHkU6fL1lmXRLOtsdPYu8at8m065d9yeKgvZfQV4EtwgWDyngeMXh3vpROlfwmTYItc
bYMCI/oINY6MpXTXCNOhg3A3n8bfvoQ08NaMzdVRBC9kylVbZOcY//Bbri1miwcPFVVTV+HH6DfP
OP0rpvdRcYb/vEXmQNw9HgXRjb+Gar7NkZttNKAOJ4Z0xssUlz8Gwtz3Ptr5CwHxS56SMRJ5Pie4
FKGjjPaq5hnNwdeua7v66vSMSJvEdQ/63AnXvdYq8SC5/1njpC6tcnm4z+SW1igsVJ8AZIGUk4Su
glPDdXmImZqFZgDC9kNjWwsZDL590GlYwBMjoZaR+pFUF3nK7fajHpS/SSeueUjL8h3Ixb4qUN05
tJLPrGTTS+l6TyURLTeOot9kQBZzr5oXO3PCF03buqRQuDd6elN93z3ZS0aoRU1M91SUr1j+fqiJ
CIbBi/2LXjoQlhKcSNZf2ILnE8DQl7TX5kBX9RcHdv9FQz4EdCC/oAEix4Gw32cs7P2ikz0eQyAT
qVnOkT+t7Ud40bDQerOG6QLgo73l9JFJoqcDrowXHRiu4X2Na0biTNxeHZtzOTnOL6B9TymQ+ps1
uNFNzU8J/fiVVUZ6n7vYnkZyYtoBI7NEULJR1jhvXRzuHGwQYfSPzl2h6XQr/EI4uKDKyBFpXRKo
5iqwMWx9TGJn0wsN+abAFi49iCmuoy4l2Iy0iL03DellLziFOnAf2VBy9aWYZ38nNQGs+ZxszEO3
SrWC7EvqMwZDpBH9I+GiJ4aj7xTS/BaVFuVAvk4QVi5IQ95kV5MYmUfv2Rwxb1GTt4ko6SAgLhjt
8E9R+l6JAsGFbAKeLngsFrnOu5SYB2D27irp05vrPUSjabuxWeav5aIDVjH3iKs8eLCn0aHW0MTQ
x9arGhOCL2DNqRYur2h6jnz6LYx82uikfpLOGnwiv0u3YYMEG6s7aZvFJVjUdiiWdu0g/9GB3W+k
DL8ZY+Giz1iQ42A8RgSUDvgPsNTBbmUwPgP4Q9i61eI0Zj7CCptQkLyCsLwA1KzUhO6RNsI5fnC8
t49X3NlAXw2fRXYhZDFb91X5Ywnni9/uwxDIgE6rS2b8uwunWPniBzlD8mrl5E2mDg0id1Q4vpby
VATRS+Uln+TwkvccvgwBNl6fw9CmKrpDvRSUJOAEhvxnkI2cd5JDGcXm5GXJetAwoI1T0AhFPNG4
eAkz2MNS52tviTmYorc1hfu+PMYpmY1dJC61CxeO+iM0bX4cSfbwxKi+VR6glTBqD45WADXHfB8r
moxW0t970vjOUfk0luMxS6vpgEFwrMP5DbvvvBnkSP76HG5EGVTbOOIDtuy7Zviwn7i91oyTeptP
Nyg7mpuPlNEcKp+PsntTp35+iEdOegxG7rQ0cLGXbU4R3T6zCBSbFoRtSJR4jz2CFhU/l4zzpWW2
vmJtS3FcnABMxKsKqtxOquDDAoPLcv7TkiWE/LpZdQqkTpIlN5geGwLo6S/r6ZbXY3CeQX+PoqXb
OxckCNRA9sSlaf7ofdQxfeh3W6Utucs8nj+2Ez4dtnyZkh9NHbszQ1sdIrt9x6YImNnQX2/Lq8Bn
u+GuHM9oQwD37lMWWlT1otn0NtbtOMvopdM8LVta626FYjei2W43ctliiGQWp+UvVIerqLLltQs/
CP8gwjMCU9ngGR+XntBi6HIcVnEKezjU7Yeuryz4rueAlDhDok9cvkTtfB8H9D+NdZ28vPoSxjvV
ua99tLxkNVGmw1D8oL0lgOZ7n10V4v5wkz0aFLzjHQ21ZVW6UEccY78rGDYnK9dvg8P2mBfMixgr
8HfPnbNr8TnxAY7f5h5Ij2x8kmtys5k1LJGo+dPrErzHNY+g5SPZTwYyUdCoRBdffMvbyjmnZIhM
TPbIvM8fmSafboGm0LHFTi7xJ3xThSopvJU9wSVTGWw9HSFHA3ADR9GEOygPUNvhoRF0s1nsEQWF
nJMdBCTII9Bgm9icwzrM0ehkgNGQ8TzBcWUjGkjUakkwZaaq0PXaDAFoxSNGfk38KN9m1UC6N3KS
wsvLjQw0gYPWGGynyqYH1ouj5IbA2gC7kWPJAaH+16h/NNzkhNAziPeCHKIVXXFDSm7Nl9ecO4Ri
yGXgYEfZtEWBx8Euh1rR5dZyjHv1K5nb8eCUWfgGzIUWG7uDnOGoEaoTxu7ZFUAQ7aL+tPIS1WEa
gNDD+7qpojo7LVX45GNMyqutgkMqnKW5SYhHzyn+HNepDkFaEOb88MSpRpDKwaJbsZ1H0HAJYjJi
3Q7RlQAdNOdpcBmIs9vQVttSDmzI2Nm0JWd7r2B217KHY+KQw86TkGzq5svcEX/xOPbLUsuzZdK3
3nG/EAOPprbsPYSBdroV8JQEzKGjGSFpi5BUlyUqLnGDBLUE5ei1882vbHCgrY5f42AfL3Qr2uRl
BP2/85pN204hA4gQ/00oNnLioUQzWx2bqfxRhQTtelPGmheGL3X97NfZWurCvEJj+5qr7pXNXawq
hc4nExkM20cOTz5+zklPrnHG+SrEZccTO1wzF3u+d2ir0TzwjQvD3HizOIQ2k1gLovpR0ybbeIp/
8fSR72oRX8JzwQM7E9Le5U8J9O1Vx46zY4SqUUAJCvo2fvEwFrGPe7eygeU40HVfBSniuLxELEq6
KGlSJfy82O3c7eSNMQeW6KtySetaPHfaJzKlzq/rp1kyiqgigNljti2KOj2VSEFIq7UZgcSN5ohc
5GRMsiH6Fnv/6Akket6ly1p2cci7K6FAREX4Q4KQr6LxmzU1SEP1X5zw9HIAgvRZSpBuLOhEwtbd
jzT3RhSs6+Rdj3J+Kq3655gxQkgGHG7+8DgdEFdntwxCgqOGsH4YieKpkBKvFOKjh7XM3hhhHUmj
CtT7iD7+FM7QgLWxX5EhbwK7Tv5gHE5nz1uLQaDALaCALTkK/4AKJ5XdN773iacp7K5t6K6RosHR
z20W9ICAYEmNu4LKYW+nwYAoQnFqRR2SWKAmR12gixjZ89ZWu9RXZq/MIb8bGGkofod1BYj1XqS5
otC0jzrNPopBOE9eTzRaNcbfnYxm50AUt8eyt9bh8j1MBaopv0dZbb8b2XXcmSWzGZF9HwOrO6dB
eoqz4DGdta1L+XgRqCXWpTdWaxgT5oAZlOzdkSiaidxLWbeEEz8c7ghM5m2ETGUTT9UrCem0PHJ7
efYcIPXLDhfNwvhaIRDQShwj4x/hL2oeEJ/2bBqm2NfFTQr5XJPtd3a1a58QvP5kj87I06DU8oX3
hiNFbnqkPivrseYAqiUAYCDQCLrK8zQLDvZtgrkFzECZLOM208nPMIPlaWyaPGm2POGs2wBwIJTD
Tr7EjgEksZz8vn4lK8+CXpS5l36Gj1VyzsmtJrmgZx/k9J6g6QxC92pkLFBtzxN7IJximAyoxDK1
Q6Lwqks1It71vtiMDrFXRysNEXDns87goQW1mZaAXk3onIZUkHWPOvhLCLLGjvM/ahzMz7oS070u
2d69Kqjfiyje2qSUcbB2iydy+ZKTJHwKembw5DWleGt0/7WL0uynzqY7aSLjMcdkuIJ7Rm8SJcLp
9z/9fhmTQp3mJGLwWI0Iz/WElIJc6u7sDfCP5YzlAWtstK87Mutmr9Rbh04A9aRPS5wGCfOInEgd
LzpWZR6chhjZCXiP6Njn3fLGT1D7lfP9979B03+bO3UMaYeeiS4Rb/y6D1009i0sVbjLS/IPyZbU
EOwVuYMF7LPt0Mn8wNxg3gc++KCMRAExedN3glnVqk2RvWqfMNcMBlRVB2bNVGr4Xj5eYhQxG7VM
9rmy1fBkP8iowvbUsQQFztyxuIftqN+mKoQ9NUCu8TCNvAbzdK7auDiNQ4MKnDK1OEXSPAThdb4d
NKXVgnRqYxG9TNK0ZW+8NNEz7cXAvtpu6UCxGU4WOpIT8umL8tVIulqmj/gJACb4ffDRU0Wtuylz
TlEbccZj4Is6wTsNIWMW5mgwrAWJpA//I4kh6L1a6E7dwyXJ8sKYvZd0jDqi7VQJtHh2vxnQF1+7
cVLnACkyzSv+NdaOBA4d12hJsVWmGFxIRDxhB0peHS9RT9bDmdhZyVfll2JPR8Xajt5E7PPjd8QW
mz/108HqmHNqGldiSPKvQSIDuPzQr7SW2VePNPkNdPb0hAfSEUXJf4GeqfPxbdJFd+sadMg1WiKu
pjPbNmyDTVXiy0aVPW260Tz7wm6+pmnwlBgZvRTOnD3LLnmnVLexbXKon7gnsPSMoDNT7DTVClPi
12IG4iNsdoyQmsaLmtswaVwbE8sZg3D3SRlTbXGmLpvFml0ypspd7c72ue5B5OJqU6uo8+FVhRX+
j2m6+W72BGiq3aMWu8oWSnIYe4/PVznMC0twLqA7AlFZt982Tv/h5cxTNXCYX3I2LeZrA+2GeKwn
JgpyunNjMnaHCIuMxt4XAl+MGTH9WKF/hxshzhGE1t4X1mWGfcSCKu6D3Uwe9ueeDKMs/bDsRtwb
jyifBYvwPrLjyxxbnP4GQBZVRJ85fhAu/v7SanOfAUM08LiZShUbhFw0Yp0TmXL2gbEqQ4vcv0do
kn/HzTjEYfn6pSdA5zwE5MwiByh2ZL2kd/i8HQyv5ZM8wl1PYbEGtkv7vczoPDfsyWHTDjsdOvL+
+8XWkX0HFvsqldMfpzpfjewF64Lab9+EM9ZSn/lgk7RoaZg3EhNeXjKBvstQMJHPmN/G0nMPUVG3
DFyRYw37JkB4UJRIv8Tk2PdswcYZSGrcuXwSOn7pEuVAwedl6b23MREwH/KEmJoPPofs5qJtv5tu
Ke9ZJZtNp3H8oFwfdfqDVbq7j19g0PxaEgY7hmS8E2ntLw5NvZVy4Ag0uUfCS8cTVjEcsVCs7wtW
3OO/FzqyQ6Fj/CflqfJ820Vn6Wr+Wl9q/vwvylNPi6IqDYkLJnVw0JftMUgaxF10i5BwQ5z2uvpX
Fgz5tey0c2KajIOxhu2S+wLwkxeWb1ap/HVQ6nyrahQcTYQeDoD33N/DNN8QMo61zCarvU+zWxtE
Cdh752mZ4dct2hfvUUtpqzLiHTBxn1r1M207dUDgH+1g5kAxxFO70qZyDp7J23saWt2mFeKJQ16+
BXcHUhBXEfF8XX3wBqdZJ1gNdxoL1PtsQHLVpV6O8r0ZM73KnR7MU4FutdBwQKJKfAug0fRw8p5Y
E9mum+FceXrCX1YecrkcCjuyDkH4TXIH+n31Ey1nsoekeVaLl7wkxjGHuaCnNb9T1xOe5KsXkRAc
I5iCHM19qGco7b1YcDyj/WTUEa6WdvnR0hN9LRhXISQ1m+JBf2mjIbzaVjg8KIdPXRFF5ISXDDFn
66AervrQGswWpQWf7ZJEzzU2z5VFHxbix1x9GZu0Py3c/Svfz8P7v79PfPdfbhOb6b5xeTdIHZlu
2iih/3qbEEcYQTiFJM2CdK96Ud60ZQjnkuWmLtAOieLSDahJrebDMcH8HOesoM2jII+RVRCe2a6Y
7DeUQw5/UFglxy/rmyVhLpIEw0ANF9h5aDnGpbivKEZyaASD51LSAJ3CRV5eDKBFcjD6XZGF/SWM
e28vEqDRKfDhEgBnyE2Caiahqw1GYgJJDaScinH4YgCYHpIZIagd+AmoSzs6SunvndD5NS0W+rk4
0idmXd+NmPVFF0O3b1KJ8bT1HhyPMj4Uk7tjZI32OKSNPz+PkCgOJbY6z+oQSRS5ORRDC5bhaQms
+pEDiHwNZNXhN8fFkeUxU7SkO1mOz6JMP0tZPcf0Wvc9RfbSDsFeCbJ9Qo5+aUZmRYAQYlUkbnCu
CvFcmIDwmaJz6IyTFpsp3OZx2j/HuC1WqqdtZxzG0nhHiUm7kklFcfmaN6r9uyb8/9sPHiaG/4P9
QDNP8iQycPwa/4UF4aX8kf6RZX+1IPzP/+vvNgRLOn/zHB5C3xbGN8rRPGjjbx/C449o8tuOzw94
rm0cBPf/MCK4+m+e8gRPoLZ93wjcBv/DiMAf0S+0pRF4B7SRtvufGBH46b9uB+wDPlp/NP9EQToo
APS/iP7NmJeaU6uhzO+atV+ZuN8FLRE9ZNGasxUGb61B0OADzwY7WM7DefBluEdg5JKlVKDmGTvA
tNoqbjKt0YE9/ql+rBf0xYmPsmKQU3S67yGI9vuMv3zsxXB15BjdSTb5/en/R7fr/70V5oOOZvXn
z/iP/ye8MHwx//WN+KUMy7/ehfbjXvqHEeZvRngetkPGjMo1GifKP+4/8Tfk+XQAhYDuqrG2uCzy
/7gBsc9Ix/ja9yV3mpL+/3LCeH9DPotxBri2do1gyvCf3IDSV49b7K8nEp+DCBsM420cO0qIxy36
lxMJJCDJ8v+LmWIRRy9Iw6OXJSKS0mpwf6XkXjUWA8s+HAyKHL84+ksJTc0G048MmhjfCGX0EKVI
8CzkP4THjWvmjOoOfSV7zNHhMg3O3enYXGrCmvetTBlULM5HNGt3DyKGplhOhEOIpvsoRU96ldT7
NAA4mWdNdhpTyhcHI72dVPXOl8uuUfRom6bfoOqIT8mCZmTIUIBGfks7oN0WXM7OJiGQ4yhT/Jk2
Lcjt7VAnL7+NzFNMsR/EA9T7p77J/zt555EkOZJm6av0rlcoASdbGGDcnLPwDcQ9CKiCKJgC55ob
zMXmQ1TJVM8sRqTXszGJDMlMiXADVH/y3vecwziDhwwoiVzSDqBHMYJUkmBYTyJvaZMAvk1GAI/3
R7wV/jzs8psaN0flYDnx2JRWWHPxWbbzZiJ2pOuuDisNUadKRf1QR4VNbldR1jBJm7glVuQoJr/a
QbQF2+CmvP1+sYD4QEqB6s5iLICLE/lp7+a/NCgKn45WfhdWQ0hd5zDoy7wPK0CtW6k6JtFJhQOu
UHraN+ZHenLJjGyJEHR/6YV/a0Y7bIhrwqHwMC/dccz+ZCj0UO7sVYCd3nDfmF98LDW8v2W4+Hqa
hRYpH0sN2KvJkqjMRiy8lv/maESh56J8ZCxWyPp11cQrOfcPHKFRB5loB+Fy3i2lRS59nvyEUINS
/INgkftMBcexJNXDzFVPuQD1zyQCT/EUgVbHP6mIGOEHiKucDAoEdGZ7nwTrg2kAQLOolUcTCX2L
BkN1yUnQzBHpkOAcYR3OsKd+HXPv0eus2M+LP5Ui9ElY6P1U/UUApWJdJhtf7srAOaBSHkN//LkR
PioveUdOB9K6oHL0rV8QkwFhEK3YN+y2WjP4ITy2y0OenTKh/cR/HSbUxSDMu3uQC3AXExWaQCt8
QRtZGozkoQKIwfm1AKSHQU1UJUgwYEJ/GquQ+EdJV5Rd/kcO5C027msxO28A6OwIL48xhMPifpHi
00Wd9A+08E+lmlAACwg6xbqpENl3mNryHEzaAX73E3HS/M/78TszH+wqN0JISBNrUEI3TLd8ajxa
2Xf6NH6IS3MOgNNiQ6DdMjOWri4pm7rvvtl51RMLAkJe8c2n+fCop5odSuIQQk054eQX2DyXh23A
A8pEEKbAZt3A30q810NPijBoi784fS+WrXHt1Fgw5YOWPgQywp7pxr07bMdJETHlRY/b+lesPM9W
7r4Vbom4jP7b6XjJSOlC2IfUIE5rVgMeI+pzvv3q3//YJEoCLXcvejPV52X7MAzxr185DnAQYz0P
+rTwWhknD9+FStyK4W02nc3to21S+9Cl63HsVuec+4hqvBLI6wrMjLgHPro0wDMmPAy+7R03aqV3
P9rO7/YZuH1CUR4KvpGwhioTSQZnoBoDJvr2iCChT8hnWcwKAEjnR5mtul3fzTYIem+O+nXOL3T8
TOyx5IRwDcheyEkI5OHGX4GX6zAKxblmjsU5MY4SQfulV6K8/P3VrHTwsdvvEYKGephWvqsb8g+N
/gMZaR9BmbgKi0zycHarO91jZdkUbRLWmMtGEMlhbiTZpQhctiCQPXemwbIkB+mT5W1z/vuhlPs9
T9A8842ymw5s6gixLaK24HtTBtlQLoroqCDXIK1060iy3hppGGxD0wfnm3tlAd632fC+Xsso3wiA
7koPI77dE6BhomypXdae7nK2GntfmSxNOvSiOx0po8YAPu7aTbuNklvXzDQOGgQKfYqcokZjZ6Zl
BIpB20sSYg+4tt+JGPnRTgNEOJJT8OagRUm1fVu99DxEV3qLby0BPQzv+30ua3XOhmTmTolMc2Le
PHfF2XzNqekjl6nBDsMULFgHjLy+CchSuyOfT47nQWvRuzctEnV93ud+8OgoWVzsyr0vmNEf+Cnj
GutRAJm1uBjp5MSJtHjoDGM+j4V1ZcgwHBydnW3jee+dwQiI4rI/YzIL66iWXg+ToMWmthopwP8C
sld3SjuTLr0EYDYEXSw73mU5uN98Ydq+NHS+CbY9RcLuxFSBjKXpPS5aelaVerZrcwTafd+5DKhb
x9uLAjOHI6vsgCq3auevTEGdUch03pjGkrVu8uOVMPe7VfXA9/zQTX2iw2ZrPjYlM7eeOPm4axax
Z5GDY2dKuRJQwYUwSb4Jknxf9R6yVoPkrUPfGeq1s4KETXBRgPzXdf97WDqODg0mGZBGJ2ohFUQ1
OdN3TlDfV2q4LTgdoKdULwQEspxgXrlb1YNl5yTzsvTcpSrdq5X0Vrcmpx0uwAqvx8mYwDfo4lvB
l9h3n2vL+UzTb4ekk18MLO+x208H3ZgRA5HAYa6vRU4GMvaQLlxJ+XnGdYI1bRgjN0PgIUErPiF4
j9XYGciUCYFnqxCh1tR2vlmU0Toy5bXI1mkqQ48Hj37Qcld1EzWDJG6yKRrsDXkdeBtTqQJTQeQW
y6B6Rz5IGlkpmp+JPjNshX7uMh01a2r0hPMSxjAPznDIzYCGcv5FPNjCfYYMiOhYWPBaezEdE0FR
ncdi6pvrMCQo6uDiyZnAT0sgojOXRN6N2a/CbnxoGSvGfZf8hXS1ifvpCTgwNe0ZAH/7iMZ5edL7
8jZto1+9mD3CBcix4StJbr0Okxo59OvwNynVX8R57v3xPS88TJCLve+mgTWFb1SIhbc7aVrJWIIe
PwRYciacCFMzt7HMiiPa/Fst8CGU9rjsnSLwQ5Wn9xZ0OWoKJOXMmRnwQoJFT0cKWU6o29Q76lvH
QLR2M+YtZ+z3U+L1LOha1Acac1MStuwHD0sFOc9P2SD+2Ho+PZcpLsOZb/GprXk0sfuzrW+Jahu6
oLiry1oPJ4uUgHHYtwsCAwI4YbJoycwN380h5DMwrg2euzkfrrnlvQohRyAWVXm1l/a1aRM3NJxH
3EOEsBY+fj2Cdncd1B02smRT8GeE1YhxCp2EmmJbtyzuFgdN39CwbybuVVdn2VK4sllzWypOwQxt
D9Hsh5Ul61FVzKqydqzJs0IloGnNZ92xr0zJWQozp0UcQDb9KuU7XJ4fiVv0T+gljNDxyIGGRBrr
Q2XGY919oRMzbqrG+VO3+r6fqj+C4NTQBCV3KYQJCBBnJzzGwWDQZ4DRQHw1nCAE/TSSvWNqw2On
WSdFVnJIpP3FnPkDuJpHXmveYShGcRq1C6lTOKBYa59tLrWws0gQ87og4MiDZmRsS9TVZoBbsenT
HRwaWtz6YtixsSXaSRsx2yCJ3rk26qPSAw3Fz8BD0s83Y1YS3qRtK94ck4K5RM6V2C9oh/epn3b3
04TDiB+yfi4UriFkfi5vf7HrW7JzgRQenNEBEYjjz3eGS+H2w12h2ie/MPcVNWwbYMJxIJjGuoAq
lfuk2LdDah6FSN+WznlIidMJkW1kzP9Qm+EdzSgI65ei9Y0HghKRIb1ONuHCVVqf1gbZUrpkzZ3V
LSwPi+3cgVU41RbjcDlDXUr8SJ9cY4fAaYJ02H6zK9Tv/n7A07gGJr7fFaEeKQIGdCh2w9xISXNF
PvmTTNDyOBAXcCdNYBiz1dmxWaqdggSvgzrrI6dDdulJ8WQi3IwHU/0oNDyoPcddXxYcgLWLbp/v
EpvfBOAQdJFRVRpbFMNgtcc4EenT3vTFN47sBvWX+smAGQlbjWzOADhaLsxXy7IZDq3SN/0AZaEH
Yp6dOyomA42NrwCKsq0R6DnEvsjbX5kFjsXX3A+VkuajKw4GMVq7wEdTrxsxk7g/djUwjLU4Tkak
lmVfPTUSUd/M+7Vr4TZP3TgjcS7fbL0rdlowLBFDR+ifs7f3e2JIjBzdu5+f14SGgG0FHiZ9qSKW
DBHUghrJHv+djg826kTLvFraZ0wTEGzzbV1Ejejk85Ulzk76yg7V4r0JH7cpda/hPyNoy/bEd75l
KbkufQGWqqwR2+dLW+0lr8aOqQ2ZeUh1BCn0OwcSVixd/2J5yb4aADHp9V2S1E+Qtacjmbl6gNy5
0qx9lbZP5uRQ2cy+wZHkmIiEX2pRHYsqZ1NN+anBdIqgh8LHHn+X3fxut9ZH7lbBjmnCa62MD4DR
Z1mxpIH3FNppAvnIYc8pG7QdpWnYqOXUsxxp2QcNALqsn9N179N0tkPzqjsrrlMloVqUoFigxoN4
tSi6Cs2LFq3+wLSFvbQwf68INMFDqW/qmDEiHyYElloRDouosd2gtpkCDFNoLGnpmTH4cLkJH25g
g7GBU8FbC1Qgk0JVTK+Ukwbt44t/kjV4cGdq78stF2hBFRrJVafV8meX6Kdr5if63mr619Fpvy0T
yfiGSxvXMBi3lrrUBrB7K0jFmR9jXnsfeha8ASVSUTPc1tqJXbG9mDNDYtP+qIPlOCzFT3KGCTZl
ixpp84s1tDvdIO+gpuPFktB9I+B8rpDMicT/QS7ivWNsBt0W33vV96ROF3eqt+6l1h+CJIul9mcS
bNCSgQMrEdqXzLAkSw/h9Wy+Mjsnp5brIcu+CkceRdeh8xkjHAU4UtggC4IfohxxGRXmRn+AF9AI
DDUeNMpivYrU93aWpmOkFOu9l9G1wat+l23aUKRRZq1re7RJaLTm9mjMGkRX3zn4pUaF0R3XRX6I
1NvPE7irqpefq7AfkFI95qmMTWnyhyZ0gjngLs+0q3j3nnM89ygBrGgoERz6BXarwqFEWnJ5n+Hj
Ysex/ZVZAAphHY2R57Sdky1l/clpZsgNC02k174mPDDRDD3LbNKfQTpuZKngQA7hY2qR/qvJ1jwz
51wzNNlLS+m1iDFCqKuQ6+TaKnbKrYAauYhkKUp26XY5JaDqtDW/Wvj/odGlOKXW/h0DnXuSd6bN
VZuuK6wLQXQGDl+XpOyGZFeknCgwVQ7xk4lKpEF6Svq+2Vt6/2tyJR0Ph3yimgp5pPL3IquRO3eH
bLWjJZufhLQuWdZ9SySfro4uuyAncT+TMLgpdvaTqz/7I2ZBSxwdAyK2fgyEE1ukBbITNqqtnEwi
2ymx/3d93NhwBB2XeJgm69AQ2myPq5z42aW6aUa+1ztUVJZLbBvJha5lBURbzzyROlQuqo6SW8vP
vr2FbfDIhGcCA36qmRccJy990OtHLbPvitHARCDYutEAQBu00z525tcC+nmICDFuHVnskI/mO1jd
2L9IdcrIt0L6lK7Js1brz3rrPgzz8qvUKsrstDvBpzoxlUMaYmbv2rh+mEZnhJRXRxorzgL1QmlF
wlVW9bx5GYxZ3kxSFZ6RnOyt/Jcl9M8m4yxxm5kv3Jf3A4+1Wjhcmp6cQlIQWR59LOUPSOYMDOsf
g5m8Ag8rYpF3P1PTedZzTvJ8nh7y1vtJAAGFc3sp5hZBGDqNODUBWlNsK6F/2yvYgSDj5Gx5vs2u
TPfkzex7PcseUGEReWq+Ck6WA3bO8wr0Yns1ZI6IoxySF9SlR3Bmb/4qH6zOoDkPgjwaTS67NEm+
Wck+Aqv1D0S19N7qHGfTeACpFE3a+Nmk1gxGCwpwOX2WVfnpWUURglA5u5gLOQ/WDt0y+tcHpdC6
VNJ+nikgmLLQ8Iv0IFYSVJC0EfAypA+rqRk7gnu/M0f/QBzy08EZK7tV3xdjl6L+bACuzuU59Z3n
Dj+m3QPeNhjjDI31DUf+oQr82ziASl7y9ZdlM1EtELsWmVG8NhIPZ+khFx/TlC0yVH06yZcy0F5X
R0o2/21G3imviTme51zH9qMNZ50f276QmA8Ym+6CSRc7fLGcQhsB0+MHNyMT3SVMdmODBOVsnHB6
LEdf+O/DBnxwEkB8HkfNAFdzhkLhUrmGzqku+zbqrHu7MVWkmYxQfEJyGjbebI+5kf2DMCU6LFli
HzaeV9fmaspf22XC+JKQRZBnya9kbnnJ6vHYw2iCx6kWAntbdqWZfmiIYGWd/ZF3RPgRY7wLstY6
UF0ckI+Xe8XOnPnCemWFFNVLrhCSIrbDWc9Id0xfXS5MRLwmnWf7ZwwAfg+8nwrGIe2SvqUNcjwt
6svzspnjoHhYlgambXrXqaSIlDhvZXvopN4YLqRzxOCG3Aj5pneUtr63mXMgD5VX2BcdUD41HkDd
3klUQ9TqZ3yq4jTq6TMZx43UL7pCl4566G2tmU1VuX03mTjwpdGtUTnaT2331k40WcYII7480Siu
h6S/SdNerlaWfpl4P/c1VmCxgeMWQ8uiHG42P1B1Jb2i3GGIGqIu4Jshw8WPklp+DcGSPjRu+6Oc
szNA2V9bMY1str/q4pZmC+23JO+IWC/dX8MFm+p+zi1A1tWbhmin4meYHNWSP/N+PtM/f+Yg28Np
wXWkjWRoKwMHMHPbsnomgddFyzw/kfCWs9YqToBPrmmHolwfg+aSZtvXRHUGt6CNCnMzduTvPaYA
ozORsemP+eo+0FAC9C1AN2C58LpEhoW9fPPzJYF9VYoIR8b2s3flcthQiW6wK3x+mPT5s+aj+jde
8DbJEPYPC/TEdXdtoN+DPWWBcC6m/sKgEBQNS4vvoBYfheg+bJ+30+oCPbLklqHj+7ui4lEx69o8
ZaWIfSXR4jTNgGkPGwRW5bhfR5SPQnypxvvRteXJszXJ27Eab1O7YgFi6UwU/adQRN5rHORhCw40
nFvG5bh9vvxmCBAJl7/ItNgl0BnqLZXJKd/qdER/VDtXP7cI2Hl0k+Ax9dsfQ6dOqKxxImPHNfHM
hP6TLKnkZAVoHUXIGUDKtO+Rv9pbZopCJJmlxZfme/gmFk4LPLWM+rSMai05pZrk8g/ogXHZDnGC
v5oC682ZUVsO/XSDO49lJK15LuiNCYMCbY8l1tbSnbTaj4U91HXAuJkS+2Q4yRuD/tPi5C/tZre1
8gFEDPV36GlZh4RHfWz39Tqqh7IykPUi2ArXASmdQJSnbPsRwSlyN9AnSb6Iw+paMIIeh4mIcR7y
WJNo42adCVCFbRHynI5sPkcKFlh2VDImWmlcwlqR0BO4Ao/MNBHkZjtkcOKVSf2BIa52pPP3BNDw
BPhSZDA5CqEzn0DvoCTwMw8gQ/4u9fFlrskA1Kb31Um56TLzsSgP/sAdNrg1KOXeeDCsAgrr3E/H
1pz/AF06TBPgJRzfHmR1C4OxjZ+asNnd4k6/atm82gFwzVp0T4Ppn2eDRx8ramQsKj3kiNVR2WSR
So3qxsta9EFwm3vDv0utrfjIcy6ihFmh0LiCW4tmdpZff1WLJSq6QRs/NHyBsJT0Ats32CaAqKTp
YkmdoXnaVvet1SiXNR1oZY62g9D7EITbzzLHr1SwkK4tn2EO8gkCqpoQjWdcw+8Lq6X0I9df6ayK
5lUZw8tar1/WJqTERn3zGC57Gh0c2ac60C3UgRhFz1vcFtGTKT6rpOKeIBfjzH0H+YVuCO5Du2vR
7rkLq4cZ2dwssORJ2XMrAgpfki+Pqe2oMwQ3m14eRKG7ANiJF1Gl4L6vMf9iYbtbE476Khtf4QCi
ul+xA3bb73rtbqp5OTDjbp7zNgaVd55aTjIukc8iXS0CHKEmG7/T8rjWiJq1tHnEiH8phs4Cvmm+
MUj/ajOIshjunjqHR9VNdS2k8IUf5DVXiQHMHicjplvHM44TcRuArCYjjLHE/bgI/YbAhUo/rtQy
REHXX5k7DzvR0GivMgAEMM5bJPf4R0DH2XNgfM1lb2J4YhumtTl9t1sukcha54zOmsvfZgJfZs65
aW2bF73bY9TnJe1tdM9lPpzWVAfAkoK495l8e860noRHszlL9GRVrfBYaMm5a1Z2uY2mrm6AOpIJ
nrK8Oe4yYYQZES6HgBDakOHZsxzwXkBKe5pKXuWqHr8tJJQlHUmV9D6cErCvfsGrqZJaj+sB/l2A
zxZ5Whns27H8wldaMbZsPq0eE6Zn6IfFKtad2lLmB46m3g2GgzBQArvQrs2Be6s2ICQtHb1Ub1KU
MUn1PT85rt58NXvrt7UYn8zI6CAdrkf+8HTICEL3VUdHBQSApt9RH2iSz5nefi4BVF5RRyrrTQaW
dXBpfP1a7bwFYZPdVt9oBG+q87iwBSZQs3xdG/qWrJ0PzWo/0bM9qX59ToIcu3L/tCacgM1HmQgQ
0lrclCzMWgcwmp71H5Ysn6Dl9vvVxk9YL/pLBvvbFjAOnIF0b3ubU7FZCUmalFb6oI2EL/DIAyIf
yzi3FAZELrfNFOxAV4+xd78HqnktalZNgkOREc4cprWEkCyTZ8FL72HkA/FP7LXFh+e11i7H8d+k
j/Os2B9xCFBukf++cgFqeXFwbZjeos7+COJ1cCzH65/sVfc404cMIleuMT5H4BDnNaeeLmRE+mF5
QNmGMJGO08KK56NPZC9g8iwRFB0OE5NLcpfEwe5IvEUAHzeLa2DAoKJsoZPwlFy4l0/t2iDyHk+y
8yCd1e45z0Y4bhqGz1GrvkhpT3f+VH57zPd3M1/5bhhVsNNa2cZi3cbMncM4afjt5bbij8SMQEn6
zJWxFHB7LOyuxXJUaLyei3duh7F+wGW/hgD8RP3NZIsk1fm3AqV9dO2xvoiU0yYjDSckHkudk4ao
lrZ3l4tlDu4jU7doAv0WW2Tt7KSys9i14H2Y63Iah+lF2VGLR2jnsyLdQ97/WXb5i9T7N+pyuWcc
yePUUdW1PRVpwMAknPohA3FGDz71lNwiIFxSwS+KLFPcmMoux7xfTih8f3lIYnnyEa87wW8zMJYY
4+2GHDpB+mqfRdKWl/++4Of/VzwugsX/lyRo9z//x/D7P37952nCrPT7v4qD/v6H/5KnmYjJbMRB
lEpIgGzL/7c8zf+HEwSoz2wLhZiHKvXf4iD9H57lwm+H8QRCF93O/1an2f+woNkiG/LB3niO69v/
HXEQouT/U64M3JD/mQuRF7kRcjzT/b+IsF41OxgxFnS6DpGerhrAkGfLme4VFsJSPHa19jlCqA0t
rszYy/LgsbC0nUpx/OKKWkhWpN9Nmu6NrdzJ8VAz83erDzzVCDnU8OSDypkwJIUY3/I48GBPYdFQ
T6nJ9Hkclvs2s1Gd5Pk1ENND7SaY+e3NRJ16xb7Q53fX7rgle325rEWKiD+fsRLNWK6c6WZDT7ql
VjJGpcE5D1EiJ3yCAW2hN1WIH5TwAW01KPB2aAKgXljAu83RKb7c8t1EvgSTqv+uOwONuuHcT/nQ
smEt5Fun36gy9rOaM2Q73kqx/DBXtnsaTIzz4Vy4eG2paKMpZdHUyvIKTuZfH81gF9e/v9dLbjlg
oiDchEcKXrq3ywn/+sQkyWgMxQ4nUzdGbkcQHoeApRlj6Z6fvE+cmwVWtPKEfjUH45iQ0RGWi+Pe
bF3rVtZgpFgONtFvnJZwphhaaIluHgiKwkWuUW3bnR+7mj8eYZ/Iaz0LGdr6Wp3IknrNcECRMJL5
12oFUpnm+UPWTVD1KDD+/hPi15zwW9JP7cQG+c2WZSiC/FpwIy55qb9zvNFhB8Gl9rufBnO1V2ll
4QAYL6oqfILjlOqPZmftWYnw1eMkJEEvQ/pbInwf0ifNgjWgXO2Y2U0beaKw4nX7v1DKRfwrV9Mv
veuY1NMz95gZLbn4MCegIm3VJA9/P0BLuPHHnNKN5k033ZXbRyAT+yBbpMuaFNMcGiARcu3aGe7V
LN3p1DmcrgisvfHGyO/Dn803XD0DQKxCwjXRJYcwAiEozJn3h/23sdNG+SR9ooqB6k7JxfErDNmL
hUrLt9erlq3TMdEgJaVI85lUZfwRZYVyrlrNMjKt5SwNQtz+OqpEBi0zB+Ne/9Nh9c9/rtcJJ3Jx
9xdH/PcDnwP0VWFdEyNlDWuBKR4rIU965u97zZgKng/oGcMEcN7yu4Cgx+L3SMlLyK3909MYbkVp
XmV3XjNld+nb6rnTwZnXz2pYENyscormjpFK2feYvRZilbiaqdb9DSMTTOl//RhboR3IR7n/9++n
yKnhMBSf0pL6AScHrIftQ5uy/maWnhYnAH1CA7XZoQ/qn6VtIShSErQeez+LJV5AIuQw6+ca93Xs
LGkeD+2PwChu62gbkFa3+7ejZrGYbg6zZcdWg/d80jwSKzxNOreqoJJFZYhzfh73MHTVXnYO9JZp
Dm4J/kjqWivWmiaN8tYyGVx4U3DTqzSJqpVA08menyYCJw/24GgXjfEbjkp+5fcuMoOGidTfKLSg
DvTrIGw81SmQrMqHdzxu3BF4Mc+a7ZZ3fz8amDF3pgvKLm11KD1bMsTMdApuE2wBz2yxWZtFUIDU
7614GZOeLU9pb55YNiiL6Tw4MnPwIHvmjSgqd4MD4uKB2JPkl8XxD2UGtaI1GlZmK4/2cSqd4B4x
S03kLpjkO0TFKLYKe7wIB8stvN5w7CZ0/ePy4adkgGoti4rFZRbEeizkj9YREEce9gCUJc6Z4O2B
nDLhbd6xtIjdmvA6E03JFq6kQ0u6WNAGioIWMAm653FcCZg2NKSPDlNomR4g0bw5jip3+GHGsA8Q
Bzryd5reVr2CqssU8Ijak4VTHfBwKC20B4vmnbCzeqZTGJpvDYHhuUXesOubN8O/Jzb3Q4zoxzLo
KWY572rT/1qy5MYg2q8Zv7cNo0sH37XeNCS8Y9tN5GBwkkhIdBOtDQcnVRvTy6W+DVV7ZD5zZpv0
aFfrNhfDzmcWTwNyVxQRzxLDXtQB/Wys4ZKP5Bf/3TY4aRUiz37qEZgQ+Ex99e5k46NX3QAXHjaj
/jRo8ThWJ7N03hI62IpGd+ueaSi3mE74c+NiP6RFoyLL0W5r3h/gUKUsZ6IsG4/onp7dnnkU+ZUl
EhhUDwnpGk5pXdzKYSAz4Ja1iG+SPeN9u9zLESVDJuqboWrciEbJXry5JPrM6+yWr8EoE0r94rti
NUfc8cnMcDB6bDUT8nqaDMBy5bUMB9m9eMBc4VJ+Gph7jXGuae/KG00Spi5HsVF07la/ACPHIQwj
smOpkPyxlzyIFysrD1ltftg8RsxRYulBqMyYrO4gV5IHRZ9pC+zrKQuBPZ3jeBtdZ7ylYr46BigM
I+jAypjpx5RlVw1LX1SU6juf9a+pQ56Fu5UaQfnkGTWnrNK+lk0gJccp9Obu7KCxClvSl6MtxrBC
7RCWJty3rkPfJPC7iFz9AKuAhiXh9G63K4g49qUs1Vn3YuQNBUa7Cq5L6LfIduuMxOclffd9511i
fyY98OznDIW8BMJLm560Ij12hv6jgBsTUyrEjOCQeYrqCYgvKc8DG9QREV9dPvuAsvaAdTUcXRt3
wmOItDLs9hNOhG1+U81BekI7ySDUQQbZI3YIRyc/5COWHTPAi14Ux9a33iT5SrvRN59sxhxn3Tfa
ndzUdGIejp6vFBnzeb6R47NdgEtmBL0beH9gFNXnvGF/Djzhsymn5qX0hy8OGs5Wm5gBjvg/LhZC
ncXhYSDfkL+6CxkOoYeGxCYuZ6958Pp+z1YZrUpSDkcXRtwt6Hk8lxnJnuuxElWjiD2GmaFK5/XW
QDhEgTrSLLeoBFWT3idG6b5p3EEhbvZgXw4Wr/FijK/VYD6yvdplAa2jstxlkwiDfpmZeFQ10Tcl
oHMP+2Kc68wi9W5xzwAlejzRW+O1AKtYp/LXMDlN3OBFG1rUo64td+BvPfyWiK8GIAzmWidRMazi
vto+dAory0dJ8Pe3cKKB8MgTcR/IkfN6pcWvLA8piL+Y0MVdJoZQ0C+Io+8z31yJbE3KeGjcR1gY
VJvNA8OK72QdMMzLdZdKhHy15Lg00KhsetpjkK4Mn9/EXPsXgKHTPhO5fWBCBdP33W1RDE5lvRus
4A2q0xGpGhuqvHnL8d7v0kdl45FHxxLVo6M/I+19Rh140ZbmKNXcnop+LE9OPvIcJj8Nz3CugF2n
l6rUD8jmrQ/YU+OxZQkXGxxzHzlDCmj6Am1q4TxM3XZcdPyHNkZ26gmTTS+ojezo2X56DHqX3D5p
je8dpQ3ttgE5vkA9WxsKSk7sT5a6N1oZwBTm3UE+yfRstq+zhaHbhbWaa3ZO+lf90HnCeTZa9J3w
SAgadgrzSbI3Hoaq+ppn/fesWgxZPWkDtgEoRp9N6w5kNoqqBrCcIsbdGHEJzOudX1X4lfGeXWez
764Tu+LD0C6gHmf5MRI8f/KHSsSBMyEgWQ0KMo8dl9Q192zxToghOCTJ85AmmE/h2HWZdmIt9W3M
OdsD2Uzapddt7fL3V5b0v6Q5HgMPrCvACOuFeaW9H4GCxUJK6+x3pH2NcyuipcqGqJDrow5+cVcH
k9h3Wn92MIE/ymR+J8l2CTW4aQeLgPdSt+DWwtIBqcUCKrv1W46CDfIkmnT93LpGeSPlGl1qU7wg
zf9dWJzCyEQ02KMa1/VohE1tNahiRHsFC2TsPMYArBF1FqW1fhDII/eTQcJeZhJdN3M0GRwC4Dbc
uBtR3gp/RptUy4uOOCV0BemewWKOT8sALjYBjcBGrC4j1K6XWZn4eyeAr3kY1MRSaQUBmmDB9kZi
A44Psj+mWst9ItEfV5AJmuWT8Otmv8HASfPI49K41wvYLShpYfoKJ6yQP5MKTGTPsAmYt0F2rVAd
Fb+scUHdVeoD8hHttw7Ca06Wn8i1qjPXDn5wXgqc7pww087sjZPVDsiyzemeJiaP8wI4bgqU/t5y
9YblbmpFVg+ZPrfbp7UQO3OEXJaRrAF3FifoOj6IIW0usGSe0G9YPDHjo6uxXQnINOL41QNQpqBX
ugRKNsflBDtnQNi615t0uqaS8TNBGlvSGL2CljNtB2C+qBXi1zw5t54gC1OrSTnQfc6WgWF9v56N
zhtuBAkeewuXTZkDPhGSejPN5rjpnto+e2taopedMv/XR0NOEmy5NLYniAkMsxi/562kxBRx2zu4
VXze91T8L47Oa7lxJAuiX4QIFHy9EvQURba89IKQhfcFFICvn8N52I01PepuGlTdm5kn5TqNIVnU
xYlZEoaNqBrkfh8zjltlIwEa/ArDNKKPJJexl1/Ym1vW68W3nwzsmWzU78yxHlO84k0L3ujGIgEj
Hiqj+x0AQu50c+9pbmsV/O+QMBOu82J6lhpg9BiPD1npw2ZackTtiLrJhIJpZE6VGhiIbwyKoiYv
Yw81w2dmriLeshWV9TDZRpWdqOv7mDC+5mzegQj1b5Bhg23qRHprQ9aHHuV/R3jAxZQevdb8cMQ2
NcZ/cIJZeNI4tFI+Lp8ogF7jIUsY8Nn56yFujNdybCbupWNy7K0gnJQBx6z38eVo98GMKvaVKLUe
vYhb1++qFb9oN7nJb9srHHxWjEKY6w02DGsLMo4ckQTyPUNJslH3/Na6VlQPcfODGFRCJNfrwbSy
8yzmvciJ8DaaTljHME4lcsOxJS3PG8gXwdEcUjVAOG4DWPvJ5OYzvTW+4q7XjgkxmTdRMpIHOZv2
xrTJRCXNNhPtS0+LPCdk2oW23/PmQ61ZjDfYxNuxd6BjEPFfyxH7dZ6hVFoSrc8XzxjNQaMxHwJR
Q+RITdRqszbJSlAtZP1ZBEx2VkVnfCebnTX5tL2WSEFo1qSAFU/fxA4rbzmJEYmjL10ER+OFzk+x
WcrqV2HWOY41nYwR7odgULSkZwIKc4E2yfNN80O8cmXONX+SaqOn+Y46u3Gd9USBG3FDM5URaLlx
trbKZKMyZP63VO2roAHWm5Nv169mTtX2dTbGalOIwV5nJU4MvAjT4tT/CJgLZkckqNjtcNVhtpCl
725lFBWnPsEtr3SzI4ds0mFXttfKhZgZ5bgscdFuaQvNdzaUx41JfcqqyRv8db5on60g4tXvHtI0
3WTmkuxKrkwyKrmw3qxzuxQYzYOiDAbboXUaB/dVL6kb1jVg/8JHwjJrrU+dDJ5a1X/PS3BRNlNa
MszoieOzyGWws8FxcJHP320t3pwGWRQGjbuF4Yb/IOZP0g9xvuOCul90/uNjUmY+sb9psdTrUcKA
QiE+kykJKz55m8Rw3Z1fARFgqbNXIoKvwZcMcBDsSUVNhrc8DDQo1akrt1YEW41unlt2fw8bmpHr
k866m+hCn3ShHqrR5ef77KHcBLqDL0OLOydm07JF1WqeOxKFGzXWL0uSPYIKOs0Y1sqOL40XDByM
3fsUmeMOQ8sTuLPPpBIfxFbDVFFUo1z3jYsLKMVYoZ8aEas9G8EGqoOjkOz7GqRDfMPsF/j4hJji
MHr0MtfaaPuXBuYrTMtXY/wDGJhyuu4RLq6e9NXOT+uSMeo0llnMMAC/zbb1tm8hrHhOduRog1Lr
UYwdgGOfetxuJs+EyQPHmlZDgoA/UpJHCR0/mLhOXtMn7BZ7WnIBwwTeb9Uq/+AKND03AII09j7O
kaYjdYMJumLaGVPPDFHhMAiKW9WGXbJXoemHWyvMRWK8zKuuDtZGSpK9d4ElBPY3W06ehSIFqpU7
LyMdWTtRggBySuBvAU3FOmN3GRXl7xzT6G7EF2f2L4SRDF70+Gcpm2o147ENV3rU7o5ymceGBk+z
pt4hj3nYFgTabjBU/7AxmgYLKKccXOeF4JcuN5PpcK8xKOrz2uSUGHjFejH8cwWPVQrLk01UWGgV
mJpunrwa78DyB3oel2mDSmx6GRO8K/B3yxvfymBH4jCpZplvAEjh+hNb8c0mhaJhiZixDRptrHxI
LTQO1NnGchHsUwg5FSreMnz0y7KHmcWr68aHrIYI1B4NjVMj05ssHw/1BJCKZ+ws2CdXsPGZCOuX
eSEDkfFWZLhL1qbDB2uOxXF0lI9VJwBW3+BFmW+FvnVz4JiTW9netWsnY1iesuQKbvEpsDVq2Scv
7NpFPaUMizoW56bK5Ha7nNDOh5EnoxOnJ2PJf0X2ahjOJ6gvMGC0EvqJoJK+mXgIl4O/BRb1PpZW
eWgEkEJVv/MIvuLYiHBELAWT1yJXrGXBfLKmrnv1Z7nqMdAGl8r0VRaK87X50oVZ41y7BAKOb3wy
nW9a1beuuzx1mdqLkZ1Pp+ZjY0FWKRt7ZdjUZcTxGqvhgod6DZ37M1qSX3jH+yTRby3GUsyNmlhV
zgoEBXyqbykzDRfa5fke++C6XCzLXTX+1SYWqWXu3xPpnQ1jALEEYopmI7ntndEksJ6Yx47CduUZ
DwhoN+xx6r2b8W81Taze1kVTFmGUuS8am4xDKLJ1uq8lReSnY3lYGC/zEisd74DpfWQVJAxtsm6w
czemeWlVpZgb6njWqHCSNJ8bX1kdWHcyp+XVCJFZOSWrm9fAtl55k4kqqfaulJ9SNNQsmMjQuiDw
mLROBRBVfCVUT4SUxstbmOO6QMcI8CdzKSnCuiLk0nYENhB4VyIRP0Pp0zhq5di3mbCzXOfbAUYI
e1LUN7qIv72GdNACecWx/5YpfUiNclzPJWVOXa6POjFPHackORnY/q77SPNbRccF72djYzDtxosH
o2g1tguZgbuqKOP9nKbtTvNxEoV6nxqslqQWuzh/7I3fdAB1Aw4LNgecMj9iKs8Yd3FwniKjfoIl
9gsp7VH05RlsOIdYuqfY4awHnpHZlG4BFp3E4jGO2FB+dbIfJ6xSfHnFiEHDSca/keU4K4U701SP
6O7hEvRA6eN7EkIQNtWIFc6awmaY974dv+Q4nefoOUuYfPmxpwQQmrDgH2sGGC+odv//Wbsx+LsR
l7vqxQj0TjqsRCu7K6m1Tp/ctGf+YF1qW+BhabItWR7G5yxPPj26Ccmwjh+4Jj9jMd7NLgdVhC+5
LMS7HKWGRei+G6Px6c5LwWvCdo0E9cae9D5ai4xRRhe4G5uHHqlkwNW9Qth6bWih0Pjs3IzwJb7t
BOvNKmiB22KxO7B9eMzqfO9RS7fvSIykOt0QFNgYVbcps+kdBli0GrzXKiNenaWcMkrI+/ZmYJj5
oDnt8gU2i3oBRl5IJ0IzH9MIuOnzBiuVc3BGd+8hnZVpGVYxQFXfjDbAJ12uH7cke0sJYLXs2jq/
9xccTVYU/86eDnPlnMEH8lvjrBhq0OK+XWzmiRQt5/NtU/2muOdBZyO05xR0xzjFV4t1I6ybhnBe
WRx9d/icnOaYFc0zDiWyL7N6nmvNNie+d8r4X2VkFNx4GP+tmee9bH58ki/s2q19jefTbO8H3WsG
tHzVKVeEg830mAbjtuoKuTLyheHRGB+KiZtHbYyk67lpJc7C4tjy1rlFdMNMCYHY8fTo6TJ0y+XF
oblp23KiriCiQq9Yg+z1VvHs/qvZdngT5olZX7iuhVVj3fdFf0yz6TmfncciMRgjm23elrtCYrJk
A/WNL/7d8xUtBvj5JzyIBjBXyOq4mBvzPLcSLWBwFEutNa8qD+TiGxZfjCXeP3cnOeVfDDdMRFF5
SvPoC3HDxTLSHmQ02Tf8QFjb1M51OWbAntLvmu4mux0+fdm+ubDtVx7DgenGl8FKuHQty1k15id1
EFdghlcSrZhyb3dxaXwSlY0KB9o4GAG4CA7dY4wayrswvaPoFz94PYaVR3Cimeqz6xdvlv2ADyM0
5vlgBwVLi1ZD+JygAVT+hk7EGFS6dbQ7rGBx7J3q2Lxzk1NfD6SduJmX5Wwy+d6uL0BySq9DMKxY
kefVD2wH/j6ssnrPWpNZOBcFQ8cy4n7IMAlbNytbTzV30L7RkBYdlyXaWi3nxDjKVyzEzzDE9nO3
fLEf9zeZK9aBgfsDGWFcGU7g0h+FC7+9udKYhNalW7/VBVNzhVOwMQL803EFw7qX5wUcONMO9PnI
96N9D1HZIhyGc9TAkljckS5OVoZpDWweWdqinABweLBvo0qavHVlRSjNqr9FKZ1LPrATGNi+Spy+
RJk1g38Kbhd6/2faW/cLC+Zg5LjNPNM+oM7vKkfuE1pJV+yiPtr0WweaF4hk1iS+bHtaeYP/jIkH
gnN2bO1xI1MnO9cA0VmyVAiVWb4vmnyVlYVeuQ6kqT4AxcL1ak/X4lNTwH9V7ZO0pn8ob+ZuIe2R
vliqfosj+eIDI1sxyd7Vcf9gF0cE+3CgqBbL392UmfeyDd5NTciEqiqKPudt4JUIBViG6G7Glm1O
zOwEcpl2t5q4r2TdHEO29CO9CW7nTDeKCK5o9lAr+9OkWQQOdgXomktbGal6VfO4XN3QnpFUyEpE
40vJP1YbsbHiC4hhnLPM9+rriBCxcotl79+Mui0f6GWIHrOYx36pJc3XCvQh537px1kogQCgQ9Lk
kuzrEgeX5X/ePuqJUz3QoLOsa8rJFYmNKF3uW11udem+yyz7IdRprxwHVcVcfliqVGs/jh9jnXY7
dq1HaSk+/eQtKGfVq7aJfyoQmg0tOG7k/zgIHNxM25fJHSlKWtazD1w+c18bSr3XdVqUW1BQaUjX
xeJOhPsFIk/et/U6w6icI6lRCMRNAXwqK4nxE+QyK5LGFGuPs9+ey2QPDI+Fd84jXKU8GJqxxOkf
GPdskeCrmtdmkpds5iJMyiDaOmNR48yqHiIIs3c+4qv/VZgetNIeVWVKnqCaU1PAyhPlDId5DBI6
99SqaBsCU9qYt0ZmPwU9N+kEuHGakStYmuRpIO9qeCVfScu62RBeCSZDw2PLu4299r1q2YRB9PjU
qcXzVYDbh+OiLJdzocMQFRjPDotyjLm26N/L5TFtJOOrhaWUtq515yMpTcGVnidry0ghCEPOv551
NT11GFIAxd5i7QXf8MiQTz79inNb7apMWJCmCQLadkIErcLmwatUUhjSBsteA1tbOTMSVu9533WL
dlS71cYc6ZgbrR2uZ2LK3irFw7eZTbCvDg8MUogzD43MOk0G6DLXmQ5Y3p2DaNCKYVSuCsMlqti6
93AWBmLL1Wfs8AWfKrTOxOzqrVSAu3quJQ11E7vFd247r+YQEcwhoFPbmzi31u2EgIw2Wx0DcaDe
nWKlJT2gd7Ixnl7SYdwNohi2GXE8ijk/F9pmQVuHDX42FB2XIEls80ibqCociDeVOUB86j7Zvybh
qB+XuHuB1cmmwsQySk70rFmYuW68L+GwxAyweJwFYfSaAZoch4UqusIburV18Nwt0X4O5jO//Cee
+3MVccAlBS9G3x7SxuxP7ElzoIdkzdUustAvbb7RnouU23Ce23o3jEuM5JgQIUiv1u1U6Lji5vPU
74comTAuey9zsTwooTh8q780bo/SNi6Dzxs4ZXzWrBiZghJJtSHvmFncrDLXvxvVgnttQdDyuML7
rfAhPghBLDFHCVbQgwAIDwl4Cr1UX/bSPkRqesormW5nFty4o3ZQ5t4nkU0r38LXXbD3WxLvu+Ni
ThV0Sc2Ftye1/5YUAENl8WHmhti4QfXuYDNqe8mzGLOOwMgJCOiALMPzRCDb6eE+SCMim/Yl5VO0
mLfeDEnRWkzbDw4MRDIPyH+sq5gRzP8cxPIKO+Ey3vb2WdHRo5RuBhffzMSqaxkPWaaidYAFpxIs
Ubh44H3c+kN3Z9Ezsi6G+mNwYsgA7si+ke5Ta2ZxUJ5kIu6SOb1gbaLH94a+iKF1mznk0XYoTo2r
d0uGE1lCnWbRsLKbOAImIF60RwJFZQ1hEXvOTwEh7VlIvCklC3ZsMye74ay2pxdVu68pfRdWNV9m
tLJI10+qHu6IPwwrog+k5nXlEA0hKbqoz8Ulk0AGwFBsyESm3l0orlxAJNSc5NpnRrqmECPYGQ7P
LqIBZkQNL7tjwvGFG7bJeO84SXcjo2JY7dWxyEF2UPf5Lx92U9jfJOc2c9iaITypWlGdKNile4Nj
YTYB4+nC3MlB1UJERgQcgnPflM9CUZnpioVjmPAKWwuYZ65+CtgVraxvA0DuCtEg3eLXIlzu4kBr
Cr1F9CvWNmwNNtnmOmkXbD1QCOsyLHHlbaWbUqJ8O+FcOTAtm2eNUT4aAUdz8aHvwFNqfRs2xuzP
t+l1bszq6NXzOQIpeDdGAZ/6tO2JE3C20115WG7LNmMYwUPom1V5LtVKLvhtZowEpOF9VhrZNomB
lOesl9lYribCtZ0WH5LtvGd0T5XV3JlcO2+b6IpqhOxdJwS4LNoy0jEB6+CBdY6agy+779zqP9LW
XLGInI7/0/TrbMQ1179mAtdNUwBWT/UxnhoVMsOgXPlhMWIvwBb3D9oXO6ASUzm79K/af0hrSScq
JdeR5ey7ojssbcf2u8JC4FNGuyDQVcWpJI05L+Ojy+mPyhfsitjn282HDyLGx8DPqTrzb6nKY+YZ
dMuK9ogGxxAkk0Nt80qXcKjJXfdI6J3pR6FNTgZ0Y3Qn47d8qSb2gliK58h9h5FwyL2H1vc/kVSg
sWBL2MQuZrwUSijDunsTfwiiMH9y9gXb3GMmnoO2PDIsf/ioU2Ixu8cBUOg5MTg3K9LXkfcnfco/
BA4Wsg40g7KJG89WHH+nxkQoIY6tXQQVq/I5SNVYAAiYsnu7JbjNNaeyVHZL+sCtX6oYLcHZDIl4
wO9Ah6+w238omGGN1aLFRW8rpXZLT/MH2PuDjPMvy6lIGWmArxk2HFDoIG8Aw7jzE84tbze2pG9F
7m/nyjPWXFYPdeBF2H8XlizRp22LgfwYtkFhGccctdKz/Z1ZePKd/60rZRPOTJ14VuJV1Mb01GEW
oA2yhF6iJr536Y2hY8zVFu/BT5LYFLotcIicqEzWvvkQx527dnq2Wt0SdGeGfq/uo2PkV8+xV943
EdAt3OHcRuecBRqm8F6QrVWt+MPUVezmRb8zx/HOJj1LgrLZLfI9A+OzgjeYbzDwfPm2ntA3cSUa
ostDWxhvsrLtExTpf0iCK8gvWE948uSW88w5zTHbD/fYkT6r1vyBImNsWwD81Hu/jgErmwHYbAx7
FrGSEsn4HwgluLV1/wjGivcBTD5ColorEHg3RK5PwtmEo97SkopKIzEX4rbkmtmR9VnYH+GsPmFO
Ac5MOWNeVHvbYGHmjiWIhNj9LYio3///b/4wcKEli9DVr+IWY69Kk61dmj9Rrsbwp9yRsJH702ed
JmjYE9GW7rL1RqSVfol/goKybpJq9wubwlW/1b7x1UY2ITfoEsKY3xl67Y3ld09TQMCu0Kyc51h9
lzLzN1GjXqG5PTq2HY5d8pqgqK1Lal5nOo8Q1bXEEjVqGDntZKCesrUzHAfqR2lMm67mS92ySpo7
/4Ixw7lPNNIIXT71Gs/uyanjc+Iv90QFuBsYxx4q0KHzo7vEtu6o5Pg1LZMH6KesqI714jdcJa+O
wz3fWT4X6Z4RI3ajZQLY7zZU/t6nLQfjVMhH4NAHxMPDkqi9S6RPWuCsPapD2bDsRh6Cbk3PIaMH
jpg3iiUO3swrOWnnEf3qr1TTW59H+AcnHDeR3hX47FYmYdMVHhym8cQl4sCudyypEmfEooSJDnrj
V9hcOJa6P8fZs2rBZfqxkJD8qb6Q3cNUB+TLO/+pqVBJWbFHDHmHGrmOPGm5N7vEwnA1QgejdHYq
uUa4xi5hwXOhHnRdTo7e5Uv9liwMsuB8P6lY5fM/YvGaMzYu3ZykK959jinavChNXTdRw0Mvdajp
7DAedf63jRZ0sILMCRHc0fSkQ9dwsI802XbLdv7MgnZxAARsMuoiPQk7esDe7N7POJEJttiozZwk
urQ7FH4OcaTCLRe7zz6x828eVe91Q8BrxD44qJey1EvodPlbSV0COBD0Gj1cAAs/xtE/OmrpGxrj
z6LX7HW6bk1PTcjD7TXgc337JhRjvKy91n4zp4orhWLNSmlITJ6uSP1kaw3DyTfBn6hi+CqjYh8k
cqZtKFjHPqd4xAVmaJ6oDvzBP5Aw/RovlaZkeKgOdfPjUQphSOzLKQ6NGK83opJzlpP5O689D/aI
pAq7ipp+VeJxajxt8VWiFBRYVMWVI+iol2Ii5jnX7Bs9tZt4jC+6HOhMmfO31jNWmEoWnJOEPqBE
0wmULM+gWbZ4je/1rUhpqr9U/xLpno2pvqPTbasCPh+6Uqek4wqMHtlM0VMSJ0xN6Z7ePI4eof+a
hQF2XoACItavwKEctAUYYvTNi6APZEBSAllBFIVMFWaQji9A2RwSvwXMlbtXZdcPo5O9Cqd4movJ
Rk5xIWQk5drJnQ+nC5qD2XpHxJejBQpQW8N1CuIwwYBGjdOTB9MrN+VHky1NKGCxK+LK7M4hSYKW
ukcbWRvcBmm3I7vevFd+cd9kw0Nqs5iMkONmXpMxaMx1zuV3he+XL8NatAQikzfDoVccETSHwwSd
mbE+kyzjMduG+aAvNcgWgZE97DqJl/z/TXnwxrPnbmjdu5y6sBSjPi7/UC6hWzMQkREtjNvsmu7j
JLsvRraG2Yght9TdVyzKmp30u/ZJvs5Jv+cBVoat1Luk779tyZvsiU/8aQyUmt1UgxsoGryfrs3v
Hc4cFRvPRJEyfhlhcJu9v4Uh6JKWwxWa6mXEflwZgxNCGHFvYUMUeOcOGlG1maz5nwe4+jhOyJte
2ZqbiaMRA8MYCt3/eH5G1apiV9QbZr0vCupiMpG9ZUYBAcFJ5zs15R85mJqd5SucmChGBif5KBD2
C/ev8bzHDipESMc0+dXo10dSWLVTkKxL8vW8HCSE2vc4VpdJfzPNV5V81ML7Zzfk5/rlLtDdsy0r
prSiXFG9ylpigMTkJdWvlqSV8UTtgIoPK7fl1YobiJeaar7K9nYdb+VUvGgjvrPpPhom+FJz5R/j
TtCkkkZwbFr73FjlxnIsOklUTEVbzZDXBAzpdLZo5AbmxWzrTya9VnPf0B9TeluWtPfDrfMA9+Lv
UuoZ6kNGVLc7KCd/APnOEr+i4lU5/qVL6PJwcorE+fBQ1kzP0WjNH8BG9KHqgQKgEp3RgAs0DwJX
wOGo4aFSSxbw1DhXwsK7fVJm2KHGTzQu/7TgC1sB1OfSkN4uN/7alvE9yjgQKtqsKT38B9rOD/2g
/8UovcZTqsM6yTaeDObdCOmG/2bvGSfxm8z20SapLEaufdJFKyvUNSKNuW49+es63Z/J5t5OjXNS
g2cwrYStp6HzdZYJtfZk8Y4Dpt4hmKSEt3CJDBy3RMuih5nGnaQycEOaldibFmFpjzLRFcQ4ZnDq
7XZ0Vdxqr6tTb1uwI/F3OsQN5u5D8iqcKs9JLpkNrzWZsqtYyo8Gk0GezCAp2XWdZ75Na0RpEXrB
sZv4WoF+KyGFOces529EpzKep1ufb+TIa1YSwQFptENwxmfOZ8aLiSKkpAxbA9SddCssF171Zmd+
KEkYC3+Jdr3VUhiKdeYr7hxKXIFfBo2FoQxu66rB/QFm7zOd5TdoSfqnuHM0XkV9Lyso0hwg+HgJ
8ul9yf1QFeZfDyKKy9GPU40vdXLXTV2wU+RzBlYIhsq3WhJ0n0UeHbnO4TbNWbbZYqZi5QLXxsAd
MUF2kt1udnXzb5BuEDKr77pFfgZm8Oy2hbnvveI5Ve2/avIRjBvyEfnAICYGl8ruIqV2d8RLH7xI
2tH3FFQ+JhDT2AZal8ZEPGkJN6bsr/BYF68eT0yU/O5OzfkL1zJGQ57jGxobalKNpc3/qzH3rEYn
uLDRgVwJ0WLb7QYJeNAcRr0v2WijuJf7Lui/c+X/5jNbMDd1vmWVfYkCk3qtsjcipcT8S3YjrO3/
xuEzGIO7wJBoHM6hFRBNhsh8gCnc7xzbU6GyDBKabLe3djDScG8NdG9WH+BkrOcc/cXK27cmmanf
TseXJo146w2ckW7tbey8R2CmhROH64B/y5kvMQflgAAZEXJ1CFFOGPdXdqehOhqXSNu3R62oQ4XX
4X5ZglVb2FcnSuZ925nPQG0+lxzOTF4W0AvyNMM8bP2jkov0MWeHE7t3YpyfasOB5M/Ok29QFWbj
tQWwJim/DSmhf2kqh1KIggIpu9lVov6kZ/LgUlOFfxhCinqEzax2cBNvOwIXBwEp/zLvdspMMa3E
NrFx+Tpa2ggtt6WLFfVgUs3Z7IpDZSy/ruqjVT9m+3akMFmZ856qQMh4Ovht7emHfwGxC2tzudLg
xRZedVxp4uLkObRoAtpgM2ll/0BbHOJp8DfB0D/DH6Rur31WPGvZIcGCaF6a3EbEk/67k0Ufg0DD
uv2H1sovpnEpzBQoDYEQgrYkgtOMIzv6x9jUrUzTuCJEfMTOetLWpRxQ6wpLXseJvTrbo4tVMpRw
86uy9rla2qs7uHdxScWGOV+6ApLYJGwLn3Ox673p1DbR+6jT+26AZFDBusKxuqaikhoLj5r6zthk
RsC7MwLrGeMD1XH3eDfPZumM3D3CfpBbN10wSAAnjrh5dZ7ztFA2LgrZrhI4Tp5HETsimL4dxbZH
00xE8mZJ7jIi1StREeN9zgtSPFPAP2AOP9FC7IGaN3AJRvxPoUKvhapfGrv5heb2pNpa3HfHoiRQ
OA0TxZRYDbDqBQRBpneYtvS0s25XGWMwwDVj1c7OJrdxxGVUSjAs5UfRQ0Vrnelq9gRpUrfjhLSc
TyeeifgZxqYognxn9f6v8gOs2yX6ghHzh2XC46fEJb5xp2mPmZj2RvtRsPQ+uLG+5n7zM8QYJIAF
JiEYW8Q8YteRxy2ipUO+bzLkJ+/btktvQ/UWM4Ms54NgUMPAFm+Yvs7S1M+9tBl5uBtAP5Xk5SRe
dI6BQQHDA7RDwfND3djP3nA/NgKQoP/oqxl9uuZeZhW8pfZdnvfpodJADdLYfHdhg4WJ3fJaBO77
7CnIV7p485k6V6XJA5j2LZQBJuSw5l0nb1F+i6kPl8IFrxCAFDRs3BnKLOFBJ9bOtCN1UKASw4pf
wlBInJktKbBsPPbJbfqpHu1Gn5XoTpbAkWWN5tNknNweYxsIzmVLUc0TJVkJWzrKihb+HJ45vnjs
rrCT0HebdSQ820fkXDyGOWqERcq79eq150xNGIyc4DcpwlXjmhpSuD0FbKR6YcPmapeFVHoqeIqz
eViWQ0LOIx5bTY+U2W3E7ADDK0o+KUlwZIHGUBRTBJ/0fF6rG9gIus++pjx0T9ncTwQiZgmwsNPY
tkvLljNKl+V2yr6bXsMCFZ71zZ0FoP21yht5DAZ8d7K4WmBQ+IjxU7RMYUzdM6V6m04NP3Rctbt+
hqIiwXCveahxN/GxdzUslnH0UB1NXrI6mDCfhrEr7lrf8knUY8DtTPueM33jutYLXszkKcAmtiqk
a2zjrqXqEotHwkfbj0xzJ3q3WRfkGo+eC6CiwmZqw66w09IKgzx+gm5h9ENypvKUc9QZ/sTcsEJI
POfQDMUzGpK6GrHGIEsGjhLG2yoqBUfmC/vNmri0iT7bUVI07ZYOOIMntPVYm+2hi5Y7iLERPDbB
EW/6+5p+lLWcsV+TVd5p7X7MRf1CezcTR7FrNIWFnY5i8H/DWvrLEgJ5Z98weB/sS03ebd88R4VB
lgx7H85GNZ4DBY2z5RXxhzck94zYbX1VXOyGKDDeWu3x8Pw2HLkR/OKhL1EM2/HTHiE4c40kTEKU
zM69nS94ffIAj15QVZeqnZ4xhSb4BDO2rjoGKTK4OMngsVmT80JPabBz+lvrkJdhviuXe68p6fH0
eEQ3XDRpOooOyN8YMyI0C48LItlHu+dqYpXDB62mzK3qSTvRLmNgxmAQcauT6Cs4fK6p+BqdtN7X
7uCv5oHkCzRyVNnhMYita4BLkqWYeFTW0q/lpPhDOPCPsTdlTgy6m1brzJ2ebk+mXhKH+8aHZqv+
wTpF0v9gdVKsMQD2AMWSZsXm/cdIMiiaA08/hLpjXVTPnmq7Xd0IfEvUk7KPzFF/9MfCZo7ojnm2
eEaHDiTcMM54KajZoXAkwZTRZ9OjT61nmcv3xS4uk5k8SGt4u/FX6uL2xGCK7DWk0wW2U9Di0oqd
PxZ1G95FcIpWbO6XjGan2DyjfvxymYIhF8hvVX1RSIKvbjEfvSLFc4bnT4ua25WDXJ1Of7yF88aP
u0fa+J7j1P82yiv1yIJFS3NsIz7TXsDvaVDpxUPvD1mCHu8bB5G3OBsG95yxjm13rPxCaXE+W3K5
iyvOaCPnhKH7y14DT67WlmftLUlipW+a5Bj4RwsuSRnZb2QPNDUDxLVpl7JZ/rRF/uYW5UNZL2oj
W8o6TWt+K0t5Zhi+mvO4jQWn/LtPr5GRTFeE1xcJYYa7xg0x0gUr356g05isg210Jlq0WdWYz52r
r/HNDdlH+VfsNs9O9yQnLFm8q8+9M7xVXk4tVvWcL9jRgavGq8w2y20/uS+4w8FSUbsg/Oyrot6V
xHN3rd1NOdRvDbPlGkgEbt4dSJYKUk95AS9TbtPcDX23OSqQ+pbuzsXyLb3+cPuNDGnjGVxeRS3e
fJ+trDe7LyI7YER7xXVFJ2LWgsdSjCRgP3n+sAsQPWz0m+vF9Z7b5DlZkoee0XccuNckN3M57qnQ
VP7aHOqDHpJ/6cwrO5zA/v52S73xe7GfFQNM9sPdBUJHQyF7B0ItJeJuJBd3WU71TTTr8seZyK3t
4yWIb1fT/6g7rx3JkS3L/kqjnocFoyaBufPgWoT08JAvRGSEJ7Uykkbx9bOYdXFvZlZNFrqBxqBR
QKBCpNOdpNHMztl7bRQ9g/JfDQNhrmkSSka0M6WPBehhGyRJPhdcmJuM0j5gltzjqqWZ395FbhIv
U+Zs10FhTAFnE9gRZUTKbE3CYsIO7E0pnWQdTSwRPQb/rPRQ+si/ZjYKMcU5sAkmbbrKBMaOxL+2
NH1rzTHNFnaVKXOZXAPvmrWmu8qNchlJ99lFB0358Bi2NHt7FXe7emzeOjjqhrKReDEFAvMxoeQT
VAFhZAW1eUBBzztrs+iozCtWwMNsl2BWz9yD2VPn1giwNCcwZV5ODZFJZ+j6YRkn2WxNwE2fUiwT
8SGXstg1Ml81I9GoMrG3RZy1e0Xb3CtXphHKR3s/GbAIA73YYmB6tTVzG6bNLViGcFMH4tUR0aM7
D2B3xLUzh1cs8UjIwqFeZByTycmPJvc9TmLj0gc0Tc1jSf6KtLjIScxErgv7xlUefX6ejCAWt3rS
fPZZ9oy1xF1oLo9WeniwDCVq4vGgvAKoKJTC0qt3Oqh1Slv5Dh/iLkYRFVgm4DxZPFC7XfREsSWt
NcIxpa9JXfuFtSL7VMjIHReU9RE9ZIz8FMzphEeVf50YUDRH8yWwBneldWJXMYlDX8tu21g8jYjR
OsqMet0ck857LhGF4+CC90sYyCD4BVyfpYenInAIeZgUhYgqE08BnQYt6q1T7Y+3Ts12WJh3dk1c
QWGeWewdQ+ZTOsj5TqeMOnuoB4NuhO/Qg1HoKaib1/iXv1R646BZTk+tQ+Run2POYfOKb4eAHZH5
R5PnBZN7/eJEjEZXUVTh9LCqZURiN87bONn4zvBZ0v+jXlon6FWQsSgDvTSRU3Tfmcu8AnNdm5fo
M521EmazlMR/LLOmSrd9hEeg7uVtobx7pigdF16Dg5JLImiXLzKLEJgO6WGusVp0kSrb1ITZpLKT
L5097T/s0Zbx1BFw4KQO2uI6gNMcfmHpjjaJBdCCABAEAeUq6MRn61baUgzjE97eJ5kk+L0FO1Va
BDPkls5r0ciZ6dc+zFdoRGK4M8YncI8K1h45FPRR6ONyEhHPtaXgmPF04ukglsRsaDsZfq3QMyB5
D8eF57U7rxzvyIq5BdK1UuD4KWQTejE/g4Fq9mxeERmVyCRG5NCzuuWhcGyyBWdj4wQxhBs1mqZL
U46XeDLqY53Cy0b/cKs0NrrEcxWOWhZC8CJsacOl2sqyOg8IscBGCsGOPrwZguHBgJ6gY2fspf3g
s/qF+ibVojSy66Hpn5Syrj05bU1jfI8VLnEr9HY8Ym5IS6c9GfoPWs9m1EWaOIO4kAqsxvlBqeI3
U5kGscxTgbZSAxscFzfAuU2DzPlAUMAxgzoF+B+9aaV+5wQ2O1Zzwo7fe2d8tTqWvOICxPrNMWwS
74fiMwF8YBdEn5tu9CBc9S7tUEHIo2VTMUL7SOGBd7tlb4Ywf/HdE3bu7iOtQujQWDQwGU82T7ay
vEdbZrDw799ky1Kf7Ns71srJRmPzmmg2og7mpFCbRdGYWsz8UOfOgJPKup50805YlIHz0d1FM3ev
EOzox+EqtsK3HgzMHJqBcp2cBeDB1DCYkud7jvKryybvNkBHW2f3lnHWazT3Vtgta+oHdKF5WBeK
RGKa1e0Aj6trTJPiOvVD8JOAQsS7qMg5HzVudAdb9ECyRtlhYqwpJdsBoZ2UjVAvDUhSkt23E5qx
hJClecdi/C3oKbCgw21s0igzHd7WML4HcHLRoNKIFwYh7+3OxOFg84yZGw5h77OZYCaRwfgAAWA4
0BDelco6s6zG/Z4Tu0BiJ+C4m2YCTEzh5d60/Vcva3mw99TT26vMsndJa1z0AO+x4ffAPCds4kyj
gzSu8oamHuzNWqPEZLJ5WxqqeagN9yolroE4yWu3dF46ugyL1m9PZTegjInSV2nAqqajrQXqyANi
fiQSoToq2psAa8aaabmqLGurTQ4lOvc2HLnfnIAQJhzwb/BR5HpIvGdkquSPZ9qxTZ+AImDXhnll
YZU0qO2jdSK6wfXINWdvsG4om/osND1ot5sxqF57MSA+iCR1WjK54SavCmDjqxqZPDfJB5EG5Zan
J/IPF2AdSQetDtTVspicnRTWMEusBr6/nasHo2GV58QQOoOADIwEJWpISkWI43DMgic88kf6mFhW
cjYTdfyoT+FJOT4TMqICV/c+MPXdKSd/mH9pk0VIYn36OM8b3cZoPJBfisclR9OB2h2pEXVIpQ1a
Dpl6sOKEO7ACKlmSq+U15YGA3Ec9J1h77Cng2g9Za4p15RpPyN5mePhdrcOP83DNHXKte5Jh3Syy
ZgCfZ6DHbKnTU/pY1W6RIoSDvSsztDFutuM2p//RHke6Sh794gVBDQNOouRThNhXezAe1DRHAhcs
5xxJhQDKjB4RHq4n5MNUFWjixQgPlYZamUI71xj+TldRZsz9di1hd+KiSfcIZvrag2ExJW+Ubvxl
jHeBnQmy+9jq/KXVac/YTB97Qkyq2PiaoSNHpJV++gXhcqhH2ICAymSjetGl/VT28S1RMu/U7omb
kDpUOGtFIvJ15yL7oMHcnStFi8n0B38B5eVtUI9TrKoVeKp9UeU3+IwzYqUShOilf8fEcDsPFq9n
YGcGu+YsbVE0p5cCxsaaeBHEmu6x5rW7mrZrObGXoF4xLx3CezVBP49oBPgzJGLuDBq+3Fm6tW/T
lV2UlywkwJFWg04M6yoY+kWWx5iazNVAu2E/ZgQROPLedwe5KVP/TSBvXs0rQYuIkUVKh4B1MmHZ
6aRmyz/5COKqb5nwCdk6y7zf5qYPYxahsRaksIlViY2bZf/SdqHTxIei0F9Qar3nKfjAeb7B+CZ1
FKcDYTW1KVdmahzJv6iXSD/RGSHdriXuvGToKiZjjOquph6acji6oQh280tp/ZCxei02uuzI2ubR
hg7vWOmcw1nELUh0edNQNNZ5gF3VR3DcltOD2ca3DAqIjJTTu5EFcYWNlfZLCCVQdG9anu/xZOwo
rAA2pstqYnjFo44FpBzJVvCybeKUx77OnKWMYVvrXfLZjtMVZQh7jTIcrkL/VJaCz4cFpY0y8lNw
KzXcXBEAEQxlrFe0pmRiNQLwe2o112HMWLy3hIQtAq98SzXqWQWmadWLB2uqbGTLQHPZPG31Qn/s
zexxZrin9dzQ2yf5SAdJJ9eu6veGE+EqSrKVa9S0pnkrRT5SSNLivR25EVJ856oIFIRmFp7thEwk
cm5wrNF69hAVswO5LWxo1CzzSt27MJnds/bcGS2hOw6BbeQKv40hvQPlAoUZffRQGx0Q6aarQMky
abLyS4f6gJx4KROigYJgDTTieZQjG1yAunGNvNJE9Eb7FhXymzdhJxN4bpeeiO9kSLGH+TUG432F
B/9tNFgjrtw7LanXZeJug6oGni17yosqI+9goqc+DofEtR6wyWC09/V33OeXrKyutARdppFIskXo
DrKnkcmCdJpTTBFtXUhn3JLvHi3bGGWkeuvoVS/R9FBANfRuDVgGU64Nh1kJ74NYwWD5/xlR+C3g
dP0Zt6X8nxBc+mtK4UP3+V58Dyc05r//A05oQiC0dI8cJ9u2v4Xd/vbP6FJD/50oXUsQUG3ZvkWN
8l9sQsP43RCO5wtdOIbg0UPaKEaSNvrHb97vjsv2zreZymnB2673n2IT/phaSm4vpGYq945r+b5j
GAQFf59aasZFnZsJT2LidfwnJ4mbp8oL3r9DNt79EYL6H0WX35Vx0Tb/+G1+ke+iUTmIq/PyEGbB
NFpC/HSQkcqkByQCzYrsKfekylm7aTusJkm5uozS/vM/eTxOpy+ELRzQBrb/8/E8RKCeW7NV8rEX
wE8s6rXleMlHXnQI78omffn18XTx8wf8lnIsuITgWW2ArD+eRaG1gZJGjOwurAhkm/Rrpet7LjtA
EJk3K5alKZJNQlwQySO/Sdly/votzOmyP5xi3oHrmdxhDh1Ly/vpHWjsNBqMCe6inoEhtUZ7KKs5
puFOfzwJ/siG/ouLyU3585EsKJtosHyD3FydJN7v7xijIagOCzm9fixmWCR8rEsVqx2p3w4F5OoC
0eGvP9ufbh/QnBY0HmHpRPb+6R71qKJkcvARz9JzMq3u1TN02lAOdQgjYUXx66PN7/+nM0ld1BTc
p6CNGZc/fr6URb1NFJS78CbafJ7mOk+mVjB1/vowf3HBbFtYNlxQMoP5YD8exhytRgQNVjxkWdmh
Kiha1bHev2Z+nq5/fai/OH8O9SDPtXWdLG59fisf76e4CBmr+v8qbbf30wLHx7xEIQgXg2JCP8hI
z56GJPLXB/uL2+OHg/001guzZ9JOSFuRFbtzo2nuHawtRD6dCOvC40+w4d8cEYLrzxfM0XXDtVzh
WEhB58H53cdDkFUpk0bGwvZon5a+AgyitMeBuDKQUqRFimgdoqH89ef8i9vE0QHK8pQWhuebPx1V
pQmDmLhhAtREcV0mjXMOTS/X/ubD/d1hzB8/HNrMIEh0lDUEJNnHxHXowTbGUPzNoP7z3Qjl1rFc
G6Wr8Az/p08TTDVBNnUOcrUa2DYLU7UAdISP1G8wOvz+vz55TIY/XTJQCPxn2Ew91p9G9FhOsGUL
DELFmHawbIjVDpEVT3S485wyT1XTisg1zCYghZqvdWv4f/OBv42vH4f5j29hfovf3TWWwy6YtPvZ
CDISqzt2z+DHsK70trX3ukzbTBlZHz3wWOT8rT6cO4hPqPysV7bvBElM+fg3J8X48yziuyYLat+1
DEuHFfzjW6qFZWgKgj3cWwx1eLzEi13QDjPzmEpEQKwMHe9uU3Vxc3To6a47Ym2R1wJzBT1PX2RC
+kq/sz2wJJ+QNoEBTWWMLkLoCINS1RwLX9Pqv7lF/zzi57eNI8dnmvdsc76FvzuTcdxVrd0ObOac
9MpGlj4Eo5zrG9tIYp4s8e3/+u75883KGfJNZgSeZ3OE+48HLExERcoP7MXYDmKfpV11zYxHLqpA
RvtfORSfzBCez0c0fjwUyDiIYR55B6GJCKNKkWenU444g3z1118f6s8j3XdtwU6DREtGxs+fCqV0
mQQxNyTdcCy6LXGU2PSdza+P8lcXy0XI5egeZf558fjDxRombl6fq7jQOu0e2+5HRZNoYUbNXpS1
hM7l/sE2/38uFwxrfkR9P9Lm5Z9l8WQCzc2cav10f4BPI6qwM881+YLoWls/BwaGisL2zc8hrgtq
HOR9OeAgTFRBezckTAGqqx+T6bf0x9akEW3T06zeJ8J1QY5YNTKPm6mvWbY2dZKOz6ZT0YVcuJ1d
Y+BIeGSDvkkNaWv3TFYTEpvRKXSTWjaT02DusjYKUP8MrUthNVIzTSnAVAy4PpLA47H0h/oIcIkN
Mg58OdQZdLbMbjNzm5D4MxsaMXZgqmtIpwvXnRYAdToVpK4hdJRe5wfF1oAVMR2qKcvs4TQ17Ivj
1ZSCbqjJYpEJIzI2OzZ4i47ajwHYZ/IoEDN3emC5bceNRriB8cximVRbO69k3VPBA4URgbs1xyDw
LoBeJGAEp6r8+qN38ORGq8LznanYpH2tkvuMhRqK05I2aoQ4RZX2eO04FRkRcZCGgGaTXmC3L3rN
Sh/7Vm+0J18YM6shnlLDPXhDK4hh56KaxLNgCXThLIgIaSefq/WpMuQpeX0GIw/+hx6jmUaL24eu
uEQonNIbksBJFyJGvpDPtpNhmm0nL0RGm3sqaWiEQk9F7lGlGqqF3KzFy5AhLCF9cqjRA7HLpjhG
XnxCWZ8Gi+w9+1rDoIrw0FEqzN8i29LavebrhfUhh26yeB0yN3gapXGaovANe4jkFHXjnmW/bhW2
OS7GQGA+Tz2zoi6TeQotrx4Pvvs8kDFV7EcgmOHZSEg0ZzkLj7fot+0YjWhPSsJVCqQBWKdJLNen
SHoInRQxVQvVQ22lwGvqdDF4O0FbkLPN0x7jtxkzkaTGwF6MUJSxN1DC+SI5BYPAWo7Mgki6Y0ss
AhVKkmGKZ80wXPqASmTkvbKHTM1thxyNSGzqaBply0R7AbcbYYYhoHfj651b7mgP46sVDbkJxDzV
trwdFIFDBCnFQYgCSI59GJ5bRV1zE2YYAJGj5Q53Clej7utPH8IPTjsSdML04kVwj+kPyMQr3/2o
G8PX0IkdpJSxSUr5Ig0MfQhWTapN1SaKJW3cSM+s5sskQBDsBzHWwVWfJq57tNHJuLiF9XDCWwmd
uF0aSL7NVZNpMwp8KrrrhOeBvow0s5SSLUTQo6rxYfablE4igJvD2qVhMAKUI4NBEedBVHr5FgMs
k/m+UfgQbZ+JxxzjaBnFEWKEzO0nDYei02qenb2QZJHmfT3Xu5pIPNgVHQzh7wPmKa6kAsiDBC0l
NELDCFeMYb2MG7jXtPwkHusLGk0lnv3UbOy7vLJt970lri/0MM8OxJguBqJY6cgmIkRDHjFHQIfK
e1TPpLlturEJ9GPhNmZ9R8iSyj+MWgv2pcQ7SP8sKq077jEXAZucrFAVq7IrcT/CsshKSkaag4FC
EFlRIkAH+oORk4V0KIknwRkB6u1tiMBI3PIU9iuX2b7I4dcwjGgFZV1meCWjIBPuOWjxkjZmbIoD
F9SQmxT0HJW1pNaM6TMP4CJqy4nerndrZ21FeVHP4nbCnYOS7TyFNRqk2Y6WEw+r8sImmbrM9Yia
l0SKNLykPq/67IaIyE4Jrk2exVQt4+HGqnURgUwlRnTL/tG7ICNhx4y00RDj1cC1D5L/nkyN7aW8
ec8vzf+AGhRon+/m+tV7+/4fl6KN23H+AP/4bS/f6+9LUN/+/I8SlEXNSKci4ppUjlhj+LxQf2na
f/xGccrXdRMqr3B0GxMUk3NRyrnOZLq/Q+OdVyO66RrCFczr/yxBGf7v/LnjeBi5qRoJ9sj/53//
sCJofvr+++qQSTLFT0sEx7ds2/NYKLChwkf206Yxy62iN2mSkn7Z0b0KgjvVDBttcu1rOv20iyW+
PeIr2nEfIK+9lo173yNIXjvSSs8kQNMW0r0juYDlrQoCbSPMxNyH7D/ujMTfMgWzOjaSYN2LHh9D
GkDdwUuxHS1Rn/yCnF9Zx9YnDWNasNnFSpsRXY56lK3nXKFqaLeJHVj7aewGgg6x/OVdZz20Y3mb
5SOBV2H30hoSdhmb7EZ3iAPAK4Nd7hAGwtmR1gxVNA3WFSE3R6O1cHPoUX7jxmoLk84HbDArx/1M
v7cZnUvsizFydwvUMZKGx7y23zWSvT9V3tG4FfZzJoNjSUl/S0oYlFuBN4AwivBk0kFZd7hEVqlP
KD09dSiI4MQIKpI0lgCvqWafwn1406aGJ+QsZwsTyUPczu7tLnvQB/oanWHlWzrocml4Kr+v5186
8hNgl8F2orMOhlOK3WiKgWxlWMAui5NSIcW0engfRaAfIm4rsA1UowDFm3tmJecqj6xdQRFu1dM3
WPsZWKRCumQKEYt4kwequqlND0afvRloxd1FFNqB2Ds0/AseY07YnWgptzvu3fbw7y+wsdqD0tMW
UU5Rb2P0qsHIW9+R6NMcCscHNtakMP5EzbfUyw9ZVb+qJOv2KQute81SEbEDikZ73usHr0g/jXjq
7yfLU4jUinhPC2C4//azIDC+kqTXHsisNG80L8FJrQ/3Q1k/lBEJfAUT88rmZU51XjqbDNEogSOp
vx0yop56WrZ0LTp5Q1TJgx42BYldcvbotdFV5ltXBjfcThsaDNokGCImGfMrs58ArFFc4Cznwc23
L0aKJadw2lkKRsuYoJH2XONuPonhwxv05jzUqNNII33QM3sT9aZxj1xQPnqBduOPjUMQcdVt/Dm1
oXfJa+hNk4DiImFNMLje9ciMTfx4tSnyqgedG/7zS9CEjJeRFU6c9Vtd5fG1cqMJwHxt3OAHoAP0
LK3WICYMWEBXBUBEG1yMZIo88BhB4hnH+oqsmn6FXGPcZ5JTNlXgzmDoFBsCFFhtkqdakGKObTbA
IOc69bruIzL3EL9t5xU5Vm5Jg2bIb0OWUGjAIa10Gea2SdvKRttUAIYrw1rrGotG3FX1tgZavXUs
3DQydtTK0Z5tMjYw5JFxa07OrOOYA21IJgMBj5u8YjZyraNwteSoJEL3IgJD5qPFD4hqP8qe/oxF
auxDWI8HrREfcIMDyHz8Y4JLQVKRJ7/SItIF2NeMs133HiI2UYehQfZgYizQqGC+wtRkZdSmPE4P
1Gn9IaL57wHQZwdUHduY+NbY8T6c7EOJZLjqnVZeVfAde39Q275uQMCCuwUPJfPrLMYvIP07PYv2
0Yjh1YO0hylCbAzd/BQSMz+REKvBlPnDaCnOJLK/klwKC3v/quhUly2yqZeH6tv/SnzSguSQFDog
3nTIzf/6VVzauArm7xHk9rtUYpj614++/Tydv/32sz9ebOxoz3mdk+yduCqJ8eWL7pVqZRPnTPcb
kL1EKX0IEa7/8X9daiC2bgzriZIf4uRMYFub/065gBjAQNwrbuBl32SEFIQdLHvW2wfIHwBN/v39
t18jVeWH7vxH337z7YuWN6DgNP9lytUrOgVr/e/fffvTbnpFBK3YeU6Y2xxLQ8gRdYcsxroSZll4
joLOfzBw11Rir+DRLAc1hJCDmDNss9UPnNrwbJa49kcUAatv307218nH040Z9Do/eQhAHuLeiM6q
Kq5DHWPat+8mDe3haGzLMucqVcCJNYHn266ivU1/k1JVr39pSL8mP9cks0RqgI3Js9M97RQS94yA
MCMSI8l3pBbiHeyDW004qJ66ybsRskJ/GJ+tjpx5ZePLrFWFxBV1E7CbJwEcd+fE3aXBNbyKi5Rw
tajd2npWPyRBe7Cpgy08Ai8aaQXAOHF9IAwqHwf3nowtsi7UvkoxPmGMhZGZRNiyI3KGrHOeaGwt
4Xk3Pn3eRruTcrplIbDwOoIeqvy6C1DCun0LnGiXaulLIHOarm4BzqnwrwFFAGUswcGKm7Ea+KMw
u5htfdJ1fdtr9q4BvrwwUigNmXpKabfBdq+/MMAfUwdeu+6c7ZHm7eSdO8LXh9Tzychyj/TH72nl
HByDIOoMQVE1qFM8UAzpTlpJInrHLAVNnmSW/MUjQXpI9GvcGLUb33aiuaGEwZz8gkgEeVouSECQ
95ge7wEP4QSoiQyuDs3Q7jS3AMrkkiThvGDKZrMXqIszL1hKOt4K7MOga5/kXNMWqvI7IawjWsy2
PdtALaA4bLvEfgMgGS4MGV9aPvyw6Fsqo2xPHhwTjkVGxs1AdnHebbrJvmfHuAsLJNNOccqihHD5
L02sneeXMX3va2tkj5iWiSwNzHUSO4jd9QCUb1Ld+lZ1pdC8BCqBz+l0JxL9iP7a6RD8UCrvbamf
Mw0YIC2EiYARUq3WwzGxst2EZlSBuV64WvZs1d69UmgQ8cSh5NkNoj+VQ3kfpociGd6BdTApl7DD
cUFNPIuhbp6dyfwI6+osJsBzHTqWXrsyQ/WUFdZTYBk3fe58zZyeJc2p8WpsNv0hdp1qYfbs9Bll
KDtK5xNifSSGterLBzvEZEIxaLpqbLHOUF/GcXhA7dtgPva+kPGOCH88ufxV2xSbqRrPLQoZNUSk
vqa3IWwIGxiQPd1Npo6ZDFFrqH3p4+YOy3sVoxSvBrRo7sEVkmSwOr6QZ3hyQxsLlMUfYcEnLeEl
YeJLOuyqnTiW7ES5aoYP3gw/tT9+HaoekAXTQDaQnmRow0tLNEmGucDTM0z7pkEIUizWyjdeC84g
uY/PsRgAM6OtHvDqDjE2CBONI2qp25G0M1XvupwcVGTLmKMeG4RE1KyzfWkVF1JOwa3nX2EbvFDj
AUJucsXQGKe0ZHCOY2oM8te4dJ/TcGeZN4FGnSYMmJnMGphW4oI/CbA8IfF77Ptml5bBW+ADb4lC
dOa4Yu6wOpHG4TzBWPPMNGYVMlHC8UD4u9atUZEcU1JkXRTUnyqtupd1mywd8AVBEB9aM4JR4QY5
j/gJM82MAiH+vAwgUTQF5L6h1QWoem1YEJPaIzarbrtsPHgi+gDEcaF1/TqGh0CzHwkGeByjbmDz
GZ9oYnAnuaSjacY+lnzUOEU/wpB/tXKKIsaYXeUJa1eaD31KXq+E2muXZKSlxouRGK/KRVwd+l9L
hVlWC+W7SuovdAmAoU3j2gqQmvpRRs9EAwvnpm8lXaNNM/lXYP1POrvgRUnyXpJixbOdYlk0JFsl
WUtHurjp+QKjMP/wynQTy/KYCAY6q2rKFv4pj3QU6naGFr1Lrwe7Phl1+GJbEvFwwhHJoaEw3XBu
ovSsQ15pfIz6Ret10E9T8I2FvrTDCASp+eC0PDoxCGWgVchAhRZAzgXSpaZ8ZnPAYy3u0NOE46bM
m49a9Ki8SLMieueAaAsqKhuzeTlwZdjaWtlGv2JX9CCfw9bnyhhIqDKnxhNp2EDQB+YR9OOBYc4L
98/ED66HwROL1IKKgc6NZpYVHWOWnRhyLnGEfxzl7/MEWzYB0SUpS4XFq5D+i4g5A2Ppd0CfudmM
BLdWd0ewbrhQgt2a3+gXMPIYjr6Zey6Ipx4RfTHpZxFOWiYIaoCgr8tFVujvrVLeMjKMW1OLd+CS
kFj11UdnjpepmrZDQXRxHD2GY0EMa5uS2BFuKVPeS6lf/LE7DSMJUugjbY98kLwDlJF2Z6t1XjFO
Pk5Tj3Tet9atp++mMvyaV1NC/lR9E0fDpdJSFmEqOJd1tUTz9h5mILlFHD8n8T5WyUvnRY/9ZFxU
YpxaYmC9GJZr7+TPo24/AjEmhtg+Dd0IS7iuPpAIw2gskiO11G3Q1jd+an9ImVwc4dzVL1Fo7bxB
7MyItaYns9vAITsmJyM867ayjV8AmqAol6+uI6G0oPKPjIQqMfUcbgFUtAEje9ox9T9NGCtCl4W6
e0Gl8uYFtVzU8YvoyMIdGCy+1Z8j0t6t1r1xR/0KzMljrCcPXoKSXGYrZ/KeU1iTfR2dKNR+TpsW
Rb8PCLgC+bywp4pMeFlBsUUSbGDdWAQu9TfyE5q22ZtAPwFxL3iu7NyuPmVwURfdOHxGYEMrE6qR
2eARdMV7Gn8wPsDD5dnFy5B1BUnzMaN/mV5c577r8HglxRcNzM2yKlBlx0VMcQVPASsNxuA4Ojf2
lF+TUPCWBTZ6ffgDbW1/BSuFHcncT3PAiq096FV7QYsAO8uuvoTpPYFp3IYRo42d72NlGhto/e8e
bykbjY9hqu9DkqFG/aaPCafqHRjDcKWq8CNwq3ORXolcv0fNDZmsHsPFhEYRexPALQdfcxJpz81c
Z8iZL5wcdwIsuBf2UwqYTeAbT6bCXxMZJK9r5WI+1UYkrtKkvcfiMpMMMb1EZ5Lbrqs4vSJicl0L
ADm1fe3OtzMSjia+6ULzxu9nOECzY24ccuzvBSQfixCx5taMDKK21Z0zPk4DSJH5Bc0SAa4p7UdL
f7Osemu7ZNWYI0aFYWewSx3L5qNR0BOYASLqwMS2CLBEdJfa8qAsDV65ql1wfxQp61Bdu/651fqN
lzd3uXjx9eFrbnhfSiGvsRlclUw1mNC8G09js4KL0OT5EU7xhcrPK3McOACAe0syIq4KB4e6U+2a
mdFlprgxI588wNrTXker3NipBkPQunWVfimCkKnVgbof5S6ud9oGlDePCUEQ7hQ9t0N+l1X0JOxx
vC+zbKllfkXtXdy3Up4LHS+H3/cUX2dvgilO9jS8yAatYJe3J0xBMU6PLMW+S2+LIsEFZjQIFJgK
i9oZHya4THgzDdKTRlyaSWB/GdrssWzgoLviXpm5fZvJ5JX5hcrquO5bsjN9nRaAN6ZzvvQaXEO9
p65trWmSQaU9FW33qKR1DpDmsg9sl+Iw0PcgCATHYWzE4XMzSnNLX+Oamny/lpMEKlvnnxoteCIo
qlnNHNbphlV1tEqY97ZZaHHDqXIWxyfFOhrza4O0C3iS3TPa3RcrIhkm3s4ZFFegeUYvzzZQTN8m
A8B1aGIQaq0y31lefi2s5IXapHyRxE+t3OENvCeJMNK8ckNsAsHYfInGaUfpfJWM440ZR9FxFDAY
CZC+pQpAgrd+Y9k01RILfrPL2rueM8zVaBkrP/DHs17kd23vJdeEgQkGavcENbd68lVx5WTOY5fm
+ltcdXDmnBrnt1ylHYQCJx7XmLlBgRZ4hOJEYRaVFBd0k3mSAuhNDklyJapJLUs3FZuoy8xlSM8L
635IJ4fp8aTgZWZ1Hb2X6Qf1RmTx5gCBfIatIIV5qhw4LMRT0A+Xkih63V962ltiJwUFzGTT8Tt2
VfjglaVv80HzdkmcTst9U7sN+DxZ0Ckqz0zF9Fs2ek26xhBc63GW3bU02WVCzUwL49meTjbXhEtw
GakBq3M6bsD03ZM+0KaljoNYPgKiRJaubYf63hkxf9YN6lVz/qg26/0+gI2grDyGooC/LM3SnZA1
YPB2wD5QvumVQ75hJ5cTfK9NPBCFa2dYjkjqIgtBpe9agN/J+gRiNPFwNOW+wUFZIUHfNE65NrRm
HTdWudIVuGRn5GTGucUGZ9KW9FirVcm+qbdZBhmNeZadTkikZokdnBK6bgPOEPvJ0HQBCwQzoh2e
ZFbInR57VzjawPnicKdIzKKoT8aKDjEaevaVq5AsU2F3zb55yTKKs1OnXVSsVpTOWCsG+k1bkOad
ecNVoKVQWd30qGcOYQ/zcMj0etO0VAg6tuJ4scKBdXx61zTV16Hu8RAgttqkeXNDtk+1QqjwQRGJ
QhNOvDSpgXKwI8hKOsIM5reabsyi99hohhZ697TPSIEEyzNrPZa2GXxls0jKRKdOPk3KZecE4dbR
40ul519RVZarLj/4kGBW47tReqTw4GlYZF1MTyqC4NsE62bIcfvq0jigRVcbZQS00GKgBFmsDn0S
l1eeLv8vdWey3Di2ZdlfSas5MtE3gyyzEvtWlEiqm8Dkcne0F91F//W1AL3nEfkqrcxqWINgCCAJ
kXQKOPecvdeGL4VcpKQ1TlYKzuM0A07RhC1rSvCCoXkxmQYc6Wpw4iq8bANicFNgyXr0poQAv+ab
5nVvnUtuopANPFvQzpn4GZiFXMCn/22XcmeqIZeyAWpql/fPdTPy1RNng+vuSW/8XzOBV6sSrADW
rsilfPKM9ie013fVzaMFriROOTJ/GhJCmZyivIgpSMoDwcWnuidlBrmzo727Bevi11EneUTVZbKE
AWhiYlxYJilbxCpdrKgN1lAf4oUmTAKhdP8TgY2CgnrU6NQk4PPrsVtIp0Kl392TPt+IIUtec304
2G5bMozrLeotD2O8M6yDgH/AoPwqJ0ibDMdgbxDmSAAvPC9YFl6Ujkv8ongDmmtAyXAqx00dZM+4
R38lcl2omrMce6NZaLp8dnO/fcaJbW5a4IoPoUKjGp3EJ6T5aZ2gjmvL5uyQaHh9MaXBvATgLDQP
QECaPWWDR7/7aMj6lIBBP0wBgU4Xvts0WlexriAJ0HI8LI5arjTX+N0Uxcuo9S7lGoK1cAA2pLW2
WFOzv6iasgefnQ69OPN/t/fEsiSDaJrNfVayuWYNMRRqR1HtCdYIHRyp9ai1BFWN+mPc6K/4KrkI
j+O0Tn1skn3aL3iv3YIEDJaAgU6TSmmeK6d6KtpVxLD3AZQb7JSk/2Uwrmy8bovrmtzSN7Txb9Li
9Jq02AFYQpCsfPEK9xms1Is09ngvndgvp3f3WuOTWJKQAVmorN9ER/K3Y7aUFTXtK+bGE+Y43+CF
zHApijUqS+ykQeICm7n3dZVtJvgD8/z6yYYsA4Shs3cSj/QIuZV+rUOpzCmZ8kp1OfcSuus1qL5U
97fMnllXosEfCXhrdplnnrhKbAkOWwvTJHOAahp3ttceDEvbuXF77WPnEfDyJqiLHSGgdwNuFWzG
TVNxIqh97zfoKZqhVvou1RMBW5rjfiiZ/5tByVenTA773jogAjmZCQSV7lTlxvPoaxtPBOcIJ9D0
s3BAU7cGPEjj5EscXUX16PmMr0H9PVMf9WDAUGCf+rIkdVE7lIr10jnhoaH+avxpYew9JNYPJUWI
h+P6XEt7nUT+NkqMU+ixjmOWoDOHsEPwplwyytLdNobxSGF/nF6aYxnLiPdnJcbFTIuzBv2iLKwn
epuEAqiLOu44hWD5AzBDdZ4SIdqk4oPgxqVvPNHHYJAhtxjBX9XIppGq5R+OXx7gLF9KMDqShDJp
yDuFNRXFKlS6U2taV7pvX6PrbSbgP309GXi7zmV4Mn0KYMFvuLsuhqvDjrV2wAMA1r5nlqBNA1bb
yZhHAaUmywtLr4nJVsRU8RNMLCO2KwdnBd1gQx+dK6x96ezkY7C4arvthSi/fdk6r7SG1r5uncrG
P9uUV+PwcySszzS4njbxkoEZ9hTxLJX0mOKSLeJ+zdnpbOfPmV8+tw1/qBFvyFdDFqhEVdPsPduY
vBRKJKVXv4q2Hx9G4ULEatofTfFp5tE7yISHoR00xlmFsWvwiaCVSuydgYBzoZvvjiT5JKrFKhoK
7CKwahA52WP1IaS680GwO9DZzb5em5mfnaqeBoVfQK4bFHxpGimQeGvdRcrfTW55MJL5LDSJx0bj
QmaZ5wBSJqvEkWTNS9rGa3W0dz2h4mAIWlbkgo8thfxrCjIdzR2S7pdA1lsuJbfuhVHhTjUwqvKF
Ikd+BwbrAszhXqrNrsrNlbCXfdAT+KBNI8uVrbdgkYKzU0Ufo9c821236SfqFX7urD9UInzE0/vV
Z8oFKfdZHfND6V5UYZytqHtnBbdqcQfSCj+1Cd/0UHxU0XAOnR7nMNg50wGeFobigUwZOARN+ehZ
/oWB98GhXDP6g15mH3ls3hKdJUdpdtem0XZBjdPGidtzEbVnWpx7aCxLmfEhYTEuwuwSJN1ZFGSA
6WF64Wy9wZtmQIRUjoEdX0W0JrMeYlH2pNvmtNBrH0NjFA9cZ0ejeibgAN1H4dGbMLWlHg84/GN3
jfD5IEwCfYP2YibxV0s8mW8FT6OVXKcQxD4wn8TkOLZteum5fevJQVVzkgZEzjK6BLVdAFfWTlbe
fYE5OmsssTn9f3lDtU0gbCVW+QZQHqMriza+cEXQnLImvsiCZbjX/rAGlzO1Cn8+XXpxv4e9spVl
+kxBbJjjI0Hly4qrsQsI0x047TanVI+3Wh9u+YO8ua5/Tqq14gSHoGdOXzZ7S68/SKTYR6EACdos
SanxwhD+MkNZmtL8aS0H1XlBoHaYXofNqRUn/EotD+RWLAKtW5u6ttfS7Ldj8ydmeMdaId0+e0wN
EmzHN068Z80L7pWjPeXacI172tRZ+cuPQy4gnnZrs/Glhd5CwuBCq6OD3nW3wAmuts1XHyn+rffb
N19M9OH3pq/pS/rIErN6IvooX7zR2hHoW2A2SS/cQwbahYU4ki09uOPGbIur6XTmJkzzr8btt6kO
266XP6bHNXZ36LX8iT7k2TP3AvUNIwQ4x8lQkFPAqLjZjw7flTx+cTvnVQ3ci3Tz29BGR4dOH11R
N6hXIXbJxCbznU8x6dqDXliUtJAHyFcZK2sDWWLVpjcNbvz0CtXG2NPgfGRh/UqptHS86OgW9pZl
MTmkEgg1LI2zEPVjTMAT8GrABfpONyhF3HPaODfTsg9OHa0JHPoMnTTi4llcWyW59Dll5aDuPCs8
6ZXzpGv21ZtYJTWMlLFFJLYE3xsQ8BX/aLXuYpb60a5QsVUdDSqgaKgcmQhWirdylXR8EIVHYpMH
fCRv106o/w5AGSDjh+ALge0UuFa9TctXYCXkkVTRuUvJZdCyi1QdUpmqaJ/GdsyYkWSfRoIaN7SN
LzRWS0H+VTshYbIaPfJMo5umZAq5zBvZRuUO9UiwHNPuI+skPppZdhDFl7oFduDnLunKtai2fiKf
ANcldyUX7qIWwn2oWn4aWUiQpkg1yKTw5MeXVCf3O09FeSia4t31uhdZUsb3LAbwRbIu82j9DpG+
H0lWXYRldvJrbYWOlAhKrhILXc/TTQa1flEXkvMDwaYOQ3hiJL03Qh5OlSPdVS3CV9kHzzUN6tHG
p2i7XHCLoKdpn79KCsJlAhHmQXUJICxJTO86bqwpNYvswn1kp/2yCPOvQrsRm2GtDAnk3y7AKY20
4nzAHMMUWmN0+ZfvNxsjLokkIYntgcTbGALIwmQWwfLcxmtZJ7hue/BvCS4oPjGNPOWEINvWpuyJ
fQeGgADEw7Bg2QZHOdBo7NVKXftOly1Kw6QTOJCQ7TfFLsrS4ZgQ29b6sL7STnvtmMEfI8FqmKqf
D+RI+q620IxtDq9ia9CZrqz+CMU8X6WquMVel27Sr7j0OK0q0Vs+mfIDvrkbeDiUpihmN+gDt47U
x4NO8qdpfcUDgTcBlTgg6rBeM1RN6VgxdLCpiUQMRjUERlYWXPbyDKRN2a40n3qaMQoCajE1/D7S
kWmQKfp4NQz5J0KHS6ijAjG8d1Ep7SIe5atnsSj3kP2wyMYs3Gb2kqSMvaO4R9NuD1rdPVc+9UnR
GczPivHKYm0SarrRttOJK9Jl/ILmP1vWjRIuB5Nyp/FRJxf1OVDUAwFZycMQDdoqzqslYbrtsRmL
lUDIvhxyLnsFMmg8tR3L9wAZuB8R7lcUNlc8T0w5mCus1xiQY2p5Yq80KDks3m0KFOg4zHHIJFX0
6G2qQgghL5871f+VVWO4dkZiJlD+ruAen4ye9ULDV3U/hg1xhwE+6i4b+PgYpNrNi1d6gAYIdkP9
sqE4+G0Uzd63C2OfDlVEkBusUcMrkanajyT56hvBQKWgrlB746unF8owoR0W/rCqUdcs0wABblH4
N4iHz6QJu/QU6qMS9T8joaEbhlNCuLqfL6TKwiIpj/R4vWOZ9y8xFnsAyaF2GpTO2CVp/dpaHtok
ViSVTcPflfTPc9U/tlZ8hGlQbkkprhcxGIw+gmfmc4BHeE2Fo8EFM5NrGCTiaFXEglTKLhrHS0WS
L+z/cMXS9RVuyb5pFGPZpDnhOdozyzKx8FQQ5Z1hdbBlnQkly2WfRCiComORb2vdL1jYt1fXH68K
Du6Vp9XNCpnfsI+K6rcbjssAOToxgiR6MbIpulb9KvNFEqfWU+aaPpdwvD0kK8EVVl4Lvc5WfKt+
VcJ8CQaKT+Kx1nHhhKSy6IfACIc1ivJPhdk44++3LjT7FXjRtamAdI61oiW/Vml5t+fBVUDR9+qt
yym+fO09cOWzVYCJ6LtYWyoAZ8iev3px9elHvxo3ec5953fRwKpvTHJXuoE+RKn2Z3eU507KoyGq
aO3brOMVySgs1jwHMQIKlbrkHBNRIbkwNk8ibqGlOtrGip2TIZxnnzXhxmmLvV8QYG4bzBzRjy+V
RND99pvHyLWOeom1KURUu27IDIE9EKPSY8BEIrW9b9rgp4OyidDhL023oovrxB89wKuGf6GVZ8AS
hce7YWieUKOuFAkCnVp917NSWzSyuCKvHJl3x2KpJWO8qBrFvFQWAjdkGIe+0X6bsj+lhiv3A0Vh
olbNuRfg2S3V2REsYLMEpV4vovw9k7BMSUG4V4ueehGtsDhZQ7pzdXFuk3GvcMHOFEk6hylflCI+
dmoGZbQEoFZEOydOvZUEK1BlvbeXZvRZiAAHubA/LVbnXgLPAsWBTzeOWhjVhGFAEgfqyS/yzyFW
DOA8vrYeXlTLeg56pAbofxOakfBojbB5EgbI48wAHV6GWNazPNsFU4yQ63a/4SqQFM7MJElfuQAk
m5JnbYANIMRvnDPr+PwIcuGhRVXC/xGTxcHBjvyOOI36AcIXI2pmdwuPqf0uMI2VHxVfHhORCaz0
KXTDYI2Ywk0igIPUCLgDsDYD3ukSk05+qbgyzT/wDWLuqhbuRjoaGYo2yslMyzi3KaSwUuwu+siN
lnDJzk5f8z2pGgB6oJO4GlLB2X14KKHR0YAYAAmO9VNokFep0lEUWRds8yb4UeWNsnKNaE8Z93Pk
X0Rrt6kqzScLQRKDEupsqq9WowfehgWxtQMTuJBMIj4RDqPc4eSHGzczKxCKfHxj2O0bXWjkBvC1
yJSC0TnriKWR13d4yF0lXpDCUjTltL8LB0Nq0iQUxKN9ENK714Wa0OAojzWkjAX9uKuriF8oaCGl
90N08HL3rozeQksi7Z4nXAdhHTnJmz2O8Nk8JoJOqzsHz/OPuR6C4yTGgC5KXoaI8PzobvXNL9Os
Q1iTAomIUj2Org/opc5uvv6VNEXIcrk8TLzpdFwQ1M353yreuHbvatB3sGgaqP66xiyq6bc9jrSH
1scGNELDsD14sczP3lTciTu9gE+jEcyM3UZsXsndu3p5hsSLRVrp50dr6K6a5qC7sjiS3/IFzX19
RTcWWUHEX1zLSfMQevUTrQHt4CgMmjMiQjc5mtBtK+VbbtkTIqg3aZYFfKuykTIHnrcFNA7zFed0
NdlKO2M9wJByMI+th+KiIBSRVSAWDdajWRudaCBVhyjtny1djstMYJPsPRKfSu9F1flVesEQhH+o
mith82aShr5skpwoJGkjrqjEosXFg050ePRdJiAFi9VSrc69dEqiKMhDHRoUjl5R0vhS2qPVACut
rIJqFYOJ1qcns4Asq4SAf7Top+LZR0v4SHACZddZLCNzORzNOPhSfdpdqk3QpBdnTHLQjPhZcxaO
B6cmSWiUInEFr+VzdaB87Vn+WmUIGwuxKFO5O5ope2VFxrPWfeXS4uSVJxe6x78rmWzySI67VrY/
BLRz0vT4q3JyvV/aziZyu4Mp9Gtgoaz0pLNVKK6TrEsWcTF4yybILqNHOQ5C3+ANF2sAy++KMhBt
7/vVkrg0WSu02WOHcIg2zBESPqjmuNa9UCyMHhMeZ/i4B9zrm+ArdYpHvFHkY6o0A9ps04N5ZqV4
CQxFrgXY3wUmu49OuoQWxQg2+kY5jKW3sZE4rOoh/mGhLVt2I5VJ4vU7/43oVQpWheZxBxE1tmx/
YfpRv6VivyiquazFSOpA5alryyPvJA0H76FyOfuqvPvaioiasse9r+krlkfNMslCAvrASQHweQ7N
nMwGqwSRdCZISEERtyiaoVq4Hd/sriZ6qx0fKoMPSicuxmKuWed8AL3ds4Akaq4ctK/Kja6m1QJl
atHzDf7vLk9QhuFsWpJb+moZ8hTZY71wJ6VWl2wTEPVh9qM3LOipIW0epr8aVZT3MYQHNRn1rzgh
sy7s9Iyysys5S0CgG2UzPLYVnEtguOJTgp3yCL2LAG9++hXnuXQv+f9rWshk0WPXuw2BPXLajFVi
MxrWcMD0O51yu9ZChFiCAlgqiDjbMR6OQY0GLIuV/t2JewC6oYZd29O8XasVr3WYmIckqo11i4ir
QChHKSDL6mVwhvYjNWxI4qxorrlLIkGqcGKMm4ZWvk8zMHoeY8+FAcX8thiUPcA6+5iWoj+4KYMX
F3veZ0kIs4Hx+K03adI0qnEYazXYNn0AuxbPz5oZfHuOIvUOXzrDLTRdc4oxkEDBGZxU/BEWLTbE
vM3HVdU2brQhTcc44tNxlUacXJTKZiWPDllH9dKAVniaEBFM80H0kGFsw3VNhk3lMTfK3Izgn87/
Oebh8Nz7TcQ1KIH93OrjpwfSv0bCQLZvpz5yHVDWnW+X23hEAyBjenNdnJmMef5541XIj1vByLnR
8+gEkvumtKLYKtjUTvMuBJkTOnMYVjGxNfyJKSXcIpN8kbiPj2ZkRcxe4w1GLiTHiWhZh65xkjWv
ikZ3EZ5otk20rnltUvr/Xqx6ZzfuklcGJ7Veg4HKk8cu7/pzTpbMA2um+hXKUbQ1rY5ROt3zoiSD
zZRKfTAGi5wfRs31Yd62p51AldjZRD5kJK3o90L4yl4tO3+lAGR9TfvyUWh+uemobXdZ3X1Efsuq
3LSiTYOvaefWWvEEEm+EOYoIRKhclNFKHeabvPOA7HVYzlpNZE+Bt/Wrks5Ebt1FYlcIa3A+yJH0
+vLdDLPwqHcU7ugSILk13snv83GndsHJJaTpqLdesC+oihX8HczCyQCb3hoBh+Vh1Ao+t0D/3lKz
pDrM+3tyir9/UnKLxC01pBGtiX1nWQLkNj8hnod3COV+2XoqwszpxsNCuc8DULw+Kale7cjn6KJ1
tfidS0pqT8+Nu0M7yLIiuYD5wOi9sv19kNNCJCbJXZVWzCWTer+w7mWuZ/fMZc4CiMmRRDy4wr1V
xn6k6Xl3qmG8SSyKSWfee7DPS02b9PTio5G6cYdRi2mubxa277y1YXgrBEUSV0ZW+eDjsDmTMBS3
ITKlyKJcwORR5sVVH4cOQw3iFl9Xa3pw9nj1nZ2rhbBjM0N/iVgn71EGoEexm5thcB6MyGYrHd+G
PlUmt4rR4y6iKllYmR/f+iCNngpySFOTaoswivSW9/UVy1J0nndpgAx8WbLGMmN7Izpp3ah8lr2j
D6uizjz+0Qb7Vo95j269c0Cks5nWnX62jeA638kIfJ13Vnwxs3eUbc6t0hP35vEidTx5T3TP3Vvs
MzGF9ITnsWO1Gsfhk1/Sjgojq97ZVuzfPC+qV3Zvku2SGt4tFJmyQdhegnN3No1phU9NxnvXSFiD
SVwot9iCYKGEzn3ecg29ehalu1D4vTk6kycIiuG9z3/qftJfW5ah1Hfkzte2/jjfZXTEH+gtQfOs
qxyliQB3WzihM1PdNZoTIdTSXT4Ij4XTdG9J2ze3uRRrPgVIWTfJveeiTgILfMjMCJN75XniUJXo
U+fNmo8xU+uT1WPN7tT03of6cOntdj9v2aUHqZJ+clYF3lW6dzxo4p6VX8SAhSS8sPwb+rG6D4q9
LlKhP4VlIO9JM9koYw3Rptg0qqjvula+640ozvNWWdPfYKTvHHvHkneCmmlKo7RY25q4l5bFdA+A
4aI2mno/b5ZwRxZZzD+Dp8jmXrVEv8LHqSgakNeKoO7udc/JHwemuZk3+37IVrmvRESjWd0dV7G1
qhzzovamtoiKYLjbos3XcQ3Mt8fneHdja1Nm/mQtWatKq5yCqk/49+dGutbVCvPhUCtp8sQHzn4N
MVBbihoFD/vmhylqnC7gIWI0/rOvaGGqS72zV38dTm1CY1VYvlz+dTyEtdWmpZG0+Gtfnlb5jqYt
Pdg/xysLWR/0HjTan110fa1ToaUsof75gv0QhaUCCHx60Pfrnd4HvIvFCJ+AGK7pLUy7VIUSGOH0
cQCXc2qttoRGubW7oju7RZA8zjfJGESPNg7bOEIL930TuB7BcpwCWv8fuwzq3kuVXub7C6uxj73E
/d0AZH8cogR/XjOyjsc5igYCJNGD4ZTp48gw4wEnS72ZH+jYGL2Q0pWrVAmyJ+JaV6XbUGVNW/MN
KIJjGmTEE4bGK1Ek+VJaennJBEDIGITAD1bWT2OlFndjQMEmSxX2Pu7cRV/W3s4t5GOpt+aXgKCe
V0F3S1IwGwJJ8zYbOMsB2UeK2+njqaCXuDQbE7nptDnfMMocUbQF6vdmXiC4lopmrf7a9y+PU4vk
PRBSbP92kOn585HmfSktZr7Q0eFfjgFGZDzFTmUf64hUwj8v4c9vn/eZRarvCoV/wP+6f75z3gfk
JsT6ntN+/q8HiQesvg91ZzicAmrU93/u1skdZTVOZPTCjJwC3dj0yPn+7ydh+vlESqTZeXYqhSVf
1QHYbFVXdxCf3cWzs/u8W1IF7YICO9W8aXFJWbKEUrbzZuGPH8znjUcAc8VLaT4SGV6/FnXrn0gh
Q785HXnQVG1j1/64mu9VUrNZoK0IDtb04FqaeyKg2mclyvMrnm4ubjwJGOJ4SDRe//wkszSDNWM1
sZmfhM2QZTN6n1OpjPWrzvSiskRzT5WyucS19v3aqxoLvF/QTpif5Iz4M5rGCHbzkypbeacfaD8C
QRMvdfY8/96EbJKTlzOdmp+jlhh30rjQVvNmlBFkl9cs5OdN2pt7AMn9M2lL6TWrku185FIr+wPS
Lf/BhFA+GCYpQ9GXzSOf0kxJQeOafBYya1d1ZYgrbL7omRTEvMAaNj/A1o2arEKi/OZ9hVLoj47i
oSWbnj09h8RGrmqKrLbzI5gPd6co85/EdIx5l+IWA+PsEFD6tC8qx/aQopVDa8RB5hupFz+xJPuH
ecv3RnVXjIh85s3vIwn37LjK1Sx7l0Q4Jl+MvJplCLbgM8W3BFdCvNshaGGSkaxt4o/NHSDF42C3
3ucYlckCKapzFsRSnhybOKL5mR4xNFOG2Esp9JDxvy03auA7r3Ur1vMDpIbJQUSjcsT4zuo3jaDM
tIP72SEoT/qqvJlu22FmM5N1ojfNh1bc5/vHjq4IUUz5gXwHlxMdTa75DgR09GxkHD/zfcFT6Aao
8KYjWvVj0I1oqt0+XJuNqu4qZiBc9bOX+X7ilUmEtB3lkSB051gUKLlowXufkTau2j6J36DnFSjU
mcTqeBtffEffzw+gqGgRg1Th2UANdrbdTtDS4nOhjXcOklC7u3mlbb3Es9dCBspb4+kLWyf21EI8
KRO0b4oxxCeZtP25dfjzRiNl/PB8lKH9OLxT/TIYiHO5BwRBg9lktjY/oqv8J2nV4z3IVWfjGGGw
JT9TTv8w13I6ROjh2bFLW3kapJbti3DEkq2nKNGbbhmi2vnB+oMZXlKR4qJU/lHpCRn4/u3tNh6E
8wnDwVtqno4ixuGzQesNt3o6tk1jE/qD/ooJ3lgT3ZXt0mior7pa/poPHWbRD4DI7rV3W287IMIG
rKynr2ri7ecHVKhfplCk+gKWvDkoJhD5vnGLzyi5zQ8IlCFa8r4Zp4cVM/Smh2A+/e4BAxIeXOed
U4axkp7f74Oo6p8cFjKI6nhfKldVNBHuXbUDY2MIM9kOOvnGlM3fxxaOkSEk77JnhyiRPSy/eI2o
KnxXAhZb0yEIL6gWcZz7Z2FrxlGLCqjEUPJ/AFHkk0l+FLZmLQeC3VhQhdaj6uK+mZ85ymSLBQ81
OQGwBJSrcjoRpVdwPMH3y/O84sN3PcprHZ821vhkE+PteOG/w3yINnF0LGuKeoEqjE8ly3IcUq3y
oYU/5wcUA27EUvW6kxGP8VkWdPbnz0Yl69NMBhLlhY1fJg/MvWqm5ZOhoJL5fmND9tjyNcC1ASGR
q65xEFYGp2r+EXs+ki/CI4hAmPeiIQ73cUWL/K8H/e3H+UmuI8zD/BM9Nug+SYBqxShtb/m3w8XT
MecHzUf/vmfe/j4cnbVkWkauB2mTUTvf898+/Pt+6H1cd8J6+H4L8yO/f/v8i/72Er9/k0cQ0jb2
1O+XMD/mX1/H99PnI2n81dDHjOPfMvWz9V+vY/4pt8zim7r4H/8Np+ELRkwVBWH9jW34s/k/z59t
/av8VzYGR/jrITPH9Xde/dvpur79Xx/5/xFqQ1fBwf3HPxkW/wdq4zqRWP/tf/2uoi9IqPhEgHDs
fv7n/5if9of6qtKthqABoUwF6AY57Bu5odn/DuzC0lxH14GlaRC4/kHcUKC+MsaAp+FCuQToObEn
5Tf1VTHtfwe+BfVVVeF4wBnV/1+YG+A6/ytFDYInpC7L1FSgbbpmwQKDyfE3bJsZScu1Wp12odYz
e427TZb6/nUaH6wHr7rmQVI/5kFtHSHrIEN8NEEC3foOl9oIP2GZl6SONuy3u5IYeNbzD6qCoGsk
9nEfJPbHvIW4jhTEtK0x86bUbkXyqwltf9NJoe+lgL+sYQ0hMxx9SGp29Q6ej3oFuxEwJkuMh26+
m14kyzX6j4HmvLe5Ei3oBo3kPkDx5iyNFa/KjLuS6muSdd0DYKdbhAr5mkqaMX2b5xvNDKJrhtj1
sWS6G1T+G56TtD0nOTL6wAv9nevmwS0Jan/D+VehY0j10ehmstLp+R9zyTqza5Ly0+2dBRj7xTTT
IgTAflaD2HpEls6lYQQlaKcDfe0kyy5uKuJjSkBJnI3DvmrhYJEgY4NhOrS90x0iBee6rxMz3FjJ
MQ+65JhZxJF6HcXSqJA1yvw+zQ8WLiYpFetWhfVrWSvhebQG6xZHZLy2ge7sKqWybyTT/279Vpzg
4bLMngTaiuo/u1WW3TvCdXxWw+eqeqN7Ovt65KM6WAAU+IzWrdekS1JR7DW06e7ZGYqVZeUOzRvM
h2BKPJgCDHTSoUBUk2oyu4jRfrPLONs3ZW5t20j/9HraXcSIlIfODlCXuSodrjAMrJXN6DpUzRPw
B/863wBwxQ9a9OeKRKy9aeKhjtr0onSV+ew3MM87Gf8sxp+hlVZMkpH0DCPOuZS3vKoCM9r69dRC
CH33HWqJ8FqxSiGtr9ogIRfE5WSH+i7qNgZt9VOTs9yMw+TRiWpv6ReY/wBo9i9Frt7dHkNxCz6b
ZUBl2uGVcFNraYanXJXteSzgzCOxit+kim6vAKgrAr18ibTBWzv9BDmZNoXB78cugk+zik5aldXw
7Pn49uZ0Ix3B5IM8TmVbaF30hFhC8inYG17x8NoEUhz0gO6XbjRUmZG+CfMyO8w3A0XxYRBhdlAr
3V8Go96QewXfwrMQ5eDjpffrAM5hodwWq79ty2nb6JJqb3UNfqO+usw3PcnZkdMlZ7cUFTqWVSBT
+1QptktrviNiV+8O6p+b0Kq7Q5EE/WH+ab7jr30Nrfa94v5qQIHs0i7cRv7oHyjE/UNRAqAYQASs
6VQY+jKlzk5j5i9xZkVrXDNMxhXCezpMF6c2iz5JSyVLjYhOcinypzwqlYuYbqwUI1bl7+c97cQF
iqWmXAit2UkBLI0TcoZ7BUGHlMZdQ6ewKUe7OM675ptSrcvvTb6FBDuP1fvoxoOEI+ahWSHX7oFQ
cYCe89+gVRj5QAsn/IiGIOG81eFK7PQJem+Ksx83UwxC/I+f0M+Eq77XMJ/JzFKxHHK3O900NsfO
itz73pdOVvsqHlPCcg0M57CEyCnqMVXFGHLtpdG2xsksr1Of3IKE9GQZTci/2liu06Ywl+qgCRZy
JOo4f+7FuvCPewcohftc5D/tAu9UkineSY92XeTR83DfYMJP3q0wR5Pq4xRmyc+PpBMsGkXNVqpT
sdmPtzGCUVDH+ZFUjPBc2nQA9STjvO50m9gK3R8kfx6YfmjvOdIQHOxdcOPT0piKeYgn1IFcwSgj
hEj76Aybs4Q6YlIJNRjACq36jZ23clvXyUDVSE4WEUoek4nYFReEZA8haXdnF2X4cnSQ9Ye+4dtE
NFbxIfVHbOsuC6UNBvwNfj4kcrK9RZXV3ixP3wX4lC/zLuanCpxOM9xj9462zJS9h3H0mHY0WXxS
2gpXnCd1FuJs/nWHm5TaFjvG2e/t8MDoIzpo4n9zdWa9bSthEv1FBJo7+SpSu2Rb3iL7hXDihPva
bG6/fg59gRlg7oMQyblxIlPs7vqqTrn1Wp/+v7/E7bRGqcVai4kKlCW1cVSe+8uLCj9MC93kLNDj
6+6rp1ygBph2jiMy90kizLp7dsSavU0oXFhq+VENfjiWS/SbmtoSC5vsHwevTS8tBsuwl03/5TUB
hX06p6ssSHV9viTu/FSiUGXB2Bv6oTOExU5TLLToWC4rDnXrZARdZMXMikg/0YvDFJxf6pr57I6Y
RBtkryt93fo1gRh0AppySsB4g6BYX3PSybjWEbhy7pqgFX9eWx/yaqbO0mdRykYNa1+TWNZO0wmI
JpggSZ8k9UViiLZYth/NrN5xe++fwRb2z1DmxK4nwRbSKqGzUmnJv3GsivPPV6UvBirWMH5wqvl0
CV29imxYnjnX0lti268/L+k0Fgs3zfGn1Khl68plJ4Z8JN9FVbNJ1/XPa5BEetZ05VJrisUnVTQh
jr497x0/LzlWp+XNYjO/iVDgGA2Jq458eOM4xrmi6Ovjz9OfB5x7eaDI4u5/nqYLxXl9KS5D2b03
8BfvpV4Nu7RpSEWtT5e4upazDg7IgQ5DA+4DGZBvA/fCPbZYJKqq0Xe0eBb3LMfVIY2kf0yVHF/F
kP73ul628aldA2Q//5c/UADZVlZ/pjWFIEyVag+S0pwpa9r3OTIzrjLCIrE7pHeIb8kOe+a093s/
vff68IEHTz2ZVTG9YPs9CLubT3FDc6HjmZShidJ46HO9ODlaUu9rrydZM2rY+R13+FbGCSqfOsUM
i0PsRf6DMsQRSzL3Hn1c5qAmyrP/2VbNfeo/jHyV03nCKRJrYRzbdkgmOqI2rOb8hnqBKR8f7WQO
YL0KpzjHPosof2V1pBIuenXS/imyMvHlCNEEbj3XD91keQ9pTsuFt34hb9Srz7hzk1RieTDZBm0x
6jJScqT/ig3myTXMTyQL863gTdnq9iR35JoMRnhQM8eqk7uffeH/PTXWbeLPb/75arv09jP3iV3V
0uw1O+DiLI/9agvZBShFFz8LwT+hUHL4trhSARoeSF54e8O1mjC2MXZltL89K5ONrJvqzddcICXn
vb08alFnHo0qu+SrqSDFT3vXIudJ6X3+DxTTNnHS4reEVxmkXpw/dwnT9qLWoZTJQ1cytBuddXIU
mePJyCN5MvGhkWEp+zMcD3EAkjYylGysPWOWBUoe2a28KewHw8TfVlM6GbnaugEyqP2JErosq8X+
asbseVln25R2eUepzWWYqVHeUuBvu0lkxnUaY9hu+axOaWxPZzq0wBGx483I5p3MxB7OQ2PPWMLL
9JkdfD4T6I1bKU89eCxsLyC6FMCcwmKuTnHKho/DfBcOCStRAGs24w6X2oItg3KEt1oVQVqC8eNW
ZBPoe2dOVn6Rgqm2pP8Bupm3Hn7RRu9m84+xlFu3HONPpg0agsfUXdwyyx+wusYhdy2LkWK9EA5Z
xrMiMRhMqPZXNos5ltdmO7Z5/KsqJ3ks1fK7aRIuzUjVbw0OmB/PzF8NWvZgtNTAknY1v3EvDC/8
QcNLg/QY+D0F7T9PZ0S1c1LiDJrW35IWflBgzYOm5iy7xD86im+AOJiRQy7ca+519sUrin+5YGar
V3K4cUUM29ys3cccc8DOJJf04JeN3Cu3cC8VyfVDNZbDuTLozkyR25A71wgZlsGfh2X9lcj5OHEh
AgNx5k9TDM3fQbTBaOotrsIxJWqXdt/cBv/OWqZB6sAvm9JV9WwLj7BorM9Xd5AIHAP3HuZj9GT2
OIf4+ENspduZCngce8acLVum3eD7G4yOAt/ymx+X+sZ1h/iTdpE7RkX1bdLMgBGFQqUpnOwMKLEy
550TCf071cxfhYOpW5rcHVitE+iEs3jI7Tg7YyynuBWZ+53Kk3eZ07Moo+Q6kFa9591YbkuiNhca
v/Jrghc89LiHfVTjeOwQhr9bA8/OpOTbIKJplyxyOBEsH7hLtAPcso72WmuoP8eRO0pWmf617obx
JlP7m+LG+tMolM2hs64v0eDgKevMW6759edgYA8RnY2cmgziTcagztbX27VKLfHH7zHhZpf1UfQ2
uuWpzsz8y/ax6g1e6nPr0yFV6PH3f69LI8Lu49gPVgbmqxgxE2VzUXwZQvs7k8B7HgmiJdLk7Bdl
n1ZXGe99XTLRaQaaBFH63jssKXukekpM1q9WEacYC7jG4eerEv8RVRyacf55mgj7NdKl9vjzzAEP
2Qs3uRV6d4EFjOstcqDYNX3JZVq6p8Jm9UkoZDwuWeKduCqKY2sbFhEoSx6EIKmholTft4atA8dQ
0W7wWUTku1wGclyiSs+jAgPGPLNjIg9lhXlUVj8jZIgj81xCgDLqLyqxOOkbLueRSIndRLfqWzfH
fwhajN9mlB9tY2o/apjvjGFxLUST35M2dsttTh3oXSNfNvu9HXauV1xIqEJSjCGJMa3FrhyvYRas
NXyoH0dfRp9UTWEcpcj5xHXrP0+N+ffn65YPQE45c/qMk59NKwql5afaNskE/bnA+c5UOLo7ASDi
1g4WgUrHju42p2lqrqh77IBY1tzpuyX95aDN3hOTUGky2N0tMfByyqhV5xQ/4rnmBxrgY/zVEW97
mAAT7J24GK/0iZn7XvT6xdKIO7pwMM51JpIjOjcWzU6ax8i1WpwI3IATi7JkROjqDB3IP+RDE1+s
GT+47DKCdiae05qW7hezS6z9RFr+v6c/r8nZCJPFkk9ZaRcvnpuMZIAEy/QXM9DoJXWr5YHg7VNn
4t80fRITOv7uivPQk2qReczFB9XsBYajR48VeYT9GDv6eWKweKIimmrjZbAflOTe3dHc/ILoUwQO
U98P3R4+ct6Jv+WoAt8lwbtphjbUu8j5rsryd1y1+j2V2IRrWZYvlMzQkUOMDUP/6FJ3OWh4/DkT
201tn1Jvbg+0QacPywC91Zelc4tG2rjthuhAq3MCdBNkcFy0iMn1pIqtS3UphNeSNCaD5JWG5HPb
T34Xk6k9ZphsX3Va9n5eVnlsn6LJBHzJqu30xfDZ+OLDllb3rEFWuMwjG/feSvJP+YwxuzxZEhaU
EdHqnqTGcOCcd/MnDxrMjFmFupBlbyDZF6Hkbb38PMRWQXS0w3fdyeSgdz3YnyEfHnsYFY/G+iuH
nP7eMU1GD+tr//cF7qfFzpvhsP6/L7Sdv/ozXG7HhHnYtsdP5ijK52rumATwF9v9PP15mJv50Sm4
pcL7rJ4NKsgeEtvYS7vmjr6+lOvsqMbmzE+c9UG203NRGdNzxhEWJC2Wq5/XKq3HMKqZx59nKk3n
Z7Bjw3aA/r39+R9+HuqsPGujlT/8PNNwh0e6b5+JsEcXEs5a51+WdIn+e6jabO7CpjBpOMfdfJaS
OV5RgP2jFTe0Dbg6NEofiyr7qysHGl8eeSdqWhcy3hYIVIMZqD0JnxpmzN46lk2s2JTXci+1qKoW
JFw1jQ9y9AoDjPlelVkEj/CUiVkNp58HAwWx+O+50WMU6slrQRVZqtMg0+qkxzFEEN6ZTZ+47Wko
yzAZDO/g+4Z5HKBb90YS0a2br8WIRKoIX5ZwSImv+lAz6JF8TwQO5Jq/5S1dyDSkdGmDOlyrsZ1v
JqfVYSTRlUSOG/pOvVqNczYTuFuC2Z4R3tJXVqcfLOnJiW1Ephlb10j8WhPj3RAjSMh6K0zm3TbO
6M0wDsTvdZlSnMzYfKoMzl6RGXCL2dg5cpuAR1Mv0XuH4nEtAyNhiFO7Xx5XZa8RL2XH/jhGGwHq
sTTlvAOUeLUGdev7qj5mwKKIC1fntpZoBfbNriubOsxhH/nlgus/skLP88wL6aQ6sMTDZCAC65gD
u5aFXHP1o5Wh3JQ4Quuycs4LR2gqKCmena7mspgQ0g3tNKUvEp7KKYMHZ3CgOFOi/NuP+2znajLk
o+oeJjkle5NoUDv52dmCXRfiRLA2NM4Ue85TD3qOqLc487iJJnXDnwSniauFzxJTJq/KftVZlRDE
TZB/vBQnqjvU0FS9xD65kn+mhwyLyah60lrZnf57EH53qoaeXi0MyqKGnWHSZjGZc36c1hipgdOJ
+gB0E0kXIhXed0pVzTafAeYyd1o0JU9TmxJvpNsA/oxDE7hv3m2hZqZ97m90ehmMwMy8onkscifg
NPCF1Q4ewLTSH7V/0KzIz2rRHrWiODreWqq8jMPNbOqDmSrjMqsr3Id0O1vj25ih9iSde9SMGJ5G
D97OKrwbMmR8SMqJukI9ASi6BjAluW2HPFe0RnS5jL0ZDerngVGzvbNL/w/SzlZLdqh/jPAsq8UD
ny1I4PSTULc0IjrRUgHizcnIXlPWUwEHAxujiMn1j60H7omsuPnSSdvE6O96XAArEA96k1t44tAL
xSzTSu+djf6ns0VUkTtgOFrH7D0ogckfy7OPX8vN5mSXu1lzgzDQhfQKD4+NStgP6ju/QFPyiQDA
XKJ5mgD4xbKRjWtronETEvNBUyfQ/MBzObE6Q1xx+vAZlUfpb+Hk+qHacZUJJmUHQ58oskicBHUH
lX2B6WS3Rn3RcsiPetwS+5/7RwGfqqjlP9+WL3QHwJZojQ8mtwTY9CznWoVbKtriDlcfrdFBAdbw
y2Qi20IWAXVctxgL6zW6xqJGVN/cM2dk5tEPRL99jAvach29MUdrUi9mqQibU959rfjBZqZLRgIo
2WDGh7ZPzCNAU/9cmU+VbCMG8/fIMwt2enbIYjwcuMM2rNw8lKj5+Hr6XZ/SG8odgybYDT9xSAN0
q+5GgE3bCUhPUFbxpRHjSDtmMl5iqW+h17yW0u0ZOLBYzBb85K7RUOSnX23CPxjnHd9O8s5J1Afb
IZln+/j1rdF41PX+Hw7no94UQ6gI5B/MrOIHq9jcOhnbw4okLbRf+5c7+Rum7s/6CKADbdY8N1r8
AfI1JzPmGS+ll7th7c77hQTur4TqbOGESQaJVE75E+Q8mA7Z8pqw4QnQlv2cxpVIte6bI71dL219
T9mMGewYfnv4TTEIG277j46jel+VBZCDDFq62Xdc9Oa7Z2oTgY10CiKd44Semqe5lCZdY97f0Uy7
A9CDFBgh4o7qMTfW7bXInttEYR124mVHswlWcJHJYIqOKIglOl5zXZT7pLfGrnSLjoyvOuSCi6Mo
zLtFxfGhNp1jN1JB7Moo/e6IqA10lHyB+85D1yV9NvZYHH0r4gincdKpUyMYSX+nU+seOW91j91S
bBuqmzmGsZfKaFsIORmQ8JZn5fQ2YWpq2enCvhVUwkDNwwiatt6vsZ3p0EWDDpTITjZKgq9NztY1
+2vjL29dN353tmNvRmt58QGy5EO/PNRGtzfKafjIctaqIXvKkwy4SSX5kMTDK5GZvYbBmnUxCsya
gxB1JvTc9BprP2JjodfP2LYCHdqQz6l+22SGOtYTlEvdnzOGfI53odLiqmz7j0Tv9zgqQ1won+ns
aLat68Lcwy243roCGmKcDzIaWyuf5Hvqlw4JSUwXKzEy9rv2LtPir0Mkd+Biv0L7YQAGUZXwqgoR
giruL2d7zT+zom2S9U+lqmyDYOygjNZbqNfFB2s02TqjCSdaPbYV6s4wvbSSgRQTz99jTt0GMRT9
1rAgiMKFsw8uY29msiAOuoaBFJlHzIo7F8oaLSzti+P1X5SDAxrB5hhSkLSp0rx6QsHZ6j3Dr1ow
XtBstzm6KfmHyRod7p01vemNMDhXtzRpLBawLq9fEaTvYKQ/Ff/tdDHRMuSvdS/uhSqCkO04bFUd
/sJIg7Dj19l2kPQGTwjzeWEVNz22r8IsANiMnR7WevViKIKto7ABCHjWKUunq2d16oDuZZzT5Ndo
KiRgA+05tx1n05hRuhmpcNrEybj2Azd60La0hTdmsrWZAYU5BEiOi8WHidRJ9hc8kI9NJQaF036Q
+ve3ueXHG6134L+l3Yfj+48u/oWwbeO3oa2WU91r7C2if84aE64LcTfz5JLiJ9zY1BBgo805PfDm
cHs4GImz6snpKal2I4nvo6nNR67+k97aIZn6dw/9KaBvBR4IucugTdx0b43Nu1FEzsadShWODz6w
z6NTTbhXcuPYddg2dMWsYY3tWabEm+XeObbKg32YJniVOjeZcIYwFw/dsvNj78CQ7m/JCT4tBXuy
Ittm5TKS8PG7MOvEXirX29e42mZZhl0v4bL50J/TMeanViXQT+MlyMvm2Z3ceQvv50gufg+mdaKp
mUlvpmEBNhzzJR3m3wgdcueS4ITs4BznOtsjArKXKtoMBEMRnSO4WkU+lIcJdkw5D8bWzGbyJ7Z1
tNiSAPVilp+OctvbcbxzpYC2r4FdEdmlJa53dtuagXvXH0UFM4wzvA9ypH4VLXNqRBgAFuPv3DQY
24BwDnsYBAB46YKHA8+mqnjQXQZCWboHxG8frfEx83z7iPmZkHtc72Hpv7XMvh+i1HM2s+g8YH/d
WSuHPKDT2Q4bN7Iuje+2u7KnOMcUuwHRK1D6DNIvd07gQ/9FY97cUh0oSFP+qtLVBQwfdZ8l1nUh
A8Vwt+NPrcW9SaE8uoS5B8eN6Ozg8lF6ciFfUVwJ+r4qxdtTwKaJxSkbZnikRJK3laA+2pOGd64l
kw7oa7skfnNtoW2MxXbBxxbZPgUEAgI5jrZTBGt2GKKnqCfrUy/+sfX5yFK+dPI+tLK2zkpIEgox
S7pefUwYRSB+gfoiY+vUtrevUkqWRlf/GOuZrdR6+hUZCD88pKky1TH2bQycZV6dlSQm6WHjf8wy
4vMkjJ57RIMN6EAzbLwJOgOl8eGkWXEYcVx1c+OUEooix8iDrP4oqJKntW6bCZvHb07L65g6by1B
I44Hl7ky7HBRbbWlr/re91MT5oXf71KtuYOoX05eRPIRzkj6wMzc3aZdfDc67upJT+JTI/YULAq+
izNmxglS8rFVmOOLqth6fZY8NIO6tGRD2S1VWy745qy1+oc+1GqXkb2HQ8yMyuprte2jHxwpm+f2
YbCbbdMOJMNcp93al25BlyoR9+sNmIkdt1ABkXEKNc0R53R+NRhqaYUCkw9ELxhIk6419DHstsVw
qicukGaG+r20sBkWXgpc6Zy1CJCBdHPFZAHuUuvHoZeRRrToaZi034Y/rjh7GPJp7F17ezyIpfqG
VEhf3eCp2zR7is+5+FxK/YLHJT1D9f5UPsTuXkiO8YOi9GPOtDBN+JxDmlwBkfpDZM2svxRURGZ3
Ndsy2TWV14RlOv9pJofj+dSusa/5D5vA6db5crqlDIuOdZT3FCRa060uy23jS1zMWD83BScBILvV
tGseuzjZMWbybgi/eFalBAWR5OnW02HDKbmz0oYMRNN1QUkuOHRsT23TtG7Pprm8Q0Nv7IzPIGMq
OsbgOZDGy0LWY96HrMhDXwJa1MaRD2XjHnyCgXC1JXp2t8Gb8/N3ythnoBmnjd9fdShtS+UvG0aG
gIMjanMIonp5WR7qNsWZMr6WPf5dx2WZcbeKKBOBcRBHhrY8pwilTz8PdcucvERU4M+BWoHCRmCp
6cI+xqpd1M4XhgvvuEKPzbleddVl7/5YcZ0gKqs9Axl/k5B9IT0rL9XyPOuZei4juskmlIeicNOT
I+MnIx5v09IzcOqjTanmL5XllMKX2bPjLdY2GjWaa4BlB25bnaaRO6adLjtGr5/taFa7JOFUlzUH
1xmfMFr5VAuxjCGSWBy92XYQDjTTmzDUrWK/fWHk8jvJ2uEIsGVX5vXFVeDu2iQPB8M6lKLSSPoQ
IIUsQA4ZygpFiYz1ogpkHUKsaj0KOO5qJnrbAXeLbTZ2BbA0jQUs9jBs2P3Ntzuq7emDCJleYiKq
oTOMDXvpIXtA5XFgQI/bIdO+J43GuDp6TjPw6X3RPfYlbN9pwL/aRgsfuabAVZ3YgWNU5sZrZBco
rwA9YwzvfZsdRdGl266L1JaL4zIWpISZTRxkpo2nnF4kdsrsxuQIw3PsjuaE2GZE7D8jH1aThcos
AMyuSEp0knSTZyZXOAzFFuBCyFQmjA3JpTpIPrGtDepEBaNON0ZZGnMQ9+D8oGNAPQDqS+prX6Fh
BkJ+uLNBTrZlL+J0BntjBi00Oc7vsPr0I9eozgRuiQ6dg2POXUhoQRPIeq0JzIirvoFrtMEIuKdh
ByL1MF3MpeF4XjHsZESzMzRyuSZn842e7nqNPFVBKfmSyxffWB6EoAavQR5nIWfY4OlQvelnahZ5
R3GMTq5/VoqUR+WMu0UYMdHJ6EZ3tU53An0qAC8f6rmR+GnSfT581Dnpk1RQm2l545dJ/8DWUMMl
bpJd5jUPmt+CrAWAQbUKNYkR3TCRPZ5rYLobN0ooPgQr4gHFK338r1GHydni+1z6msYZS3kb+MeQ
/FcthOkMkWzTP801iFpoGdlWNBz2bZDwHDgWWGF+9h670LJwSg1w75c3Gg8rsGRjD6SAN/rnwcOj
t61htWwMq1zV3adKR3/nYMnRLapPmNLwIFI+p435txhwpNutG4ipP9cDLqxodkhQNvtcf68V1gjP
aRDUcjFu0mif2o4ZJAwPraXpGZyTGZqAuqBua/Uht6fvKkoPMOMrMDDZHJDDfisjpwRSzXC5jUJu
f9O1yk9Mf9OjxkSAna0Px980PExyNPwxXPQw3KuueYk8QUqJm4dAOfAd96PT4n2cQSRB6wQg8stb
6FTwtL47tG+eFP8i4FNGasxQ/kwuDGBWdT+Ymy6CW+jKJzgTeyp7icd4+yHGqdiO4l1ze6BrzG03
rnCXg2XYe8WRDdEK+JiC6astKtmiwSU7U1wBbADLhMxJr2YfIJx8NNmyJ4v4PuJfD3o7Knmfvd38
wpwjbWtn2832vZ64i6a1qg7LzCRc4zxUucgGa3RBC/HH8P7a/oGkCR/SIv9MCF+juerDzrH/0qi5
SaIZDbDzxH7ixMw5cBfbg9jAt3BC2DEviL/sRr1u2DrEQJycQDpOs6M32TKsGANfmkQ/jG50E1ib
goG05H6cf8XUo20jze83kvbFgOstflq9gy3ZRttj4bLhwzlO/Yk7fPKtfMPxqw0afE2BMmmliKq4
27GX2mcoB3SvuCc7N54N+CqFMsUB29UngadSnUt/bGErvdE3ClLYKVm5kLHhfm4sUg27sV3qJ+UC
f7K5gXutjmCbZ9Mx0aBO0Rm864ZOhhdqw/UApBAHB1H+Hdz69yhI7k8C9djE9zk1dLw13fiZxMmn
v1Tey9KsxVH+d5R5VthiOmJYOQPco6+9R2REwobfOCIWKSNKudUD3GwRkTq9fMzcwj6ifjzUCzFF
iBm8STFU3thlU9uUfnEYV0IDVb/FNos/KC//KsTk75juO9jpN3yqxMk0Zj/IaWgN2Ff7bOaGUC+a
v7JRcYAkErgeI0AUVm71Sej4Qj0LlmHX1mey048Sz1GAy4M9nqONYWlrWZD03Us/gqOeyk5uczBp
kH2M6lCAwA2Xgapj7CMXb1gm+LIOOHKJJGJEowxlf09STW3tbn6DlXkuQUZecJzAhRMNN/44rjdd
XjG5Ib2wVsKMz9hojr4H+SIr9DAxs3yPfQUyxJw9y24i8d179U4k+D6Fnj8sfUMj78lSxheVpzVM
FrwGZaHuSt/oWTUfRFP+KceHXjd/95pM9oVQv/rYKI+0ZXTbid3QUHNYt9HWT8kyvy6l4x7nDgg3
sITTEA8+qN75FYvtudT1C5sCI5g69Y4D+jC3HLtS8zUtjd+V4fonM9WrDViQ/VTGR7dDFMyGr4yV
MWCxR2GCp2fbdrKLXYvaKcYeo9vfK93hPsi6TqIe5oHpCqpjYHgPTST3wM/iHYEOtkKQHnnrrR0s
ziSUXvcaZw70JnWzfLbWhrAPQEDiwD4RGbErStY0T9zr7uryM7fkqIWghL0t7sM/ERRsVG47LNdO
nHVFK5Y/gBuuaa4+mcTQGmbVz129lrX16cVAXllDmZdOIDNydyd75Oa7yRR3PTXqayxhTBsw5LAB
sftm4ffmM2ZdlmR1FRJvBaENnEV5fxerW9lgE0ZZu7FttYYWsAiUTDU1m6qAS1YJgiL2Mv/KOu9l
nMTHtID8zqh8DJ2YJr/8M48pfayjibWHePFm6ODOmkqkQZ4jwjcQh+lyvUO4v2HP5+zSfcsphdsn
OHjcHa3xsJLAN21ZPuA/nawlI+ppRfg2SLSbln/EsAqhTZAijMEOUaoEbsTJtspmPJq74oON5NHq
7Hq1KNx6/cgsc7lWpvdrGrk7tz1lRs6IHCWxPjQ2DnPg2kcI2hTqIKIHUhO/EhPX+Jyq9pQDNOss
FW8Vxiu+PYbKBlp1Z79SjUFdEyP9jTbSMLsMH7ENiwkWlOcw65k8DRhuAhx40H4lvW8fAJf/sbXH
pZh2sqN6ZNZAXGb+zCF1wjtR8idF/N4Kg8Bu8tiaZC0+kvwrHhMKaQdYL5l/LeDdDkK+tF18G9RJ
J9sU0kbxrYaFg/zcpqHZ7oSFQ6+Dq7Nn8vREuBZYNdP40OmWT9/g0wxYnQ/5N5wemqeWAUiitgTt
McPntQPS8XfkXsZpXQfzaHkv/my85Vb8xxz4X4Xdv0gsWFySTEyahC4RXcZfFrhLJv3Jl6Anj7I0
60/Ub/MkuVTx8Dk67SuzmYH3bvj2+/IFVMQAfkl9VfxrqZAS78omwYr8RlrcUXRIl/u0MF5xblNI
DjmIFEOgaf2H5tt/8iF/wpVOcG8R3ySQ71Wsfrv9/JwanMZHCwDeQCq0BKuOYBGk9IR2En4PxM4v
SYvExqAVLqBq+tECX4FWFhIs1AJpg8qSY+VtYO8zu703g8B4nVWX+GlSzmdpGnesBY9T2rFPB7+8
DC2GVVc9Vm0C0NWNn7zS2LuJva6lYoAaBYbXgVoEFvCrSCA3ZrByN2mC4V3U1ZPZmKtTVw57IqDT
gRJCPiiWBVW/JUyVNq8ggQ/ZWqwzpmhFWZIezaz8tS5a9ImvaFHsCdQ1ocN7sXnoaU5lD5a8luaY
YiVgDDM7L1lblBcne0tnLIItNQw9DKgb96prRpqE+YR5talWBk5VnDhsfHal/W2n+pOvHGiCfXoy
5/mDIwwukRQot+u8Wy16hK7kLSNsuZm7Y2VY7gM5i8Pg3fmWtFHuBvgOQmmMZ1IZNpw/d1mDoN/N
INMAP+IE980utEXyqaUDKx/KI1HVE4Ok32MB/tQuUyBlXoUEUcW/bIP5amdnvzVnvKStnwTAyj4y
hAOl+9xX+vxO0jvo/BG0nasCJLGUyGMn8a2wGq8CmlEkUQBnF+Cm2QZ6/Q9LJ+aLpCwgF8Gc6dxd
pdGzMo3iJfFwKmCtjpDgm4fcQ65fatSIuoDNKOm9AdKBcznu9CBLspd6FAPzKkibSc/od3GZFHfG
BDKcrvYNmlO0QfCjjsKSm1JGQDyQa3s/v4rc/aIxpOUPHfinFGIvUEePnTIfSsN5AqKjbynyPa/3
VvKf0ETttYKpIheECT/aDDmvaY0P2wtAFt+Tv8bgcvt0vClAdNo0/gDViuwKHMeb0Xy6MdTvjv7t
vePN//BEQUTlyvUT12TI+ZIPDGYieBKC4Wg1IC7YmtiaUUKJQMa1pdHHTlZTwbPBSGUwW/T76iXj
sBtazQd5ngMHqxb+2HSe457Jh3WgVwNmXVkGmuKzIiQGY5QXLVAF0Kes495mkeOQevqmMEwwg012
DB7eCmkZOylvMo6HvUtDZTTTDt5RDqnpNBWZ+dvi4HnhutsbknstU67dlIBk0yQAw5jIIXWlr66N
O0kbxs+ZpuIDl8wZV1cbRgZ1bJ4LrSu3u2cx9/CAS4oxOiXPPVgR2wAK3oE+ZrHd2FiTuRqaqeeh
h4CS+5BLM7VHgR8cgDJG3r25nvkxpW1AuwftNF26j6KWPO+smjO+rVBmZnJpyxbjzeohWpyT29to
iny40haiJz1IJY6oLj83+vyLid/e6ylEHdfvH5Vm6yJE9VDn6/JfM+Fuqw5uOlUh1mVO8fgWJ0CL
D6l0xcNKPyTSwB6cNTKwejahjTNu+8x9qNz6by7yCwdsGruS3DxRbY64meIbQmnasKHmGN+apJL1
f1U17o1BFrcmZ4pjlEy+dJs6MmpYEfqrfaOXDEWndKcgnoWVXwaJ0yQbUICc2y4uVryQjhUNjg6T
AH7scRXOjebvS2Drh3liJl7JS9v3qEDKeO2yetj71qrBdRD3EpCh5OtBHEYz1vFacVUzuEtZNzat
27yweb0tErsstRP2pi2J0SVrJY+RUSQhsOsGtpzftIrpdWHph4J0HmtaX4VLk4nbOOyBQQYoWMtt
mTyPltUa94CSf0fqFxlvYs6ZmiKDxhzjLMBjCaLqrfPuDRVMNNk2IBexm+fLoF/7hMNtXv0PW+e1
2ziWreEnIsAcbiUqy0EOctk3hCNz2gx7k09/Prpnpuc0BigIJWfLDGv98Tsu3erGSvOaSykPeJZA
/5qFxZzVUTN1j92SYD69d3a5m3V3/dL5Jy20dTQ0OmOU7XUyjcMuaagVy6vdJFt36460VCRxiQnK
UmsnIb5bQ5zzHJmmuVPTTKjO8hQRQ4rSyFjkVlAH6D13NjvKMNGksOhg1wmYz6knoOHaMLRrSwaQ
GuQZZWux48Tr0RJgJEvRavzpp7d+YBaGZQl22hyRXKsPbuh59alCZJ1ZPJksd9NrtNuik5zXpdfd
mYUmb/Oma1ZeS/nBLNyGjmgjWpctJDanJfoQFA4T6/C6KNx+M0nxkCIc33V0M5wi8iFXtnQpF3Gf
MpqBjolDNUiERTBPH4oRZ1HQ3LPOxfu01znQkvHYpdNZjiZ9yJGLk6X1vnsXwY7V6frZU8O1lGIx
yN3PS6IoPTiM+y0RRyOqIs6qlaqvTsFZQr9cFWoMh8LwUEMEJn1UsKYK3r1G3Z9EKuVI5ZY1V9Wd
nURHVdAqN0z92p3b1yYuiVOif7JEMreZaTIgC2pV6cHFpRx7NcU+0OOi/yT9h9J1UWyWASPp9Peo
8u5Fp2gsLB2XrKHFjtFb3hZO7o2r+DetUnJV5ZgG8lKMR9X5Ty49b6U5UtNDK0/V8lkq+Bi4oyDH
IchxHudtplXuVplOB1GU3lpK8vqioqnboSLevibkUJolNziSQIY8ybeUROxNXrXAQ6Eum570dkI6
64E/nC/Evpk/cFNftIQ7ulFhq0shsmlO8+UYbOOkjHYCYn1PBKQVAjG1s28cvDgJLRvNwDhfTL2s
H+zOzI+OSYZ49OUEqt8Q65bgv1lnY/4laSDDbrYDVaKo1gD/ADAMlcEinQTrbu4FlydBxYprXWto
L8voH6TvESVId8U88ZO3PV2q7YPrJjgmy0MJPm5nYBYNqYQYZTMYUbgckg7hwYPIuNdszX2bqfft
04+k+lPpyB3aKPjwyZ4EMSJ93NHPFqKnlTAcdEnRn9EwQ4pHBaHNRK8xmK10b/qeHNpK410eEJSu
/LBIEBwzKX6ZRgnClr/w7R80NTwQ87imxKiiiVk/JyCua8cixjxIsr3l6BPDAZkBSUoWtRtv6jjr
SJn2D5EtqSPphwNmLGKkswzXQEI5D9wmFJPGs+mQ94Q3+lOHUIwDmrryrTZwM6rv2qFIzqIPXrqR
WnOvHc6O1PxVQycyd6dzq8nnSCbeWk7Wm+2UbMPAE+hw6dUsFxNJuezlI8sAieEnWt1reJk4WI/9
WRSEwRFPQXoCYT8bqodI0m2BZOey+fRHSFV3pIsV41oZU8A+tDeTA2LjUD8a+z2yrOXldf9oBX5W
hkWR4uTnngZNQBBzacJMqulN2M49JUA/BZWzVeJ/xRWFYo5hPBICd9eTW7M1pcuAlxF8ILwXPKZU
Y7baug7ik3KDjxoiiYZ1F2esrDcG2EjG/p91AVbOSlv8EuVwKy39h5drDTKGJTOwAJrhDoOJGGTB
5kl9aZ+S9+hSqZgW1Z5060eGAUn8/dGTzC0JJC6970g0YqIra2Nr2MQruizgnUXMU/yDyJ/xzDRR
HinazblOZLNNB3mOMzMV91lr3SOKjDfzHySQP81gPObkgXdGTcE9etoMCZpEk46Wf5XokOZ1r3jt
zFOLY4GNn+ueg97MyrSPGOoKwoR8bZOu+czVPibKp/BOw+D51SWHItlPRLOEU0GeVds5t3OlqmO0
FX6HAyBwEXYmn5lOnX2ZoAaLuN2Ksrz3h+mLtDP2c2rATMQfwrxUZKTw4kpCEeEEaK68V/E6KuJH
ryav3W+7DaLddTPOx164X/UyIEZQomGl8+oyXL+jHGXkdPEzVjdmh068aryPqrmbME91yjhNffAH
bzAVaI3JkTo+JLUerIPS2KG9X3qXn/HqAoBVUWhpeBXT6pCY8c+EGptZF60FggU0PQkbdeftGvFI
cROKZW+TY8/C5oMQpsfh5XsIuBLt20rSakuCQL9yIghd1eXHsR/uayw14dg0rFxqqJFMEw8UyaeC
UgOwzYIKvZaxAKD4G2nZTT+o8+yZbyQNhBmfyLyP33DskOOYeECjY5AYZ1RC6aGpmNHBJ1ZxiYc+
boxxj9IdsJMJLLZBi3pGQWRpA67Get2i+9uh/79OPqL/heywDQ4qS/PdEAzTSZRzMwQYphSe6FVt
jCwp3quS80akiMvYD15FkDxpEuOgg0dowhi1C5ZnCeB7bw7vpR1cW/o3SPKqCWwkva9ZTpPWB1me
DBp51BjjG2lofxsLQhPBu3HIZCtF2zZCPfgpz7e/okZ/7RALrJlZ2n0M3aZp1pmNj+XIIeeIUMOV
pvDLNqQyd83crmb7Qui0teBUtESUE9CmMT8mdCUmUf6dj7wAUxFz+jVksuTpIXJTuW0W2DCm2MwU
z7iIH0vi0EuZvqTgCC6XTD2prniX4fPttyyfOtL5cu4NpYSOjD4JJnggwgzNeC5Mfhx+i/7K16d7
3orJ+Nt2VNawjaLa6dKdlvk4snvsSHOLiDKFp9VaAjzRumwJVS9ROJhH3/ZJFWT127cYy9GO6Y9u
PBjHyf/sGu3Fcm0PVZQCN7cc8H3ynEAKWc9nTu9kfIwb+WBjmACKzUCzy+yOvE2M2TE9nEton1YC
RfoNnYjEjuOVuVpy3ehCbgIi7Wmciz64eQXYd6cY6aX/DSO8a/xZ7PJWJ1+7IayOnKSDO2Jrd9m6
qrZ/Vaz2phMjvfFUtKUTmj99M2L1ohY9rbUX+650xTerK+pwQQtANNwnbnxpknjYphPo15BktPuB
I8nM6tbQ3bSMjZ6F+TjfOuI5aOI3S264PaUbLyme0UrekqqvrWNejF3SgrM4OLF6CU1Zq10yZ1+D
AaaH7iXfdIMFbBOE5cgQFefKWvcYX0KTUMIDXX3PA2vNOhNIg7li0h6ArTrpnlrM6Blub9KX0dSN
aD0mFeXrmCMS6Uj54xFAZXOBsZ8NHdF1lx7yVn7abdeTB96sXRuF51T0DSc+MV+9zi7GKh2SWrgz
evtRo/3PA6ynEvqL0rgHBizDRGBjDy70hADLmY1taZRZKLldrkykROWCiuWu/VTY2auy0QYpiGaz
Sum7w5iM5ogKmkFS0067gD3bO8s0kNgmyMyh19c2TAwQm+ltW6vcuxw47EMkhKPTPCUo8KVV+Ntc
5X9830bJNJ2q3OUIiLS7RkdoxJz7h+AfgLao1ACTZLUFF44QX34q4qhXeN9oRTXgPBAvypUbjWPo
69y8aj2miin/o3fGUzZl5wAxQEM66NbVQdqJ82AYZFiaOs61sX8c5sHm1w3+kGxKGQcZwXhLIrGZ
bTHDKj1NS0SuQdJpI5mRbMdYW9gNG1xUZjvIm2nUd+h1OVvV+NJVdrUtLYJESoQLY/5g6vGDkdkM
YggRq8mObhzNDLHWvw4aJU5j/ykJF18TUoUATmNKaZJyW3dA1UJwjR507Ybm0W7Dfr4ylqTXQprH
KK5ZThmayFo1NnZWpYj8CRynze97yCrkLeWwUalzASQaqAShzh28jZb0l4nSPuSeqC0z9MoZf8Pa
xAJS26zAdWkiU+y9rd0Qa6q8odqOJpnaCQULAyoaVCIIADJcZEQXQnG5a72i94LCyu1Qj8jPyf51
yT/FlABlSZU7ocXYgy2ynEEqQ7c0bpCRdIjIjCgMBm+jYCIpdEjJsbamHVl4e2UL6l6HvN+0RDYl
HedgppotWfHtGqUeMHf+TjHWY2IHF3wd/QYJbtnw6yPJL84ZZkYmvmKpX3GYAIiwZxrLTeepSlWY
mBwzhI+TT1Iv6LR1DmxtDk1A510l6DL1zfjGdWGsezI06IRhvYmam+VbFbMfli6Ds6P3iMvKjtuA
zz6lxExJTNS6u2kKmB2tOQoHoaUUuUHzFvKTVqXs7EV1QyMCLSXd6LDDlt/V4rGYPBWH8FZjmDX8
wCN1vRpNawevFSoks4RanYCiXbNF6FUYbB1aRQuaU8XvU2kTD1AhShgYBeIg7TgqFdKOJD5n9eOE
6HRlWmSGioxTdpAnulOQ3GjNhSsLGtfY2zQdOc9mirq8cwURWhXXqAQogbX+nJfZn6rTHXwixrnX
AQOcd6/VdbSgMee0Q393c+X8ZrcS3GhLCMYMPRVVaepRuY29yrT7EVpjw72tDbW3Kid3IDKmS0El
7koLAjwH5Eh2dCOwNb2RQwBbkivqcpzZP8XA/isEt3fxpig60EFCrxnnzP6o0/yKZKMIfefBxU0K
L1t+G6n+YU0oeo1JI7uifPSi5gQC8jHP/k80U1dRcyBvKCryK+OIDSRf+8oMdsgS8E+Nn96gD0ck
mC9BT30wnVpoEapiObKtcLYVUj/kOn56hce/T1rjJ0kErmv6q3pAkAHm48+UNlQQUWuaIw8YlKIc
fU5v/OmPV2jefWf8pAGl7r6LQcMmfG1tSY06UJFiBqrofaATh2KLuLpLXNS7ljGDdS0K6kI88pcZ
wh5TkG/fO5zKFxkF4iKyfDjaWf7QORJ9b0Y2+ODxwo/vjVMQ5HYHHLSjOedTmQjbLbx0pxZmB3A7
e8d3jvDG1xRRg3Q8miZAZW5EV70Ej7KgqzZJ5b2RyrvHmfSWMXhtywwHDIFq+t5wphfC6BleUbZz
IPQ/Y/CoYjo7DD9+64QW3QXApDo6OuxEDG8jb1v14ly76FMj0+1D0ze+goaOHcJhQYKzU1dzQ6n0
JUOhLNEuiuBaVMjNU6391IgcrIiNl3HNMWmqe4v1NCH+CS7b7ljEUP0liJLCUXbkvSbRXnmaTTK1
d2wssXvQ0gx21qT9FCsPgasxm7DZfBo5Opck2A+kNu2CgnLhQu8RXqeZH+JYcR06SyfWA3ywSYiR
MmxTmVGFORdb3fxjmxbmPR3uaIrjd08ZN2ZWHvspkjeZJZZKbFyMfW88YblzV9LhLyyI2qMANdg2
7FAGHJbnsTpZFZ61yQX1A9lF4et+tu3w0NPKsVb6FzdN6o+ZatC7UTJNDwcwoksFTd9vdNvDH20a
O7qFazwjvrfC2bXtsN7BvwDlps4PxVU/0jbdo6qCDdPyfCrNDBasSPww8xjMKssFp/RoeYcTwxkr
zBQRQzF8+EUHpoJtcw1xBQM3Bu0FuhzthEaSuj3T4xgB5kCCPkQ69lut6XsqKaghaYS1ZrOcQX6p
WMlBKg1ya1bQ3zDSWokgHqH+air785IUT4wG5Y2tf6O3+ncEASXIeJWx7awFeBqsZr6tguZRNY44
ZTYJlzXda+N450mf0nG0pCt7PqIjeJ8C8hFy8TREs7tOKu7/Ewravr2psoCjscbvgMZsqGlemKmq
rf1i2kISEIyEayibyh9Dr/EMGJxHY8tFnFAhREssbp3Rk4Af3EbEW5qzd4XQn6kEAZSHXt1OZYZQ
RxUHnelBz9Mvqx+RLBQHKIGX3qRQQXNJIE/cmyEDzeg99Et4qf2Nlacy9Dua71Dk74poeotJk1o3
JI0VOrcMCnCodrEQTMllwywNwOloxQ/SH0yf8xVdzdolClgSl3TQVf2t+vKiO3p6cLSZWgjyy1K0
Y+0IllY20wsR83IV03Hr+RWGzbH5KYe2C2WN0tqR8qagHYmsB2+VlOmTSy1lZT4XOEkfUnGxSWwM
uckQQzA6n8i1EG85t5ncORTi0I/KaW7s2wbOTXOGW7S/2LHzfONjbVtzZWjWU/0s+jIsybNdG1za
uQGPDMKlbsEopg5Sge6+pIDKHmXyXDnFPtDo7MU7ba/wFmNZiWfyZznUJrTaxOAB51HOgzR4A0Dp
n2ZcAVG+oUyB0VJGl6qnx642hjOVXvdBUSIfl+prsrQfh1x0pNbjAqzYewqN2Ugskj1TGjYGLxy5
wVHlHrzVrfc6mLm7Mg3LfBSYmVO22zXmegJlCaPY9kNCAx4ckZG+9p7+giH85EPW4d1ae1VxRFiV
rX3AspAmKbURfbogKD14ycIScImXLe2C+fTA3L73s/Qm7epbCz5hzvMYJVP7NOqkiU8kunEnjDB5
8dcv/Oh7DKg+JkCTnTPGpsheN5OxMjvDvooTtam67sUeKH0IZoo2WTxDzMFf2q1ocexNvHI1DbAN
SrCDVDdRntxGU2bsYZDhL8uZ6piKq4r0g1UztTjJo/0wY2HQkKyUArm2TUtWODmyWwV6BVo5+fuu
du4LsZRIj7fSv0ZGCt/B1XdlwzJgxTXf3Fo95Ok30w7yVFMtsk4CN9rKuaTCBsq0nO/YiC1S+o4+
RjbkTyk4okas2GyFvVB/0ogNwzibhCNiYlfXzmJJ9uMw7qgptGgR7dMbBqdnvSzh2BE+xvN4W2Xt
bW6aeLl4SbIBILBINpabMEB7sB2CMrVVjHR81q2fLhGc8mDzCVFNhQEsMCnzW0r3CbSNJL5iK8eO
UlSJVjyX1Wch8jNqVyzuICITYRtG53MsUlhQdRRyiYpuB7dbd1zdQ9NlQ0Myx4tCP3tt28XWCiwy
ebjuZ91zhoA+TKpZQFwyqwHxuzvVs4eZZYsNUqN+AglgcvTrKSRv/r0wrSFEvCEJKaLVj/vUqRjH
aSehs7kaBxsXHdsK9PNuaBGQUgSyjez6uDBoXv25/LMU10Y/eCs8MKcWcbqh1CJ4LwekdPpLYQ8f
KA8b0n16oi6Y6KlvRz2NsasiQbgY9WTt5Lj+syWuK07IlnKEjdjEXNJDHBDeiTrwlL9YJ3XEC4bz
UMiuPdAjc1TNMUVIez8J3dhAtKGZk/tixKTgEkC28jgKfSf7mQeOrYEXblN2xoNZwk+Tg2viBajO
c2M5m0jUKYQMZ0GuoZOuFtO1XBowVNee7bLQtr2d18dSRdekBET7fV9CtCa2k+XDfh+C79QfkiOO
Mi5shYkexp8ocQLwXr5iXGw5Fx6TxdTNGFIds+V/fz/12vaBktMHNMLUHv7np/j90JbgasIgDlHt
1kfKZO66LJ62YvmRbNHXx7zwq+Pv0y4qlgBjqstlfVN0oEWr369Qk2qwmhDqhCAwOMi74l8PMRkQ
lrEIfRu5GMk1l3foJqZikyvP7+f+vhq/D3//WP9421+/8//6mN/f8u+P/l8f8vs2gfIfJ+rywv/j
Y35/hn985//66L++9T/e//sl/v7W//Xh/+s7/K+3wSvw87hG7+5azd7+80PwGJf73zeiqEBW9/f7
zczHI/X7/PeHsmERZy6j//7Ffv9XljL412+LdzbriOD892H3X5//16f+41f7far/fpO/vr5Uc7n/
/fy/fs2JFubGWhWxS5DGKPfgane6JBq76lnfyyx9jsm+2pUmgnSnR/1upvlI1N29r03DDtfCFea8
YM+kWL3xNUKY3gZMVGuBYgiKGhWF8ZODgLLAozqaRVQcM3ar2fa731q5xKBLJJ9hMlE4O9a4mHt9
POOYbGFYTh5tfgQVesgVdaQx7Ip7S6+ZWuow6Ad/l9u9va8rqAekysgElEJCx1fqFn9Um79Llf5Y
ZMEA7XvfSa/yWziEFwbqW0OkjFgyEfQBxKGgAijvmBrKXn7lpmacyZ871PHco1rPjG381U3UOYHW
dKFVUGFr4mve2QEdi3QKvpA8xfqviyN3Getm8qIf1cn++B4vUTMFVSVRYHyypg6j/ED9BzA31Xci
sLtDMlbZLsBwiMWh/hzhg61hSvYESkLBjGN769AZjQDG2cScvySN3eOobsgDhYvKfRlvcW4xq/Td
hys4aXtMu2vLGsjx9/ob0RA454sD1c1aOFaL7GKMB/Tvzt7oFlVEIvEEO5696T0cjIaDM4zvvhKu
22zbDD3t2LlqMe7jY6Qde5UL9NtyDl5A1SaCNsyPmDaJHajNio1eUuUD/O6qTFIB9EYFHM4cE2YD
mmYpwiKWwsCbGI4ZOb2EoAniWLd+YX2r2Q7T3qsf56G4LRL5Ax+QPhfIU8KJ2DSGP+MzslD193LE
7aBfxXQXBy6J/glW0MiQ68Bq7luVYMjLgWOhR7N1lN4PpIqts9obz6nS18w5CRIZqOPUg00eMH+O
BptqdR6Xdk1dD97wMH61tvZTuo1JMYZ2aj0UoY6noAgsSUFQZOxsHFq8EKOGDN/ctsjD9SGGdGsZ
h3vyh8LBrS0wII4sw9QRuKj0U4dzPDbE5Kd5HmoeakvHAZCXOUwygnYDGYZapTEgHsfVrdKaEXOj
/UFs3GHWow8Sb8dNQ6MD1OaHUTvmXmQapYhpw6c3A3s9qOs8AOEG/qOW+H4oUVhuIlBJx2MVTAsC
cduZ6E78K7TMtvmif23NsO1ZuetMaHuydNkvi8A8aTlftc9Et3bmhXkZWBO1fK/L8soC/NIThXXw
ohfoTOKKUGasIhkTnO4VYRURcKJr1iVNGFzsucJ7R9HoysNJdnLKXZlA9FOaXYZNnwVnGtEfAtkn
WxLccO+QMRGLNzxjCtPYsKuHwbhz3PTL7px+j8WRsFyXTBMvirCT0FMMVFRvSAv6jF2uvZ70nmLD
ruEuZxJBrXpll1VA2WKBwe88u2w/LSjTpqzF1VNAXUo3r3iCeOXFJy5YojhSdCKUMvsJGsKIeltP
TPsmSbTjSN35zKyyLqZoUzfo6jVyyF7MQ15CPkwkFG9SdGD9gBAAXmnYwxhQZ8cpq2L7x/D7PaqE
YYWZpjrx5+T10Lxt1KELKHpgFPiKzDP+DPbchR5be8i+cTPFw4zgEmtHgRctm5G8mbY8dNTTrShh
fIKHfuH23awMxdUNISyfm8L8pl8B4FyZUyWRWfNZdHofCoyR6wmsx8kpmyRNpQHak8C+dn0okTKt
DTZkXVenuH41a/2ZBmRczYtdFmGzGTGC56m2IxT5Lh+Sr5EQXNJrdbHJB0pYxoBXAFBdd51nlOQb
4GmqbPKEhhF/oHlGvNCsDOk+EUSgw3zvyAyv1xkipdLUd5YaDyyAijamiYv5hmtEROkFccMBwTVy
S9Css5uH8l3ri/rMQvrsus7DIBtWBEDoVbxBBFOQt8AJ78RInPwu55aTO5fRbVDUqD0NUNArOv4P
2KHghHxyI8CNd45ji1XzTpHG0WmA55fAUqueyaDV0ifRyC1ZIM6Gjq4Y4RDIUEE/KND94xgUVzPq
k5VLxN2uzZGulD3qUN17HoE4kHShhpPD+J62ZrxXhniuiuLs2ihfHTjRWcl327vPXHNGDAofQ3Xe
yS3LYjVqDj6rAeyoWPCxQhgbY7CKVdZkwSbRBdIAuRcaNH6ng3hXaBacUm1bUapji8CGQx2VtqNt
KB7Cd1PJb89w71CIx3TZhH4Kic0f4toYxC3ZmZ+tOcxd5Nswut0BG2OJubTpTuwflyiw7zkeSEaz
tUehD3un3E5xp25Tl35m0gDStQ+9Mxn6NqfWDk0wq3Lr45Xv2pzbpq1tNM331nl11eL0hbAGuUu8
flWF3mRfK1PSLyxYDQg8AffXsotyHYcuO2dbJfZETBxOMICssDVYtB+EqVcnLe5PdI/9wGE5iLj4
MWrPentNBjw9bjnA7/l0pfsjTTExFiLTyA/os9tbCN17yMaVI5rXQRT+0RuWHGsmlt5cNNzqOfC4
gWFpJ+uj+gNW8cX/vdBX3EhLxCHsjBEgPT4RyFvv0EzxXQW03dYmpEdBwgHtLwhwYCNMdyAFsQ9j
qFToy2DtYzIe40NESj3lrAhCiPpCTS4T9wJBZjnWszQD6IJsdg5p3/o7vwHpcGNY3AZTCtgfOGyh
e85dVSBc1bU9Eq0JMLhYe6bjHpqU+shImfwIxQMZiZ+uxXXeTb4UhP7eluUz0kiqr+dWR/3cPU2G
mWz6vZh8/+SNkmBdjTgIO0IkY5ffXtKexeQ+YE00tsk0CebBs8DkemNPGI31Ls23sYXugNykVTc3
DUTJqlUOKrjZ2WRIbZwYPUtDrLA1diuOLUYryzw6FQ4IqQNffJaw2nE1PcK2QCyk7secAgmJGRTY
towkbPXpkqfFubCfEhfpjK9tNdfS1xLKXKQRTAUJqxhH/HetHu44IB/JRlhuMmz5boqd0ep3qcIy
rqmeorWiOAxOXUDFGi+YFx2Rwg/ZnYHFB4pV0/Lj4Mg7pArWKogggZUgLd9yiU4BT6n4qIirex78
kBrUrWwjIqHUsGhdJioHEBOsjq4zYBYDg0W0aHEZR3KdRKkx3tCH024n7r8c0NBLXZPua9dGHwLf
GjuDuQ/M5I9pX0c3u5r9IzJsoDRZ3yd0jqxJgwejMpzXSCRnM0bXHk8gQI5iVJ8HakY/SCcUqyJI
5YmuUMxSaH3SqX1NgvmsDRZ52dOckL+GgK+saVtBnNSmAI6qoiFAautZem+9ab629fiqz9iQXKdA
B51qe9hv1FctEyYH+DZvAabsBhuuvsRkmaFpTcyQDkITYrsdtC34MSuq2THLuoq7sF5MRGMHxZYA
wX7nmeoC2OSwVReEmBf5tZixSXI9BDaF+LaGjLyX3KLKoKlu3AJNsdk5mKUIsU/TmWKZC/2bq6Hw
13NkRjQ94LYaP6oYUYyI3UNZTPbRdUdgK+W3dzlZRvC+g/00E/iJ6aZzjkMSJBv0IN+J0bnIF3yx
GYMUobytqpMZldgFY4hiyYi35cA/5i147zoCU+DY7Z2jMOJmWw0I9JANJVx46JceROCfxlpHLhbk
3XuhdbvAT7Rr6chd0zsWKhc5PnbQJHfMIIfG9MdHjKvpvW+lNwa32zpKGbLrkQKySO++GzIZYWfb
13jJQCtJndl1ZmGHhgW89vsABKLvCSs56q4NBp6hfKaIwny2UzxBnt1rXAoy67lu6n89HRJjPBHd
B9iO/RXTWabfaK49vrQ+B4rrvzRKxTeVq9j8cjj6WNfnAzLg5uInAZTy6GlYjHkK2NZcCEhqMKCk
hP4sb2uWB6QK5pojgyar5envQ4/6L0S1BGj+n7cRZTlhVzMm2L5/f5wo2w4DgH5vcMJtR/J5H7s8
09G4jB8GiAbmLWc6KNFOd7bWO4+Wm3qhmSbvwhgpiC9aiWxOl3e//wtU9cqfih6q///2oXGPNCwg
mHW87UyM3nUYJnszwXtsI2KMr2IwbNrY42RvLO/tUumvG0cHb4y9NsTtwWZMGdQtDdPxaVgcbssz
VXtwV5H2bIIBcjdnk8Tr7l2aon1r7DR6lcjQCZO1/COTZXytZI9/XouIxzC6bUxh4f73w1S+kalo
X2co4n0Qt1RVs5Bu+V4Re3abn6PGJpiJMW7Cw3EIjNa7iYEvNxqxHo+DrTN20UvwttQiCFCCK2HQ
T46HWVxb/ihOFNBDsDykfWlvrJkBfsDZMUqve3SqJH6Mur+euHrVPzaIvfC/5BRUEy2w7mrPPsko
Kk4yRvgy5I1+b2lJFlZJd3GM1N63ntE+x6197QiWu+2WZ2mON62NfOP8+06CiAk8EIBn3IMoZyrj
lBwgBaGudP9UCDXuKt3P79pRozd8tN0HUaBGTjuYQOKC2BxT2MQ8Ne+9wFUPFfY1tlvPxcPfuKz8
PqqUdv4SOG1aNf8o1ztRjCo/LTZP0nfbN5D+HkGr1eLvwUk7ETrHHZCBY26b4NJngMoYGEeAytxD
PFahNbfcfs+VsDxZbovKwfDaQ6Sp/Dzn7Ipay/oYSeldsJp4F8IRQtvhLjjSnIzhyhuvdUpmTDp4
r8She1vPN6fd79PKQMnNtfJYYuBBA2V2D0MODUGrQXb8fYruNdgN0/hVJ+IlLnLCpy0LaqTW2B0K
ZTwVSdGwdSDw7CLYhZzjxah0riDlnQlu/6QjNeUH7n7wzUanOban3eRZD8TmRqdUDEMY99isuVyJ
W295KN1E3M6+JOvdw+Xy+w5Xcm9EM8N7SKI42QlcrRzVbnSaKcyJ2dhEsaXO42jRD6M2PTEq59KY
GVvG6mIWPjbMpmxtInv4byqTO9HgyqVG4Tar2+aSJON37ZBKSky5z2hpaSciJJcFzK8J8zWfB2sh
h9sWDTjT1w0Yl3OoRXZfkKq3YbdvTjWNULcBpTthgC+TmTaooKPSaNPWdrWJhxTjAvdJxHYkoawK
Wp9XpaEnD3U5lvzpguaDTfndTI3+3rQCroTFxF2xJUHCL3Pr3g8upajzh98HZWXOIfIhZbsM+WeQ
NsffBxiE5khZUHP0IQOAPbYs3u7SPZTcdpNVAQyn402kWSw3sGPnjAYfL4+jw0Rk4LnjFyIY11+5
RH3emH4TIaYptyl5XdTYEhq60oAHQg2D5XME/w4Nxj6RbEYsx3eqoKCitWAq3f7TReR7NQpKhZim
oB0Ya3TCnXdGEFvPzlgZHJ2OgfLVZj1Q/bzT6oKMq0yZNBk3f/LfTo+g86++QlZf40i8Lzm2C5eQ
OZJBkAikE+M9oUo3sxYke6Ap8yRtXQdiEdHBJU/uFNnWwrPgSqIldGfEXAcrD3kyf8j6w8ipmu+a
6Jtf/rFKiccWsONWNCd3vw+k0r1yxrNlDq52Qc7irMaodL/kSzMphZMScWZLYMxlqnEjMOivQZq9
gx04/Q2ePrYjodxHnbTBlaVyg0C6vj01ywOffuqV+eK3TfzcBD6V59qEIC6R2hO2z1tamREvLxfl
IEm3jaUXVxE09jERxklM1Wc3atktTurUDLGIK4YFxpZ4Vrea3sgLF0hzn7f90mgby9eyaC+K9PIQ
go1QsFTrTj6A6IzF/gYjur4lY1ke59GMb/sge9QrI37qumIH6z7ckTpUrZgWnOuU/h9z57Vcu5Ft
2V9R6PlCF5lwiY6riujtPT15yBcE3YH3Hl/fA5Sqro6qWtUd0Q/9IIZ4SG6DDSRyrTXnmCTfJqTQ
yAAmhZwwcTFfpoi3HbQDKUNa2NTaIc3t6sRakG+An2i37IJwyYfIL+oufo7Gor1LQ6Y3SRQlRzML
e2JobDiwWqXdEyBp7fDnQRbTTe2+QKGS1P6dGDjOfo/N2OFM1VJ/7n5B5rfqQ+XaMHQm3TrCMKWE
T7moGpS3FxCJJvkGol/Vd1VuDpcgatB7zl/03hgvWOzvMpkNe/L5CCZfpWi2krQAGwr1d1f3tguT
jMsLLQsaVU7dW44nDYOuxUtEtJKBJWSB4lBdKlNPb9C0ffR5SKZ2FPj4glNKMN85xFmMxW7+Qm7j
Uul6dDP2KSgEmqhE1HKajaT40k/Pj7mBxWX+p68vGKzh7KexQKrd26evL8nE2hcKe1p/fRv4lbtJ
0YujnIz1A8njD18BUjTDs+uvL0aARKPP3WFXQZo+Wro1re88LvKrqaK/Rwcg2ubozrc2TqnlGCV7
vwrYkGOpIdrFbs4GeBl4J9GAlwQDkklKzloR5oRShCSBr/+jq8OO18cL3Sv/PJRcwLZruBuwxpSU
Ns6itZHEai0Me7p1GEeOGsWinFL9Ni2Ldt8OwOy+fjjGqCTsocOUy0TnKOVES/7rf6d5NcrbqIFS
b4LaNnX70jtmvK+H0tjZlY3pC5FfDf7UhTkcdKtYRcVawAm4TqYEBaMPZMwyip42dqaAPZzYPXLp
xp44Atn3nkSH8Abyw4PTxR4td0lMmF9VdxEUgAV4iX4fekV8HFHVL5LSSUncYkzOzWP4NjRWsULG
CwjR+MZCDhuyfRoiqUHhTZplbJYXf8x2Ue8Z57yLcauXZKqAgzDJeM5//xLXpLqbnhwpDqbsrDUp
MAGsS/vMoxzQKCRCFDK7CunRasSjdWQzRF3cssGfuvrBdVX0qU3juqX5j0ydSa5JAYhqNj8Ncejc
DGYZbUIjxDbe2VfQOAqwqgCSDcDi130J/4WsaxMcytiLrdNh1uvmpgV7VlqSVb7hdgTfjfVoRIoG
vUAfKcoNk/l4Fu9NLJUcrsI9IJPVtj2KMsJQ5Y5t0lvvpyUs0pIu5n+EVTP6FjlEsAzps/cBm1sU
MxYVoH/kPP5IDYG+aIp2TI9fuaqqBWx3uaoaj94Jxk3upltntKt9NGKU72vyxMD/UehjK2uN9jzp
9d5QabXp3dFeZB36VPaSAsXkhfYuE43MZpjRbpXgysyn+lQNVKcG8niGY6u6Ysk1fYvYOTdaYR8A
7WkMKR0uzlDDHh9qOUUn6tf3jCH8xkzMwzDm+V7po3MaJR6RDPrzdub81jYBVmxT7wahDcsei+Wy
ydnV1Tn/wzDJ8DP7IKzinRPzJc3Hp1ibwMqndXTK25Udv8VF5d2ZynSPOU1Yyt5qo/q5V2xI/TDQ
nGyj4j7C+5iELl13E9XaRP5N6O5JM1aLIFAnP02jNfMb1MyZ+x60bPCS0XpvsxaoA/EBXVSax1x2
l8BQD3VYsIQd6/48GY525IJN1h1ATwNDYeNF+Fr0hti7oLwjB/eQ6EhaQCYxASeDqY27XewA40fz
uRGlZ2zJdvmI+10wGrdlEqAkRgS8bHwbfEhNR2uaYm0dOU5wbhypNsOAHioSxtPkpAgQ2wZ0sQ3o
I5Dsfit1IzNz2/gQhppUMYVoog9ysV9D94RPFDByzGwrK6t1adnbSqIpxQZ7jWXLCZxvlS0clG0u
K4yJKIxW9klZPg0rhwIoNyn4Yx+CUCripVkUFxPd9xYH6wfTodvYRuqjgbLLK3fvNHxyIIfeAM/s
+r64t/16z3YICERM390/anb7oCxFT7ROF23avIaWWnO8bchyIY4GbJW0qdAWTbq5L0n8wrp41Z9j
Hw4ckrJqSQuzuy6XNVzaK1Xm+ZqiryEreKfZtIwHW3H6mMG4j7Jh2Ge8/lOfT6ey1rkJs2kNNNom
uYnNBb3IYCB3cBgyLtyoPQLM3rD3zq5VzsYoQgfYOMCiC9ozlkjHe9NJirM0s7dAK09N37dHBBC0
2bT4PuyTfpnZ6Lrq0MkXpQ9IpXcnbWu02smN9GLjDmm/DuNkOkcm0m7aXMU6Apdh5vKsufIAUiKH
puNfGQlsDl+HAONka7K4O7oI7mdJLOcC+DYmmcgiG0kKMreAqjpKbBGZmddDkLx1iNanzoa4i/4P
lQU5u7m/l53/zdVvcaX3KZsLv6nuWGUuToYWsJF0DeKrUNQjuHvtOc+bd3yTqK1Dk1A2OP6lMf8N
4CK7dh5QZ+RL2epnc4hsiALtIcd2D1Rn0uNtN4zfuyE691X6ohC/7lXVPKMfCphShO/DNypuhh+y
m7a+wVTKszlGMRo7OtmM2QRzp1R/c0KIiaUVYzivtKcB7czCr0EMpsGLNMd7zBO0dgUcaPhwkXor
NBOEiEnLKm9o7zqDvGu1u9GLnYXrVtyvC5T3UYBaeKrrRVIMWzRLmZC7ni1TT3zW2mrGazOU4YYM
DFywkf8g0sph2sBR6rtyUZaMn4Q+XTs6aHOzmaE7GXc0yE6BXjYbWoLPbN98rnnW9nkw4zTYBlyG
+RvS9CLsKVhlug6OUo3BvfNiZFy4iIkx7jxxSa3gJZq50zVBACtmXeQEs7PPx4+iHieW2+kmI7Ut
67hta54Zrgf3NnFyf03qOXrqQgd4ricXGeKcstmVfZXBtD5IqSalzU1OZlw/T4iDSU8bXthkHFrc
MeRurCVUyLD4zNo6xs0O1I4b+rGboW+p3794IhU7uwOgEaIus8lPu6Crkcs0f9O78QN58ns0CtZZ
lbwGmzEqAJYorqN8VMeh6tSxD9qPKMSuR9s6XFmNRYBGaJK2nH13dTKmWDXeEdw9NjIRGKXZHTP1
dKByiixecEtDRxO39bKpqnVSYcEpmSnpLszwVKeCLbUnoiW/Sx1HVt5cRz11YzMnboisePHz/IZN
/JPscQQbEYiI2jv5enGSc/dR4P0vS+szwLsMOb49e95lMCM0yMVu6qnjiMZdjYFer5mEIb5noGuV
jN/H+L1PrVep6ERotb4kPAwHX4Q6vdTKb02oXdM2Ojuqok5Th8CJSEe4iVoXsXclb9mPWLtqKDew
3A4I5wK2gs197UYnRZOHfbwI/HNQWvej5x+aAIJv5GIdIQ3hkFYpktAGsDEcdt4P85Y6vAkdxXkC
rtrZpNzJOP8jvF5jTaD1mCIF6y7URFA2EqIzne9awPJRupm7UltWqH3ooFgOccAi37dsTMBoybKZ
l3AmVeBWoHVsFVJ5x+JWFAzauA6l/+pXfbcr+vsYNgqEfhPuUYdzkV5JZpjHiOybMgJhFSNKRsX5
YHYMa3Mnn8XPWFYBU+6YVl4UlxkjUDyJ+q2LQpeImf7gpO4L+qVyaXsgixXjayZ2+Kf6/GQAOgMR
DG1c5h9JI2NSgL1TZvq01YeWKzEwkp0ZlTdm7T4nbXlXRjio04aZS4ZJssvQ2wKKXkx6saun5LUN
Dda9MEVT59tXfrWsvflWW4WM+xzYZ47bIicmOM9XDP+oOC0quK1VCU5nEBs6+LOqNb9j2xZrjZsS
EbbrTiRrX2GrNxqQ6UQKLjNUPntk2IVvd+jNBTst8sCqKUAg4iQfRBgvA0eupQeLrmr2loGklRnv
tgrSZ1y7iDiqkvD4l7bwXpOiN9aj373m2hgtM6khsUusjNAAgjvaco+LA+RV6X7UOfnP7CXbZrwf
7eSlsOJ2VRXoFKPIOwrxqMXoVizFnk/XQTY1XKUjsGruMeYQE2fYo1yY9OrTHHVvVUsiE0Ozw4Md
nWgCHHUfaq7G1DclD5HFVMuxghFGlBvpXhrAKtHz6dy69v5EHnJPL4Tbqg7ut2LCR+hOvi6E+kRI
WQBgkECoc7YpjSQTRslHAh5BUvqThaayWztZapxQ+cU2YUVOUK1lyeApfusMs9/ETJuxxaG5GAp9
rxnRU41W3IOepaEdmPXatYbFo9by66kwTDID7vMev5gU/R0mC1jdIAaDEMNAWGp3cpSMEMb8m+7e
ublWIAJSS2No8eHArtxYPG9qT3fhVAKCbBQoTz9Zg65o4YxYzAIHWp5CUCnqJgk7NM2D5L0r4FsH
RDMvyHzwL15ZApSrY7wLDyrVzoVdCwZycE45HXw/+Wo+VvNmC7J/UFwSTl/tWymdRZ5nLqTv45QJ
cJCuBV2ndl+rkuUxsPHTuoV8rvCLrPKAQD8teg8R0Bw0pfm0yEam71X2NrJF6GEKcEzf3IBy2orf
2CF0Vyh6uT33a2ABiKzpX2sNvcF8j6g4JcS2abfdGJ/T2s43SCjqhZTGra4FNaEh8Ean3vhIznZJ
yoZFjM8yM5Gp9nV44WaxsGM+5IZNI0Cebq2CJNwZdHaXYNbSbzkRSmXRXYlW3Thd96mznjHTnPd3
DeZn5Epm0z7aA6okL3K2ukU1VoC8CRXg0zRgItfU+M2hLFw7RVSxS1Qa05xxV9G+Whk4MFZ+261q
wryva8O9ZmIFt5veIrcN/QM5yIYtNvkCzbRqPDWs/CDAwh3S+VVReyNzMZyUCfrB8dUbfotZ9Rvv
c+x++LzSnTGF+aqKxVOvhhssRwh5BppLUwIdwnFOw7xxbwqz2eKOQzYl02UdkXtALgtAgHjQt1BO
8dabALLIK15Zyv20qdlY4srDNJlHIuyObFtOta+9e1FzxBa5tsgE8/LuA01DsTft8AUBj34g8IKT
JA6WGHiDPem5tLW7cjfp2MNVn2wtJmRIhdloIi47E/z0hIAHSTEZXsVULCJqGUIK6EI3sKIq1+eS
nfiUiQpGAQE1I7M2g3Xnx+mjjfch0e8KBA/bMkqftZBqqTTVDrD/oQESvhtIsamzJz9FOC68imAF
A/xiGxg4zCuQcuZYbKEx18RhYFmuyCdIm/eMPDEKAQRFTicf6KZVS7I2SdIAX9pmGAFi6LNJNRJT
YMGjr51LL0oCRsZ7HF53wuhRaLJjo0Wc+GQNPuINdILm4CQyOGiaeEliZ5/UM9NQOkh6VEcGJROB
ZdhMjyPtzrSfbktJ5zCekB9bQLKymdjZN3OKqcoWrT2hdJezwiER0Zoc8wdRMhoWevMxgYtlsL/X
w+ZqrCZ7pTv+DmzleMSJ/sxyuKlB18baOLFeMTJQkTq7ZotFbMQ7ncf5xnZHBhE1qEqZdxtjMu7z
2Hq2G06kLhyoOz3XXZXKPfgCtfvgARcdaDQsjVFfQgAVWzkyWQnI9MlSgt4JFSHsToOiVnHhavUl
8yE02g44vmmqqduE/+6W9AMCz+NzhcVlS3YwFQCAqOgplCuGMMBYKL717w4Z1AjIvH3R2d+NWENj
jEBAJTgGcrp7ZK5c4CA+9V5FdAmhWXpoxhzWEReIzRC071Bu9Fz98ZznEspmjZT/mJH+s7QNxcQ4
rLGFAC6YPOO6JK6PRw0oEie9AfXe8hLIp2pSTOo60MqAoAKIIurUe81xppXXXq7DH3Q9IFaCnvO7
I/LgjISZC/1xIC2SPNO3pnBdmFOIJQfPfDULbvh0pBHPzJYnPmQRXdLK8g4tOoYubqujHAGjygb7
WAg0G3dduwJgZq+s2lrHboKMXo90Juh09bG1DTnrQa8z5XZaD9ErhMixv2NrKaHmMGDw1tJ+s8ig
3RCJ6i+rgWwtdCv5DpHlAj9cv4pKhQDDyh9sRpv7Wp+xvFzXe4AY66RZBHFQbCuKU+xe1HQun/ja
l6swz54C0bS7SsG3CYIEiLTJiHB88iwNliVyFcaiKwPmaJe6N64Xp6cY3Ggq7OuhojVUU+ZZfRvf
xJhrGfPtmezfdkTnFDU5eIZ3PWr5DB+q3gJ/8g82ic+ycNpT3SVk/2CZ7ojp2hi8RVKlcmMhLDJr
M/2FOQ2YNkmYZtshJBTFvEeQRr0KioLKzAkZO0/7sfAYM3TVbUraRAJnknYLilwRIOlkb1uSsCc5
9/UAZkfrktDL8AILlr2pMy/Z4bi8CwyXxLjEWOoazy4z96CFIdkG0EGXzjNzBII7MvSJstn7itYT
pzOdpXrCodgAHkJvUHNH0KAohP3C1ByDa0TPNkXmONQAY7ksLfNc+JDGsXUqnF7tk3AhvVXxvosG
8NDF3ITIGRO1dnRVaR3R84Y8fT1xn7KhrWyT+hQBCIOeYk/dwpWIC1cheiiAyQFJYPGFJX47FpG2
yXQ2LYZhvsqSWMqWXRELgke04T6womfawtegMMAwyoYIeD2sFqEjIQRMUE+RePHrEW20n3/6z7/9
1/vwP/zP/HoOB8uzn7I2vc7DrKl//VlaP/9U/PbP+49ff1ZCGbquJGW0buJdko7Nz99foU75/Lb4
DxQTfeygp1jGQVkeXYAclwggqWvR+mfEO5wDgIoeMK510FknT6PxJidBU9cgVs2oaGa6AH/DHg1k
X8GORrpr7EnDu3XG3dBG1VUXK+e6sU3eZJXhsTdmmUTnXf2b9+H8+D5MXr4wHGFahtAtmPzqT+9D
jX1UpBmod+AtG73o6h227m4hg7S7hl0bAaM185VkCn9TRvETBAlkxml9dqWjXUrlubvBKN7KeNAu
gdpYVe6fEju8i5QaD8QZZGAi9HKN8Q3rCQZQJXrtzrEz7yLGDAZi0Dirv35LlvvPb0m6riENSe3l
GLb541vquR9gBXHDNWCziAPLpD2lwmCGEx59L9GfdN/c9mxfiQMKjBXsz4mKq76BIZl8hn25FZ3D
0pDGF6oCYxDm1X9/IfWXtkAYPZROcmcnjXv6+jKBoTjRrq9x6SWD2V2BPKQJjNL+fi6dlmVeWJD5
gTV1HQlEfYrHbKiHepcX9bKq0+a60kd/YbKDn6+m5AGZKmWW40wHRnnJY+Fw/tCAYBodDvtGtgWt
5ii8tIK9UxKQNfX1rZOx6E9WghAkSa+s1FD71Dfvv75LrNbffx3p//zhKqi/ror3nHcf+kHzp2//
dnntms/yv+a/+cfv/PgXf1vd/c/7n77n1U/nu839X/7m9jO/vKaf9Z9/6YdH5xX8/gpXr83rD99A
qOMGetN+VuPtZ81E5O9X9Pyb/6c//Onz61Hux+Lz15/fgac386P53DR+/v1H8wpgyz+clfPD//6z
+fX/+vMqCt8AtYd//ovP17r59WfT+MUUSrcdTlIhlauzeFB1zj8RvziOYRoOy01G6F7AWiJ/cXRb
QZGw6StLU+eJax57/pH+i6u7riD0DCGIyyX889/f8O9L2G+f1r9e0n5cCRzDELYrDJZR25qXA/NP
KwEtPU9zNIO2hWZfrEmfXc78T24btL/7i8yt3R8Oyb9aQ8UPF+rvz+iYFsoQfV585jX2D2uoYdh2
pCxbLlwjon1S93LZtSDX7Db6nhlJuNLcnlK3Xc3MHZ3rYDGlVJidhnq4B2OH70ZiErUv3LlQ14lx
O2H8Gl2KOl3437UI7slfv+QfV/35FTu6ycTRlcIib/fPq77SNRRKec+rcZ2LkZoX3zUvA6/gr5+G
wcmfDg34IqiSqKYcKVzBU/54aOrYDQNZIbKPMxBZrQj7tb1tkWE1BFRzW9d7GGlsujsZ0SM4pbVD
djpYBcRyOXC0cttCU58VkR8wFLCQgh503Yk1SGMcN/kZulEs3FDg8yttdKnBAUntvHRrQlVcNz0Z
ylZJiOmw0dIUTFM5t1DaG6tyAbJ1GD8KHAsYR9hO0MVmQ0deqoYknQAKBM7RswwaujAGoYJAk7Yy
m8h4wC3sZrI5gJQpt1PGZiNP4ujsl9zcAwyGZd/LdRrENJ286L0f0YPHxLJmGNjhZZQvY+qliybW
GCzGFNiRp2sIL/KnsDLo+035pocnvbMLNq6BgicY6/toGhWRE/Z+QjS+rGhbMk8ghIQ9kveu4Wso
vfgmbXgvbje+2CJ3r6zcT68qeXLxtED85WYnGggYHWCoyGXP5vuMIDUdIaWvpvwgNRedBQJhJhY0
mKRAM+ZgaK8n70Z2yWPbZC8Nw3B65BLPgKrxH0YYMQP6DKQikBPp701lHcM5IKZH8Rul8zavfE9l
EG3gVkWEQGmrPK1zZr2x3Co99c7kQVbz1oZsOxpkuYLnZmXTtOpTmAyexfDJo91RUp+3rWWcqyC+
DqWnMeo3Hn3PenVF8oFTC89Ket3M3jo31qwdIjuYiUyRg6LO9mgQz7REb5UkmSzVteeg1HaRMxkz
vCpEezOKbazRVdW1bOflkHi0QrupM8258gNw4UYT+8+APWP2yy5791Fq33w8EZ1Q3mNiJfaR7OIJ
7R+/ZmmURqRuW6cMw+tDMAbYTkb/OSQ6nMGVMnjl/DnV1otuh/6NbhnWdZy1b1//nLStzuoxex/m
B7N9SC44Oc6VSXfEjMkCbfRhbQ89ppCRVqsgIKMqy48xVMPancZsCZd3J23rkjMdWLiKNaachvvG
Kp8Mz19DoM1XkYYWcbKvrA55oTmZDROY/B7d8SNYTTSs24ru0EIaiCQ6WoiLNFTHuqX/9rWsBRxe
6UbffZp+QMDuKnLumRZRPZUMDGCiGYDb2aojEn2U86rGEdxUJHumBpefp2FnH6yLGIoSHz6/p5Au
sTR0S9LJ1hFP55Z03azU/86YJaVWM1ZKxBB+q4aHD8h+0hLa3gDqvvspAV2j4o1SirDpQxMi0AGT
n75sdBjFzLnkUlb6csxsG4xXh4jGLtWK+MVwwmtCeiSXODGry6+jRRvnzopBs3wtxhTgr0RabGi5
cjCypthYqs9XGpKp1sKbBdplfpG5ZcoF8SSPX8c6Du1LGxv6ouix1WFgnN+vK/ZWwCUDDxfjeBOc
4si5MWAOYLK0f/ug+pwjwX6sxmAntkIFdEor90pz3GQ50lAJSZGkbOCYtRb0kflRq5Sj4za8pK9/
j5q3otE+v17tb/9QoPLNapDDGq1xrwSU134vM+ei9fYlEhw0hl6Q+fXx0Yy9R1O0l3L+3PPJ+rpB
1sUAxYX19Ou4VcOJw06XzZhfaKA/Jo64Mu3uoRj0vQrAsH99GDnK0sJ74d28IZVXK2PKkEu4iKpi
T9tPA2Y0lr53bONqvpRPiNKRZ5WcvIVFiWPrBSCqCmq3yXmqUiAipjf0fKu9svxwLtvcBwkhQSFo
FkxZI84JYfOqy6A5qpGEJDWf8oZdsF7MVhKHBIbqFbIObBaQsBTPsNQY3NLprjgCPWR10CLXIN05
bQOeVLbOOQjxBgR+ftPrvVrl27xHPxdHHYaqrtkSrwKRlKtlyOz7gZWQ+2fCEbHU8EQj9KYnhzQt
eHQIe0GEwK70MH3Yt21KMiQUdGKf0+rGGTTykcIrhnVrqrVTV7l4HxImKEi94ronSAClzYy8fu5h
VuwyNSKiwllha4R9Z+Op8xN3G4RWzYqeLG1R83aG5HtRSH/pZjoNYQEFP2EzkvjdCn3rHaxzC7Ws
dWARKDYDswdo5BzioJAfONWIiQAC06Xd1lecdllFhkNmnKIQNBEJ8gbZzhOp3e1ySns4sBh+t8g6
Wo3TzCchfOk9mF7O9KxWb8GIN4aQ2BNiMG6nc/O9NDTGPWWxmRKNTHf2RwhIuTpV9y3XPBav4Pbr
Ub6eLoj029Bubs15BWhiElwFr3OsTyHGexQWoXkwGOmSN9kAQLL0x4BWOcIUwvPMIUT03L5l8UOR
dZs4GCnqB0DlZd5vRVETkAhfo8tLTIxmuSdY6pNRFi14Am3yEUCQDyfdjNt3JULuMg0K1PlfW9w/
Zs4YZZzgJcKdI9zO+YYRU63QbecDhkxEt1zexbCyI43wNpbJHG0+jJTxpq9KFxEg6w/CgU1fQBEZ
RL4adOzLcdO/RJX+3NUu3NKEI69F3S5Fww72si02aUZWignJYVn4Pm1cPtGMbJ1rFGDvsR+0GypH
HYfRix1r/p1G4Ojg1PmB/AQS5TJhIGGn54bQHP5qI8qtLkHsVTXZ8+xGRvp2EF5zKU/EzHBryKTC
7OhubK7+ZdT6OpA95hrYKHBoO+OjRMnGGqT6lcwdTFu2uirITDm1L72XP+m6vmxKHRcvLCYC0mG2
6CRQsE6wWI6lTmwJDeJ6iq5E7K5IPzcPafCJqZCzouxISeZy1h3GW+S0zaEc5QEyFPeAurulFVqh
aMAS5SQ9iwigj8KL+Sjmo/61cDnzdZaLBMyMeT0vxBLtMmcF5+dUiGgZPnil+0ovEdRLbBmIekF3
xPPv0Bsh1G9e4oWAc9b1wJ3CZguLO1wjc5gXet6+DLT7tpMwlBSJ50VRS1ryPjngQOeFLM+pXstF
1DaYtBNO7PnhIj37Rk4uwbutpLk7PJsgOCJeO9hvXpYmaIJK38Kky8ozyhq24Ew+oS0Up2Gyw3V6
64eat3SSkHZvW/d3yjOH0+ilr85k9ndmHaqNIbwRjfjBJIQJ5zLj/85aal2AaytMgIJWpAskxmCf
QqMxT6msn1jET01XWns803u6QJsms4h6DAhQHYhoJjEoP7tT8yzaHAnkLXN1f4kC8vvglckKLdcD
mbUWKoF+j+w5X2JEZyp6n9o67TJuCb414kGCTGwV3kcra/oD5UejZHxMgvGKolFDSL8tvdo5VKnB
PR9vJVG7O1tnlTZamy+iOra1dWeUmQ4NHJwTZJV71cQjtwL2sAi26TsC51/aNpFiqEGR9ZM1x/hQ
90R2Ku8tNr8bp8MZYec40ci9W9AEc45VeG4UUTd4Ry8BvkKNsJAt9hwSN11KNq9P1oEkV5AA1yfd
NVFH5IRXGCxce5qpo9NMbHrGEXRVvAtweKCxwS9HwkaZYBIwrAb9VB4j/wm6+0bOOT+fk9WnR1Ts
cFzCZM3eC3OUAe86dnzYVQg9wOgmd24bfuOdditfbwomSnA3+4rf6Y+6Nz1I1G7ruHe6RWMXjDaz
qietVtC0zG11K+izE9HKsKXDkS2hTKkIi0bPbcEicSGr8gMjSNYbP4R1qTsBKtHEOU8TMP4StO+M
bz1PMZj9wX1pG9Hvge9ke9Vy4I1lTHDXtq1o4dtdwnGSE9VBMPS3PQa7LZN0bPGyEAvNSLK967Lx
6RyoymIEkhiE5QBWkEUpaUxgNzbpWyhnnmvdCJ/d0HxSbfid8B3nypwuVE1iheyarq1JSeWAi4fP
CJxEGCHZxy28uJDGlB0TrSohRNdE8/hZey2C/k6LHAzfo7YQldUcx8n2V2UNVxdPI442I3Z2ftaX
B8355s7bemnQ94e8o9A6q2PsmHPE12QckinaT/EoLyzP23BqL2xS7FVnk23stVvMQ6Silt2wErIh
CLykgnAtJCGZGHdmmg6n0K/xE8A4JB8kOUcxs6uofI88ZG4NHEj0J+7Z3eINhH+AHmmelW9c/CXX
ph/6m5nfy+KIvNJqtp4wmp0j4kf499q2TEkoTWP2DaVZf6mBVqHvEnlPk2FRhs1eL7XgQKLKoz3G
aq+nZXbdk3yWZM5JlzDiO0VMTieiZ83T0qMg2WSpPJWvZd9fweusN4TG7YdIa6+6+YuRM4kClX3p
Y8ZWTllLaiXPPpJnOourEHbSXz2YbsO2qmsPGNzbg+pxOgNEtkm3ZrZE7DFJ4cl4EDBpw8lluEAa
8BHfA3WA73T5Lhu6g9WP+bEbCIF226ZbZnohjm6t64c+JK4uwZyZGdY3AuDOlUXCC3bSBUOmSw+L
ZVn2j4bPRQiehyFSXO6Y5RIO052CAJAQ26YdIu7bAornfnImcZUMbngp6+91VatDXX/X8n4l4tLb
EHCA6BjeXjsNKdWCi1i+477jZg9f3ZD/123G/13z8IfO5F/2Iv8/bDNKQefnH4OJf+oz3oWfVfX6
0+kzzz7/2Gv8+rPfmo0aXUJswvh7HFu5Chg9/fDfuo2aMH4xdFPHKsCybOumSSv9721H/R9tRvsX
F3CXcF0LjbCtu4b6v2kzinky8t+TE4tlgeczLLqW9BtN9899xtIjiUQKtZe1m951ORE1xpDdE8kQ
E5nOhRKxB0hnFhnIw32MZnZo3pwES3dXk9xqOreVctLDv+lFzof1z6+KJiRdSNORNFq/GnJ/6EVa
QkD2Tvs9UKx0b+Avxn9J2rXWcAFA1udPaWGpQSCHAG8rBbiakRqMEg3mqJeWyz98jNf/Yr70Y2+U
zA1eimU4ujQAM/Dfn+ZLQmmdR0TYvkXsPlp+hQmD+Gbfyu7swd+YiF9wNWt7OWMGsHJ4G43dKMCH
tQkfEW+AeWvCiJ7NlBR7rOrwgbPvsTvh6teHhxBt7L95wZwfPxxA8nwR6esSnYUlaFrO7eU/HEAP
35mhJnMX61qzTG3rHCI0W3tNOZJN6Z9LJzBXUTK8NjaBTjIlTaRthk0dMtFrqsklusRgbDGdw9Rt
IFpSbIVF/B4iQV/ir7j+61f744hoPro2vimhLIsTn54uPfU/vtgm1/LK8eROxdRgEWjYOAbWhyrq
YAhJ2HLoe6th+PbXTyrmR/3jmf/1rLYUTLyEZSt9bvr+4RCJqefytMROtY51RNK0LUvE/F9tlEBn
FOyXzWuhz3WdFc0mD3UFYjfSE/ffTMjo6v/TK5k/JFfqxL8qxxF/+rCm0ZAa8eu7MmGi24VTj0AO
I27XxfAssWaiV7jOMls7fX3psPTruAIXGVDNVe3r3bZGgsUDr2Nqsm1IMMs2gGqzcFy1VwMpGZHw
l4pxPhNHe6sL9gM1qjiwW8Tk4V0MCaiyL/045JeUvhSMor02sjPTDEz/bV/J7aRpt/CGTjXR8I+u
ZjzWaPOIMOy3ZhBOl0q7Tt0WhHdO48BN1RyGfiCiLTzpCmQL5dopLMA2FB3SNGqTJWjseNv36oUa
vNqR2HvpiVQ6tJQc21qpF2U43Vb8L+rOazdvJe3St/LfADeKZDEd/l+OCp+CZZ0QsmQxhypmXv08
9G5gphvoGTQwBzMnRnu7rWCRVW9Y61lBaiA1bXeiVTuTz+X14rPP+mqv2+hIDmu8zmaDplqcCYQW
lyiZqq3omnI9WGRwV8LChQp1iO0KPVmywJqR7l9sX9h0fT0h79B2yHNqvzLvswny4eYSMb8zyWrj
U3+nWt3bZg1Dt4M6UHU9tcU6oGIF0TrcwmwZ/ElaO8ZhlI+29YYxdzrYIHXv/cTGxhjGDdNggeEK
/WMRZeF9Hnb80poaIaismI6jXkpM8ogT1cmHKaOQnywfcjwhEQ+mg2M2rG6DNUrK/zbZjGlBoLxi
3N5H2fzYZcxd7A40i9m7J0sTBmg5ilWpqomoMJGkIle4p/Jr17INsPvwYp/+Dy8RX+6/PrymELxD
LK1ZfLnBv66NZOhKKdt8b05/6BzlmVV8t8ANgAFYAQ6+vH1QWTTuF4eBGTKCaq0vHIEIEZe6EzqL
fUAhcU51f2MoWGOPV3KlfYKhnfk6RNnemUnMUGX6hT6OvsA1zlFBsdt/hESHrCwkGNSWIIqQond5
Aso6tg+1xyAjP3Osn6j1hp2o+qe0ngkQIKB9mXuDcHNn6zXrVHmwOv7NuXDCbVIPb0iW51w3d31V
8vCLi2Uw++vr5q0sSXwI4NCUZYhoeYzvW6iRHobJWrTn0mALIcuMcI/A/31NIVRuffxHkP6XgBtY
VsKRUEibT0tMhDeVswnGwmAKmNyRgYjSkEVzWBmfNKFPnf2Omeg90c8j9zIz7OQeN93BMIhaM1tC
lfkIQy73rqLgTLux2+fPfCEOQ1uTfUr2srCyUcdlrJeE+1QY1pXXd8bsiUS/GMlKQWpUeMEXThl0
cIz912wiz2hhmCzgLAOZ05FHD85lmD8ihHS+UAdMS4QGutcG19M6NCqaQFWhY2EYRa9xsLLhLRb9
i1KMQB03S/a9qdbSgn01T7DRcQBvsdvdCieCN+OiI19QMomPBQehZil2U1sJugF9MvUVL0WyDifz
bc7ADbnzESVHs/Uzri14tYd0tvaDsZCJ5rzZ+bX85czmhtheEFbxT6ADFvP48IpErdiE3nzXsqID
hrK1de9dkDK5R8tptkaTPiuVv/ceZxcl9hsc8HJre+V3yFSIR5OdDAcLs31Rn1RXHdidptuKRsjK
nrw0zxCJRV9pNzyDMT8mWcrYdvSyTcIYh/CLyN4k7sSisP/A+1sBc0HmRDCAg1uAR3COCMSN/FcE
cmUG3zCZiLlPTX8APZhuUh902WDxc64mjgfSqabJ+N3M4smOgQ5XgjM7rfaOzdTWprFtA8zp4Ev3
ulE7FaPcDF31Qgl3MpZmtXNDHHd8At93ofBcSOfkk1vEFrRJdcr9X87U8Uh52tpZnp0QgmDxmeGn
LW0OdAvhI5CyMag51FzEPyQMPW3mautRjgRILs/NQjHZB4LpG1TXapV3fZPfNwv3M9BgEVjiaEbW
pXcMO4Bnyg2zvSbK25TmV9MTiqpU/OAYfr8tCslJ3Uz7uiydt4aYba2k++oz67/4rJMKMHbrjnYe
44CcduGseDDyCLW39i95cI3t6tsWobjM0SEOm/u0ClBX5YWxt7LptSI3aNOZnBxFhxCp6Hetlf5g
4Vqy3UBMTVP7gVwSMZBZ4QSkyGWh9QSM4SdDryVEjpa0ti8J/K99AJM3cXLAdmbyPk9fS4V9cBsq
mBHjQoLE6IgSl2kAV2PQE/YyA6lfQiHS6d6WeXIWqZNu6mz4yQjVOqZh129HtqNre67GRU87XHIv
+U6ljPaz4x0Lz/VY8w1YruLkOtp8/dmf/V3Pm+cH29Ybj142cMoBhAonBwol+kqH9nwfLUFUmWeC
PS/tq6uZt8YCud7IAlVXZr9hPi024+xeU9DeK2fwQfE19hqRJQ7fuUOmY8z7HAPxNjfjO5naj3gd
RnSyRrcv1QDkpyvPmEmfBo//YhTsIqOSGQeoZpLwwPVtpAh/piDriKFL3l0BPspCEQ2JaQHZUxdP
2a8A4EHqZf2aoclbHjlib4jkGsHUXq7ulZkaTN+FjU8RpX+uNLGb3L/jjyavUO54ab0uCtBX2sBX
Nnl8f0NjPIYVHiv8BNi2yoAjGmNJa19zIuO3QVXcZFUTIMpMiCTbijAny7sYoGiNcA4eMHpeggI3
fM8FvfIs68snRpIqs0RQTXJI0MRyz+7nvlaESZsBLvKIGIlkxh1EpixK4DeD+R8SJezu/rfLNcAa
GSiVmaxl/G0v441xORctBj2ASiHIifwOvNZGq8ja5o0+BW7+yxLVfmR6Yw8dsVHYVftw06v6vojU
C0GsD040g8NxPiDEuat8tOO9J7EzU+Hi5LL6V9Cw5Ig5b3VTHPpKI62UwymSPRFA8zva3FwBS3fz
m1dpsjW3cMK+Dcd6iFyFEplybuozIoJ7+IkSP8Gqj+eHMG1QMLvMGbnGV3YTb/QUvOQSQlgfzUSD
qk8Yh4TaO6RIBGPFQNzEYO3pQ6HrX3aofqfaXfczZ3LRXxxDH3wRwd4idYI60YEbqn6Wdk3aM/8o
0hzSY8nyrOaWZeVIQKmcqMqibuH1NT+sHtT10DHadSzv2teMDB1f8WMsYbX3dzl2t405qnHrTSPQ
c2WNcFPsaN8UaEUNQVZ2lpE5wYuXpTMgyAjWituVx2ya3/RMnkCQYDVnn/AURk6LdTXajJb9Bokt
2bsTs98pTq0t0qVtmQVM1bqxXDsaNnLbRwvqfXquevQyVeXVuFyrlyBJiKpKqpvJdsKJI6JmSHXc
IhOz94BukNtO2MDJouvkE4uSm9G63bbW914d/5oSji4gmdi1AweFSA+DajBvCajsMV1moz54Eg/V
M1jLbgoNMNfBvNNe/ciGsMal459dC4f65LmL/Srtd0VBrQBjYLGy4X0cZPGGzy0/F/WwPI4G6ysz
WpVJVgJQ7X+WAs6wth/YEw2YwSFbZJzQkneoHYMtQJe3SoDGt1LoKv2Q/0wie9y1OEX6Zjvq0ASC
OT4SEfHMznba2aW7dUXkM0kjY3fhvNeM1cKa8Al2ZM2Fm/4xafrvJO0JoPFntdMk50QAP/JBZrzA
6Ow7RugrDqqrMewCu6jXPUqm/TR6JjNM663XQ7Q1CkIQ+rE9wdSA7hNHp0hMV28QXEUaAKVpFDtU
MGue/WvaRt+lSIxNKzWqW47QrswAxxKEwVbzIYCC1XX35oIsj+LsW5kYB3Ch76cabXKpv2RHjaBr
nyovGj7cAXmCjH4HvVMdEp1+I4c4Md2BtGQCyyA5m/ZiLr7IGPShB+JnsMUTp+5wUi1+aGi8PY+6
xYJ65/NFFhaIMCbSfnnvtvKt5dp2YlVcoxqpNwy8O7Cfe6xe1qqCVXO0TfVKWqm0LAoHuTNpHNa6
7eZr5QXsH/SrKmKI79fUVOZlVOC3ktDvCbj8LIvxCuPk3C2Rxq6wsIv3g1zZM9V5gS4eQK6/mUR2
jbEbMzCG4xN1as8JQAUj8oYVcLarJlhEpTE/9xr06NTY9Y2vnNhTxTFi1F8jdponicBz06DPPgbz
fHamSJ705CUn1yC+lZKRBT5BCs/z0N49z35+8GZP3pLZUFddZp85OX9GYzKdAlzF6sI4SwsQXmwu
OLK0O1DwwH6iENtU0KPZJxgVIhKUURYlzTzhVw8bubdCBzM3au1wN+EYOrFbwvbI/sILRH0U2M5O
IJhQzDIPSWOmJitZa1b0Wtbq5DpDfXSa320N6UNMXX/iCfzMYSeDnIs2nSjFCTu3OIWGAP88wcIU
mry78KELYmPntXWHoQvLn2KUeMoaQs6pq3Bzu3ij9PKLyvEcBxmpaJOJUUx37BWFs6yl2EYEBNa1
DdBu4cB37wOim60O2OKf3+aqSI+SZJOqTJJNNDnEn4UgXqVGIhX3tmJ3NO/bPARKOKIAT+g3cjF/
hDxsq9yvx4NyUpO7IJTnBmBVs/yuGEjLSxSaiYbpNUe7Mx6SoeR1U99sYpKNxwIzQGnQWpV84BBB
e5YPXwX/2gaL0W2V+tPG7wvgOSU/iQYJ1HZM8dc3IBnOEMLmTWoWz8SNMHcfSm7dYavtZRfV47oG
q0eWeePf/fkFwOhz7GATIvjBaNtxPxpVAcWYX2YreSLv5U8YPRHN6YubSo+YRYQoYGHswj4XhjEd
+pzEZMPm2W7YkjTJzZMcWVmuvzrTXJQq46nODsg/jEda98wsrvHo/+wHfWwN+6Gusxu45AfO9Kvv
EfwzG9NXOXObygq+A5uNdYnbpi+cZjezuCIWNduMPpBDYzyGqb1eMnS3mjQGwynuXRqdTRHnrCgy
MFUNX6ppH5IpM1d2NOq9BknSo+2PSgT86j4n1t3mcWnH5t0conNde9MaxcKOpO9pN7vBgRtrzdo7
3wahILu9RLwpk3zvin7bFEQUuB55fDXBIuaPKKF2CXtYvu5M5uYy/wB0tnIpq73YfKBM3Bm9+Zgp
62EciycgLvdSc4O5tvpVT/F7LBoyK9pPfA6E9qAEqgvwSGYOMyRgThOM3qE1XJZ1GMy1ryGcVhZ0
vIlyHksGt2gRXT0azLaukVp1u5LV/FiqZ5QYXR0zFtHDr3ws4R3n3SbsqosyxYtHagkV6x0EyGBl
V/iVmq7aWVzPdkuodsDRigVFNvft5L4E1htJ8ccuGVpUAZiH3CuYoWhxlB4Y1eKdMqhohlodUXd6
/PDGJ1sGb0E8vInUfDV9tslKn/y5RwKx6NUGMLViPPpws1aeGaA0Y/iA8ifbMHF5Yu5JYKUwd7Tk
HQ0iT0/qkAYZR/VPbcfP0k0DUp+gTCap+RUK9Su2jd+GFG8m4sxV2WJyTwKGObVHWdc8okinuJ0q
LmIp6KrHNeFriZNepxlDvqMEwRys5KIxjSmY/WM8s2/yK/OKr+Pm46nb4HR7r130Krh/7Na7LcHj
274jjDLz9ujQJlhjpM8wNb6CP217c9vyMY5dYWC4s8JbE3qPlT/uhKwPPqHeZ5ShvIbQs5OM0t5s
jBFBfn8JmQFNHrb2JGWjIDMD5ChhPHNsFRcCLIY9iTofluY5HaN2Q5QXrubBJIMQii+L0OPglv05
8hgtFOYkN1RVEWUn1iJ/6Pxr0cJAbxnUVEr/YgjEQk06aFhm+d4bmgcsTDX1YHIqivl9bBITNgyk
gagdKOuJK8V6uguWRJouJmXXqUaKF0O+z2XGOYDm8gURmKlycfIGC+6c5g2SKFCl1HC8Na40CIUv
TUeUe4b8141xJ8cG+rHWe4oG665tumkx5FI2/EzzuLqaFlLhjIPV0Pja0hkbFUpGr05MyhaCZtVc
3nIdOZu8WUp/bu1BY+sFu69KFDehTX73olij1Zw2xJEGBNLIihMKNR0jJwxAVH6VR9k7B7wnQk9w
1V11056RPtR9+jKXPDwwFMkcX4JgWmu4sNAPVLJ3UoDMDkvo1Wx7zK5K0gmbzvmtBarTJiOl0iuS
fRDpZJ+CFj4EDblG1gDqHAdXdICLAbjMTnaMH0m9KbGIVqXGZRraaE67e5XogCTs7Ktp7pr0pUJd
7qh+a7pViAulGzeewj1rheoGmGDPt28jymAnH6ewNuOKI72Iq46GWxRbVlRwUUmROzJPGh/mim2B
KTNvi1EQuQH6Ew61ZTDnfHpRZG97hCmbCEHtLqd1sCWqhTGZP/FOblOzwZaBI3KDewuNNagJ9LMi
G3c2SrRy6O5TCNMQ0QpEZvUFlTHNQDptLP0nrcjddm1bnX30yFSrdwbtwjiAWCk27dB5+yqQaKMH
rL3Zkq3m96jtUprLnQrD8WDOXr0eXO+QAg7azjX6ul5DmbLhpIIIqX6js97aTkVUHNxiKndiQmuV
3YKWXmEY+r3SbgXKmhe4sh8HRPZb2XU/Sq8HxUvSw66BbhSNPQ7eNk9g1/ag6YkQDhrrrch75xrk
7RUG6mfd8r1GIQu+koac0Qzz9BKZatx2ZFO0pC8S9utA/woPRm3epkbkT21Y/Mr6JtuO06Q2tZhg
5Fj502T440k344+4x/DFKDg/aCvamynJ5iNwLRhjuAXM6ow05t3K9as1+AaXkRy3mfYQ+CGRRoEr
MM724w8UodNWIAA5QYJZAkD9B2j7SOvD/GeUJdXeI8p91XM574wGDV2pEDChj9yTaW+foFg9RpYD
wo0XezvlQ7E2uuzDAGnJvzEyCtuw+iPO53hlgvWf2LzfObIEq56Vj3FoMDXUF3+YnYMzkPacw6Vw
6p1wTk7LR+e6mUjLCnaWnQdnYjbpoaHWXhmKNGfW7nc6m3/2NfHO6SZParEfELDc27qcaUVpGHp7
rI6IiusdhkdawqW4hvgRr2WqSIBq9SEXcbjSnfWqJDJSv0cmNrjxZhr57KVjRdfgu1d3Y+LzW0/N
J8J2nW55Wgygxnz4xe+oTE7EdD9O5qGopXpg6rwoSLYjG1Q/YirQuL2/64VGceMQ60aNvQ/SkGKj
tJDMSl5M1ep+n2kAQ9EYnOpRtzdFkgwA3LCBFDCRfV0sy8SAe4oBOzJ0BVBl/h2RLLAva5gj4UAL
mtJw7PFkUO5HdcqgVxjbGP4Hdy8WcnwVajdCm3uMEVUA964fNXbgDbGwsSrHexNilBQ4F7zYV0eV
2tba9eKvTFrR+5zicG3GHkMiFCsSg9Od19CJpJ11YqbY9ao8/w5V42+8LnLPWW8wjOrguuvCfJDK
ProyDHYCx9EGvxmjYe4n307n3dj3TCrTKtsX2c8pNuxjiYAE8hIZQ4FRsBTokj3pi0MAEi1IB5cI
RpsDADlc1QPByLrqKZlKccZ+t2jX/bseSObqz/InacnmameEUOG8M336lD7S02pMR/t4KOR+dDW6
1pilbZOwNyBcj8ZuUZXH6Chh66wZnp16UvFOfWLfCRhNBw+LBS9q+yKNhwlj4Jr5WXwTpETtikV5
NFTGFicRZBq/1gcCX6+qnei3PvqyItmbvCZ7iof7prklQ3hTafnuu4m9ARXeRCjJmyJ+GO2uX0nJ
Jd9k7El99wj7bdxYvekeRiiUdkdAVxULtGsTlVVACkBoonEqx5rdY8/CvgTut8CgnrqS6IGauDtf
Cf/W1PnviNPhKCga4Kja7c5tCKoNjNg9dEvEdCYEjURnrNP6Ox3m9kY5H630H54NpLwj/Ott54/T
yfeRTzXjMaaLOdfCG+/aPMhIt2yrzSDzDwSc0QMiW/kcNeNG6N5ftzCh18hZFz/IHAH4JzhDzPwA
8vESOPF89Ozpc3BZmRgtiyCMpDimDdK80GZzuCbG2bCGYLmhcFv2E2NFUBeFnYin/oVvOvYJyGgL
pPRz4Jn7zqcELpoHWSfNz5ZP5bNtYEpbAkAf6o4RUOQdOiNonzKgeY4RItbymnvZjBdvbJkOORjj
3QTjf8uUipfxheao6vcfQjHwi+D7XUSvrg65u9A/403Xu18haaOrmjjPTZUij3YyuMdEWq4E2w6m
KK19aaytUWFbylwvv+eivuR5cCgN5e/znqVECe7yruh/N1bRoIrUDLPS/DKr2dmhJ14VlfHlyzkB
wjOfxIDCmiwFgBr7gkvoQqqkR/mv1SPJ9l+jRjTVmYPaGrPH5Abw6BqxGoHLqUifDY/QiPRG3WOs
GnveDlakuAzsJ92EiDzHad3nyGRtgQelL35EgX3m+UCorNP9UBJLMoZI59AhGttSlKe287FgBY5x
ZFjJ4dn13kkVxK+GNH9uBSw+gm519kO61660rTOZzrPHd2r5+1FPE2CzjOkGHxUUcxqSq+CJFlKM
qM5p1SekyK9DYpfWU+G3l2widbbhx/0AiDk6Tel4zvPQ30sKkD0YflRxM76rqPxh096t6raEmo1B
G2A39xbor7WtxHsT9vaLZnZIGaW+E9JuwJDZ2cZiDDePRPD2Zc32q9chFVfzmTSS2MYQ60YAtU2G
IjjGfkZQtGtaewPW/p7EFmPjyWVOapFkxxQtATc4YzKKsbnMBDJdjYhdKyWmujjt8CsNza/E8Zod
vM4OYg8lt265ReqEBmWyj0ZX34NJwchS4Yy1Y5Y+KhPqAjduTeOEKL5w9nVauDeFc8YHQHmfhScC
38PYASynq1s+Wy3xgBRgU1hdXD2o+2kgWboxLYhnxIARrSjJ1XIy56HKDPvOaoBM14wDzEYTJkUW
1G1M1XCbCGKtg0Hf15qI+rJn8+/ERnQapLcMlzLzhjXQvBkEz6+MIuHuWH7Lksy655HZOsEswNNE
E8DVmOM1ptq5xrO+S5pieGoOc9cwg/Mz88lcdkFBIua//1tnweWYJgkTrcLoFrj2+JxlSfkghuko
lR6fpZMax9C0sIFs8sjuf9iO29+hJ+WRm+v+h+kE7n6c+ar//GmxSGp8uM/nKXEN5LuJdYiC4ImA
2fS7oY9rlPghhwIVyDIcVVXxWEBHWli7emLwPuXyEe0EnYNMOdmqg10Z+L0bxUkr5vOfdf//be3f
/1bW908CwH+nEvx/UPuHaOffK//++zuKP8qkaT/+yZbM3/lb9ufJv3wPS6+Pt9Q2F3zB35o/V/wl
PcqbAH2ya3MYI1L6h+TP9v+Svi2lz8bUQUPh8MH+4TS2gr9sNOYO1lcUXj7o2/9EAuj8i4QD8qL0
+FSuXKQd/4sCqiEAg+rXCLdIE1FqEAyWMl9k/Nx9WtrvXTQ0o5XMFwmRhm3UWLgIUlcJDpQq+7T7
oOk/syKfoWBJOwlvgBJc8Qa8EJLDyvJM/oqstNWga0IFwMYEZCISiaSt5Xszu1bwS1hLeJZZswl4
zGY37h+AznUs/pj4hMxRi/eo6ef2UVPMYh7UOeLYvCPUGPFDF+qzSwp8dwFEi5NCcwdAG3OhfAwE
mWozDgGVQEgJjyEUXJjI6ELEpu4qL0HayJe0JtAL2cjYuIV5htc4exCx6y56NcKiq99CDX3/LuKX
6gk2PTOSIHVZIKC4mdkzlsCv75I+i5qHrMtmYLJOOPqPUVnBSY/7YGgemBAZzSnsC3LvLZmZapcY
ro8oaCSKYGWCfaP8mKZyMU76r7k/dpsgdHA4ZUqbNjeO45Y3p/CL6drLPlmnZbdoHBkztD/ZsUhv
0Wnr9ncYNqF8ypvR5wwSqtAHxClddOnbmpwFzVhnRqlZleQLzliBd01cxcQVswH6wroRyMV5OCx7
IP5grRKTUFwIrcJ+HbzMlxcu71mewCva49HVI2zhvveQc7luzSg3GBwckrklgDpgFOmynTBjAmSV
nA3I9mGQDWQeYNCqMRlIpEwOwwhr5di4djah66PHh+cx6zPp4jG7aMI/SRGe8364pyKKBsabLFoO
IyINintjhggBokh5HxNkCRssa0RVyJ4/LRXoxypAEE0nlIUfyrJwJ5ul1uPRQcD0NQUu6KAxN6v+
VDlDbF1K9kzxzex9VW5Nj0HTbi4nB01Ol/SLRo5kjx8W2Aof0UcKW1YF9bibhy6liHAmlnA8Bgis
k1j05oZygCQiyBuZpnZSzk+zpro41M4cXVw1WWxW0s7Ln3CEZRWuaB2Z3rFKjWzaRX1LtzG3Zjlv
eiSb4lokhq+YiyQlnM6KOTdbp46ACkA0uUORhfYLNyTDEJx4Tc0CtKr0YQxqqKYEjptPkUds5znx
DLwMVhfU5UFkIYtDcNyjeyCwIL9ropqQKSKrnCfw92gWHBZzBjPnsWf7SAyV+W3J4ji0yH9XEXWx
ux2H0haHYk58ZxWid8nebaRq8RqVR5SfdCVNl7QkSUCMl0QluzMk0NXaxAM8f5TtlFuvMy81m9AZ
dwMwECuFtdLYrGr2JLQ5OLVkxfxaxIlo74AtmIyUmgGQJBlNLBuzhB/d1mvmBCMY3rz0nsFGbaDt
wxizFdbcWo8VT0PN9tgtwh3OefrjqKgB2Rp9BpVU5MrUr32tnU9MQ8Ov0EWI98Ce0RnXhRwwIsg2
JvUuJvhpeBQuqYq8Mzb/cLWiHb+E47xkC7a2TKid4Pc/6XFSGHNMXIB4d8PCWSc2ulpsm+KYiFiD
Ey0t5zy1vm5ZPxfs93oj0CT/GIn5W5S+jDe9TqOJUgpT+tbCQhtvfJdeCh1dietiaggnPFaGaup3
q/cxc7tJ52OUmjh67/Tk+DmWBXLh2VtrI/tRB5qcE0riMr1W9lznWzK2fOfK7tSLtibXCVGLiT0A
syobNd4jkcg9fBwdGUN0eI475g8k3itcpkENrjJjsu6+S1dOGv5xMgJLFwkbryO4bo9ZsVvo0b4N
TJ6CpwEvE+2oP1ngOi0eh+7QDWho7ipAit0j4ycrOygDy+oYY5SzHB0gg/RH4gxKo4sT5md5O91l
MZgc/JYE9u26AaL4iawNO+DZQulAKpbE97h1I0W7D4la5BhaZ5+VheF1qFxkPhZih54QdHEZDynZ
7ql2EGTBB4oAzr/6XhBzEXm0Nj7Jes4lCWKT+bkQ/KD9SAakbnhVGCAHDLHRZnPI0Z3zCfjfQ9pp
OtmZ7XyF28zADwizZ82l1EnegzDRGLMKJFNtTqToj6wcYNblVUC6nAFbG29eXU2kcNVDQImNkpAw
8EjNATFA6exgdBF1fZZVFYABntXy/yn6/pEJJ6grAlMs/S2isvx2VQTBMCuGBD5B3OHJy5KCSRd1
YThuuoxh1pvIkBIcZJwr/WzZkc6RI5gx05MGnR+aLWGfSCYwGV5yFIz+tihpILJVGJRm85ZxMtkX
wCOjZKg8trc2dAbz1PkuW/Wux0DLlspXxUGkPcq4aQbnysgnaJWxHjKIf7vGbhvFMG0cF/xzzVW4
6sbZ6+67brZ5rAOfRxYqS5Fc1TT7CETxrA4/mwYBNWpB0K4HtuSz3Imm6Lor3Cym6tEc+mxpfKK3
91ZlJyZrfA+Hs89EtwOXO6d6WpNrkrfHyeSHx2eABsTCeSBPhF4q5Q5HPlGGdvjMTsmttlRn3nTH
XRYXe2sg0uqXbGaYlivSP6CnMqjulbeKypTVFzw0ONIfE+PQ6CtkFwkHqAnrKPhCgjg6iIvasi3v
JNYyhr1xTuQ36ze/uxDGGIqjjJp2PoduPoQvdDcceSQWmVOw7WxExvMitcmne9/pWGgYejARkUxd
/hApv7Ve06Zx1VOiIkSJdInkc6q58YM7FWddstX1kF98kyQ+YTP39nZJmBITgIuMKg5PszmRcKYH
PnAWDZ54G/BMOK/QE/MRXovRAiMH/uTsbaM1jBMRYVK9EkUhsSZVzVTjr9WW9dhNWfcDbL1hwc8L
C/mrnp0C1XEkrOCAxiBl5EQIRLUNZCbIygoKqZnOCDu9R3wSaNhsyK1Po5860aOqQJuyG6999OK8
FRkb5CiYH1CdI8lOrc5ub1OPaCJCmzQH5U8ps4TQ15BF0X0WB1wFTTebC5rMCYtka8lRfBpdo9Cd
2EwylqQDIW2FDd63zoLoM29ruLFNRJBJ/PCqUQQqAMyoK5iscKN6+4TZwSi/uTTRIqzTAWDeK9hR
Tz2QYFOGTwUqgAYdUIgi/MWW7Zi8pFpnw2PTBu00nqtUe+wXdBaDKHXGJj218WANYBm9iv2ZTHte
C6+aKRCSoOVLyJzEfbDRQzpQNG2LvIdXpXQe3JeZk5rEobJn9rKTaFB/P7YZ/rz4R8eKHPE8xbfI
/3Yi/Eft3TX51DAjvtv/+u+urYqP9vfXfz21SfsZU2r8Kwnq/9dezhK4rv59N3cbPsqvj39ycC1/
4e9WzhZ/+YvvivID9bhrerRsfzdzlv8XnZqHgpYndAES4RL6RzNnmH+Jha+M9Nvmj8HV8Wf/6OYM
6y8MYbT9gb/YYBgFev9JO2eKP5L7/+ls8c3li7OtwPMwdfnLl/LPfR3QERslqvcUZprRpgUnVYXx
nRf8ajXS3YFsw21DBbYWjOZ7VkqbKsDTGYRPJGlcUqetjo2eoIRXP8KAeActZLHVbsxgPMIBARB9
RzXzwK0D/TSi20D1CvKmsy60vy0fP/0Js2Pb6+Lgj7iWs6B11gSWzYzA2+bOYiUWxNnZM/pPR83G
LnS7r8wFQ1T6UcN5GlCY282O1/Asa5/UbjOFpMQB93NR+1nhqRYoBpeCK7YZoLXtvoTysDblGG1h
TXubePQ2jmCHL4d6NzTxM5BQNnR9TqZkU704jFjbun0ytX2u1fBcde5wcPzmt7BeDKO2V50dbrkD
PweTsWwwsuIBc79CFdasJ4+Nu9AKE3EUniuY66bUtziO8TD0/XYOjF+Nh6KJ8Q03NyL7fGqZPTmP
LAERvpLwmZNwcGcnHjF9yYCVPlIky8NGeaxHSsF4QDogKBKjon3MppTEV/u333MduTLiRAWdw4gz
hrBqESSaKCqPBo1LMi6U2VUIqHZtFoyDNV08q1Yi46q0YRBZCZR58EFJ9zCDei/JMlqVY4WtHl9C
HPysUywNypTIXURzjqvsHVfHDNuYdU0wZ3LVqhItPPHpdJaUQaOCIoKYbBVM3QPhBx+Ddort/2Dv
PLYcR7Ys+0XoBcAgp9SadC0mtjwUtEHLr68NxquuzKjqfN3znnC5e0RmOEHA7Nq95+yDK39f5uOR
tA8WPY+gNcc2XxIG9V5ROnvSBfaK/BvQoDBdSF1YNcEsnrSraq8pJv/Bt55MxmPARrI0uA3JEcXZ
nyUbOKjjOYUxCnjYZUiCkkG3qm1Pi+6pbcluxbxsBuktjYZXOFHVCTDqaMRPKYcorAjo66wXu6J0
j9uiuLFbLBjq0/kdhLdxKOhgA2kr3xWzoN7AD2z3ZPFAFG8JiYFoyi0Sbh0DvT2Bg28KQn7I7UXn
Zna/P1StNmK6EOlJUWvM6nd97bXzcNpOjjb1BZ1tH1mR6Clj0fJQNmwpw99lnE9nA8mMk/x0RTYt
0/Zd0oHe6hh6tm0JrjVO8csTKv3LFQFWYPLC0pDIWYwGIT2XxWQ5C8s2fhktXvCpS39YZfQeetO7
hWUlIOR53dXaK92faKEQnbk6qIt8WbsCQ4tAnD9Y2krqL96UOashCZ4hixOX2ekbnZlvrdKQQUGo
lrSV4aQwZkbPTHOlB8TK6BLOytZoO0R01ngpOVtgKKkd+u3MI9Mv31k3YXchVBORJBOfxErItsA7
z06uDjU64zRAV5Fp9TziL9YkuirIZQTc6mFCfDrzBHvIPyvoMSub/goaMcYtGQSetGMuSNVINrH3
szTrw5RF5tGd8mfTbeqV06HCHMrsqSQ7JRa/WlMz1wgMC2aq1vsQ1q9d10LedYJvWaUQ9s+njqr5
JSZ7XFWahd9nJEA3ebfR9FJBeOG+qu19mwblk9HZcEPzl0GLP1VQ7JpgBjPR2TDIXqyq+kk2HwUj
xIXqyZEymVoJcoDRbjpn1c6w39eZr7ueWtY5wBfFMvTbAMthvtWDHtg+NgpI4cDVa+uGRPE9rgjG
nayM7Cp7awi59QQzB2pQZJHuD3Aw2ik30SsFmruOBjwlHuRYmYCxV5V7bGRDHqDvvUUWou0oHI09
KkfiesNb7/cnpWMUj2X3Fs0ZrGni5DufcMSlkXsnPV1z2B7IJH7rQ+KHCuurjyiwdUzy4Pjx48VV
MmwVRTWy+4i0ysQ1XzluhLiuXuOo+tTQbYP7ysDXhCFaSTy8BJ6cvcTcVyhOMtU+Csd4Y9Qdg+5a
kCJpEm/AhNg2EKNboj/531NmsKswNMzl4OkvKrxkRcDtC9V4/2kMjbFIiIQLXO0gS23becZseZeY
hYZvsbC/12V9GCui60A5bGtN0nxjElQn1Hy0IuV6EshG2hLo2WQ065K0SM8ElZ1m5b4wScqMdGte
CJ8aLQWdEPQPTVzYZyccv1sjswNrwBPbTU9jDyMmsxN/DVd5H+cKPaV+I5rlcTbdbPrstXTqHyMD
yZsbCCSr6P/QrCNJLoXELWchBIl8822UFTa/nps35ZSwwyc7kSxVjqdqEqCnfZtpD4EEYKETQgOB
BQ3YW3Rb1dde2vssxLKgfK8h4Ml+k3gGd2Gb1YvKQTViRoQOMkUSNqhGDvLlmr+IEjato10sqnof
xwrSC4rjPNdpWHjmJcpdAsuZWjZ2D5kssx9D6X2QnULqmt1tNdEi8nW6/WhNOQ96dXR1rBxxMLxl
JvwXhbp0kxr4ItG5GJMPSRsxsMiqtzanyTBIpuMT00gE5Qc7U9o64uxaa+pnGw71YoCjtkht96FP
oidIFO7GGh4KRofoiv10W4TXVINZEvrq3aVzxbrZKHD2QEcm1U2M+yskeOk+RzuxNJ38eUqnx6m7
GAWpLDEu75UU9lGr+FN7gyNhWrgjeKdcxQa9S+ZvfVgcKsMPARedpuga5IKBir8syuIS6arAYLnI
ZPoUUEeFbHLss/r7GI0/oyLdelZ6jTx1k2RscX/q61CHToMmhTNk8o3R/DP0FH/Z0Mg1OcmDbq9/
UK3NjLLKWZC9V62yvnqQaK1oyThvQduG0GyGG/nO36NU+5BBWq9szW9XuoH/Ku3oVjCE2+NtQV+G
OdYeJn094J+iy8MianPTm7oLnZYSamHYJEu1mbXAv/4zosrKZf6e2C/9oG2y0idbwzPLfTDYc4gN
RsiQu1wPWhteBxImJgW1J94zX97QTOOQk7SY4EOuArf8hiCNZpq7yafusVRNu2wrTNxh9phMHnw+
lKA2lcair7RbWI6PRcG8tqIZv1RZ+71En430DrZSjRZzUY3xtyHPv/UdM/jiR09Vx2RwOkOoI0Qd
WRb+Du1FlPl3KlxZtUcGi7SfdfNXlcFUC6x0LZqvvsN1l6NAZkNCnGwm8bMNYnJEJ4cEcJeM2Re/
BWa2Sr3E6iAN+zktWSpjQjyI6/D2Y0s6pa6LHVX9N390rlktjn6Sf7iW2lWFeqKff8zMyH4tK/WG
3RExtuV8NzOyyurcyzfu2JKe2pPg500nSijinSMEEq0rm0US4dC1+iBkybHRrZfrxtCiW4pz1VBR
82hNz0PVyvWMnxr16CNhMnpQmn7QExIQGQvSxmujRzw+uMAU9C1zPHToK18wcWQrp83N4yCaAz3l
TSemn70Yzv34pGnr1q3TC8082DadFq+HACMODq73rg1ecqpZx+wezVrIJTgcithZ0AWCeVtmjb+u
GthlfnLw0QwA8nI4YwvSSLCqf4UV9sZqSqjsi2ba9ATJjhBjaOkVBxDhyJLclFgfP4XA4pP8MLHj
SRDoWcdcZAwR10hYh3WwmhoPjbpl2+t5qd94aOq2dCKpi9qJaki72hXXiJgI6jbYdwZDZ9+KqSmc
cDcVEUaeGt2oHMisdSIOPMhcqlVrmdWSIJvuIEbUUbrFSN/TfB6AEubFMNlwX/qGTpWgHV/LX3Fd
7JnwMsp19dcoGSU55MV+JiVZYfOmyoilU8aokeJyY5nQ5IyCuUWmN/RIjQIWqEueSCG1o+yzBiQU
N3upNfUJ4/FH1duHvIL/Wigip6YPggTVmH6iS3qUoTp6IXLfmlzfBarAcbblKQ+nXSC0GrmS5S5a
uDtLFreeQhptaYbni6V8O1aODz5Ad2gNa+N5oA1xKcwW01ZEk6QCOnaGvB1s7LYCrCVIoBeIdGpB
M3rqhHFE4ynxSJDT7XeFeQw1pFWRnq+rsj+PuvhlIMl79JSWIkdP/UUlrZ846sy95E6+6Un5HdNi
sC+I9lgSBUAgcIegmt+sof2nbbVSWHtTxyxGB6c7NPDAllptZ2+ODVE0gbq97ZDCakPrv+XtgRMN
kXn+HO4ViogQBqilmlETZ4QcYI29k4CqAUumjQwpd9NVOqniFFEcGD66aSgGRhNiNSzw7xkF9s8b
2IFoXVvu9w7HNRJvTH2g/dqFnvCVT/juMtAI1Q7swdmju3PkLBs3n5zK+GamBYE7cRbugnF481nI
XP3BDWbdVYuUV3ho9WS3bqXvHDgjGEoNz7MqC5DyzCxwltLDFiDx/tGBmxZoU9TayXqEF9OJU+t4
oqPEmqt/j4eFKeAx1kwGF7OKnCQBAL6zLprCa10whtwIwYKv+R0DpJpgEnXN6BVtNQRyYDMq1JpD
9di1fQB/FF1J88lOYx7buZC452eL9AiqXKzw1vZLHFtHwf+qKvRb54FKiMO83zlB9kBG8lxNRg70
uPyNXxaZjqmRkZSAOfY0PrD0QY7i3PXebhzkaeB2JGV8HvwirxhsdfadYXzUQR+XyicOxvGvT9hY
s2U4xK9hMwNTEdkNZgOaqpsYqaQXbFjRwi4EkYANJyiFvJ2bh04ajsSInKe8KS4kQKKlJY2C/vWj
UXAMqWRzqOmvbvyWmscX0TrjJljLhLOuvWRsaK10rOC4OK5VXG4lBBLaoslL3xXhMjfRFHnZL5kA
cgxB0wuyjNOWtIgYSVTnety6dLoNV9upzGU6lME91OG78G71kiFqrDOVRJP1PLHjLfTeRPDkAESz
8CPbdQ0OngkSR1mONQZHbVEhkuxM89bp7nEabHGUxvTVm93PARU5Sx3+16Gtf/ht7W7NChnx5Kjb
RHWiwXtZBHn3bJsXlxUGL1z5hVTuSSAI67VwRAXFptKY5bVOQuYihTtg3DuazF4XlmzQXHv4qgUb
C54RIm/K4LNNyOIFJYYQK9sXgmS5jLBpxEZYXMUXaN8rEjU2XjBeW81IICKknwllmVuXBBGxPBg2
W7U7YmKlU7/V++G9SuTK8K3v/193Uo3/d2h7w6TB+H/uVR6+ir9rTu5//3erEnA8HUkqNsPzua3J
Tv7PViV/CYyUZZmCQSRSEov25r9alfw3YHjoUM6iEMjNMzHqP3Un+v8S9CltXfjCcR3X/n9DT/0d
+8O/yi3r+KawbAa5lqX/gb3JaT0i/p/Es7aYB4FX5NHtZlAenhfEG9f7z+4vVipZGGoYcpk9pigb
Xf+js3ATuYrKdhYyZJcebmsL6PDql5l/1Rd/uab/AwBKzC3T/2qp3n9XuE9sTwQEWLRc/2ipjmGd
0GPsxTOafQSEdcQ5qY0i43R/GfD4Nf22a7uQ3yJAFZHMKSsW265bm84PqHh4TvGQP2U0qLLSjXZu
b393RBs+oeDLL8ySePBB6BzNHtt5oVOFMjENvzHV+9D92H+A7MvBv0/3ppLDdcpRhLspNiJDoT23
x+7fJJH4M/3oL2/YYxvxDYcbZH6/vPxBR4oVMVS+itJbaA5TS0issp9gkRCzPmXfO2hFNM8GeUzq
6tMttWLv2qSUDaBCXnFg/uVvGViTHkkyHf3BunQ0jo5lggm3Udaln38Uw/Tg3O5C0/FJrCJSi1Ot
BDoqk+kwuW7+lIVxdWPk8XX/sdBAOVYQZOkGKgIK5iteFk55qNrw6DdhOM/l85NnnmsSjYb0ATO3
8W3SgtdgyJtL10L4aGIgiCIn6dpwc/cFjWfxAUTzNtAM2uAeE7dyLF0EzSSnIPeH66+27MYNcZht
fU2cGDPZ/BWHvw/28HHuMR/vf3b/MTqjF18N6jp26E101E3k+gT6U0EApGDWTkp9T17B/FUaFhqO
MnykWe6SxUh4ZttY+omur7lxHAIXWmCPDyhfT6hxp7VZpP2+qQb3PHtIhdedaY8Jx2zO3fxDfIvQ
PS1tqHGq8Bz980Ng/vEQeIDPPMOwPRM6nY0u6I+HoB/bskjAQNzMyEX6qYnoVmfIVGUdhhtfRvHt
/jPdzP2r+xR2LpBxSjGmfhFEl4TmHR6S/f07Df/IsgKvtEcv4p5jt6Yx6PAwlwDrrlEK0aSMalPb
/PNbAI73x21tuzC2kNqhp9Nd35hBb3+RvOF8NzgnaOqhUnCU9abQXvFwfrZSBt9ix6BIE+eAiN/z
4Gb9o+Gh3ck8+Y4XjIqyxIncFlQypgZ1CXZY/ZliToPwaH2h/ok41TfyUk6lPFvWrG6e/0D3sVBL
Gb1ioeh3Odd1Y1Rp+Z4aRyTbWEMMGFMAQZwjdJ8PFEYQp2bskwYbY61qt+UkG2z/zWVgDf/7083k
ivAS23P4GF3jz09yHP2IxJ6ifMhyWrJ5VPLs9CiUOj/diGAEb+5z4o4rkR1aA+r3KnYLSf5gnj/O
OraF6fUhfgM3T7i/qceNPEve0aE0ozu8K5uQDM2MFQiOMnlCsvSi52aGznzMNiDMURxLdLH3r8YB
fw8hlF/t9H30c3cnm2jaOEycD2HioR+bFb+ZH4z7f74Cf8QSzZpL0ImCPZHVjfQQ8cf6NuRDT5uN
hrjMktUEa/cDIO/DvGf+8m1zAXWJyOsst/f1/KRbeaQfmJINN0unR8mSnbxVA2KJvq/G79BBN+h7
AawVBLA6DSOgPU1Y4DJVKLd2MY4X0Vl436TVmei5rfGEgjq8YiOoAXG3OmMFvr2/pE5S0pSpRLvM
OOZueru1n/siPIbQnEiocG1UvgI9Q2+Mx0Rzs6WLvexAKla9tCXxZ5UscM4hqYK6i0CYVg7tipQe
9f0r//6VgNKRz6ltKBOhPsO0WaXx6H4jVkPkM755sGW1/ucrft8i/7qjzFfcN2xQk+TnoFn944oz
cDDCaBzta9dh9SNMKSGtCekS+VZk9VXWsp/GY5Nm1alK4tch7cd36VW/ohoiiDQq0qQD39zVenHy
wqg+YU1C7wdPdu8VKDOSqR8/STUFX6fK6VpWY3r1AUiRkIl7Bj8gNDTo5ze6Sz8tPzYeYsEnXFRj
85AH3cN9D9AlkAO3BezfWEQLMgSJLiBn+Jlj14+9yJu19GFo1AxYF70qKdh7Lzh7gYxWaQNoxz0a
fgIK0mWzzIhEuQQ6DX2C1oNEt59qsAVPzHkOdVtAq5IxYPk2GGh4Nk1j7tmoHpR03S0PhnfSwOn8
myLGnAuqv30C7jwMNinrXJMnwP1j8YswchfRaKW3HqnHkhFkcyDJcJOMiixCyw/OApUcZ2G/TNb5
fb4aJAFHBp1+6kyDmLrgRLsFI0AU+Rzk7C+j9+rHrhivppmqc4mk45H5pjzlRcV70bZJpw5J548A
/UoUNR1Rlv98V/23OgX5tOETo0oFOU/V79rmvyzofhEFUdKD1VOBlq6riMP8vURJk/Cqu2J6RbLh
MzUj2K5X+BSGGCsNcYwlWHAcdG7n+6fA5XKkI3xgJuKfQf+SA/39iGwCwhqXFMYShh4AqUkex/4x
qLPkmAhIdDpeOWcrU+EcoBmxPkYh69Tve01DQkRs44SO2cTgjfGnO2mjRiDimL0Eg3Q9ysd6CV+K
rWioqK3QaC4Dpmi7kub5g4MkY+FqBpBx8HOntQU8oA/y8TMV2GedwdL30+THT+PU05n1hjBfdDF9
V6azn5rjnwuWgnMyf6YhdEJSK/uLKEd1C7uX+/9f9Sssr8MtwbSz7vUovEXBpUQtd4KrBT6C7NZn
rG35U2M9I0h0N71HrDQFB3c+yFXSb51uRC8AmTVU+ksDJu1WFOIpIzW+ZbKg05SD10y3MJ4TRBGo
7UFGkR4J1GWXJDnc8ESn2zqET3eswT/fFX/kAc739hzB5TtIIDjGsBP/fZv3ZdPSrc/tq+Nq1MjD
yAINbeJdCAJkAx8+nseCkFSBSUSHTvNlzBrEBkkMMTypNhU4kSN6UYIQlA4dJVHq5gviRQyc6wN6
hEXeFuNnOZK6cNcnhU6/vdd+Tt53v1U5aGf+5ySw/3aLU79ZpsO6iYDEcFDE/f3N5EEk09bRMgZQ
0UsqLBp3jfdmxsiRGEOF+f3b2Bj7XexjE+JjtREgFNBnfL3dQWJZRJYePhFkB/pn8L8DKw+fdK98
nzIbpaPpVWuIU8ahr+vmMQkQDTjenP3UotxvnRbdgooI83Vw7ndGsWsJ6CQM1653luzlMgl0bWdV
en9EZ0UmkdFAJg2mcqUPWnYhzLVknNmTGCKl2k+ao45do71FKvnZasq+hsQdIM1I7DPEuXZjldaA
HhcvXzMMAHVnjCCqiRN9DXPjJbb1NGRtShQ1YDiOj1t4lDDv2VZfyuxz7AguupcgkRWrpVtt0rpt
X5Ck/iJ5tvlusTv3xQfB3eNX6dKz5UDVnjCMWnthyfdxmOi/ZYkA0eI0G9KgjKWIe0Jd0Fk23Ohd
diLvaQAu4X/ESRwchbT8RRHF4uX+rTF/C1oIRabvX6I4JZtI0KIiLSO/IPFv/s2Cbsxb5t8WdIu7
jmA2Cyk0Re2f1WwRDk3p52l11tKyJNmp9s6mJi/3j7tJq2+l6XwUEBoemqGnM0k7qQ3gEDNj5QPu
szomUOGlzxkT/fPzN7cP/v6LOSjrODy6CJ91y/f/uGXNZPAEkSjBLY4T0HIkhjDOdgmsbS2kwBj6
oUWUO0RMnIjQjz4XPHYb6EPukaiW5qRXrrXW/CjfBP3gbkXt7ZFGNrd8Ln/SCqZ/VnfO8f6tpkPs
ImvMXg2qKhl6O+El1w4N+/6ins9S9wNVHQQ/QoqkTX8/MZpY/NYVGHoV+t7WSeW0VVOUvoHH2flN
B06xDH00RrF6Dj58Z5JPqm9O/3yR4PH8t8vE8iQwBelYgyBd/2nACVSXUkPX7tU2jdldUB9RnrTb
xislaQL6tJrwOL4MBuUaih3wZ2lYXjPgP0siK7NjzUjirVf2seks7lKcISFpXPAhnzAoCAI4gAGE
spmebACSZzJpn+5/GKiZCqJ1iKoit3owO7BdPlBWi9bJouwL8TK1UbKpreJYzltT7T6gSDUep7I6
10HT7aausXdlExp7X07FmU4yMAcFdXhK2uY04LFd1o7xEXeu4g0lw7kLv5nxVF+0WOufkgajfmI6
G1ww1Wmi/PFR8HzXkZJ7AQ/8otZ8jYgL8so6p9rCUQk3JU7Qt6JQ29/vNLHC8NnmiHYF4f+sFarf
Sxsiyf1RtEYcxm0kOq6Hn52CXseCAPWOhkXUEVhufPOnQJDBazK+Sx3quuKxDwf5DOXc3uBq4nQz
b3N+Xdu0tIlKMN1gL3K7RjDDWcDO4fcUaMDWfkTzt8kIc0HyX+1Nl1iQcWJbB1hdfVm5t/Gyjvmf
yeAUK2d+Rmj7rxflI4JI5hTgCWFNS+7AZ5O8EFCevCDrf8pwM51z2qvrsmmbl7FyT5WpDIR3lQWv
xQHuVxuVdaPqyk6qbs/t/F3aBv96ySQuo9GU5//6Edn1+7I1HoY4akDR6M0jWrnmwdGvXYbdBu+O
huo4niXPupsz7KaW4/QZ4mk11mbdnCRS4nenq0bgFPZ09FUwEMRVfftd8EQOM9MGodk5rgFbwp00
NwWUVtoC2Eg5hC3cyqge2gZAbl8b5NBpwj37le9t7Io2ctRqc2E87vQH9IpMtSl1sqnYNKYXbcNG
24S6xqnKp9lc4/g5gLLGY2YxsO6ldggQk2MRCr8wkZyn0I3JAHbe8tIcPwF2O8uxGbkJPIu0FNoo
mK5g+CnxksYGbBRrnSGveqDV/eWF2Np94rs/2d8uRh26C7vM+ICcdji3g0YSVGdxNLMnOV6MYOu3
ofzpCX5jUx+S7e9LYeQuT6M7ONrBT/VnDcEkxBrAmWycHiXkpC5Gw4R4CCcE+7L/KvJOHqv//RKI
8FcpMm+fW0N1K31t1cWwUyts+QemvvhVtPhbYpDau4gLN9zhIDUWvbdi+E4tGA3K2sPcQzYWQgRH
3n/2Z4C6hyIBEvzIfm5GOkMcPS5Xfp/bq86XxgGCoreXjdfJDetDutLnM4xoSeJKg4m5Izk4TW1i
Aws8b9dE9aMZltM5ixXi0nnJ4CrLldZRom8RGnk3oxzSjaVnCLdyPdtN9zo19dSsbLFwMGM975nD
mVMQPWsV+ViRiB8irH1XFhGfcCVezJbk+hCliV0M8MucYjhH08PvixykTw7i0d0ICHQy4+LsIi/v
ROAQx27tZJmZB13mBRKMgvKbgv8o5tJCNJnOqcsmgF4DvHs/7zOtv7Zm1G/CrOcPrci53lctvBzZ
DkYAmffUIp+CRXHHPsP4T2so2EGyMSoR5U5QBRNA7NHQ8gTMjLLb/r7OhRpioPYFU2tyO6aT33OX
hlbO3A6lzIXYOdcCSxRTtp1kE2fHHOULYBGIVjQn9E0p9OSkiio5yRCQ8ZRy6hIMpBxmgjnZaylg
Avhf0LZSPOocT9jH5NHrSmtd6SCZMjOnt4oRM18bTJzbotkii8/PRKaOW6Q+zbFNInz1ubbrOgt9
IZK/a855e8WRxCD0rBeHIcniozNGH6IzH2xTMyB08e7LsvuUFeJN4Kg5cg8gDOg/Yrs8jlWuk3oG
B6qZ8GKkcXrVEzHai+vvrgabfLwFfCheDGKhFykKU2h/GjWqE51lWgfodox2V3pBDsjSNmiipJL8
OkGGuPSrBxqdkh6VbKCAkWgAiuD5922XVdlPcu1sAhARt5KspB1tC73AWGsH+un9S5KjBnFHmLQh
WJH7k6FcKzhrXvhcGCjnajLGX+Ki/WYLpWBOkV+zsqz8k9518VG0lJK5hTitYSh+GEgiWng4vI5t
6Ayr+3kgKNWlE3PZer/LFPIXpTnj0omIWmJK6YCKW7mV9mITJH8JQ0iKdusUyFznQ1wknVscxNn3
qncerSxy+IXLBFH0Ev+Zvglk1xeL3/9n0yI8abRokiJRkOTApCzRmncpi4ZO/BQQMJcFxqMduicz
DOJXX5XepqGbyY0YhOYlhbuV6v6DZer4M8BHPMWmOmZenxzv19ghPojGvFi6pNlvvTS/uQVJZikT
kDONfiKjxssQOvKdTiUsex0ApBNInKJlcM2LwtvRkS8+yLYQyEEdshujPjpReBJTIzvrBuFXrUQV
5a9VRDOxHwGpdf5bVZYHMgG0vQ/peVvfaxrcfHOLrKhBHvMSE/iJyKtg8ZTjdCOdrluTwsFXPWTu
3+8wZiGSYwmxdP5w41RWBxvPhNwYzsThtah4txhK47x///1vBDhGttokgnPvpx2E7tLexjZy4Cz+
lQf+L9J7rPPvwiNoBojkeXJNzfgltNK9mnuCU2MjWHAb92x4EJdGy5lgjalp6yf+W+BQAHmK0fPv
swSVSb6MIx092TSlZybcDBJm5H1EApfUu1k8EScr8mjJWDFTBOKhcYJMfVBVlO6D2tVg4fd83vGQ
PXeig5XNRGXX6KDBSPAtD02XnFO/Sr8oPa1FZiXVM62+bC3yDONUvUzaSQH2AUcgfXdVuFYJU9iA
5JZ5DiYaOAexvb9XUrozkBVmjcMN9y56Lng3xMP1ZDGWXQmPKzSeFZ0e2mhffp6HAZN0yBe6pLeB
XHgzzcdmVJgknXLnnADaZfcNuUKPoRf5tEUb3S5InGb5rclNiYzijWc6PKre/RGmpHpJ2ywOObXK
u5US7jvoZy9y3GUgkEYnE7M+WZYPKbf5MvETtY/ttDtGuaeQPQ7TuSbWS1i9AXrHAoUd2kJuuGv0
k9TK+BAE8kagL7oauy7flaPTODJYywnHMBOgZffW1pg0zgay2MQZjk22skLnDQb74feNM8TKADbf
5jffLC9G55gvvds2QOlp/ru6+2U6pfXWa8XsQvOmM9aRNWgfyK+TDVxTat7bvcwKSEPc8O5DKlZT
LO8Vx30HKoIYjnXQl7sCQsSjhrCA0cFwFZwor4zyj2TyUT5zevoq7i3jaZQb36gHgYqBcpUUv1Vm
w2sy+tFfTZqM1ugVax+eTbjxaPTftQCr+1cxqoBVPr/VpOczyL2emMApwzQC9kYftXpnDl1Erwii
Oo8IDvgKQUtHD2IgJIzGkj7tEceia6vy41iH5IuAJF8gsdF/GKEfL7okOSWpeajxUF3vbRZ0D90R
ue9+8v1yc/95X4t/fYWXpoRkZb0oPrwLgPefdV9m342mftE4Xx4sXGjtkgqj2FhG9xYktvxpj/XS
66n8hyomg8vQq5VT09yGCsICK5Tr71saa4+ZC+ivI8ZjW3TJJmYZaeHBwNCuKCdC4Lf2dIktozjm
poFWOkteOgk/3J00WN4zPLcbRHKgh+Rsey8J1oUI5hmJXoBCj0qKZzJBPoCivpP1Yf4UxQgfkHV6
7GkmqVRk2wZtMJnAqfPMTWkdqBURtMW2/dxx4FjR79GomWlK6jgar4FsPyIzUbdkfjHoC+ekjlch
7K5pym/4wJpHwxCMGqtgo6UQ+WDdG+uh1rIvSNx6hd2BMJRq38zH4QgB7nZO6wTuNJwHYvDOrCdQ
gGLMgYYelRu8sPwTonL4NXsTL5o2rmTl0mIRLapbe+D47lCtNED+lmWg0Rurc5gqzmhv75d3FHVx
tMPuvUv3pavqZRaM2kqjIQ1T3t/2ZWc/EB1IxUr75oHGAMuQQq1V6FF6lbq9atLBfbLxXD7ZebgF
vhRBzaJajAIru6Zj+ww7ynwBuq+uMd859T5jgZqp9Z9Yu8niGB3OmfZwlnxirwbBp0bJm6Dt3V4I
bQwpo/Hj/a5261TqazsnqjueL6/pGjhiupZxlSPk0cxC7WgwJjxQuqqFYKRG3sLog9KfvbVzSUlW
SwSLe9sjvftUWlRSyg7jkTaFWlYZSXcJWmiA2sba7iH/saa1H3rU+FhLqaZUrr1yURoWda8/Y5gE
1twNRLHO582scNnLSqFWpbBXvdBDzPRFsXXuBSjkquXvhYghV7Iz58C8HNzXRnmRthhTj0gcuk+R
VtfHUsaX37VD1qsrMHtFXl/5KtygeLPxgexpwT0mLcshU5rkTejxLz/Um595/1M0jolgPAp2+bwI
GTgv8L9GNweL/ZXE0gVQcJuYQlQKR3ygG8dN5EW6If+44CaZj8z4mNVedyUTgKRb9wnKWGfKuuem
JzQLVT5xvySp45gdhlUDBueoe/KYOfHAQlsjm6LLiZKK5gB5OmEP0zFLrzGn+x0THbgkVXSit5K9
AGbgslvi0TUD5nDzhKn3xK+qAtfqGMm0H6mhKB4HFLOuAy2vDXhiTKh706K0OckYk8dzrKc80jZm
m0OQcEGsaLhQvst9O7fxfC3JL9AammWuEae2142AD7bzxb634gbbGFOPDPfVTNoNz4gn9N1UEalZ
Nlq8jQnDXFJ4F8esxiBfArO9WomQD0YeHLuM/iiZNOSr+NkzcAcDD5LSNsV15MTLMttpHIwTmw7s
fSRbdiJbVmjPkPiq7kx4Z7J2FaNG30zORtWMN57SbR9pBXEPU4TnIKj2ZZLZu0i28ep+arOVtHaI
bgt/2OvC6deWquJ3yt1FN9fa4DjVJaz9WYNcHgk1uMkpVDdh6FfmKPFD4hQ/uo7ui9GmLLAa2NHU
HMRb1bBLs8e0B4tiY/G7Lvt9ugpoA4MIWVnlh613c0Og7i9Kdw9Kr9r/oOy8liNHli37RTBDQOM1
tWAqatYLjCyBgNby6+8Csu6c7joz3Tb9QEskWU0ymYjwcN97bdqRTrLrEhw0nPSpVu8LK73xtcyI
TCReQl8EDpQl5Js/UgD74TT2i4sh2JAjzFBOUcFsRF3+1vSCmbzXXrKitvZxUTmL+/RCaLAwrQJz
tW6E23lUV2EBP93vpCHQvucjy4ippA+ulOB5W0IsoU3E6xYB4rZWy36ZD3a6mYeCgC2fSLYZH1ra
7IrsCU795y7hpPb6eyvVQRtlIeXSdVXFffZHKzUj0clqhq6+JOjzj22eeycpOBTYNnL+IGDMJaQT
nIIeOeV0VUAyJQQWvJxmjTdMLA02eqSOJoGlT5CZR8zZi7gs01ONBf00P1LT9rUPs/5fJhf/PYbh
Z0cqYqMjUgXDmD9GvhV3eojfpL34od3uDCOG5CFAXw5DVJzzkjZMSHOvxVA+8VEhyqAIOY9fqOzr
HyIT+7guu1WRl9Yi823elGjWykUade95q7rc20Sbjb7aPVUFDsUcnO6XyCs8b874L5120/l7zBUT
JcaMNo19c1J/sVP9MVEimxeQixTj9X7z6TgD5ep+or0fDTCMbJI+qW6J3cMKzMYnGUfDO7pJbqaw
RM/bhsPVN2S0MFhVAkF/BZsrbkcPa1EuVTy5lrFup+mNXwS7BiHYjigNRhLTYTmykmWOQGmZT5On
xIk2HGDLnQlgfl05VrzLM7vcanZZvWr5lVzp/dzbkKAqyUGWX50Iv2JSm9MS261L1ZwlyaGGFbIa
rFg8jNNuUaKEL5vcYCHNhq2rm08Q9N57uziW037rOUa5R0Cw9wz0CLYzlov5p9UrVCzzidepZYUO
lRrS0Cv3UIRj+wxvZ1zXIJI29OpA33+TXv8UjORxZcGkd8sCKrOqWEXT0b03BuVkNPFjlYUftUtQ
9DzLwIYqFmNT6ns8heqq8xJ3hfYXZIJN+BHAS3iCqvq7Odx1P8nF3nVqo33Bu0AI3uK91YyaWHEn
O+SuGT42hQRlIf2zNcYRsScU1nFDivjY4eitGay9cAYh4lUfmZ14QYw2GA9a2n36rujXVMNUf9qm
DV3i9rJwPEZ+VK1ER/atELYP75HGFIXPF1zfdjIeh5P7NmOQ0RPaFTcVEkd4PJz+jZj6TBQvVmp1
+9JV8m2YiA9yfoad75tfgGHGswa94f6hi12E/H4e460ynw3mhUAsRPYMJjyNe/EcEe4MqGTq6VGK
L4qw6ffzCcP27UOgMNZP2fz2jZErJy3m7E/cW/HIyks2lYXndcwGex8anHSMaW2+NElEwt/gJjSV
OA60Vkd/VoTVrU2bg4L5+jQ/Dx5q2HHUwamkTNyH+br/Pvl0rkFaJmevCCS9kOCTxn15oVosVkOV
Cra8dolNt7qRuC7XodtGHGunsSY2tN/XWe65h9rtXCzPSXPpgGygs2drcr1jU2sanQvqvsGDpi1/
Nq2anoNSx7g3t/Ja5Jz+otOOFMp4FC2olXUJTFDp6CEBogYUmxN0HhZDdFKbb5ZingzwWmD9sI3M
t4QPx3JL1jEp7Pg1L6NFJgbTqHnzrCu6P6qO8S6ZWpPSStKNUIGLJnpFqkRc0IecG6o4vpdzZ2r+
AGDqZOG+J4F8SZt7nMQv3PIsdWv0nZfEJCSxERaNgKChT1sF9XOKqILk7qp9Vos6PoHW/+q9zH+e
O9peYRM3kjotJk7U7ENuspSAyVz6YWScRQSb8neL3rWvgdrWJ8vVr449XBUU9kGR6lePdW8FVYjw
wxzRg+c4TE8nzcuACUWL4+Lopa760KeR3NxXPjuu+2upoPtrKpPkLF6AazAa3ZYfizQY5FWL+yBW
M04FOJFDRT+JRBJ8v3ZtYqoiqe/sqBznN37R7+4VQgnlBuVV0Kw7LIX4ih0BY3sUR8r4bIeN3Fuk
Wm9iriQdcyJevjm2/ymrMID5Ofp3NU46+saaPwCHwybJ4XtwFxwVZxgWVjq8R4mVvTGsIVo2t1Ps
ifwGlVr7lPK4LLomcs5qEqhrjCWPjRgtgP1TT9XGjkKSHwrepdVHYGA9T12G3CQnU62Ay9fOmqZj
sEo7E8GMorgbBIA0Hnxhsx5WxjGFM9qhlNeXUIQYICBcHY5kG4lt2PfGOqZRuBvq0VsTULFTalV8
Q92ATzTCjRMwd9h41Zgzf8+rlR55BYeb8b1VnM3IueZ5SFJ9nUzrFwhMfZsbSXaIrLI9FbFRs63E
+1pL2a5ij+hQavFoU6S5+SLQYmaBRTC9TvmlZeRtJL+cuuUomnQlMXmB/5bE8YFbP31URUtSyLzK
R1ZtHFuNGjIs/Gbl1B6paZPCADETWoSpwd6pNChFruf7NilgOznku90P4VURvDLSMZ5MNsFymhy4
mU+l66A3FH5e7wH3AXK2jfDTi5dZoWvfKmPdZBmFKJVDAueKbDvd10+KCY6Y7dNM269C8Ea1C0LY
M1elcHMmCFIZaTRDNAS2Tb8FREZHQkftUtIg+S6Ev0rAti5bw2C+BFotRvsJshuQ1GV+68uUMTB2
R7nyJlKtEnA6R9mWk/FRfM+6ynzuVCKzCMiYghSZKybJY8Pw79QbgMZbJ6AnEQ64siw13syXDS1p
9HVXA+IDqAGOs6WjsHGhGl1hUFRWSeI1nLRSVsdpUVRy29lFE85mXnNHia0sNoH01Fn5laiyvlQk
GL755FuJgOO1UcNKwOSzaMEzgWm0vU1htL/CJI+2ns2Wef/bMIBCv5y0vwiQR8nE6rEP7K5d60H5
Tkip9cOM5FZASM/E0gwi4w3EoHlkfJssi6Qlusv3tkZkiONIOgs03HE4SPGT7HkbL1WFSDSpVrNU
SU3Sq6Xxe+l9YYODMmAelxmC57nX6tM5WZUhGWsG7yQ/AFpxb87PDcdGbb/s0myvahpu0swyn8ow
/n3aBf8XXtqpDwV8wSy53QdK3a10+mDThYN4MoqERq9KoDE8KPoySDiOhjH8aqZOiZ/mT2ML4Vcn
xQvwMmJ1ndAFNgpjZWlJdjaJlcZA+MNHCP7iWFOYpZQf97lfh555hTn2QwTM4Tpb1+8fOKtbAN3W
ZaRoRydAf50TbfI4P6ILei5rZTj6A2WdIbDtVXY+ZU+0+UMZ1sNhbHX73pksKFbAnN/KvFubaMya
hebG7AG+0z5Qve2UBM8o3mviKKd2AfjkFd0Z61lxnbVhDYRXQhrdzZ3IACIgmaJTmYrnmaaO6hzd
dqgeOqswOecp1ZTh6S19lROd9I3hzor9f8qW5oPJ38Qpjq2isdaRfepsRP9l74Cr4dlKIi5d4dlb
SerNRM7tUhbJDmufV34wV0e/gGJonyFLXRnT5WBq1iqNnHHndqQTh7ZpbJoo/vIiB2Rhomkvrp5+
FX4+/MtBy/y/HLSEaQvbdXUVfar+R4WfMJgJZGmIi5I2+OxGUPhvMQTOLX6OYDeQw/YWEvJVT0HH
VS30WwUYXC3cfimHsdkPSTBcM+l1NEA4IkZQ5MjbRhA0FlaxsTgX72JNIu0fbZozlb5raFVcwMy7
N0we7ltT+9rNd8zVfXYYDl9W15lbNc53epDfRuyb72B1ilVlUKRpnMrPAash9xtNvdp4vy+vIpOn
DMHs3C/MGRxdh550ksFh6ueV+f5Wa3q4aZsUP5jZRc9CtOq//OFnGenf//AOQlskmQ6kW13MMtS/
SDLjnMaIV1sGzC+m0hHhMMx0GQU4bCEQGiapihOVurUlPQEnJgIZon3GRR4pT7WqJc82uLk9SWbk
glTsAaZUx4e8lRsoX+PhPisLg7R5MBFhgKH0yp+GA7shfmzdhJl4b4+o2uDFBJHVHCNP4sljHagW
wuHu1+JsSaZDyaysNc+tOtAYGZPxk+bA764+3p4t+vT6h1tTWRqZ8Ys8jBv67rWXmfE3NSqvbpDU
i9ygAd8GwXEGd6cRDuT5d4M6N9lGODDBwQdYYL31WsY2YAS7jH1q5yv+ZV4fexvWOe8yCIs4SsiA
+WQXFVRfrfP7f9Vn+vfWRrpitZm3+/9tLCA7QuRvoX3XpoL2j8ZCLgG3iqFNL2JowrOv3yybVMZo
xLha1p3zYldk1AylFp/1Kn0bU4tfmQMrBIp8eA+KihMtRvlzJsvoOa6L3VzvxVrGhH9IXsGimTud
ee4FzPC/xduLWZ7/1/eYiRPLoIPh6rjQwFz94R3DmwYzTcrwMhY9ZukAkm5lGsYU8eYTHaZ9kyFx
j2MVdle/T7/u0gjHG5wVwd3+ppw0tnFDYaHp1XneXqUuPLpOeQuOFiuQLq0L5Cz9ZboS4ITGGB83
Av4RCQTWEGXiGIW0P4AqTu9oWbrqueuN74iWnEfbhlCgxcqqc6R6q4ivW5EOhdJYMa6pIHmqijXj
s0b1pdcGK/pcNOWaNAjQ7Qk1DWjZuyLNYBs7v+YqfxhGNk4DFLBV49jVVdd4GN32yzBsvEyaGWxy
V1NWRmohqfdr71utGV9Z3NAAA/Vhli1KABw2z0aZis3ct25GNzoDA2QPz63H2XdjCpw7oVmDLWmJ
jO8aP15q1EHnqKgCUmbwaMPlLc/3SSbhE/YyBIDQjMazNk2/uLAy/7tWB/QjJgVyWnj+SiELY8OK
aWxqFrCNFifa2XCST4NqeQOaQCxZ1sd96yvf6oHstxVWpwSZbkfLKC8XYxk2j3ROk2cNpsHCo93h
E2w7bdWaozKQcDy6JVLtr2JAqOoLFd+zDeZYq1E9cDyEdT94wwWyA8wpE4RR6smFSQHxMHSgckYr
Vy9KoQlCe9OAvIXimjahTTIw/e0x6WkcKhHCft4L0AXFZrSUX15IUq+OtPKETEb5F6eEMd15f7y5
J/C3Bk1HpdP0Z9sMG2OTBVqAlajLh+Nca4ViqLfg45JVluRntNiX+QgacnS5+oF2v2LyJna+rMXG
j1ptn0WJfiDhj2BhVFYUEhGBsaBkaoVIqw4tRBO7a52yguBPJ9wmKulZPn1e1cUXXE+PzCbND3k+
Bw8holEbcUjqtiKcLSSrkw4ClCCiUeiujnvF9KsbbDlc5bQieL0CALK6aZ9bYtg2Hmq4kxZMaXJB
P3zGnQ41TnF+dV//vKoZf+7iLAxoT00bk5dm25D2eG3/svlEymhlsnHMM4qC4CE2deVBMWrYVF5j
vTtOrSxhd3iHJP3lZFrxKotnzAPFhzuWEK+qAK+4220G3eFkbwdEuBhBsu01lPJJwCnbMnyEID0T
xMytH/ndfwFQpYiermIa7JcIs8H8Bazw8vfE3zCNcJk5hnsQiUV2ENglUNP2UlKcrdLQh1Xi0nZC
rOrvHbooq774zGJi3/75pdGmAubvbyvIg4aD84aO0fTf31+aHO4JAM+qwH8o3528Sz592/1ujrnY
E9Kjr7NGf/J9P/o+PZCJETyGubAWwyQXD1LFRCVPjK+d8YcNWB/WbWFEOwlxlfItLS8YSQGs1pzK
//nnxsnx3z+4Q0dW0ykrDH6FPxb7nPuam9xHfj8fdApXfwtpFC6FoZHR4QNDx8jlLHBgLRRD/8b5
LptGTfZr3jCLjsiIX/XT7KYy9N1s9Aliw2Cl6hAOF0W1tcLU2MUF1pFZF1nUJg20DNFmI23GCUju
jpEKfzcuumRLqPASm43DlFjiGUC9fHNLWSxUdNiLwUrAJkiIBTWnfewdaFamtIgF8+J6lzQOMIBY
oZ3taimzi0C/ujQzyVHuaHTqw7cq92GAoMaE5qM+zB/6HLoFYFqSBzsipcVoksY6tVsk0TNkY+Ji
CjuwV5igu+XcRK2MhPbI1G2+b3sTq8Ah4AaaP6fN+ZG8zpvK/fPxyKTdc5t9MVrqi1LxS5o1YN9g
tAir9rQbMVPDskp7/0M67rOda/sab8hF8ENdolD75QyCpNdZgKDQy9q7jNtweq3qrqhuTadCUaui
V5qH74KA8enwOL5VPnm7zFQ/lbxDCUt2O1zVUB5cHaLGLIPixEqEDsrAomGaTa6RZQ3iXGZMzqHN
7y1L8DoZk17tNmtsUGP4OytHzA1pydvIKnFuIzTOle8Pzs3PtZYsJsrS3SDTR9eyaBQG7p77BYol
Vmroyni5IJuQVk6feIlEsD9p2F7IBof1oljlZvakcT6/zaofz1Me5k5BbQ/ZodYFLBrYY6vCK2tW
EG6aeujKhRmqVJait/cNE+U9eiag5mHPvLnQ4YgNZRScu5H0kdmjoQfDJTf9KwgTJHO9NiUzzuKC
DtjxOoMvs62QjZ/8zg1Xpu083a9S6IE6DBiUiqa1J3XTvhDGSSN6tihZdUn/8imrq/Djn+/Nuc76
+5rCgZJCkqQKXbc1Z/Lb/nW5zfVJeM0rJY0fIa6q1y4viyuenGvm2PlryaKzxCB1a3yt/t+mbOxO
gHGbw7rGBCOVgfgwmschMEoO9OA9+tQXyLOcluKgDD/Dq1ONzrfYo53jWLmxTcYWtmXj9ucCSMg5
VEfCp+w8XFVUq2tL8VOkKpgCItjnp6SKle9kODxViN44cHg/CXq4RjhUHqRVAMQs1ccaFfkTBJ5k
0cNQoIXhu2SETs2CEnr3phRGuozL0ECn0ucfYSqn8Nicw3kqYfOuya4p16hOmPTWibkvU7h/QUhE
Oq7+lUiBQypNazyWRX4RfjucmmwV5rrLJEnE13/+e5h/GnsndIPDtNCiMeEIDBR//3sgubQyXfrt
Scau9wyq6oF0ph5OvtgFWu8BOat6cyGtNX+i8GRr9S8Fs/XzCA01UtrLIOufTrNnuRlPwi6zcwA7
Alv5FgBCfWuSfnk3q0HMWpS4N3YQJC0UZcJ40WLz2xDYx7x/qcB2fsNM5G8ZxdkLKx7gkE66O0H6
6TJJYLTnAyw7IATRWSv9H24Lhq9vZIdyIyrW93OUL3ui6acThB5hThp0cLBFfb7XymEgh4058RM0
MFKhXjNk48DA5JPZQCn+pTdg/NfWOSEfpqMszknaA7O39S9v87KURIO2Hr3svopRUWvaYaA9dLDK
JDxE4909OVso7VC83f2dWdAd5OD9aus6vES6iw67S9wdqT1YXfPeWwXbFp7hbVZc6ponV3mATEr4
Q7OrE2qBqKsM8oDVtdFDSp8Nrn6sfQDkaR/b0Bno0DZsxUR+PoASVXGUNkPxUdT6z999WpNiRCfj
7MHLGwUPLYvHP7/dtD/ebi6JNXjBpuwYDQya8efrIj0r1HWJ76/LI209n6rIbun4JXuCm+0E3lmf
mlsTIPY8QsR11z6iK/7Llac0TGw1/cWKUv2Sa57zMBJqNK7olloMOZky9jSYcNkezWmfng/LXQ7N
S9Qjrsh//o3u3Ym/rGj8r6ZDpQWUBNObxi30xx0U+EzmihFi4IXkHIRhWHKDtcKEeFW2LuWEhn2p
6/vg8f5OhPCpreo0JmEw0fSd4domnb643KZqtlLKKt+lnWO+cnLYuYxCP8NS4TbUNGS9VgTuIYWs
NrXBK/bz23Rl94IBhidpBU/2nBpM5zYkBefu1hnIC1x2hI6vZzVuXUTWRu/Ye6iR+pPSaSxiE89i
3v8hFhuPSoj3uCvUT1UEG3gp+jluxHBoKpCVXjk6b/dZmR4+UoIoEJExfijw6I8sWDuSOKaz4E3H
Xo4UQRwwdqoH4vnEAZfAt0ISRzq1OlBrfqZxstXBclwTYnL2PSLhZRmBVPPoh7E1Mk4izzc8qVXL
TM6CgEpWKK0gmjjUL+OWkFb6HoZ+oKMZfgRoXJHxyeFk+szz8Huuw97sliVSlfeidEBbgvMtMl/D
cjhZIXBRkgEW72R3YXpREi1nUvHJ4pQLbNyUWcHGJf5mQZAvsI/JZ8SU+3tNDp6pZSj5KyLEUkvD
0hIyCPG1D8yt9VtC0DZEpyY5WEZvbhCmGJgxn4ZSEQe7ZnHrs/xl4Ea8FZzmlnYzNZ9ccXBLurJt
xGzbB3MPvy9adViP/MW/vV2tPw483IJ0ICyEZxNbnDfXH1V9g9i4axIGKlN1V6UYiEYYg0tSXH4/
mp8T03NlmGvPEX7ErDAfUBMfyAjXa0orfVuWSXESAXQPMnR+axzydAgfPFxHVzFJy4gtqNf4R3kj
ZFUerXMC6sOyBseiWSm0YGZ3dxyL6JHu3r/GiNukRLQ+3aiZMn6voJbvUZgd9am6qnixTmkIc5l1
3I0ZkJdA1lYquWz7xlQQ8Y+GdywmY4ymoMObL1vKoxVd9HZZunq/TtjpqdVU/cXvQrkmW85aYuI5
sdRazSbOaUm4UFzRlBcuuRiB/ZIrNR2qAuVmP7z7Vk++splm62RAWIfPzF2hh7M3CSl+67kB5GdA
LQuEXAtNiZ+kGTKAEiSmLtPcD7bzMHoA+bLDKy+XYZvtZKFmv6YHWRTlvyQPwumZ6cH8zPQpvzup
XQuV0cw2jMjKL890zIXhW9VTiFoaNbAXbYiurX/0VYTAi4S5gUOm8lSRqfukt8a2mR7Qustvckge
vaa1H4ug3zP2CY7q1LW4//D/51Ito5Opj/FTHOgjr4QZHxytHN/VbGN2efHhiynltnHacDkGU6pI
5bQoql0yjhrRPhOy2uB/o6Carhj9M4v2crpDTcNMXQHgXObjufQzZ+FPJxmnJAw9Srzk+p9PKIYk
ZSoQmpUtIi3V95Vsrk0Zeo8eYoRzXoQcFQabxUshSAgdg75KPdjvDOGxNLmaekiNgGPo9CiYniNP
ZWLKEJYXZ9tc7e23vlc3GhnBX20A7cxpBiSu03kKdeuAUaaS21STkpg/XoNO9YcTkGf3QIqwXM+r
M1lZi7Cpho+Qb7ABA9TvfFsLL33N+LoKmCO/GwXUS81KzAvnFxVpmRmu89YXH2Ptvthtlz8Kgx4N
Dkd9gb9YfNie/PSsCVWc4Jf2uyJ0tmb2PIlx1Nx+K0jW2PWqnYCixK+WIaTzhYxZ5Hg+SAWcdxyM
qjUaZ90HmxeZ/qnWPaT4qTlae6NMHpU2NNcSh+BSMk86a7NHqOvzH3lj1ruh0zGr1amykDx38Hvi
0uj992e/rPTHQg43OPnFh8NAbDP/DYKaIEZTOsprnMFgQWlfwnbI/TfE8euxt9qnOg3ap7Jx12Ep
7cP9/jb9oQYRlX02ZhB8mUpAJoDEtU6EAG5BozBXI3aZL11/suNYfEskXEDFz9191DbIaSLu/BZv
KQAoYHp8wCFZLujipMf5EveGuXE7HxrxgPvTrvPybJjyNn+y1/EzqHIIjlQsUMunR5hnxGM+Fdxi
1M5kVuO2y2CbrnRCcjZBNhnbrVHdR0Zt33BqvfWoE449S8Rtfmp0Xus+F1fsifatsWL9hBDrMH/K
qlvi2zMvWjfc+Q9IwI9j3FNjwRywr7FmMhdKkOJNV+B47WtWpLjINbRTstUeWkKkXtNxAGsY1d/8
MWhWtCc0tHgifKhkCXvXVUIM7vZDXpjlDztMPxLfFi8jZgqkxMq4LGe+hIEezOp1ZdtVvvXUDcI6
RANCanPaqwxtGDaKmVhr2F3aIa+JTZH5sPbT7tRMtCjZ2fYpK/12XMzX8KjLhc6plLetwwKfZNzb
1uyB9o1ia2QCK/d0qSi9PFu1fA5QMFRLjcDmwDHam8S1+JxOnkFkzOYef9J3hzjnhzbycvRdVcF0
fpT7XlNUtMSefdFsgojh4RjvRgniTCuqX2mpL9u8S78j5Ca4FOPuwk0ZeBmw/ve0c7AciNJ7L9V8
HaiJBnW45MBmm8xy7M57KAdsY4xlBXPqU5C23efYBqiv/OCTIstZw/q2XxRr3FDh2SA+nI5HubcN
u9j+CItnjBLde2LmzT7CboB2gq+Sg32pVwSgltdZimerxskj3Og6z1mBNNM1+OvnQsnZNhAWQTOT
cm/68v98wfTlrhr8+Y8JzH4YAFpnF3dIsDVjO4GLGt+S0HlxR7O//ueDZ0TDlTUO2wESZIp+57WY
WwR12Jnr+QCk0Zt9GAzz6s+7lUnTdBFhw9z8BVyngmDYhJpZL6MisA8jADRS7sbm9S5wpI1uvPYs
M4B8c5MasGJYMDpQevXc35JhYz/SVzWxTVjNdz8RC3QBAPmSRCHvYggP80yl18MS0QCwlbusa77m
HkZr0Zf01WfSlBen7zTeccxOBmFOgsjmEUNtRRslN4FTbG6D3afh88Mkil8LOxEssfkjoc0KvkSV
uYpsTpIWoLRw3W6RGsZEwhr90nJDFC0chTeDKt4tta93qRFa4GYjWN4SOOdpNnfbtAMOWidud5e3
IuslwFuHSmKV9UBfaKIt7w94ZtK3OFY3bZbCfU5RRWfLNHxoWSceZ75GVwYkZ6hasB6C/Kebu8kW
BVmwVzLF2Q8qAfHx4MZkmU0Ph7B48kWgbFFTcDU9VdrqZxgTN9wa9pQf5l41V02eS0VLlibU9z1d
mWkiUpwwfjULGQf+Dfpzto7a2r91Sff7keoQx6RWztItvP2I7BnsgSWfrKnkqmDWdkP7OF+wLJjr
QPQd3TOd/BFzbB+zxukh4v7vo6wp4d+YiPTnR/fPRsorLxpjwdmf507akrQQD5U55UXQ/pw/pIlm
n3oFqV2lIv5yuvzadYk8Kqo1YJfyqg+TeDwdKPX3+SsYZ1lZFL4LyWitadzuUpZOiN6hRSXIt1Dj
a0RdeJbTxfwd/Mr/BujLZk6HknXWtM4fkgDYrQ2+cLpRDirmth8I2n55etA8w0Wrtmhn070Tuv3N
UHJjIf1q2KigwvdqGN8mZcOTyx/7yOQoXwU9p/ikMI2FIuACAPsfN7N9kqg5VBq1Dg5gMkkHPvwK
s0qVd3bcTTCZOrPUtYiFaNQrXu4HytJJ0xwh4amJCGXAzG2jGHiZ0S8ZNEZaQX2ArTIYaaxV+isG
s+pX5sYffKfqzSuiYeX3lnGO8oG+LeTMneCEuXaGxF+lYBZR4PTtm6eL7x1NmZ9m/HQXQKneeLFV
bXjQCpRf6JmcbeKhw7bKQH/LiDzD38TcZEhTJCNjWa21oaDasGsqVfGAMSL6GNMAGjJGsXOpGsWB
EbLcalVYPkEr6mh1TWIrGqobIxnHDcrMbhX1PVP3EWC85wTyFji6c7aGcEedAseranZ39J89TR+H
CPR8ZgJlIyOsOoZhIJLjqIorgbE9jefYu1SmFT7WZhQhDU/MB6noGLajzCIL0DI/3fPo5l9ID+Jz
mnjO111qwHuIV7jCH7nMif9bOGNmrS0j411pqjQbKA7Uld76v7o4fOm7jiYZB73qYqcxodI8N19J
rSNuoTkpMrPPmiqp9XkrL1Baka0aSgOakM7/p+qJmQZXTzoLX0QL2GoZlAwRfoaa5HtkmeGtq9TN
OGTief5QRxmToNK7BZFA06uTEg7IpHoIIHsuzTAjzADNxirDfbe9/4Pcq7cNL/HKn/5FzrTtSF3K
G2a6VCg5MVFl7kZpf0Sq5eZLwVRkWRXxsMOa0z6NMFmPbOM4w/xCu4SiOxQg9fmGGT7ouB2+lVL5
GuiLP7pwqx7KvP79vFE59+eFmzF9YYaB8l4hjlGLw9esCX4OIvN+auFrjdH9ByZ75q0sw08VHdON
Rj1ypMU/wy3Cpd0WhwrlxHsPVWuRFIVxhqPcvtQ2CknWznczFN5BN3Eiz5eq3UMmaNfSg6+D5Drl
JXTyixScmPw8Lfg9eCSblGR3Pzsldl2sO0vJn9NUIrjKHkv8KJ92YB3iflR9dhy0qk1a/CxK8ThZ
H4tCFW+2TU+zDtXyllSoj9BJBPD6mKV2amtt40jj9VJQEYO6GKrkyc+deCUdUT6NZAAxbQiqp4yQ
0/ujfnounD47f51vwlLGq9Qs65J91MtGc8993lyZm6Cvs7z0hyT5Ki9/hDYIOnvE5ez3tdiXDBG3
PQf250Fav0wgs+Rjqv6xHwQRpbKPGMBa1ZtE0J8NucsShLaUnfY4jqBbDKePHrHas4Jq+hstBSJL
EaQsMeMHu86My0eDN8giCuP0K+zIX3EeEHh2Hx68o60sBmYik9GmT06prXyWDpS+BVr0lARLiocN
TrRkm5lsdr3ZVttZC0DXCxQ3GaEwCuiobgNt+OQMai2YCiXfmd6ClCIfEtApQQOT+TrUSMpT6Rxu
5stIhUPGwVfs75A5tf7QYs8+zpC5NI/5S/ghzmkb7EgQJd+TptpmRRBdhK6jTJUEPmSjaJaAWPPn
hpp5ncd2vesK33wvCYfte9t4rnxpnxJ/hJ8xPQ+crFlpcR0e5ssiftZFXK4DR3TbSsv7C8fGD0Pv
2PIsQm/ylDPmfNkhhYaZjfu2iiLg6g0z9lmh2ElXLofQ6Tezf518w+oSTB/mT1RylGuVKDA2SvuE
UsE+GdOH+VGse9y/fVYsOBuqB0q5Ux4iekVdnh3nppsXvVhzwSWq7puL2RcKT+S9jF32PXKr+qfK
2VlvQpoLQZYvLbjgN9SoIChg+O1qk3LYacw8u6hdQ9fD9JoT6UAWdvXRtLpTofbhsHAd13+o8nCp
c4RZlcITm8bUcFBMH8KqR9wSaA/zlYBSdSbUa1JIBZwoXzH6BtseE93eU3v3sR4V8lemzXD6ihbm
yiKA8nUwx1p7ke2nGZLhVMSRjshEL1Zk3EPuKIyUYkQpjnPfd4bsRnXt7npL/Tk/RfzrNRG8QIoR
QOKdXu/GBjejzl4+Ot8aRk9Df6viZzNRG3ZSn7MC7YxFifFolc69rEyExbElCWM52OrIoE9JqLfq
9JKr3yy7dleC7uJ+7j3mY7R2ICnskyirdgEpF+UEJ8qGojsOktCC+TL1MAJVo7Dw/DWICSecScuU
Ft01Q8YJczITTqwwtPZ92n8jYMwh5RihbZR55jEje82eDRWt00My4Oc54Cl+6FIAHreGYOBFaABJ
yAdZLtXcMjnbmyj8cvB2AoHfPKX5H8LOY8lxJUuiXwQzaLElqMmkSF25gZWE1gior5+DYNm8nreY
3rBJZtWrbBAEIq67Hxft3DwxIXqPBJFKxVZJHjnO9CJi5zEcimJSSkbLXWoxt1RZukMNTegxqI0P
JoPP8Vjldz3ItZemFbsKTWI9D4T32yJgBt2mwQ+t+FNnQfgzl1xuK4DKNjvmCx3KzT6vGkY3C/gy
p2d+J+KSnlwWwvMt55K7oX3XRhhgyACkdqFmi+EsX46ZOJS2QabZjY9V7NKstQQiNXNStxr9tRtJ
PjDdOH7ywvl7latL9CbpAZm4lJuY1nhGBo8BMnvRDk+3d0dZJSBDGuAwWZiTBSZpJvBa8gwPU+wU
o06PpTPUl9YyEp8p4smCUnHJsBccmf0hQzKpfsP9f2oV4wrVInuSxnWs+qAt7C3twtm2pSdwa1gd
OgZa9labGKbkBdMTtp7lrqPj2vfsQnyN7nioxgEZsixBKulkKy1BLzMxeetcalBHa3J9UTN3n/Cz
8LTnZ22GlQiAv27ZzjNG0hTvO2U0zEzkGVKLLtkodT2fEVl/DAoObiWPdgJ94y0kq2Av2yprSrRL
Bpx/lFlSyl7TU5iIL3k1lRdYBXiHH2jTtM+NoX2uWnPfwdneeimzWzpT5o/AtY8FCz//oSqPBY3C
zN+Lb6J5aZYlQx4axlY0DnvGuF7HVqYerSCs83XUIJn2QfQThjpBWTcjkEWi0jvZ6iZfijsgOy03
JjfPnF0JfnkjX2aOwijBK7vtLDJ1m1bKk8yXy4eq7mZAnk2yMSsaqR7fY9d16N9S5graBXQ3+X9M
/l9Eh7xGdqluRy2aV5Epyo8qs260Iqd3rhbR25S7j7cRzMB69NZ9cvR0Ja+zXpYlT7NLYWDdOclN
yYluWMXEjjMJ91YZaATy7ajdZMdSZb+SWjZzRdvMb0Fa/7JwVnxELf9Np4EAUOKCNihXP4/Kz8cr
2uMV+cMeFuh/kQf+hbv2lhZQTeXWbWn2ksP8l3OG6YxhDTBRnxthhYeRLfUEVMOAxuiI5woW1wuT
M9+IaL7Uh4FNqFL7pYZtVQ4UVDFuJAGu6530MlrKTb7iK1b9F2Cg9q94pUe4FRQzthlMPtwm/u0Z
ZmFF7iRBg3psqo2CXu8VLvAX6VN5XF6gFJAlXu71mlWstT5T/5vT6N9aCr+FpWEsVaEpctS8f2kp
dB1BXXGT5LmXF6swqj/FbOc/PZMb0YJW1T5wGRuQ7pRSC9aSF6SayfP//6np8GsRGf9ThDTNpT52
ASfazAhwAf5fEdL0JsOjurm8e24aP3tj//aIcLmxEhwIPrKVcNvgMwqqgnruEPGREMUBPoD6RRyG
8SDDZXnk0gK9Rq2m6qLqdArkxCA+DXLyGwpOmEhE4xqxuvrQhuIjqzi3VRt7i6D9B4NvArugZImt
JhfDsrOXOZ6nHfpfe8A7Jm7wkFHZYof5tJZO28gLmyPBTM+vJ4G5RsWYFOuasZlzoW6NaAqZeCxz
QHSV1BvityIN8bFi5Fr18MlWFcn6g3w2QyU49HbzPNOsfkbRKaHmxvFRCO7XUW//CqtIv4VV8EU9
GeZZ1xm2OQie9TzTEN4FVBapuv0cp6N2K6r2d5ql9TcDPxe7lXkVqkV47hbTfFW5HKU6eDUc3Mp0
nf2giWydMfMTTLO0wB/HMoGKlCFFT/M5ZjJ8Ax0wHh62qZ7Z2TbMre84Q8w/9Xtua9XtYQbm92aa
HQewWWczo7BFjc40XfqdEoY/E6wrK2690IQXO8mDY5I1swJApGHzyq0YfEl5W1414X5OAao2bNSz
tRZZMaj8hWXdheZV8X4wFG0fAm8IVSwycuhBzDrAvi2SaMqH7D+idYRX2RPpIWUJiptfLVCovsCQ
v9IMpX0uGPETIGO2Hje1urICNTi6XUxnIwP8/lgvkVkgbaxEc6ZIjeOY51Kt41VY6ZNfYmV9LfXx
1auNdFt06i+arEkhCbYHGfr3ty7KaI2kWYxdThoF64fenLBg3REFrOl9Ry9ippRxIqpYZhw3Frsx
6prHT3TfNRXrJcmau/yJ8BDX56427g5QCzvt03PXiDWTq/jo4bU7Z0AvWGYqP6xPmYF2E/U7JY6/
VFUMS00en3wyi92EDWVaysQhDw3gfu3VYFXTuo3i/tklGPB4Jt9DcXJZyhT9SvICyjHedYTWr95A
BmwnP8a2Wrs5v8kiKhqerW0bD3ueXnXbANv5V6JRIuyQA3bcZADgGBnrUQBSkpgPL//AoQwiVjFU
WpcZccwtsy1GFi+ADdd2ZgVPQzueFc7aZylrmCLWgcA1+ZZykPPfa0NbXUdc92sXOX2fLPfT2gwv
j6PvUvmjuCQ147RpjtLmmOv9sBmCMVlj4O424JmdVeyV0d6m+8mnREkc1djmX9YLZ62r8SUbqu6Y
LEDBxAKe8bA/hKpX0IYYLklJZp570x0upZhfgwgjcEwyPIvb5BB2zutIocEqrTW+nUumSX4QgNBB
CmlJsOpIPJHAn9/iWKMdZQ6JiySXeTGxCwLvYTjQ66aBl7bQ285OnRxsZ2yOrlp+GsA7WdjkVAMi
X3m4NvGCu2MVXCdl6xQRHrM5Kf2h/F7Po/jhomBlKxX8zxpng7mx6XCzfK0mpxjzCzxNFgYWMiGI
T2Ry/Mf301HS6VAHhYO5KLa2Ruq4vnypIO/cLbAfkHCgUSLSXqfCVZ5wLvznQ5Bha1Rp4drkf4Z5
sM/SLCQfJH7ddWtjrXqW8Ockg4M3biSeJ14YPbFDgW7fj+IxCQ/cXDszescxMdJGtpzPihoQgHY4
Px2EpKegzf4+VCMf2YNT7lqAZv6vnt4oGplcYeTbTHIhnaj86EiEE15L/mQgky7/POS1G6+ZUdts
BN3dQ1cwGN8+mar392WgJ9D6LM/eqqVj+8py3reZepvHMjg4SzXLGKKdj5HHMkwZ23ulDCnt4rpC
7XYP6KoQ0VnPtHKPdGqu6Zm+zaou+G+AszErYb4UydhvTDanS0KVmKlVwxFfQJVJphH1UZcGTMc4
pYB+rkpmmHcgz7smjtKn0NJfG3vh7w2Vr6pkWeRdIYpHw1cEfyd2GJrGgr2H2Qn9YNNLZgzRhQ0C
SiLucNapjt8iWB9z02nfxihAks39TqfZoyiI9TwCgvBY7oPLzDNZUPJzAo4lQUjQZQ6vDrryhiKp
7DOHS29jD+FNoeoaq4uG820wtu04bsxeKE+D2qWbNBLzW5oxGhuAOOMXFfd/uO6Tpq8MzRGnIeUo
0ELbruZsNQdZ9z4ZzlXTROc3smhAKPVFD5vpU4+h9OjDNvMIruwVdahXD6ab4/QwtSEAbIuwKxfD
PN8ZteQ3Y622LtgQ7hVy0EwYnyoCTdum08SrAy6IkjqT4gy0a7Of9h1I+qu9THF7gIanch4URr5L
oEgaJ5fv5UYNOPbwvQ0kcFKTRvbWNk56TMy2u6rarnRyrvehtOcEKDtj8l1CNYiiTHQ8sSfJuPDb
FupRP6vDgV1Osg2421de695Nbk03MXTfNMsU18iBFpPopB1hTES3cEh5ZuIDCoLut5dmNAfB1UlP
/QyWTZ5PSbps86w7GRBry1bHOhEpa04pK09fLqeIByZbaahqev1X7tEv7wZVufHqCJryYkwXA/7k
eKL4ryFTK+kVKn+dq7l6dMYgPdXMuh6B3qhoPLAJDM21KgPUHsLnfnwRMQ7FG4l3sU3s5AQvVrkj
rplVq+c8NjBhJMH5oeUBjIl8R1HqdVQnBn45OJ6uUodvhd2SCYYOq4r2p2JeRsk+CvXSfOqpQrok
g/FlzxWdefn420X/PrRZcmRI2z4JdbjIT2dy+VBlvEm3+djUxgtwCOAPS1QzB26rkAteRuKTOur7
nln/lgA6IWRSmrkKR0ses1795aKG437EX+3Qhzm/yCYVluLI1QsxhfjEDePINhRO9CNWrY0z1/mn
UgR/aoMNSU6gYockXX4Nf8KgvKtqqnxEKZpjp6vv4A/o/dUceD4LERGvuoM1PtuW3aCs5nH8Xfa2
di1KOvTSOnt6SKWYlgFsBB4IFqAfztzvZTbMigm/JwO72al6yufuV5/lNN4LmnjaxdTAfl9tlmhq
ORS7ZDaQminzemKzUJxBemabTMEDh3MIiJ8V2ptRN+adloQMbZVs6yXTFdaK+wm/N18nHPtjlWDp
tyacIpKIWlpiWMfAUlYdKBxfJupC40+JjHqZJ4onC2gIALOYlnqVyFiS6ObW6GCB6vSqwJwB45y5
8Y6jOm9h3qrUiOrBB45gDFmkHjeBYin02AhnNSVeda6yi1l7dJC5SYemV9+CpPqqQvsqB2DsPaYz
jukHWUzYLJ6TsvN2bVCfqrkaDjQBaeeeDBG06l03zj/JyJ3GtnGPWeAal0G10h2gcsrj+2w9pPTN
SOM8jMXMl+5F2unnY54Tkl/Mi3kmPD8koAYBChSlWrnVGa6ksQvt4egOTvk0pSWgNHwFL1muvrel
Wj5hbf/7YE06OkWzpiltSX+YLcmjvmPL2r33efTCzJqSQwnYBKlMpwuUvQOUvnaiQ3UJrxVj+TlQ
6JCGdX94BFap11wz0G52tTC20ZKNz01lV9tM1YMoug1l654f34+xS4Hx1jWMubg/K8Tmqdz2tE3T
meTHp5Jrjd672bFj9Eli0G42GrmH7Vw007Yx8fhO7WwwJqR2rJ/CZC2UhBlJpETOyq3ijLlh/O5k
ivFhtZjjCwilSjNv/zEG5y46jDKY3d/VtUVlWShaY41BK9tJz9bgqd4+oQDGb0b+/blyaBdyrJEh
jAC7sXhQ+4Qbl0sLajek4kUkBkaWNmx/4OtXM60usXYV0e+R1nstfhOVQ2tX0JS/htpL9q1QvkrL
Fq9dFb85eAp+2LrNwq/8xebFPkorBMZT6pG0gJcQe2SEPQ4R2B7BXWy3KoMQoK0udgHumfm01/UR
iT1RnIvmGZAOAMP4edZZ3yeIsvhoovdqVgZ4s6W+ReCiXcd5bXKQzYL6t98YW/ra/d00QbFym0a/
znN6HMaiP0Q4gNeo29Nnt0z/jXoBG9f9VQuChvDFvC0yK36WV7LllWB18Dyx7zl20Yi/aKnLlQ8l
YDz+NjXNVq3YhyWVEQqR0MwbJpchtsLTEI3kgjxwpy6WEoKKznnWneRjAj6OZNDPh66jXs7puudK
/5FNcfnaKu+PIxLafAI6SvelEipxRxySul6p+xDMvsxNCI1LEh3S1a1fUhWeychKWGW8ZVcfnssm
YkUUGoixUHmJ6CyCs9op+tmED4/Ts7XSV2na6QfjU9XG4tRZGvDneuCm5wK2kzBxAPyQasguP1vD
S6H04x1RQnuOhBXtk7R50zvlSy53LJAOK6fJ3JseM6vrzV92PShnLFPmus2LyZdQ07xNydWFo+/N
gT2sjWJmrVeOv3STrODY5OqOmI62Sc18M3Ucu4dMvmAEpTHDjopui80i8zkCHV+/qdeBvIngZPK9
Ojt6XMBnG611Qnj/nBchNxkwusXc8485jk2NcDATR8hOOqOeZwlW9VJBsB9so2+OJG56O4/PEFot
H2QqZx72pZOozcWVbQBwEd28U7LYvHi6RTxV8HdRTD89yfrJk/xZVgVxMIC6G1zndWqt8BCs7CrR
D83ilo7ymE+97O6amQ77jmivH+bmh2EhsKV90l2XDkWkKWM1ktK9tRq7oHBi6UxD+LvmNb+jkOR1
uABa1A4/L63bqz5MI7/uI+WXsVAp04klYO25KwQlcMPeRe5SH3s2F6vMFgu5eGrpcFDAQEBYzKKL
7Itpccz5lZ5qawSQhMENEefHDkLNo/5kcTDR6xlcyP8gvfH2k8gSsdXnzDuzP8CUOY4UQ1jJHi/D
2RFW+h7AH97T6aeuqq751SRqaa46hD5zNriX6iPdvix4HtvYWml3/XKz1VWbviA2xhd66X9PhOqA
B4ijA8bg67FccwPNOOCjg6bTkkSO5muZksaNFI0zAhcNUEc+Fuq0QzgSy9QkaUNjpzLHrJBbX8Au
BKhvs8fVLFdWLZvBd6V+ouC6gjSKTGVG7aEYiuhTy8AdV2OWQjjG6qxgNHWnwJ+qMXrz0I6vsCN+
OhEeppi7ysqwrG5eVzSxHQH4/rGNprw22EnoZtPwiF9tVtpveRbFe8VRf4i871/B966tNDPu0Ap4
5QxiBe7xL5H+cYuhoPdD5cu9kRQMraHiOVLr00jh9zrkdncgdBDvcPA0vqnM+mEiLO5nvTD3EaaM
dezApzZH3eUmLCC9LvULEHVWatw7vh60rHy5Xa4c5L/HVqbEBHFjhUEtIO3ONDlJ9M7EAnnFsQTT
PlbKtlFSZxcw9Dnai3XIir0OCrBeHVxPNCf6hzJK5gX+A6z3l67HA0qzKDJUWH20VW9v2zmvQTem
1kmetUaKxSMQIEzlPybSPGY6oZV4aKb30hje3L5isOWkbHXyKMwPtH6ukjzxizi3PkmLYb4U5RcB
4W3fjr97q7DP3qT0r03bMx808hEd1+42ahamG+lq78cljdQU4bqtxm2tDdbJhM2HaX1JXMtVoRnO
yT0o8nKf9XO1y/TZ+vjf5Wo2k+ZPnFHfEpVqjvKOYWKZAHFR5Pu4y5iEmY71nIUKAFYQu8wBzcOw
UP7UxD04I6Vba0YK+Ro+SkPgcbkk9r12jpnlPe4CI3aYVZ1E7TkyQ87z5WGsUY4ZCeAhjkv1XqnB
9THowQn3G3qA9z2Ahczho/usqhBYQmc9ZKj7oRelfu1YyPVBAMLHhR/ZGtRp82/5f3dBw5B8c8Fn
MB57l/fRMPF+mSm3wFLFiVIn1KRXXXjRVWMrD2KCH+xqI6AF7SUP9K2I5u5qSuknzqddm04fQObr
S6GrynNGQDB0zeFcgJxe125NHlLvjRe624xNrYXN0whbxHd7B+TWMoAalwEUhzhkLCc2oYMOmDuU
FGhDm2+TphdAwvyoGbQfYM9qSigS+6y7dH1YlVOt4RbR2RXM+kaedXDLJn9Ugh8ljYwXYMPPVdrU
32xHxRxqa+Sbh65dMepiUpF541cB4v5op120i1lKrChsLZ8yB5yKfDYX2Qbvab9rzOKcBtPft8VA
eI0BaLYi2qAd6RS2MCbz0OidfQymb8SHbJhqlvV4yEbb3pMYhSfbtk29FR5W8FWOYe4chmQPBwdN
EwVxciwwDtZSnsvoQ/Ghsgagh6nRFQN/FumNsWKljE8VIFrAwlWsnqXgrjT2l0NXAKLsIj1JAS4y
MaK1LKAqMZ/Hqh5BBg/TZ2V3CoMQmoblS68fNwRzorflTrRR5jnoDl3pfQNuli5Mhs4QPJhDsgrd
KDnL95xkoqo2yl/yCtBvyuC9gT9xzkDPXM2ecQjpyPxnwLhKAc/9pdmkzBcuGHhXdSelVfasLktX
V931Zq+/cZ8gb12ON9XwJl9f0ihyhwLRBTRhqdwiauH9hxeCT/KGuJK/WgOb6qmFUf14yTDlCu3x
1JFIO5oZnS3oJRED/65Fpu+c+j7Hb12azM/j8u1s7X7wNRGhhzpDs++UtqODpjtA7tLeuJh/FKn9
Bw2DrFAa/4zr+PEkXCtNXB2nbNx63bIQnPty3EOV/nCXNNeUQJqx41u27HuT6bsWTeP5r93iJRpp
BiV8EHGadd6TV3AZM9I85DbhNN8y9SpHofJt7PKEnePhPbYcgB8F7i7KPIg3JSKePosJppxC4cK+
Q1zf6lR8bLOJHpAlIlhuIdhRcxIM1F0pyZ0bxnzP6/Z1KDMXjGZs7pQ2TPaN2ZP3WfYcc8/RNToq
64ErYxEPBuHjx8RA31OEC0XDpLNTn1yUzxb0KdyEXT7FybpcuF1q66b3Dssst/qins5ZY6hnNhNc
4ZZmg1Rj+/64CsZkdX0lixqLoZESEnQeAr6JRrCfyMsy6SxfGOwld+qSNQxscKAZEw5rz5yOZIfL
c5021aXwqvWIAfwmH/QF01XG3TUqDOck37J75wXoSr01MXc56+bZUsFrtsn4o5zC6rWbv/5GrYW5
K5Si3k6pgPi7oJQkVCky2v3Dy9AV3k0qzInqRadYD/4Y1gRHbsrVq9lNWGDd+K20Gijdy7PWVCkC
pfThYvYUea0Zg/qhwg1SLXPnmxJOJJ8z0/7W4/BgF+lPaRauTCS6k72YdTu+53uLDbTPGHP6bCNj
WFVDklzycGDak+Bvigw++kxND3ngKGxcHVJtKQMxSCbbUu9MYJXzwIps1Dd4n62DljYUBZrGCR2R
gkSWcRtgTA19h5n3OtlFtyKla/40Et33Bq35fGjss46rIS+a71Lr6Jqh29pJ3u48zcHTOqT22WJq
51bQU2D/xW+2MfvSgRNNfGSm6M+5o1CBtGxreup1VhhmRnbYbHCAfSdrAATDFmChvo/Al6/lBUC+
DMI8W0tBXtCMuacXAYlYr7eP1ozKVoZ1D2eL63xztgjFveBnXfqQjOa57bJqh2euPk6xG+5JRAJ7
SxQ+/7AwuxXWqHqnOho2FCn8RiqeEoJ1xMgqG2iqWZa+rtfqrtIBUWYTQs9YDNWRVTIrZx2AioG1
dBMHZPudCNtLZGrWucVFi2PKU1Yu35AnpRb1Svok3KY424oHSqE2jGNvBXR4O7CvO+9GRUO5L7RZ
o3jIEXezKJjcWHvSOqTt5rYkUD54PcOU5XVEEQe+o4sh+8qMWU92HkvHlQqt/5T17jZ3Q+8KQtG7
GoItVUL3hC/fkw+C+f2JfeMN3OxKtYzpRR7rtPcN/Z7FGAcow81Wj2dlmPOLqN8aqskedq80jZnU
dbAy/jGE4ZytVyOC92GJiYaUs3brIbbFBr2y9o3lI4d8TvRZp8E97EPC07Hr+t2iQathWW28iuta
mrjYM2q9XHV186nPkMAQJ81bVGjGzRozZ1UC79r17JsC1mkpnL8A0buPU1xjtQL9PKLVt/HscOU/
/md5ow/79AtpGxR2SN6fdfZb0DWOj7UEIXKiuNq0wpcU2D+fHFkhpMn8UYQa2VA5KpbAQukg9U8j
BnQ1Ca9VGFB32ivVMWutIyOa4cVLoRjkOs3QcuKe4wbcdJGT7Xt8SbTVtc/pVPMNSbPvRiu6XT1k
RnE0I8041jgnmXXvhyTIXsPOMS8NnkOwaMI7JAnZmzinTYCqVnXfLCHY5c9mxvj3zxYOyTX5fh28
OR6LdMkYw3nIIiQOrVs6IGe0us5Qf4mZyR/EjMk3+ULMSOewvTZ10157wClrQQXhWolEc5mKbz13
6hfsn+PGrgKwL8tLQy2cq9OXu1Cu7iOT4SQ7/PQoLEfAV8Sm4C5rmMeP27jfxl0X3xJzVu5tU27z
WeUMFcAWwnE+hAWnaLykh5iJzz6SN2pQQLjCTZF3/dDVV0rckEtdTIeNcJKz0U1vRjqWu4Fs7BY7
HkT5dKye/3nWTum8BhqOQJtR2yFPbbiYRLnnrnssKxxsBRtJteormqLG0Jr2czn0T3E216sH/5Qb
9F5pI3M9LXvvUNBa4Zl9u8fsqXBy0ZzW1fnhcZaVhJqt2u5/p13zg2VP/Kl3jU4/CgyVyKm9VVcM
f7wwNU+VEjpcdYt+Wzo4Iws6iyikKszv1QAWD4GgcwYzBT8yuNssoKQwbcOfklOHnYgMciTiW51p
6dMkAGyIeNY/FaijVZuws4PkupM4L7HoMfJZ7u5SVSuvQWIhLpLI+4AP4Y/mHNzkx0mNZ0xahkGR
fMmsIbwGjOe503s+Ydmo3QqXK0CWxAChNcc4xEZ+r6wMn3wxEiyyBrv05fkjzyS+t+1V/qC1gpKu
Hs6uLskwuUu7ZagnwyHnepvtH45G+ra8vWwqlTQEaxDvo1J1jzYqzx3v4VhXmzAsh0MZ2N6xHEye
1XhzSyavqzavImb9/fAlnw1l9PeZtryXuNWOBvV8vLsz+ebQBlQVgthambLA3oP8vpW3WFIMlL+b
KmGP5jQr9Cng0tjI+ZPZGwouXZx94cLL1NTpt50OzDkmPb9VefradGlzGTSMmN0kiEQuyS957e/7
+snUsKLMTa6ve7ogtrXFUirSaBo5UUtBTekiKzaxna2lP6eN3cS3vPKLIkETC/T4ksjtiFnF5kF2
EsqGwtlyfk129fFIWrM+zZd0P5ZdbXCmzcN0HURMR5olQM24B4lePpUPKWnNRb3cTjOgKk/t4ldM
fvkK3dD+FauUNCr6rZ3s8sVZgLzZPNL2qQbWizFbJBOT5utx9KKk6JWXx8eqin5+YfV36cMs+WbN
ZrIeaTq5Tvbs/TXoycnRKHSLfl8mekoFEKS3IJZJT9/YBz0YBftHVggYW7Ea072yZMeHcoiekfOU
HUMt9bEIkC9TeswYbYzGuuOWy0KRLjZdDe2HVxd4pj9xdN8bXS/hytf2KgjD+d5FDNsS3L5qlpOq
dUTxhDUdUCrEyB9WPS0A6/wLmcTc6COLBsXWi2dvpzcWJ03Sit+Rvqv1emS0jQob9o7+3EbA8cye
EkWP1cS1N+x47ZRD9sx48FKiIq7CWa3uozIPJzA+9lrpFrEruFq6kp77XE39XGvC26QWB5oamax3
lnIyGpRs8jzTFu53tWPNKxE2Wg+b2LXt+m2yuCJbPVZuR+G7PzqEcSDDMIGF1b3ucD19YLmLmGeN
7a+OIpzBXm6L8JS3bBtfcC1OrxkaKpsnzbnzvZ93emwG1PagerThZKx7zWbN4bbP0keZJp0HiBN6
shCVcRJJ8ZzJ+iTWato5xFO/clxRb+ImIZFRGz8n+wuJO4hXRcsTrfPN3J1ubuCVK0PHhGgA9gLw
uwAF0spt1qNhkIqbvYDN4WgWKzudS/y906RiTBSAPQsTJgZlinVg2+cepfX++NuRzejZyO5DT4ip
KKbwlz5hM0jmaxAkKfuIgK+GJazfBW76rWW30MNr1znZeUk90yIAWaSS54XnmrqafoK1b+3lM1Vp
ba73PZM/s14HllXla9qLEEutYD1Hs7N7+BPdjqxuqOmgvOaJ1CiN8JnaWteusfg6DYLOOZABxqqc
3Pg8OwOQ8UUmsqZjOcfJscdqdGhz+2IubIS6Y21T9CYnTl6G3d6LsjPWMDhJbdo+9+N0zpemlcCq
2HlXlfVeImInVYjDXt+UQaj9SQMqb967qZrX0pJeNkvzMztRGmKi6d2db0qr9usOwv4u6ShfEKVy
NwK8KxJTbwjntaSwIM9WbcX1wF2MJmCgMMel45wchZ7u/rngu2aXbiuYgY9rvfyBvAk4Y7x40IzD
VDfOxl5af5aumINWnDLXYPMTmZSj8S52M+uGn28nX9nMCf3Aru0dkAVrXbmaspa+ni5XMPewFj/F
nXNluG4dgsh7C+kQPhkpVGr57J8H+Z4zBRo7/OWW6nVTikRrxeM2tCm7FUUynG19oDNRPu1Vq//7
euqn324nKCqumJzYbn8VoUXqL3DctbyrygeZWpv74SxUfqk+KwiPONMfmYEhhkWXr/TGJ3Vl79Fb
WuxzdB+XGgMw4FINXUqAkSYvVA9tkDLwTyfaJkona79BaPUVlUYNvWD2IHd9zlx9zyiF3jIlCf3C
apt7WkXeia/gc6vP+QXVgW+SWdIYLX/asnbdhRgV/Ac5PcqjbNt159rEed650/wpYBq7mHiujUXS
QJ6Ss7Ponk2lrpvZMi7yIYrIs1qDGcDFTKZ7HgKyLYfyNobFUV7Kh1FjnJmF7213mETbficQj5m4
nfobrQzNYc5MbcVl/efjF0mT5q00xXiSv2bidvpONGA4qCKofb0HfapQinQ2FGtazXqlvNFg5R0L
Imt+MX0xC1J+DHFAvGXGgBm4M6YRxb1SE0rLE7rvbjKi+MXT2wF1Ds0yb/eV0SW/CgaKKwUv8n00
Qzby4aDuHd0p7ikfHGDgav6pZS/yr8AzaBkya/1LPi4UM0t5a9S5PLaGA90hsOa1ZpSI6zrsLA7R
77jVN04faN+pVqh91Yrzu1rryZ5pJhj8MhmvRcV1s9SH8ZuH+K5lw85Ft125hj7e6Vq0dkE9GAf8
AvHFbPvRl1elFCYylFX9PAyhssU0WG3jvuk/bNulQiwfC1o36c+ZxWBe6ib0rYVYXOOdAq0gvolE
VX37s8eNyJCkC0/h8iCfNfDS+dNOf6Ac/WK0ev3lVWVB70VG+Keyq29SrX/01xKS2DvEppk56PE+
hxk2rcRgv5RUV15NjKKWliWvyzvkt1+bKoigtWBTCJUZ9k/RuJsatBPLWrC3eWntQO4YTzMj5XU4
Q9dnAwjTerkI4/j7Nabpu0WwGwsOJ3hizxe7tZV9zKSSvbo3++aicLmG4lxh0nFL11g8Bg21ClKT
qrOke3jaiUVqG7Wjyb3JSIbLl8Y8b8Z43liMoHyvhcIOAdbW/XzZ1VeYhM6TJbj3xQG+HA7oWo0r
CncrN6GrDV/UyI1gUwQFzBwvTndjk3X08NFjhsMn+qxBDt/LaaoPkd3SSi6Km5xYgMeh2XjIbnK8
6QbNngt8/hTYORYJZM6jm5ATxEHzWxaMDXGLYaBT6p2cc4Yp/oOasNLAxU9tJ38g/bpvpTMny8v4
SnjLXFbBzl706cOXIW/IlWY2/8Pcme7GjaVp+lYK+Z/V5OEOdBbQEYw9tEuW7T+EbNnc951XPw/D
2Q2LilFM1gCDAQqJsmX7kIdn+ZZ3WerwCb+ETY7GJBUNL61eAlur6FMDyPBR3F3mAbWkenJcmVQQ
tNYzQfDRsD79siKvBCwfPWhifA0VMJynFqbVBRwkpycwButTIMtcZb14RuJcPCl9PyLdwlWRum29
lhDrxPvdrtcp2hCWbeR7TEjd6zG6BixiX2dQ4BaKHihbrcqrO6p30cLNMoxqpsPeTuBQK0DGl0E0
hqtRNsVOyditIc3nT77RPeNAcaww9fg0Tr8dT7/tad4+N1vprh5D5cBX3uUZ/H2txRoDdhJXWK9g
gmqER2ylG0TwWauiSOKdAULq2CVmscMlG0mzExVWClcIEbwa00QWPSC4lqMsaKtvVYTU+yQEDg/I
sJYnPCci5NU21d3nE4ZEHbIaaKZCJcgkNE8qEOUhuDQjytOVyH16MOHhJIxS+t1tKtX5U1q2iEMq
JTZdrsTKFo11g+GxtRRGgToNHdgjlSBQNaGR4FILmxdxEPOeWjsQ0I05NOLZjGvTifUxOaKqZF0D
PwNTD4YMbEVQjw0AlQMt0Pqeon4P9DHnRSJtfXJeCKw+o6AMHsfDU9EJg1zALYubfTf6FqZuUOke
/8Kg+8NKHtDQERgA33U9FfWTgo3sBg9pqe/Cqgy+4f+4dVu3eK6L9CWoguRoTnykEEwHilg6LrKQ
tqAH2a8EVv3WHdRrHHH9w4m8b5WR046QEy0juu+q6taEIfdQULi7s2Nt0dBUglbbIs9U5gXQz0bZ
moUOUH46STS6SFsFST2negkj4KZVp3dXsjyRoRsUXUoTZwHQxsfQkHDNHSbnz18LOtEMfSo+QnhX
qnBrG0Ddh1L6BsC3uPHqOHnOSVqQ3eskg5LVFBj1pi1D9VOeyu9a6H4O4wiXRj+ojrXtdvuq8qCD
oidpp5WExMzwuZCacRW0Ic6u1OcAA1GYHWI8rIJYuQNvaa0mrQyCOph4fbMVJ389vYHHpk/V37p/
7ssOx5QTybHoBT2VCSrcUll1MFsC2zJtnTLvHokS8RakxrNTRVAVi4Gm96/XRL+ZtlwBtNUOSygF
p82cl5b7iQvhqPh98dx5Wr9GxTT8y3oDrw57e9Lu0ppuP7hqu0+F6+1+4QpQN0g/e1DRl0kLgNIP
hh8nyMZJXiMUFXYJL702WbGyNRHlnya/npgYUiTdqLme7j0rgZLu9z0UjYhyeZ6o5brVE3WJCZG1
qVEqP0z1DZxp0UTJEHg5Yth0IKtSbiAhA7GgWxdoiJoUJqofp/1oGV65xV90Lbr2cAJx5a10Q8lF
XikC+TOtQho3MVLaq1NDK5Ii3cEqvCJELVIgx+Y3t6jda9+gxiTLO0/U/hd5QKAcFhf6J2kJ658k
Dmt1nF8raJFOLqdTfR8tUPTE1Gdwhsiod1R8pAkhWqXjshmz8Kms42qVlQHkY0UCtZsAYC8LF3Ux
lHBuMl/nUByU7PnXR24nUdLTInKjqrk5nUUq7XznhDFNUI23AoU79XvbEBDmVacW37yxKZ3Ey4zJ
qiyh3oMN2JhWn+SJ9GGGEPI9M80QM0VuiwYoWkjk7JvYKn2Kq+hw2agLUABwO+3As6KyAKXjlzGk
pzy4cp7vxFiTuDTapyApniSgVbswBjt9OvqUTG+XtmrDEnIp+vfjJ7UQER2R/qdp08GZ2kYDrmQg
wrvKsUL670FHuRKVNrrPJnAFdQIpmHL5o7fM19O1Y6N9wkq1PKBzoW3stT63DkMLCKGhfbRwSxkz
jKF5OL3hiF8sG5eTRo6U6laLx9tiIhPIoYHv2EQw+XWFmmC0F+10mCBfrCzbCfcuB0cCCuNgMo/r
jM7KA7K+CsRMrfweQ+UZZBRkRV2juwX8yXDbFI1EvIP8GiwOmIyHqh/FJy30t15Rls90xT9rIAJY
oaVF/6hPbn0cI8EfW0elwoIIy1sNnEWIPliHGJtnZ+BMMmkFZoxtbvnlGuNn/6FAE60d2wDL7iw6
YJ27QhgVpKhviF90onYSGT4FbhrTiIJu5G2nSvBCU6p248WqtSlbOtFZ8MK/tzrR6SQUFv6ic5xs
Vko1aTaa7/LjPrqFw9MCLBIyxdnhi7mBUS4efqWIWCDo+F4BbwMPROjk4RyRZIojIWKyP31fgDHA
TK+8esQcK63ZnA2KL/h9YhWKDwylQUtq711L3ATyYH42Wn5fRTj29P1O/6mbL3ln4YVuBpbDeZze
GgWQwQTJjMVUpR6Lun+y7Fy5SixdWWBiNnwe1G2mYRlqlPum7Z6HyX1Ej8yfJxFf1UT4gFO03sgx
DFViKyxTNBPxlOrXFIYYb9En6O512GOPJtzuIF/VUdDfByA+7wMdCCz4S9n1fwy5Ui8CPw+vyc03
J2bG6Trw43ry5lXBuebFg0h12oI5Unq/Tr8OrZ2FXKBq0bm+5PiDn13HSegdT9/tAplwTgHVdEXV
6d6Y+Njy/+fMSsxU4N1EtXSHQTeiZTKQfHNSIPRVCmG0KZXNGJQy6nGmgihXj9KucF1sA4Jm62M0
tGrqcvK1svd1V9r7ia2x1tL+uY4HtHaANi09ADH3jWVR3B1djoVMGBTdUv0RpWHEpcbQfqrwWlyC
D1J3F15uzpO0LdOy4bhC2ERAFKz7W56kHZuYHHSZfR2h+cRpWfwFjjghJKb/sDKJSy2DC4Q/Sjoq
4bFJEz42uQx+NQ6V3nxCjbA91BqEKAzRhqVsIn2sd1QGYN4vckxNrimb5b8E+f/jjUVS9a//5Nff
s3wo6WfXs1/+6/qlrX8U/zn9nf/5M2//xr82P7Lrl+RH9eEfch7+6/EfP7PyH1cP68f5n3zzr/ME
fz2h81K/vPnFKq2DerhrfpTD/Y+qievTk3g/sulP/p/+8B8/Tv/K45D/+PMPrALSevrXILmnf/z1
o93rn3+wSv/j93/9rx9NL/rnH/+VvmZl+TL78z9eqvrPP5R/8rV0C7FTehLQFE2WRPfj1080RaVW
D4wZohT4XX6SZmXt//mHJv5p6AahnWHCpRXCQMe4QuDv1480YZmqLMM7Zh0I64//fq7bX4zcX5+M
Wfjr1/9AKWAKLerqzz9UY7K0/Y25CyiRChpKyJPRgkCU7B1zl7hFCaNwUdjdraQ0R17nENceVhme
Dxix38SUjBOccDtsEQHUU2K2x2jpUrPvhPUNn/g7TIlWpJqOCWatab0daKRFq8hbFxIC/E31E1aY
mxJFE5WGU5eu+sb8buotmDNbXPVwFflN/HgUHwJmhT1mqUf4rMb3CZoYjojQrGx29GgXhZEveoN4
C3dJDnnyY+UKVgk9xzy/KQrDGdvyaCr9j75ODxHCOXVyZRfplUhR/pQTDGPr9DFDD3clW4+UFXyA
vS2tJrBaSM0hHihTsLYU7VXH/HHVBCj1uWWFF0bR3ZUiW7aQ/Hwdc0X3ILrxyidNcoRuAwwxyMh2
sve5RYwQD499579qVXTn6eQYMWrsKBPsh5pdHO0ElvAq9/yYfzEG0A1W8dqjyIkwt1N19b3VdVek
HcuRZMWtNKKldNtObDM5wKKyz6E4h8cOMfEsTVY0PItFKscwyNJHxbZIEtCVVHpYDUW6h9e3jA31
iuB+WQgNi7my/1b2EWJw+raIg2NDSAkTBj0NkidqEl7c3yLrQFlJXjaSeNQj0Co4mSext8uNYAmP
e0nFZ9GHEaI92tRpWjRhu1ZcrAQKCJW2t6Rvdd1q1T7EHSdMR8wIq2XfvCpW9+AOaNIWRb9spYy/
Z74WyIuOJPWVGYGe16/0yFohc3EVxckWb5NNZfqwwtG+MPxV0fRrq+/Xcllt1Z6FGGpHlFFJw0dc
AwZKGhqaUdgIptrBS2ogooq597VUW9ZasuTgXxm4RlCtWdRav4vyZgWQ/GnEeNeSMagIAHj4gOLl
ZlXlJmY+wYG2yBbsyYKKPyZM17BAwoXb41NteNcNDqGQhFErB3obGY7fRQ4YOcSTkaymeg88bWHr
MtqPYl9RSCU2diwbjTQvWcpltwvraF8M7TqyuqcUvhsiLNRH9AjzDWiX1k+Jglkk8k3CLNC1dCqR
rkYrwD3Ke2n76GcdSC9RbOzqyCCE0K8xenNI1b8iHsWfBS+aIlJm+rcIpi0kbL2KlvWHj0CbKl9N
vIGzZLxFoO6O2V5Z5WMHEEEhCKlKf2mU4rPdlVdyhoZOCiPElDb9qF4nsbyNowp4PwZybnbAF2Tp
N0q4iJP8e9ICNaz6FcwKx6/NbVuYq0rIh9AGwy4sVEiR8I0nOU8WCgbQ3RRZqvFamnzvdQlFrN5e
dlF7E0yhRte1jls0t0JN0A3I49rB5eIuDL0nnBQRe0IOIJLqa0MatyE2amoPxlDy9iEBC6TsdRXU
hWMbMB7BIxztNj56rbID2vukYBJVK92q8YqNmUaoLGYojoFCM9TiuQpT0DBS2sLkDBAhgLJf1jt/
bPsFt/oxoZbRq3iWwPVZdw0y74Ppw21qIWg0wbK05Nu2z5c9OfGQIYKC/iSOKwc6Q1u1gNKCitrC
0hISFRkiA27mUpsswpSQMjcxLQq8JzloFrSrtliSOT1qzwutzJdhgsIOf7VHnW9BCn1bC8lehKod
rFuTMzCWvavcsrZDijoJ2jkVjNeAz5iM9i+vhv9X1///h5e6Mt2G//tr/eolfg3aH9Xv9/rpr/y6
2U31nyaFRFWxVN3G1u2/73WTy3uK8aig0J1SMQD6n3vd/Ce+DJPwuWyaqi10kx/9da9L8j+JCnXZ
tjHjIe41DFn8nZt9rlCCMhLsGVPlUQikcZybrBB+s4BAqqtAhSlAJdAaN3V2l1ZcztlDmCckjNyA
Ge6nOX7szSVHgukf/i2iOA2sylgfybylYZ4e7LeB02hCR7a17DTaZ5uUTZYThJIQdOUulGmuNZXk
oAC1rC2sDPF8kUJvoZj6gtvB0UmlIvtvirX89UQasNxJLkWeZv33qUhlWSANSR+er0Nzhvq3bXDB
qvuUKrSF4auAOlP1/j65YG8iZjIxv0bWhKaAJVRNhMLfjmwHeZVrI3MhMsq3Yt8k5rZHa00MGZ5i
1pMr/bQU/UrxtCvPbFcpWpyGEW8boCS58D6b2nA1xMT3uVP3joK01G/r+Uz4NzNuOz0eBg+yKuuE
ktDa3j6epNpt6nuN7OB9s+gBSeEFHogruZAcWP7HBodYtLQXHw96dmXq1NehjbDIMQJ4O2oemZ05
uowaWfizJGTtbbvKhttY+5yVLYdyuyZftd3+gtHnpYGN6Wv9tjINW7KDVqYslrfjhiZdg9VLfROT
xusENwE2GXl/LaMOghLXBY+8d5vCUqZJBhouOBSIud8OLZDEbGVfGonnwqUYaDHDDIVqvqwyaf3x
/F4aarbajboQ0GMZqkTuOPOClUB81S2lNaKZFz7lLHnQTN6KPSMMkgdjWk1v36rN5RHAjC87fYBC
PqKhNfTjWI0vOMEpk47RmyPl7TjW7MNBo+C+0z3ZGTVv6ootQ4wzgrGhEYH8r+gRnEM4EXxMM1I4
0uyHj2f03TaZhhdYHEJ80Q1Dmc0oPp15b5Yp20TZwIpYGm0KKII+NeCdtKCXyOgJPsYfj6qQ/71/
69+Gnc2u37qY6mGU44h9rPS0C5DwXBCfA8rVF7WsLQRkbA2GVh6ACr20WaaXejfnqkwplfMBz9XZ
nGOUI3U6RGzsUD5DeFoamMXAgbvuhLTyJskt0HZS+mIlX8MfnoFqfwVjVK12JttXA0BKLokp46Wj
/Oyn0EzNNnA20hV7/lQsxxy5fzRrq29tSUUt9kESaduqqCJAofui3ymy2ywklRRqjLa2pu0b2nMj
hgvQkm5bS78KN1KgHBL16cL3Ovts3OC4l2oQXefnGiAVD70QbtzpS6lfkuw5hUZg5MOG5GYZUIvW
c4zNNZRG2kWj1Ut0pBFggXvLlAUSpV909cZXsF8XDh9xbiXBILJ5KPJRe34lN1LcYyDNNTSgaYyw
AizCYdOOn9BDWmZWc8gELWcVVaTBu6cZfIWOEtJlqYSkTAhZLwGoJtIjx8ETVdu6hZYcH5O/exex
yVRZKIqu2jr3/ezLWoU7dumkalzG0sqsqMRhqFbb3grd2cU0S2YkrlTt0oKaeTWejjCNYEzRUBaf
ArC3R5ihh3QEA6bGK+1d1XMdJO5D1jWrhsS/zNKjsNuVV/n7xqTDUozXbcdj2O6n8NLaPrd8DFMV
sqwboDbt6Ul/v5065CiztoWISbe9B1wN8v/ecOsDcq7fg+AlAgjCuBcW7fR+822OgRQ3k8bVZBJ0
vhk1kdWotEfon6g0LlNAbrn7aHOqQlq/cb3OwWMc7mW79tE7uTD0uVVpyiZBgCrTQDnZaP72wm3c
Skqo2KOjjf7nFmgN2L4RTxxr4HQx7V0bkhxWO6NIV9MTaIN7YV+cPWFxULfwBBNTtDw72AsjslCX
dkfHopxqWjV58bCRRHAPl2KHWozoD+WkOcbopOa29PnCDJxbfCBIKPIp1IpkZfbJ4wAAT2Ix/jgk
W2BIn0QZb2GrTS5NCI7219Tfblyog32KwHSWHwOpWRR4l154jnOLwNQpQ3I2cHbNl57mF60SpiGY
dNejX+LvdY5Uc5SOmJPcS9mEVgDN5yfHvvQuzcHkTzZfgBw+KD6y9oFQzjZgbsqd3gB2wO0GiSra
KYidqlrrCA2FJPTNbLfcgdFfCdNd4dMrjHwX9pcsjM/tPdNWNcSeOOfoqLzdBdak/ZpmfIiw81cd
oPvcEkhSo6RnDBuFJwHRTxfB+Xjep6Bv/uqkgtBO2e6KpU3h1W8bQE71vrMlIrUidVdTTArdlEJg
vJ1ykU4KLgSGyvTvvRuPrU5aqJCN6LPl7oOGEbGEkxA0lyV2N6WWbM36kKXuWpesRyzrLVnfpAog
d0RAKGwKz35Eqf5WzS89yrmIDo9cU+PDc+jNs9NU9Ss9sxUKHdD1zalul9xWubiyKu8+wYVB7vrr
JnpEOPg4uOHu43lXzq05iwUvuHD4rzyF0L9NvBKPEgr/xujgOwUrKdiohrazku9jltwVov/uocrn
lvAak/EoW9LLELbfpObC13+fjlBKNjVgz9iRkg3NrZ9DK2z6EesbBzGkCRqj283aRn02wti3QgLC
JNSUhx5jvmRxYQKmF5ythDdDz9Y7NndDNWB751CFWk0hbZj5K99oNoZ7qyU4B436vk0B3yjBnqJx
XjePtT1sAF5dlaH9oCkXqwZndiBTAdsbRzha96cQ5rdPElki9eQOCswpQerDfWVH27LUrlI+k4ur
BUjjK8P29mZUw5yqduNUMdWktUvF1NXp/0J6TxWerSW37y4G42eOSFS+KKaY8F1pyMzuyRB9mzGB
x+9UBX7blr5oanA7MU4Mtv/T8FZGC92yW7vNxUvi7MgWQ6oq5SbuyreLFUw7nOqSUnpS+vdGhF4v
fveKVB2iwdibdrVyzXr5sy+r7x8vknNR46ToymfRTFmnd/V2YOEH6MvHGj5kCdkdRKwSO7Qu79ao
6UESMraSHt7p3N96Ad5m6oG0N9XQrTwt3AbylMT/zIvuWhL1NwhW9+oGudNFSFrw8XOeu8XhvHJ5
yLS3bP7f2+eU7I6Mt3EHJmihliWqUzbmN4Xy1ZajL9FoBjA2GVwZHrsqXWp4NYj+0vo9s3x1eepZ
CwV/Q57i7TOMFTLrsUYYVVPp1uVkiy/XXZu6AMSarTUkjuuKfYpA+L/z7uwZXhs54nc3txILI8kN
gkZAVBvhI2X4gvrKPrYFhSR6H+oAVwZdmEJa2CiA9OnFKO7MWUpJbQofbYL3d/e3WlWdq/uA9l0U
xIsGhlQS3dmFdERfDCu3g9AgMKKFUhrqFtrcccCJVPKaC0e6OPsYNpGzaqomHs+zI52aueLbFiDn
vgA2WYQLQ9FXoVKiS+Lr/dIahyezwK7PZv+E3kulenTYQark7QHhzq+N522UqlkFCIHn/j6W7VcJ
lZCFgEC7HAYbZvGl4PPMbTyVe5VJ8ppFMw/+0OvB0UqVWS6q90D3Ff61vtLrAnmPzng1ouFKGp9C
nJ8X2J7YCyXe+OhqIjN0CNVrTNmXF5bSmTtBVxRDpRltKSQhszsBnGbQKTZLSUnbZVfSnTWSmziK
sMlUEFsA3PuCVNRBSdWrxEbPxOrTrz6u6QZG1UGsXdVokvRB9e+scFYXvXKmiFhp9mG7sCBlhAQF
stNVF0IbaZ9o0Xa0rPWAiYVVsOtrHnL08rs0plfjRVtPTn5emJ1zX0uxdc5gm1tAn9eAcCPrhmLi
pvhFsoX5CbUkvzVT+xEo1Tp+CEfEEEepvW7tHPSm9RBW49GO1F3cep+RbLlw5k2R2uz+1gWFfXIH
gxN6fhvFDTb3KEJCGA3KWyNsUfu0Xmm8LQWkx+m4KTL5+8czcG5IlRx5KmZTLZ4PWaNI30ViHJxO
o1huymBPGbaT2GQbDa0nnujSpz8TJIJIwE0BwXHi5FNZ8LeYoMztXG28ngtIMT/7PvhHzE+xldhU
OXm6V964hXTnKW646Jj9yvIubdFpyc+nWeUO1HXQGzbtjLeneoFvhlKXPACetDn6Id5zX7STj7OD
+/jR1KOtZgR3mQaiTJOoCTYb/BXRWVXu+i8fz/65+4W2kCUbU8H13ebMMkW0Qy8NTgowK7dhFLaH
1IzvRuvaHnDjtByKSuuPxzxXdtUpeCqKRmI2ffW3ry8CgQykycUaTK5imMAotbaTlulCLcyfFtgO
nTgIVylw3/3mwtjnTiNDnkBSFvLTxrvU3Ab6Y4zVgL5f5GBzpVsPWY2jRd0dWhO0s6RvTToldEyI
xJAWqgugjNo2Q8moVy0Iy7cXHujcYjR0HUd1ykU81OyG92yjTDtboZTe4hbY+vejwMpNeDAeyhsj
hD6c2wi5JbtURMC4x+uPx3+/AEgT6SRNTUPDNE8K/L/thTDs5D73mI+sAP7POhjjPVqXD27nf3mJ
MKkL8u3HI56JqxgS9APnLq457944NnwrG0IxQLmrXgR9zEXloUduHMpBJVHb67m3Bg2/jJAjpip8
DMTF2Pd9iYiMgN3HJSlUOqazwx9z375x43igMKHiU5wA/XjGZBjj1dGJJ4lC5r3XovVIgVrTP0EA
uZSkvY8rppwEcBaAPWIcdXYrIgyPPiAQdhxDvc0U7JpdjcjaVNcFHkLmpOXJdkRM4RXuFLBsrBv9
4UK69r5OABGaDjNtI5ODaF6jA306jrKd9U6bJNuohLbgRXcoly0q7FErjuGPP/z7rSeApJEXU5WY
GtzTUvxtqTVRp1SE2j0JKZWxHg2TCr2TzlgolCf+r4bSZpuqlTPPL/OJAx3yAUcuEywJ0mApI+38
8Uhncn7eClisbhJskc7MhspUDScIwVCKi/ifVd5ZuIS1pZot0oLbg5KIvJSrfIHSAaQVkcF807+G
pXEtee7Xj5/l3F4G/QNqQGFtU/l5O8FUE7CdUHBiQgsNDC0Uy9F69C1x5aPa8RXlv5UcXazxndlK
BE8yVV6SOWqes2yuyiqzH+McA40AuZqWhaR6K7WSoFa2q7FxEckOQJo95yxfOU9hLbpPH7/2+wiC
o4TmiEFLm3NUnq0rfKIapU5gpDbYsmebkJjRjz53Ag13y7GGi298ZusKbm3iNWqrICD0t9OsVUUZ
YPfWo7CbOKnp73FAftAm8+sfcB22kqauBzNdR7b1iOQrsqjpvQDF9vFLn/nWvDX5CC9MK23eegGi
Y6hdhtSPWUgrWFv3cdsdNGSDFCQgqgJN+CH4Qm/t6uNhzxwZHJiKNXWiCJ7mwXyKyRKEnKJDVQkF
fPqERa4vIQis0gqOeu39G29JXYQ7ghkHtDpbXG1mI99n950zYPsRkHCa+F41BsQUhZWUoEgf4FgQ
Xbqh3t/JYoqAAeXQNKKUONvTIxI2RhAm6CjRM2r6R+MkvhttCNbAcsmyj3vKfRpQyMc69uMJPnNI
CvJe2bIpO9jGvF5lm4lWVxlyXhjrOYWIj52L3k7jLzU/utD+PreEAMVjwkHeQWNxtm9SUSEZhuup
Q4l+mUG7lNg56J7tqrFfhyh++J2BTm9/IeI4d2ICVpAt1pHNW867AqWdhmjjm5Ni2Q8X/pOoonVR
FCvfz74GNAMy80UNWic2vY2f2A+dAp5FsR4/nudzhwaIienMojHxLgjBQRxSDBxkx4v9jZ/pi1ZX
rwKrBszaLkegjbVxqahydr4xgbGmHTvt2bfnhgi1ok8R0XM6Ql+P3myuI03Z3CFk6cBNXSFaiP79
hfV0JtgG5011UbPUCYk9v+Q7LFY6GvHIRNqJY7VgrT2l2rqicSJpE021+ShfwrM5xi0RQCCq3d+f
aPTnBDEfS0xMqLU3t35rVgbiqWxht93KsD8QaIWEltaeYxygQlzYu+cOKOqKNpEV2Ip35+Ko6lWN
JB8HVAG412+WUSigTiE1TFGGhsvHL3em1s7s6sytwdVH038WSBo49aFFK7Nd+2GDhOe2+KGMxgs1
3AZdXwTknMK+6wxx4aZ/t3rtab/iyEuWjj/Wu0kNMtpWGYijUlGWBdBM1BvIFeuD4U0QIOgb8qWA
dTrz3uSspyGB8wvmViNhfPsd9c4LGrUYZAdYRL4QSYn3V3+ws/g6oceQW8bRLcbSKXo3AXJ3CSqj
vPuuDM9pODEJpob+PMzAZUmG4kx5QJIRERHhl+LatjGGLriMl7mR/ESN7JuN4IuFxFMiPbty9KrB
bDfVWFCi1A9B3D+L1r1wQZ3Ss/m0gDfj21NOMMEsvZ0WeDRRxzkChkfYr34sPUg4KjX1VvddealJ
pbWElDqgbJtjM21lSwWNXhHepCYIasSnNnb8KQZJbHX+Hcbm303Zxf5WqbG3UrcBLTxX5qYbbbVd
VJG2V8Nx47vmPk28Ffflpf7NuUm2ZZmPTB1GwS7v7cs0Xqh1cQ1ooQq7ZROBGkngr1fdupch5eNM
dGH3nB/PnKpvUzg1T8NqrTQGWS5lJ6y1q6Ls1sH4kvkPU7d8apKmSrVT2/46jR/jIFz1lr3qgA6U
yGPGvfcI0/xTbCgXIpz33UxWGrEzPnAQqQg8ZteiFwyV2fRMQiQ/on4m2yDvYWvbeMEhnyO6Te2h
Gp6pe8NVr9Ju1RfNSgFjealu+i7MnJ4D5xoqYzRp3h3cUqsPde3SPM+hByuYEecVQglu9Y3DdOUW
gzMa7cHWgy9VYz21FUgbJKDQYPv4G4kpmp0vcDAMsF65QkC6zva9WsMcVPQJy6nGaMyOywKiiD6s
c9lLF0LxnhD5vQ9sJJ89SCS5dJejtAL4c+cOLbxJ+jQkIA0aKoZp37dk/b1s3Hew5V/C0X0qddoo
rXUhshFT9jx76An7wB3L9L1Hn6Afn+dSwNxRRzh4rCG0//QnXwueywrvvCJKl56p0vCjSbs06IwH
2IAsdMTDfWL6WgIW0FtHNU++6vywzJpvcdMHTiyZqxJroYUbS7d2y+VJVf3j+X5fHQEqYClUJtgU
QDvnhQFPzXNLi2kIahYMmcL6AiNTUvIrvZ6sxqIvWSp2WGYs7T5ZBoH8WGoXsTvTmfV29kwZ+O4E
HaA8QYLx9hgYigheWWZN9TkJVwMu7KRfuE25S7ruWxVbMJOPnYr0Z3Cg9YEm9KUC7fu7hriMMgHH
qUIVeh4hGq2Q1ESlQxgM2oMF2m5Mj7rbXUfdsyXHqyojVu0dLTReP57899cq47L5CdCUabHP1nrt
m4jTtry4L7SrqqYT6WPbYHyrdY9EEune4SIE9eyrAsqiBItC47s2FwYjRYueDA0+X3yvRX+0CvlO
c9NbyGhfcsS+xu6m07XtYCj+319qvC7jstw49PEcffudXawjB7CBoyM897Xm7tLkClJaVEDvArUF
cLnBAgyL3Du14xat61eS4ZePp/x9BMWtqRObslNNPvV8sRX4QndWYg9O3hcLwzVXhRsfh9q+169c
H9ZUVO+yg55H9x+PO33K+RrnkgMco5hgtOZdskFSJF2FbOg0JacobcVa4B9vvgAFWH880tk3BIsC
AJFch/FmEfDQu0UsT33kzgVMak661qadf0u1m8wYQJouglZyrMz/krbBl4/Hfn/BEpLYRN4EbSyv
eaXdc6O6r0c2kgfZa1DpodeEFcpPGUyaUhgXYu/pZnw3p9gpc3go3JzzbSvpwpY0myNeA9000RGQ
OdgmVXOwe/c4tfII7a6aSyCzc5uW84qaPkv4fSanYoY3Ig1BRR+FzdhUvqeSeLHiBefsJ3RanSpf
h1312e/jrdFLjtej+9EBR+tbAiyYatUNpBKkKGT7wv46N/k22TWtJpUO6LyKEElV2uBrAn6ABkPX
1TddJ7Zxca0TPzcYBXz8qc9NPqgKLjuD4gFR8tvN7EMRxaWGPhpqizuQP4TpV7mbrzNb2gJWWkSy
vyvAvXw86pnrihyLFIQGAhB2Svpvh+1ZzbKMsJFjaOF+DOqdlPlOP+BHG+gT+cN6RvZ1izIQpaKx
uMXOj3p+cGEzn9tiIFgIlwhSpp02e/mEHh2mgniV1ojI6Yn3o/S+KoN/lwzhGnsnOfVXEWIXi9oQ
3y9MwJl5pwqoc3pRyVff1T9R2kRwIwxZ9EG07FrMz/t+08OCqsxrz1a3sdF/i2L3ecK6u0n8NSvq
H71cO0Zt843Goz/Zgnb60YAjCz3nwtO9q2RNIACKO8AXMIYiWXz7eTJwR2NqswYBgG3LfNG10Y+W
Gw6TyfqmhyCY4CkpDNy6MfIG3WIHF/LGM5sA9IZKkkyzDUzi7EqVSzGJpza0OhP5OjGt1y6iv45l
l9xibi5dWAhnTnVubgodwD6huc+Dp6J1e03lhHU8zXjS9XoXRz2KW8pXLDkvlbHE+9OO9hHFnOl4
hTkwW/k+AOeuUhirVm5z1T9OQEtPBHuUuxcwiydNIkeNTRw5cMncW9GlKOncwoMPZ3OuQ/4DPPb2
04Z5kCWVR25ZFVjbUObuS20zwsl2h8KJqv66ztYqfYaPV9SZ7ykY0ZhgAoKmx+yttR5f7SAeeqeg
6OviWls3k7Wfvp90wZFr3X083JmXFCDoqRRSvALPOtvYvWUFlpTDH+uT6gZPrg7hXfyAbK879OKL
C3G8H+0L2cO50+REraOJwv/erVnJq4AxQgx38LW/ahT36PnSI1z5qzLZ18rOVe6NGGhlGqSLf+Nt
YQtQ6ea6QHD57Sc10q5t0QDrHRVzlrH53OfIFClO72mTcNPChzTx74WgVLth48DjINyfxyeu1qij
hJA4pdCFFI07t/If26ZdoZm3i3al+9zgywWX4cKnPXNvC+pIgMzYP9xZs5OhU8pazdOMm6ML9z4G
ACrF9Hy0HpSxWdgox0uafmF+z39ZABdISepMsT0lu7+1IBWsUYKybwcnEuHelb0N4z0GKdYoQA/L
GuJeiJFk8Bqp/t3Hn/bs2/428uxte1VOpNzgIA5JQMPx2aJDlxXLKtY3PcxtlGovFFfObVTyGIxp
Ib0YhLhvX7X30BczOlrcettRRWn2elat9bFchwYXk3ohjD9z8FLTtwARAKoAMjnbp8GAHbRsTogW
XV9mPYg9MJ29dOtWzebjiTwtx1mUSRnQghlowY+nsvz2xYLe11MBm8ip5WAj+8O4hOs24tsdIkIZ
dKhQDHtXmaQ44/6om/3SkMS+0HUYoGW7VZr8Z5+PCz1HKDhCztLJxr/dJCMGBjH4vzg7s924jWhd
PxEBzsMtm90ttWXZlmXZ1g0RxwnneebTn68UnL3VJE/zJBcxAhhwNcmqVWv4B9BuhElC5eLV9wYi
icbEy4hV7UL+fQZ9fvZpl8ANPsEV/Q/lsiqQRIzlQBFbyyDZx3OUpgJOhB3ZCQuth1nOX+Mhf1Xw
ODIZzIb4i73MIzXc7W+xtamZNnP3ULmpAGWvP4Vq4/paIG/nZZbx1oYeCRvRDJjBRPpaGk4NPKvb
S25dCAbvFyimTnvEWWw0PIp1pPFhnmpol6gTkJgSyQXmsNPriExCVs13GWTN24tuPSeyOQxRdIVW
77IvEFRhNRmAVjwtKFzFTu8SvfyUarKH6N/B7sZHiw98e8nNUCWASnSB0KtaEajqqq19NBzZ5gmo
6AQ6In0WqaMZM35XggaxFKh2Vs1GtneW3nrFgLPA/dJnp65afNU57+JAR6CeMJWczRacqiHGY7qL
U5bbxz/mKnR9Y2eisRVAmKHAl0NWgGbjMj6WTW9hzwgWpYwuovFLduUmqLz9hxEr24dKBerpG2lx
mcKMcxd3qcZS+COcVRBVOVovAb0WtfF3ov7mq2QhGgxQJEEcXh+QtMZCbpw4IAIqIMMbLbvhg6hE
JxlpXlvn6wWotO2lwVtVmUrR+T/rLmJkUCJxlEoUJVr8kBY/JRMLI9l28R2bdI5NBrQ0/zBB980+
Cf7h7a27eVo0uucoU8EJXZaEbazh6CfToK767MGJh2OD8nASFw9h96TODBaYtN5ecfuwAP4QTLMN
WELfJ/7cd9yu/QSrs1Sis5QEaFLUn9IhwORWu4ehf2z8/FUr/1O6SPMavIAoO4hK1x95ThpVsvqa
ruEAhzpGJRG19nw+4z9lpyjoDW78EaLpTmm3plGIbcy0BuAwPKdVo1iT8I0JcxBkJbaFdk/xO+Hg
ffS13NOqj7iZMlnv1I9Gpv5pMK0Iwu5+TDNPTC6mLq/dZvLP/ZB+HMbQs4cGwZ0Ey8zS0nFxUvyT
3u0xcbf2BbwkGqtsCzgvi/cUVtWE1Cqlg2XNyNnLZ3R5EXEczlGNLKHlqeoeEXNzRaaGAlct5M6W
xwA0u+N06ujJXXBSZv+Yw6ZvyQSM/lVn8RxTjts7cSvromPu8GEYtnNhXO+FRhsbH8VrYifMS72W
H5UGk4TJeg5RdfZ3N8HmAyLIIoP6AkW4HO7bujYPWMDQC4+MS9d29w6WWn1afTLORp4cA7PayfM2
n48TxlqMxuDvXD9f3c6Ohej56NXOx9p38CDsDkKcIZ8/pfMeSHIrepJQom8iVG9WEH36xjFUIDZM
GMJfVNr7mjgWm380jQoU55OcWSdD2bt4txYVm1MMuhkgLW8H32/TOOhqvqABLV0NnsI6QjcVVUVf
Pha542a1+kWChnR742wuS7eQr8jYgyB2/WINn7FjE7IsjoHHqEq+SEBewmHCtMC4y5P0FWKJiV/E
7VU3LwqgbIQSZi0M+RbX7jzFgZEoLBt16qFsjnHwK52/KiqMQVjqkBeZevQYjfkmdu3jf0irHBIq
XadXQ32/eGZkhZM4l7mIyz+RwD4NekAocOhRg51MhkM+7rHyt16yAyiEUT2j3dW8ucxSHfs/n6cF
dFtL5BrxHb2kj5WsXTLp25hY7mj8p/ScVpRMVcS+MpfZI/ANeNABsEycdO9j/KFdUMZZAQUUW79Z
7pAKTl8V+69sTv/9DJlM+d3S4ji/q3eTrGmlqecNz/CBkglpfPx1p3NIpEUzkK9tHnV0csiDtOA+
kYJjDPVuZ4uJHGdZrzH3AO3FlAk9ysUWsw0kc4NQ4/HlmWW0i+Fn95Tb1msiGBZktvW3dg4+S7vs
6820gAa8oB8JqaplUjnpdQtNDGRoYT0mRYe6yfhSd6h919U9gIxLDiTYKRxMQCPj+85ji0i/emww
9UwTtS1kUKmQGMwB0I/J/5pPuGbCLhKpXyD735TyO/PcT3F48LXf4xwdOJ6/p6iBj1Dv7IGNK4JI
LbBXbz20ZXYyNaGR+O0IFNpgCtEwmMnyhzzw7yrUuCNm9Aiv391+dvFFF4/OkqREYrYGdVL8pHe7
TnbUqgK7QoJNvjEm/oPTIVb9GOMHcHuhrQ9M8xMKiZg4ySuhhTToHCyl6NRh+HVo/JTiH1c4YQOC
5EkglWd1rDwTcYO0i3fe6xrGSN4lm+BExNyJpt3iqo8cPJX0UuEpdf9QZcYF6Jk7tpehlP8aR/vZ
mX4XEaKldvgEWupL25cn3/51+wVsvmmaIAIVJTROFufbMWMsMh02eKOEPxDUcdKPRZ886pL29+2F
NneRmNGiq6FzNy4OcZvZijSaxLBCF45UNGTl3klRGk68psU1iwTY1UwAhLeXXQZsAYMQ6Q1/MmZa
3YpprahYj6s9ciHyWXQ3fBPcS9ofdaQ9SyU+Twg3yaRYt5ddXYv/rGsxlbeQdVqJFGWy0dl6jCuU
2kbHQPDlo/AQYH+gVwChcGucqmfp3ADrR58dtTljb3Mto4f4ATatFW5lRGScZRZSywO8yF7rPRNt
8aZ4LBC0lKTokKAWZcTP5n1eIciK5OWcENGVxLXTLyYogtvvYfnV334FvwD0Jhts1Wqrcf6Q7AjR
jMocjpLwFOGKqOXmvsHTRcHaoKLzcnvJ1ZF+WxNijG1SSlFRiTfzLngMWtw4RW33mNBFF4FZnYyD
grcBcyRsxO7s+BvfxbWUf5uA/bOuQxuLY4SO9iIZmaeaIaXKGx8RstBwlZ9bKkZNcS3ffxRifjYi
VNRK59vPuzzBb8vCvGKTmzTRlsrdg18FuQVi01Nr4yLkDLsci8jmV9ipe2MN8QTvw7JYikYEzE5W
WrdY1DgqUAzFfHhU8UtRfDyyyzOyC8+Cclqov4tB/pAlqDZh3aoNzUNS7fZuRXmw/gkQ/xX2NpFk
8ZIlzCFrbRoGL/8dJMOdWLhWyboU+VntvqolOs6F/lELX26/5FWsfnt0WpTMqzRyemMRvtimepTX
oIIDtPljrCaHtGJQlz7I7U+E2c+MCw4yAo4G83Oz7o+0Sg/UBzuneiuaURn+z69YROtEtfsQ+4/h
jVT/xmao5nOR4OBZ4P8EJEOI9gno3M7Tb7512hOkguTaq+CdwPkuNXxSPBE9E4CoQjesHnVgPu2p
yJIPzLjcUBoxAsh3Nt3GIyMpLtDRTCHWvRG5xMU6MQBtGvKIKQLKmNHBlXM80M1nA8cEEpedXpB4
iYstxooCxwWECxDbIvmYrQbtYiMcvHQCVDXrHwckjFF+mi3naEV74WpzNRSGTIUldWdZgHckf5KP
4fGbKOI4IHCmo9mRP1TyC97EO7Fi82WCBkXPjMAIAec6NHYRPklBQGjs1O5elDBVGxxHC4t0RDNG
yDeKX/2wsX+5vX+WCFAOD+kciTtq86iILbNopbCZ4VUStwAI3UQx7psCUy5cxm4vsxX5wW+IxrOA
QL4p376P/LGktNYsmz0OxsHpjZaBgk5lRZckpjA1QIbho1BLEo8s7dw6m28WmSb8/eDDrHhG/hTP
RZlgKC6Cv9+9CoGoFLVlOGv4eLiJDY8g2hPU3LhdmWBwyyPsQf9uOXeVnEDqAf8NnmC9w0u+4D1r
md09vCaBnXX+U1YhJNGo81Hrg9u0aEdnZLOFX6O+3mr90SgKV8DBqqj4HI8PrX4uQ+UsRD0jbnor
6UiwEKHEhr2ydiZWm0/+7ncsroHRDqOEXuA/rIk8/6GNL6ESnOL2Zcy9Id4d+2pbMeFtrICP37oP
GOc1ibrJKTXi8YPoA/YABwSUOzlIivG5kEKcY7JzrIMrRZbKr9NvCVZ4O/t74/4Fzs3cWcgcrIFq
fTkE+K4Kq9E4OudGf/RtNPFz86gWkjfj5+PHEl5Yb8LFFUSk7j9k0/wA+EcAe2UcIpbxg3PsmD3p
nAVLJJAGBDgovpEkV75HSMam5PC5vRc9to6WgNKD/hENtWX0sMtAr/K56z0N01tREIZUDPZ50lg9
Azz8MRnmnTi5GhGLiIVANpAsA3VKMsnrQDmrVSPHPbcO48nPU0Eths8gCu9SNLh+/zzWX2nnY0lz
tFLrHhU+VzbHM5oQx9Cy3aD+aNezB0lpZ9evqFhvPwuGKtk0qFvgatc/y84yYJiR0Xt5B7HAvq/U
T138Qe9xnCihrlLRyK+C0Sg0kW7vva0Dp/3vyks+NJr7SmpGJLdiaipI7lXwlx/9CtXXgAafVO/W
LxspBx+A0bdwpjFWt3CYKxGyLyP1S6TfacMHoTvWDZRPw9Fpwyd/+o7Wi9tle/TJrfuYXpMu5JJM
wRa6fsV6GkRDnfVCax8EN5JaAuQRkVLVfvukJP7p9nvdXM7UUWjiRIs66Xo5v4tHdRjbnoaicdCk
7lAgu+aoX4w8dcturx++uRqUXwM4Kan8EiqdBDind0h5elkcnqUWPTJDvaA/BXjYcEfFebr9cFsn
V+xVILvij2W4wL0V+9yMTZP3TJ8h3opZxtT+hDDgSvAmAgN1wXKv/755SgD/izBFkCRuXL/TuGtq
yRiUHqzXKdCe8YGTw99OaFDmYgPWHVDYO8v6eWycHWjBZgJiML+DbAOtejVv6HynRoGO8znI9N0V
/S720YOj2zDH/oP2Oja1p7f6obL3RAQ2jidpOf0yMKSIXssiA3tX85Lf6BqOiJ0XqLmbGNJRQhi2
kSsADorbNvpFMABuf9yNvcQ3pQlOSSAktsWV+W5Ju2ojW62g2RpKdehgDql1jIXbQyKZnq/v3X0b
WwkQNDcv+DIwssuAnAf62LS50Xm5xBAuBIcu0ovYPAidLO3MsOzQKenOI24uiq4NBRe6KiTp149o
dUk2OaC9vI+W1R7ViGYJykYBpXw9okwoVafft9/p1gZiJPY2y2AgRyfhekXsxeeRzKYHU3Tfm78E
5DfkKtHCAjGu51h+7qzhDNrrvywLtZcxCjyDVbD1A73XxoATI/dEIKbgAtTgD+nDGH+X0g8Mq7CR
HT5Y5r/u7XOjoffIAEmx4Qqt9E2d2G6l1iYiKersCd3s2vewlzzTPrif4gfbaVznZ9tXZwxldr7u
Vpyg7hCy99zy8ir2ohxtz7nM5xXKNSKZ7RODsuS7I2VHGPZw00YqzecYFCHqpP8+8Os0UmiHWlhv
Qdi6/tJSq41qrSeE4jo5Klp+4Yb9gJhyrwKRSfZEejY3Ft1XG1qFYEourzU7CZx4DEvqExjFZYAR
bABiG0aUMn+Kk98QO5RoOs/DLr9ZPMeimhYTe0vcOIbgG18/pzH1AxaMKWx8PBidALeNWThpRBeg
DS4ze6HnLYQARZCyUHH7DzsbDC44KMBXPP/iLqBnMZpSXbOzNQPPXSxoBhBfJPBG+B2MCZJ7BoqR
wRGy5E4bYatlpL9fWsTsdwFSzU1eOJBUTwiFhnV7cOyfQ1e4RoOscltdRvneBGVnF6eODEfrPuhw
9nYeX2Qrq7ePBiN3EnFlJSI+OV1V6XrGLkOOCqfTYyHl5z466Yho61EErgd31YtAmJixeTEr+1tX
+Pd2sTeo3YqkQkgb1Q9a8XQqr9+FAv2rL/Wi89K4/1JY/cmmbhynOxsPciHfHFWYTkjl3uNvJJHA
6ukEQK+na7cskEf8r9PcaTukANWLfIjkDt7v30WTe7qD2QrHXg7b+znZC+MbhRpbnea/IYQLaH1c
Py7QpgScWofpc2fctRrECQiklfk1CMy7KHJb9vwfmdkexia9y+S9jvDWYb9afrHztLZQqtjEVmdK
jItcAo6GRuIAwZPrkzN8mjousa5xK1Br/36/sbKYJIn+sLZE6CSlY5VDQ8MsAnhQ5pA9uShnuCLV
UYiiRQk6rZJ0ArR2jMrn4WsmfZHmPVa42EyLTQ95g6qN7IShzxs/+93BS6M+muvY77wx/sO2/w5T
85BlNCR2o4t4j6uFVCGRTheGIeLiPdvRICeONHaexGcW4vA+7msNAk2qFbriUBkcs503vLW1FMhS
KthlTtMSlS3ltUxGEveeU4ZHYzRcIS0DA/yun+zn4cd4sOrQzXV3iOM78revO8tvnCgkVzTqcGoW
TNoWB9lO0PZNUw5yIg1H9N6DyXnC4hmGs3BURx/arvkfSZsOg7m7+EYUAeBCtgDBgbJ8WU/UCKul
Sc/iVR/+CJv+1EnxzzHKv1iV8yRELNokP/az78pS/tl32g9Z5jwoteUGs0K72sDTov0QOnp90Lon
RPv2ws06JaYHB8kEMoKo6Fb7oQr0oa/9xjP5DLZ+sNArTZoQO9vgqcMScNaNr32bv/o+3BrT/oqV
EX/3Z5nOj20gvYjwy4hlpyhZb1LSZiG2xIgIKuGy5pOhemejpjZeXfzsCAJDOJxQJAqyV9VKLnGW
7MWAzQXBjoJTEU3JJUVimNijjjI2Qv4gUn5aX/vGcAWy0ci/9OpBSNSRfHizC9beZQaMApYYCPdu
HN11AVAK7sedXauvDqooHf73Jy12rcI4O/IHvLHLRocUbLq62lH7Ij9QGXjoIRfaVPeU/k8BRhPm
jzhEEQRQQ2pmdzu/ZH1+AA2LZjh3ACO7FaAwmZXSbJUaMQzDjZGvbsruEOf8ikZY5iLpU5T3jR8d
CaKnnbXXqZhYWwPjKooZ/ru+ldp8NqW2VWsvzT8Z8ueuf0CRQLFPwjjdtBBXCx/y6C/J2aOJr48t
CtT0ckg8oamvGngB6G8cw7FhdZxY+Bi6NT6CU83z958q4RgUUMoNX3aedr0NWZVxHdcRY4eVtxoY
MFNp9Kz27Ogfb7U2A+kKLHzQTol2Z/izK/yrxS74v6SDAUEHzWkOdk84ryAiBOFRa/eupw1sAO0B
wZoHuAXqcgmB1GUJvpof1J5E8lllNJPD4c02aeyDiyh8TMK6WBej5bu3KY31c+flrA8EBQxoKljd
hKnVXH5qJWNSIweSL7CuqIVngUnlSS1exU/JkL3olQTJGcP16eSLPElAu6R8VydNVNDXN6gBzBX7
OQITybmxSJScpG6HptJqL5YZqzbPdfoHgtcMWCu3FaLggdsSsr7GyVF3frJ7br+GdbxmdSKikIog
QCyRTarcpX6Z2LUXmgDLaGyiJjrWj5aWuxFQiduLveEOVs+KDDgXGJAu4EbXxy+Vk6Ccoqhh69dv
fIxCZxIFes0OpnOLa5ajXKSPNU61cY2adnqnWOkDOup7wXCdHhmQEwVIgaYcM87F77CNSS+KCf7h
a5jMnyVovQUKDrUFsBnFTuE0JFAEDvwokcJgcX7sfenYpwyzOu/vnZeyHg3yY0T/SCBWcbtZbAA7
N7LET4LK0+hoA0V2m0cFmGiWvtjBX1aZuEVVuSnVYnkfdIjod67qxrumH+uk6vpXiFjyLmMceon7
d6L+aLqHKU1A6L720xM782uNpG7+pbaBekqGJ+mxl/XNzjbciI+C+gaAA7sVBDDEYX23+pT7ytwr
VgmjGxN4IRgb4szFGC2LjIOKpjMJ38lXv91+9Zur6gzxTGSn6KiJd/Ju1WwK4rxojdILo3M6orTD
xxciYMLRp4bgKCFZW5s70/yNoph2C40tFhRzrCUsyS57CXwCsc+2flR3wa8o8aLw4mC5HeEp2xa/
p/IumZ8STMc6xdp50VtHEDQYrQjuI4jPy/KE+8cIJK3k9rVBgFGXjM+G/iquAFEPTg3TuxKbk/R1
YBA/YSwtCyVzirbbr37zLbDXAf0Rhdc3wABoPNLitH4D0oghXtsfcm5heCcHoR4sQGLighQOpOjI
eyUamXG91yh/6yYuIpLg1zBI0rmRVgJRsZPmpjNGtVcoOhZelxIAC0Dm/HMZf7Ig85v+nTX8WSSS
C04TNdqXJGkO2fTYvprSYdAst4qey3QE+LL3pTYub1Jp4e8B6pcgJdKod5tz1LNUsqFQew6DiWZ+
Vc+zrTDmfCVtrVFA2/keGxeBSBAFIZA8havoejlG6NJQKkXlDX31KXFmxhMy0OK0tn6pk/7nPBuY
Of5zR4scIeMmwviacmM8Son1kBUTSZVP12RQ9n7aRsL4Rm7mHVJaUFVc/7Tcbks5G9XKq7X5PAy4
SXJGReNbimiYFoGrt5Bwencw97jkKx0zyEhiCIp2GPBYYUJ3vbTSVdY8qnNFZ7915+e4gMBXchPQ
pZ2QcxOF56gLWbn44NDREJs1btDXC4P7vHza+UQb70G0aUWeANiB+vf6x4zOBNKyMktvCnDzTr/O
zeimmJjb+vTYBfT2QB9FVf5gGnuE0RVPivcgJg7oMwuRhhXtqC4mLKFa4rNqpR58ZBQhLylOSCEG
GEANhGmqjDEtFiOeAO/Q6D5YBbia8Ukzk6NJkmmhVd39kgLTy9L+Q10NLt2jvaCyca8TUQQvipRS
6KJfvyHS20aFKFd6DmQXZlyu1gxuGIAIsD+3nXScdJxvpMKTo8ferO+nCcJ8RCMUj9CYidGka3sd
0I0s8+oXiSvo3Sk2oxFd8MnmioHR69D7wbLETi+582pS/bTQqETAE++KYz2Zrw3Jp1L8l30MCQi8
IHguyu7lPq7lONP8iNu9rX/M5Rep9ZL+VWjgNUSSsW8PYieLryaguJWUYo1DHhTSxlD2SrCtb0RX
CkUV9jFQpcWRkgc/S2I5rLxWT7h1nW81SW+c5o9F9wkPmnt5jL6LXzL1xqGLXgWOxvbzNysDwbkM
dvvj4tgsrgAos9zFBFrIO0sjicmIhnAuEs44AsFtdMhsWCyp6jMHOSMMh+w3crrm373pRG6JM81O
lbYR52mRU50ReilDlt2sjvRbGVJOtVAQ7nWdkbDhVlA9kLo96onmhbs8qa3Ll4sFeTrawjoESFGT
vNuVjW6a0qxp5Zuhl2P9YQXNQaC2Boyiyto82GWKxsLDEBYnW6nueZuHut4hK28ATOCg0wIAKYzp
+iq29tlco0HqFF4pmwwgzmEXe5U7zYRS4HeN+VzDsGEocEhM0jK9OwoAsdB48GNMJ6PfZdbdK367
d9tsnFh+lmCc4Gqy1tptmG1CPA04sXl731rf6DZeENjH54Tb0KG7R5eiLSNv7L71uvpGe2Ke4+4H
3a2vJHA3bEqBIFgx5muEaUYpqUsPE9SD1rYHycrOzXmqk7tCb49l91QCtclx9UqwlIqYte95kG/V
6fwExpNsFjzOtMVGUediJNlPS09Xe7fOszuRqc2Y1I4VWlRwzMxIoi6VTlHdPQq75RIiw+1rbyNe
0OaEhUmeLuYJ4u/f7VWnoN1Z5lHpyYVAonRvvvSj1BzUaQ/jtnEUr5ZaJBpa0Vu+lbKU032vg+Cj
ANwI+WNnCI55QECcv//bZ8PDgcknxwBIIT2x62dL1M6aoG4WnmiDCRqoqkgnVMQx19s5beu3KFYS
8R/qsADaXK8U9bqc9ZZRvNlUAM4U8z/Y3gcp3jtAmyu9qa5TzEE5WW4ZqUySou0KLyeIhKp6mWZw
/3Tn9WGvebEx5eGpRAeJ+RYaXUuTzlQv9bTJp8Ib0NYkH2vG4Gwb6aUEjuZzaYiBLrN8t7Ak9/aX
2116sS3NMUJyphsKr2nqNwbvXNB8r8HHyX8Yo+42WuoWinMICBk7S4tteH1h8dQwWoQvGe5bxuIN
V6URK31VFjiOV82pnWhXWZWbjcCZP1ixc1Tsx6E9J3X/aGCGLnBNdpTdZRndRpwkd66vjRDBPFPA
trnDgKgvnRxkCXzTgEGrB1ijHdGVbrMHKTp3qJKLilIvJS81kFUR8KoK4+rdcZBo1ixfB81kgVSD
TsBxut7aSZG2tt/5HKLxq0Pzupo4sdwgcfKsRylQWIZD0BNLotXQ7am3bO12/K/EVSq24RKUY4R6
UWZoUnt1wgnWSYmpU+kmujIHbOe7i++6fFBQ6yROAizPOH/xoEnoDCpoTPSsKZfZ9VJzEXymBuNv
ujIikfRRfK4VopV9UKiIxngHTLB6XFUDD0gdJhgwlKeLMDJxBUCqAoqT9MEx5CWLxgEjfIUC4PbT
rrpiYiUEALDHgCWvLVt0Zmp1hRabudcY8hlrks96gLePugdRWLWAWEaopYAKUdAZWrZD5JFh3Zix
zDgyqwzz+8i0DynKVb3sPAhQTIV2mBbvYR7XhaVYlz4QoqK4iq/u9qEJyrBqrNzLJP1iHouyYULc
HSJTOoak3hJtdxVHnyqND8gwXYaw+0AGfwzVDifuvWn56t4TPwbWPOqf4C/R57neWFIIjcyUpNzL
g88OLLGcYB3kqIi7Wfbl/yPF2vq279dbXHt9RqESOD4P3zwhuOnaHE8QE17lT2c54ak5qlbTuk52
fKtrxWAsjI5OctSKnW22TrJ4dtrfoCPgD7ALFnd+pRUF+q7EcSPWXWHGkuesrrXxF2WaC/zL0jtr
Su/mFGpI2Sufpz78kMro5Rfxntbp1uEyiOk0Ytn37Izrz1DHdU47ipszpmJt8ugobGxDznpf6DuP
vbPUsu0P9mXSEe0t2Nq4dDTxoWMAJXrd8W4+oGyvxQgKgWIaKcsCp8oRd4qbuqB3gD5chhkMG6vN
8z/kCUEEPf8aJdUTgQUrW+0ltVr74P9IpulHBrp/DqWDZYY7/f/VBSq+Oa6sdAoEOsle3Bih4jvG
nHNlyZJxENCkrot/Tp31ey6wVsfi6XYo295jTD1Ep1PojCzW68Imj7s+5pJQOeZddCxbBJlxaEPT
4FhxcQwFXW72nuN8zbvg2JvoC+3BR9cXNU+NABfdG5B+pJuL6yOCgGP6JmmDJL3WLXOt+tSMsyui
uI3QkImakp/lbmA8GCPyCsrXnbewal8h48bwFWoSEsNrD9MmiQoDm8oCDHJ3X6JEMjaW785FDAjP
f9T9Tx1DsNrXvCCcX26vvW7zgqtEwgatKhZnHCr26LsiQmWMIhW9n3lN/SeuMbQuyexBS0zBcFKl
/hQLrpDcnVJISoIhRTMG6P1RUBnzvgMNxjSIg0j3666vXrPAdIvhr9u/cY3FfPuNaN4BnxYbczED
SWhQjzmGAJ5ocQpVUNmBaQieRGroxEv6QZi5Ct6ubiRY3uyFhK39YSEyKyzfQVFzPq7fUToXld20
vKMx+oY1lCuanML6LZ67UwK7QUV8D7Hzc+CHZ9n+ItXZ6fYbEMfgKr/hBTAEIoukUiEIatc/oA2T
KSkNix+gVQdmkl90rBM17JtuL7P5oO/XWbxodYoCuRXr0GMo5wGlJkg1A+OFwadpmBwaB4/syHVS
grxoNyh79+3mpxatD0agJr7USxKiBuIhDEudOQvjvepYpMdOO7Xo/LU26RzN5DD7PZiza2Z7TsIb
wZhJFxRpiKS85iUKsWoNvTfw1KOuVU7yEN6lieG15CF5nez0PjeyCubryDkLBU2mCoszh9j1ZBKS
iOuR/Em07AM6J1RoHHeue9oZUb6z4ttlvdxBNt0kAX1DA0hdfNnZnycrrLDSUavigI4xXdfkYPUI
06CtGAN9VWmtijmzruBZHPg0TqKLgJSDehYj/khH11zfqdc2Ukzew//+qEX0n/WwoABiu/l0kZqx
OzTTc8iRHvGFeYOdopbvVDuLrutTDtP7VRdvX0vKzJjFqyjk3DVsAEeU4/N3JfuR+JMLB9aN59K1
2x1p4+11ySTR6KFjtEL3JHmiYAuM5EAlv+aKcWdSggq6gD5gCstgwtdfejuE87KHKdmM8fBdkFyk
+Q+iY/GezVrvzEBi5ZkZesALzrHIxn/BJ5d2FFjFBPF2aA/WhFqPTDFRK4c2vjehVL2VTfCA+1C/
M4A+NFGPACtdcQYXt4PPygvdFt/l3a9cfBdVb+NE1yRhevgHU71CvlNHlS4BemoROAiGSL6heu29
OhVulsjMPF8OwRgiM+QffUsS4NVR+rvIPog9K3jKc7yTHW0lbPxEHbUKesTMiMXBfndZlhO0x86I
cq8UNm68zBm0rJ2oH01MQEU5HYFU6dLUE0Ah4fUiEEzTyMnSOHkMiPJI2qk7/x+vTUhb0mNgXrx4
bZme4WxnJ7lnf8Ng+6ybjC2AXg5klCCpxA8UR1vW+hNmXrJfeSn8v1nmujbDM41FV3D0gso81MZj
ZSQ/W5tm5SD7R7XdOXnil1zHIAvzJ3Y/hj+iLbCIQXKpVVZiahGpxgPtZU/Xi5Ou/dadPWrOOr6y
ECLX0J0UIQy/+EyVlI8jLrCRZ6UysrydJ+O4F8boYtYMDebD4Fs7m3djZwglfMZHtFp4uiX50ohN
u2NSgomPmX2MgO1Fqun1YXUOqilyfct/iUv90Y66r0mdf3Foh7T5cCdX4UF6nnIF3589Ot9GyBeN
PyxuaIqgMrMkkah5E45hkvGTLIZ5k3xMyvA8zeWL3etf0lG6M+XkLg2Ra0JoR1HdRqn/8MPga6DK
fwaq60+06Oy9XHvj09BOQJ2Daw+c0XJSWyG5UwzaEMHXjdwQu8BOzg7K+NRWrWdkR13aW3DzywiM
K0Usnwfs+fWZ7Xpr7OI+jjyCC4y/2c1sHDbp+2H5ZcagiWKfFkd47sE5tZZx1EV71DT63yDIaXwE
2kkJPlpDv5drrXM6lAcNFOCFKAHyrYug3FFKSKohhchmlBe50b/HivxnX31vg/xYxO1zVFUnOSsu
OJ8G0/AXeNyfDspIeCz8iVTw7di79ZKEeaMwcRSIiiUqHiRQg+In5aQ8szPD+jGTmjMbunUzDI7D
8qCXNvdikhxM5fu3Ki7uZzWW3SZm2hDa+ZnCcQ8YuhHYoD4hrk0DBqlLekGLD8eEZUA/GPnQor9P
ZTRmhXpfpX6vE4Rc2iTgbGc1oNFWdcPpQe/nH7qD+02h5Ecp7u6H2v/U6PeNZr+YlNO1DJha0qir
YT/Q80xU0M57APyN7Q2+GwK28GoGGLD4qH0vj3If2PzmUnvo8Ljvq/nbpPiXQQWQHml/VpN1UTLt
b0cPv6RVeqd9QbrzQ1vnDOOn321Tp4diGkKYbsZ55xtvbDh+GwAniHwUM29ZwrvLK+raNksQR/B6
X3koIvXjUyWrj0kwfoOk8l1zoD6hBoXXmqeOWD3E0c9Mvx/k6i+kk/da46vONP09IUmEoC6jM9Bt
1982RQYzkhpk4+bU+RY14RMKnS/CIK1pPlm19iDHKSL6iPnJ/pOAWu28CvHPL26it30Fpg6I6yoB
V43UkfMyxglBzjxEiZBEYsKs4rLB8DCJ/rZQzolCbk0lPk1VQN2TPNR2+6szwj3W/rr2503QRbQM
6g4KkEXHj+YqDJI2QLYW1QR0nB96u71vzPApnvPPsk4LwAkf7ZDOWz5JLzvvQfzjq/fgMCMSGFcS
iEVdGQClkplQoN6HPJSFRbxAnDYq7hBJdyITC/H+mOrnyDjnmrbzETaOCqhvHXyhMJFZTfex3IxN
KbN6+MBUdUH6MBeD6+T4tsTTcYCI2OxaxG9Ul1Tw9BFg09PT1Zd9RLrcpVygHO+NNA2ELkqS4wWJ
AbQaTG7lwGO1TqKbwa68y6SdB96orlkdgJJIci3cfBZpSadn5j9urg6GLq7tlzUsB6t3+w4x327C
F60zkdrFm0KRqz/kTIhF5Mz/p51IsC67RB8DT3N6TQJtsgisfROPkpGZg2f7xWegLl+GsPVkPz8G
dn1R6b4B8wTwb9Q7t8waK8WpZ3DBOEFAXChxr089HRytliV7eAM6zTYpZlIcy+xjQlc3wKIDRMvf
TRh9VTuyUtN5amfUTA2GN2H7V16qBylID3mjRhyFHn/Y+KVK+1+GNj4KUa3bR2NrdzrYEwqZSSEX
tAjkilR1sy05+BrX1EREhyGKLz2CEilGq+h6GnGyExPXrVdezrsVF3kKcBStBnaBjJYOwJfOW8eq
gfmnDShcpOP/+vm4OwFy0E6DZLxs+5mtKY1RhtBijNthoeqXQsc/M3PheJ8V03nQicW3V9za/m/I
cibaFCsrV+E2zuZBadHtDJpfGmJIfaJwtUfQO/tL9qoEpF2p+skqiw+9XjwxN/v79g8QL3AR7ACT
MxpGtQWXBVl8gHf3ny3B51ZzFDXnIrqQm30IDMA7VnmXWsXp9lIbu4ciEeQUjC8wxctJf1blzZxO
KINbRXwQigtYVB07U/KSuvqM80Ad7aGGN2p8CLSYs5G70SUk171+Olkd57AfebsOjKWUkZBV3eeJ
nR/6AE1HVNmVwLgril9BkrSkGNLLiDTbAecWlx3ujnR75xIHj8jUaK12rp/pxrEugtYN7L/+/ctB
sIdERLRUVwO+MJ+6EmWXwbOwtmCj3Cm99rGi9RA0ycWi1545u2aUG4eLPBJOg4aigLoaEAe9k0mS
SeQp9flMyfxQtfqlHBM38dNTqO8pQW8MMfkaQHNE4cWSS2Z5KLdY/OY9CYb2ksfWKVfb+0FtTxrK
UMXUP0b3xvDNzA5FLh9SfK0VSXaniMIbBvpO1N269N6I1XTOhejn0r+lLW0Zvet0RJo5Roe6eEy1
lyZIv4z2PZYUoFP/D2fn1Ru30f7tT0SAvZxyuUVadUuyrRPCjmL23vnp32t08D5e7mKJ/BEkgJEg
szOccpdfUbeVbu0dqf2Nscx/z/mJbog2za9i55JIgOGUERQWEUahxLdClmOW8Outb/RmjSjxpWW5
PN9fetTgsoi+rUWTsBz7qGiEFLGV5E9ONR5rU9/Wdv0mih2S3e9UJ36JleigjeGNWvT3ZRs8Gryw
erIr0uLVavyHBgJaG3+WcrqCMrq0Af/6cfbizQXaGea5PyClO0Tb0O52fhSBqpVAzKPgn8crYaV4
npZrYQvDQmSLCbCXvM6yKKhTVWjNZFL8hRf1LX0D6Xyl+HTpSqXcAeYCEVkoQ4uIJq7TsmpGJAOp
uk2WTi+mpV8KBIP27PVLY22kxcdFviHM4pZoUXBFBQvMMXFRNpC2NlaW7tLd/declg3gJCAnGEpG
6gv46CiKDQqivFoPmIPKGpz8CeXW65O70AbFuUIUqkT6De9ucXnrWUlnMkG7TeBXRAWvUOONoXS7
WHX2FRwC+884felL5hMgGt7mak3m5eKOoT4ipHgpby51kYaImM2JkWMSN3AAJH1Uuu26m9SlcwCg
9f8Ps9gxXVfkLd7LMNSpO3fhv13yDh6KGuouWm0mXYhzhbYI1FLUSQFUL85cnQVh31ro5YgehwDj
WzSN0kraSdp92070c31ER/67HipIEYJGtGsU+LRn3CmnQ2Ng7FGtibL+qONVK1azm7qjFuUfUtR6
TpBvpF6/VXv7dWUjXVheoOPcfwAl+GsZBUCB92s/MpmyEJWAS0CTUlBc+xR3zu4NnaSXuPxTJ+lz
4wzfM0vvoOm4QzT+K0nTkYrUe6gnP0LVXsl9LnwKwkyqSwIKh1y/ON5/xV7oXFtVPpJwpzTYcmd6
tqW7FNmFKjZesd22Yt9tqn7l7Tnf0gI8TUitIDdBfi0W669BE7+jChMjQqU6/U633lXu+in/731D
mkmw1cgLYayhY3I6ihHLoy/pegfc8aUbXpwW2UH5e6KvdPDOvyzDgIRlP4n8dVnmnyQNtK+qdB6I
BLeRarcs/qEVW473Vbk2pQutKlEG5M4xRZoKqO10ToWtlIM9V6hkT/GDnNbEh93d6PiIGn52FoWz
wnHb6F0FuHF9A59f8wxM5R5xAEq1KJadDpxrVjX6PYJAXem7pgTManZcPd2lq+XFC+spDEYdQhOG
UZY9/V7O1aBXESMplJt49AEE/miKZxpjdZat7MPzFwWzHiRRgQeKtt8Si1sXOdjw2SHHThzYPp9a
hi/3ILl2d4iyCtusNaWVSwNiPo7AApUVoCWL00aBXW3mhAHH5MMOHkfzZxB6EBWFv038fv2LXdor
KuLETOuLfiUvIHKaM+sYP9ktGsU/Pmr/2ek+s/Y2SXYV7qlIsnU/rw94fpWwIalacKNDCkGG83SL
hFJK6A0YytOrz2h86ZCqkvEK8A9+Di88/NP4K0HOhZ0iiAbiIGgisRI/6K9rJDb6Ns3MAKmmuKEz
j7D5KLBK/l6bb2CjXp/dhVAA7QV0+anSWjpB8+LoVZPklGWN9JeCjXLuJPvcjJBSrw9mRlIX7/yR
irthbGfDPmZR9zDe9/rT/+U3QLgmqhNo1uVd02aynakBMjJh9DK0d/3o78NM3luRvzfUzJ2dZCeX
1k6ekmPt0sNR1wASF64BKJf0CUWVCiWCxQbWJeqQdRx3Xp3nbpX+bsv3sHqZ6Wlen+mlTys2E+8E
2RG9stNPm+u1plT+jPJUbW+CJruptTfFTHZZXuyK5tv1wS4kKEAX+aggW6g/nsHM/DGPRiPTUKip
rY0KVTBQnkd/dOfm2ayesllDYftnYVOUCH7CPM7nbDvkw1a1/1H5AsNhcH7qarRy415ID/lV3LpI
BgmO+TJKSgYj7xLM3rzR+FSK4QXaxS4LPu3EOvrOiM5oc5xhAUv2+0Ql7vqSXLioTsZerP8QTE2p
TFzCaS7ake3e6hv6029KW+5GmB5Buob+uDwimqOUZ2gQL/ldvjWXVefTEsZB1a3pFpG/u1GBbmx/
ZzRYuBfyygJfHhEULbIeaF8tA2ut1u3egRjq6eGw5wPP3RuusvsegeQMWQ1//Pf6ml64H1nT/423
uECmOK4bs0ZebE65KXptg5kcEL0ZHeZ4W3yGVPbH/Nf1MS89ApSTMdhE1kchRFnckS1B7wwVlute
xU9M+52V2o3sJxuj/kfStN1gopk4Ax5RDysDix1ymugi4ipCbSFQKXC0pydYT4H+S6hEeiohpAyE
aCxlqFd/0oGue4nQVNrT8OWKSi1cMteqG5e+rfZVTxRZ0xlmTG3SJqZMzOhl7Jrpe668hc53YKxt
+hBra3v3QlWJyVJQhFSCYBEoitPJ5nVvW7mad15fPjpogQwk943yEWrbtLjJxr2fM1kz3Kj9j5oq
/l5LHibtZmXFL+0vvjW68ghyEiAuVnxItFiG2dF51vhUq8omaiKch+G7vSeqjxWW7snli2kidt27
qS+LHwQDR0F2rHTNg93VbgBDLptWtv2lJwPpMVoa/DY6r4u1SfEjDfySMCRSXkVmkcQdvWoFvOqa
5PjFGxPqO+LBhOJE/ou8UgmlIO9pYeLw+k/0R8D0kdqOE5iZVNNp2BWtl8kv47CS3F0o8fL5iQnA
61LHRL/49PM7kdpEY8CrGPabrsDfkssDBtFBHW5y87b72f1jgF8r9pL8QYmxiHbEKc6rQwdfvg1N
by2nUy8uOXG6EOkhGFv2EOooMcxcj8h84tu8V1wleIJih5HQ6+C/N+odIEc31XBAOfTt2zx8BNKu
q374xT0GnZ38XHbP732RueO4M7O9XLauFj3o02pd8OIhpeAM3gQpWQKr02WTIA1J6Ix2npodx8BD
XrorZtwHwrs0lw+R9aRCjWqc36Yz73pYzql9bJBm87EIRJS03NmraAsx4tmlRY1SgcJKRrzMPVry
Kx1xIcIb0VsetDtzrO5Grmtc3Ro3j7MbWX4IlLcanExsZG4sZbdpmrrm7Kw8wBfDTbawyFuRPEE/
+XRxmlA1U1IWFidAcTJoPDkY6MO9JGHm5kXjYtXsGVKysXkqO6V2tdsyWDm5Z0EYVUr0jHmLheAt
WefpT8BvncZQNrWerevgHhg358bQk41Mh2Aliz6frxgMMSdqEVwWuJ2cDjYFbRNU6I15eehJFNGU
707zb+XfOpOrpNsGbFroWlhD67TC5JXF/nrqT777YnDtdHAVc/kAExJmqtx20fOrlbiC4F17Q/ht
tu7ncEPJdlOz2tIOBYJIvh/sbZm6Wvos25v5MKkxXrM/23jYWIFrqSRYPrq1xSb/rSbhJrJjGI7K
AXLHTg2fyvmxal8T57mTU7fT0W6uVLcvXmUtc3Hq2GDivMnDdKPN5UaZnpVsG1jb1P6pd7JbEWob
aCAOmhtgNYedQOWa4Q7Cd9B/YmTlGomF8hNqPG4X0zs8tNljAzro+ltz9tSwXtyxgnAOE+msDIGr
QCZFedtiafEmmFBCJTifPLAEtMrRhuCey8zt9THP25SQjQklaNQTQ8E4WOyQVJK6OJaQAxQVSoH2
F6JLIDTcEvwm9bIi+YgRM5mCn6GxknhdmC+9KWZMbxwNTWcxdJ4lzuQU9pc4oqIFgumvO38kTXet
DT2LLlmDK4mXarEhTwZcbEg5r0ncI6fxCiKJCAa52WKHBkU458+BhKMFxwJLbyHCt7LMZ3egWGY0
QkW9hyhCXjyiThrkvKPMtTQi1wqOWWG6CNNuBCBbaMvJ6p+UxTfM1FMGVPiE8NQ4bKu1eObimv/1
OxYpSC2PpVNo/A5/BtaLiaeG1Fs59NtJRlxIGvE1nb1y5cr7wq4tFx4QiEhAHB7P5Z03NZpc5ZHZ
en31s22+1c6hTV79dDPp3yR7b3f/9oSvZF9xG3nGvvFdv9oq4y6p9sC0BUHMWitSnb/mfBCKKgKY
S82Il3JxOTnl7KC2QdFo3Cn1wbIOznQ0a2QufpQHaeaRd5PAhQpJxTxrPc1+qGWviFz7e6HdGXtr
QJxqU30aw8bxX7T05vp++UpDz1bsfz/vKwP5qwpT1HgY9BFlnzj0qnlrZDt81uqnON3Uj/WELsdu
rLaxzbm8y+5kMDSNzok9zsVhzm/u8sZNNBc191behgoIgM0BAIAzPCvWyv3xBas9+6HcVegGAquC
P3m6jlkcp/6ssI7KpG9tVi1ELArGzDteip9xAOfeHrMbR8YC0FI8+pPbcVBvUqcroNrUP5C7c7E3
cTv/Tx0n+7n8jq7WtuqJ9A3pMTH/GDJEBeuQ0kY178uooofvRbJ9sIfiYKSo0qOYRyaA5YHq7HI/
PwAgurGMZ2KAjaR+tP1ML+QHWopN+ZZU+lMkyzvgbgnWplGXHlpJ+YXpqdC2V4VL4XuceNVkHsPu
Lc5fTfMmDgnjjHs926Pd7ibSXShV2w7cuy8/BfKfTnuK2MjgOxKstFMxkeq2IDEprPktLJJdqtU3
WgqQB+FlHqTr28S8dK0oX0Ey0AsqGosr1HD8YBwLlSdD/Mpd8ys4Vs/GsCvRhuJ1PMbdYQbrC5VO
PSgmsDY6M9th3OgBEi8bGBmVeqs0G6d7usH9RI4TN1TQt8o/2eBbw9hFBN31DadPe1bu249sN7Xc
TVuH5/mPeeffSdIDHJ543NQ6OigexR7V2JfxsWwffXuHMlr6ojxUO+cpLEEZd+9w1ft4v7IIZxGv
OMoAvolsBb5xeVb0ShoCrdJbb+qKbf6jy59stBJ/B4/Sz4ZT0llYqv7yqSyNbKrnzD4q9Y2ib/X0
UIEF6R6s9sYw38PiR+rsqqiF27ZpGk8fS7ekeV3tpXw7BeqmziljtEA4bpzwUYWqPSse8cys72BM
Y5DwHho7q9FcBHODb2BLjEcr/hyGY949BM4me8vKn6ozbBKl2lXBg+FjV5VwBdIKArHyqPn7EdU/
NQi8ovsEwHgXBWvthksLBToDICpSxJQPFnXGSVYL31YHokHIWFTkOJLBVpgQuHnzAYZ45dG7NBxt
MGJt+lEkTYtMJMk0JZasnNJ1OG553IvOPAiLg8T6o8X0xZI18Ltx4X0H7QStjfYXTclFdO/0SSgN
ctp6JWS+qfwQci1C6fb6flsbZXHjjfh3VHQeqYKE3D66czePH5NSrwUrZ+kmu5rICJ4qhZbzwkOG
Rl9QpgKq2L2VsP8duD8z1+hIaVpJxmM2vzrBYy8I6DzjygRpaRweAHls9ZpErl3rmF+KFKnnEiEi
cgGrZano7UCRjY0c8WyycC6XQbVvJVRQc/t3Gv8Ie9UjqQx8xascZeO3z9cX/bzkhvYDzwyNCcE6
4a47fWd8gmYzjDVqDkPlithNoBQFMV/1//iAJNIQWTXgBEX97frIFyIm6j9AyTHeRKBnuam6wcn6
OKZQa0eEwYgMqujLJFq+MSGnFp+OZ3RrndyLk6XJxMnhK1NoXGyxZOoy4qi4gTqEnWv4Jlhhwi9E
xKpC61CUuzgC2K+1K5v70lemckDRngtVNmj1nq5zZBezjEMA002+l8ZnKrlT8ybW2Ypf5fbRDmF1
SWAocVaTkrXi8YXc+AukCzAEhYAzBxxzMsyRAj0ixI7vJv1jKqpMKAQa/YdhVWtTvZAOQLulwoRD
5pf48+lUS5Sf7SSGABADvbfq7KBWO0OZsYV+FAS7pkFF0YKdiv7q9S116fsKkx9CT1wL6JYuovA0
sZyhc6zaQ2lqY/YfQhXeEhjw8J3L5EspR/kQQjkr44pwYBGsnYy7CBfwIlY7GJNk4EjND/Vnq98p
w94xPrBedf0Zz1zWPco2gscXYBVxffgLF6eQtqL/xH1Gv32RA7WDUg8FFVF60OZNO+mHcvjpj9Ha
JMUOXU4SLSSSaV3wjJZEsDyJcm6RlptCf5+6F4OKaEIGG8a51+vdDu+fnYl8sto+Cm3xPAh27Wi7
pvxyfbYXai8AMThD9G7JOqmcnm6vVIKYokzo+ZmUFWLkeXTUJY36e0G0bjfPoujWG27t6O5ok4cZ
kjesScee3138BFwiBOeDyGjZijf8orBSWy89waTSEE0UJIAqgwwZEfehedGV0e2crlB/z0/x6aiL
MAPH4DqJhDxpWmYHDAyQK0BXXT+AU76ryvxpZZ3Pj7FgeQNGoQzO4/BVv/4rVVLsJMvCBKanj608
psRuXSubvoHhl9r4KGzqBhcp3JFDwquVobWzrUa0KXAq0JxpVSxVkIxubLitaBfOzq2JqlYM8Ard
hE7N7vIStWRhfg2uTGcLxiAyhY64Oa+5Jp+HWSc/YnmskjIqw9gIa0+WA6woUcKNjIMMnUfFd92f
wX+teRmed2bgUSBNg30CoinUMcVJ/2vJq75qc02ZKq9Sim0SABo0ZS/W2hurkrZC/KoUwrwSNheG
7haq5HVD/tSm6SHEQFJb4ylfyOUF8xOVV3a6aHMurjXiniGpw7HyeiOkH1G4bR97v1PQvTlaZ0ED
yJD0OEBG2+h3wvlJvKNCL9jEyg7nHy/LHgdgRR26wfaI9oOpAbR8LDps3koXJKtHnej61vkScz+9
pfipYKWR2kfVkXrf6RJmg21PytSifjrGWzh6KGxAWKfwIAToHRtyph64NZI0qt1tg7lzU/lJ+EVE
N3n3S58fOp4Mu30deywUu9s4QAkEaoOo3tRheGsmuAKq1Y1k12vXq7i2zn44zTiBliCPWKqWVzhK
qr2FSmqefPhE8yYadwNC0Ei0CuEKs9nPKHcO/K60W4uJLxx1aue2TLYnpLKW7yZq+J0paRX7jntM
BIFCviWZjU1Z7tUMZQcNW8K825nNypV26TI/GXmxxfAi7Gjn1pUXTVjooCkgBFGEcIwY3dJv7YzZ
E4XypwgzHhUKv/V5fcucN+JE90QAZgH2X1Ar6kytltq6Lz1tgDom0gFAnrkz7IouOcgUE3Vq6W0y
7RPUK4zXldHP157R8Q8DJiOg1kuSR58UeWHFKre6ZO6a+WA8SbPw04w3cXLf+Qds9fZN2e+uD3t+
uZ2OKh77v26atIGYaU5KSQ+Br9zdN/9yRBSjuUmLxOusFdj6hej3dLjFxQYseNRKjUnOaugCl3Gn
EHEUPOHRw+2R5GWfCf3PIOEz+28Ct3R9upe/8VfYAo/dBBl1Ot8qzmdMtGWkXsldm/hVDXZyknlp
am/gc4dG+mVP2yv+nUzVeGVwsZinR5vZ/zX4IsdqoymGnTizwei2KKAp0FfItHvHp7edSVRJuM3F
Z8Y34DZt9EOYoTmOJWderV2PFyJkfgpwMAuSKETNZXnWCnA87ttJyGUnG9Dh3fxWzD3SePlhiITV
+muYNVyFaxCp86wbOIeKzjucKXq8S/NYei2AGmcUweag2tfzv3PouBWgTHhCKyXeCzub1E6k02ga
inj19EuHVoE4atyiBYbdkBrVm6nSsSmn61XuKWzeJvPvlc97fnPzQCIzRF+YYAUZstMRzdIKKiwK
CkgF484gDoGguR/7hxE/XHOqXWOkDkYjPdwVvf12ffALsxXYWmpOhMPnkvVZ7SsZoIXcw+znUKbd
fei7KCyF+FYPRfRnrP+9Pt6FrUxLiQ9Jux4m1LK3lOlqGmiZnXsy0a88IW0U1CtP+NcXWhwX4ILQ
XJDRBT14Bg3hSYjtHD07SR93k4YadGzch7lxD6lvN6XfUUE5IOkNvdV+E+KsZmZ/i8aG2mTx29H7
zyoJZlpPpu75iekFDu5g9kNgJz8TAyGCbt5NofPqD/3vDmOYTVPFB8Poa9dGktEDh7OLYilAeEN9
7sN/rq/euUCCRkdQ1J4I9BCCXJIHNYyqoZAh0SYBKprb7BD6wbe6im7NoT/W6eM09K6toBo8ZneC
ASMuRWgq+8ZsjyX5haU2K6t97lcifhLwds4l2q6UFE93b4wWN8A8VOumgO1K6TodibSn3NUGXmHU
0SB9oedAFyvOgfgXrhBMzCZ1H8irtm4X3sKT37JI7Xw9VEMF1hEaHsS5IwFbEf5sUDUww/TO9Ntj
wK0Y4QxvB6twnEs7WzBWOMH8E2Df6ToQtiI1kEaF1yIPNmXBTs+H3YARTykdRMdYOCnpP4vAIMrV
vq7ofCx3sxysfRAR8iy3Pw09oJQKtSbTWLyVxQiHd56mHGQUJEbjSIuT0nmCspXxpaJWmr07mzL1
BCxEEC0ax8PKLr30C7jLdNQMBZZiCR4O5lSZx6ZAKE9+tMjlFTSfhHj+hBYt8h4bH5sFYwy2qRXs
1YOB38P1H3DhseBmgekn6OUgJ8Wn+is4UTI9MrTE4DSGNI81OPV4X8bkCm1crgx1cfuTaKLaKJRB
z0QBQynOO2vIciyCTGS8+q3q3JUljTXibDoZIqNp9HbTyhGdsNQdjSewt+6g/vqvU6aEA3xFR+f5
i2Z5OuWhlsoWVaXc81X5xrLDvYMYu9YEvGIr++u8doEgLpUToVkBrXRZA51LObbaGP6Mr8tuOtkP
UMruHesz9Y8N6pSyFj8NffbfATOMyvNvKNj4oD24eCN5rmm3tQpadTbcYn3cz2F1pImUSbddFt06
eb3JnX4f59nWb6N7TTJuom5YmfqF65fdBARfSMFA51rm10USWHk/Q5WURsXr8s+4MW5Ih/A+l3a5
UdNJ5LRPL7aS3mhzskXuSVLkfWfPCIHNhyLKvl//6hfCMfjLnDC4ejSQwA+cfvYczW8pl1EPcZru
liDDQxMHTqL+VZFuahyTEEuzDBTCJnl/fezzQ8bQwqJRCIfwEi3u2miqC6ucVWASbO9BIUpxnqwq
RKotero+0qUdx+GC34n6Dk5s4rr56zg3pRbgdElrLAqbG/QQvufW9AfLZK9resltLTvaDnOx1sO9
vLZ/DaudDkunLpQToQEJHqaiSlHeZmryMNh1Avyg9nqnufPl4DjYOttt3F2f87lsFhcX7RQiUIHR
P0vnY0ONVaNGr61sb6q2vMmm4jfA/Z3k5/+E/XQw2OTxfaKGPxUc2SjsHeuivptNxZ3ctPzoiuzl
+i86jxQFVd4WoQdCObz3p8sRp02tTBE3eTjWt8p0dDrkgVLcUChN93LBE2Os3K0Xv/tfI4p//9d3
L4bGMKsSII5aPaAO+ypZ6btU/zP4QKzT+D6oiXys/9OJ+t+gy6pdN4H2Kmam2ZheBB0+yqb9lND8
nYK9ZJWbPop2bRze206wMt3Ln5yNzptJs5Tn63S+fZIYlt+H4H/ScW8W0C6a9q7KQJlENj4/5m2S
5btUrTdNWWBKaruWNXla+Q5m4xP3+geylm9aYaxcvV+anKfxhFBG5pjTXOQKXh502xgTX/Lh2I2G
dBdEfegmoFN98ykonXJT5k2+nyOgIgXq9oR/UeXcVP5dDdfLUQNvroPvUWBib+4XLelr8dbMnYmb
U3qD2tfnHEubSW0eoRBd364XHuYvQWdadYIMgAvD6WraVaJjJE+v3gEiPdpvZee29j4Ad2tlNHeG
3+XYPlgKmo3HBHPLmAZtGjq/V37FeW53+isW71aYtAVUVPIrmFtbvpf7o3n2DbDKCbQqtGWtaN7G
evogB/HaDXLpghaVCni4dDTQcz5dgMQa7bQqsAKo3Kao92lg/OnkiQZlUDwGXXozaM5ukO2tHDQU
LcbvvuzsQuUgNW+KBoUtX7k/Lt6n4unEeFpIei+rwaOSN4D0UbKtU+B2DJYmwJzVLNxXAbeXU76m
tfM0dHZI0yX8r+w5URpDhQApFBsr12VOOOmRY4YdIWEgT/valiVXL5vb2Wh3TtI8aHYRrsQKl65L
tAgUysjCNnMpG6fKg6XVtkZva9QeMeraFWb3zTeMezwDD9I0vTRBfnN9s4kMY3lQ/x5y8SKDF9Gs
iSo/+qqcvTjcdUq2CXJri5LJDtWjlSW9UJQT5Ub41MKg1yHlOd1gNL7HsnEUqvCBcYOotzsj4Cv3
yjEksAc9VntJU7i4w/ypsThOphQQWjispfv6edKHZDsdBuiz7PSzvmKrTUOm4lziGWheplq3t6T4
vi8AUQ9mdEg1ksAuIy5L37s2OsRl+HPSuu+UU/GPpPsXSso/lUyxPKId5td65SVVCvzdnt+ttNpZ
WmvjKxD9iI0fowqSqOx2/TT8yLURPnJmgwXVp7vSAohmNeFrmsYaKKWcjs9Y38Wxvk+zYaOV6cEo
jSdUjUf3+kc/V7OCgSMK/rzMvBpnInI+boDDMKYiAQk/7qPZerfjbG82DhLost25lg+8zZ5+xn17
VILhkHTqtleDmyZMZ3DferOJX8o2QwSGqMpXqs0hG4KDPA4r8eL5hQx8QRaUGD4UX2n5vPnRXKpS
osTepE37Rm5QlUpe5lB7TPMa+rHc/Mh/S0q1DbPkTzBVv00t+DVhtTRHa+YeZ2dT/BKUEXgWiJkJ
Yk83bpR2rW6X/BJrcLyq7m5aTX1EF9mVu2pTzclt4/srr+jZ2RRDwu7kWSeL4U06HVL1/bDvcyv2
fLgf5AN+Ue+yvt0ldnwwnbW1vjRBECqCTIqsIWD709Fi1Z7zqJdjL1E+MhqgY9XSdXx32sf+19Cu
lPTEO3Jy7TA11F14aBhKYGNOB+uRqq6iCpVjTX3X5wCbuNaVimZ7fZ+fPx9iGFocKHYxKyxhT4dp
jEExsP5KvMlqbpO2BckJ5Amejpb2LznearEKJWlO7htF+bYy9tlTyth0BJkgNzkp6CL2rcNWrrIJ
CGqo4XwcT8dYTW7H1PoR5cqjYWT3NtQVsqHjVNgbSWDFteS+GvtHstRDaPl0OMNu7Txd/FH0+yij
YpJBdHa6IGqfBbXUhImXxult1DxMgCnkHjXSzt7GPnysubvJ/epu0h3XkQY3daiETuNTKs+QS6YS
5Jq1Ilpz3iYRCwXCjy1OssZ7e/qbrCZLQ1OScKCWm21s1neSOu5tja5AaD7NME8tX96Qx6PbPx9R
oFqrAJ7vRerKKJ5Bw6SgzWN4On5eKgapYhl7Iw3mYi63kv9kDPLKXjxfeTgDgoVPMAPfUluMMk6O
UaojvWy5fO/Kl9ImC53vMcTZrey7s6eNsgY4Bm5hQDNAcxb7Tq4lPUSVMMLqsHBrusyZ9F4Pvmtj
RQLlvd1aT60frox6fnkwqBBHNnjThZPV6RoWSh8bhWxFXm4CEm8aoYLpylJ2QBnsmOmWK/srsZJY
r9MbhBFh1oAMhWR/VkObci2SiyDiPq7mG9G8ldTyWfXnXWZG91nvrzyZF64SwE7EHSQ0nOczBnyD
lmFhpH4M7F2kJCjNm/IRj7SnarC2E0eodaqto9cBGAnjfeWbiiOwnCxaqkIEX7SzliZhM+qTXVKb
MfqDvpcBWtd9+VFO6F5X811oq0CYm52uzcdITdy56kBSdsnKOT3LrNlXQm0Afg9764yuLEd9HuQy
vyGcKrfmwZvs7pudmg9WZG9x+/mdOONzUq8EjJdGhTxHJiLwswx+urHSmn8h17yBUI/g28xuNarf
MYP71oa2V4byU5bN773/5/qCXxzVIEDCzdY+N+ksOlULuTNir8n/GH69jfLxXVHH5ziz8fsdX7BD
fghX6RcXPjKYWK4G3qtzylgIBtWwfRa4q+2dkjre2M/vNoloJvFh9e7Nin9fn+Y5EoIHSqjYAroy
4fIsn4PQSQi7K0A81G5vk865R9c5Fu8Oyg76jdb2r5Pc7AcoPkHyp5eJQZRweM7r/8MbgJ66wuRN
2rT8okVagJRlFrYxHMEMTSddHp/r2fw0i+Re0obnsJexMtYf2OxvoxL/Gp01k64LbxDjmwJJT5mW
2ujidlbthrhoILqbk3JjGPPGKA5I3+x6t/L9fVniOIm8sIk7GEjXtatFTG5xuomFhF8oDbHzdkDm
OHENfZbIiyhlSMbnMrlzMIGMzPReCbRHJbJ3mRp6bWdtOZf3st+46HDspHBVUUPc02c/hVSbbU/q
e2YXZEhGaYXFRLwtTwc0B/MyPFB2elARG6615ibpZGB59jbMq7ugcN5nwMQl2eL1fXlOF2dfWoAt
OQXobPOOnZ76JkQ9PgiF3vdcb7V0esImzyvRRBRevUk0HZps/pb45k+tskEV99WuNo+lvdGqwNML
bDbkf4xU/tDVHKV+Q9sk/C+6eV65m76a7MvVIjiHgyysGnj9Tn/mVEUZ2m1+6JmV81hFxnOUDU+N
aj70wfgQglpMBjUAzR56Rq7IGHUa2NrTCHELp/7HbmRQKcWR4BGfz7J57KXyYYjKlzjL73On2eGq
s51Gvvaj0/ovklL8q3e+5U5TdlRMJFhskK9ZqL+avLlbqUsecrWiUEULzY6cNUu9Cw88fVr07GkZ
AOdeTlWhrlqaLVYEAgdaDMCKg2pr4GlV11D5I7cFdHx9E1x44Hlm4ZygBufAPFnEMQGOAXluk5F3
xb9TkTyb3ExVHb+QTTwNs7VSBzlv04gtB60abyPIs6h4nX7LVB+SBMosxhuB9tynzS/LGb127g6F
1iPUDwMt7vR9C0UjwMKumPLXsVVhL1QKDGWkURN2Zo1XxvVFuPAQUTXn1wgWDJHHYhGiwi9i28IO
JFEk9s9HkpW3UlZvuwr1r77e+pAH6zUS1sXjB0sCCUAqJCL7Pl0LVQrTesQmx2ui4VYq/T8IXwO7
zH70mVnz1aePTptddTRvazvbtf64aUNzm+G1ELTdQfytJTqc50o1BaSQ3iYd4wLnK8m7vjya+CXL
E0ixlBIOP/Zcx2HI2yakcBh5/fQgW8OTTW/aif1640+KfNTSDyqYb3bVNvdt5cOirJ23yUIQszZg
33QONNVAQkc2KT3LeR3nLtyGneQDbIn4b2SYR4UFTzzS4FlJ6MznthC6xIMh8bXs1plj6JHt/Gll
027K1UNRfb8+v0unzoFWIOSGAdovmcZVlNQK2sicAeYW8jR4RjJ/17PsPemKI0xvHsvB3F0f9FKo
S2/wf6MuKgHYt1daU4yRB7Udc60nhOdvQer5Y7kZHHQ5cHa0ypW79NIb+PeYiy0XS3OM+hSiEZOc
3keJRAUnWAlgxQk+2ysGZRQRxhLxLB4V9OSbyg6YloLGSqAqH0WbbWw/f/Hbeu0Bu3B5iR4rGgBo
5yEwuxgrb+oukSZyynmq76ZwfJ586VgPeQKLN7W3czk/2Wpl76pa/qUHzqOG6otmuEma7LpiPDha
+aJhToKflKptMd54Dq0q2lSF02/lQt3XTfFe3/ZoKcQeblGaHq5M4HTjCRaLhtw4smIUTUTLfnHv
FPk0TVVLEhnx0HyLpG84Q8FxVzaEDhs7tlbOsXEad5yPJ+7Bv9p2fe4b5Wj7lF+zBgrq/AaC+m4I
SsqloMpUqQLEOR/lOcpdxwfsnRf9i1lCLPchlUe4VQVy8NLL4bNGJo/U7T4O3oZu8kb0ZoRaf4xn
WhcC2wpDQDWTh1ubNfdbX+uPdol/RAxufFaBOtnfgvH7ZNXfzTH8GT+0rex10rCPgvTnoLcPmdkq
XtGgfmHK/Ws/6D525OR8TV7/6oDqdzX2k5l5m5H29g2/tu/WVAv1s2+DFDZREUaDAPB4jhcv1fz/
mPuy5chx7dpf6eh3tDkPDveJMJlkjlKmppJKL4zSUJwAggBBAOTX35XVbZ/bZfuc67f7UBWh0JRK
kht7r70G2IBAu522m3RIy1E0ZdyaDQj5MDDKh/iMN6qwq4byWR7Hxj01fnD7qMBrmM14Ng5CxYd4
fgqdBUm87M7WCFXHcC46DJOND+lr9DDWy7lDWGgrs6BEYnM+u0DMsBdY7PcFpz4jx4YMN42SR7ca
bnyEiC1LekT2zsYVzmYa463gew1reqj8dmZxy8XbWX/5JwjAX59n3DPXhOerfhDzOJgcP+M2ge2C
OSW4Z+oVZMsaFnTLHXM+kvnjH9fDn9DyP34R9qs/toJXn6af6qGP0Cnde4Aa1gkijEPgxnmDnJt4
mMrRae/T5bR4yVkh80Mm6UNE+tcU4uNXm9wSvaGMIoDBP4gq8TPuw7zEuKDY/bMIhp+Q8v94kWiW
UCZhz/AzWCx6FUSr7TGeg7ftdOo5msQDo4DtLPyCgwpihIhmwXy7wAASNN+hLytnvK2I+CfE/p+6
hz9fyTWPFcY4YBb9XGcl9xhI9cN1eK7QGpkbNsiHlchn0Zkbw9eTN8cHW6cHkowXbcR96Hpn3+P5
4j+ApZB5xisR6bFnyXjTBd7Js83BdaEF+seX9adj7s/Xmf6IkQCgAZbIX2tOFFISY9+LsWu5aYOD
m7xJeRDxfg4/Z5CS0NY3+vEf/84fyVh/P4P+6+/8aWLwx5rY+fo7nQHdbDveDjzcpu+U89Ih+gb8
ZCRqjd5wpCjpLRXgAo23zXq/ujcWZAKPIuOmcsueQzfc3ki410zB97D34HNoL5Br/OOX+wNX+unl
Al1DcwVPZsADP+NO4ILVA69wKYWwFxKIcsKuNxwfTDB+Mic8jmlwGwz1PoZ6YFn87CrhgLhr65tk
z2b/ZlavdP3CjYTXQHzrL+4zomLmxctdPR90oOCo5R3R+2OKUBDfz/AG6rGJfHV4+NXz54vT13lU
s9y3KcQZ9Tapl50no9ugpdmKtlyQDU++SpNPBKJWlxThjGyEfjyEC91cPwarvXDZF5IQpE67hWeA
F9alL0fYec0bF3ZnIApt/am/c6S8F7O4u6rLVhN/9VZ9qU3ztV7oA+9gmuCb11T/s6njv5x7ED9f
F8xI3bpGM/68Yk6CvpJLhPtBmBVx6KeU5Ctor2YufHFqIYXm66VjMKh4dDhMdIY/Sui/vNt/rT/5
5Y9LOf3t3/DxOx8X2daN+unDv91+0+pT/Nv1e/7za/76HX/bPPz74y/fufzl5qF8/Idfuf3kt9/Y
5/TzF/3lp+MV/PkKN9/Ut798UAyqVcvd/CmX+89ppurHK8Hfcv3K/9dP/vL546c8LuPn77++83lQ
159Wt3z49c9P7T9+/xV4NZT41+r0L//3L/nzK65/xe+/HnFowwvuv/+2z2+T+v3XOPkNSnb4MQP4
gTQUXeSvv5jPPz8DwBZ7VpDsoHv4UQgHLlXz+6++9xtkP0A2sNkDWI5O69dfJj7/+JT7G7xjoTVF
pN0P83fv1/94eX+5nn+/vr8MM7twmElN+KN+7BX+/ggT8Evhzw8HuZ86OLwZphGsJtuKoeUdgh55
XCMwyx/iAJ66RxZNHnoVDwaM+gOhYreygaSzmra9II+28oE9JR1EmP3ZkGEpcOLlSbDkfnLvhc1H
QOCb6CGINQmmp74b3gXz93UKBM02HT/5lXMbUL6lMTSbjLwPPhObRdZ1Jpgse8oviXRG2PF60BrW
wDwdLLnnKO2huiLH2hmQ5hvML0FQNzkf22Pcy2ekHJ5DEu948wFDYSzMI6+AS/pDu8I2030O7fd5
grNLGL6YJvTgVt0+B3MPXgjinm0yfQsr7JBI/Mgb54M7js2xjbpznbVYQDifUtI+GqvNLenWam/D
5bxgVVYgbYTn6TBCLLOo13Cu1n3FLUqIM9+zMQQLxKpDmjbIJ4URRybH1NsiGmrakrobC9efnHzS
TBX4EBozBlOTcEFp10wgJ7ie46yr/RGZXj0CzOzk3Dm8ioseFXJJjdlOceOVkazfmCLzPvWW+Qv+
Gr4PhjHejRhnsjEtyApFYePgv45oZD3MrMkZOFlZEwmWpbp6afj4Sd2gghCy/5DtiEKI0J0yVZ6P
UWKoc1Y17ZtjJwTbVFcXuTr4hAZTnRXtENp91S0lbXWUqg33V8ArQx5ftdGskdswFNggzmTe/XjO
/leV6aZ9l3zi39XP1eQvpeq/r1//Hxacq/v2/1xqchQcyf9aoq7f8UeVcaPfXLhEwFYe22wIb2I0
K39UmeQ39FigbCGQFNj5NZXu11/+rDKu/xu6G9B5QbRBdBCIC/9ZZdzfYJNwnSKQ9hhjLwnX2/9F
lYmA0P91uPahi7+6MILonIJRjPSIvzZTThNRKxavRILkDRlFyUQIT0Ikwm08sJqzarBpYctkZXNh
2vmx6k05TMBzuVf0gW0QHxi8uXXyBjuWYwQPpEqtFfKfMLYFIxNXdx3khrAs8GRfULCpM+EHnwCJ
H2eE4sEesAmwq3ZhAufNQFVbkl0zXMHBweEdp+tBTbKojd9uURRfnKCP8yWCu+hUPzAvoTn1g3xl
wXjr+9TPK3eGH1dfwn/lq9BIvGjj6gT/mR3S3fejGe8BmqEsBczCQ+pzBss01V2/szyGbBvDYLUi
562m7LC2y+vYi68wW2HZ0jtsO4/OJpgnLGGxS2F2HlA/W1gRshcBu6u242bTjd6UaTzalQP1FvNt
PhMo5ZIlgYcR1qq7FOl6sYoOlKWlDvZAGmxehe6STxChIUJ0PbXxy9yvS8bHwCvbNC4s6g32gshC
XPmBJm4O7B+kBEHjnIhD5S3fOHIMBXzQJt3nABhBPochbdHNOnevTK3G8LL15nMNp9Ecpofg1xqG
q6dg/sguARB4OJN2dS6j/hjLBOmT7sV266cZxnRHaFXKJ1/wxwFxp5wfIra+pUhlLSnvHmkbv7dm
eTSJva+l+kKCpd3C0Q0EcUg9FAJvfWuOMnH5izXBfpkR3irX2c8qGoaboA62pBPbpvGeY2pRcgOn
gpf+5JTQ8mxjTz9SbAFOmJjLztXvwYJy6/bhpmaDzbRM60vadIXftnfQmU13dYoOUcXwcYCoq14R
BEAY4HtCvrG0drNOt/4J79SG8gn3IM+9qP2q2h9XhLzNQfzcwm8/J9LHODM5t+HwCuYSmGHL9J1A
bmtgFbii9Pt2NDlGYi9ve8RFQFy0cO9g7fDcDLTdUoM/v1tCnNiky4ByHmAqmuTzPN66UCPD1R7G
VyHOBi4sAltjuueWwwejc2jhed2+AmxQzAk65NoqDFBuvenko2XYma4abp1L/9EBzEkaZvCaBpVT
Z4OQ9ftkrEvNhm/jOOxNTY5RXAwyKYJp3MMCPE85EqkwbUMYvuYqkm+jUkecaeBC0d3o+/dwK0KI
7aG93u+Y/6FOpFe/Sb+U/fKg+iDKw7bzi2pywqKSZVQHcAjtSTG2V82XsPEmLnUYdnvkkmChQst4
sVj9+gjhqic32AJWw3syebt2cdUezo93SwSiQSCHHY5KWXaqd/Mx1jRnK4AOdB5vPOieoqreRy7o
P2lY3Yqh9nO/Qp2ogou31vfTMu4RzFDoFH4xC/S6wNMqF0Tp23ZRDzZGSsBE+oOC2XxWdeGU43rh
uvenuBu3cOfNZk0g2OhbOKI37BAofNRMJt1Cndlx/Tgk6i4myXAfxnTXMT8qlWdgLoFVvZb9tMET
5O09pE4QDwg1lwZq/Ef0GNsuEmtGRHNofO/YCNWVSvv7Pk1RkLzP0Yelru7gumuEhXItTVFA8TcG
LaCcaNA7hrtTg6Mqq0XtDPPfEvM1mfjFNfGN6mbnfvKIU/qmfxeVvngjiK4MbKaDjigM1RSg/yqZ
5mx9nl3UqVEZQGXySII6vqFemo9cnwk6ku8uYooiPMWHdMRnAMDmjPoZlQxs+9YrgsWZt2MT8kK3
uJiGYcQjLszKuGOhTW5gNUhr6T24ProhSYj6pgJzoAjbPgXNOBVoGW3/6Io4fFET3je/7lGC5oYX
MOU5Tv0IJ78xuHN6Im+n3hFlbw9cyGO9JtHRdvCKA5kPYsd0unf8Zik5x6rKwtak9EfAVEz3u5bQ
AXUOmj/ruGQfD0G6M30w33A2DWVNF303TA+2uWJuHE9wkqIRCh1Q2llsnC0MxM4AwgBEjlIBhVI+
pl76pdeem7HKO4Fo4NyS5b3q3pue9199KZ7CpnM3xjj9Jun4FisFPNmromggxVtAaX9X9XN0pk19
jeSp+wvt0i9i6zYwj5xME+1ckzyxOPrikPE1wllWgCVxhB1ugsh02pRdoNhFz0BKha6aHYipLfSL
vnt23OEDNrFflilKNk4yqK2/jGsWr3cdmu0MSYyFEtc7ZxJRHjnixYe17+yu6zWMMSjYdO8m5wgk
8dxCXw2SOGrMYOwNzIgEbgDQjeJgkluZbumcPtYwryRTcN9b38VTCvM+IqNn0dww+UTRrWdzMn3R
sG5WdfwZrzAyiqrSpy38qECnrWH0gSBTHHLdVEzWjzaxZ3bgEJRVCkp+3bU4w1h9Pxhahp37QXuI
mBLyPRjd+zCFVyJX0felYfcIe+uLiNmnQTf7dGm/Kyz7M9vCn5jL9WTwyFWIE1Rs2COixc/lCo0u
azXoLaiJYgI7Vw07P/LOAWAz15J33sxrFlL25MjuQ6XwsW+e2jVtNjayp6SJvvd1Avr+zpEfyK3+
Kkn7QlSmqn3FxP1EnF0ULoVT2QUO/6mzB4M05Qdt4YzOCriS4yk68bnFdikm9x4ZeD62HpSXmrz1
o3JLwgB5sprfxRrc/IXCxn3Am5Guw1nJaIPUHiQ08Pqe+u09rel7g9QyXnllUElaghR9Y1l9G8WX
OBkjTGO1zdrO3Yv7vh4PVWPeFKRxtA40do3RW9yAdk/MQ8g8VO3IvjidzttOX4ZYK4w96c009QDF
18OEkc1UtFj66T1KNE5WLnJpdITIc5E11129C7J11hg15kPFsw6VOdNJ/d1X7ZDj8zgsnLnCvn46
6G7A5QmuHtKpeWjEjOyoJjzPFc8j6Z/1Mpx70Jwzv1FHkc44P/g3l4c+xsxozMRiCpJA+xdW47u4
DkemgrbXddTBUzB01DzKARuwzFMdEtkrD9NxYG7qBR/RqW9QT4HIKCRZXwX0Gol2/RsSbNjw3vvL
Q8DaN7/Dk6fGp4TPfOPWNdpV937oo3dEDJCtuDODQ7bLlbCQOgx3rdeVCeQD1DZP2p+6rV93eZJO
X1Kkx2GF4Rv8B6OA6jMJTFh0y/TCCIT1rbvs6kTfRAlyGuAw3EC8BnL2PE/FsoavOqzfMbuH4TeO
s2wTQJKPqgE5Pl5PKjXEo6LqcpeG2w4m15lclheVwNV0QlVALAV84o29HWawDbBKajpkX8B483l1
2hcpcLbX6ZiFcm5y3bAn7E1jbI32oNR/8xa5dyIwdhm4DpkTgis611iawD+GCfznRq+g6BmsD+V2
CNaL9SH29u9Cbl/waBYeo9AZVwDqDEj4rgr1Fu2SypawRYILO/cDDq6mS15NdOvql9qvTmOKHtbg
vSzjbnjqSfrmOGPO23g5WJfvIAyC6zGkOj0uhvumBHkP+rakEeq1ZBEkK2O8grWA7LwiHMw3x6gh
X2cYzdjk0Q3pM+mib3MnQX4fnbep4ZfekV4GX+GhjE7TEgm4SiMIxCHxRrKphkjC3vcRrbZDPIZZ
S8hFdlV8ajXnaIPXrzPEf/0CT2Hk+F0kjtm89nmW+PQodYSWYnQekNW9ka6PeLtYnCPCkE5W46am
V5kPPPzHQPSQQrTm6Pq1zFws4W0AN1gZe1jYsOSir4r1dNj7TThmqVxBz2phtlsH7wrvUZ4a/9OG
zsH2PtmvybWoj2+gsLOtsv6dmd2XecTF07bFGe6eOoRhJP129sMXiiMQ5kXovaXYuTGccuk07KmG
CpnYcdiCZthtnQFNPLZJa8KAGdmneXbuuFrbQ1cNrzBA7xALu8B+1WBsgG0wdeEcaryFZm3MM9Kg
kbrmtxcRcI6Vo9FIKILbMf1upIT6H8y/EUHZ6INbxW2RGjw/JI0/+84Jjr4Suee38U6Ck38I+4aX
KnbedVypM1lPIpUW+ZfJI5Iu2r0fzSXvU5l1MZ0PchIX2Emcl8GaTboayF2BhwgLN3bF+JDD5hjC
TROfr/8gCYeXPSzlUOaqHqr4+rjEDbZkLWozo/W9z5GAtoJ/4HF1XjR6Tq+CqdBA8Gi5eJEr+vIs
ZPRzneA23M84YWfbZV0FWp0HrdWmdl8qNJaQJ/O2GACNY/TBtyw14v7S9gjDFDi5zLthrCccoOOt
fdSy1lts/musOSuSDRaVbtW6pG1I886GGEobOBhT2xa8h5v+hIwX5fBXj6CADAbIGTkrZclzo7ub
MZ3vQLt8WOTyBTY5toBZCyvJmUYxDvBQH0U/qzyqopMIcQZ3Xnwfjgrh7+OY2R74PZ1eQ5sEm2U6
6bCfL5ODQWsACnAlZ+agtoMPAl8DNUGRajFheLU73M+e6bch5purZ8jOuql76LBvRdGG0qtGmkMi
MBgoDn85/Iwqal5bwvgO2g9ZDkJefMXPPbLpMKmLJk9j/jKs5aquKks97mYcNjlZPRAokZQwjNhC
4V7sPLGRHcM7riDKFcAlqQOLRn8c0mwIdV0C2LpzErhu46+uGKb+hcfox11YUKF/eKBDiptsGCIg
A5QXMN/FSmGsoM/Sc3pIW3oKlurEqWFPcbNecQWCa92xJxhTS+1itIbmsORYNeQICJv3q9R92bfO
aUqaaTOv8CQmE24/g1HMnbx96ppH5dcORvv2AbhRCvPylOYcvDyi3bVAD/YaBjWyDRBthbzmuhAI
Ushgn3dBucYaAJKuUC6lIXVUJFB5j7Fq9qMXboy+b1txL9ZG3UiK1Kxp+eJai6Gow48b6XBnE/ZF
aFB6BvgsZJ3PBdgvq8iHxVdZK+kzqGo0D/10Kkaz5Hx2cWys7fXUXXayoXtqp/MSdjW8o+EL00bN
ics6vEkXD+Mpv6S+eBoVDieWgDq2dvXN0Ns+12v1dZYUy6HqC23oFi0wLaLGvfC6a3bOiLCIBOBj
FdLX0ePnBsqx3ku2FSe3ChAY7An9wjoQX4NGC9zb6uUcxEMD03mQAKcHQCnVbqivq/4RHi00jrIW
vcAWxqHbIGUOzrhNFeONniMKC7keDzfumyjCnRAPWK6NE7RbysV0CHHesp66YHnxJL2p5HQjkpBv
APZjIV45x9ooWJerMrE97KWGEmHJ/YY1wsBxbNlFlF7SKYiLmNJ0Py+iPxjt49bFQyPkuwXv4rbr
64/U/5yiZWPouLfxNO4qK67CS++gawSyBnjzweEcSvtiUiILLsPxqML+1I/xd3hkImkpnFO8Ypya
tpOXnrmXee78TBwSaJEzg75wc+1eiYsrG4gvHNdj7ORdjQX2hgUdP0pWymujPHn6uCzm1Gi/wdu2
qFzDMs6xYESIs4nXCIcRYqp8e3bgKBMZWAcQOW2AYekyTiQaGkuzxYQvcgGtDowsnLv89RpMiHEq
HUAaM2XY23nLDboC1dmjOzCs9J3gTY/zYVqxMRBItibdPcwAbTY0ICurvpzkhA4Rxo04P4ZvXq5A
6jpOYX+Zrd71HupwhVEEnpIeAuIrfN4J+62blo7ffsbWnbZh+ioN7vn5Gizvafkiq+QEkzK8pHV8
mggoN9AfAO+yaBeciwI1tqAzTPgrf6OVOrg8jg/UmPa8+Dwq4DZ2LeR1WQMszHiHI3GxaOUSYsGb
gcIJTP2DZ2poSa3dI70G9g7p6OcE9lxLveN1Hz9h/YEwiTgC/kLoSbeK3fRhC1sgeDTercETfHMy
jMZXiz7xSgM0N0rKgoU+v2Vk+ByFd2kpzEABeIbFPL9DW9vBPRDlrhp75zgl9cYdzIas3LmrazD4
KhEALF2iONOhQm8iYm/XTdjGEoId65oeK9nqJ9rCfT5hUAyucLtAwB1Zi9XI662F8lO7/NvIINXG
Bag2OMf5BoAxbN3afhdM0Q4egzbvxvkOZyfINp5T3Ua9qG5dsZ6vcZg2Jk2JOrqXHnP3dpLfxOwK
yNfDetfCmicLPQxk4TogkmvdNiagl4WxwmEhv8Xp1W8FQU4amji0K/BTotDxiGYxG7dzDp0IoowO
wDaZad+icH2xMYboutfHcUaMvY3b74lMYYywlo5oQqQsty8pQ4BhRci481h1C/1KvF3TFh4OAo3k
QEOVV9XnqANeuMjxxhGBZ3HunSKueAD6kiiWCWbLcwsaQc/g4KL9ce/XrSpQgu6b+LoGqxuI2BPv
jbnTAKg0jwlgQl6NDhKs/Z0d3E2Nfr1jCybqTphCrkdGBboOZPbmziheeXSh44SYbRKXdTWdYUCQ
5EZN2JYD08gqLz6YptFZU2PDNVsPhjYItWommIMNnKH+achyhgUvsQ6TB0yHNzX4d3nP8FaSHkRj
ZdrbqKLnym1hWsn2S9qJ/QQSUTKUqYe5ZkirTeiPH9IZdu7VOUesOQOVshnsCzccqhyGqX/GpRWI
RRIxhpqCYIi4GghxUu0j6e0VBYcReMpcYC31nIJeVAn6QdHLHny4BtRujasPczGwDbArUzEc4yoH
9BD3IUQf5dUJgglTeFnFM7u6BcCt3LQKhhfRgpcy3S0rWNhxYIM71QzoX2Y47w3zGYoKmHBW6Nvx
29YTEm3B4aZkCyqP08AOfArwTjXibhmB5SUNv3FadvAXxFXAjHPCnTbiGeDN08Sr6uvVxCWZA4xr
TJRJNTc7EB0hbNbta0ckLzvf3AQwri24RSQKwIGdk4BKae2JN+zBTD14tg5SgoYaEUF+Ku6UUUfU
OBBsE71ra3HuWW8yIdSjMxDkAtb4yCzRlyV00R64EagPy5JFcfMwqektnNl3H4zXfVefYnd4wUWa
J+z+aowdW97W+9Q3Ox2FF4pv6gSPtsS/DmlgiEmO5gSt6Z6BaLhJ6WNbEVlODpoxz266ZBJ3Iawm
3Lq/J1jl5AIUEDeS56hZcx+VdhVQVPYwvugJ2cOMG0cvhINH1sHJFIP/htPxpMJAbx3E5OQhIlqG
D0BTmBGCuFx6Bk/Gqxd54vYKJ6F/bgJpN1UKT3bKhtdW4IU7MfoNhUeqSa0qrtFpG03iV5tCGBU1
eLD81EKioDxbjL6LS840dqANI3mtQVU2CmvpFZnmo74Ja/F1Xq42Gen4NiBtG3lU8euIBWsmWwGn
33UpROMtOdTSyBSpqoPpUMdmYLwQJcv3FEQ7TcQ9b7p6i2x4bH/SAB2j7Y4yJB+YjeDquurS1ThD
Q/SjZaMvnYfOn+jef4gbGL5FERKzMJooyefHOZjATqEfnWFdifcMSJ+nD5ztOo1GPgT3ODNTHT1E
jN4Fit7AoIzuwcbDgrqiDaLyPJuFAuljdsGyPwpZlAUJlm8OeY6Na9Hgi2MX1h+1fsP7L48zHY8e
JrnNJGHxwAKmt6FfyS9M01syTs6RQgWF8RCQQeQDEQkhnh38JcmbSd/N7TDsYXt7l9A+wRCIJiKp
VTFKQXIoeZ9x6wBDlyG20q3yS8Y7pCf6iN6CLw8OI0CMsDgbQ2SXrBhyJBZHaNcxtKrefuqqXpAa
5TwpW04zOyxj0oFqDr8QYZV/XY3fuvET7MoQP2HukgFKCt9SN/cEPLXWHmDulNZ9EdgrerF6ZT2I
ZRthqQdChj5I7TwaD3EdrYSCrkrZQzX7ddngtaFV8EFaHPC08TEGcdffOAT3uK2bW7VI8I6C9hSG
1ReMk22OjVabhw5I4h1ck2BV7qEdvgM8PeJnLDHMnhJ7BGVrj8uj98GMAzXF055Ny/VIU8BKtbjO
SM6HdOEaoEe95daBfXkr53zpyAl96gcLlgbRxelnl1THCFdTVBJwIOcAe2CaBqOweilsK2+oQghI
PHvg9y3YvOp4E8EkBIiJBKMNZCcP0WtSIdBH+K27HSyawwgWpSjQc1VCl4YIGXfDJhSzfrVPFQjA
mSU6zpJu0jux6AnDNoWh/hfqdSpz8PxlVRw8R2DtAj288iE9n26/e8YBpYRUJAebA16fO6+PAYe7
IYI8oosvnbwFWpRLDZ9Ruwav7QwMwW8Ck0G0Ahy6As0kdsfMgVuz46/TMUqXrzHHhmsKmkOCamZ5
4DwLlADHLXxHhZkGfL6T5J2EGsz8pm92EOsPBVkiF3+6GwEw6suVzGnpa+BUAxR4m2DA0O6ErQ9h
PWiGDdk2EftqJ7qBpGncqAFHYYLktCXE12Hd+9W38I1yY0FLQTT+GKCUjqL6DkzMEXANUNeeQt5D
w6vVU8efbQV7Q25Eod0E1K30YkniwZqzPSLI97ZpQal1+5iVFO0I7J4NuN4EA43Hr3u5JJ7BBATv
v4lhnxOiYA1zCppIqcJ4fohBP9ZD++xXliIgBO9IWA+FCeZCTWjOqcuGY9KpreYVUIi2u0niVABd
VKyInZZskExuisSzz4MK+d41stlMPLhrkzSDmB70t5gC48UmqUGOWgeKbcmYAhURIggYWHznrX5t
uh7vholH+MWCiFjHIty0XtnEpsvg6IaaKkeY7ib2o3X6i1IIpicjmNlgtxxriyOSdvNWhORhYanZ
6OvWXeJO3mEa2tLALadocDYVAdQdGokt5pw6G+ojYNGmaAYSwg/rapNTeAuM4o7G65Q1mpyiiMHJ
I9JuwZudNzkSJMSmvo7foCbpEzqlaYdpDwlHFXmBBfBt3WFRCcJ0W8DVg+brCmQyiDFl9wajkwV7
yLDocTDuQ7NijiJo3vEe54Nt+l0y8CeAuTRXFfAjAclkovet40ts9iz0kz2DzlvH+F1zjf4A4KZj
hw+eINGpqcYjFg2Q6tqkyUcR8X1VH1gfpriuQZmAQ1a4wLPWoXYyLNTETkQrulgDItEwJ2yXSL2N
1NfOuBAGVvqGsH1s5nY7wl+5SBrMHL069sQnWTuB8Z5O8Bms/P6ip9UACJ2xCHCbvTDuziagUqKZ
ltvKXb50Tnu1CEVwJgxtoYmZsDbC+vwAJzVSJCZdN2bWu8h9mWJb77R37bjnow47upGT7XdLOr/o
tFQj/iLdxk6u0Hc2swy3skm/aEk/IzaQ0g1GUKjj4eAAzTSOclC5+bGXOKqBHb508wPstMLdCKFx
HMOJEtcFmJwY983IsN/Fuh8G6uDHIwAStOc8IiFH0wv4kI4tFDEgymwdIHO4sk0F3xIsGrD2+mpG
l+0AlyL2kYAy0pgLgT8EjniJseK1CuIHMLN2QdjuW32Goh0AZ1uOiDp1F3mYJw8U7g5WggeKCC3g
04A3QV7OCFpFNl6iNn6F+HsD5nfEDtitxdws2QyYoPWuvA1sPgH7bBqfvPSVe4UV1hcPcTvc5/sk
Gu+xd24QB2OevDV4aSLcLTU66bmObsQS4kyZ35lZ3zj6NSBZweMsZF34NftuGS1nkKSvKOs0x7fB
+AGmeYvZyICWhq0LoJ5noJv55Gvs7yMUbY/eVvGYYFG5HrF7wfOOToPqF+0QgMH/h6MzWW4cSYLo
F8EMiR1XguBOiVpLpQtMKrWQ2LdMbF8/j3Npa5vuqZZIIDPC47lHidWkPg2cPWj/X1Q1T3AjRz2r
w31smVUA5U61nLQkdik0o3Bxx23O8jqv9C99t9zsSultki8n3oh3IZ57KAbvHTIDC4ff2Bz1pHDP
V1di4Eibt0z5lzqbnu3gCPdBDmEzPFPsxVLqITLD9plr6zebFNvHlPWSqO+G/VvS/C9dXlEirMiU
LMQbMueh6M7kYT/gsN1gtVSS7CokpZoZKI2AfEWf0SzkYjPrmmCWYAUQa5Bf8pS/6VryfGXCZKUy
9TeN0HhRZRgzILjVrXUc5vyb+M2CjtutmVm8NIvaixJh2Z9ZNTklVCDFy9JxjhluolHdqXkkQoLR
dywsm73wPof8DOwMXdo/9R0TFFvSgQbe0Q4VXHKD1plgdISkM3z337S4z32JyV+5HscNLeeub9jy
4XLg29bGggfc4me52YuM1sIENVLhh8QGn7kGO7nmz8wUp2FAZO8QhYgVYY62TNh3yIpjJxorCKy+
i83ePFLP8m3q8pM/+LNZnA/YCypr9WD76mYuaNwDMWNLzUJZK/sW8kwI0uNoj8uW3EUabr130ukX
be2Vl4/Bm3aiMZyOGuTQqIzbzDNmyoUTGbUx+R2kcYch+3O3BI/Sy54th4+lrxaqQd4IWYyRT9zH
pguK38wxj32Jz566M9Xk8YOOlKP82wXlY5/a0ai9nTBkH+XmtO6MVXLRUU+7gotGNSVL7eg90CYZ
iPC/wjMomzq47dkplTP5Slv3gsuGUsyZTDbm9nFYU/XziTg+iU0sGKzWTbgQo9cTh7BJRzYWjqAI
KrSBZngnTdwwRlk9lZzwTOVMbgLrx6PmIBFik3r2PumEBj+jDtdlwniVfowai7V1Po91H/axEXKR
iNHAO6SXt6GUr6JBAq8tn+GqbUZBz926KnZFoXpgybsJMmvIYtEX1VR/iEnZry6KRLUaN8rx7d1X
zwnDzgytOJrm5K8c1rcRoY65a89R1f72tjpy1p0z6dJImH3UJsmN+EC0cZdqpEy5Dv2aP974110b
3Du9qjr0F5/pH+/SxurUdA8UeWwWIeJBD5fAaT8tV7EcfQ1+klTtTdOI7JL1gKtP3j7xosOdZh+a
5jfsw8fUKY6i04/amJvYXMX7Uo8O2sgysj6biRp30VbZXcsayOQhbKrXxquHx9JajnLgtlsFpWnQ
3/hKGH3AEw+Ih2j3C7qzN17lQHAY086z1/WfOX/OgeAa1ofU4TuXroeA8pLqCfWwsedYP9ReZl3o
5ZmKhPetNoz/h3W+JtwiaZJ81H7DRTyZX+G0PORZl5HrXVLENJl5aGfjQDVosrdBK/ip9NwPwbLx
y6CMhVh7Bpe7iiSHPVqCSeph/dhq+MDhWnX3VeNYZtlmcwju2vrc/aCujtthWnhd++zbmlNG2mUe
V9NwK/l5I1Ehus9Cfbh29sfXwFGlJaGRvtZ1ucymoaMszYLIt4tTWtIEK+4Oz0ZVaWY2EpoU0Gr5
DhM2DABb/0vDAtOjt6S7xPdeq94sI6kFWFj4uUirY8+HGjavo5X7u74+ds56rFFsArd4qddMHo2u
vULrNDvbkki+QYeaeAxCkmaq1Ct3Q82ixIqUjhRsZON46su+e+Wkz0d3/7Ng1/r7SrlhCa5N2g17
NF0mE0iI2mD1Yo6cOWfEC4iB7azdcnURiqNKrdYxgWND2EkCTgqjqJ7SCSZskOTaZIb1r5XNT8Ec
Jw/4QcyR16lxIyezvjohBG1O8UpYzPNYeHEpiv7VtdpdpYvPPqvvb1D4RTQ254e2dyzv+i1LvTG8
7o/ZmG9empzmGpQyA0S4wBNQoRnpW5g3L05t3BEi3n+HdCeml/b3lKY37rg3++6/J0acTCvAiyDh
W89sn3VViviY0rhDRymTCvusFVVFT8ZbxAL1hKPSMljevBgAXkFKVwUFWjQ0i8pg8acrmQs7ISmE
qEuGnGLpJk8Tpr+CqyVNdL8TAO5JxResK7XRbZXHsHAoKABXNumF3bqWUZqZx9U0v5kgfmerQ7co
CKR1M/lee6U49t5S7wgIRpIIO0Eu1nAwU/UtlmHdrwFmS1etB6D5/N1H42ZcHpUwdVg3QwBa/Zab
jeSmGTPjyKux9Pw7Zt/9bRcWaQrd2KfG5DanRWrLBEDGNZ/LWkoueuunxut6qtRinVoDq45Zy5/c
yPeON4dsFU7/a6uJ1a6V/jUz78FeM3/HFmoIwZoxb2oBlQLSwA7l56qt+ZqnrQzM4MokmI0bptNs
29Dce7ZRHiqEI5TlfmtkwS21iPP5/19Y8lpHeliAYrxXhT7UoKDsSmfhBly66oj9/4bBn3l01/eR
2XknWeF8MvI/K1vYdnkhyFeiA87H1tomo/XhESpyYCSUqiC9rsFiX0W7mjvyWguYCvFY9c9+x0jK
8EjVitqptCLgnmWbh8E/JitvIqUIC1oy+ozgWldteF36NbyaffU0ZEa7EXbDYAuWSAazcTKUedTs
yozLMZPs+esYHJfiwANNzEQ5/PbBerOSc4pg5fftW4dmHVVW5NX92xgUT/4wlAfHWT4bobAx+CMS
uj2ku3n6tkhL5NkxWOtcWgGPprr41gOx1h9uFt6SXG+R50+2jY1gUNeMvbQVWCis0ma2K/rP4t8q
vQ8+hUtnet/AhCebvpvm8DsYWuo6S+08lmFuw8n4XQKv2+bgg9MMYphOaxgPohwjSzHTbNOt5fnI
ufxFGu5vaIofI8MxiIsv4WFr/xY5m5XzwPtuQ7QW1kBRDCRvARtt7NA4ph4DjqDxA975QsejqY7F
0v5JqXlqizZpLAGehn0wl6RRMj+VTe7umiRmy9R7oj37+jTa+dMAqZ5qwY8QyB28HCVF6/x05R2F
ANTejd7w2ifrk8g1w9kJPaU1qErK8bVjAf1qNNwi5F1HoYUCh0+FxJ0X7YMKecjMOj8aiKM4Odzf
LJyubtD0GE3xf4fhKe38BxHsHRH34Xx2fIp5YVixSst0k/aQr+QFwjWw3RobiK7HMi6dzAcop3cn
P6VINVfAa0F5tslFcpcUPqDpQRyPq1fY1MzLuXOZEL53NfuOvbvIOjA+bUX43PrDcw4cpu3sAVDz
kURtMmjs5ClV1od5b1PbdRRRnhTs0mECWybLOQn7P2lgXOdQvSUlmhoNqYUMlTxZnn6TgdZxncgN
qSJEoRXdaTK+k2nYA0s2UQABdiCO8qzK/jMb553DfHWBoE4zDr+cIlOFE68PDYTRCdZHJC+uN3wk
GesqKCCqJvkoEyvuW2NbhdUlKejIczwKUQtMkbVrVJYkqSTMbRyfxl4D6MWZyxrYBbDOBkb2BW+6
X4qPbj6PlFi6zz+yO57drHGqn1j+a249kxl/x1iwao9VPj2ybxPSxXpyU+MNXco7zVX2ULCb2VYK
cQEPYOy2GKoaaGUuCGPI/gUTg07f4IF2KORLx6gjcwyTqKrDXydvN6oNfwD/86vJspCMxUGjwSil
rTnjveVHEuyMEjccMpyr9klngg5i4DAhpIXJWelsTD29ecU6RYiLn6bBaNw+2VZCBqH6TSFqQAbO
jTcG6Pv2YWi9kTjm/jTIoCVvlsQOMzX+ZsOr1tZNsbcPHl1H9+ce5Qjd1Vw4ZOjfKDsqt/pW3FWx
X9tHfBtebKATbgKzvzmFJRjtFudxKa+2H8o9DPCDamz2f3Ojab6elRrOGtIsdiStSdon+9Epz2bS
lMyjfJ7DWrpYnJqEnHo73BNTgz6WwBU2jMQzYPtT7dE6g94edMVcCPcwprw/vch/i+STXckLwXQO
HgfX/HXlr8VKzFyx1czMYe8Sf/g0JdxM0vb1/bt6XEleyAgvvzU/OQOoy9g/dKnu9om7fIRm3lH4
Od+mhTjeeA32DefZHdvnsGv/1FXunKeKnRVMW3gpmFpFCOiEJmedD4Lh8+BW5KYOlRNubQvVLyGW
hFdVbeyO9ndskAG4ZKZ4ya17kI97z2FVv5R8gGkFe2SS9h45W/i3zHYPZYlfedAIIVNjR3PKY5YK
lZOY+MesQAbsQbOMRs+7ak2CTZ+UAMwhltq7LGMqfnSdnNhJR1c6BAWPe95GTrUedVP7u0Ab+Px7
2USqVhcp2A6YVuS12718tVsAJbsjDiuEINvrBdXWakw6VtxrSrfLlrfyM0jdvecmCKW0rWkF+J9Z
OdlGovjT5/ynxmz6DVh/tdHC29CFk/urUIUDEleKVTUYAmAf5zB9XyszwMDQ3UiHQDRTEGiEG24x
bygCFvpuz/KOU43sP9JeRNkQThwo+dEMRv95ggMMmfE7QX+XWKWxgbyVc6ojgTwmc92wOtRiFlkS
olAZGtKsO5TpE/aHar/66mecchb7aXa4OtM3S8V8NA8FwmKh/CG62Ib6hqZ/VG168Ur7q9DuHM8g
QJEJ5TdnpnfKq4AEhPwjHfufyrM/Ar/Z1otw4B57YHP3towhBkhW8NSCTY9WjXNq/TMWbbVrQS90
H3zUGVJ+Lumrp+KdOCq4wLZ/q13y9EOsMAMK38nu65eqx77ndmtcaPmXz9fdmEFj0iTxL+YeJGla
7ufgbhPq78ldUPwJbbMmaIvfuhL+wNKH9UTQ2zM9ujVqZrMUaReNg3UbmOIBFLnic++PUx+SRNQF
58pPqn3qLZ95MYL3mcEJRJPon8CJWzi8TV8HJJ+yftd9A5LW4EN//QLFuJ273YTfuRguhc8K5Lnt
RTRZ9HBChsEWiCGWg/MvZEGH7ZFxkiQ8Fp2h+Qll+Geuk1gVyV048a7+pNS+Z33hUrhvjlbpwZWC
TWOmv4WtTS+WZ1BHG/S4meuin3UhPSTkYVYlzDhc41O0LnvS0OYjbXfnZM6fC2zBFyLI/gMc+Woa
+0OHHhrfBidGelVJ+ToXtdohe3vczt1lDmvObB6QjceZykXUY+3ck2qCTyggv2/8nmoIR79d/uBC
wwDCNte4Jc5YCImtJyMPmzh8XkD8/U0A3WWOLl214y5bsMk27tR4W5Py+Z4GtB1KDGJdGBrRoMEa
ps5pNthN2tiGbPPqNb009cgPi/7Q84eWQGRbDNMbGq7lAlUZTaydPvR8giLtl4Pywe0n4BP4q8mP
tJk/6xYJ66/XjNXFqZjhdwa/uuNaX461fIgMUTsgBqW2FjpNn7ES2h+jqfBOgnEQgCihguUlm16U
v9F+6tM9+RgGXBVEaTFwUJKmVOTT2V5IlfF1EQPd/ZcP6cnq/eLo1X8l7rUHVzQPus4frH4iI6Gi
36QIEEfxmzbiCtHO82tO4qlL/R69jd2eiS937sDFbmuuv0lI4PP5Pv/si/ymSD2hjIztpn0KdAm5
0qjntWmu2ptOvCPNHs2fVE9m+uoapvm+H413e7Dfs7VTkZEGsSHHuCUkOfa8Kd3Oazbs6QsIypf9
DVdasjXG4FxXxhxLSMDyGWrbi6pdUBsVtK+gh0eY6bFSZVCIXv46ZgN34xKV9fzWOLbacW/8Wc6u
X/34g7FsmJTXrEH3RtQch8zxNNvevb0QdPSVqZeB9yRsx3Lv+1MS59nzyINoL22N+ZGjm/5A87C4
M7FCoumxDfKnVXaAs405O9DWfSm3w0PmYSGQZrcgFHZ21CBKthyOwBEI3LyxsPiPfeIvxzosn3Nf
x1ymn6YWm3EkljHLGLn1OrmuzXSrlvHbdr13L9efLio9Q3N9G0k76ikcHfTV2cd4Keb20dciTlN/
3bRGUm6rWn77TkfS2uBHtukBN4/Bh13MFJX1i3C6Gc9F8NLVbA5ZJ5ZSdQW/Uy0/27BJd1XpPE+y
PBlj81NPwUsfNgnI1skwMm+rS17dBQQtT9HcDXWeyD3fhgaSRoPAFtac07hU+Vry7zF179Sgee+g
2l2WUv8aNBdqGo5Lyg3CfriczCXdsnU5ORveLI4eU/2NdJxbjruTi8l/LXwAoR7erZn4xmu0fxNT
+0TMx7bOMZIgzAB81bMDWfblUZZiCmAnZEd8jyy4aPze+K8jbGBv+R5PlT8S6wp+XGbGg9UmqIlQ
ToRXhUQwiua4psHLmCcUlaX68WaENDe3tkEFdo3Vxd1XS/U62HKfdt0bY80xHlEXayXWLeakPOp8
DEIcd9XOab2/xrRmTMF/xdT+srV03U0vmlXN+yVZq02lggOhHaB/QnqR3+SPat1zdzO9yh+zaVr3
SThfJ9uJi25B9JKTjBeqiEKBupS+dQGHZ6UqwOPU9V9sz/tqZQIfneRvFu9GxbOMPkvhraoSgsl7
MO1piILWgqrg8ElCLkWaxiKzptgC6O2T/xxdPfi5TaOn+QYH43ECOwjtfF+EyfKAGoh3E+Y4rsNi
B5B9xOdYMEFiph8ugb9rmByvVaLugSbPnu838X1stW0b58UfMUwaq/Pt8KbvlrZ60D3MkljNzwXW
nFTKmJlXc6bv/ayZ9o9L021ccW8hZ+eUafEVoERdGyjJyU5nRoXGNpEoPvAvoc4csCtz3squvALG
kZ2oyyUqFpNu/k4u5wG7+Ky5iXxmPEFifYhWvQWiRwln/L1J1z8Ynh7aceHvPQmdPXABrK1SbPRJ
1sjJg8dKjCHf89DuxQK3YSHIBfcXYKjLfW1Da69E+Lfo6phCNkoFGBsFTjMCWrxoCnxS5phCGyvT
axc43iH/gESB2boZ6fovKQL7Hu3T7QnijJ1h+nYg25j6IjnIoWFZgnHv3KuF1ZTmtCdJ4pWdOFQx
ZjRPnXwoMtkBPogwclPrWTzlHecI6Ph3nehYq/EifeByaAygG3kZA7qQekop2LXaR1LyDi3r/OU0
wcckkiCejCfaXYnIPAVMO1XNxm4nHkrGfOWCs9tP8/PE5CbOx7DDfoQYPxT1A3rgB4sPTZpYdW0D
3FwrRXGk1N2R25+IP/UwYnW0KLn5UmSXNfGZAAmDhPLFR3EAiouSIP3PK5rLHPQkLFGS7Gg2GM8+
tXV5c4IBc4dnz5wtDwPsLjAAfZafH2W4kPMzmefVndj217Ccp5qTJbbdxcCmKo9JzgsXZmFBo1QS
adMtj21ESMwhSX0j6jJ28rUEtT/A2l/dzmyPZt4z5Je9zfZg67+1W7xTOjJJScin266df2CaHuPf
M/ckgjCIxNqNK+XDbt3gHMD4RMJMwm1ehRQk6byd0Lxgf2xKA6ydCk8Gtr36QN2d7ZW2oIvzPywK
GCLLn/ncUGiT7MObiiZauWdQzZ4VJutqRrzOWCYJHIQV32bSR58eBEfhqr+jz7WUJ8OpCv0vNfjv
9OIhunT922GSwHPtRJXj9LAWzjXR6teru/ysp2xP6vaxwVyC8uo4e9H322HmKVmK6dq1mFaWYryN
xurGg2GIQzViIhFaP9ZeYiMI0x9zmxhbbLMJZIzYKiXBNVgg0fMJwMk+5GaHvXfizSmslfidITiO
LvqvAuHfIgbi+1n4LlcTYFFNI29KBXEBKFCPhEGSBsrp4CnUjfTkLM4lZ1bXJxPkOqJbLMuuQlri
L+40HxPhyqOfu/+NsoVQBq4qDZDgSa7yTHPLfVKZ/kas9ntT5MyxPW6VNR14g1fvMuTutMUg/5I4
9a+HlAxMWb229l9novqaO9PepfeUpKobxlMnqAwXUg+d0K+iSpQ/7MrY9eLuqVBDuBMrBNXq+1Xs
dI6/hzHjd10ZDJkJb3YRBjlGtkRtmLwMpGXNLIaZ3rUj+emssjg2pLxgchkgAZR780Zv2Y15+M/A
FU5+FWDEwk57aNjyu+1xtBl+g9BEipVUTXdeJjA5J3DM/QDFkXgWG9K73NjiOx9fpGxPv9VYc4fz
b/kNqBGI1nfntHHQvVq+DjemQwNJb/9ZTMsv2DsCXInPyqDHffAWsnbNoOXBy8oycoT7N9Xlzyox
39e1+OwIXgqKfEYg5tYl8rNQsDptvl7FJB5N57kG8tw2qli3aWPtljRzY/eEwCX2nUkVxu7Qr8Am
+dwI0njqodJX76Qn+3FO8aUAeLkxzDj7xd27m8v2PuvSP/CQnxtWz5xcZ2HVYzbgtLTGuJhWjwbU
HmIdALwo9z0kCyP2ms6IJ0CIfM2LPVBBCyRMInBmnGaZeLG/6o8gZwZTGCDMLfTHH+WSf2i4Br79
lbdt8C+hgogWK2Cil1U/Xjo8owbDoxR8bxPqR2q2IFaXIiUIofCtc2sUr1CvHyOxh5upZx+WbBAI
G7oVtsRaNCwstR6Maz5hGebTpvEmwcKzu3EvbQY0rm8/zOxwZ3Vr+2GOXO1z2e7uH5TisKH5fnPn
8VynBHvwf7pnKRKpt7rskWmlwJrgTq+9tkj7GCi2cUxHwYyHQwxZv02TDQUeZk1Sn6ImsMil9Wv2
eZut3s8q/NeE3Q87nZgi21XCoTNuazd5rhMvpMVPXmu/JldyPa+KVTd2qp+J732HLEAvFe6xtgjz
ySFKfOJ2z76VvdQOqYfcXFpUIz1ycCZ3IGJ8dPK6pUBZcWpcZd41CY9C07SmS7od0uZMzmiHCAVG
bxT1p5mGP0MO8VqpkcAkDUu1pOvLOjvYZpMqINFg17dpfVrxPW2m4jNtAS1LbsGiz99Cpzr7HSDO
oiF914BxLEwFhdesMA+yxtGiKdmufXU1aX1maDDRt+e6gOqSAXh8CN3SV2jGwTBGkOT7yWj3TY5n
2PayNZr76rHzux+rxtQwY23iJCv2i++aBz9rhqiTCdt+DJ7XbFnrUyltyvN10YQaduV5ZfquYBeD
xl536XQdg3Ji9tkeHDG7B9qrF6scD4kmzW+ENHGn9NfzsPQOFl9opb332mT92zL3kByJwdyttAoC
jTQuZSl2esqNXcIT7hjLzcOEU7C4vJi9dwpXbGXuux+2Du0s+uPIrF9CqzBRDfyoE53zoDv8995i
H1IWciN2W7uqXvN9alr8jpgKNzpBdw2Fi5dwOgat957L8sk96YQnp7bMS+mfOEEw97anFC3pJVU9
fssCM4aeu0dfFJxX1YXPbNd3UAJmlqMDjjH9MbC9IeVG3Cd16TJ+sgD0YCZOyUcEcGQVbzaUNJTZ
fhon/MHZysS8JFi+rMxHrTwfSjp8483NXhzlGRAQK/4zzEjpIluAaPFaMZ2LklB+DwKSp3pLC4wm
ZhBupxQX6Fj61zF0v0OJAlJsfX++VU75DR21KUX3m1YSssObX0QbnqaB/BuYScpwUh6IxK2jueCw
rWws1UmGJSnLoKOhwSaW4dqBax8qLIyQ6tPBynyETmh04HrmYjkWAMvyIsdb3lWS/bq1804OzcXO
m4DZ99pussTbrTaVoZOOZ0Oxl0diI17UF3LG9Di0qzjUFPQmv8BNUnSSAsAGvj4NSIqxt4qtHAc7
ePKsHDWqMH/n2T/0q7FGRtJzLuTTRzeE7cFU/RN6QQAAmV09AoUPmc3OpkDRlZnLRSXNsWELZ1T3
zM2HYDXoScUevyItAPfGRlRl+MB1GW6NimzrpnIe/ZyTsEHwj+bm3JryMx3GXeHN/dGQKyuDRbbr
K9vesqzrMeghOoeBbqegbM1AMTooFiIzuAh05TH8njk5OecUJquIrRvIch3ipDVI69y432S1/WYk
P+x8qITT0DmxTNz+lKUxcSnWfpmLx7uEWrmDuy+W3jmDbU3LdF9gsw7emTEMYer5xpmgG9I2Zde3
uGNDpij+SlSi1hTXMM8RDwErHcdC1p3aWxsG76UYKejlcV6nF0S8YQODcCqMd9+w3zpyTDfWb2bN
IDwU7HXZHau7dbvxHpOGPE9geGOwbnzVX0uh0OMJU+lG0mu6sATy70KiPhy9r8P8e0kTPnxwBmoO
er1wwKAopmBntDMYdefnZ7gf/qFmCCnk+BUi2imDV4AlGPtwtYytN4QSML0kdmWeiA6ZKzaqIbrD
VObHzgrwUSpFRW/AhRbO8uMVn51qX2Y8/c9EA9nI8SRFVIbHA4v2nHTLsJsmB1OqaX64fXkre1rB
mup9RyznQJtaZVvHoxFtpGWQyu9mscBsslZA2gzwoypEWvKtOYGUA0fp59dcMnFf3f395VMzsfIF
eSpYhAAJDmuY7hfl7IpxOaXU+7zHS6AmbK9MqARBQNOw3oqFTnOYkE1wSE8bqxo4+A19LnX6tlZU
FaG54DSXnHl1MDJSMO9jK3OUu/hlsmewYV4MZcsZ6HwwInPhifdbKkrTGT7bNPuwkVxYYLZT5uF+
OtSrfNYO30xZOX/CkIqQzJofbJ9ER+S4cHLX7ski8cggxyh6NQCk0wGBlaKbb+rQJAUjXLEkZ7fS
u4rSxKTqofaXzxXRv67J4y+m6YUytt50FeZIdgcID+ixkzVDYIKx5PJvSLI9MZlTtFp3W/xavKZa
tpCv/Ucg/C3G1weL/Ju5LN4yemE5Ej+Cy3XlYwWmJcgEj/VeSefVn/nPjDjpZ0ftNFvc67bacxEb
W+KZcaPo+iAnxv+uPfFgZj/+2Lzljvfbz8Z/+V0tnymAz8QEchx2+XBp1qrfsHwNSqkJoHNNoFpy
Y0NNH8uJBvNDaENXG49gAmw/ct8xUBz7FIRNm3wNgf3jJyGtoIcjH7U69RFRhCa/Srrv6V+WE++y
rv1Yw2bPs32fcdjGNhiH9pYL5cVWGQJohdmu6cXwZLfrXrRWHvsux25vJJfUGB5XIekhVyawmmZ/
A36LhMkeWKuLgZVQjKe0OZh0fi49+8b1zo7zZfnt37kN4FkNxJti3Heh/FPloE22WcSMv9/HsQJq
pk6cQ6Bu/8wo5TNPRVxL+z3nW5gzhwYPOTKi9eMN795zBoeIEDj4K+q7KaUtn7SLB0LIV2y7sdCj
Qyk9dnvfhpWbF6AjsxXbonsatHnShpnsxgD9wTakemQR67dMBCce2NCEJnj0XAYDuuQFMnwwDFNe
1xr76ehrh7KK5lEMOtgLG2Ex86b8VJQ9Lx5CveJ4Le2aN6cYEN3ZfRARJ5WRRJmBCFCBjKghBMLT
iFaQzdugC4JbM9gWQhZ+DZ+u3W87eka3Z5VuZkaN43/ZWNv+A1/c8RV3cK88+0sxfwXKbvYWudy5
bXd7Z8wx4t+nHD7zn/3EmtmTVU3PsyAgGuJ12TQaa20yLpcy79E38AjRIXpkHRGfmfjY+b+tJXt2
lg55WhN1pxAWOVh33cBYMWfGGxaP97oaqPW/WQKAeFyjIsdi1lUGlWjdY7IDywdVVG9Z6ny6Rka6
QXmqpuIgF3I8HeUzbLEx43LJEmX312QcznyeYYVTHpcpAR4QmE40/QtlAix/x6AKATh5aS2q8spI
w2PL9zI4RItzzuyWpB5PBTHL9EkrHND9b8rJ2d4nAgQVzG9zH+RYGelXcf8+mfeBEF/iwV/Ro9pS
6lObzbEVlnwOLWWSl6XdaaDo871s3y+Uxw+l6b/XRtaciRmro5PSFLRFYTixmduPqs7WDfNZ3M3O
d+cb/7yk489r3HdyvcDUc6gyzFKV8IIHsTCd0ilLV5cC6rd7JYiEM83j1wwDloJ4eZLvm2V56gAT
toVnZzziCl9kI3vox3NvgSX3DYFwbsPMxXD939ah/Qta/PVr/ccbrWOfSSSOQI37bMxvacJIbapw
Qzqu/UAjSxYPLBhIKaAyxPlHG7T0kKFRMbufa/AW0BvueHConMXezMnq5tfyKVUXO+DjH9kLtJY8
/djkyVewNn0737Tzz5Q0dv7k7Jm4MjtK1KkkgtseTYSAriHUhFk5MqY75o9GiyDorBcnmV8KxVRl
rvKLcpwybsStXTGNdyGnKlvZ3o3AzHbzAKM2T28ha4pnQz7Ms3dZbbfeMQqCRctfgkUCWOJhib0O
vCFrHNR2zWWGpl5E9BB5Bqhm9AhzdVHUmzdTQJLgLTGjNrC/7mHGfDw5zrJwdLbzBAlH+gBXUdWH
nM0kqrREJtR4y+JkZUHKwraddPkfe+exmzmQXtEn4oChiixu/5yVQ2tDtEIz51Akn96HPTMwbMCA
vfdGUAd1K/Cv+sK95yLIJzY03TCMQdnBkm0O9B7eq15ZIUtCMU7JCigsvqFCHCRulf1se7dB0xZ4
pRUfsbPqU+OIB2Ug++oD5+ojoX2SjZAbRqrjpooblHp6qHZtt6z2iXfd+m7AjDdlZ2+I+K5zW3mu
kUnGNiIdEUCBc7K8fZidcpvMYYKVqpuoOiFgMmJhxuYVn207C3hLlbokHBcPUanBUYzGfduM74PC
hGcZ4Np6TkoUBPY5ULl1meYIeX6AWCOaGWuDdmHiZgBvdPXAtGcIWAjEZG17U4P0Frnur8ArkTU0
ZYuwKXTJmfRddkwzvoi2Plqgi/KN10d/dDikWHsQcRYCWNVUWZcqTpyXacgAqGGQZ6jlHOduGi5T
XMh1EMMDyWZSkctRPdSV8xhpYLWWOa5stxZvjuOe3JCsXSPxfxsJjg9qOdiUpCqvLDdABKeTbk2q
A/5eK/8Tm/pglBhj+6ln94epZjWLkQa7HeNknzE7HD0v26DAsF/kZL3qOrPGdeF2VIXAcJ4SiANH
xsxMKjvCNIZxG5KFDseki65J2FBzhtFWekb1Kwr4ic1OeGX3IA5iGO4b3ae8E/0yIIUgjkXmbDTB
paj9jmzitv6E2J5S3FodGXwCKsTDSHzPJtStHlaU4ywbRDrsatwZ0EcMfiRWSa3kGYygOTLYwzMF
WVmM5FYAdor7Qtsc6HlRnIfZOdtT6h6SLlBrKxX3lSrVoymC9hYnYmsXtsViNWbG7hTtiQxVpgVY
aU5OVv7ukFuRzFbvcXjWdwhgv4iQg98TdfThyq7vYu6fNRKqYQN4DZuUM2+ZoYZHjHj+pkNAcJSD
99kbXngfARTcmHVh7loUiRdgQFvI4hYDIt4syt6pSc4eJqg1fbx/S/9+WZnPgr7Fg7uFN2hf3cFR
Wz/XHphTrIIj84CntB1IsR0XUTGoMTE9ubb+QpSNzrSOX4OmN25VXIKRnAHRyEDdtI8RzrXz8mab
3KJT+ahcOEbdQKkRxwdMFziLyu5QiEbcnAUMJOLqzXS6fJ8FvbgZdoEGtqverEY+dSVlk2O0j3MY
QduzmW+q2Mr2GdqnN7t1Hsapuxh10hzGzMjv5yaGT1Lc7Gh0WJDyk6o0hoM5Ud7eVVhyZPDD5OGn
m1LjZRRkl1YoZbeji+c+C+r5Ee3eI/Xa9CIAJ4Fviqzw5ChfnvPZ5HQwkUl0rIhPEjYuUyEGOKJV
zV3uzSxwZRx/hk1zF5EK7aDBeEtCXCrplMyvMublE0Rt8hQHQIOYmPh3RW/K3SCam3JzffZUQVXq
Nc2H6XeHwZ/7n0k2e096PJZFduvyYXhGJivXrmHog6DraMPRvwu09h58BjDGVD/8/UXvoMODR3xX
+vlz1KbDEwf+8NQ6mNPgbR012BhVphOyyn+/sRLqEtJl03TQIL+i9C5EkXPAlTaySQJUZA/hVfJZ
HyOT193fF58U8c4phDijCnZuhg87+J+vldarjwVnAKZGF47PlHjeVRPdhLJuurfDcrxU0bwXGDnD
TcfCAdd9hg56S3K3B+Bu8REUsroYAOqyEZYPl2Xuw2D7b+8yQz4nZevy+VaMFtSqG9m++Kb6NRv0
pImz5HYn1Mmem/WPfVOlq/JpGAyYlu58zJIckWhf3IUKQW2OUFbFwt4Yib5PWrB8+eJp9+Yvn7rU
Rlpp0VCsPOnW6DPZD+co5I2ZiZ9Qx2BmYSCK6BkB/S1j1g3pd+MU6sFAYg1zhEvMZPBF8ZFbezOm
bhs0vwfKaBnEtFu+sm6VFHV3qOZlAJVCRw1FgADU+9QoIXkyoa44ITaqDkRgZAKIK0A9sC/grCU3
u4AfIQWqdXQ00Y49M70BTtwscZ9ZmnKApPGi6/odyUebTvwcD8ZLrzCzv2Lj2A00eabRvXkhRT9Q
W7+6mT7EFlUEgu7ojw7i8K0oGGyWzpZHIz+AG0cO3S3zxSaIX8S46G3R7dqe3Z65VMHWhfmBeSqv
E7Aiqtdsbvtp//cjVIibczHZFae/v84EyN9SpgdIa0sDQbweuTU6ICFmliecD6imPEA3ESP1OS0R
oXRYc2QKerHtSo5RxYBTuNwb0ho3//kHf9/755u/+vYs+HAhQxznHLqaKMueAIwHk/mDbCdKVLKa
Tn/fsyaDo6MaeDZx2Z76mjGOgUqCxLjlXQ4jpocfWP7jW5OHQCbZ8GgZqz2Q/j2Vc3Uchv7PRklB
SxgppzhRSRQnm+XJPqntvR69/jBDvCMYFXFTQ+aMgb0/pbKa6LQQnBx6p3/KXKrEkREh34x0HaTV
uQzzHtV7vW8MbWyyFJMEq92VIVmBYduveyw88C+DHXqovbMAFNJjGA5PqQDQs3wc0+l9vkAXk2r+
Zdka/C0bprFF6hOa9E9R9grpiw3DAuLPRLGrhwlI2mQP63yJs3BstKRldfBanxltmTAVy7+LPnwa
LPUjUDakAWKquWSDFSZlDLkrvbJAso5t4n40bv+QtQ2TQR7kgkaX8RdAFmycRo9vi071d5GNJ7zc
2OCfAi5E5LzdWZgDgtq5+5OP81U365pNNuwTi0yu2cHTW00rnjU0I0F3nyr2DUY3I5qaXyebKi+a
xc7uKVnL9NGeBAWJK9AHvRfIjTVhAvlYuxRftHdeLj/+enZcSI9FzLms9mlE+rKcozuLaeJepzaY
5P6GUrUf+2aT2p3cmfG8a+w3xr96BUT6qkoL3Z35GjndD8b7O521O+wRCAQj6wOsLEcT213pDfdQ
Np8sdzFyhuUpybwvGJlHL8IdYDkbZGO4dtm7rmY09w7QwVJenPcGrsXQTlvkLP0Kpa+AqT38qo3x
kfXmu4wanL0JKQwhtgsq9PBaeACgLRWXTBn5VyNCBmSM/EglR7u/lxZ0LIWMfJWjfMGoQSd4Uip7
ZG/+QPvMtCqVH8LFh0OYQNSTWQV4RpoNHKr5je/61cshasFnjP21+Vhy4aKs6av23RPVnl6EusEA
Ol2A2zVAtcY+A4CSfXeY3afwtC2E0/lECxEk1fl9Thlw6wR/n4ZioBxjWGN0umCAw/6VjIAY3R9k
B/fGQG8f58fFbb5G3SWtpZwo3/0QEdC0B9E2rMSEvsXxti2rnSLjzdCxBYPpzAFnol3SqHm11Pei
Hp7Bq0IvCKrP0XW6fUbcoVsk53YCHB37jbORsXEXBBczC4MNpo4cO/zQs2RFJmkabPYGOhlEU9wH
Zu3/0VXF5CZ5qTUz97gB2lyyD4Pl/e1zYpUaOmxL6ViWyDjt0LzgVhwV23QoHp4a9oGJ58aY/RM3
NksSu2W5/z2wvb2jq/+c5nLYI/0vQX3hqOfUocO0GRtU9a2QqHDdYsBhZ2iAhF3ziEUdmv409jRU
Dr6fpGcWFVe0XJaiWJHOVRr+rcdvwKaYaX1dlydQgnoVlm6/DgnI3OCog9jcY05Q5IoxjEXTvZZ1
yRK5yY6Behg86zWJMVBHTAFWiunvmssK5bYYD83QDxuyoxAWzfdqyA7T1OADJscc1aaxSROgMuwT
7rwyfoFehbvre55RekUVFyCsr9ew/Koz9SaHcTygdWk3IlNi1y4XlhFmF6iI2vSvppu+VBmfXwBa
bxWNEAZdmDKZp34Cy4ej0O3q3qjWSAKZo0mY+vh1Yu3v/RCSuufHzJuXggoUFlODYvGz3vEvfWZK
/bat/I5l/oOr++/mCFqFSjq966YavaI+oL1rWUjJ3xRpHOdBfZTp9C44UNXcb+Yp5tMBTWem069u
2kU1sSUQCH28JzzlrsN2wjIATtTmr6rhX3TbxtnX8lzZEY/nKL+qVl2HBcMk8cIUbgNZN/yYhpTJ
QadPo4Mipck/6lptpmlBQEzuYdDWazDkd8sRaMx4SEv7cWQ76SUmlt6/svXqPXeqEy7qe1cjWm0p
ffRs/DbSsy/dZ9NXb1ZbIbVTDH2owqzpI8oIvgIF9tTnyIpTHAlMpGcYzJ6F/qhTVyemCXK7n7Rz
rx1We7hFM9qAJunurZLld1EMl9Adrm6PiyGXXx0+traxbgU6VFKDyT8p/V2VuHuPSLSV74SP+F/2
cx+/LGkFZu+A4DnmMGZ0fOF7fi/z6sCr4lK37bteWDOJeRmJRGFD8NVT9S2atEKyraQKtdeViXAe
64cZl7SrHjSRaWqfHGX8OJqCvbdfg/mXGRbHoCtA5ZvbtNMQYDuIBpmLoYQ9DbF7kAeetRxsXrs8
MUhf8HkgBy+Hat9W3pct/ec55gFMFZi8Fn9A698lUU0KWvTtOnO4nkM4AMbQPfiRyeZi4SoWs/Wd
CPY7im0Ix4ljnYSZp8cJaUJMArGZpOWxSVRDEeTh+lROiMbNzW9tYoz7krkU6VgZQxrHrk8j0qd/
vgmXX0bT8Mge4wkD/zLsLzoCa6gazR5DX63Q+nQFZNy/BdK4FFLIgDir/74r8ZyN7LV3KcoMLxqH
TZh0gBdhw7BP8uPqJJY3cYDZfHBwPoUO0sK6PmuWRLyusSUIi0+rMHvaBwSrp79vMhs5SsfPirUe
pWEaBxQtLQC5SQUnnJKongSaKUCca96pT3/fmDY6sbT1B4RG8i6vjJvGUcJLKdk2afnetIOzWqwU
de3sQVefiMj9qubRPnRmAx+wkWLTDIzAYS5vzNJBq2gDlumMh27Zc4VB9Nxbgm47pxWM6ndlohmk
uAOCLJ2vGaMsVea7k3dPvkNVQNqE8chmJl3FKaO1YFrCZwffAQaXLHo4PEU2jq13I+M4bUPEvXD0
bW8Hk+ANKzyzRU4jb8zuWkZXzCCjU9LN1DKufqxAcFHMgoOtLoqsZETk7AKV82L3cflgKqzRBXd7
ghffN2Zm3IIgb6aDyUjIk+fFRzfzfyFAN2wiyYIixaXDARYi0tmhlkGMC2+D6m4WfrPh5uFjIJ+b
dn50fecykj1JpIvDfm48j1pdZes/B4sLqwV+MemE6kH15yQwftrQJizg20JZDJ7/GIkBe/46wrJX
+HCaSxnvo05cXT19WY71ykD3W1Ideb1GmlKLPYblvWEcmrjHFNz0T3Ph0Lo5yWG0o4kJE9BhqLhr
8rFwDiJBChhyRmPj74yxe59orvhRcxJyCW1FhhmyGeMjVjB/29i4QvhaCCjjfAzrQxQVL37EvjBv
R9Z/zR6uMvupkYcyMBjNcbJuhoCvZnLMS1W6N6j+iER6zLCFnf1preLNK+m4uFLgfPttyAPG4ULm
yzhSiru9Tq/gmp7d6VF6/ERMqoFeASe22poF3auY6xYDhoBiaDr8UxT0XmGMtPz6y80QG40iQT/t
tZeKlPnNMJRHI4niExaHglk6paAxHGQvGeRojRQZghT0YvbZm35snnR3Sfw4f2nGcV9bzivEVmzt
bAXjq5YFu1z+A5GGn/1EOwjMqgfIiCzVivPNgCGGqx3BmC62Mpw/PMZOSNoRD1nocspKsQ/EtsYc
au2QGc42f1hVceagVhieykxQYrK9mcPGvaWDAb6Pal0C9Z9wK6HtUYyU2NCiPjO3RsP67YwnfBFV
oJ2xGH3VBj6MOgZMXZrhpUrETbbfVtw/zo6JpD3rfvcN/YNR80ofTJ9ELvkYCudFJvx3TPFSr8Zj
3IkLeatPpFq5+67ANNh13+ygn12kVBvb5lMKG4P9kPM5iZDRhHsLZoofhNehSlnACBZuAgJz/btm
dLTCFf4x5vRlQfYAtHfvzsUmlfzFqgfIomX2OoNGxLJvs7zkSZRUatGEwFdYob4Nk4BmjRUnG2um
c2W5LywaI2z3p9kwio1X5TTr2jw6rdgFgT89T0Zm7ZQRXMtJP+EMf0xyUIJ1890ZVoobm4JgHvic
e5iL4I2wW/TvwDMQM/j2Tz9EjBEN9piWzU+M7Va7twrS5J2Q8G9dPgdx9DZqL9kmcrhnbNAcJJi1
Vta4Pw0HmMFI0AvjmZuI7poupU6za67LqvhAWf0xKbYwjuRTqGowgP1SrC+jLKJ+rI2yKUCSeWqx
kDDfbPlGz31FJkUeg4xL+f44loNzkjK3YZmHIsLYlzk5HbYcNcp44xarZuPOuFtQXImzmJSxG2Ji
CYyIS9qrD2AomMBWHRAJKQe+zarYminrYNEz1UCGYJa/YaG9DzOtemNp/LMk33HwElAQ51SsOnBO
QNWLkaYxogBxakxRiUN3KqT4pYz2CMoT+fHAsluZNghD8LybxCQniQHbnZG/6qH1mdfRqqYIwmU3
PoAmJnPAJlHWiFm56dr7KSdYFki0frqmP1Ox1/+f9PjTTP+7pEfbJo3sf05ee4IIOv802e+CYOCf
v9GRSz7k34/6V/qa+Q/hI9byHeXYzhLm+O/0NfkPzgVBkqPtuiaH3vIn/0pfE94/YK44DlmOfJAt
bCLb/pXxKOQ/iIKFTKsIYXOw8PyfMh5t8d+ibD3Tch3S4fk0WFqDOXDN/5q+ttBTaiu2bV7mcHJD
piaqQ7kqZ97L+v42G59dR3vXqcAi/4s6JxfYOGaSvzgVb7F4DsNyvtUBBMm4wIjHFU/2gauvnv2Y
dNA7ZIHvT1oeOht669RU3yqBKOmBHBfx0zS4AUvjr2iuzW0xOERR4Qtn2k/JiTBTJ/S1xjg1+KA8
QiGpuDYmuVNccVQ4dgMiSSAsQ3jVH6To52sfzjtLqnQjM/TIVlPsjSYf10M5IbUpGFPFMNZ2tgGw
ZHCR1hbGfRUHlF5WH65UPR1qN+7ObU3gWhZf69BKd4ORGhtJrb0u6w5fhlEyHrVzImEWgXQLwaqY
wBtidEeRAjQjisJmteAxF2Fb1+/mMP+0Xf+OunTE78hGFnrh4xjYP1VN5EnU93I7iefepY5wUtqQ
yjQ39oiczM2SHxKkv4C4dqdY/DLSi+UyRFi1HmSfbglccuMnbQGUrwb242Ad116nmRzaeXhCi/vZ
15V1UIN+H120m+Q5HVVYGrT/zV2XJ3xuSx4TsiWa0/Z1TOpfUYizmrHaqq2n8KTBqU7aZZtcxScz
Mkkwt2F2pEmzpaJAvNvNx1GmLXzSRRPrXaT3O7YH5wzT/SmsbSSlKb2x53QYktE9uC0xTtaSi0Ed
tY2ayoW3pF/wqbIVrwJ8Xxq9yYz1AVMAgUGwm2zJQLiU811qDwd0rOcwz0GPECW4naJPAQRqm1ri
sZbZuChOQcbaOz/HMLwQ7izgEFlYOLuoQtUAEuoF7n98yHLNDzy2CGnvnpuWqKliLXYyhIcZvtdS
Ijl32uNAOBtEPaqOuiifVDt+qLydN340eFthpyeD7GXKCcRRQW62jITQmmXWGWu/D8c0lnssPVRF
XmhjcfHPrOJBbOAvcszoUAsE6ZV2IjKnMLuXjYqIPmZbNui3qveYfwaSPCUr8dZSMRlmXvNE3Edx
qyvzBpNvZyVCbkuX2WCo0dGQBozJnzG1mWqmpQXkxboZ3uLJQWjh+R5Ws/DWSmZi9GLIBs5d6b+k
eTY+yND7AgWFlSjq92zA15GTW5u6Y8xqO4T5hDPBRU4v5vPoOQ+mEX3UxgMGh2nbtearPeTBhZ3r
k8EMv60KfY5m5GiI4G66wFMvO8h8fOvoqN7NrGhZOviw1cgw3MgeIrEacIfpRTfIBZtb5zhvyWcd
xmjXYSW/2p44WHm68zzsYcojCYzbcB8UFXnttLZ8VRYDF3veRM2jwZNjtQm7iRHBD+5xZ0GtrApD
LfDi+VdgYvAiYPLXMKNgYqF4EF314CXtD2z+AuvA6FyYhlfoD2iCOhGpLZliaDOmi2WI4p4nreNr
Ds8zs69rpoifW2L25hHbEMF9qBI3gdvb0BD3jkNCYVP4+LSd76oirs0MovLctrQg0FCwrGecIV1o
a2LDEFymIULAWhvpltg0kP3Bp+NmG5QL3dFXLuoyEO3SwHCLiE0GROuKrjy2JgOaKN9KA6mo3GDc
GH9XvbG1VY1cz9bBdmHKhVQ4h27CaimKLVnZNfGM6P7m2Kl2wuqRbFWfER9yRKzNyPouMgZ4Ghg3
9rhx7kjz8TeR1X2UIapGjh4sVC2iX58dP1EJctP/LT8fZUt1WqTOYjFaGobkYDLQIJ4gHzNKQYhW
ZPWqYOsz6N/hNmTyZ5ur0U3k1sohODjL2YCrhtW4nRy8Hs0b9FHOv3qTqxk4uo5OPGFoYQtkODgi
J0HYhTeWb6KnlkSlgqOovVr1SN8S7lKyaBH7+80+VtZ9zMB4F1HgrtpsaEhuQV87evdNY0X7yP+B
4kVThpabzdH8e+H8bjO/OZGXNGwNwGOrZoB3GqB16nBbVsG8mWJ1Kmh27wbXuPdQREDIx448d/3J
1Viikf/HFJxpsBWMJSJjmatyPQZAkyW/4fMwgHlnSpM0zCI8l3U6v13KcV6XBgGRDpNsr0uCU2ac
mY+gqSdxBoF7YtCqDCCCPLBzURDwcMcZvTaLPp9FrCPh+csMiRQxnHJvtixzcmy3UYh6OwU5iH/d
9X+59ddkTCd0dNfcL4zHoNAfDfRAbCbUpyAxuidSiEMY7VBSZzgN/BlRc+1JzEGxD6a9sj0EdUDb
NmMFWI2h6buS45Fjsd2YAfcvBPtHTE/fy+vd5nI5DB10ECeI9inCDINBPkt98ZyrNlucMVfPSPVG
TL7YJQMQghDMFbRkJBGt5a2CEhcTk4SVObXVDtB8sqUpYkED9zEpNx1wpCFnYZPVHU8VzGPAPZO1
ai1ezSV+UjtVdPBVi7Y8Ht6dhmTPZt2n3pvNdHBN1gY/4IqVTuOo24TLS47LF9ayihIT5gMMYSRL
FzDTGnJnRbGECJg/AN1weuC6CZTelGkGjsYCGK2UzWo13CApGkgI0a8RPpPTZIPAU3bzQyujDxC6
EcfLP0nTPaAMPAz82q+KAkUX9wCMrI0liJsiZwn5h3STtc8lhYUb8zB/9TNJxKEpZ+NgN05wK1V4
NhkIs66pw004EsBiJc3G8SQsS8SipOr1z5NgG2XORk0m5tIY87z246mr8uBqU5EpS+R4iEJ33/v5
wTb0sOOsaUmHkdDcDRKD4vlpCsdfaLfHuk23zrLD4iZmG+Ek60zb/PCChcmsTWtvR9REaYdFz/ut
OXs2DtWBNkDcGadc6WY7gzxskVyCwIhPUYtpC3hbxr3nOms30dE+z6z7WV5NI1ku9pr4IIuxW2Vf
FblV/gTOxfLPTqvUXrfMehK8XRxRwtkOk3fAuK4YYXNB4nOA7/IoE1QNtR//tgiuWPP1RhtiKmRu
MllHod/M3MNZwz4o8n5LCAgr4lvy5f6/xaM5gjiZLq7N5F9NuAOiqT46OufVHK/xIe5su2rPFtqO
TR6OfzXd64R27+oa5aU2DnTOJp0+I/NxHvmXB857T3DTK+w8HAPsYcKwwqR/4X++57XIEVshS6a0
EndzN+7bHOFQ3FbsZDEdZTkAqMz2jq7XxXA+zWd0BJ89685jt1gZpjwL1hJ5/UoMLao7JvNt5vLN
r/8kvacevcqAJjKHNggRn7+DZYUaDwc7MbM7PD/dFKVXPwXYoqJjzG565Tj6O4rn+8yzvidQyetp
VG89RCYAt/0urfRTGyNWtpmQBGH2JjDdv8XGAOBuj3XcWl6lWWSczAGGeuAa/Dy7L0siKPYA4fsS
Jqci4YKxHqHjoBLl4qlgMI7SFVdb4axCf7YurofpiVcD9NqCjj0oK3YIp7LU20JgB8Mgv9EuH+WA
I9jCEDtUWWzRkM83wbJdmFzCQETwgpvbCZ3jOh1rCIGRTQvd9bTQgt8bZrFO3Sk9K4HAaRjl0QzD
FvEo9P8JHZAUck8xmgPrZ08QBup3W0bV2rLM4uxb0NtLS4hdJX3IEuidLiJm4cRixz2487DoaaYN
8dzRFulA+1hX8rGtsp78W75D7qDM7djI8OrgLuvMDMXGrZP5kRCAlLGERclU4lCT+iGypk2Yed6Z
1QKXbG5uA2eeDmnifJkUioNXvCvX+PG9bC/zpuIoItdwqGsYPcVda2bTWQSsK6LiE/pIv2fScN+E
bX6Yx/q36l3yBoTs9mM/PXeSJB/UpBGbym3X9/Opjo1DkavTnEMqrOva3lKVPFi++TGnw7gqq4l7
idkD8IdblVkMncqN8NjTBaFF56XldJopwVVitUefqEvWvGF44EaLPfG9tIsM28612Kip0A/Cy02a
pJ6OxgqMg2lNJIOj6Owd5xulfHbD67wWgX1vdUjtExJkN3TqHfs0TUlkW79yHnPE+XCFFBkP61xh
q7JQQpApNo/ZITJA9IdmS2YC891J87nrON2prDZXzFPvGZgfSr9hJVfCdQos4h+rbH5peIzCwXRp
fFmuW4AXAtivseZyAp0arRyV+9vZg8/gDUQt6XU61fWhRvPRyMbetkPHPmj4nBhI4VhB/auLgfYP
GxDzqiX4hX9nYDsWCnJ6e+3srQEOR4hztMWAB9DkTwTsSSVnZ0gvJMaV1DFsk7uhGABqgu52sa9G
IW1d7NV4IqZ23zT61FPJnab3MFk4GvHIdNAb33pTn5Ce2BnHXiOIZPJ9LLRg0pCvY3Zms1ha4a7N
y7vc9fJj4HRniUVk3fNdlyAXdr2NwTdnH3ghsOC15EmOdQstjHtmXaUa26nkubAJ5qrJGrt0vcvA
gIOiryE/zmhokTHeOaOJaSiQQEHdR2VGb3GOxJfOfVc1uCKJPYEoVFAePoVZZO0lqlb4a8nJVagD
B0N9jQbc2A4lwGoueBKq7NsIWb0rWSeEdHZHEj37fbMwU4V15uZ+CT0qhIEbdWjYL44tqWBag0NO
+eZUiK/g00g4grxktyWTNdx4qFvAwHy1DWzWMjlO8scC3pzY3R27vpQoBkYhMIqkjjaOwU6GCmjk
usN03oi7spYspGPzvcn75yZGu2whnIU74f4xFEcJEnW0XG70bgRy3RSluWNwfNJZeD+BlBxN9+oW
bEj6elyLwZKUKoSrTMmh0qbDI40rIUPsVHofaf7Y+j+Fu4qaVh/dtufEi+k0qo4dVVHO3wnCzmOm
QDgwOIb1K6Si6R+OvfniD853q5w/hDTt7ZlhcmOmf+DLOPvE4XqOeixClEacBsAmG31RFUF9eph3
fuOyLxx3ATHCBAj5z3y7Ec67CKotxdph8LKrsJHil0HSYdggPcGakzvljYeyCh/1uE982V3tWpyK
wfiehPXLMdRzv9jmrQZ9gGbes2qn4NTE4a7Ku6/JzH/7dkUcBXIMmKUYRj8yKe5LK4n3JFTV0r4n
RJUIQWNnt8156hWfkIGYOPb/0EmDzOhwnBRB7LOpxrXeV0+8Lv90yE+xYcLTNVS3Qxc+r0KPjKcg
zn9a0/3SccEkN33LGn7Cw+TcPNqMIrTrHXwDalMua0fOgHjm4I8V4EbKk49a9xtVEgIg24AO1D6m
Lo4tq4L6ocE+NAnVkgEdnABYazvfWnTyqxQaM3Se7C5CUpfFHMGx21IJG1F2sHV0SeFkZyNNbxG/
+AoVjRfj4YNg/zpEPuJGPWDSJvRhFqyG3fYDDBGGfBvOFNTazRTKXdOCHGBOaGyJCal7170wDysZ
OfKn1gupNB+NwN3UFVffgLSWOEQv251nb2AurNuCF03m2nKXiq+sUMBwnf4iTPce/Fx5nTDHcmnb
zQ433pCJu9r+zqbqeTRsEguJQHM7yAYTkDdiOxm0hIRPcyQUuVUQMtE/t1szn0/NAgxwiDTSodij
1mC6gXaDbX5y1Jr9s43Kgr3w84wufoVWtNjlFb47F4x+XP5kzQimroVSwj7ojvE9SqwIk7jbYCaX
NVyDYxQThwoJaF0bxoWyy9zEQH/70IEJO7THEdf6aK4NNwBLaWbgChqarH7+vbjShtyxLsyj0BKl
bGs8EO2s40+ZP0D+IJU2lUa2rSCHeLLuTp0mIq0gEaz0ug8yiSCax4ipCoefP9hlWmA7+Jyj4L6f
9mJG29CQoLN2RrzjhSzHVZdm7iGNHbDlLL2HgDBI8LVsVxciYRj+Gbn+YUKd4KLhTkQkOrIVyxTt
gWhm2NfIjKJ0MSyikMHHiRpnDO4Dq2e7DMVnVcvyj8NtvU8+68yeT4z98OcgFelhflqLYKwu/Qsc
Dr5J/l0+Dxc/6395bNB2sQGDafasvVs8J3U3n1Bq215RXFNQAV2RbqMUcoE0nfd5xEKkRygKXKbe
etL6D/6rj7lwHyNTMeDrnwrmrRvmOlY8v+WAPdOKrBtR5zvTW4K2O/XoA40Rjq/vl9nQqgFNtbHV
uLdANl/TgstHm60HRkusoxGp9WTPvGh4uVVSWXj+Jn9TkK3GQYe+zDcydtzhc2agWGUEH57Qhj1F
Cov+TIVOBkKwCeIyodlsJIkstnXoDPEQ67cIwQLpFtmOEfiw/kXXD28UssLf58pq2dF0KaIL03HX
YYYwyJuim5W5CRYA1pGLzgSAXrkuSYxblao893403sE1YwXYCZgH0SKenDETWwlKV8vBvkUINUwk
j9XgbOM87Ezb3g7LgNAWJLvpMGbZhTu5r7ZtFWS7ypTBzh//g7EzWY6cSa/sq5RpLVQ7JgfQJsms
Y54ZEZyS3MDIJIl5csx4+j5ISdX9ayHTJq3yL2YmGYHw4X73nqs1i8KhYcjHsl7Ch/eiIwz2HI1G
A3cfQOKLS2oakvyqm13Nwtlzz4zVtu4BVpRB+eL61e8slACK+80wAgOsQ+7oI41SjBLOGGTChRFZ
fNg761xkcxrjF/IPI4PqPqPF9NzxllWFL9KtwzeJoLYwuukeQV2hMpHDjvvAWSXiQGdtwl5/lzpS
1TQzrzg5rJxpwmmXdXTCheYv0n3ccM/5ZCZPzsyfh1HHXYral9whx+2VWNjcX63uP461Y0JCgYs0
4ZCnZ3WjlLMuy0GstBZWQivIF9WHXD8HtTQepiE7BQVOM7vLgiP9RRcfUbRs8L42MU2Yo06SgQVN
ug2EKUt7BaGy8W2gIVxTo12mfmWT+w5p4qMEn9V1lVoJDSckbUGGRw8XDga2Yx1kXRYQc87lN+Co
Ga1HOLkTYb+JomennDif4efU4wKpIzygeDJ0tHsIYhPM72mqD5Ne1euJ/Zi5Ie0PpkDZ7vsSQlHR
o9iy8mB9HZack0r8sssg9Azi7+m9HtLuGHTuPSkctepbjiq9BbifDP6GJIXg7SwfCTYd9DL8pTfO
yawsIr+4mfNjRXX5AibaURvN8ZeQDYjj+KtSrvMoHA0vX04WS6EeJQExIN5b5K/YwNfZ9J8IaC3J
L4c9w0/j6tTRBoQHU6EF5DOJpHdeoo58VQ44MCC+vcyn93hQEdpS/0BXCzBrvX2RgoBPNw4RGwcf
eTOQCosHipLQWoCWEROBrnyp0hIshRG+1DGu0Mipk7udBM91rj6HHxE6G4VbYSei59IzsxMoHZ4N
fU6zZG6xGVkQdT2ub8qT4caeTb6B1xy9tn1VjRkdNC6Da2MCyS977XWMBgqIGnttBQD+4YGGS8bo
/bmkd7Yw6TLx7T7bwTWy1yDS0F80JHQraIdfmS0ZdUUfRa7taKCk0Zm0GU9H/dAR/Zqo48wKfYX0
lZ3KWt9EXbkraajEUOE35/Sic/sk41p3Nz/rqRENfA2SPqaIgpckTgj8JGZPVTkyFpTdqdqBsXlR
Xb8Z7epcT/4+zIrvxBt8LmY8V70HPz1TuuDmUpvrxuvoI4kpdmkwNFa9POSKlMgQJes0rKhpxJq5
r/MMB+2HIwbroewjJKAP7Pb9Rrr6J9xnlq5OozOTlEBdme0yqUBKKwUQL6ZfS/b1JuGGZaHWlPo8
Q9LHH7QbDcd6QYtoaCyNGF1YiGrE8o3GHOmt3EhD2yGeVPRnNI/AQ84dEMwV1SXDEr38xSrU72Tm
NrVANoHXIbBUs2GgSjinJEN5KX3W3EEmL346Pppdbu/tGIlR9qxBkU+NkA9uy+oenDJ/UnwcsacU
XDGLvDyY1yJ6sEQ+QlGFrRo1xnOS4iTtYIVnk760SwLlsNOWZJmJrpf+W6ehxGudT8C1y2CfMU/C
fMp169mLoIfWwvqK5k+wSaUjqx50Rpc24TYja5A6+xBwyLaKzScjGwE/DtOrSV54Wf0kZnkPbXy1
WQbUlgMN2S7iGOVXPAt/sAjrcKZ0iPzudBK9P7+ImKONcTKK9F4O2Xcna4jLBfOf1n/TC4LLkcPo
04zchZC9TqilfMJngm98gtDHFPvkNqgn5DJfauLSlZOf5RsXEEPsaLj9bnVUBS7KY34n/PUbby+H
dX8jvGHvyXHvyGTXhHDScmX9NjOwe9JeAM6cOBzUVvYRtdYvHulxLHhhFfKSfWmEDg+rKz58l5Sc
KgjUloR9tBWf90vbTJ/6GK5KEV+KXG8XWdb/pNNgs7dfhym/1nJiQfVYfs082btaoF96h+sy0xkS
R+Em7Uogy7bSrv78Q4Kr25qazdZBmIrVqJxeHFoaOuLVUHpsJGym3kMpYCskkMbm4iESlYcGNh55
VJpc+Ea3IqNHI+v3Y+aEZ1htb8JT6SHkikEVBwYxGRKKYzbEzT4qNj2N6tBd8S0XQb0D0M0xvia8
7/AqCfSyo1JufqzJtCH5+6C9zVIezI4iObj6BBwoHjvIWJKLty2IZVWloX49hkHx4eruRCireqKK
Zy3khH+Jzo6NZUVcP5HlFomR1FthSR58vz0WiXXmuCpxYJvadlp7EQciqNakOdzkoDB3j6l5swRn
Y8FZfF957bWX3dtEaWMjYSXQpILMM3ACMvlg1PaumxippLbOlYo2w6J3fA41mKsMu2dQH1yI1KzH
grpfyE5M+myz2yjB1VMRysuBb53opMIeFTjtYdRIIbmATzT0g11ZCLkkNsfjLe8FjiJCMM2M/WTo
7cVwlszmmbrgA4cpCl21nDDh4JKhVQPYNjh3dpASYp5Dht3YHjE+jCxGfJ5GtoYjh0HKU9rcAN1l
LuOeJzwpmX/6QGBh7BnP7VAwOUggVvjAWj2DC2Q1kOnBcXQCt8V8IZmxXwxdq75hYuMCwudezS0G
XDKdQjGdN0Vw8VpW/cHQNoWbPUYihWcsuePDKg7WOtWHhITE52DnxdrMmZEytnd2PBQ7M9XY8nBk
+ZoRHAgnWJyyd9aY6SRhBs5GQH31AtQcCN+XdHQew6h5mjSHLgU7/IxeAWQwZTXdDrEWC1oAylhP
k0/LYDjklNGcyDHe7FoRQaIxF2Y4I98aG+1gyC9d+0kKgNmdikY+5F/YiV+ZFyTMgKb3tsYP7JiS
0Ee5DduAkU44bWCJQrLr7Js1YL7CErgyoPLzNABJJnX/Tvx95imaOuPM/mvMfooq+Zbp8KyzqU8W
dcON/1FyvpgSRo2yklxw23jDcVNt6dq6wz7iMdDjeM8M6CWT5Yc9ZXRG1Nm3lFSctva4MFoo7aFG
LNUX/DTCLJ6p4kK+jlFhKTFDluGWawYv5LNfEtt50hKHJSTBHegPw95RsGoNiuIXMcoTNE4ngIsI
X8FXLoVfQfaQg2jRaZOEdWl+tq5DQlF+e9YEsrSxVlpYuzvDY1LI1NFtLWoSZ7l/5HXLqVkUdklV
0cA+kdhkS8h77iZbMGydkk1cQNvVEDubObBXdbCg4Os+2YnVLk0wemsobwsQstEOCQrAzsBcpMoM
hto1l7aZK8C4vLKdhQUSjehHA3qj8Pccm90dL/o7DUkMDmPS7JHHWNRiCN/XZGUyvAqm8UUKzIQx
TrZpGH80j4Ayiu1CtZx8YT7qZwyf6SJqv7PCeK/ABaKboLmCA2Y4uKjm3lv0l882928IRWfNT7Lt
WNZodQz+wYMvE2JP2PKWUBejnSOI9rWevwm4JJGX54t9GX/1Gbn4zIl+Bw5QHtKVuCTpvgpFnp7+
/MK5Kz3VnaKc1hYWUhIpMKdV9TFuwm8jZH4DJTjmomQN6yZq3/Fc7nUjNk+RR2dEpH97BtBH4ef2
wm75Qqtj5Kf1On33DVNZ0aOjMydrCPYxrpkS2A5Ui2r5iUpYRub+B6eZxeh2NKAU9odozYVT+Y9h
AToVXC8nk+BSmnxeI/CXdvISNwbrx9i+VdLZTB36Uje+tE4GGNntH3PDim81bzi3n2sT69O9L4sL
jKB8Y6WVtklN9w6fmj3HqIxFOrIam07wieucYB48PfTXaraowzKueuzSQ8sQs82di911wdHr+UMJ
EkCRyIiQK+p0RwX8wrPonohcLA+qSo6GlrziKooPQ0XvaymhBzJEYy49zbXhloNOpOhrFMqE+e9z
nLTTWzPhhwde8dW34J/7LGhpRKZqmEW4AwBTjDA+xoGFrkqXKnI6FnleNaI3vAzjq85WtPCnJIAH
sDQi2EiV3rIoe/YrRaZsJpZ4TE3BBJ4z1r6qET7sbhPbORBz5klAVSTVJ7oykE+C3QdBkPhBZa/a
cCvQiztfUI+YjV9AS+EBzf1VOmeXtsp+x6N2qbSK5puQ1hY9hARcTFeidfoygOcHJ5McHfUvC4A6
EGIjrNtj+q4SuPhu4W/KVNyIPTeL0hTrTGndvujQYnhG+USL3gJPF3zEEQZfy7hXmSkXxJFrhOku
X08lzdl+qnZSVN2rPY/y5zisJwLiUPqQHMeqXAdjdeV6+lMVYbT1Igsub4rxO8s0Eh5T+OrWjbHp
c4qwhxaIR+wTtcCs5cR4jVnTeP9eOqDJqxaTHcCB4ZP0IA4rJ33HA2fu/Kl4BmaZAQW5JbhPt60l
aDh084+2GQUXy/Fjgm12iv3RJKACZa1clZDyD7Qt1AzBEYzBEM48mLHaOV3/zkgl2dCQi2bnTWeD
PVUYgFzxFVOyQX/5wm/onC4t+AxYzzF9fw+qsYiresaalBP5bmgveLIyvWUSnVl7SGLhuS6mNysj
jdT6Tn/oeq3cFbDI8aI/4Tk+W1F+0jCOLH1Ff+LQsIIk8MMk/3pQFyx0immZj8zgoE+n4D30MHrn
kobAa0McIuAxNbLdwEWvBA5zdPyHueQZFoD9Yxv6WUsbXEYqPU1Ozh3NFscuuoAhKjmDuO7Kq9JV
pTc30h+8v+lI8wWmYdyI9fKfCxs4HfUm+CMrbDma5X3lDDvNtgeDxsXWka9h4m7TguAuPxddo2JT
OeZT7OWnKaCYVXQ87MM8QE3Um1Zht/jn1gHYSUTUhtGMiwNU2aLjPstjTskAx78Y3sVCE8Fbi4Rj
9wyVpBZ91iJ+zNz0arjOuPBc3kuT4nknDTDqcENsmaov4A9w6wkDBOHhZoi0OST5m0goe/tjgv1f
v4f/HXwX14KsYpHX//Yv/P43gz20d3Aqf/3tv10+uua7+pf5z/zja/7Ll6we/8/T334K9bfz4+bp
v/3K7Xdx+UBo/69f9Je/ne/gP77D1Ufz8ZffrP9Yc28tvt/7N4Sn5s93ws8yf+X/9P/8nzmGdee/
dQxfouBb/f9e4T9f/x9eYSzBhNuw/QpdzO5e/T+9wuLvupSG5UHctKSJ/9e1/mEWNsy/YwUWptBN
qQuXP/0Ps7Cu/1160nM87MWOsIXj/tN//uB/eRP/35v6NzpzuNvC9/7Xf7JN3cYM/O/v9mxrdgzX
soROiRmldiaWZsv7q1l4spkJtmWxjrR+Vc4yTBG0OEqF+2pNPFaTytKrNN443HtLNPfy0uQGLVDc
Q+0MooWb2xvcwdo+DbSHbOfVEyFfMpEYixTXdWw6wz6HLHsIe8qIuVTcSG95PStz1M7BORquqMfa
6a4xHStuyAsyBNpCUje6bE4GskTbVjHE935FCzJGJu+3dOu57ONQl0zxpyL8cZg73bjWcGH0omSX
K1tckvqZcDvAtmob2mmMg1lT4BfcEicvCiwgV7SNQmBp0YpyLYqqQriA9ZH0A7tQ/Kvi2L4vhOGf
c7rLjcB8DtlcGJfys8vI7teZ+xrUk37wFb8kfXqsotiePSjxLtA1AiGzIRQ9EAxbdazJjq8r/ENF
W7wUBeNampb6dUQ2HAWf2E0UzCcZmQbrecAKQ8RlWErBH42VNJJo31YLR1cUaXJtMnWl9qFlAuG/
Fbq398EWHwI6rIJYIdI55dLUQwzOQj6WFajm0OO+bjVtvKIhtz0rn7Kfln7RzkvMb9Am655494M/
1UByrYwTfvkFPbTZa1lcX9n+1zXRG+6db6TGsEwrwzpULXmdPnN/OV3LeTeIKMGxcY3ZhN8HF+aZ
EwTbsLPU3TP6J9PJmx0wFSQB7K2l69Vr3itr08Pye5vSkAwWdoU8ddeCHBrOK6tatXn7SV5RLoBI
fqFbR9Q8O9alKL8FeL01f3xNO4q3lWOh1jE35xn32a5MgsFPOBWfYJjIjZvROkDNQczWZJGnrAZ1
iXEDkAZztr1KX0dh4zrsGvyD+Tiuc50BQKsG5xxmz4mFAhZrlqDOWHgHp8CO4GVy19r12RtLf5PO
eAjfMYuNcI17b8UMEYWr0hUfaw5sDDrrkmF16dGhHaWKjQdm0UFzuuFQdkOwzm3MD6RqdlZCqlrO
dTkWBX3O1lewIXt4j/sxxfOaU75Ykr3fjBiF0w8h+u6M5BqCq2hXSeB2XyJMf6qO/FxmOxcv8SmK
thzzAZ+aidhTA+Os033sfrLhGWde/cAZDw18kwVOEOMFgZ6uW64yURtZnzR7cyT3wx8/NZ8CicZj
lXq3oRke94Cf1RRl6+Ehn4bvQIhgZ5Qe7osoJVvQoP2omCbXjjYC213XXiY2A4nthahVckky/xdm
JkC9MZH+DItSgE9llap2l9BavPEDhclL4bEMYQHaYfzk9AUxKZWsTL8dyC56DYeKMN8gKzO9H+Py
IAL7MKRVejHltOOYm3OGkkN4ySp573Jp7A1RAJ7gb6caBO5vGtIj24WXyWNy0MRVsYLau62nFl/T
6GAB4RnFQbhzTaf57YMxoD3DzlukUScoV4Se1JGxTuVl1lFXrQ4EkBt6yGcKWu+6DWOC4rjyqMuc
wXT01pI4OhrviCjTScW2QGTGK4yZjuFunI9rKNbgNTUXd2Qo8eZVQ7Uo7UBuov53HGIHagOLHK0R
vKQmsT7OSMBLrk4wjQflWCct4s7eDnjYssp8SzSYqoYzMD1As2AG7p8ydCDUAShJ1AEtNU+/eHqb
vDmCCxOuHrSu5lqWQP9CelI9adAJhnOtgJtmuBvTzFbUrIQHf+Q/YYGEpl2bzW3IeFKbMO6RTukl
mH+Eou2NNcUD2HdwCawcz8LcRRTSrpv+6tIG+Ohp/lbZDDkb6Jk7oF9nYJHWeVJ4DkAQAhMBCaGF
0qVzvXEf56l3UdbelQOpc3URRzjZQgcYE4/Li7pO1ZAwPWz8q4peouSGlbugfhzn9418dkYL6iFg
t9v3YXYGpXtIAA7cKLXpIZCbgskYVR8WVs0/v+RuwFVhxDPCziCJxT5kfQPcwezMDU4WBIQghPxM
DzAc5H1PzRnzYqd4cAP85d5UPQNbWjqxD1zRgYgTNKSrXRfyg+yd93bydkNsP+Wsrv1YmjjkPli8
1IWhfUiGeeX0zP5QrEnAJeoRAg17X5Tae9SNpTJayKzgEGXjrwrQVzF2dsobCP9rvoNdenqiAOpR
8dmH74NX0cc0gt6bYYyQiftS66zHVol3UfFWP5kBxcFO+JZIZJ8y3zs9E8XQSMTG6WOxSNJ4wklY
V1tdaz1o1w4qf0UqrzaVRSi5MPddOzOJxqw+Gnjtcbm26bnpSeorhmyozYTEE+y7snByCFZOsC7w
lN/qUdZrr9LqK42x9posYZqExhUYF912g32vxtReofebGzNqy4VKo0evK9w1D/y77IW6CQXyLthL
LjFE1rnF1on3g2k6Ap2Zsqdq2pcVJ8Y2jAZvARnUX7m6nayTsr2msak/kfZbS626V/HExDeS5rXS
742hzsS0jhWp/yfbi197VMPlWOX9VhmbgUKXp0ayWdihLj+NtlsHqvd+2NgOhYqAgft8957lH/wO
n3qckK6WGq9dU3W7rtAy7DORvnLCeSg0Mm4wY3WwjUZuY4P/hZODj+CQknzPLwyctL01lgfuB2SQ
LQn7GSMs4AUCFtXgsE64LMq446i7MVeY+062yxVKlVx0Uf4tSH/pl4yTlQUkAmpP/CvxyHJXEdAf
v2c6V5MRWOmheKDX9yGlMwnybMLaUFP2wP2K9mjvEBMGNqkh0sG1hpN4s2K24SF9YygJtsCW30I2
7XFqbzV1pSdjZGw69PQpZK0N7z1AUwJ3oXaphdRicBGUBHBXWbS3ikzfmV7y2A2Jey2bQ2Eb+a4i
B7pOslUW5o+5p757LDSHxDFeArM78+ZbC2NgQCa9SxQmMcs0dugJJZLdmk6ywXjuRUmhAwLoQ87t
e1GNSK6+7d1A4yzZJe5cF/NVmml7Er3D0lO7OOIs1MBlZqwebbxpOHh0JNZyACP24xtVsvY8GjLH
6ZyWw0EPqm0blHPU1l0FlXwvG40LptB+9XEI+YeT8bqwxZ6phMRM2nVHM9H4QIQUWyv2iDTJV8zU
DkOQXz34DaVPr6WmY4ifi0ccnhGOHvda157hXdPv01TnPkW31bOQoo6RoHd+MpUs2Q9MpI36ecBO
uQV+yvA9YlQSKv2z6D1eboE/Ni7faCiBjvHVCKVvpiSHDdQhVUZF3Z6TBtZhESc8H+XWBwGzoBGB
AoCy3nHKvpQV/0zu9xxwzcecWlzcF4NNmKqrxUIZ6cEcYo5uWSAZI3O7DTK6uXMCUnCZi4fQ766M
aYsDZoUsACBKKQ3y72QdEeOoUaCnjSY1UngRza+WCje+J5mAj3x6fIbblQy32hhsAwfMVQQJbVEy
+XkYYs3dFawnrOB4hHvg/K3bH4hXyIUMGsFboiqgxCZRpkyojRddQ0n5R0ltfM6BadWNsyw/tf4y
ASDTRvFzDIs28sqN4YMFKsq2uBC3P5e1fIlG3Fa+Kri440rhE/UxuBaGDyKDsYd+xSKY3bU31MR3
pJZ8P+jdS0M47DDIir5eRm+4z8cbtA0OP6G8CSgjm5qTC2F6P1tEwnNWXPPecj09eShxD0GMAJwW
jMZgRwvKY0bKL7V8S2RppIyTOgqR3BudYAYp8BiDPwNez9P1NbAiKNv2/P7r6jhl4bzodg6XCedX
qQdXcphwyQ35izWNuJfG8KZkEOt3EEmN8R4EvGjjVN5iDZXqTyrRGV5AFmMvgkDhNrpxCXW9xRiK
AAtQQanxg/oTTGemotqWgnqcpjxQ1JWFsBp3qcscnF4dYqbRRs4pr2KA7aXPT54Cwe86eIFNsoMY
02V0cOg3XyPXKlyl/A30KUKEDKloV8PJ6Zli+AER7wYjxmqskGOsxngRQ2itUrfY9TONmG5TjSD2
xbDLZzeChZD1RBDCmK6sBDPxKpzfP40xD1DXfmVM1m5MnTuFLb+SKecYXlroZ8Q9ZJDsAe7dakH3
phESopT9Qy0PQpb7uhgdsm4dlcdWe3B7oFlU1PxYsjwKAvEE+u1V6VGXCVqSbFyBggeqC08aGAIn
w8mWhowwzbXWwB0ZbCoZ09gdl4zGbchHXP16xje4+8DfGfW1h0C4Uy4uWIJfDeskEidamj+/fMHc
X2sSKBAqZZZSy/qcRDb7RBlsVVe+D4KqDUaOlYy9TeXat4L3ioljXi1UMJ5SU+LYamH6jRn2LYaR
oiYd23lVs+aZDsCbtRTuqPLMZ7ZZa+xDS2hg+2Ych6de+V864qI+T+os7Iq72IJOjIK2Yy3Ln2w9
C1aS9eWRVKUC7QeNCCgUGTsXd3+MiUELwDTS4XcWUMRywqjML9gjIYlVsFFYrfJ903PItRh5ryoL
515GFcemVsLHHdfe09L81jD/ISI3jw4XjtKztlU/ikvFBAie+kMYWM4WSil2qbh8Fmb5GpNJxj5C
16BezRzpOuWkFRtHDW9muGD66v9YdDhQMDRgV9Y55ICQKJuZp+8k2IBQ5Qr26dDwztmQPUAnCPb0
mOGClUvdoW0gIc5Rtpa+tZx2b0U9/QNDd6UKoNu7NZJFbdfuMnaAi2j+9BAE4ROtP+jpiZz15jFd
e0KtB9MBKUEX96NsnaUuRnvF1pIuK9TAYw0yBK6ZxfaMt1cHDsKtyKTsAffsVN1Kr6vxxZGDqIS1
ly2t6nYMNGyeP5P1oE9KJ0cmAUIuoEKnBJrybtlx8p3qDugzwzeuHjQWSmcFLRXDV8C1leWYPryo
vCYpNiajl0RWURLvgZmKZdIIIJ1QNA39M/7zIzBfXaTsWJyxpx3mw7utiWglOlPDX2lcRee+Yi3W
jh7j10vGGC/Kumw9ROgQk4mHzwN4R7Sx2qfSz3ahobjqpQi6ds35CuIO3gXs/bE5zMzkLcr0tLMg
hNIrRkWg4U1io9zsNZ3CDxDb4aYW/llTwt3GNrjHkLFvNI9LPBkgbwdEKYKpODIiGHhKW6wLxkVU
QXOgG7jZ1NrNsuVzJ4wrIMJwK6buJ+6BU9u2djWFevpzGf/zSzI5iFE9kTBgH6cp0uytLeH1NrxV
Gdw77CrRtkxLmHs6acLqh787c2Dq/fnX/vwSzp8J3CK4rn3qiuY/JNrQXmUiKJZVC3WuCxPzYI5t
xgNZtGsIu8m6MlOTzqymPNPwlq2iiFyLMoedYPaz7oHq4054GIxX4tN4xNr4V9i7X6EXG6e5MCQw
+htBWsHtY2NW7gNHRPccmuz5IfOvY60LZ52kFpOZ5dixXDut/5xN87aUICLhVt+0deZgImKNzXxd
ZyHj244KHPq+edMh4qZinLZpyEIeSzfcDaYf7P3ee61L7YPK0B+T2C0GLe2q+PQvifVl6BkvSOi0
CKBfQ1+DLD7664r6VMxlGcskPQZ62bfYRviFi60LnHzrEeCDIvXhOdoeLur0XLEP9fPuin9yWE2W
c+Qf+LFj+ksy0jVUGne/VRSjouHKXccYTJkLVQfH04I91aU/JvZq9Hj2aE796dokk8wMrN3PDD7x
GCXctXtfnSTXLcXJheE22VOtsE6VcF+6kZ6M3jfIe3rPjqE9Utvzi2Ce79JwUVsAer331mkYLMJN
VirX2RJ75u/rjEtdCLXcGqsH1kZsdOAQMCBQJmZI3F5w+++QVHsRfLg1kQujHD3efqLYtFTvUOYO
XTq95y0/jSXSWz1f3qmKtrQKo6b7aWnmWarhkrvRhwKXReddsvX76TC45Hrt8cIkf2dy1aU303yh
aeLbt4pxafUp5vlk5cXBTxtIcI++drX18REl+kJZ07quaNOQ3QcdxPAZTyPtCaWD6yJvKpByFev4
wAxCYXePdIdx861T+nPhO5wbahIsxB8XXLkPiavvytylXVX9JF50CbPPapqOMrPJPO5xnQ24ofoH
bKgAD/LoLfHt46Bzag9RConGGOusHveimJ67yFyPTsTfwi5JYqchpxUNSq4DPzrB133FovagOgaC
KIO72daQSsYxPLCJwN8ympCjbV3DByje2bcZ9Bg4VxgskjVLiOdU4W/HU69nM0ddpETyEPT+JRmb
Bzdq0ZM+pcBlEM1hLw95Oav2rmU/6wEVMdAaF1lSH/oAaUL0R8rUKeOpOszWBmSazN9AHwnC0cKy
1SPRlfah6zzwM5jZTYzV1NRighdMrx0j+yj06mmcqs+e4rOOzzI3oXqq1qZdasAv1mIi5ODGNhV6
47iISBCRJuISzaWIgSlLU0nCmpTQMZaasal6VPKUfWu0MQ1zqLwb0CrMpoJba37S5ENVM0pxQpwi
a6wPYO4nK4dtN3KXZt5PmXO7jeARj/SR2r1vrWLszshXjNTISMMTg8k+fcYl/pC4844qGzZtMlz7
FJwYDQ6F46JiEO9lDDgcRrzf69qn0KrWrzhrSJo8c+G95wGDQLKBnYnXOEESWbLinrEpDQvbZLWY
khbbC1rNVObThlrEB9nKdwgV+6A0aa87pVPJAooZLY6HBxNWrI0rP5EJpB3jgSQx41LanDWOxkUM
w2E0jz4WYpO8+Kkf6nPVR9RW9yPsiX76NMfhNcSH7lfZqYCUi5ERVoUeT/ukaF+LtNmGGSHHsftE
XFlCosamLRpjAVQaaQy/OopfdOlcBwt8Ph5Jv+4jCqEDg4LIEi7x1qjQXeyB75amURbWBDcxzVL4
KNDTyIu5pF+oPMIHnCGzCjgm9D3OuHKd26YvxcbyHn3FfGCqgb7WfjWuHdU/VGHy2lN3Tqf63nWL
C4Wgd/sFEuCR9PklHs0H+ncWdV0+M5tl+DEBRWMM5GraNSQCvYqjYRNyccZlYFoTsNfEes85ZaAp
SOMYUBWuh/UOxqO56I3pizKWW6kSzPde/JuEkVngJI+jbssNZF2HIOIQldCKNp3T/CQIJssB4S8u
1Y4qdLwYcCEjpA7m0jBbV+MgySDOHg7U0FF/hyIX4JZL+/Vss6842IoxvYStdqYn58cKi1ugqF0O
i30TeKcwJSsBYqSJG1DEHPzJM79VpfvEZ2HnCt4+Oi2GNcf5c0r5wSqutN3I5QMYoXGnY+CDEw69
ySZ22hKpBk2J9JeeOhj+pvhNb9TB4XhA7XtUjVe4/uEy9haEW7gLSNI1mf3m8d53XXIOwTK3a7Sv
GyAV/Dq6+VggUBsW0iKZ16joXpO0vGMNO/TCPZTEHrCxWGu7d7hRqwfDHPYj88VV2nikGEqmxUpi
aGB8QMtdPIKqI94G0ZaiLDoAuxkWkhqnWtjdQscKZySIhf2QMZzWTmboQZWofNAXxTveUrWu6nDi
js6qz/YZGYe2Bjli6eUNSDj3oubeJh0G0HbLamgtGb/jQXeuGF9flTlxX49+h5RgaQwVl5DfqHhx
Tn3TceDz2Pes4FfhctNseF7xqH3bFU4T7vwuj2yVb13KD5PCuqoy+qHXpuMj6gNVtbTiohHp3VLn
S+5kqUfUvjelS7NbgJKQn+DbH1OcyTEBPyJP5DEbul0cThdgE5CvCJzOQffqWzLcxzsYMANJiFCi
9uQB21MnCMO5lfNkOxJ1mrBLMcw0GOc0r9VE2k+Y1p6xuHGiTX+02P4pTeu5AKK45jK21Wtx6BKY
anW+T9zOWGJHwVBmzu4mFuBUZGee/KeS0wPn31vPw0wQGdfsLc0xkDujoIRDv9p90S2tmtwQqdaV
aXhPOoyesBG/3WA3JSehUw0SpKcmGqguKYdkm73aQr6ZE6bhaZx2wyTOHOA2fYYulM/2qbDtWOiD
34Srvp1umw6PA8Q4DGoCXra466pejT6HhbFltlaMz046U+KtcNljdyJg5CBV0mKNsotOPxqnNqs3
HrEsWY1Pg3lvazzGoJQTqp1m/Ev16kUFuMQuJJjNdZm+wGqVcDR2jOQxCNJLTpdu69O9SZTsFJf/
l6kzW24U2LLoFxHBTPKqCQ2WLNny+EJUuWzmOSGBr++Fb0ffflGoXC6XLFBmnnP2Xrv67OMm2f1i
QUlTr47ajA/Ii5D4hzlGJLjU/oOrzEc8c1lAMuim8ue3Vmv/zL1r4pZriaeOv/K5ZLrnfGIPZSgE
RKEjygTVx2lsilvakzpcOLRRBvHp/51GQ+xCyuOVV9zMsSPsJvT2CWLAy+8DIOpmTezeSblYWzSP
HrKhIeqswQQH42K6R4k2bDtoPGviLu1TP7Aer7LYIOVieQhJRa6Y8gdmK67JYEwkVrNst15mr+5q
IN7QFU65MFLhiEuyY1aW2xWgGGCidJQojNygtkwZ0Yk/9DM8wo0dVuqcMWUkLkNxz6dGnBuvEZfI
txPgzFG7UTig6qI/psweeotTdKFNzM9KyBBda6/HQW/wx3jvcijejKjESYCWXisGbReJ5O80CBNP
LceDQiOplayqxVQ17dwKD1yV6Q/VhLRRo1W3mpwBc1NOG3AqOd9wKllSR5FDT/lyaUebYXqnUcPA
qFjFbIurITNaOlsEe5r9o50KGhlT3iAZrP4KPav3ZVLvTbMpOEnO+3Re3LAE3noTc2kzop5sLchI
TrRvYKjs6orhS4dEkcmn9iTa7yiev1Nf4o7TCR1hzLvxGF5kjp8fHarP1ZRYAMCIPXMtSTUNmGKR
5xKjBANrH4eadioi2kodMZFTXrMzpd0TkRm01JbIyOh7EA062G7eluXSHVfl26SprWjBgOcHts8f
5TUyaDpzad3TJ04Twrs4AgO1ZeWRpOq5cvqXmZgI44LWYBrREyL1cR0zctu5SUJMRPSo6YXg8M9M
PZaU7xHu/NwB15SGX35BfVjacX2XSuaPjGDPnNU+yJegz2OARUqY4J5Cy/7K4uYp7Z2DQdgZUV5F
sl1MwF5fJk8axjoO9H6Z/PEyfPLCDL2tn3banmAKjs7cjGeTJoWsNSgA8a530+Sq15esmV4S1a/1
SnUBnLNhD3D1VGcvGojZe52idhJZuZtUZLxBOLZpV5pjMArU9QOm9HFi++PTbG4QYRYUY8eygc5g
kQJW2p/2UH8neWNtbavZc9zcuMYUNLJXj+nIKUZ0nfjj+OwlgDCHwCZBGhTne4UXYeNX8I26Eoub
h1utMNtnv05IZ+t480BXnFJt+kTSAFwu+4PoKt8N6VAfHHwQRq3rTzhr7o3H3ANcbbZmSddXnd41
Vzdu4xOOs5XQuK1JfO4DDpjOrqEaiMqbF8eQ2ZAcONOoMXclssSJwCuh1Tk4hIE4EpxmTDaE1LL8
3tEN4yM27oGVmPA6hEseFelfcRly5eZH0yCl0AUZyR1+6zm77eBW65xX0DbGbkjuXTintxE7Mr3g
8E11LXabtlsX9ZXJpHbno4y4cQA5SUf6gqwcmo3pPhuZ4CgYaqcsnycI94X/RF+O/tDyrBtisOaW
QwwJhDjEh2dN58w/GtjB+lq7MfOgEFfRF+LyjGxeNGsJUd+owcPyOtXttJ1H9ipLl/YhWjyWs6bt
/GkeDkk8n0qRBa0PsDbkjN7lJprCsFqk8pxLS4VLbyyg902N5h/DVDD3jC1JZ4kuH6fn8ThMMjvB
san2tpic8zTzHmpABvB+4NMxidXzTUt7TvFGrJlwp0jecedJIFjmhCqknNq/mFqbm0e+u2vS0I7j
f8asY3at2Mv05TaG5QCEB1Rs5byQPGJTQcIU5dD5lTiYwiS8hRdfHhsMrpvabMonOjGA+1x++7AR
Ja2h+iHLyaS3BGd8v9HNh3QajL07mtmpqTMm4zr+70JyamDI9SlBum3ayU3OzaThiHOVddFcwPjG
IPqr3ZNK1im9ecoXXe0QZgg9vfIeKigQiZqmHS2/dKfllkWwXhp9JL91ndMsCBjn2lATHSnnA7wh
8sebnX0pU/fbDQdexWidaHg9zwtZzwLXCzErXrScRPV5tJnCwrw2A03puJ//ImL/Z42J+CD/A0iN
b9RvWURcKNHozUaEdhhwjoBPEVX606yj21Z9M14zXFeWVcmjsKLyRITOQkjJeNKBgnQm+r/oa2TR
pAeK7m1PGtihdcZlKUCnFC46X6uaj0qN89EYq5/aaX36gTX4ueXBNfYNVJy15xR3WbHXN0ONEBuA
EjVNhYmLswldY9yaJ7Ao+slYSLV6HNR6eUnnOT/R1fn/D//9WuMi7q5Vvvv9DjmRB2NW9dlH08Cg
HFgQtkgQ4ICfIGYWGxFl6gSRQJ3K5QE+WnsoaohQqc4EnOiYjYit6uRpsjoZ6DZqtMacKEs3N3c0
uhPuW1x0jAbcOiL6lajB0QHTwV3/pbVIRczG2/++eWXpkxVYiH29vJV4nzo8y46+VkQE23vNcbp9
EsogsSrsictDEhXG0SetwyKvCCu5D3iFZxwm/SMZx0xfdP2PYVrF6fcK/T77/dkpM+2Jb/rv34XL
JUw1nwaeboN60svklBhhfOrh9Z10aiua54NDgd0z/HVsWtzxd+e2zY5mPm0E04hPv8/aqpzXIm0R
Ksg7QqnoQZEUmrDrrZT8EgPMqqEMdc5jcLeQPXkPhc0pW/QO4HLDfQl1UBfxCFAts150zwcTygCQ
qt5CkVemJkihjFIoqkX68PtQLI3FdPTW0mTddJKM6YVOz11k1clllC6c9Kxbdr5yNDhO5VL4Y6vd
hl07PwCD6gyK0KoyYcy1YGO8NpKcbzn+kiGG+ZgBWmC4yU/iRe5DX3Nm/X2WtOjt8XBgW8ZkkUTa
O2w1zomlWJpS3mgeXWZATAxR8APn2Fiko15KLiQCZXDw7ihvtOKYKAlSvellIDynzY9cSYVno/Dg
iplY13Mt+hIZIEA5YAABjkTCQrFOMQNDKZcPVg5LTtghyTGIMhnDaO6TJx0s+A1Dlc4dTnHcNrAs
iDGfnPkv1IecpkeLzlqBtOi76EgDon+QTKqDsQvfQC0cSbTWtlEifqLKtA5dhMFHGoGcSYQK4zpn
2qW3gW00zs5jH/4A+33KjCy6D7o1nseYjlWvwFhpVVXyF4S1J6R/WamdnCa3aN6n/q+vUufVc7rq
7HkSZnOL09dVwjm5eM23BYkm1NdgHBiwqncZDdR3Gta3wXUvPdmwaKjt4b3y03kLIDvbexXYAL6z
66Ld7AwkcUQc2HRoE99pH7/5rtF/SEgya4sw4Xiuxkc7zuf9HOWY+8coQANiPmYDQ2GPntIih32w
TCIVUWDSoJyrP23q0oSa2hN9ZxN92viRMBwnvSzqji1qHPx1HiP8wXyzw1enGMy/ScOpPFEqOQhF
2xbA55HINQpbE68/lAz7IeT0thcpRqIybdNtQYgDcXydXOuy6b/s+d1s3ddYePYrlG64XcU7mMiO
Vcvh4GBne6Pr6aGJlpBIGgobogU4jEkxIA8Iyij62+GqoulRLom+FDqVYViH8poA1V3HQATXCeal
rSkLATuoObe9Pj7FGcupjij3dWT7NDiXT+AJiJn9iTBDXq1UM05V7opNi70yilTymT8anlB/M1nT
I8nyiHHtHF/liLUpbw3/huiJAFrhnVp3Mp5nLG2AH9FcjLzz87yp3LRlviROXiQZWQsCKuu2uzEY
QPBm1WrdV5nCQCEF0AHfPKcxWXR+Vci/hBxvnHSuPlRDkCifAOOAOKni9Ccpgdv82xNp/9cdc+6F
cQ63mFz6zSC5eoCS5LY3zRoLt1AB+apToLCl0OeEt0Gn5KZi/cAWQtCzHiUnLDty4zV98dn3xosI
21viTvkh6rUARhg3HEgAhXljJjI1HGbzdyTPhrj82fIWP4Xz+0hPFayvZTRUutG7Da4s7NiAcjIU
j78PRZPg9PaLoNAyk16+QD78f89+v9a3w/sQ49Hs5fjCJMU/ayMtAW7j9WiW4XlYHn6//vtssEud
wh9DdpIkDAHsJgp+/8JPjRKjxRHoT/pA8bnO5imE7tl0a1+J6BzaMEshLufYr3eVUdGvzYFYulF3
AbHjk+rkY8/v81PoAPOJbeaypq5B1QJvhzne1jmHjQWMm7K45EpC2EyehiGVwe+X8+XvHLx8dFtH
dHhypG6lbvv9euJ5/JvlO7LlWVm3b/PQXzOn7rZ23WHVWB7mIkGBpYtsYt3mSIcHkandpjH5Bar2
rSr94eK403BRffW/z0Qk3U1t+P1axFAm4pvuAcUK6YftO2FeBr2jjcOReRfHfCSkqQVZjVeixRIY
YNrXMHM5+Ynz9naWpMO2P4xP7ENj9FcAKQGiCZzuhXOhGTqtseTsgH0PN85a4VXqU9AXIW1ZS1mn
xEZMJAcT1YOjpwGBWPi6Bs7sKSGkF3Dbqzm0r5KmoD2QQJH6TKTJEVN3aSzGQUu/6ZU/PteQrCvj
M2Qq7deRQfzsUaAqfkZ3K7ZwtO0ttkvM+PN4CTV1opv5GZnEQlWL6ZlzgXEnK92+OcDQLK0O0Vim
0aGKQ4H9saG0Ta9a6z4VLmbRUmnhptURsY4tEycQJ/E2z7B1tSpP77CEihN2SeZTdHsDT1PlJhJj
eodNNgxkSaHIWRGqXp+iNPyhXGgPIIsOkU9EjartY66WbEpy5wl29wTe7iLsPZrhzBJ7UFSRNlI5
afZbjV5+A1F6viSh7h7sVrep09MdXWV0tg1O5ZgAkktioSnKzOmPIw3jpscNCHPDfJgdPr/S0P74
5XjhZ/e3XrfoixTmjbOH2GboyNAV0sQnlgK5r0a6Y9u0r33iogGLwPEjVd5ZA/4FTIROWv80AnQN
ylLxknVZuVXk3pxLgG+MMpgG2uqWa1nznMrkM9GSfI0FaUZ2UBiBFq5FOw3fQ0NDKXPwhhUDlDKn
gMEg0UkxW7eOQ9eUt6GG9VJxrgfpBzaRzEB0EqHvHMGbN4SPwU+pbflawB7a6/gaslkPDKc+1TE6
EIQTQM20Znx2LPK2R7X1W8z3TM/NW97K/kCADwhlpkBBHHc/WtN/TCLmzDqRPRzl2c4eGE1aeaUH
1ULOgeoMZ6DILobFDHPy+4OSXvdIWlGHI5pXhlufjV9zlwxd79Y5qj46C32hmXumkE76PAqQzEWv
ka+Mx4GGUUVUSVPbTN1DUlldPO2MwaZL/qZn3lbA+TiheKhxSG9bvabMB96l+umszFa/KGNw96E5
f/7+Kc1qSJCh/qdwzfnSL98wOLpAz1a0zPH4GuoJExYVYTb1KPdqKlHJrWVPmoUc0cZMCI6H/tVe
RNYEvoAccTWfEa6orQtQLCh/o/bh5GWy8kSLV7hP9bUoJmY/vCA7sf5Z4AcpSP3F4LuHT2azlPcD
Xhaz3UKsQ3dctue8GOWFM5C8uKMn+WBSu2PY78I6PCRmOT0mIcdciicgtBYBTNUM4iCx+ugwju67
wbnUpfuNN6XG1onEp0r05uJZdXMpRGHuYBG8ZK3auiGjgAgWWdcNASLkghimhhfVldeqY1rP4cgN
8E23F2+uJVUTvVBsJycLeKrZ1FTnvvaRDOM3aCnr3Gfumw9uXkvpSceGkz6E8CZXuUJ/NdNR7MGJ
4RsB1Q/62uNj0wFxS9MQhgzawxH95sou2hyU9bIVOoVxQc2jr2x3Ug9TRyD30Lx9tMThXvLeBCQY
lf41lOquJzQLzLFpd2POgutqDp+8XjW7UcKi7/XMPxih4gCY6W+ivhdJ3bxi9HDb7DEt9W+l5ePb
KJp8b2lAPISn7aZaDW+uQAiKFNg+Ulw3KGNndahDCMmlNz9pZWE9cdNgm3HGh17H2xCrvjjWJYPa
LmHYU4OOYwcgrI41lul4iMHHAptznXvvFVQiSXpl+RLZ9vQI/AlPvT6+8hnkh+uBOwAoQnEu3mrY
waR1ifhMs6liv+iIJIa730j55tMROesjmiq/1+O7cuedbkECmhH4BBpctHctpeMtEN8Y40gGPErV
Z9BFAX5Ki/hB4dB0prkJ2SPaYB80jgbRsWtQ1eG6TxbiGmlD77Te11pKizdXtjhVDA4ug0LP7xgi
f88UPiExMyvwY6p/NmGB+lP/SG2rvZZt6Dyr0US3P20aN2pe4ob9ro9jeKpk1eMGoqxPuuJkRfWp
SyRTADtNz5ik4km3X1sj+L02BWhYoOfiRLAgJlmrck6RiyYpC3u14bBH/hitsM0IFu+tGNuHVKOv
z1zeCLqxHW5NUz9Po5Pc4TwELYGBe680tY3WcWnCtugfUAv8iBB7TLlcLT8JiyfLcx8iH4JEwnaA
y7xz9wT/vRYmjCPXnbP3aCrFalhm9pNA+dwk+dtg3mesQu+xqRyEisOpbzow/K1vvbkkljJLB4Zd
COTv3aRgRDVrGwL6SxeVJljc9B9ev6X2LeN3xirGlnInDOYZJ74tW49ge/3ZAbS16cbJ3QrScSiL
llTBl1lYGi89FWiUw3LrV9mrS2jQZiTl4H2pGNYDXrWH358cm0ezECgXWxR3vs+IhWuJdteDtGBC
6Np7HvC+vuxacN583CIEVEX7qhVRfrMAHhKRgPIQTOXZkHyqDaYcB5MFBS+cuas1AsfSoa/e+wyY
epV161FDX0BGIR7eMfzI6kpdTecrIgzksbHTd4Pp8llnJLKyu9p7iw2+sdZYBzRVhwGIqea9zuqr
3tgCra3cDeSOX61O+1S1ZbzXc602luPsMCfJIEqG/N1heNp58oSga7pREfVEYkBfKjzxCWalxJFx
g5f2nZPyCc4OI5Nj+F8ZNrgkF+4+yZKfUVNXj0HDE/wgXuxg/rHbNjrTFwHPmSUkBvXgMJdD7zu1
00ve8hmUqLFxoA83g4ZgO3nju+9wTeY+J6aMUCT0njiXTOuxSxv7yXOGc1va8gTT/vv3VbfDn559
m+AKboVO6Pdo1vtbNY3nzGPRAWpvEHnY1LBt5Jdb19M7auQBJMvWsVs/SMC3vSegJm2Yu5sZsV1Q
AFVi5wO/X6dW905i8IzdUGl0B8n5amaHN4/pezdX98qn8LOhEAUG+y9jO15+6jjfYkGf0lgeD7rH
Kk5+n7pk3LQmOQ+DN5iEfvr2WdlktFc6C4ByIXq3FMIbmzPsgV3U2NkOWVP0JOi0T2+JiP0Tza9+
3ZF828cqerEmvQZYmA4PCFeKwA81ndMoct4FrNVGJJupGBEm6LtiozF1ZipTP3ReCkVjeXVYfrTH
KjYF+Yr5FbPjUzrWxjvub1jacYoemWDCd+SxLyz2KFuokfdzOlWL0/NVS6PxHcK32KVtfKWhHiNS
ncz3MM6fw2oMb79bSEHYLUGu1T+jwKzIKA5fFEqqNZsDuxV53fANZmY/pcW91MLjUKj9OShEwSTJ
noRUQT1dkTGyXDVnZgyvC609TASaoBng0zOOUHYbt3lxJJm1ERXlCqs46Hw+nVsMJezo5pwcchN0
WhbnGy9JplcjgiQ5tDjQS2ntXHorz2P5bbeUIUYcf3aOh6Rj+WVWZdTASemFfqH6bA9ORYGEB+L3
5WT6yH487XRyUx8aWJcvVveXVYy2hv1eaV4K/0ubN0ThWBzZPqZYX9MAPqeZHd2KtL06md+cCDH/
mP3nvMbv6ZCMsqlpXmwx2Dr7VHceQT8WV9eQz9I2u4dZEnZWttAwCNl50SBTA07WHkcHnSpX1L35
8zCvUr++a0mUv9JT2BDrMH1axJOiJizDh2nnZxNiAAf3hFnm83s6M78Z03g/iDk+zKG4Tn00HvWi
/Ur6qFzl2FrHTvuWGaZPJ2OnG1EpVK4xBvIVyiNVVEHYcs0tfRBhtIjfyCUy8uY91MB5xG37gzCR
URKKTkEs+/OM+2aVjV7xkvtck8lV8cXtzOlAQsKXO9f1pslmjpEqRllFfoUmwUzB5h3gTcaBTGz/
3nrDs3At70dkn623kEiBBTz3ef6cWLChMpu1COQXOic3R1MAUXolcsa7DK6Z1CUCEREQxGxQNdiu
uAnyvq5v1K/EA+CRvAnhv8ZNfu11Ufw4M30ZeF1/PQ1MmO7D4G2SLjlYNYMal1HpuYqFv/coI7Gl
2EEGOptIosFdk2R4bLwpvZte+2TaFjIQJ3/mDIxQrq++Kj5AED8MMmz1+pYALt9UZjo99ggrmP8M
GMG86EhnPyPyj1Kzk4QdToZZ74ijBJobDdknzsUrXguL/mjOylOhnmuNjsP9jRVg/DAsDWGgO0bP
dqu5WyRi/blWXKheQ+NLD91lHYjss6htDzeCHJ4S2+ZaQl4LmlBgMlQwXWpQjAwtEPFRRUNXxlsz
1//otA/fTqt/E3JSvDVCFhvMCy9zU6jjJJMwQFdXHKVdFOdiccF6WCWemR2AAJm7GLBrqTPdwjkg
Tebc/GsokMvv0TeP+ajFf4D0IRgrs5b9yNYPek46idI6ieTc8wNnNIxj43CsjCeOdU0BOrCdiN2h
rkFyY7GVeXP2x3IM0kNN0OTgTxk7GjSVtq2Jq+s/fy4BvoClN4DAcVA961UfnegDByz3/GkiQgQS
HJpNK8rMbQaY55IZ4RWO9VC0h3KYo/1oJ//4lMPuXB64j8Kzwlq7FTjcKVdnJuLSRy4VTxqB3SUO
nCEhz2hI5q2R4JbwpHfObYBXWD5Tj6MbMN4xtY8dizDf1nKu16riYhu2/oD9bdU0GeAsH+8XbzdM
kmJ53f/5YmrcM/q2D4ZppzgPBMPX3D3HPtvVJlZlSYHHyhJrMTkVc1H/5/dhyp9c+oJMrqF/AaCA
M1CLYRibdCoGnS4T+FUXh2iMEAsdAdTEIqWkcVGCDi1RflHGroVGEoVQNFaX32e54o3pI/ljM7Td
FujtEWdp2eU/P355Fna4nEJfP6NCMXZTBQJKj2mgDHr1vw9lwjtetGzAUidYnU7zdp4xbzd18dJx
1XZ9EjdHQi8KSEoENGtzzgird5FadGBU7NrhCN+mx7SSSE6k8VjNxrxTVEXHsktI0Fwe8HzCC+Y8
uJ5HwNc1Njsj5QhFHUgZmaAjp40FNlFpiJRpyxx/Hwxlvdqi0bbJ8iV7wtbAfYPfVkhMoFa4rmot
OplpCLq6DQO7J90VZOg2zS2y2MSgXaO8YjIYu+roQjRsakDw44WkEcwqIAVWjkj/2WWc4kPZg0Ar
j4nW4HMPEYL9iuUFAFYcOKMtJXqtot/kjcvIiHYdA0or9znCNm+Miqejs3AKEcfeO7fZkRcfM2TG
/tIJqTYcmy1Q+c5LIcd/ILz7tQ0fEukcZQJEuEk1ZDRw7Y5jXf/LXZqLqNFbjLEBcqOtWeOwxvpm
gqWhvNfcJUsreg2jOOI8QGgKanXi4/A5ZnHcHIwyxatNctqmmBUhQFIjepOrYpbjLtIauYtp8RW8
GaEZ4tYxs4EFrgB80KGS0Y2iPP4+gxyfbdE9LleeIbMdZ/66d8edVsLsA7Z7Q3nZHEWFrWAQ4tap
Foc6ine87O6ezy8YyqE4oGyXC/qBbM8VDVPCmw1DAOThI8IAGKPocvm7RCP+fYzmTWsT7g435w+m
cgMl2zQdxzipsQSNwG6oSvMmSneEHL38XifVeTuyJ8NAetm1tFMgCEyFA4/Dv2XpoMjNBMgnRuDh
NnkaRKpxW3s9FbdtIIq0olMkQ3UEe0CcXIKZOI2KcM/isRgVPTQY0jVoXzldch8jmJ6eR/xnJzlS
OZph7pn22fuoYxXn/k1xQTsu1fBsn300brOeHpUJz0v5tgm9gYEmOTXwr44TbgY+SLl4muhibDPh
Q3topiOYFQo3orfcuuyPztJp/33WaAYD3SEMUk9C+JLRN136cmM3EzWVWDWRR2XBT8bCl2srp0IH
+fvvAHQ0wOFIQhtdPhukmOzI9OkxRdc0A5Pw0HojgocaRwb62yEysYpb86H0+v9c3zFCv5Ym8iU3
zOZoOuN7ZZv5riUTsCbQeAuJ8q7C+jnLGFzbNbngTiTpXxdjtvXKbenLF61wKcr09tUdO1T5CpZk
W+MGsxiwmyF0NRZDeGWeJdegLPKgt7QbzdmKbHSSX2aTiRnzwHbtJW19Q5x2ysZKxxUGvYJs45HQ
sYoSxS82uYsWig83hxdKvsZHta/nYBy7DkhB6QLyaLS7lQ7PuLl1IlCtxzSBLpdj0SEVALlpBnsE
n7wKM+8cadGj2U9sLHEYra0WeINjesU2x1RE1gqEMaUsudc0dkOdIytLnnfS9RxMSx89Onl9LvFw
HLm9t6nPh7XakEFHZzU/1wXtO5IpYDFbrHBYk6hjunNkVwiSCJiCFpjvF4WERU1K/TWg43RG+JoU
Z5axhutlEzhgRVi2RWE/sXkZqxh8wbrv9RJJSmxz/TEpq8I5Tq7hr5Ruj4ylE/s0Fqd+MOTeNewX
5MCXPlHZFisNFhi336JKAVHm5epJi1EKz2TsOrgF95bnfxlQaUDUN99qVvfJH/qNZxOLluUIJ8gd
JB4QXMbKaVFlKQtNU6ibcr/8Fw51PnZ1Nzo4NrziBozilev00ao/I4oDtjs0AESEP2UIoPAwnE2K
uqBzXtq53YRZE4SW95VG0EtcWaHI6M00oHfXIqzhIsr5I+3nNOj1maq1Gsrjfx9mwTY1u2QL0IhC
wm+Vt7yzA2101B5CO2269o8ZEXCLqgErdwVTZm3R9FxLuJdHTHEZeTz+7y487aRXPCMu4vPl3Bgy
E4MzEMROhF1zlLkP7dBiRUudsFhTnhLTaVVqodA70tKOHIrjvWRJrTv+VC4PjUHoV9Q2gWgffdfD
Zin45bx0yZdM64EbqecQ2qVB2/mHok+0gAAHLt6Elz2DXzgM6FEn9HL4tL2AWVZEU9v8gnCutjJq
gGHOqc6whFiiqveGE1Jz15nqE0dwl+h3s10CIYoT2mA4ygqSh0oX010Jy4TaR57ymcB5FtYQIz73
TeG3qLMki38ygeGbO6JuKihpcW6+GNP0JXsaWHSPP2aOvTtml7e+sYxAkHB+8kaWtQI33u9PMhEz
okZski3a8vuUktXox0n3kPsFgnhfRjtFomHQ+O4tdJFveql88VOSEErsGJRqo7szffWn6+gBpI5U
27Se3X2XqYMnMAo7A9rjeeIcsKLgDU8uJimVmgkGGe1LhRU9g3a6yxKlXIbzY1X58QttLqYyy0NU
6uEuzby7bnXpNnRmYGX6XRRJd4yrrxBd7w5hD47LxYmdmNN0+n0gBJG7RHIIlTnsJzfZYar+VEVo
7rrS+ajk8MLAqwwGGGYsrPqhTPH5Fb4cT4be+keFniURyGuQxZ+8CvF2CgzA02PU2zQQDhPQ/NrK
xlNZj4g6p+5odliR7AyMBq61eKUs7aEjPGAXetEebv805NiJ4+iaE+6pja8CJo+rN2Kv6dBZcjLI
dmqEom6C0lu3hucgCvQ3bL1uwJlHHUfqjhhU6Yrf/A1VMtog5qVrhYyOm1N/hEDRHKopQd0VM8sp
VbHlzkXG2VMfFwuv3ndxkerVo6mKkWvL0ZL+2E9hZjRnOpv2Q0VxWxudeDDpAZxmAgY2rq+d51nl
d9+8Zx5yriwVDnoQq32syyANo1uaNsb7PFAPgeaLXwXAX46sLFODPpRkO6gQa7yDlAPqxQZ1E+BJ
BYl8NoIZvVXswljsM4ycrhSfbt9mJyN2ebeIv4QLTSBPiS85afAL1PmXzhu6gzz7DKEB7lAobm6u
/pka20irOSuYydlDWdV/JmX6x2gcPr7gfqTrPqpnUFAmaVdJyX+XDCBx/dOcO1pgFNk/SlO2XYMW
Z0auEkyCKz2Zj8Ls2n0UfYsGrHBObH3QFqQYs+Bxy3MbpMaQbJQgEk5ziRHxjbF5zGKnBAv+Ybsg
aeZEd/bK08tdRIjSOg/New+L9JBImCkqah7n/MeCHrJHH/pvxrb+MBkcxWt0u9vJ/9HsqQoIXW9X
huZMa5YBlnH0av5WcoIi78JjY6iZVGQ5A5VMPCIBqI40szRU07R46uTMBky/AQnLNtPS4ZTVJgId
trNTO3yWUc6qOg0Ii90Kxb/eewirMFPnbebvQ99Uu7q5Kvt1hrJ8qUsUY6Nr7wquvHK8hXTKzLyN
UBcT/dWk0x+GYn+hKaKRrXJxAO++7grxL5QeiQVZgkCGwE21HUpMpKxuOAswGIFn5ShLuUoHZ3G3
uRmEWLIYV1oNcsMKAYmNNaXakBzzBKf1NAF1cIfiHBU9boUYEHE/Oc8WQe6U7lxbGVcYwiyf9EKD
Yi3PzbvrDfKuCrQJdUZryohlgGgH/QWYYpm7CODa4poN+lcuq35fLst2lLBa9/Lbp5GyYQ5PtHy6
gS2wdjIPsZtVsK2E1r8y9ntmycYrBcK5T2fC6edwrQuc55HfviypYosfnyStLjSfPbJztXZwNw7O
EdLixmMIzh/rqRntOqf9R5hTFdDt2Ghjaq1Ip7IQgepB1Mic07Dproei/IoSU1+5mDDXwMMB9ws9
JtqiOmMlyM5AvGjX8OJiOVtbUS45qrMP7CMWcIyz/BsGaH7SIuvLDmco8Ub3gHWXHozlbzttPpFy
3dnftOTTlUk8Gm2tNZxQGxceZvEuYWsXvMVg3OioFsAuYT9WQLXuo6qB4VYG5plpCLoGXQyEJgdL
CCwLe8a1m9iPQ/Q9jmP9yHvLf40TgPzhNpAsaFpvPPFhomlkF7v/Ye9MlhvXtu36K47bNo6xgb1R
NG6HNcVSlFJVByFlKlHXNb7eAzz3+J7nsCOeG244wo1EEBSVEkUUa68155iYaituaCRDp0awgBBl
robCeexD7Sdsbc7gCLO49FxvGUT1mdwHtWxq8WNs6o5PygIxyvgJE4C+CLT8qem637JrH5A4LUov
yJZWB6GC4G3SozAnBi4CjtEsH7V7XKWQ1OdQweBmgPqUHgHW5tcYOSUFDJlDoSVZx47beAi7hVdK
czUl8DkCcFDkqLE8apiZbfQ+eDQ1rMEyO4N2PnRMRxed2dpr5VaPo5NyVEbYFhw/YB7u+9mSaICT
jBpU2pzsS9sjqhza9goLiXqs8aDvGkv9tiE/12mIxrF3g2Xt4ZXs3ouM0CskNluM0s62ZegCfmjF
7wmYI8N84jAc245p/+1CGD6Zrvrhl6a287PsrcnjczE2QBtMbFUdZsGIw3LV2h49fpv4LxAVy5S0
EmQnpIYKBwFLVeyRXy2HSgD5J6wQC2w/bUKWbVVj/Y6VPEZdiOrb+k3+T3QJBVyNwIx37VSc+8bS
d05NrTiN7xQloPLAxrLcXKQmYoGMrCoalYO34rq0tBEpL4m/QPnF2hpgbcO1BIUlnHzcOIzW1g5J
iAtilogJGiyxwhaRGwX3SCyYMUiqVmnpqfFD8i/gGfg2iUvCmmrOYSwRMeZmrMOvYVh/FkWjOPgo
m9IJKkKVpc+QOiAr+ghb+36f6tmEFg5RWeDi2898apQoWnG0vY0RREA3ujFGrrCezMEkKZazwR6W
phWZsNthEsLkzZ1DXNUvqvJ3REnhLJ/917FezenD8cVh2eDY/b6jVbtwMiZPoFznafVj6jofcTB9
2IaOSHTKDaQqBFC7U8SRsur9gmW4bAHPlBbgmfJJg8SwoUWcL72xXfVlc5nKIccTgSSg5OyFrddp
6F8pszQXRrEB6+GBGfx8QfLR4uNYypVn7TJN5A9k9jJCwDkFzjUfkfCoZJs2gdr+u3mEqestgNCC
44My2WMZvwzIOnqoMvUd0IHBm48dQ+otnQJjesSOp630wL9kU8Gph7WODgyYEztwkb9ORMGKqnwi
G21lTW5xaCrCbxtPBxNntNxf2vDbJoKKnN2lLiUpowSVPThp8i3MYmfmmGUSnFGkVST7eGzrtVnV
KDsd5zeqJu+MioILeNiFH4WpccN7qME3vLiJ/9aq5NNq7H3fqfHRix+5mHKifelDKU4RrOu0UDtk
L3jh5gvCGCRgk4KwWtJrohhyy+LmbxqAcn3hvrtonl9Ak1PEoclVbS9v+B5+snjzoOaawaGo4Z5D
oeQAxZR0Aan7KUi5MOuZ1tx1Du53olLzqd3oXYkNwtXEZczlMyPHr6Jy39wUBih+RVZ1XuAmB3DF
0TZutdvUNzhvAhbLo/LXI85mwOxAjcex2Md3j5vLnJdoaFzikR/v+HMiyLEK6mkgNbbsL2JCkYtZ
+2QXlb+NsFE0eI0Lkb6LOLoOaUYDRd/TEKhPEdm2OMcJYS0Nlb45PmJWyvwYMPEl1C18Ye41yLXf
zLp3bizdRWFxOgPev7rtvHpu4OATRmitfIGlKzRI5tac/eRM4G9wHytyhDY2thhoDEh8cFTNiyAX
60PVHnDcNFs4D9yYKnDwBHHSArs0g4t0qzd/NNQIZFv3C0cHgiLC+BURxnCDhkirpYfz4AfeLnFr
gztERX+jJhFbH2bODp6P3E5onPqgom3Swvfk/0r8PlXKKo6ocJZU6zoxucvoXrLLOgwkHbW3zrJj
qXJ/H+ZmtXOLdtO2lD8TxuoyTh8QpROSc2mMvmA6og+bIu4EPl50ZWYyvFMny0WKFm2JYONx8Jnd
B2m0rWMB67HHpDQfyXGN0ycsuM9XKxt9OwtZkCg0tfg9uX4msSvXdPt2nSmQEJUTB++h1G5p0sd7
X7SPPiX5oo2c3Yg4HGuc/WF4pKuwAOtsIFwmJv6gsZmtzxdHgTlpYL60Bvl4EfH0a9BB6JdY5AJ9
4jRP8981LDmRzLAMNO3+iGBPhfSFGFl5OGUy1ncQCXNz2hiBfRVVMRCo1z2YiMPzxv1tWgxy1WM4
ypui/7FyOvBuU/alNzjj7WMVfDchkt8UCcu2av1g3zj5rfVt3nZWW+gR4mx350q4wA2EjrBKK/ag
FlZt0HWEPNvFHi3Ar8LHBsdneUZzp1D6+dGzk1TokgnTWZV5HZxN9NU1eYKvOlrtzRiirW5jV13J
gbLxJHJ6a32dHbwWP8CU38xRya9Jd5CW476/JAWBvmjWXHAhfbE2TEGRmGDSqXpv54UUb1OCFizj
R7pmVl4yZo+i1Yl+9YmLy5TcMFSGcmPedBhFeZM/IRtnGlklj1i9jwN9PZNPuJOYh/KIjilC5XzJ
Ya4AlEFke1JYBD3qCAJingyPhlc6kmkF3ftxmGXVUU0/BTGZJecmcv8Dmyp6Ts341Ndz4pAkVCeG
s7LQO/wwjM3XfoAcXia3TZ45rMZolfgSvU48tRTIA95xXNu0gsuXyXLouNSK0wK7Ass2etMekXrN
/At22OI3dnpKpvAaqc7mzUw06QCkbnJo7YtMTu/+VA9HV9dcxNCkjk5Ja+0dFZ9ihrLLwgpHCs5A
HIumXCapLHf+WB904R3tgjWFbUF86bocBnM4QUUsgnGRF+SbqZF2A2RAOh+hI3cOxueFr/XIACSt
Dh+OU+Ofhli810UJNYrxp2P/QC/L2q7AOxl++aLCV2OjgEnC6mt0nnqRftiJ+k0XlTJXjQ+hoNxJ
VPzhCSyGcOhjQ3A/N2fFzbzY7T3CMTnetzLU3UVefwVF+5BqTyUlJh3rYdxZtf2BNv/gu0nDJ+dz
wo1c41DNo+sG5BoUsl3jdm3IqDfejSK9yAoHPa66NY0KwqtLljGJE/1wguAIuW3v2MMttYuHj1YT
OpLXfuDQ5YJaCzRsbln3cyuhR2pxM32XOeFUbmKk7Qvf9E4V1eHaizGbeTLJ9kHlnutGWfiFkP7S
8QvWakwxxHDP8I2DxUG3dAuif6gWzlYp95zRxc6T/daB0oA51X6M+1+5S7WCuo4GSF4RiJON6aa1
9F/cDSO6a261BgJVbfWkMJYzwGuVwv0+tkL/miyrpr9aaVv6vbCu0BVxuSFCOYzxI/SZdtRtAoD0
lj8IA1h3W4zO1hesuGwX/ageR7Cp3OFgmxHdAJltAt8j3KeF2BONPfP0S2rWHyAmIZ9RGh4qTitS
leqnmqlMhVxwnQcqpSzqNhWp2MsaSynEN0QrYQMXIzuE6mh4j56q3yaSdeDppO5B+u/0QpnmUjbn
qesf7Kb+6TTdGm1xsR/Gst0sPZ17eWrrzavXATuDepYTicLaG6CvKME62DGyOq4dUwZ2VHd142YE
8qXXGxbZNEGlUf1I+rrfZ324K/P+UrXyzUnLfCdy4q/LydtFQshV5qbZEmeZLcdhFcHGSXyId3GF
LpROYJp69R4RANYOFeU7VRFnqcCl9yNTsyYbT0EzPDABW5S5vddj4IiVtulDWtimK0dCpwir1vQG
xqiHaQmuAqesscegSJ+bZYTeFOpRAM6QagsdeI7o7Jh59N6zgTV4E9ntifLrrR9+Vh033SJJpq3f
91Bemo0OCmWJBMNChy0PEwoDZIzFzsI7bkU4j3xl4IoPM1CCZXMeAsLdsjwmxnXGKmK+ChEzTPH0
LLutxyRrgxzvi+OLaJIo/l3SkQVl610TzcInh0OVv6EXMQX9aJu0uEDEDRciq9f/P6agGv9zMQWG
gu3/3/5KA5hjEP71fXPOwj//8fpdN/9l8ZnFf48quH/Pn1EFpvpD2YR2OA6jQN12hPFXVIEp/3Ac
XYcvoVxBnJhDHEGWV03wz3+Yxh9KGZZhK8uUtqUsvqlmxDl/SfxhSoOVqSmlbdy/9Nfv9p9JKlAk
JfyHoALmCySZWNKSuiMZiPGTip+ftzDzCTYQ/zUgCNKrElpPQwT4NknaQ6IYfwuu50sX1xo31cIE
VUKT9EAqbQVBxbCYLgVZBnRWQ+1FJMdw1kbO54VG8eE/mBMSy5VK8TmLfEyv1YhENJEEMg9h8zug
17AYAiwdkdX0Z5BXau3eOTGKGS43ZKbsQibVS1g1sImmtksGClksUAsgaMRPRVjUgLc8tWn4nbmo
lbrU+sWFhnmv2SBWzQfidOriPbFYhMY++nNbUf9I5bx6U/OLZvNnHDNIZ4E1QKcsbHEec8RpXKns
pLyCTnsCC/cTnChLd3tjMOoLpv4hKAm3bXU8gdOP1hifjdLYqtC/6KV5tDLqoSBaOjlEiqg59dP0
apUBcKvw2FXGsVG0mvyg+ih7rrVl1qCITVHzVXBpiDv2Te2KDeCt14PTDNGrgvQt0qK3AqFD5MOK
I3eyYAKWNu5RT02oDphipAVOqaXub2yrXOKEeUG8ggAQcFcGLopgO/tUsoSPc+c96JtzPUOzZajQ
0oHnC8InXTRHvazPjsvvlISIB0dHe7Ad7VBkIl7Ugb7WlLdOjXQpB8Y5NQW/dE3ouBa6E9ymmXhM
ym5tZbCpDOc5Nj1ya8ofXQxihls63DD0OY1F6MII2cVUb3E27GVLpBXKt+1UQTZtfaZMXdvvoCpv
TXP47aHfgdtYXxT2enOK90OQ0Eurn8AHcvzp+PzHwwgDSPf7t8on4hzmhRibk8uK1wbCZ7ge97Zw
k+vazcxJu/e66Nur/Lc+RpRe2a/h4Jt7081IFqR3huQcVArI6r2R+68EpZMmy+IHg7vx23NbqH9z
ZLS2NoV78ysECo1lnMdB36NTZi3YFz8JJH0kEhI9PU17LU2eXDlH/qbJbmiaz0Lqz1Zq7Q3NRiVI
W6iPyTDoQhAleoQAqxr7B4mkhgLlWFbi0/dLbaHD7nXN6Lkqoj1FHqy87ndRox5KC5ijtXrK42I/
hvl29LCM2+XeH+xXLcuR4LvZsmnNH7VlPUyl/V3Tk2bt7r7bWrBvC/U0WZjHadccE7qSbT7rmJEY
dojgi+lnW1IDo16NOZDjzzQLTxVRCNgpzHGlIbRaGiq4sXA941smoKe2fjW1d4Wd46OKJXHACN6o
FU9Wax4hozB+SUg0CWkYOn2z9F0Nmkx4dTWWILHRPWRIrhZTlVeropwuVVXuSInfpkX7GpJh5yT5
a+RNzwqCBrO1qllHkS4e/QymIQmxxUGZEeBPsDwrMps7qGv1OdYIg2rcrDuWtva7DrxbRxKHSpl0
cJV5raxgOiZad0OpOLJC1D8cRiRrp2n04zTFpAsQCokt5MUYWRRSiSCPgDi3NNKMhCVMnvBIBoYR
I9Y5Sd86si+NnpaPMfhChlLBhYGMtjVdBIp1WJ0nk1AxmSbmtwyMp5S/0DYMOEONnj6kQAsKgIgs
4LFcVxYYs7bxMECMqn+aJFYOYSRbiljmoVL7mhq61Bb5AFsthFNeFt+DZj91rEaWzN/7d3Rtp6kj
V7NDEr7Cf4ocxb2gW/5tJMa3IRTVhMm02KyWEwxqhqqXMsZLFAtmIOhSLpVVMr2pYS7luEoCs8Q+
3j5GLqoh29djnAG5BXDFKUnUFvBjwBzQjx2wJ+sI5Pv02cQtMEuvq5tIFEahph72ytKphSFsyTit
EWok+sZSZKkbWQUtsNuVjvvkgqNZp2LGZNglSXu9dSUR9GLpYOONGmlhlNWPkdM9dW3xYpc9UQCT
f0ps8Z5jApICTY6Zn2jJ7Bj+/BrsylhpLlzguD5og590TMxJ9IZWQXiI3ScrTdnhKkCQe9QVc+bG
rHeyGeJdH1kz7xSRhoMtbVXjvGTczLrGARsB90iv9oy9zIPq6XFjcytRKnUOA6Qy2I5JO6B6aAPa
2X13aszkJCrrrLltANRKYgmq62YrJSEa+JPQ0gRA26Zp/O1WNq0pndaWaiNEy0ijkVCRmUBjAn6a
TipfIGD0m3ovGdvar34k843Xo8VCvn/lAopkwo22euOtLZLUQx+QuFe+kW9+cgsanfwpntzE29m4
tEg2eycnxWMANzDtqPiLmHH0YhKHZguDbMQZr0dl/qOMbCIX7QhFh2wbRr9qXwJTYpy/LBO+wcDp
ApprY7tENTQzfFc+eiOTQjluInPm4tL2SuRKosGM0umr9mhpF90O+cqSNGGGc93C5jCVhPPUyLhw
Uw0H1AYcalX9M/E5AbruJfaGN6PTXiMrOHtRfB6RsC0HU+18zTrIBs2FYw2/zKq8lKZ9nWp3izL2
xnpkAf8dVJ/+7VvTR57aX17Du8vDlFQ0g6IZ1MmLaFR3Q1eNzCb8cueIR3qCRGsQ2ovICmFEjuaP
pqh+6T0E19gLzwjd0qOJ6ZhMyNDVDyY2JDrnubVXjmN9+cUgPyIRTAg8dGOPfdyAbjYEh7Az37wU
+65Te+oEk5aLJrRCbZE2aqC4il0TMpKvrTsJ0yo0pM15EQdbZfYfeR4/tCnDMgBb1eL/Skn/isGj
+P4Vfv6/ECgmqaD/95X6EQzX59+rdDG//s8q3VB/CJN0cN1wHYliSZAa1lPZ//Mf7h8mam1DF0xY
HSLD5L/zxEzzD7y5OiN0yzAVwmPrf1Tpwv1D6Y7OYtKW0rFNXf2f5InRY+Gn/L1M53cTCPNc1+an
6Vw457yxv5XphAXHkWfB2Yrdqc77Na0CzAdPU2E0zDQG5ubf8ayLpV0yG+VdEgdtF9E6oG1M2vS4
I27AitTJedM53b4Zwn5FFE2xtlo3fo3QqI1SqPMw5E+Y1YdHFeKMNHt3hSjS3CR+AoRBgMdt1AU9
A+yC0MJvXKj+2CvnS8eezcU8PkryRze9XnwbvOjZiiHQACl7GWiP7ioTB92b14GpdAxAkzoULwRm
cCkbfQk8QzyrrhKnymrf88rTnyOkLjOfGuc9k5m8icWOiAO612TrXMlqPZLqMaMLW6pAW6AnJVYZ
MCZYwplfUxP8ZLkClMjojpvC5MwFdt6sVB86OAknfE+k3exTDbhrUVlqaVi5sdFcr3uEItE/6kqA
JQXXBL96sHd40wUjb+AMTWTkb5MwadNhvP3wZYKnw0jPUScSBguiXQmL4GPl+fUesGSzj1MG5aaf
biju/Bf89foqcGFPlTY9S4UvdwU+GsRWZVnXVPYGV2dnByxfnTWHy5aMKv2LbIS1EPnHGEEBkR2D
I9ujFCns5JDVLnVyk31CP/nVx3p2pbyaFk1trMNBeD9zOlgQmdHNm6MmHkzCpC8sx2goS4qXSj82
luagJfZ2BLGrVVjGRKS4ERlmxJDQEYy2MKSLm+FCS2qcaVqkXKTB7yX0oYQ97ERsfmYIfHeO1L6V
l3fPfcEoI9HcWyPzC1KPdq21c++488pHEs6qTZIP2jKKqu88LMaHIKFgl8y3FpoGfyzpApBmYy3X
kdIsFMfZMeqBJKPwK3P/g7ib6aiPOcPWxiBD02kRMDEcITiazLkAXGCeW+at1olCr3rnnF0aZYyv
DmumbILprdRTKzgLUjBLwrFZOrS0lQeJbgMvDmOiSqPsiE11jGdojUSGtIs67wr5Tj5EPRRWO1UA
Pvs62eReYa2NwdkGDE5xecF3KCRYzXr0nwcUyfug0He4JlAhWp7YCYMYN6kZYtd2Y/aqGdYa6Lr9
4d9iH5av1ubZdeIfSd76BqKVhcq/L99rYyZRDkkL28wWVy8tvqn2iVzPiI8dVKBvet99yodPWxvR
YUkqolpDeT/Iraf7BlnxCHAN58YkpMbKjInSbbUVKtFbCzLm5tTBR+cUAa1zgA/2jH4QQRtxoAgs
APKXZdbhbSrMfsWwzD4Pdl3v46Ird7jgymucaFsCqz+7JmxuhhT6NY+/jTTQDl3uPktzAO+dl/UD
ugs6t7N+v/Y7hoCMorRRkIyHfVd4qU0+WFMDWmJj2kZ9yJoCp3I6kREUDs2ldV4CKOtXb1LDVZM8
quIRg3w8EhXXw6fusuhw39CHjQ56Sme9HlqwkTP/HxZDuupb8uypxetLjDPlEgZV9zDlvDEdmPCc
tQEO9ljg6fU2LAbxdsPgvD+nvOSam+6A2a4NnjD5ZSzRQAncdys1R5+k9P6ryBa7gWbtVZsbDqwk
rrkeyOe8NHQic90QLUaq7e62fSyu7nLUsx9twBS+H3JBYaay+GDW6TO56uwS522epJsz/3dThAnO
L+jkebno0ExQfFVi2nVhTyFiJCenqZPT/ZGYd++PaoQGkdMc8ym0udjaI/EjUc0054BXamd0Scbc
oiOicSCkinziNPzMR/NX3qYVenmLtYZleocAch3xCdMTgrj6InzRL1GcUQqJgvnViDNxMCtxLBu4
FNSLBQD7zkSZgcbEil6QFbvPcUizPxx066uGiF+Z7Q/bZ7wYlm58LMhi2Jt2eZa0IwCdtupGIliO
dKUxaZHTue4lQcmWpbozvd/u7Pt9uidi+eW+R+R6u3NICEO4wiGhgYvbSZAOjHTcGGNgM2ycLq+e
EtD2y7zjW+HZwTrsge1VJqsup2VwKvh/6zENru28MUf3tW9k8pAQEXUyGg8LGeIVjCwhc1cTUQxc
qsf7pu9mMif9733oYlGpUXdu08Cmm1PBf+hbt9y1YsAaOD+ngBGshqEZ12IODZu6EYiZbo9PFXXg
4Pb+7b7HuoSEPkTpW2mk0woHMTepyTAeUsclNtnmDK1E9WirwgIHyH9p9JOzabyGVTuTK0YVoflW
OrjLkr64uRyoq7LtycVzMEwAcfjdlNW/zgD6MZAogphhoh0c5QDEZ+NE2QzeYm3tAO1bjkbirePS
xI/staN91lhV76FP3MY0Kv/1A4E8qWUN3mORZl0XzEIdbY0/YOVJkW0IX7Cv/hAjhTCq+NkN+XSZ
A5qvYTazu1g1fMLoZcG0dW3Hvd43eZJ7TN0JvdC8y/0ZoziN3UR8k185x3Lo2m1TFJ/9oPAWEBjA
it+ygvraT5FLsWCCohWNsUPv9bNNG/vsGiZp5MTOfJkd/NSMQ3I1gjR58a2Yz0PO7PZ5t3V99F21
Gx7vuwnNJndUqPEc92inXGTHKElWTtoxmJh3c45kjO2otgP6QNWyNY4IlrSb5Ga5VImFLC5XzyHI
oQt05fjFNdwdBBfr8b5X4WdUpZU9RyLtfmDOvT+bsCI/EEN40/vo1vi++grzFCGinWuPQPXSB7yK
/kaBR3pPOsIzokF+yQSko9GY/gU34XTk8t6u7t9aHnXLH79QIk9Y3NzySJMqqgr/6EeAJ5tmSK5Z
wS0iiLXhWe/oaeWgfd4TQ71N1FrfljMA2cdSuQCWx/AoGnZ2x/SmR8Mve7d+buiD7XOaI+ugnLpP
keComrqPvC/6jY+SigzoqT+GXBQYYOKy9avxTThFw/QmtpgvusNbLbgCOw6uRXqszQ+iqlbAitey
gW4YlgOAeAnkAcY2D++bNI+zYyVwQwVAZjFYMf23cii9SqgJPfm8PwnoNTSQs22MqvqSx5jcFn3i
f2cEJjDOy0tQH6n/NvXOY6NaFEqyG25TZh1VrbTXqhuSfYrgYxUMuv8WqZq/L1y6A/605MUOfjsp
92vdBVjOMfhk1CSZuq5G4EfdDE8m+ubzNMZXkw8bKs0AUqstuNpBcl6modttc0yb5zmGpqTLeL1v
KghQICVpWfqDGe3uz5kpqEA4nOiZdfnT9JOJxmjb/uCspsUYg1EwyGXwEZDTpWK3FQmJqyarYYKr
zdeJpp6OV+h/9U22gtEbkTZLrsC75YtnO9O1n7LwDiUyvd/6KNdBKFELj8BHu2COyqUAKJM+gmxM
yinx74wJiLAps8D7tgd6fn5AqlPS2aeKJjIwzualCVwH1xTcCQ364UveEgIn2/QrLupsGdbKOrtj
3J8spKvL+xeQOK+54levhX9SDaQH+Gq8VQTGPyJXdEdAeEwc5t28jquz1+dv9z23N6trEUfH+x6m
k/4WA8RNY+wn1cTwEZLyBFrwvrXIrSA5iDwYjpT4AFy2PtoxAtL75s/X/G1fZMOD5U6c3LyOCPQf
0agIoBHZj7wZCzzoeuGvoUU3ZHgY6iK9mSAzP0qQY4PvrPdVGFiXYt6IkZSMGB3r/PFlXKO78cM1
kl1FU+dFx6f9oPwSPoTtjx9OkO36wdXmUA6er9E1JJ07fmBC3ZlhxHtC97Jj+hSS3JJkm8Iuy89h
h+48+dSarNo0aId3jrDzlxhZ/P3LrASTVWxM6VEUQjxmTDkW1fx91UhPFCFtcLVlM50E2pFS817Q
VmHST0Zj2eAhPnDaj2/xD6MKu6fC9I+OOeS7oUhCZGWh8zQUig45RqWfwtdOUqT5a615FHoeXs++
wnph16wOZkwx7etmVQMvxw4SZWvkkcGVhMJ+E/RBhXSM3ajPwuv9kd7lJJN6Dq1ynr9vqkrX9ioO
sSr99RRGha1V9cEDks6CG6VQL+SppXvMOfmqLHL1EgphrfM+irb3r+rcoJdGSRApi+Wr4XX5yTUK
MMeJHGaIUBwj/UU4lgbExE0hAYgIqutLmWYrjNl40LQG203GbWuBGIbKQ0PdxXCY9GS9VEuLu0Gt
ieohbULNW1QuYnGzF8Huz31NaMUGfyZxO1MCHtTMuOKMtJVAPJ1G+lUX3lB2vW9ELDJk72O9QsPl
HZLM22u90yL/L4bohAoqOmXEGlcNOrr7U/9+/v4IrPei96vi7EZk3+hacTZlXuJv11JzP1ryI5SB
fbmzjzoSRlOsSvV7z6+00bmfHNzOnw73Rw1sh0OEXnjhDqG5+p++cH/JfaNEKRYysoc1NOkY0ASq
0V0RTC9V5vQnmaXEp86PrPnRfTdpUfkYlfjzFffXVyW62CQ0hyeM5LjGtVAw22LXyFV6YC2FSkV6
ZDXhSnpIW0IAawdekB7mVz8eMCAbfrEr7BwoVg6MUtSVdcK/k752scsUndJUA4z2GEr/fH+VWdck
jo9zYaOWEsTQa1z2AbFSocHgfz5eYdAzZYJmFmIFOQkWRktrorq3kwzGX9xmb4MLNqDSau9YMc8k
K2TXz083arIOtC+Rgsy7VuvVUBc8a29LO3srw3DDBTJeFZSs2wmm2XPdfNQMSF6gsse3enK29z3g
X8YFDu7zfa9zrOZUjVmCFBAXXoBzasMyiDVW0iFDBN2IU3heJ9QYIwxo2K+MBApQg55zjlo47iUy
WTi7OaoNBrKXOe4kUtl4Vax/rlZ269rWXBVwNr4qb0WwgPUVQjhDYpv6J4P7HjwurV9iarK+StEt
tR6BO4BWmh1eCU8pI282wkV3CeYNcv36Ypo12WF3c9y8GxQTcd1dbuIpg52ys+dwLT3Bv6um6IpW
Wt00C+XqqE31vogrixibvjszIXm47xVhJRadH9msqmOoCoaMT4XZfdodqWWciTHJF389H8DZWteY
GtYolVSHz2xR+BGFKjy5VgueescpPk1pFhQqJfoLwjjBW5rrKtBtLKOjD6DIeK3GXL9mPQdhKciq
mkztNc4Me192gO4Qgvhvdd8YS5FH3kPbovEPAoIMK5cJDR4NkutJGl1YMrdPnErcKefN/dH9uZH5
OgDX9EHY1ncZDMUDn5G4dRLjTxMA6TdGPTqm1vR4f1/3d6hYU0BxZUQ6v/t/P39/hCqXTz4NkmOv
i2E30O5dCqRau4z7FQNrM3iCe9k+xOmADWIYb2NThOfZTys7NdzumwIt6ZrMrmntlwy9ZevD/RmJ
CMVfb1vroiSOqq314HzfJAbwNS8ArJNyuJ/uG83E/VsFALcSfBKnxFUtSm9cy8Jl0gO6d409lgur
dJ2LDTLz0uattq2TpltM91fYLql7xpjJtWTNclKnOBiLU1y4zanJs/bkTKUaFveHhq/2mTn4D/dX
FqATsAXAQrJpLNhx4RxKS7P/3Nx39TTq8fJ5gEingKnGf3zJ/cV16xMrglmRmUYfEKM1hA8Ga6D7
3pDaqVzcH7YDQcuTHLnz8TJaCP02MgxgvpD9lo0dNEiSuuk1sDDhtUZ/M4xe3Kxc0HgJp1fP4yo2
9SS13XeNSKKsZrS9krH71pht+mwPg7cJOw0q+LybB1p3ckL/LYzt9DmeNw3ibNyt0Y3Z2U6mtkYw
wuST8+bA2yB29xmzXrQbfIcEA3DgcyKQu+qoMZiHVrQbuvGL6990bPqfyuVHDEFt7YsKxwE+6uil
S4xyV1XAJHEzxS9jnWobvSVRqK9Jf8tCRFZzQBS2MrFoJ8D+Vfow1p5OblpMnTi4b7b95szZBEXR
Jus0s975e5WEsdYJVZFRQjEjq8xk5rFoHZJuEy9gAd+g2a1qa8PELl9opByvKgs1Z1r4+TW1J4al
Q2Tso7r39rHRs7QGgjJxVWxGzVw1Ojlwyi2qRwwPKYHcPeRSfkltzK1TtGviWp5Kgh2nXre2ZmS8
pBLRNDJEe2cAbUGtYUIQI8ksHDTGdiOpQOmkxLKV45suvd9WpZNNUCQfKTrDuEX15ztwK9D3QqVL
kVvk5raw6BMYHYGxYDeQG3g4HfpAo7wg4uYwxHmH9dneNh4r+dhKfoRRkextFh+iiv47bWe2G0eS
bdlfueh3r3ZzM58u0BdoxjwzyIiQqBeHKFE+z7N/fS9ndl1kqRpZ9dJIQMggg2QMHmbHztl7be/o
NvKtmMXpoLaxiHjudOrd92ySwd0sPkDXpF8J/CgPnP7HhV1zvi49gnQb5fSo0ZTY2CCxMdOnWELp
+0Xxl0ZS/1ZGXG0qHKN9HlmHwDnHuCvPFKK/8E+yC7VoO6aAI2zdS36o/TJ7um1zhLxED9Rs6+Yc
5D9DkjDOuB6aRVdD1aOBmjzzBqfPfoNyZSpRewg2D9vqlwSplJcQxMZLBKxgMVjGoxcGDsAKKXih
dWdXOsm+oRX5lBg4L7qRruyIWQuOBcqhc45N4gly51mm/NKyLI9Frl7NAnJqypgN1oEdA2WG0Vpm
xStgmYdrqvC5MgGPuaXN8kSiks8wbksnlzAcdCpZPNGFHazjhJsBn5hwNugbvws/Mq8m4L2FXSTX
kI9kkrpfSiSmbN/dsXJKYrE0970P+4ce5zrNMSiIcYNbtNIHj55B/Ksoh+SYMGPWa4OYrsgmxTmV
DoQu96y7KgLSGYMWmKzn3i2Y2XgfsjdCxIr60sPTjTAIo7gDrHeR12yUtu6v05pf7eo7gWZ+1+sJ
K2wKGEWXMAg7ID9l3mIyf1O29TOVRbHPk4ixbTxs+qF1nno6QTiGcRjXU/E0lreq53IKLT0948++
EjScbibdBl5fNY84wotpROXasLQQdCwibCSNNNobBriNKy9a/lEOtbO1Vf6gi/gEjhbfCBsV5/Gq
fupc+y1FWPHc+aG5nJCIEWRbJmfOKrJYQIMQm1RGzFgWrTuJS62S+NLp+9AimboRExDDMTxE1B/o
1oNkzZAro2MmUyqYDMl8E6w4RtZLg7DTg4/7DObFuq5ZCrDIXhpISjRpchiJRZjfe9W/ez3Sapjn
B8YMPhMhD19epG9rd2qOE4w5oD7WG9pshvuBXy0EgfWiBTk4BAhKZWqjoAVPVknomblD3UPT90T3
ZYucmkrRL3F7hsGziMS6yUxyUTGOGW66CzOPPwvGPUuSckdTgZmPTwh4wCvmlvGVWR+gQqowYmP9
dUFbYuGoci+8TpE8Ur7XM528yurplvfIzlJcmYRSTLDAEH5VmcK/EcbbWPTDWY+MZwWRj1UmP4JN
onm6kXW7Ul4dXgWJDwuZMUBTcbajOtxLrylPjlnqz2ZqmpfBJaKIsZjZcGUx1pzVsRqws/yE8+ZN
m0zEcOA41lhjoG3Zzwidl5kotE3r0jCzLG1PofnSYL4uom3aNvm6qiaqKTUB2rR+JbreXXSdkgry
U7VzGMN1SJafDIsPW9gvwDAI3OvrWhcUs71Puk8g4sXka/U+pSjm4147T+Yk18zH5CpSWH9bq3sx
o2aOyLDbHVbEAthu4qzg278OKFQumJzGBTwZZ5fD7igtjCNeKwwav/5V2XfyucB9BfWtCuhbMCRc
a7kn1gjo/bcGbr/F4B3s6/Q9GDSKVFmOrylhXS4R7OsmH+wNgsfOlN1VerjQULwciighvgszOzAK
uSy7fmeFdofuK23WHGg8oo/fQBTC6JlK+TqoW6lyc29mM5y688WXXEWklOGvh19KbFa8dJJebKEI
3Xs/0DYGHvNlL0pQe1mh72M8PasWSk6rGd4bZdETSb4/sUvxeR3Dq1FV5J02ABbysdrqFvTECWgh
UbDTjnD45VQCIjE7Pd1JRxx4VS8IRbHvtYG7dDSs/mwpANEbdx1l1bdkmneMtnb3cPIEmVhEqPSk
UGbWpbeJ4jGr8aVIKE1nUmqZCgL69HZaloMVL8nguFpg5Xeta+Wr+KZn6btg3wWGxcoMKPSMFuJt
oqGRVuC5Gh9W2bzn+IkOK7tIt72faoDD0I/YU6Fh6yHVLmKJVS6nHq83PpDd8Ohcx1r4iCpJa/Tf
XA+c59B226wasIdF4t3zGCY6eX/Hhu7jyv3VWQ3pvci1nvxEbvVOWUdDdEsI8+nBdJJdoDcYYrxC
bWuG4Semh/26G4YRaLmErZoJMtOYbFS19mCo4vhEz+I6gqpu+sdQE/GvaGBzs1V7iEvXQlMEEN7S
WMbhkWGqy75Wg/K/INd7rxLvxQ0+6onIy7gYXuvC2peGnElweMEJwtI3QCOMx6gZMTTljz62810/
hxYQm4Acq0eBJyycCH7khw+pcVTVphxV5XzTa2OCWUtrVbKtcyFklwQtz/MIvm811rGxyeHH3bqo
5TUp90EtDthD5VM25WIpNXLbgiB+VIUASDE+XIbnhzrQo4dJ74zxW6SfAHqaG0B1FB9xW5wtjbR2
BwgUbTJGtK04F7EvWWGnpFjZAVjqzy/CdZ4/1m64zef7CC8SZ7OQOx2K56FltdSUec3qql2jxmVz
xVhBg9U5cyoqj2merbx+gEeVaCbIsWFkO6dN5zskoH7+n0c2Ch4XMi0HJVNII0O2hS6+T2Vu7KCm
LdwkfHXGtN2XNibzMWXOY7TRFfkXuT0VA14bhxhkcJOdxnxEIBAUYz+W6V2i6gWyK7jwrwwSjW1f
586m6OSD0Xt4KJ0iWRvk0BAGIexL7jS/iBiaVmVuMuEzioNVlvi78o6iwA/9I5pL7UACbLMexPQD
pLxTOF9VWz4bsZNtpO7hxx01OP2KpZFQkfbw+Y9Za+0hkph58qGot25AnmukWZfxaEhjWvU+gNQR
7dc+8113n9e8vbIeCLr27PHkVArkURxfqBLo/Uutv3x2yT//r6FxykU2ZWuvQB1i1fKiiiR4RaV5
Llt276qY2iXkluaSy3dkUe4lHsMJGOU8ejecOx25kVyFSzi3EnJaVwxeZLCthp2RtcaVr9TLEBb2
ZouvZDxCbHilI/tFqQ5ComvBWB6xmHb6SFemUJssdfJFNaPVXPImnvLK1ZbOQAlDudbiZYn8dSzt
D7/WSPbuo3Npb7DofuT0PJm11uDHNaFWVWIQ54eHt+nEt7o2N3E4kCoKBmSbtEcz9aOtqcMdlQTL
RySFWbPr1UrL8jVN4oMNIZWZfLLrvxYQSLIBHhPA3QhEA4OxUEvpxbLnDzAnK5D+aMjPkQnXmhgz
PKHBzgHGBAphTsD13iN4oxtHs9HTRR7CSFuD3t+SZW9YPyKgOafSmW1hQTVAYWt+yF5HuuaXJ7Ts
r/nct/EKClMx0HX0ybPw2C8OTdIte280nsfQpvLX3J1vVI8AGNYirfJimUkC3odB40vqa6q3/ja0
taucWoQMQfSlFs1JhvKYB8W4IOOvWIk4P5Vp+yqhG5+nWHuMYY1TJRDOyrSSncQTfSjs+KWrWFk8
l551PoIbGWwBY5zTnI+inIhrjWDIAbq5rxFAHhTVcwxfpyuyN/KCE8jI8maCdMI+am261h52TEWX
AWYCdhQbaz9OYmkPdxIDzWMU2jFKOLxS8C+sZVo2B/zbnGeAI67T3v4YjN67iCFFD9AtOzMfFipG
WdzjPlDGnJrJIqRyHxi5Ed7HWAeUUcpnNDzWrs4pTp76ANX6nB5MsiVjBsvFQKRNcmsRCr+uDTYo
oreJorZ25IN+cbX2VceivvQDhn2DTwRSHrf21hzGR5923QuLyE8OcEeuX3mweupjW4TIfMzo3U2M
g5kr8eK2LzwAYlrcAihtR0ZtS5QWR18MXOhGWMbHQ0A1cUJ/trbSIH9J7IlwR0czV81InJCzyT1z
vE+GN6wSaX7YBnT0OubYYDJ4zumaL8LUEs8yUj/EiOSyZ7leCqA3Z2/eWul8w4UhWKmpIHoAX7HT
Ge0R9jYnIdt+tQ3jQcTGRFdS/ag9pe3cpo6XHkIG2NV73yQNcB6RbRxXHEVburSR6i+x0MQqs1hB
nbHJNo3l7428cymVtS85F15oOvq6xk0xNEhuwyTut9E4d4JAS6z1RKPvFaCZii1qQ9cjyoIJLQnQ
M3F6aKbz6GfJmbUZcKuH0iLCPo5QuCQaK877HSrhubBxiLeoBwJpx+9uW7Wo2xsClj500gguVu7c
w+6sgYdmW8ScURpBvpJKREcbBrzXdtUyQSV4H/LsDZltQ6U+ODQPYgZARvV1tBnG0MasQNHqFaRQ
UgekE31BWFoeiC7GW9dQ5lUNAVe6uwqKrNtpep8uoe2GZzqkLkoXq141Xp5ji7AOKRiNW2ob38oG
U2QKMjJ3CvtsaP2490YCFjQrl9CsHJRc2Vg/3NI4NSF0waS96kQRvhg0NFemP9xNHLOL3hEfU130
1wRRO8pcX/9hyGlF0p68WaVcGl2zMHwDWVw2shTKUbzyPtExCeLkZzd1Gz0sBFhpyo0g1OI1qIkK
7/1QLoIU+4Sw1cVwhH60PMQvtt58DFH4OrmRs+wnjwRmEBybkMV7N6bEDBiDBw9QK76GihAIbL4i
L523sq1pqnDqrzJ2Nxkc9XDYF4PtrrrQf3T2uLJI8wCC3y1KDQsxWID+qTGqduna9bLqOSGx9Ohx
b244z0F58EFZUg8AfPikPjTBrUyyJzMrzlVGjgPZnczrT3awlZbd7JAsk2wAxn1RY/3coxaDO4oZ
8e//S28zpIiFbQI+4akUfvPSM+zRi0NBt6ayFGNI/WfUjdFpkpAsVOCuS+IDOuCV0u7HmzZ2WENN
RGZaYKOAFuM2EFSU3uhd2GIniFttv8lVN4eTaGhs/v5PY5NHmxuYxGsFwKW1Nizc+crUfH8nwtKh
3su669zAe4P5PzwXAjcOESu0/tKSIV7ZM8RImle/7Ekfq7Aj0h0mZRiM+aPJcTUWbflNmKa7qkER
bPOwfBRtlD/3mnbOOdSYjOt2isNRJSiKnCxkANsCFqvq5CgINqBZY9GVpLN55HhBO9OYdpGNrl10
lnEfFylmSZDWXrFC0mdcndikVKJm0vyV1UPVx4+S7xSA5yfb6oaro8lxwWcDh6PNSNabWOBNN1o3
vfzpjvrWrjDjutGojgFveULTa0cwu/M8OjJlryniZRRl/ZajJi9AOcQvDuO0F1YaaxEzASLaQRFg
OzjuOsgi9xJUGWYwtMGLNvWJU+lT6/nznzztbohBUTqY7rPSxpc60GZY0/BiIWnYuXhQa5MxXBif
AF9tO708IF6iuOGsuajxeCu9x1tDyzBrCH1xM6QkZVOtPTQPB1LulKJjTtHRnxJyzI24vJut1l+z
LkGmx4FqAwd7Q0+ovDhl/IoQk6cbodvY0uVHpsAoAV8T6Y+Zpu8jMNkeSXIkOqECm9/PQIJYiHR9
Q9s12XSI8u+pYCpWF8F3cFkMezJAy2NmEEuoG0gBTeTls+RLyZmQXtDUanByaz0ynPcoMoBoCXeC
SlEt256hTObTrndy+5eM3TMYoIBeDTSlonDIqeSoFZA5CXmhPHRjNcBYF2zddQV60wYBYVXRe2Y3
9kZoUBX0SXyH7oVpXYwa4YtKrVCvylUoHZ1izCepIvO0I6Cbb51nONWi+wimCDzY8DW2YgnOOYaB
PdTfQqQJcBpYaGOOuUrx8s9IRRcfO5/eEZmY9TCcUgL7SumMFbjaon6MNn7d1E9F6n8DI4/nRnkm
huLyatdN9qUp5Y+6S5dKL/sTkRbHgoyYl+oU6fOH1ZgRCQVKvr6V1Sr5JhKdv5k0Hr1e2DyDpBQJ
Ju6pNNxwurDktlPqIzS7AD87GADDiO8a5ggtdHAf5hppfB3nEb91V6GBrKIZTU4dHNTRzbA/6LoZ
r6y0wIXetvYiw5Vz0ltWU1WW78y1mXjW2g8AhcOZY9qTGK6ez/mFhv4bM/AWZHp/cOd4Gp2cGkjs
zWGSRNdoBYtKNsfZZHOwTU/CTdqyRFaAEbXMupmzhCEiDYeO/j35jMeRBOVkc2SO0ObwnENH6woj
md9YdBetr4EkaCebI3fiOXyHQAdoAHMgTzBH87AWMLA2zR0MGOoSnDvDHOTD0Kk5a2l1wlYx05lh
+8Q+Bm+IIopT5ZaOJVX+HA5EbfrThZx5wrm1dOcAIQsY5BKnP2dI0oXCOWYodAgcCq05e2iYY4jk
HEjUto+B7bMeJkIWcCMtSFBAe/uO+apBuUB+4hxulMwxR9YceNSi63+aJfacNMhECudwpM4gE8kl
L6ljhfvjVtXzYPTitdQJV8rnmKV5CjzHLk3kL0FqMcLxbFgTsUxzQJNdEtU0zKFN+hzflPDBf+od
lNWpGb1ynKLD3RP3VJkEP2mefW3mKKhkJsbQN6QnMAdFdXNkVDiHR+lSfRFznJRdD8UxY7Ex5qgp
OYdOMe5cp3MM1TAHUhGx9Aaa65f+GVUlCa2KK+KrkN+xLs+RVihyZjLLLpvDrorP2Ks5AEsnCSsi
dWciGStBTwkSWpENQGoW9UL51ZyDtGA2O4tyDteiN9bs2wLvZDtHb2kGIVw1aVxqjuVK5oCuiKqE
8BdCu+w5vouiVNUp+M452CuYI75Csr4AaJWvkhXRJgQsnePAOtseTtRWGSY9wsKKOTZsMgkQ65mm
ECem5mAxd44YA7Pyy/4MHZvjx3RyyOI5kCwSczTZHFKWp8a1mWPLKNNaRkHDuSbRbDTb9FsyZ5wF
yMXUHHvG0vc9kJSQ/hyJVs7haPYck5aTlyYrXW2COUINcuoElY9JWGMQsKZ5A+bglEO6g4naa+2D
5RDHNpHLFmuLeI5p461Ve0CwPzUCEFk9yG50cTJPVVccAvaJWQDS1wtsUV50kyRaLV3FAoySuAaS
kWYHzSYYbjDdYR04Gs+qMGj2urT0wABoyxTv0n7qnJeYmIOJxUlxUgI/XPm7yGsQFw+wdkOprpCp
xU31BCjk/Th79ppvHoeM0HMHkrXGrV8QbZmOEdVBK5vXNjsUei52kCL26Im+iZIUkGJ8hborroEu
lkaYDDeEMOPCr+mhFrHzRDjxs0F3R1ZNdG5UaL8KKuqlhLS44SQY7kNeC4bvljy0KeXgwPO0U817
LrKwh/CDlMlwyIcK7HNOY3hZ+umm1PtnVhvFlBEKGGDKos9ggobpQasNAgarmqsW+dvC9NHkTBXQ
HRJpNjbd3NXQzXnuFOSjXoVPcGufoiRKXvw8b24oGawg715RqcB2K/pvYwb9M7GYiKkwPtrQ1kXX
nmPHy58ZORwLPXkbQvvazy+eDJV9I1cwxlqAHQzri31zSfHbY+Na6VrydRT1fi7BLyYB9bcWbV5f
m9CNNXUzcfxikHYvHQFQdoV5znN74DkD2SngvoiwiPN1gbT0Feq2u5lj8jyD+g3+OgEL2muqqvRQ
o6qC5Te+lZEhMQtyPpp5WXdkebrT9QsaoPr28+60bcunbL7YUoejZsJ2snfNEFi3QfqiMr8yH0S8
oVv1kiJ1aVWWPKehfbfJbu5phThF5G2pDDFbeiP6aM6sGGT9w0hFfmsgkK3IX6DNQgbpzSpILFQV
BV4+0V9m7eXoxEQehGKzqxQhGTlBKuivcQXrGmeszqBVl23N1JE70EUnMzGPkzFyRsntW2xwhsNY
X41ghtCwrjXCYokfKKbb2EbZeSoitIHcQgrJbFvS//ZWrhfqt89/Jlo4HFMgDSDkrl3BwNCBC9oh
1TY0ky3WLpEhtzAygQPGuxj62tIw3dfMHfuTQSrxYUziDYvQKTaDcUUgwbC2KYReG+0nMvf6ReQV
wwJALbuxA67oPCaSHs/uUMw0bSOBB9X+SsjLYKj0vaZnfzNcy1+pcrDXwfyww1hZ24HTFK7VfDna
ubk15sfkdQ+fM9p60tW+YoaX2cbCzijusMInS7cZmtcp/GH0Ga+GDW+/J+bzShynfg61+qSCi4HC
gilSU66DAZF1GaY3znImtQcvYumJ5Ob4s/w9VsFClCBIIICuA3YNfKT+SbTQcTIvMMEGThoK0MGi
6jHltnEz4zQm3U/fKsOrqYc7E1/Xs0Z2XyNyfwmvAdidT95L0qW3zta2IpmOk9W3Z/a3N/YO+xSE
MLSkdJ8J2RzvVXMpKp4ketxL32TtLS6pAtA7c95xpvaWDSJiEcawpVyIkLN/xEw4PPNuLgWIFlZg
DRScmF4yo8aJDRWSXDDKSM/vnr1s2qZ9Xp/HULxiaRhuAqXFIsiLX0GWEwSC1qUm0etCb3eviHe7
hyAwYw33iWHX6RbUAV9KiOwxh/Zi2YzndfYQsrwchVuEb1a1wr0NyKd2Rm83mKN5E1KSHuZjd3DS
1LxZyhm3Y4DqwtIDfckyR3CkKIcjgkfS2Oef8PzpJelnAFjFqHRCwMgWo93MobYuNfsugtA1lAXt
pvmx9hqoc43E5vb5D8L+lZYVmOPNul1GaGqg5lAThblz8sqCRC42TwZUvC1+DlIDRfx0N5gLLpjH
NDN4bvP5pUnW1FUDYyvRTF+V0TvH2got1qxkpxqG4CjC0zvciW6p96ymZoYd8PNrcWbSW8nDj8AK
XpsgoDmaGewFDv7msGtDdnPnjPBffw5CusC1r78q5w0jjH//fIAgJJYxZp2Xz2eorOSaZO1TUALi
mtJY54l37apqRbipmh4434R1glLSvw8FpjxnGobNlPgKcCV8Ll343tIJHerHgVrLbDkKVXXvb/XW
AUWbwZoOHP2mqMnoxXMErMZBLKbAt7ccAef08+Lkz7LAlE9OA9N3Tb6Le41kyUQc+7pbKOOInt26
lIZxMYbj2MbjLc/oveQY1t0QbWxJpbkkwQLLPygmu6vCl6ib6jvRM0epDRVXpd/c8cPdkxiwGQnO
zT0oEFsHrp6ePu/aEk72BDhRHdCtNHcL4dgiUjZEkPkXxaavsGPnyETmn/XnZ+o5IKA/f3HpeuWK
9pwLKJrv0lDP1yDfXBqu/Cw8qGLTlmkAAZffDCGu3jLXzzAI8N1kLKddmhAB8vmrQtE4+3pIoOXN
d3bwIB7h+VccTblzyTZxAirz448HJeziYonyj+cKPhBOkWfs/nhIKafOwQ2Wn7dwXvY3BjRaEpE0
VUVIOor69vmtho+wR1/15fNWQGMnCDLr+fMPwAx9VYOdXD5vyVL+9NpA/+P1whoBabltkuPnD6oK
apmRRub+8yXAvItAosj63eePeiKlJ06fcfv5EpDrG61SaaWbz++iHfLXGArS9ed3+4j8S69V+erz
N5feRKhZERJQML+4RlPQzVC5sUBD8kBe0lx6mLvbqky9JStjj1sAuim1Q7wZ+rp7DIzLFhlRCDv0
nxmdA63aoxVIGIJXJXKpidSejnNSQi4i3W8DIickzmqgzLfCadp/3hxmeCt6Gufgeeg9Ax2IgMc7
guvTh22g1d1dsIs+tSWQ5M+bsoS3p5sRIQHDuBrRHL7kvfa9sYdDQOTo/o+lTLgoFyDEb4f5s95Q
1mAwuWURSNKy6G55kSaXQkPH6EndpuWfKWB8UbvOJq6uys+gd7bJcpL0PQhw8tdK+fl1SKyt61TB
SjTVYfbW0y2wAvhtMWKDBnFhkNb5Rp+BMH1i6HuH1tYqazRwoKUl7gh9awZLwQa+jUun1v0i510h
CHjTkHxAGXM6g67VmDxMi1ab74Nd+7zJ/dWCLXfuT0XXjFbYJYKu1jl0Tt0JafgfF0PPh0cgFtsE
8zWdVyF7i54cG40mRikGtRLd+KFZvJyIdTnWVAMTNSXtg7K7D31gw0TzvNC7IN0bgW7cSXaC9kfZ
sJ+SnkZ1g28bLPxHRi46bQjeJVOkNEmKjICEHrAR+m3I140qD25Gk46WzHfNIfnLceN609stMJ9a
36Wg+xZ9yf278puTVqgI7Sl6on/iHiD4071V+OxoSKNmhBNB98W8l0AdCkcNu7DXGPVwAT+F3eid
W5JroyXXZEFl59wyU6pV3CmW2r5C9G3T1QKeYceN2BmTvU2dFlEm8UE5m9rDTXXzPE7mD8cZjM3o
D4C/k3E/KS88hTV/PzX08akpVHkcYZ3u3IQrvikL7x5anFNHaGnwJ04InE6kqPtvIblwg01QBH09
EsJC5PpBDnGumAxjMSpEey3FUuGX/sqeP1BUjsOqyz1E0+CD9Lrf1oON6lMMUJYIaFpCHo4XxRj9
crJWQgDlPNoONYhNjTU/1mT4EAoUhOexxQVd9MvtuOynzkLTALUDg7dsOUQbhJvgrMvN/qsD7xgJ
OmF7+nQr+FsjWo1rQUnLn7rzgYI2aIyXeqAvKponpUXZi41EdhehokA8hmwvDJpDNCd9Za1SCyrd
bgOohQChSb9b6FauYGw2kOlX2mB1r1Abw1NiEWrh9P1WuGP4rOXDuJwsl5kCkqrANX/hNIkfoAny
HSYQj0GJih+OVUbg6sQhlo22LLUkeViFXq3HGIeInD8jIIfIocqtaRNTlp4wjPpPckAR4tCh3AVB
kz6YRLdPBunxXNENBtqt3WjBNTWbbdFmaMfaND+lpt5vqikE5uUMP7Hc2uGM4BLOd68CCPj5lznl
nspqtJ4//zAggWUaYSUJ0KNuat9PHzlxV9GE3spDPZnZZgTqu7e3veXxVjDvds5VJYpHnjoR5rDw
CJ6f/a8rH2WtxjN63XdLiZXuul8C7K2nhlCggxnNjevpSSco9NEPapHFvT6LZ6IliU79o1EGUV0A
YmkK8fwmqTeLNhmnFbwx6rUMbUc4L+AI36yVC9xj7TPYf2ih2yB5iqdtlgT5Q7rVm9Pjhahp3zp9
+pJC1rnLYfgx1cI6VeEUYAgetXPMMNIjHs8ife/iAvG8jVwhTAwspLgPS9rMyBvv0s1bA1zF8BSV
AAnCRmsfHj5FdhWOFwg6Ja0bs7tNfaSe0VBtRrOu//8wQZav//v2H7/y6j9Or+vb71yQH8N//siL
sQr9oPmvzUc+U/Lq3+/0P/98r/q/Pr/tf+QzXO8fbrDIh814bT9QD33UbdL8HXU33/Pf/ea/h/kT
yv0reMjp+8/v/vf6x/fqHwki/NAfBBFT/5sigBSeJRYBGzzHH/gQJf9mMAlxHQHOz9BtXf435E8T
4m+u6drU4yYWIZt2zn/zQzSAJFABdcInofOxGIEq+ftz/zcwf4Lf9Cd8iGNIKZRwDR6cyeDcsfR/
xIf0nXArUnugx0+9vah9hA/HCl9FYjgfE3rORdlmHAw892NW+u006jvEhhnVBKECwwBxYiifqxaZ
NB7ed2t4/9Nr+X8f739kbfqch8w+4ApCSvnt8SlLmCAQeZ1cBt6/4U2kF3HsjlH89TZ7T5Z2tHXd
em0UjIZmU7oVQj+j9XK2lPFzaugnhOMX9o9HPrT7HOe4U1D5hxHQ4L9+ZOY/v3LKMpWw+c91DdOZ
+Yl/Aq+YKOd9OtbQMiIJw3kkrmmaKYASbNwQkgIwlM0SdRwjJsGx1EfjZZQN0r1SQRGO6mCr+25I
KB15MW2fodaFyC8z/ZbGxiPEEdY55UeZiXtSInaFfHolHuOqzbB6ViZrARXogPjPR+5E50dXyY9M
EIXSFkvHDG1cedB4JX12eHcQwUs7XITWuxA+wtmS6Yjsq4JGtnhyHd1YmULePWGBvpURzsDC50A6
MEB32V7bvmmWumYfI3gATwG5J8gA5SnzsmbZD9NDhg6YJWNc/PUL7PIB+O2tN3UFRocrE1qO8TvZ
xkVq4Nv4ShckxMk1fhqdDsMEM6trjxFvalOO2mVsKwj7ylnFhvMuirBDvEybph2treCMehhGgeKP
tHTZjgm9dN/b9nRvXPQrha1vZUeeqwNfyU1941Rk16GiXpeOlazKQaNzrmvgqCc17cGVQQpjULB2
Sipay2TKoWFc5qxFz5ED1ro1VHVup2zn5g07auKvfN2JD5UznlrZwZvw0AgD8p12TpYd4qmLViMu
8YUOaxlLxvglUAYdJHvCPIkSYyQO55yhEey77hZ2WbntPSdfl/l4HrsdQm+UfYaES4uGegHDYVhM
Mjmb9agfqxglZpRxIRo6m35lMYGyQ2IQndGSpDIq0sZmlZjl10fw5i9+FOTXzLCetZ7s9RizNeOm
5D3rOTlrvhNv/CZYFHqkbRxlfeWQjEzLHvcAv5ql6Hr/qFRG4EEyPP/1JWD8vy4BWzINc7mipbDn
7//pM0YyF0MOh6TmuPMTOtIapB5LEJ95q3A1LivNrlcciPJUE4RCiTsdkMPkl1cnqYulW1XxIqrS
FUOvBqW5SUxbKWswP+Y3wzbUOWnzXe10/irQsn9x8RoAo36/eAVCDWCtrFy2Zc2rx58eeVY3jhZJ
us4ck4++b1i7zM2tDROQbA0c9UlPJrKVctSaQlclZ2YmyllMWhMew3zwgdanA+U8ByhsPVhHXJe4
eNBIFvYR+MA9cTV5sIzN6aa3eCFxHiHUsVEQ27F7gv5bLSrK5e1fvx9iXm3zZPTzbPfzf/2PebcA
JWHDppW6YYCLmVfrPz0rpYkhMyKuJpUj2CefoZpT1PsoR8DT0kSyuiOTwLcsp6e6tzTICmIq8VC5
zR4RH5ghw/gXG4ScN6h/fEjshuyrtgMo3hG/L8M8YKxnGOMWFtmW1LHkDQJZxQgUPrH5TscOCDLL
5E+t0a159AV8I8JEUKjjEGi454uMiAMdRJ8e9XsCAKYnzcgbNKreYTJUv7AjRe4UsteayNJNFKBg
k6XloRcez01Q3Hg98iUZ0KA73fpfvd7/dBUpxBxsf5aOcNg19d+uIqsdhgpbD7uzsPE7heWNLi3n
rwBGZOSijWEOaEXIEaOY8w3gGOamZMpW449AKZusCu7kV69MVixmeYSoiGJY/fU14f7TG8D1QEcW
YQSPkH3wtwoixg2Bxg4Dg08YTqU7xj12iJAM/Oyqm5N7bBqcJVrWQ3skXGKt6/W4J+SxXLd1/H/4
Oo8dyZFoyX4RASqn2IbWInX2hugSTa3cqb/+HbJ7poCHwWwIisiqzIgg3f1es2N4PnTic5xePLPK
Vte6KkKUjEJCEmmdlWZlxtPN//IMzXwagnzoXsNCHWtoU4hweE31nrTMqH6ZPH+s147RgvKEX64M
I//IUf2sdSSxpxGp+E4Ivgix6/wYWr9AMFIl5Cs7iFNbIuTUMPIGFURi6v43KvBT0VXgtcbK3oVE
+q7hhtAyxdnHW56pXUx1nIUCHQzfOgV65dwl4a6TqMOLQY2W1I9bEVngfaDGY/94JipOdqlE+ZYj
BNKI1X49IR8MrwrFG89pYOAjrp+RjBpttA8aaxNaOcWrnZNaKzMaXAQcEA/itDezMaNd5mXJzRsT
wngzMinrwlZ70IDnxnIo3dGbM4R0j85U7E29pHrn1rv//4eONND8X/ed57qC6Y/H99OwhOf+r0dB
qPc+aqCIeYJ015rWhNm1FC2JsNBKN8wF3dOcAHMi2tk9eVn1t9bp2nY5nwFSJM9jiuhZMZJNGhVh
ag3yVSk3Ordu2UBuqx5eamJTkASBqHJsvvOYrNFKudUNOYD9oir/uZwPQvRIbegMB6iq7bdX/G4Q
VnxGacIAlfRMwQyFkX7stWM45qAcB1Ko4zpU756uWO7FqFOoH6h3elNibw86Av5hkqAcyLCbRIk6
db5KeEl3CqhikzlQVk9ZqrlOLx7OoK3GyHfIIcmcFzz6alvLtt8u52QyOC9OMZI/qWD9zK+QU4hi
Uoc3tVxcNn5cPHK/666BlXKrs0je2Z6Z3PB0pzd6HXvQogQVzkfLqeXicghoFUpDqFNi1IlQyiZ0
rPz223JhVYkZW1UHpn8Jyw4cZ87wmfSBdS3bCV/nsktb7yEDIsFsocKtKHTr3ehcMnI62qOLbOvP
4TRAKislwBjVNGKTBUCCRFXBffD7TQ775l0m+nhWOVLPMYDhOU3uNxMsFhVzRDk+7unqBrTMuG+/
0hHvX63HK4e79dLGsXHxJvDGNMCJupiU85jq/KChM9iFGVyrPmG4XolBJmdycJKzZsqfNNzpxUxO
dvCiDPVU0Vi7WBPTnVlyu82pE3I39GBkp/mx3VUU98jfQ7PwKwgb4yMgduPZwRMxEFp/wHXRLjkg
8JU1H8ZFUdEgd4mGSqJXt4vrC5FOyRM3NunqUqMNy1AHy0fDbNXFekXWLuaaDGPPUW/m+Xw70Fck
RnofoFF9HUpTXLLG+zIms3sd8VC+ponx5UB5o0/AkRcb+j6K8RdZ8yv03FbbjAXbdmq2WqKL12VD
tjyGvcGwjsuhKXTtMLhMUuHiitchSctXXj8kAm2BbbwwfZXvBjMJ10olzSFDvmuBpPFbls/lmmsn
L0FqV/fliDS+35pbdNflSMfjLqSOjtnE+eamkXZdNiG2oqtXS+3aUE+5tMQwJajLJ6qS1FGYgfBC
4ePlLUBB7ZdX//lhf75qwbdJevW3E/nGTZW8PbFKLp1p8PYYFVHNRTjttNi03nNIxok7scqpIrho
rohoLzWFfev9wb41+meEfh8gDGdkOf1FZ0Ojn+a6t05W9cZFhrXBXzVPRMYM4l9cvgCcMndyQquG
kCSiF2c6J+ZYNz2i8f7nEEScomzHRhsJkrTTS4rQ+d9Nh+FtHfV8VIj26PWNAiX5cjmIJ7uiac7D
yTGqQyNDWl4y0YBuEWq6XgYyF3b2KrEi2DFJTNCX7M2jrizr+u+hALYbDOq5vDb0x+rm9sRSzUOg
m+jmM3RFeLZhF0Mb2dV4Dd7b1BU3o1SfneIdU/MRUWGfyzWhZ85yTc2vXK61evvvtf/Hz83Xgqm0
12YUmXvK3OMzQhaNKyOrmWlzuGzqlA+jkcW0SwAZ/XsOnXGIlxgV7Z9zuPNL2mIo+5ouQY8z8YhM
R7i9BEctR8vGBPy3Kagh7GtoZ0e7U+NKznku1uDfMh0293IEJrh/1pXcC71j+COIPV7nGDRras1o
0iqoRQCu5rcOGE3/rMpYu9cskJYjRzPDa9GXl7BzhrsJkqwxKqDRLMDSZ9/9YKHh3ocEPMC6hFvV
tnp2zQ2ZPmv+Byn06ZrqbbtzY22uxyf5PUtI8VhZmUakTG3/NcZtfmeSZBIRpa3zbArOkDu1s9UK
Is1xlwRBqe8i9FBkennNw+qG5pHPe+G5IJTg8efsxEJxXQDS2S0vWi5oND1w7fqvy4/8OS8s/R2L
s31azi8vFUZHMEANXhUNI8oxGcuTF9XeaxnHtGLT4LYcjeC5SIuZxh0FMPc1w4tw0YP6n7IXiE1i
kjUdBuZHJU3vVWUDbGwE/3vWhn/T+feutBWsHTDjaTsl3vgO1SJHH1rnWyif47sfl+Y+LwWQ0Pkw
pY1+qMcQyt38YluMB6Tz2tHKreKCht4iiwi/SliR1EWRxL3QsqXrzxoTuqN3trHFn01ESffBLGtn
RQLjQOvitpwCtiu2Fi7nja9jufWTXhytGTXa6EW7a1KI5a4f9QibgvrcDlGLyZ6rZeiJZxDlqAe4
iEaqezNL2PH1JO7LqeVfG8rpkefSX0+ymq3lgOIvNo7hyzTvtYYi8zCYrlkZHeIGBJckrfrVzEyc
JoQBb+u6Uq+NFPZzxCW2HC2v8MxcXwfUBA5A09WrmIcGQyu/llcsp4Zo+OXA4bosp0KUiAcnhb66
XCRw9Tcg8OqsBvF02tHC9RbCZMGacUtb2OPz0bJJe1r4mWSi6Gryv3Ma6ua1G+Xd4c85yyzgoWfJ
oy4z1st0iRF4su6hSuXhYinqt9aZx6ku+bUckXBHupS5Scj+fV3ODBFdGljASK08ah1dzR+ddo3x
aqsSAGZq4LWdp+wVmsZjDFd2xZtmvCbzpkj+1lm5Wj4AhhhOE76YiM8JOWu/E11TrFQzxDdzlNXV
DW8Z8QMkOHGGUI3wXOF4F7XpPuUgT8SmMhjMR6KZzEesPpaDNtD2GMu1qxcE1bW1tZOoiQhC25tV
G+GMwz70o2qdCoGnpj7BurW/MwM2US2H00T+PIzSgDxuIa6aysTVUFZK3Ye4MAxF4mrOm2VP8oS+
NPxkUFo2RknuOBUa+HfBGaOJ+XL9+neXADdF8hOFl3TI1ZOWIKoroAhHZ2ZUrf8ciwSjmhnysXtx
4Z6AiNOPAI38CYoYF6UftrvEH8JPsriA7iO+oSXD7GM08YelFbB9ExXkKe+V9mpbdbAnwhR4uTuR
6YBg6VFpalcbyIFQHblARfsOFyHCN4dB9iUzmjU1OY6MxsFMo3nc3gkC4mkwtn2lDVdZV+N1GO13
H4vwBjUe7qJGG14aOBYDaSKta/WYYEgdlK0HybYwXmAPjMcitJItQARwU3n/TPgtbsh55ZbkU7KM
Gr+9yM4vz6ZTo5405NZMT0hdi8eYx+MDC2J0tInSNLCabjN+fUR4eAuiXmzKOiF21xjVaixbj452
BCPar9BhD0U/rUmEiFgoaz5Tl+pvaYYIqcCEHRUAEVJoAZKEuUClUSXJ1c6nCW1Ukx9Kx9ewwM4f
mWr69lLSNl/1TRzdgbvcA6DC5Gy5lGNDGwmDp6on4iXvgH2vuQaLM6mAshJa3aeja8mmCDzITmEW
7eoIoZLWO9Zd9L8WehtFDHQKXRk/eCz3J/As+wRh9k4XtndEKC2e9Oy6VeTIvW82vN2WIQbkYvA1
GPZlXlXvHDg5+KJu8svT8oZREUNvNep8hQzxlkGUe7FJCViOkOoYbxYpDcMGZgep9/NxoOyUSM68
vsSWKljlUjw7kgyzpjqR3Ml+vRZ+Vbzh2x3XEmbnHl2+/fCH1NraWkEhlRn7VeXh5xRXGhEwPsJJ
5yts3ejHVCAkJJzZPFMzYD1dRMnIXInvF2INezPRgzs6es2cM7WI5ZvkRbPpLOd+fHXhy97D3nlW
cWK9R+PbUFK/DEamZZDqov2QMfQi/TWrW24W9VbHxHiugzK5uTzo0obO214EqIFLmC/u4OVvEc3p
bUuXaa/n3cvyzzKD2Gh4aV5BESd8xKtReregJQ3PoTP8YqJtohAXh7fGIYJEi6ObnyHU7icX02Vv
HZZf2S/zEk9pk2PDmeIN9qj4hE3ZPvBkhuY68cdUQRVfWeaYm1G1u06hg6zKXVEm3VEPtORNV+Gn
KEmt8/1GHLrRSHYjvJu9aqvqMywVtSi7ni54NpL1kPP3+UnCQ7WkryAcw4Z5ZG2XSc+oMYI4zfiC
monJUjpNOuEqwy+4E+oCSPeph5HxYhRxQYsTb/ByiG+u3YWqJlyN1sRo9gSazhO3HNb3Ie2IcZSs
mwpyKsU7wvhiDzrvU1qmfzeF9O9YMCiQxIp0lPlwuRAg0zuGvvpZFZVo9lrpMSDhBdpEaFL2eUa8
W6a1Gt8sqLU9cW/fvXQOVWmBK8nVN1zl4YzUGJkVy4oLQzRBOfyTn8xUkr1VThpZznH6aahmAnMD
ShJM7LtZi4ln/aCDYSTMZRAA2gNRqDuutJuuoorkoPIYThG+LgmUWIvRsxhd5r746lMHc/wm7NJ/
rU9NTUCNpO+bhHVyROQzf7PYlHaEsWUEXdFqGRPFjn/E1jsYyTZBNl6t2U/Lr4mLq3QSq+uwoPXD
uQotFLIeGbXHUIQBengR3RFAx3dDxZixyCnaWhrgduqBP4ECucfePHcF5j9HReFvjGtN56hPuOKH
TFr6pZLys6RXcu5dQeWHVjVVMsQCWA5IFkbeXBHXqJcpnL84Rc7pyUvgZuqy7KUMtOuQIhmtbPVd
4jl7EJPLnLoin9t3qDyDL0O2a5UHbpF+lZSDtW0Qilx6OuMX7sjfIf7AHUn3yG2swvC3JmrBFRpR
elJ6ph/oLoK0KQyYxON0iKGlYUszWqRiighywyBk07JrjAeu2AbS59E0v0lNk+GwYoHGWpfUyLSb
glOFqWFe+hLU2Kho1+Q9D3rUQnne1x+YRH/EoOJWlR2MW+Ci1jlnulECAUSu4/41ku5xbMa+uSDw
4hs8z9NSsyHBk3JhZXawbVieEfuXCe2EwYXQeUlrRvd7SivK3vhZozaYkbOV0idAMmGV3NMcQbqU
7aOm2bOykSVQYU3LvbCMY0Eo0UX1fv7myYCpeIIUNG1IIWbFggRMRq95MQ4X4bizTJC38s+hP5UX
MyMJN0xTbT/F2rUsJyJs/s9OWPn/npkvkf3KYJgRpIvIYniotiHYnJTOjd6Eb9K0rceoK4NpVN7v
AzopGwcI0FqvMoY6l88Ai2wJDiZgGeqL8q2LCDcMRKOf8sAuSDUosbWgStCom8yi4H9wBL+wktYv
VoNtvqpNuS9qH6ETWeYr3zSyV6XV0dNm1VRgbaHqWSlw2/j46k6hpNa5wdNsOHkBAcGVasIzekXj
GGsm97C0d3X6U8ks3oTU18/MbtCmJ2b9QWZadMDT3V+XTelUw1XzwTPE1JM3mZbvG9EjvhRZ+RiA
gz+ANfxtmdGp9xJmi0aJSk1Y09p2azSChK/fsVW7G3MI6cmUmrZl7dKQ4EbWDw0nEMk60NMQPMDG
iQv7OnqjdZ00z6KTR9eUAkKXxSAGMHUJDPwIifTyRNfmWuZhdkp19LxjA8omzOv2ZCJN53sr30uj
ne0Jbtv9xoNSXQz8+4eELzN2FSfdS6m8kyeAGOCPxn9jeGfLd+JdYfnhNmntf6RM1DYpqfV7pAzx
FJgtaP+wmkKzVlNgFMJ4T3wvPkQRZJOxL11uMF1bFzWSQEA6Ezeo/xVV2TeehfoMCPjm94FxKdv+
N9bo4os+2pXa8r3qTOAbPgONJUv9qVI/vcXl8DK6coe45LMYmu402Hb9oC2BF9X2X9AZbgEv1t92
1Rp7fhZgeG4Y1zzjodNHCPuy2v/CyS132jSQyksu6K1uoo09sgRYybLAncRyv85tjD3GdDV6T73k
vyaYtS/6kD8iNC9Xo9FBprOgBXj2C8ndsHctjJx4lcqja2ZQAGz0ctwgGhIqQFVQoKPjKOvxAdan
ivN724NmmFhJncWI9RwSsXosm07V1zD13b+CyPyi4PIjqB15Rps3EmNoMGb1ILQkIIVzGxf5STk9
VoGZpJxGNOTGIR+PTOaPIXYAskZFjOwX48/oDl9aX42HDv0pAcP0b6vOng4u/UA+tuJT43u6N/0I
EbiH0cMu5lVU4Fk3e65o1ZM8DeJ79AP0YmCxmbrgEV4ZuZrWZGdH19D3YJIM4cMaSKGlezKw+GvL
NydwShKl0vyTpj4fjI8Jjs61wIvyNCfA1lQxHRAB5jFqMpyskPlkk/8jcZLXpEJMQpxpiZJFN341
HurGiOTQq7LJTxvTnLVVFW7ynuCwkN/py2/vdgzoRWQdniMNNAbZeTQ3ZK4xFLWtj/FSeRujzMTa
AuF/q8fy4pqiPZcxzAQNf7s5b5QZfSKtovgYpgY3ZNpuG/SPh94icdkj3PyQxzlTyh7zgla36mef
RJsO4vs61jTjYBqCG8cP36p5wzv81zB02iXu+uLw7/TQt6XaoVJnsd218NyA71yCqhV7z7Gcs7I/
8AWRs9gzrWLpk38PnpauSM579JIsrdCk+mXKvj6Owv3RIkM8L5t67OwD1gUygqf4vmxqmGXKZmJW
zjAXeBc+8Kh6xH0me3iT7t0ecn9vKl9n9O/E1m3tcKtPAeBgxwp/U9OnWBefYaMUG9Mw/KtmNy+s
5RhfdBE8cqPNViZluk0UjN2pLOru5Olud8p0g5Y/C8h1kRAmaLm6fE3qak+VKl3naiwPneydLbR3
m3Z+0yICib5TZaa7TGZqb49Qj6mCYwdSIt9RS2VBKOKTbPS7javhVHrYsNHDdLtambsIStItcgCa
6yXmVttxV+YQIdLxaf8lNQCaAgj2KXWKXTamNIxdLOSpUM5VVwTvaVNTXib6aV8EtpQ22G3ma6Yt
4sPQJeAyAdsdcOSci0qml9FiRWq0eC2FtU+E6yJQ6Mp9pZGCjMHWXTESFSCAk/gIvp6mZziCHLQb
xNt++pqPwPjtHAeTPTkdbiOxyvCrn9oJCWk5q0vmmNFVhMpulQzBBvNh/bc7rpy2BSSfs0YcuYto
gyYoQHz7LPsQz3WQaquYWYMT1FerNzRSjFqMEXpWbp0m9E5BR4Nel/5BKJrRpagNrAmRcerkeJgG
loAsxd1TGdMI8UrjxWWidBplD+ioGdYOANur73FzstI5de30khTx08Ugfum60QPeD0IpjjLiLatX
eq3OSUQKmHqR7rte8EEP5IIbkAeyrEyPhsCeblVgt1wUiq5g1lVhCc0caTJj5O8I4aWtUkfJXRIO
2otKyv6ZB04Fs7L4LmqUj9CCPvuJjkwXpy/YgOiuJ/61rtvkrjssdCl/hlRbKfcGFUQkUJesbgI0
97XAXNrPu/7MtEPOyJsBi2YKbe2cNI12H3oJa69M9hCBbEYjaV98yxj4/g7hAc+GjskTNY09qeql
nVW0HnZkXIoxTnKizVfZqDN/nZHY8ZjxHmgDCez69DXabvpj3ulrCBYWGtt1UVIWmcJKf/F85MpR
++Z6ae+sCqd/5Dqr6Jk7TidoD/O7JXuu7dcmJHjuNlXvhlqL3yT60jP6/s+iGb55upaIkviu1Ui+
VuGcLpUtQVMipGIyeuUXCW00FRLrTW/6ObaJJGmSP6KbHug8ZEdV0yQwYPahRlgRsIPZqxsm+7Wv
E+MQNuDFQeTqV5F66LZchfqdlcl6XIyPDr6v3GpWA/legEkHXFnxSOlnBM1G2LQ82zxxkw5+Ddld
8tjZnfluGAmgkDwzsc5Uw0FLyAsI86ndtUVh74JgAt0NGAaCyk9lYyygLKk/bIUQqGwDIFgB3bxw
jNJ74GIZjqS7GTxrfHSmQ46sNWx0LyKCdTj349h8WEnwE3kUw7LMZgMdtb6MyJzTGGv6qtTcPRiL
nE+YvHu+jlciewgHCzF1Bw1ppTTgVh02uXZMDFxtXbUhggd5htIcMIu4PVWHkdfJyY9q44zQa6Ib
dlWTEH/UNCuR9kwd4VgfzOpoS6+CIRdE25YgbbcxiKmxGfMG49FmDGp6XHz4qYSV6PU//OiKLqf7
wff4x1CX9pvk/d1D/yVv0XO7Y9bH4abM8589EeHH1EkITZk3jUv/HzvJNc53uZa732FBzlJJEggT
lGr8a1KYbgrzQ2r6WmPAvtgGPbKOtJA3EdMIaFXMvEL5b7lf2rsCFegaL+bTbLX8b4wFYJjtRF2L
yaVn0HHHZaHuvIVpkq3LsezvIa3RXSKn/h7F3w6pbE9AF3g6mgJO2LLOH8xiB1q9Qu8UDq9p4K90
bM7nEpTCOkumB7lS7t+xpMDFclH7jPU8X5PCKt/wvGGXcp3o2ep8S3WnOS9LSAl7cj2KMkWalBYP
QrfSddHZzAIay053kSZ+yqZ2H7k5JVcFtTSJjAgkbb43Arv9wdCNBL6mzQ9FDP9vLU+MMuGBO3Wi
tAbwKevSkKgI4L4OfKWfKbYLLkankYXBd+QNxkboIJfJpX/pp0a76EnzHTFzo3hGn5DwdYj488Yq
LHMzUEZcMxGTl0w64UWBRjH6X5YW+q9R5rcgsIFkiKF5R4qS7zvVJB+t+L2kZ8CIHi8OzxMmxMG0
MkMtuPa2jRWnrvOb6cfqak8R8LY5csVoXnzHUX93PWoMBp2da/ElAuFR8Lt+dZ0gqDX2ULJ1GfKw
0MNkF8oKfBDOZCsYD7KMf/ZVV96ctoEI0Fn9AZn4uh4m1CCKxIycmeOuiA1KExJzeovR56p/eqSZ
PMsBJ/0ocvk9l/HAFHa0tLtfRqx5a1dU+EmAlYxDwkiQrbFOgiy6DBqq/KqT9ndA9u8KEbPc+e0w
QmV0wfsam2l4b41EfNR4DKAQU9aDl9LeIDGCzZgiVqtjQFinV+oHX/R451B0ogeT68pswyfYn/oF
RjO3jgI2ZR4QNU3rhsjd79jX77gW9WNjBvbWceETdcIPz703jF+6t+UvwrdkjQPVMgNMuqSyYDN7
NZ002EMVMy6pil0mg3xwCpr/So9r59voUlrPjTS/o5E1QEYAVqll4suPwHBM2s8hoYOPsaN7UKTX
j2HH9zGQRfmmHOQIQKQJqDKT6Ali5DplwvvwIu7HTjntsckS9RI4YwXfEAN3Qwb11ukiZg3YUa8s
K+qPhiLugKf6a1Cxc4qEQFXdWBXhhrNKI51+VIG09nSLokuJqhFCXWe8mc5I0jZt41cjNSswlXdP
1gM0msnck9fa/vQ0JoWTAdk4ivSJANr4HxLsmt+BcPDUNM6P3AWwG2m456PIY/7TROqURNWO3I5g
lRu++yQvoGHe0blb3EDlnlif4Tn0KU49XJhtIj9qhxVINr/UTTGUlEHCFEKm2KoxIt9AC6hjUdeo
jw3Z/Dvzz5Jfuuba51wQ+YJPM/xle917mMv8C34yE3Fzo0+S6DRlFDfCiSgitWn0MceUaAlPf7j7
1yWzyul0enpafGVioZ6tEC98zFUKVualNb3paZr2b9MvsxMLETpnw4hRHSfmTEA3sSP6s5QWjAxa
pC8at81LMsIjzYjyXnWd9lfbl+LdK8oLQSHUtmuLVGJVJhcD6/oKauTn2Jt3a86boMwg1zUVk4Pj
4RIEd+2dpllYoYLiJfaMazMZhK5qI4ZJ38qoi9vTyhaJ/cAX807jmuQRM4WnMFcqEh2bPUEHU4pF
Kp4JQ4Lw68u/b1YOhfWeNZl4reWR9ZkHVYCCt0EZbq0VFphOls+X0TX7rQM/4wgIDdFl9DsitPrF
LQAQ14XClwodFgzZKtGGu4hRcwtmljSkwzfhNOWzjORnXiICHAuPz6I1rkNnGxfhp/HDj7644wLE
Ae64r9oBAkfTBbcaPyJ+z8R7BqzkvktmaTiai/IeRnlJ9KBGc9n3K0rntn5BAT9tWn2GEiZejmIH
ldpoO+fBCUHIk4lydUvqxV7GkFBZNDFV6T5IkQnv4wAOiRwnA3C6U+3SwM43uasVt6htDujKUADM
zaSxGcxnloH6wNqdzDYXIjtfY/yUcccolFGSumoDpoCmqzXiG6AxU1GjN9dfmD4w4PAgjViBDTDl
R6A6yx/WVUNxSuyIinoJgK/qvOjsZBaa2yg7sAZsPvO23iAgyQ8ZkPgjGMUPpiQEFrNTJtq47Ij5
jNWkH8vOfMnz4Va4BFdvnAHNsiia6NFaqX1qnFjb0saxPwmiB5+SGT8DlaZQ/8adC7t06yl9OIkt
1ajhF94j6qcgzd6ouPtbYtfkKiL19GKkPUwLzfyHfO1hU7GIIisnM15NHkcQfNt3Ky/Kd/8WdRhS
DQbAdelQVzmknlWcxEyHMOm5R2mXn5dNOoZUCfTEufl1r6+xpzMymoM8y/ofM6fjFqA6OHX1XFMF
RjHPHnm/jS0QYtQAc0YfC5iUDC77gh8+uhkVCaxFWlksld3urQefBa7CPyg9PKQ6At5VGjbWrTKH
tR8VWMLDL1tvjM8u84GC+O64xrHghUF7C7LYviUooKC/APH0YpdYO6MHK9xpPE5T3z9MFW7gqHLd
DYAw50ltjkRArU2tI8injNK+dm9Z5nwjzHe2hoc8sBJF/61Zb7PiD3lbZm5bpGyXycIzMuIj+2Te
TeikzQSE5B//E8bJV2r1zSPt4vjNEDwbU4MMZlAiO1iV1AgTvbiBWRMnn8bDzvAt+eZEOlO6OOv+
clxjjQvPphCYDQA45upNMyaXpPZo+enO1aHl9rPS2t+5FlZvtlmYe89t8pUVjy1j9dR8i3yjAiv4
ZrKfHoYGVvREAQTmdrxjrYhyLgSSh8itPjh1E+5TmtrfnkmoBb2kEExz2vzlda520kFOAW2fd6M2
ZXgdnGYtIhFvvN4Lr6g2omtCYf66HOqR48JGju8jaOO+8+2/syHckxQC+irBG1gPUjCNj852477Y
S80nCivj0OD7OvRt9CPqWQajTB4xnjp4N3YTdnsMC+mDSWxzhYP23yZLUn7b5SSEGiWyveZWxH5b
WSvom8vqqHkGFRsjnr4DqguTNZLkPKbIWSKGLbz1PcPTBXAMyKqQoHgmCAfHapwXi0b7Her0Xu88
BntIzfqmbUvyh23mRyBh2kuG6pLSL3QxmIPiI6gzudH6AvmuCJ72/PxeNo2Js5Bo8DjaVI68Em52
mEzz5U+Nbu5bNK4BjS3OvOqou5F5V4H7YlX5cFqOlo3nUsTSBo+KmII2NtV99ObqVvg2Dv+krd2D
eNCCk8EXjxa4eUvhVr3KUDRMU03K1mmjfQeDBFo4hunDt1lCQCEKN2MCdlTTNPtWtPp/e7jShx2F
CQKNG9iuEXP/C/NzSMyu974cZZjHt1mIJajutGdVWdOvscRTXtnOP6qmz9GqDFyC/ghrx4AsCC8m
tC1xsrxWnGYWPkkVy+580u+dS4gy/2DNFekWWiG2a6Rpy2HWm98jvoUXwzE+LJr7n0WuWRvD8tKb
Y9kkaVQExANmOCdlVgMhHi15idFMrYY2x8rYVuHNEsl+eQQE83MABUC6aVLi6xhId+2UAzVSEkMr
a8BXTUcu7NAC/PDoTyMUzLTv3mn+8vFB6VpvvFXkAhwEfuqNViv1gXNd36WuEe1a8BofsgYtmo2U
WM2iITxkXjV1bWHdKxONeGroL4UVxqyy3WZPYoOFJzZGjW2bcB9rxaI74lkdkon4/b/2UseM/z2H
4QmcSlR1u6L1jPuyqZ3OWUdMn1ncc26aE1CSgQdU7fmIL8egOLamOXwU6AJXRWeRadl6/QeYLtJu
WNGa1Q/p2L8Kx0hfiZBxjwPd9h2Jh+53bzvMDYriXXUBkF6zJbSvix/EY9rPxHDcm/DVdjmqUlaM
rj1nrMDqm/h7jjQBT4HG/E00kuhbjOVob+NhI1u+OVHpd4fCHPsXyIjes472y0Hv5v2L1EKkYjWB
LdX8AmzRM16ugLRLQ1DthikL+KJ0/20K14JTIOO+PPi+c5gs0kkaNck9ixnxJTvnapSN9uLPaRej
+4M/IN/VGZivtTCQiTKBdsCcFVg4XOYfW5tS63p52MHb1U7L3vIYXPaWzcwPcpNgK7FYAbrV668K
f+CySOehRzjN/z1v03aNbGv8q5/P23R8mZwYOMQYtLZeqmNFJA+B2Eh/VHQ+/Yo2f0ckc9omn3T+
/wls1fzW7d8JzJxwVYfIl2AKoIjQvxMc8xsBYWTVyMG9dvNm2Qvy4r896ow7vk6C3mvqnupAuafB
Mf7b+3OutnAfwDCFGJBeLdbu12Wvgy5OeTC2EWk7xz8Xl/N/XhbPPxUVxKkEEeaRPxdAoyZbM2IN
2ig1EB0aUAerRu0tjOzsYdrTOSc89z3s3PItB/YXEEKrqCHsiigPaCwmZnjWHG9dWak6GqY57i0n
zF+ZimJYkbb4FfS/KVsHP5wiPXY60ic+U/9/uDuT3diRLcv+SiLnjGJvxkEWUE7v5I06Vz8h1Fyx
74w9v74WFfHei4gEHpDDqkF4uATpSu4izeycs/fau8aa8htPdTWOb0bktBk/mM22cJRrdQ1l5JdX
wFpDD4Fvp42MDyVA/wZJ9mZRTm5a2Cpw3gXpKsPMhBFd1+nnYfT0P56BVPvjWcWrg0ca0lSS7jXl
bnWwsqq5ib25ufGcLrx2GJvTY6S5U5Je71WDc5zbrN5hKdnAsyBeeNKCNbV29Ca9+cCU/ipobes5
aXN1mJjl+2HHh5ZX9GuTw/joEcIjxu4j5Y1iYoJrL+/xgUvYOOcEA9eqz6x8J7oxvDaH8kVHi/cw
BrW6HwJSTD1PPmQDM/2grPyO9ujRc9DA/TyECT4svp3ch7afnsfIBPcxaPkJ7pe205gP/nzq58Fh
48P/xFeESOU3lWExWe8MYAj/fPCSRstXCcLkgxgq04K4tZhSJuuKJrRXrgZlFUe4Wv94CtSlAOGR
FcefZxzPfYWbaj11tKR/pou9ct40t2puK6sqLzbY9pwgZbhp0HsmIKfLtImJunYI7Ez6fTZML+OI
aWkgrW2llaG3H2r6RDHSiWutbJYFJ/rHMzu7ycq+uDWK8M0qg+KsltF7WSqP8FWH6p3400uVXtUO
agnwcUB1xVpB2CevsYnWosChTbX9VRQR97WZMcDXSXYvahvdn5YnX3P9KLR8/tB0aFcFzdmj41m+
s3Tp//UwltOniwl59/OpGOl3gbbmkdA4YmgaWoshfiVuauebK3SFDxipltJfHMWFa9UOjmCCfzfw
U8jW82rtEFryG7kPltXQ1fzZC61HjWVzn3mBxp/fs3aIhhzazOYxNFT2qyiNowYB9l9PtHI6uMfE
dpixdktPydOYxETMj4uEVCrZyxMlu6S2yP94RpNenlI6HleW1qHeQIpVk0TpFZ5+ggUC/uHn6c+D
WD7580zHenFo+LqfT4mfr2Nsik91Vtf5IOuLCO5H0fQPPw+zE1263GuumRv2D6wWhj8OS+rYkANb
jPv0EE9FeNs2uLBi0eufLekthU1ms7UPRP0eu6l8GjSnOlTa0jGPJvnURGa7zSIGz+PyYT4n4PIY
Nx2KKrApqHijvIGrht4uXVt0DucfT9RCJIBAcPu75xAkwd8IBX/+8H9fv/ftr/rvUIO/fMn/n4wE
x/6TgWxhMPzBVlggD//1n+eyCMssfv8LIWH5lt8JCUwwfwNBIAyHFoBuGeY/IQlS/CZc09CFJLGF
/3t8T1GqNvqv/3TM3wxb2I5g58ChziX1T0aCbfzmgFvjPnEhTGFUdf8niATb+asLWTOXnyNQDP3N
fVmoSqNyD/Iz/ZiGOFus141pk3oTd/14AwUB/fE9IZSEBMnAbMh/Y/QCmh8/Xq9NviPR6+mkFxex
Pe+qPuynFXGHWf+riRukI34xycVJyl6iAQ/qUo9p0rpKLIUyRc0a0R51bI4j4xO3MMx+7WmzRr7q
IFRuvkOgMVNt7YQwdN6BQE/1fdW2klYIWknbvdItiCuEE86Vob76Pu/myC802WjwNScrDjjjdjke
81WPaRBXAuHa6TSu0Dh3Y7+LXTfgnJpwI2d+hrEqs9aWqaAt+oPqrOKq1acgu6F309ndnvZySKp7
lEgOo75FkiNzaPrOcQcEeyzHNyYPqYMVrzR46/wqoHhwVzTMTWY0Yyen+jxWjGAfA9f2qrdZw9Cb
rkuXbuOTBIpiv9Wqzc3bXnNFAbrUSLyM5AgrZGg5kXBm3FWC5jhJh0kYESlPFjK4XzskewLdFwHo
kF2C4LMTpHybwTBFV5aF3PkaF1BX3/Y1PZarofOC8mSbXRJva72z0yNNCoNlsypmw7wPGmlEGF3m
OEhWCt1Zcra4rrPW9+DIB+u89yJF2JdVJgVeDhozHwkAh2AjqcTijdbnDHDystSg4mPw0B8mqUlE
oo3rdcbdYGvYBShE42nf9V7X32pNklf7uHAKddJGvSenLyuwkOrAms1GeLQ60Zgmfu3ZCZwJBLQI
Rn1yPuwwWoei6rp0Q2ZXj7DL0LyyZ1gnQKt9GKoK8PibJrO5eaVszwvMja24v7aVPjrG2wRwI4JT
r1NsM0r00qReKSuZRxyvSYhwFSpp1Zq4rSK9T33RO32ZYIYS5bA1Y6dLLqnkfiXtLelb59o2o049
SbNN2XAxaOBa2wMhaAh3MNIkYgaao/tqX4oAfFVDCJvQoi+nIaItXKeWJCN6nWdt3aHZC+mSgiKZ
3Vyn+o0cw6QzafYGY0Ly05awpEGm1pMribNE84vonyKWYI0yzhmOmkS8qUEpErUGO60/a4JPegFX
A+ea4aPErEwEiFD7oeXSbJfmtZZg39wThJqq+242S4hYEMCUfo4ybUnhaLIkv8cfg9R6tjzD2opG
mQbWh9kyDTLALDOG+TTuUle5J+yLNI4Bud2Mc4yiZrZr2oSmIPlA9NYzpAVVvAn6tdXMgaPTGGsQ
bMR5x3fdeuDkMJf0wytb0qq7GqrRm3aQWUJmvqMkXfpJjCmqeKj6YXZyAsR/5zJTcfmajlVSP9jT
LJIvlTZKh/pscgqDNGJl5ZvrGZmjVpajhvzM/IMyt0gpGZnHcLjoMiu8nijrO4GZkwRHuu44v766
vuZfaFqnQ9VI8MrkgDloHCTcrq7HSIgYwaBuQG1+O6A9k++ZoQbjaDkI528MiGE5M76xxYBB2+7F
6VRHSYBUhut8VbPGheeZkXR0KhAb9B+DIUfnHdKjik8Y2p1p1zANZt1Ef4IjH7nqCEBvcouovWqJ
neA0KYKlXOZtHL96uBfxLaEJXv9q0E7PwUVFOccvLKq1fkxErEoWv5T11ZIjS/HSm2kWnUtvNrQD
o5mBA/Lp8liAUSW3Ac9eHq3aoaKrzl9jI+hd6mc4x8TjdlrlhTcx3mbOSXMnIbasooF+JeGAHYxc
aOuRhaMRVobGBpAbVhKdexdx+95DUQjbta/zHjBZNTqJQkHdNMURexesiMAy9ORRBX2WcGhEPz9u
PIfRGhuMcqJ0KyOhabdGB9OXtCw0BdtaCgM4Cgc9z751S5QC14lHUMud0UkvQqhRM5d9ptxqnHWv
9Wwm1sCAbCPqcRq3YAjLgbhXBfJeNZDBEK8rt8b8MSS5fldjfnVLv9SCzNjruUH2nB5lI3WCN09t
HiL0sR3iYoEYJt+5NSbUc5ZyRnYVFh76zqYwgWs6keyNrb3gHV6MKkTcbHD6nncFt5W9AHSFe2kL
OEMXcjEiZBGcfGn4ZLaiPjJzQgCrOJrx62XAoU+143qEW8LRyI4q7oLshdY+qZu5boyApGtYFCFA
E4jCi4xpmuY7whPs/BwXrhaBiJzIF2RbJBn3TE8DAUhp2qWGhCp2q3bVOtC+/KgDhEshHMUxbQre
1BGRcTyPiOsoFPc1sQrD1+CWhXch/tkZ90E76R2oD81+axPE8eQhBW5HH5xrGW06/WTEdKQrQmg2
yCmejpz6LcTPdE6cK2MKA9DzWmvKNcnXAT5TkYnWvEC+Ldy7uFBRANS+z9L0RF2qFQ+WHYbjsXbK
orpNNSXzk1225UDIucoi8xmV+hwfJw4y3T5K5oboyhT/zlGhvQ5euiESWeJ3FX3Il8TlutpngDMS
kKGJzVAqQU3UPgcUk+3GVX0xYd2AxOhWmz6gGb8PDYcFm/hPo7yPOwReh57QieDGbokXuQf6KsNq
nbhRrl8E+5hxClXXJbvJmF2T9595yNlicEW6c5y1JFBNRK8M2qol+yImFzN2hYUeZHSb+a0zKtt+
1bTecN4C29RJKrTnOdraTYHxhTgNN80ebLcldLHENac/xAMwnKs5jzr0YUAV4uw1H/MWBIWdxdYB
JWXQfzoyir1zHTBK26USIRC8R6MvEZVlc3GDAHgIuQ9Cqo7XhK1TvZYYW02A7r1w8nkbFGbqIIOb
MEE120JHNWRvUeRP8y1gilJBThKVhRKKHdx1fGGFVY9yW0wmvLg5ceunwTXs9g5ET97BZFXcEqvM
cpuCoJlE68hMdAWyExooDgcqh82hdJENhm2dFvQUtGrkrxfZNSu1E3DAMlh+aIx2H25VmlYGlqJu
+3xDKweZx85kOy6tVW1kGnJdRpRTuhVkXjLkGfMxLIEzUH0JY2OoJg3add0KO0dfCy1caOxmTQtN
FLVt7hpHieTN/gapgVoGmV0KMP9/Xl+d409VNuV3+x//h6TQ/L399fUfFzw6n1FchP+27Pp/CTin
w9L4X/+Auv23YmpfFl+dem/+Ukwt3/J7McU1+JtB59xyKJtsHPP/Qs5p0vvNcpZiCqrKsqQaQD3+
KKcM8ZsNp8iAtSQpqqjC/llOGeZvS/Gjewh7PMtyKML+8cv9pSr+V5X8H38iui3suj8BexyISIZY
gEigYizbdfS/8WJsaXVZlLru1suKXdemG5vUQxON8TDumtHbs4zumyreJLnY9skytFfH3gsgZB27
wrthNbpDRXAD85nI6OkJQqw/ef25L+68WhJ0s3L00jdlcpun0wbs83M39K+Oqu4tF8df1m240d8q
Y361vXGTp+oDVetOkGE/d8W2QatoFE+cYxF8RSTwOVsnz+5AN0MBJsI3+qXG3/sGf2kb/PkNkf/t
DbHom0BTkbbtsoB5gjfsT1ClWDSD2dp9uIsnLCdI6rLT3KPV0avrGLTHVxhkw8oZbIbhOiejtChu
dadOfCLFOaMaYm3YYXxxUsO7GvvyhhnE02hO2ivMiNcM7JXPv2j4EyeUOyxODDud1tzpEG2Pk27c
iGDM9goXwyq1aTMSYRvC0jhYyHos49vKIbTQdL0F5TsczZhxptHYB7CmD6NrBweGcOM1sHTz3j5k
7YbBhnYVuD1O/IYME+Xwmxd94WzKFI8o4HztkPX1pkqqYuU5IlpPNm1NRPiYkHpIobpC5tJ2LlZR
N8bNlmjLYqx7Z6tIVnSxo6UBfGqylMzKsPUOtW7NB/JcY3p5FcMgAGxidPurgDpwmXTUW9RKrIhZ
mN/MBoG9cSNPiG2qDdZFsGZpb9z0/fzljNqb5QbGO6SZl/AF4QjazBr7oa2u/nSv/nE7/PmvbS9Y
wN97RwtCi8ufDcw1bQ82mG6Ytvwb0LCJlJXjPQy2kAsrf0zfSmZIPgsyGmadLWQko2gqa+ymZsk0
d0lxSPI39FhEXQ8VUxAkS0XZ4EoaaPwWxD1k4rHJuuY2Qk25atuCzqKaf+GbFkhkZXtt0BOYEJtf
5KBDLM69GmY8EqpV6N7HAcPTDt030YfthqSgbEtmEOl5EhE8ud/bMlfpztZLZ430hSFygS/m378j
f0Ol/bwjKI7BUHIP8L9l5fnz9U8z0ux1L452WhJydw5hsy4sQjvIYNiilyXr3Yu9HTV9e4Ih7CI8
tj/p/cTXZItvk0RkyCtBXmv4MNIKLUQ7OtGmR3VMo7cFLWMb1yQbPoJfCjZBnntXg/yUkx4cHKIF
RldV63//gv7G1OQF8RpsXXpAPR36Wn8HF7rl6BJzmzhbq8RXlo4Lqya8Aik8b1LLXufeZDHlits1
tgfT70Z9CffCo5Bg+UKkvDGTsSTvdHppwJ2dDA70nt71ROLyZ//3vyo4mIXT9Jfr0caQjCfA8vh9
BUFaf333i6b0bFeF5GeH6ZpRzaVNo3wXx/WNyx2zm4XZHwkJB5jx8zSnDuXOGsfNGAcovxKJKKty
qIzb9oCkLNwMxPAwutGwKkFG3JrGdIXMnEuuvUECTQU5WeB7YYTHsPNtYGt7hKz7LprKtVPcCDO8
DC71Q8QgZmeJ/j4JvkPQgyszyx50Agg9o71KVJxsqpL+eqPfc1rUS/PRtKZtgQ3qkGSPwVQj9jNi
mkyjfqhAsjOCSCQ9hAwTlKIjlCQNtlnzhZzUD90Vlwrbq1+NpbvKkvESJcOjQkuIKTR46N2vCsdA
azQvAayfqJtOMiY8m/NlIsS5G+jvBMn42IBIxTDp4qBhZkd+FFyLmogMP8mxoMTDBz5HPy3CE+8e
OGOgkqguo49QMhJqhBaSXhhfUwJ/gNj8Gbb6ZeHcNUOTnsAV3XYR0B0gWHvZxsEqxrMTaPY7CCJS
bGKSGazsdZZLRwjrgN+OKPHpICW3gMumZHyp4878CDAtkwNFp6ROvvtSvLsBEZQ6PSLSUKs2nw+q
0wgasfobkB03dq2/BzrQbCTMqAwZVsDPNFcciwnHSNF4OCXQGq/VoaKNDxUT5g2m9jfyYKrVKJQv
Nc/datXSBmk/HBxNV7kEr6R6zpzNykxwWEgDv6KtYlBnFRSlAHHKrOp1Z5b6WqfNBCcnLjd9EspT
rTfMoCN6OlZESt7c56uM/eWYmgjdZ/2dUvNSBDimyAMnYFeF7bYfadYkEzZng46Lax4ChpnkYt/V
AcLl0dRemp4JvwlsGikoY05nZ9tafo8iDXu6fpNHd+Dzm63XFvBmxts2B71ut3rK66wzGHUWgaxX
Q0Hvjs9iRx1HdPjO4KxSrg+dYrKW7Vcb1+lO4msfF0Vg5wSuX7maOFKs5iiamDzT7OWb2zZZ99Di
aoG9heEjsR4xATZt9lVQARCc4hC21NbfQR5up6qx/OoKWdgLtG0yuceXqqoISBPxwTUHhqgFrRxQ
/OumgMXgZB9M3+R6mpIQ0CHApjmcAMTLmug4L3DXkUsMZgOtfRTEkJMq1Hnpx9RrW2UFANBb731M
hzvTc45I8+Mt4nYDbPipaqeNTYIjXn7Ev4Uo/Doq2YvzgtgM/S6lfU0s4Ra7MZNJEXm4N1nTHVC1
VK4rjJ4Jn0m2sqFQGRo1bWJj6QgHXoTAthNEx9KoasiVyOY7mwTOjes1t2Ze3RpaRgvUsS8Mn5vd
NBLAjLD7kIqpOwxVtOICCkn7VZfaaGDgE7PQoy4P031utJS/Zu6iRaCXzk79FY86P64zXnpaXxut
yP0sTJ5FoUh/NCWquSyiF5fSk48UsTSP+qKXb6fpTQXTXVpiLMyjG9TN19EMIECoiiSb7H0cogOW
R8VdrQtAKii7aKWrAqya6o1uH4PPW1s5cbyeo521wL6CQVFhSkNgokJUWRwaydmOt2UNj6dzzHpL
uBAX/xi+2qRdpFb8Fpqaucp7xppWW+2JVHpErgRYvLVu7cJFGdzpG8Cyvi0HIgCT8E5YQOddAaQ9
ntC3gtnqbm1PN3aZhb96zq0NscDAayqwEyaHwlVfSGpWq0HZjV6xlgFWGRGeGVtEEJtoihBZ+DZl
O9dunxF7I59Ouq/Ime8dUwv9QQ/fjGG85BZE+M4ZMWQKKtIYWjR1SsvaUJAD2AO7sEgbn8gU2oy6
OJq2eTAn4Akl8TZyLHDzVED5Pa0I14McinU9bWY7viM99QsdORrevN0w6A3J2h3QKgUDcjfkgwh4
G/7QM2CYABTgJtByEP4tufSxe2UVJPlSYBfrroXzLxX6ufIT0MiI66LlNDzrl3Rsb7UOgb6au3Cl
92VJTDTBr+AWyNxqd7aJR6NIhILrET3pg0PaIepxY6oB4OviPSzaE93Bj3kkfyHSDAZEeSQ3XtbT
bMyah2zkJvR4BwcDhC+0g6Yyj6kenBKvv8cqgsLBBSbDiihWKojvHBsVZzgnV1jltjTerLOWvhUl
dOOUo/ZmJMBpjV+eI1I5+zXIkiA8a3RQrhzd/tbgInh6tu6NxA9mlttZ994lNjGCSc6Z7n6kA2EZ
nJuu+pivwIGOK4wMQzWkzpZz89rp+leFSDYMzYMbRXcLSc8ViGgRVhLEYD2OtLktbr4SwgjnedVv
28r6sK3sobfKda4N35ZoHhK3PPUOwy1VDDeZ27MhYOgMxCIPMnWcRF+M3DR4hOHJNbt3FU6boQm/
VXysMePCKsG1Yfogw6PVmLp0FUGUrJq4BTBVXVG+jZP+CO0aUUivXbK2Z1F0+68EGfRdjx3ABt1G
wEey6g39EcxJ4M+dGflD+Y3iilAFZEirxIWsE2NmsYgLtF3sBAbkisXod6jd9MvBTRYl+aWZ9pao
P0SdPBh5fEBdxUHegmSio28X7nPwTS8UxVUr8/Us8RbAlPrWNeCmJa61li/FzBogbVjy3irNl6YT
rESZbHojbQ+K+wkxaHivkWyxhrHAyJNz2UKgHBsSZ/Qd/Gv2uEY5a+B+Zy/8tDwi6HDhYHpcrDu6
3R4IpF/XZoL5f6i+XUhLdAz8iBuZtE324IqUxFrYQNNxiRVgoxqZ0KPiVxDTZzltK81DUlPj/x+r
Ve6ip53L5ybtL2lepit7Cs5Cj55rxQwmevYSFfpshIhDKv0WhQsniJYci5K4UKdnBzbZBkwHQIJI
ozXAW8RtbvcMsudJEKOMcm4KfVDBho27qYViQDs7PjBo9NaGztZpey6cysZ9ayUfyV4jyy6eH/Sp
WpsIJEhHDZ9HjbDJntyT1pyiDbE5mn6tK+VxUiy3omC97JLagpBBgpSDgWeBrrAN3bvu/CtJ43ib
1N0efgbeC3UkgjXy8R7C7u5Mwuyz4V2L8VsJ03ioGcatwya8apzANzpSWyqlPyK4mdhyu2fa/Cxf
hrGuNGHeTNlz1yl+y7rbBVZ4LwYbm840cqmX9xJCkVF0Z0wtme96HG5ar5xW1H9XQYV8O54+POHc
evVc7jqEtytIJmezmS+T50YoFQ2u8Dr0Vo6gjy9YWmj6cqLTqv3yBxtlQai5+c1wh8w0CsAhV4sy
+dOSCk5RO3D9jXSv9eS+CIbj2KXziogKUjZIWDf1dhc1Vzg+hA+919rK1AM7LvMFFRqeSXB8mHMS
1mYTy6hDXEWDO9e21kOFgF4RJLOHwouv1DzXMdF0eiWe3BAUQ+CnfbAh1ZNr0ZmXkq3YQFvApxVR
d9QBRzG0y2GznZsE0gzCcu4E6yNnugkPF54GjoS3SmzmQPpJPPdbp69wReruu6MTTCSFvbfsJQs2
I7Ov1B6CAbSn1j/rQFF8OZIBg53skpLOS5OUzCGAd7ipYpE9Iiz6olx6rEMXilcbb+B0rapdrXKc
/iCYo4n1bdHsCTY7szZvq8Y8D6VdsfMANDGstFjTIyXwdEmwleOHWfHC81HjBB2rX3ghegyosXiL
gVNkwOQriGCNsy/gQGy1ge5q66WQBhp16zTad+Yab3OUHAx8KeFQvHQzvWbTrWlUTKvUqF9IJvyW
E10ChnunlnNTjFVl1Qbxr8CrnjLKPu52uC1z9AWaggK+wlDKdMvK5DkRe1lEL2Q4HcAm2Lwn+TZt
20+SYGGD5NeTG7FmKYmmtcOp56BiSBMsPDP+Pi8mWKmX75aYTggiboq8vaMddymTtzCzGG110wVq
1sHur3M7fhOd9cawfce0+8uNjLemDV4WDxwBudtcAoPLaKs3SM1F8WvkJea1uploDsEy4dDm6e6h
WOSkKTNp9JWIFpiP75oAJBD+0juJvhs26HydRib+JPS9vuW1ABjDgBENJisjcmHIg22QCFMDEZ11
oRaOt4Lut2gT+etU0vjIikDtMvnEaU0wYQ5JwAuhrQ58cxvMH2OKryKddsEYcVGyK/vMZUgPZH/o
oWr8rCcDJbAvOQPPpVrJEk+WA0nNiPJTHOX5qsWcwaGq23gJmW4BPSg7oaJi/uGHFuatsSLBXmvj
b7S278XiJSso/2q8Dz5wimthF1u6qoRnTynTnSFaZw2mT/5rBUXVkFePpTZeoX0ONwguH5xcc9d1
OnyXhEeRqPpM3X3qjZqtHTGz1dIvcs1ym2bxg4QcO1rOTuYO/mxrOIDmkz4oUNjMHZgxZ7I5sNc0
6hJGIxln/po54TaGFtB0IHuJVJRrDSMaAbXMToEZTumdFxb9Zt0DJ145kbmuumiNyHFd6MP7z5ve
C3VKQOqt+xSNNUACR+J9V5n7GdvuUzf1TFEbXhiVGYQ5rDOim1ahyeJpuNmhxDhUmtkT5mYm/JpD
rHKLBVAuVUh8lycwII3cXgOIvZKtfYmkGW+UHh3LgrNDXnEX5Ln9GDfs8yGZpt1IYwNaOF1EijzA
oUaePMyuC/4Ku7OpPeqMDBeLNeV4sg0m3JFNX9xAEQU7aTyVZUTUj/fZlAQPTXghGmhR3KY39Ns/
Us0xVtN8L2RzExKmJPkTOB2TybzF1eKN0JEbKo363BqXdCLQwQqMjzKx99A1Qxy3VGyFRxoytOE7
OXO4ccZqM6XpXXERtevPxkCX1saGVYLW4ef1XEZziiu2CD9UFO+rcHEXgQnOKPKYgH73ZlKsJ2Qj
HE86QqlhKA9Vbfh18dUoizWmYiyeyniPsOE2lym13Fc4aOzLsEj6qugPrLSnPJk/+oysTLalS4n3
2U/cnOlV+9TVdbIyzHptGe7FFM6HYRMaMX+mcziwx6NfFFP8rc2kyM0d+KCx/MTY+2oO80MyoLXK
HbYLFHxdDlgjCB5TOmVjkV87hnwcJgsK5HtrIY3yZPRdh9GOAJl1GaVXogUSHVJgxBMQ8Hl8CcZH
F0LUqtWyu7kjGcls9a0gHCx3tkPTnkbpHtKBVBRDOpmv/ypN4j8RuFMRDiea7a9s+MmK8afgvs3R
TS6ZyVq7cyeENlnJp5O+P5l2vCmHJY0DTMcqSoNfPZb9VTswuE6gHObmxRqRznfNaG5MZ9u49gcD
wRAZvXlaRsl+LRoooXSBJ0oW4q/9uLA+GOIehkY/Kbt/Qgf3GUji09ICeeTzz4/WICllExmenTUd
QJ++pgxlfYRe9fhB5jc3chGtErJOS8OFxUosTistulKccfG9v7TteJimqN/MLSCiZjq16Nr9EhrN
OGGHsXpW/iw/Ddil/W6wfT0UKLb5khxobiQ7HFiAPTi3viRCf1Wt/LB6ubNpW7Ibbhlgf9PaJ+GO
bgkNEsn7BQJ2wAM25dXg5xlkdDPnNlwSXL3XqYw7PzVrBfyWDj3qOhq4lrOaMGUEhSwZXDSvowDh
m3AwqKaTlbI6W5nIVkYUVGs9vCuVcWdDzaZnFEwVPXBy3yZI7lsXBtYU8+YBS282hPHAWi8p9Fw6
Nd2wEoNeraoGqgUMg60CX0dvxN56U3E1SWvb27Fcm8GxL42QM8d0TWS0t0/06RZDRt+1alOFxrOK
q5MbjO92RUyyKe1HlNynOjV3TVFO/mAYO9Xpky+8GzIj9g32O0T5b7puuXtbN58KwNSoErStV5J0
U7s5BkKUWlHipWsTRuPOsuMnuHoNjcWQEW6WEmXujtW2nW3AFrZxS/1mHWZVYPDUo52OMOiuE65H
DKo4eqJkSOJ02tOQGZQas7iwHFpbFZbdwxwYt6kxvctWyhPhBu19Lg16Qd8V5PVLns8TN+VthrNi
UwALp6yGxtV7Fk2dBcOHA3Ci4wsFrMMnDg6bl4sOhxgeFtm91XkZdlprqbFQ7vlE3H/NxdILKElX
7HVa/KtogXeEyU5Lqcc58HMOqQl5qfW6XqTx+q6Qdf1QlYW2R9C/EWOZ+61Va+/suxiB0WeH7D5G
Z9uo00V4xI64rJBnFQbJKYtJtMwDzT31MrnIdZAxGMsdQnxGBqK0TRznlIDeWIkqvw6DcfiVTv0u
MPEvIOgEmS9bXCKhkUBn6TYxEpMPjyKdDkOr39NhkNuRtewYxZl36hGV4EAZokdp0oFF62WdLDcb
NtFNTaTk12CQ2IFUbgYXaEz7HP3h3koT7Q49kLMSjel+Bew32vT7VyLtGbAW3xMelV/RpyKUGwnI
Uyz1G5aW/FOX2h6LQHBw1USLBuXnLqzL+zTSyfYMBpbz2kVkMxXVyU4d79DQK6fVkp3J9svOP88i
OO5IgQRYILqOQ1hdD1Kn8doE0XxtG527JX2FiKX83iq7/DrNhwzwHQ/CxkhaD93RU4Qh95rZrdx8
MFChzurYNMl3DFbwPrW0145okhOgJtY1OHhXyoq5qFgfz8grLz8f/TxMcBC9Pvy2BhrJM+8k90lX
H+ksMBckCw37zPLQVBjjZLrXB9k8FFP6bg5VtXUMjSzPtk1XTDuDu6yboj0uHC5tXkvgOOWFHiST
NT1KCEIwk7OcygxbNGg1TRL6AmqBdUGXjQInw7cMixyDGpC7B5fijUrJdNAmWfmM1HpwwPeutivN
iyJC8DpPB31Tp1gVIjSKjChnhbOSJErNBmTnmfmtJqmQZl27L5d8nyInAjkry+xFJO5XrCLAXxon
TlJA4iP+O21jiFUczM19rSkcxcp8Y/biM7swzuyN+o2knW2RXnHdRyO8fXNM9nIi7HuGNLFxl9SH
AIzHwaDJLeCWHJ1o8K5Sz+F4FaH6gM7GXlZH1x0SFNmSxdnQfq1QlRSwQIAR0aDmxr7X4kWjJ/Op
3WQxeL+JJbPV2uDQzoBhxNDs8FzQO65pRI9Oc8u1GawzITaATdIDcB157cx7r9SxV4XuAU+4c8C1
oHMxRd7aclkvKavlXtXTVU1j9Ij8QO5Gp3owVAH6H7M+9rTx2pw1sQphbviZMLXr3oEMWFrFfiD3
fp8g25x7Xe7JgJmvddv+7rAD0COJ4i16ymjXz/TRunD8v+ydyXLjWJZtf+VZzZEGXPSDmrDvRImk
JHf5BOaNHH17AVwAX/8WEGUZkVFWlfbmb0IjQEoiKeI25+y9dnm18/p3xH9sFeNPxqSMFtdIamxJ
fnzRq5SwsDQ/KrOlNF+31yAN62tWaCDCw8za5qyTK6gP99B+WS65ehi6OcOSwXSggg5xJT8xSpHL
kBfbmDbGysyzO8v/eh/V3XR2kd5sYoWsbzHGZz4uIhIvDqVn+acQpN6qUVq100SRPIGTY97SCYFt
upMHHeODYtYJ/dO4qjTlzrADjezIqmXPq/dXAsdwA0baq1TNJ591eUYQ/t46jn20hsl9MZlJYNcw
61fDJQTt+cPPuo/Jbcrr4CLYMqYCAog0tRMwZNpwHjVw7IjBBWZ9QBhLBhab7Uw3WiTCaTkJC3GS
3pab1M5/Gszgk16cItNMbn7FJWDwBS4rv7koJ9mGg6WvstRh3sIr3ROTW8Mo7UPvA3Ruix/jLRl8
gRhBg+JPmdaIXSSsyrzIRHTrwPNIFGjokuAgdvdKVsZLpCfP+dBcuSoY1BVZpcInq5NUBosFKEPu
QM1lqsjV8mOze+HbAeomr6ngWQ47+mQCz2aqi+pzhWrBsM6xFmenCs67mvp4Zw/tRctpEOuGtu2F
Nd7ikXoumRMij387zw4asyNsTlRSlVtinA/x5hXByW96KHfasHcM43XBOdTwVsgxDZwtft8clBS5
bPRr2C8Gk33QWuN3Z9Q/K4pGO8tUUNMKmCFJYz1IxImbXNx1DLp79vlHmWk4p8VzWjbRRgtIck0A
axIHM+0ImUZhvPdL+sethC+lDZV5svh7XUYH1OLrtnNFXl6tWABu8+N7yWRsjSj6HdO4EKtF+aOs
sJ7RU2D3YDYz5AX9iwG3C9DeySy5iPwBbjXlHbeBaDJJLOgqC8+TY7xw3TV0pzqB8cbMnioZfyup
V+wjlHH7MgGwCI9mtt9am0S1dyNIb92UnU4tX3+yw4z3DNvPlpl6NYbuwzHN54ZI4BXi/pq4FnaM
+CsGeAQb0VJMsmY2FGWhY10/zS4LxbWp8pSKTFedcq3bk+N8Mh1SX0ydNnIfj7cJLd5YgeyQbs5S
Fy1zr5+V3rWscMmFCdGvE3tYrGr7MxMUqyMvPc06aoGw5MJG+d3R9AxEZU/ZTTgmGSAZLV5LVfch
z79lgwMrNvI/ZZO8WgmYNL/Rx00XDDS9gxRsAGyNQyi9tVJtv5+EE93rjFJxErbpJe+LZlNbJAFY
qoFEq3c7aRI6b4GzJv7L2TrwE406zDZG1qaHVsuJB+mt/ItCx7iSnqxnXqT9nIT6Na9S6xMjxSqm
+laS9PBaZIN5TirfR39K1aSZJKAiKyS/zdt3LIfp5vnx12k69CF4Bs0yUoxkxe8Ka/Aqrhx9Y9dq
J7u++uTtfkHUZ72r1rpXfFNWrA+mJ9sKKJ1SNzIqX+wNoQcvrhlRX0RKTCkaJg4bqawwGU+GDBA6
dPFDDLbg6Ct4CAyz6tbSg26NmvbZUKdPStMuQT5OT7BJVpM3nqyGGEPkYjZbUmjA/Pe3yL+37QT6
AYG32sS1nP3+GD5R7G5oKpQrmbjhxqHkyBrW+wkB8DMleYelNJheLudjLkJ7T4BMvwVDch4j5rU+
Z6PSJyRpuMR/ZGwzqLdpNycn+NdFGVP3asfgHYARGOtNUDkUC0z/zRvUc++3sFvd7uAPAZxTwZKU
TMN92I71cxkFyVpjc2E0uGrMxBu2eq+6VZ5aEFpBQ0BK9r9X2FB1YbKcMr12HaCxZXtGZs9g/jJo
6NpUNw8p1ArfzX86OszhbDjqU/nwoEyRDVQGbIngXWkjg003DeBF2VLLiikI/6faRYzC1AXDfNeD
3eEfW2W7OsQ8CkiQ2DbWV1xE8RpPhkeEuUxubuMx8PYskKwB7s3IyNREfXugFMoliG+wgaToqy+i
LSnzWrGxnyLzKUgo71D9/1DUpQ+JwXIrrqDsu+bNGcwUGy4QKnK+bOrLMeIYCgEtzZDacIkVMH2G
NkReTrCfEqWfOqvB+dmFT91AYmLibSsUNXsDl82Bfs+2maZ8b+XDwGafWndYlcdab357mHEOlLC/
oS6X50hHt4B+gJV9Uz8cC46fa8+zNc6YPHvHG3i0Wc9AiaWmD3HTZImlsZKkyT/o6o3U4WvuQu12
c2+T5qSGNXkFAYAUuKKjYefVnbjn+ggLmAj6eNC8TSH9ryjpx4cbJUcrSmcEtNYe53Ww+oVr9lSn
+bzKBlELwotP54wRN9g0OaUGy+p2GQim9RAlzyPluFWN5f0KniRbpaqdrklMYlZUIGLywD260JRC
Yjj4bYeqLn4OFgVXHVAnhWKvr/hwnIL+lVfggJftBrvY776O6RckGDp9jc1O+EKLyaLJNyuRGMdL
gTdLLz1CsuaOrm6Fpygf3n+3mUWwjyXsjVX5SP4jP+bT4mnk4hKKBz1SYtNMP0h62dM36QitZpqh
uzQRdL8isIpe15hHiOcQZro4SA82m8U12PN842UxMW70OCXQg01pD/W6aYljbQr7G7L7D5hGBHZG
IriYLknbOund9C3m4s0KY2y5SnX9aNFa2+m5tgvkJFedcn83IqYRTxQ9wMptR7EgmKnp4SfjUH9k
BepuLBc5sxu/6B5l655iBISUt1CCtDWpeUuARUCz6lcq65TKRf5LsqBJWrSWapQ3F3QjFWhqV60p
nI2b+IeAQsXW7WlClYLFceJU9yiA/wpKl0IOJQ7fm2t8kBNXelQevRlWkIQ4H7TE2UYorTep1dMn
JitleBsjrlzPJ2Be2xhIwVB8v4aIVwHUwAPlit7M/d+0Fiiys43dZ+GmLhELJsO3HABA3HxUQY3x
xOzRdpsViUZAOh1z36TBN2qYX2K9rVD5PPCvDUg5sGDpVYftVrgPKChQE511Z7AoMIZOnYK8e8WG
jTxkqD8Iz6P7HWQ71aHgJOBUHpq4n/ZDByd97iXRZY0Opk/VNWT7lIEEegtID6aq4p2VEP2uy6tf
HvJPinkt6ExTfG3w/mT98AqjEzw92HHm4RgIJXjjiEyD04Q0ggJyjg8mT06NP8zyCAtdgK3tWdQ1
63nTemkqvqQAf8YnR3jRYyrUzQk+ND1STyX49SxhgOhRZuWG3AY1fxEvAF8wOiOBv3aduRKlMYuV
4a/BCx9a3LLfhusguuCoIi9AuJB9WD0tNOycdCOjX15xaLNdYbUDaKRfvp7fMDdl5D14X+rgi8j0
lFZlbW8NLbiNJCnTKqTVlhCY2ELUcGnsr+VIV8fSh5d0Ml7obYLJB0AMrLE6FtJ8lH1vvcTzPyQr
SrFBUV+wVzU+OjJ++QJbH2kZNsQv0QRhMfhbt0Pgrf7RxP3HX4ODXXUim9W+4Srz8bEzawC3sR2M
TLewQ9zG+OnRQTUh3zp8rCzlaXEM/Yph59TbE2IAahKwIu+mPiBBSYtgVZChFJovcYUJyXFD6iVE
lKzYoEwrKkxM8H2KkyHIjonZDUcwJ0e99rQ9FcUplkcJMHllN259hSHa0LJx+rtPOZNKe7DpvYj5
CsgoFQpA11X3IwMbx7yFIqNOPuhieGvTad9QBlPlz+ujO3Vf69yC4OoBcDB/6hQASTlKt7TWntCT
fsZmMEcPsR+l6kcPy9gR8oVm0C6upn+fw4UZifSveDl3HvwjhIFtu5VJjXy4wfFu6HgiEbghyVnV
UI6lJhXrBOvoFKyIo0mcirC/O5O1U2QgjhKYZ+J+HcvwZz3x8bil8ZsS0je4CmLrjll29l90xGh2
6YivoKWTjXKzGuWV0FeGZrpPsS5PtbTDNb9S7vS0o2dZVNc0pR8KH36XRgl1EdM+zNvni2FNb1KV
A8tLkFNxRv85ld8rJ9Gfa1fjIvGgLHZpy5ZkmrNDqvyXV+n+Tc7qPC5HpNcUg5BoBnuswj87neW5
4/raTggdwZ4kEpJv3C9XiXuVAYrxrJJCSlmOl4GF1kbUTBaJHqXrNpnUU5Rqz30T2Edy0Fjd9jll
TlTZhmEQXoj4ZlVNbfMUdpS8Iv/G8G8eYkuPHrbfb+wMdSy9CV6WhZou1jU+I1kx3g7Jc9W0n/gg
P1LTuKYCPYs+WFu9YlehSeunMRJH0noNG+sPUwTDKx10oJH53itifzONsIwq3U6ALxjY5WhMngqF
UZkp/sEWJ37pCvFVOkodzb5GDQRl5Xny03tjl/VzFp86GmNrPXfKbRRIZ9UCMds0VfsDm+a0L5X/
ZXR141KJatopMbDbRIs06W297fBpbgojPyWt+SOO6JGFWmOBhaF40nflOa4KYh5H/2vK9bNDLf6I
ySHcTW467WjlKs87zUQa2wPkgZprDQF1vyh//z+tADfQ+Ept/z//42fZQfkc759hXBb/4pZxyFn+
nw02T+X0Pf8R193nf/uhPyw2lv4Pj8Rp0iwdfL0Olpn/+D/qU7b/+R+m/g/cLabhW55nC5tH/2mw
0Qz9H5ar+wY2GvrVvif+BBZowvmH53hcXjoWEFMn5OH/xWJjzI6RPzXd2HpM1zVczDUoFeBYu39z
lMCGCzGOsqNv/IJtQd+gQkumZyupPmmFRXtjVjH0fSSubalHNA1lwBaruXkSVSat/gpRUGJvItVs
lE76mdKS618+UVZyc2T4X20Q4l9tEMtLpK7l2nwgFNkNe5al/8X0Ugu/Y0CZ1MoZO7RO0vZ3YgrU
Rjej6ZE0tIm/WJULJV7PzLUWURZxs/JniRr3gupreuC9M7ZZZhHP2hrJOXSIMkH1hTDQGdNN0jvT
aVLTt3/zqv/VqvPHqybDFEk/GBR4FX971VEQ0XJCgsjWLCIVGn0nilWv/CZ1iGijVf7IHbPeDO1J
orjbA4sAoIsR5KYbORstMHG3OocT5qmaoBMm54AhUAttdTXGJjsbo/1woUfldrDVC8bjSRo2pZvy
t3BYMfVRZB0sE5GeMzbNv3Fh/P2dmbY3JwmQWbmAOP7+znQ+zoH9CGVHWKxHnbUQ8gsDdIvstqnb
RCcbnfsxbIlM1+0/xqL/0QFl/CtgwzP44/BUYcQJWwCY+HvMedViOo2bedaX5pm0sznMXLxZjmad
6DKaAGiNchtLMR0RHoEmQEBELT1JUlJlWMv9m38yJrh/uXp4Na6Jx9bzuIKEvRjY/vLVrEJXjMjV
2JOE1bCTavquIithHYDFP2slWye7b8G4ugz4IVxAvbAVlhvp0GmykDeO3hek3T/wm6J4M5F4jdYt
FihqtbEHuTwr7WyNDqNO/vm/8XPMBr6/v3aueTxGpo+bzF28Zn957SJKsyqwZ0o6cpM9XezAQa5R
OsD+QyUhDmcCL1AHkFJQSIqGojj0bmgdW4Nv8P/+Odr/7bX4jnB4Ga5n4kL03fnxv7yWqUuDVNIO
II2uhVoSwwnFCp9vTM3adNTb+TyIb9OIHUJNhWLGElwtekrKlB6jM46osWwnrS0J3uGGC4skkEw7
4OMwznFx6noVn5eDFoXH2SWoh9IxKWvrAN7lSq/ehkQyvXsGBIxasWIh+Sr3VYfY32hOZOlNz5Mk
rIQ88ewUGoF24uWBH9Ja++HV6QPAtDotTNyuSWzEVczDfdiwfCgrWCyRevMa1IM1nJCtb7XZFr0R
6tc4DSZ06kly/t8/T1AnTFP/8t/10BPrNgwF7DqeYzvMIH/9RAus0QP2oxAXSfJpRyFAarRdMcuz
TdpW6DVs59CkZsEMl5/8MfrRi6E9m7Iw5jU6d/FBcJf8lZZ8Rfi5y72/PxKOakCVnAXorHmitLIn
KM8DLFxDXWSo/ddNbXRJxzXCcR4M/pZPSq6W55BzxCPdP5+5PGd5xJ7KgdhUikvs3ufS+3/9ruX8
3562HCoEsJvWRdDVsQad9GY9OLm85POssZI10FMH1wr2+Qfppc4TVs4Pv3WqcygIa6lS/1GIJyME
ZWULSvrIQuh7QktJzNeBhII9MCow1GFx9BG0r8iIFyfENQ6aGEN7ryp2JmMAOGAU5q2IBRX7mPYF
lTCCS+eb+tVQEAjhQRcOmiMh92HUGKc4YZM3t2fTsFn7AdnVKEEvQTS8s+Mbd7n03DfWxF9aZ0p/
JSRxxm1qn2uE/V4f+mcjcUykY7Z3NKUrDiwloD/oIl4ZdtftqcZFh2igcpirkfy60Gr3aFGzV3K1
mdSjvvw19ikY4+IQVVS56G8K6i7SjeRj8jwwtRSAQpfIDwveNJA8oKiBKdETFLvA7vM3EYVEHw+0
SgfcnpUOn6vvYfPmnXyrie9ZyxquB/uUrTnOaSQSFIiyi3EHGK+Dy+eKY+b+9BENU4/GGpRozntA
yslOt7qGmA4UAPS4LqS81UdLaVczCKcnz+UKbam8kxNlUumXBAGXFVFvOvE0O4tW792T4VtlEflk
ZLSPitLSvuWm+x6TA/MILV2e+76nMuLA0Q1q3lCg69Wa9yCvrWf0V9WNJaWYCZKIY1yn2une7MD1
Dn6B6VIz2VcL2a6WJyA/tsmYs9qz5ZTuLemxq/k/isSz390O/CwyDgH7o7Pf52RCsh6SZrccIv4B
0wPcH9UIj4rZWELWYXVdDmc1KQrj6SEpFtH/Ei2Jkcz6kJeuy2aISZ7huIRjXkxRwavl0ZDG7l8e
Zc4j7mjeOS03UZaCFEG+DTqfQO1Qu49TZh5M6rxrQluCuw0M7x5r08Pt7PhpORVgkz4mRT9SG+IZ
y0/F+fSLYcKkAM0pDcvZ2c/xJiyH/EMymgBauxmKodnAlxS0Ugzthf259qIAz+wMwTVdxrX2koow
vDk2rkD8ar+WZyznMbsiKB3r7XK0nF9+h9OYi57l+c/zfVR8USaml6xBoB2wqrslIk9umdnrRMzp
3aGOxuSPc2WFF0cMmGOWpzCrJTeroFc/WWSLUgBGkU5xot/rwDDXfxznXeEcU/pgq7HW0x2RHyjh
KMTdQa67oJMp7WZ9k96Xc2VX+yuYDONhOVweiFtvowrRPIuGdUkJ82orR2EcurgDB5WW5qPp4+Yx
+VRwXfFYzhQB1XS833h15nOpJf2jQASxWh5dzo357zI3ivtygA/rk1YYCvAmJRCrT16gr1BkIbfo
u1WXP/Mgc+5RIvyTBnGEwZcEK6c1WySyyQf2We9dc/BI8o1snzwxJmcSXqed7uf2A1xwtypMPf00
0SkI6KR4tXIMJq396tRGvKu17rsvVbCtOsO9tV48Byv07vdIYD8h7sq/NXZcM5lQF5/a0P2O2QqN
hRN90/pM7syJ4llDKXzOQLv98ZNVEK5Hy0yei6qIn1QQ4ZjzgvyeNqHYhNHEqiC2xERpY4RMnGbp
Jeu9o4CM+NzM0aLVfFOGA+Xcisxmq2QcdrpEAyFpE8ZHjengk8zxKvKNo5iFyMOB5Om+RJWpX8Oa
eiGR1fGDAffoVDAqVnHC9yhMSVqPIaHURKEhExyHW4tj4c8jhBOHXtbTJmyB8PrEMeBuR92VEXf5
geTmk7bn9GLkkw6RUh/3uVcgNvPyybwwxDLlsKs/AHe/gtA0L/58E3uWQeUw/2jmv0mdjhc6JY9O
68Rar84gSeRtyYWuJ8DD6EXpYbvNzZ++pMrOXwpQ2llTwEnJScXhYrAJGayMK1F0Gr0pIo56M9Cv
y80w38MJSxfWIE/7W4AN7LbcTChgb22rHUixr56G+Wg535rBb9qCH5i22nVO9o4+ZYRumr3NrfRs
FjYSwXziefkbvv6XKE3V83I0tRVqw47AteUQT5W/IpFNnLrR5lKiOq7DhFj5iQdUHLfRaxX2exLh
ow8ZEGZQ1pYiTVSfU8/ih2Fq3nm5Mf95D7NftZ/M6G05r8cVE+U/H/Sj4RQPY3xQY52dNWI5zg0C
NNwmDb0PlqFyzcdF6Z+8VV1v6TVGCNOXewFJniABxEYLOfXn+eVB04iSvU/CFgyyPVvU0p7ah1Ku
fNQsedY2pkDqfe917GFtalK1CkF6PyWFjRwsy7Y2a0NIPW6CJj3J9jmRHo8uCbdY3qvvWt+lFeW/
mPJmoGM0KQZ51m1CH1qj+m5Riaty70OkpWTLo2EdtJzo4aMwWSGSmtXX2Cs2pTfEl4TM6MtUufEl
VdPVd5BuJqwBVm6rtKflBg11tVVg5N98baxf0pH+ySgi95B4aC57d5rmjhoeW7fyLss9HSvtaSjo
sVYH0bYdX15Q8XYU8yaXu25OpReqGXB1/CuJW5Sn5f0ZaG2lPuY7006DnVv35kfadVusqNk7y5v0
TNA4kpr5vMFSZoUnaHpBOyWeeQouCrINz5hTyQ8fjfjFr6J3mfTdyc+qxls5joNOA4GjMdLvzQWI
oLyS7pPZYokJNVLEG5F7K7BYrOhzXtsMcsAghVm9ML50IcC9DMrvS5meDTGmJCao+lTpYh8Glfrt
1QZCQxYGudu+N0VerhNDq07LhUrzoFwbXFg+mb8mWb7JCKmcbc9Xb5LtzS9dtW5yJ4SYX1tXMN6r
sjasfVR5ZHTN/3ebjKOHF1QHZ/Tz5+Wb0abGL61D2IAYkXCERmuZtYEEbYE5mqvRCu9DlwUvy02R
v8Z+8J761YT1iL/I1327HOFBmF4z2ol6m+/wkoG5IyzpxZmFP6Vf/q5yqsEhpYtDlFn+Iaxm+dR8
b4gV91qz34Tz+sgNq3vp5y52KJ0Uj/mwcMru6iCMy4wRTofZK+8E9tI7yYi+mOpqa18kDZjc+cZ3
s3TrWBmXhEhIxRODCyS9dm9daqYb1y66ndW39Uvjf0tnJH38z5tkaDCXQWTYjsE44K5iU+1MzYgi
3rU6GPcjPc35worJ5dlHpf3bINoSiHzU4cWqHX235JlqUflM9xJll1X3h2S0doZykB/kGjKLpOyI
NlX+pnOZGxBP5CzN/XIHJ+qmQYMgBlBHXVQ69cav+M67rMvXVG77K1hif1c18hnWrsBuhfPIEPm7
r7XNJyHMWNh8Y5dWpn0UfhStxybxntAH2DdKaN8Tw8OhSW4c+Ix8OpOFaKM+wV0x6uriE9X5DTkB
pEbMwMdiKqz3ACnMcp6+dYb9LpwOKcG5H5H+gnYmnJT2CXjwJYHK9C1O0C/HU9W+FiqM4dpY2nXE
GHEghbE7RTSOMc1nzi4S4ntfS28JKEeeHfhneGEZ1ELPOTieItJd9OVusJv6Bmyf+BcRiTe9vaja
AuDZGdHrYLDJjdUgrrJT8oBjjGQx7LTkgZb6TpaZvLE38gH6+dkX+sUJ6WTqPRRD8Bpb8TmVsPBo
f956PZ6zELt4U4yJ86mkuNtBlH/P+0biJ4qC99JyujXs/qE2nfd0smdMSWj9bKXYGrqGUWca0JG7
5fjLNazfcaYPX+LGd9aST40UC4QUhchujS5Ag2qjdjDcOrstN20j2CK3ot6DVzRQtGddtdFG0wVe
RjaUbKj2+AUImWCM5ZXqgjpO/nT35qPl1J83uVea21TRlKu5EIY56Ga5mfF856GejlMD7SBu2m7X
gPb5GBBc+Wkd/2g0GgOhIeSlUnUFx0cZrOkI6LOn7ti1sbou01DiSIWNu3oXc1yf74DCWEahWMJi
K0Us95K1BKsHDuv5MMwxs/dwZa5x7e2ioaHAO7RfRVO6v50hujud0r+hDCTRN2Zc0QISC5SVbFJC
qB+W6v7r3nLOcm31WO4ROY3fytEkqRr9tDUSI796ZUUQq1GnJyQkZNhppr2rht598TtZbCZDi9/T
Mp99Irxdu9PPsTJRY6PdEU6//Pu6K57khwnA50udZAevF020crSXqjW4XD3KgHVbsqIcBRKxgY5x
nnwyhbxC8Mi+DHUHqJ4KxQU7mro4XiORZkJ5skz3lTpUSSYadsak0e+ZbZhvNcrPPctYMtSYzF87
w/ohky76SSbBhyUI2dEJJoAtVdh71gvVmyXSt+UJVkUtxxZT9ehB9x9tZ4z3htOm59oB8qB5XUBp
12yZ9Bz5FjvyVNZi/BYO8DJKKgR/nM+Qby7n0wpG7J/P/+f5CKr+X87PvydkvNq3fd7t0oKBQnlF
Qcm1D95qjcpsRFWW9EAveKtMbINzxOZmeVTmAkVyK8wNxcvgDaVXsW8TUW+XR4fAUDvysiksz4+2
AZJEnwTkVeYIfGPkKr6ykiVWh2Xy2sR4QznB156kKd7/OAIR9Erk4nKwPB3y6qNEoH3t5h+Wg4cE
BDLscXlGA+Z3B4zXJ/IENmAT2feyau17HD6he/VurJDs+wAUdz+R0bD+8wl56V5D3uLT8vQ2tgvC
IhkalsN8/hWVsLqVXk/+2tIidr6N2T7wvk0np4YtshwuN2apnzVKKeCPku4BwqTf9dR1N8uDEi/n
Pp/1SBhnNj27iWtMQZeAmtZ9aUqtXDVDQ2wq6+k/zhHoJzbgThkEOw/hXZgSU7U8URXX3Eiap6XB
iSE76TdWZ5uYE/3vywPLDfK5l17z4gseE/PJipOLhdDuDrmrvNsuXkp9UNbWDkjYcOebFJ/xGUyl
OgibIdBSxkE1cfhtCuKQ8J9IxxQ16R+UThGqah/sFIuDMM2adn6ufYQYS7Ue11TIBInxmzC3+ctp
oGMgrC79WjdCHAYd2d5yvsz/eh6uQL6jDjv97fl0Pz+GfDYmt1P75vmhtRt6r9+2es4hhJy9bREW
OORh9wbQEUH21Pnr5dGEt3OqLSqUy8+KnsAULYL4yQvdQBqpf5QQH9Bif7c9+g0MZiahA0Nwm8mH
q+UJXad9C9gxPexo6o821s2d1pBgOVkj9cfIxrvSW9dMmvK9VfbBNrP4HtYie7YCeQoi64vjaxU/
jP0vGgMc83OqZpCzmAsIzmsRLR+MRBWvlpvdnUE+AczyjkgTpge4xWqnDyStDK2aHkVcNozgfNdM
Zv65lSMucVrUxzYKnWONmOAiDZS4lek0WOfL38v2TYEqsSEVs5rIbt7oOT+jPP4+asyP3TvY3eIW
IW/wwME+E8cobzAsm6s/DHsF4K5PP5qyCU9koxobatkZ8JWW1ByV9M9dTOl18YJRVvCZyWIW8Now
nHpf6nvPyMULJApq4th4v45B+sW0KKlSBl0NQKF+O6H+3bKrU+al8rUn/XbDhqM++WYbfmUY3MHZ
L16zrg1xI+c/ltN6kPf7KK90XNsYfQG7hifbiPgemwjqB7+zf0SVePCB1W+RzzxrjMN3imIZhiOw
Ok4SFz+1Yrox27frxCK4SsUDOdUB/82amJSjDZzyUfnJYSpYoIWD0W0CV9nvo5ZM25LmJ9S+YCvZ
Dn1LKKD0AVmtVlBPawMRB/nnIfuRbsy0PWMrhmcVt2fYcv4aWVGx7ytahkOeVQwfU3+wLS0+++1s
0km/BLVPcsdcwy8DZb+QoQhDB4jmqTHIE4g0f4PGe96Mm+YgN+j0w81SRJ0bHeuuTtOz8Gn/abTK
njKCd7R0mi5RAm2KpYK8ZJpLznpdWVeRjArQJlA1p8enwgLo4qdZZKxmWxdmaDcwsTLb4hwZWr5t
7IMXdfqTkVj2VsZoHvnKji9mXHUH3EpPOvIJAsBYLvfhZsBhTZZWdky9dCuibA1aiFhfv/sWSdip
JWFkV91prp2CMM021Lq2RkfaekbdAtb3AWVv8cH1Em1nbHIdN1vpTDaAIVy1QeEQ5hWEZGbHYKUM
SIAH3c3sZ2V21jXu6Ye0qIvy6kFil7j0Tc7o0GnyXI7IOhstYkGJLJM9nHkMSemzYqJjNznGqQum
wHcVd/6esSV5FSNSV2SjcZicB+wcxmqa4nHdtQQjxaZD8a2gZTV3fZohcY+MkJssqsqn5Saw5aVR
uY3YvKrutl9AmhzYy9iyueFA0E/zn0VFiLIrj5cYN5g+dle95XUPC6W2n1Inkc92L/jwoHUghudw
fhDbZP8EfaUJqP3FqSmBUPrjiqXtD1aAjNJV4cHvR3ss2OnO0yrJ6hzOq2FM62td+fjzOvVslzY/
i69TukV3rvJarfUOE7ccE/t5oqiz1uCBHfCSbxtE9zAP8MZ1mv2iZ+M7Pnd5ziPcN+VM09KKcfaQ
xNYWJ6O7k8xAdNGY90zZHl29f7NBEpwt2pa1iqZtoZf+TqY6Tml7eu96PMhZ04Nw8Nhyph2Em9ar
xKkKFSU4vX6Fc1Jf0V49201n35t0MFaGCi6EN5uvWs1k0HMFYd2P2/v4CX5e3jHKBZcl3bpUM+tg
CvofWOg2lircoz46hzhqSKOnvb2UsG0dFwsE+JJ9Tr5VfpZc1BQ9hePAnslu+bR9WEOQDX0YzXeG
VvelrrpXNyztU0uG/Ta3gUQRYkIkLuo0bw6zE77oV9V4zztcUJJ+UUPs8RPQyr1rqeydmWLmoDV+
eDDCK8h0DJ39nXjLes2rncGIUTUcR9d5t21y4LCZD/C9SRPKGZWJ86QMrekeCAwtjs8zA2qJV+nn
eJWqa16nciItW+G0D+3a25d1Um5Iq/uM1EyLo85HlUjQX6+KXW/a8Ss6bZeawm+HjMG9reEL0gpG
DzrKhGhhw2OxSRQouweSGCa1pnWMGNWuKJvObb12GvaA7i1MQMav3Br0I8LI8WqPI07LEAGh4cLs
DMS5JmD4LA2sfEMnn30FCY8NHb6JSf8iJ1Ymc2JOSF/kIBBbzcow59K4BuL0Qu5JJdKOqYZv6h4N
1F7iKgVW+H+JOq/mtpF1i/6irkIOrwTATAUqWi8oy7aQYyP2r78LU6fqPhyfscdjSyTY/YW91y40
OmOzdy/IFT+Zta8XAkGRCdfkq9W6bUcopiES1eO7a7Zbnjuffno4DgS3fmqZQp31LRu1yu0Wr1bs
HYS+eYlAGzOOYnLTVOWKibRj0Ng/WUSRc/DI+SMpKjyouvtYJYr4Pqgux8xzl5tSSIIcCjs7KSA2
ty7uJsycds/sa7LZF8KiuySq5AVZh7ds9tOD4bf9OS2x9CZKwuoCBLCLPb0/2K0fXxbd5AbIURGi
TsbBVVlfxNlTdBYavfiafADTbR+MZAgwn5hPPGVsIIUeEpU7vpUgQvZlBSe/jI0XxSut5iljv4gm
Oa1uCQ4AGDhdfdBSVtRraUGgLRuXwAhKPAzJIAoU0c/NrMPDs03SyjaQZy7rkZO1PE8zyodYG9tD
a3eoYRGlmBXovNyU5h5XDQEcGUbxlAs2nOLuVU5YSFiYHYWC5BD3aXt2mN8PmHBPbp89TeQKLas5
hlZvI86Hr54V0Fv9mBTVqi9BVynzXg71P4GdgVkDgEVPd1/xulYRYT2/KCuwDIO+W0GS73CfIFbF
joAn/0Yg8bgjlVsFJM2vuCJTyDk5JDDLZqCUpL7Ba8SrkW7fhOMUyXVs21fhNd2xU/3Xf1du329O
MoLiuD2aU+3rxoEEBcntscJAQkh5kwKIzJJ9Od8x0sfnmrVwmXineCTCLZZuh//SeHjG8tW/TgiF
dvM2GvaF1Rws00+/AP2JyIG+yghSaNexsKqrqIEhTbz9sSbzO1S7GBGh80cqo3tINOChro7NmvO+
2VBo5G1aFyxUGPlKTbsgcH3vcPDsCpfruB1b6wAbw8De4PsvTWozFJZqQHCPh1zq2hyaNNUH5JH6
wSDmmF9bqKFj+VUR0YXW3uwPqNbfkOUnJz12f3tYs+6F9H6JbYNhyy2BuWMUtdoabz3+LJbEByMu
QZApE6qx5ooDTRH28Z7qL+7Lfk+DEbSzu5GZJu8NYicSCiUmVs1rDCBKrp9iyR4ZLPMQU48cUSCL
h1xBkNgm7NC0OggHRf40ed/tymIybkEUkTz7pyj134jUfrgQzVdNQjfM0PigJ0gAUOjOQ+bzJbA2
OViQRAKyQrcQ78qK8tTjgMM/yc6pf8qgFR48a4360ae+VmYRGEVl7puF+lobTOxVFHwj/3XUkf8S
IM7CxEVIH22g3T7jGXpjs3Rw/eIYU2Ug5YHoZJc7avT2M0nhfWAgfEyXNLl2mCPDxpAyzMfL0uMC
ZmqanrtxPMmhdd5qHTgq+KZ9V8dj6HCfEUmvac7OtiuC/1iLE2U1D1GF2yT0+mJ4VYKsMr1tuU3q
9q1r4t3Sj9P9v2cN21K7T6rVCxcwKJE+ecY9NQrjPgwAtJSfRU4j32IA608pMBEJe/LFKr7pUiTs
sKZ4SItsDlc4Bb8E4H9vKJ4aUm0g/VjxKS4Irs9q/7D0eWj6efrEXZndoaEWe7YycBVgVuZc6WGy
+P5npSRwjJFwiM3PeWC5PwGH1PR9V80cuxw5aSHvY2emL7Hcd4ubPqyyjrHu3BaiMy7kTYiXbiDg
2JiqJbLTNtBjtDmUFzxXrsfgi10hD4QXpXhsj4ntFA+DqtujVjID6NkXop+4j1ayPEstuTuuWFFz
t3k4tkYTJXkd/2YmAXnT/pqbByoURQKSLd9SCzVw19NS2MvY34j8+B6wXk65vk8JCZ/KtsYGa7/G
qAeP0vbggDsRln3/zNi0igppIW8ovJmnshxPEIK9D7cUV23SJGtJLb0bcKRtn9VaymDaUsmJ11p/
njDA7SZLb/7CVtnlmVlwUGLWSTgIH+kg9ItWpKdYK/nIEHrdNcPdFXI/WP0c2rPDmM5c/A80CL9J
hDJupM2jvTSL+CgtVAFeufQ8KDkD2oU/uJOQRWIz6tOUbbbQ88htfScEXJxwwXrl64rBU1M29bul
GObBdpNZfCfUZjkxRYcNkY/NN3E0zdUpbVSd2nLlcHnzjBwEV+p/jQv2w6W5zCOTs2VRzj5mbQGs
B0fo0J49ATInLYjas8Z/bIyJ3IQAFimu/31KyAYauI0imUqYMjqbMrMgJLl7hEMLEyFWQW0ud25X
cHIYfRB0b8ymfoGeysldlCRwzs70XkPZDOqJfbZdzQclYNK0oyt/d878Aay6+2MxtpGwvI1Uvs5a
/w/2qr+3/MTDn0RWa8zqFSUeOrdB5r8mIuEZbTWR6HXzGe1hDriKcoFUjDPsVZdMrek5743iojiu
QkFU/A6HWG5P9S+tZInpbCbnOq5e4DEjqPEHEbSdIajp/9XEA8shz59MCvuqw8qtObUXCF4xqlsy
8hAt9AuGmwSLp+5ld01aPXWtAJ3C14XnpXyCM7CepZaTDqHMfTq1wPVW7ST09ZWJTXErDSdDkVu8
OysLR1OHCJNtKt4FQ3sgavouVBj6qRf+FIxSTW/tAFG0a8QtTu6paEdikwSDWGjOzZSrA77cw+Au
91oZ1kGvU8E9xaBgUNQpOKhA9q78Uml+osAUobbUJBSXyPNhJiw7tyrTB83+Y9b/NAMCot8P6gkO
0Y9dJG95285XfZ5aWGcZxGKPSR6yZOeb+w1LZUWb7eJVpDiOROtgIV7Au4z8zgKIJq7AjQUtANvO
hGPjXJk/fd88cHO6R7PW2JOJ6jlXSfNF1GcSTEtH4vRGONenUjsQd2WHdec+yDT2SKX3rLCRRK6N
TcwSPj7kbQ9ErK3nUxO74ZTw0Tdt/dOCL+4n007Yw3jRsncpXKLoDcK7a0/cvFlPD/gNITWt1k3M
uXVNh3Gkj2uyYz6HadNYJ+Kr+Uxa6VE580ODnJcGA4f/iNfYAHQ4YHEN8oWN1aoqLewbRgOzbzGz
7trhZuMgh2lQ5wBP5/2cuPlFkFzLdXfXZfIhdf2j8R1Er406lvPwLiaWQ8VARjrw0ZBbY31pyZGm
AG53kgUlB6U131zSvEJ6c6xozvgXlW0TZjLNUTxi4xud7CQzr4FnH9/Hwff2Ih+OpMzJT0U6eUEt
PzvLxpjqgowTHeJb8VHzlB7YYfVBbiZfQwl2FbL07PsJYAWsXgavtUqxFU85a9Fp6jAYM48BWsF8
R5+jxLMTwhxrVJnizayps9x+Pq5FB+PTIT2a5KJv2BpNtMRFpNfqHUHHCJTGeV1QT+6dUv6KmWUz
bG2/9L7naKMRWCZc4WCX8kCHuAohPnsoidLm0aecdGjg4yVHlTDTxJUUddpC4BpWdGDs19YBi+QO
6G3ZNtO4WKUWrULicNLEX72TFF+OjXfQYMU9GcmpdpHQ1ih7zpbY9XmBEZ1U4b0vdSZmZP3MMeso
PPEjHA37ZXXEUaWwlHTHxWZltxdayiHoFmufrm57H9r07vnd+wy1Hl/4D2Ln13JYrji1jD3N7ouv
dON4JS+LG1zOrxXXCZSRx2xNjTOF7w4wLzGuZsL9wiivGSn4i0E8EtV16cdmepk7LLR13o6BP6OS
9dOVpVJynd3Ngq7Zj7bnDZGbpa+u1h0HZ8+SPCpnzQ+d1Xie+t9dbP0Ch2qEch7PdLDJFAASRixZ
g19qJtSXHE3rpdXiv15S/emW7Cfxv2M9kSfM5y8GEWu3WjPuvWuDMy7ha/YC6btkKxlip/tM2Qrj
Kmu4cCV0vE5rQwSNwFJTZwpxricnCSk/mwYMYEBpTkXM4AMk5k4jgvhYZkK+tLS9V/O84uDcKQwL
J4/EYIAnzXcHE1L5+NfK1CrusPpgiNoT2682PtijHVVW/8pY8c0ZezT0frYfTVkcoDZtEOxftFHd
TnN0RvrURLsNb1k5bh8Va0HgouFPH2t+teUwvy8x3Poa0XZoLctv6ggVKM+Jg1HXzkLrDXbA3JjT
T5HE0BUS8xnYgbbz+J9wxENV4heTnCSPKjGBkPbxco1PdGHMNQiaImHKiOoFi1VBDALvv9W4RPKC
NmjEs8dtBZ5udM+qRbU2auzLyqn29ynko7Ducxl6Y4NCbDDWsJeeFeCc6ELbWRDcVE/lKgHH1R7t
5kM//OiYj3a6p0bGRId4/CWl6LAt+umVp7AI8in9oHXVOPAWyFFyCAR8gAwsDS/O/EakrjqPnQKO
QJoK5JZdkwj77Nt9ctFp/0BsEJzuSkziYKHoIXjNRvSsOrOCoMLV1fQzuJgsPrsQQVxHe2GM+bla
NFHANF5rhxcEsQFr6fHMcc/6io8/teTCrMPvktNUomYg4PK9Hkcz7AWUOWeUd7FmD+bWfdpzjFJz
epQ2fEWVJBXU3uas58damR/lzqqZpDEsHaNWz3hWUfYjpStgKCD57BTIaDUVeSjX+iPub3HMWp3k
uPRcA+qOfE+vTzJ3qp1QouCBVrfezttrSukyzSSJ6LMLlJzeMIM5iYkjlrACVhMBxbCeGL1wEXrU
d0x2yivKACrf0Xmox2zv1e5zVVrzIzzM49J4QEWaQR21wg1SG8qVync1n80jLhGaPAYCdq6a0FUZ
cCjLpJVwrp5KjwhOYshMyTg39PKnnBPhQuPmBrbBCc9x8JAjTg2MxmQa6DPitR6VmvyLM8Wvmm6f
2gaUpdClxp4PPfts834Zxs603fXMeLC03AViIXE8KSPI0Vh/CHimeCCSfqf33wT7RamLPp58qhpi
G+db+tYBhN/lejltbcCPNq+c7uDuOLV3Wm35oexNFWTDY1fAZkCIf0gd/WSj1D44kmGkt7BQXAi1
GXCGpyUjgDhrH5v6xV1maghN106uf/JaNw4wQwqMlMMnaWygPxEZefWMhCTjGfA1kus7n+PDs3dW
R/xcvAC/NCtIdWMPQLlq6Aaz9QkXDA53dv8ka/lEo4m91VX7OMsszPbm0XUT2tV1sT40uxY0f8Y5
z4eYNrtNIEDBfiV2LFr8jf7oImtKi2kvq2XBT1ktexgTE+kH0ERHbetS/IK6RmE0QK5MQiWzwkmx
Y62BL6Q9fy1JZP2g6WEeyyNpCRH/fxu6zD5bfOJZ3A4XInh2uuU/CQZSZyWIILCb+MQd2QZe5n2C
AYR6giwAumn1SBvfvCdleqyQguBOb8KFkLsTwbBhZujfWf1Ywcw4zSO0uPyGfKoO7FQ69LTiWCHs
DNOCqaMq1zeicQyuk+tyACD/lq4lvKUEqYCF1SVk3vKYJDPlgoZEKfOrG0OIFLy/D1N5s4gTf93P
9rNfI/0ci9/A4/h8qOWUSB1PlXzRtOneb7z7IaX1a60lAnTK9Gz80VPjOTUNBHOt9tPndXKYOvu8
fUss0qIkcUKuh78N6BZGnLeqg8dW+GfG7si+VPVaGf03JKyUisq7Ut5hrMZ3PAP7RgVfhfNs/6RT
x0My9NizkrPf9AhiVRFMK+6yWXcv1QyMYUEGEco4e0VJfe76CGx0jmho/MZa8sO7ixt+wHKucRjP
nLJdYcWU1Jm2M7anr0KbvbNA9GFw3yUu5lR0vb9au4d+55UPhwaGWmjF7rc1dl0Ug+VHeJkfffwv
oKvf+cx/FmWDYCKeH+vhHxHyJ4BfwwFSD2b2Mftiucj20fAPBJ8zTkss+5yZU2QtAhO2E1N9/fdr
//0w6mKPTaMPVy/9ZXZTGHOTYT1FhKWec8RXp9Z0R5L5/uOvVvZZjL51FgW84SIGhuf6GSu/OUWD
4e/6ccTcAeGEVauJ+JMnBiqJgGcCmqwTh9W3Rlx8U3ymsiY6KiWLKktaPIa+ke9Hlus75tfbPmg+
9UPvQFey/+lLxUguZSnBbQuMT3KS9NC9Ib0xMyVw3DaZaDMpH4iiASRZczuMjXnO2sU855bRs4Wb
qJLyLupZUjPCB34i7Xm+ja6ZH1cTv50piGBUGk4OC7PCMxEKzjPyx4INa735aBpwjiOVxJJVwxPL
cviZ1XeelfIBcENGFKTIcAfRg0IEfJ7ai8mVfocd1UaLvbqRYcruxU/4b6n1/luIHSxiAEIxasyM
czClvfbSN55JO5H7t4JGxwH8aBbr+PLfD0mHFFFLnF+9ZAGsxm568dBtovPbrPOrg+cANcbeGzPx
WLnp1ZjHki3A2qPOglQx5NAsYKV9KC9rz+wsfASaEHDN1XhtWNTzXlrfXt8mpGjS9hi99vjfD+SV
cZXb/gjQPP4AtIoO31mmc+1Zn9qSV3ij5icsdAU8Kivfr2WMy8CtLtNtcTrvoTdTf1cSVLvXSo0u
q0qAxpf2Gdl3++Q1MULA4i6mlR2ixUJnNoieaZ/jhY1nhSWLiSGTgsJ3dDpyZr8WUFxbrf1xWu3f
tY42enIfcOjy+dHUuoeV8ugicqPpLD56Q40Pg11q+5FBJWCg/qDPhnpxcnh2hZN4+9GSn67y5IF0
lZT94bGympc1y7KHIp7UTdMAU7JBnozxcfaZ0vKnon2GWcYoeMoP3XTmxQn4vtTJZ2AFXjOGlQpu
Kejj4iHurV4FU5EkgN0Yh1nymlX1+yIMgL46tXDiucnBYmj2mPzBRDdfyhVYrF9QxY+CTwwxTTvL
K98yEJwLEQHIXx5ULfqHZQzBtZ+muW5f66J5a1HJ3RIj6LGN3ZtSv+ZkYB9AuhyNyWrPvUmA5q6U
4lfhrB/ItNogtki9quPMOlMyVqd4hYIoK/1csNYh52Dh4LbbkeHgh/JbtGoFWJspa39WeFk70pwB
XlcrQDGnVk/iV6nnG1DTUHeb4V4oRdGHxDds9TWTNVkl3lMp2O6wd0XTs6m6CiSMgYl26Tz3tjhr
gv3E2rCPy9x5PRv1qUYpy57uYR4S6wHuZQCVVO6dnscDQCyfVtRzz2vDVN/B5vwn3pD6i2t/2iYl
NPlEHC8FFyt9pL4fiegJWpk3v/NtU5g5Tzpuo8gsq2aPitsJal0bD3bJk6q7iXMohtWiSnfFpcpY
iHN9ls/TJP8kufijwMruQI0Up6pRd0TdHxqeqL8eeZ/EMzMb/nLb5W1GushGI0z1zPiSvoSevcJV
8eqO07IU2QOTk/SUu8RLVyLZm4OlbnFvmwDBW3xMsY89ap34YI7dG2wRiCExM8ks+YdNs72PKy+U
WZmn3NO0owstaLfK3r2arfmHzUE4xGtx95sWehuRcEjiUZUicD9zYRCGkDbzu5y1P/OgVz/W+GCO
hf+3dVuYyG6GkHXWGb81toiIEKmvOvlXl1mzkWA0k8dKn6N1GbPqr4W8cmTUUKBtGfzPkh3YR50D
jQRchL5IPVAtMYVaOubrpd8fbdbK/A0ee3tJ1IjD8DHKq8l6d9Pki9Q2+x/vZqCAdYC/AIZRi44Q
sqk8gLDoL3amBznZhZCVDZI19Ko+a65Zn5dm+t8P//9TeqI6sieFrCvTvvH5JPslxiZhM0/ZVeWi
v24IfChf4q5jtXyNx+q7GXEk/PczcN8EQ8wLy/A8fm2QRr0ybwPPYM64fLafgsteztT0DvstflqX
UNlx8tzSPr6hoU5Q3Avn4KAwgeHSP/7/DzyzOh0tBapg8/Tfr5O0/L/f0ZDeSnL0q5f5+65bcKO1
3367Xbuwf/fdzMNcg3A9scX5JSwyblblm1FpJM3VqMz6Wm//1PZYaE1oHjsiH+dQnxhgtItmcrjn
pn8xMyi7K/ie8L+fDmMSY25L+dcsCP0LcinunYWwie0399u/zTbryTThuLHs3G3o4vIsyAEK7Fbm
qsrdtrXJ+GcZRv/srT55Bnp6wQcYoNRAzL7Y1lGcCDOnkd2bfv9ioWCZWEnu9Fj7iZ364mvqT8nn
e1eBc5u6ub+yKts6RDb7ZUhOr4JIg9+sWWb6d2imNMe6RIaBiKQl2it/9Nf5RVhTdlukuVPF+u5t
kRZJQkxe4REalYIocUWOvtAsvk0hHixSqs7I0HGqBqgy4mix1jPnOyCy3E0hszGAiFNQMeU26Cqz
N11oW+PCqQ0EIkBOc9n8ErrWfXoQAEkUgVn2jAChCOfC3Pm+wJW5uBhQkrc5SVlGpeJpUDeZ8wfn
pp6z0uVOVcN69nSk40vK9Deu/avNi56yB0Q+9NrPmTp5FUu4su7+wrcneWj1+mM+UOsQydQU4m4u
xmngCrXZcgctazzsCNlfW0E5aSf9USNzGqSXxrC7oStth6vuakFeAGtl6DqSBx4yfaX/6eVtnmE7
aRwrPYaW3ummXz6RxOPMOg/H8xrJQvBgWc2NwfYG/dYfkWbsPZCU62KfiN/6ZST4Mc0OmQoLqiIo
Ldy3iR+yamsCsyGMzjCM5YBsU4vS2mQGijWo1XU0QG1/hyQeApNCfce3j1TYJGmhvDoV8VL2+m7P
A9K11rpv57gqKC1jccvKbD22esK0iyUAUgz/0ei0e79w12ox6QUxgrITCqQIPTkB1RhrI4wQ3McA
Pq0FgOA6eTd/RsbmcaEPuqlDCAIwyM6mwF0dzm18yeesCEdFE8/HWe343lM2svbb3BPb54xlScoK
4mtC34HBW3+Use6Rm60hc2ebWSoiXR0WHV9PvnNHr7jOY39sSlfCSI5fFtaKsU6rJwjFgzFdnlei
J3ZVrfsMtRlGjOnRcLaHqSjfgd4cLCi7xapBlqiXvdDGp5xdtzlp58FeiV9tHuj6Dbugk85LCOXU
ZlnxiKn690q/munZXyuLH00Bw5V8LkY2/eaP20LQNetzaa/Mt91o6K2ZkjtGas970vPRi/oscFnc
7qBy52HWuIdU31L3RoaiWWoQqJWZgbuVLniR2DCNOBDZL2uN+JZEd4xxB8xqNU6oWeiQWZ2IuoxQ
Ic07qNe6Cf0SKA68O50pj3WdEPWGGTLESm1wRQKTdqS1HJjAnya9prOWiYz07aoAwoDHYZEk6Jlx
QNMK6dQkP4jHLyonRnneVqsgxDhgzAsdYuZ2Tl9EJeVkgQsTUrOzp9dTgkaxbvXPTDOf4XuPQYuj
ZLcU60lvkbxBWDdCxh/G7D4XPUzGrM/BKpbdT+2SLjXIq0PgiWkxCjIL8ZbP5Rc7p+w0Iqv+r3a2
iqSK1qxmupb+a1oml0s+fRRTRv2mYt7M/HEhHOk8TSkuF4wUO6TlzxX24H0hHSTk2w8S+Uhotlmz
8xcnvXiJ/ybnmnVU1tNxGBgMatI/bL5XolA5cIiEcAUGTfevgSFxqdmYEJSpDlQN7G/UDHaKjUil
GRjSTfQhoiA/uetQZFU0E7re7x0fS5qXpPSqRjJHljMd+tX4XD3kIJbGoJXqlPh31TIAKeY/o55N
BPEWPw2bcavsxsuaKRhowzcLV7Lj/OWAMi0P+ZiXUFQnlDnGtxBE804lHz5i5VQ9cOrHXskMm7BD
w5YXb1BXXY8JZ8sz9lz9k5hZ29QuKXq2mx/JyXEC641OZAw9QkHJQ3keMOxoDWMfJoZDxOpCK3rj
AavdMeEVx4ooiRgq/2nTOhzyBiXClHwyY37tfXAzvBQ5PdJCCz0BCy62NT5euJQ1VXty+ZIijRTV
EBU8TLheYwmXWux8O107egs9z+wRWaH1H5Vm5wG1FMUiU7c2P6F5RSJS6lHeu68o88MJhxlIebZ6
C8EwfMqswI2zm1hQ/TXZZIcr0gieIzIWPIqTBLGLhtZ42dKVefpDLVWsM3CcgXXDG9zuMgHKzlh4
TYwOGSFbQqY0zVpqR7uK3Z1jTEEijEj5UxnVg/GO35Ltg/2nzdAmaYrt8rTeLQSiwBOgvI1xE9Ch
scxa7mh/LmOJEE+68X4Z3D98yrgdtY6hrUQYP7+UC9W84iPA6cwZQUbFV4MogJ07bMaeL74fWPLG
yPAqX/Jx5L00ialk9W9HTsZLbBBBU1LfVyNBoLPSgj4niNjKSJRZx4TBFNcedWC3MzzxEQ+gvZB7
XbViru8KpfSOzcZ80GXj0LvDSTDS9ifjSz6z2GcEUb2MRhxYZIjAF9P2gCbPmj+STjoonCbFnJ0A
ap6siWILRYUWEHt7zErEojE3Ke7SMOmUfcptJQ8dySuu544HsLHofUJV6//6EQGVUYfQqvtAplKc
M9++4oRGX7PY1UUBf2A30Z68tMdj6JiMFE66QwnHdamOdcrbosIuTW/OwvcJVW/l49ztiQz7mtHz
YRstJadZctAXZIBOda8pdo8gEUIOS95XB4olWj/UHrtx1q5tNc9Hj5xhRH2z3Jd/uMXvSVLQf6F7
CWuXPirxX0DHlw+ynD8zT5ZnAiu3Cuk6eMQwOszTDbt+64vpXqxrSVcm38Zih3vWZr8Nz1DlpN9J
IKhn7tOoWoyrVsrsJic7mDv5nFagFLWx9vbKxkkitibA2XIeZq0KK6W+al5SanEOG1Iw945Xokqp
O8TZdQZbmg0df+MHs05JDx5XUGlIEQDAAEAUPOjs7apRMTakq5XWy+ryESJ25iuOyat0rJb742FB
3kkwSxfgBTzEtcwO5aOud2CDLfpr3Zv+JkCJeWbjQPNW0ib6TbD3RFbufPDgYUS0XU9ajBowMc9N
YnaHWEzHWS3xmWEk4z8DC1dpYnWoGYO/mO5hnakSLfRV0ZBGeSNOtWOxe7R6jw3AYjFC78kUKcvj
qNcvbWb+NgebcsYiBaSACcEYmDC4fm+QDXa08LqhqwZTHcMx3ipp1znYMibzcSa6Vc0/nYatxpxb
erUWt6n5nlv4qzCA7NkRz6dicP1A2h3XrTkzJfblHm3sn5lpCPWQy3yW6Cj0ZiYfambeRNR1+3jC
sJXbEDGJllKt/F2b5YvmZOOebzZojOWZAvyvMYnuyGVNXpHrH+jNmNdkv6tG3kAKQpN0J5C1tY2N
vSJC1zMJPFXwgZN2ZbKPyzqavU8Wjr8a+XsZOy/E4Pnatu5laFrWzFyToyIBq0/IdEz64cmdHRWW
xTfbbaD4Hlr71PrlSqyUvcKNTXY7YY5Jea8LvG5VbRKM7KD0Wyc+drbArE/XhvLuJctgf6ILiDpw
KIThNOVus4RuSnukYTVJnZ16r5b8R1tOlPKftNioAEYtbCU0vlnxlrdwZVmUFGHhbLzCUdx6Y2Zp
BmcNYQLXmE2hds6ZYuJGOpkqpgtz+NTkxhv7eTJc7OQ3ua12kC6SjY6kHMbnfDIkqHmcS3q2dQkJ
Ihr/q9JbhBO+/+o6jH91n4V53t31yfgkd4ag6zinSuDbF8j6nTVtX/DZ9YHBHG3vYFvVVnJR81J5
BwN7Q9TATZ61mzXl72kpIIIOkfJiZkvW5vgDur0bsp6HQAuaYXgu+0oeLZvqjokoAoZJmQiYEIQW
H+uMMRd8BTdLrolw6lweAI3S3SK6e42dpwrYMSN6qAEmX4h4qjvHOcsmrgIEv5SLyeqg36eqqjNu
PAj8VMklCbUNnPiy0hmLTjjGWv1p0vir9U3ri7XvXFoWItKOPbt2Zw7XXuyWRDvdw7W18syaFpte
P+MWZObecASAQp2fjIW1yOp6FLB4B0NLaY+20P8ZsMXDxiT3ZSX7acmhMoqkAPjoFFSSNmluEkyO
HpNCMy5B0wJ7ZG1mBoXivJh4n3Il/mamv8nX4M1bDKYDmxMY6HGORk+a17p41vEiHhthPq2ZuNRl
uXdN+y8FLWUx4+dIS5fLIAqWqqbG+tNP8IEo/UeserOPm7oIHVMPuxkgpRIKOjI9aqZbX6VIPvqF
BJ+5aJmAmc5xoDPdEybzx9C6BzUIxBtjl+9VARTZ1ZJy763qEa0W+AkxVjfbXxATlQY5igbq+xlM
awiGIdB69VN4iRv5lnlync9WaoyzfI8phktQKmfqFBQYuT1j9I62Ql3ZKhyQpFebMxN4oqPL6Ilf
ZG+X4HzMAbzoWgZtYQRhbCoqxtg0v2x/th5JCeCLKkf2ZxTVupa/WI45RwwX7qxcL9z/7aHWOpYf
KJSBhfTFaynlrREGFZUvCLqxOSu6vH5QLQGEyUhyXJl+Jy26NvKrCKgak/MCZ8QjAIYlgGxhWKvT
VECEsPgLAZskeOHJqEsBuDtQf6n0A2MpUWnYzisKHjDkJamUdXuJzV4crZoZSYmLi3xboAu1RCvB
nBeFC5E/c8mf0mbONyvER2+aaexyy0Up5lGEkfE7S6JznZn7yS+MGpXPJipi461xBrmFZ7/F4s4X
0IcKahYrnzYchn+JDuxBdH58IJ7leVqnj3TSCHaN16M5XHSMEPvKmrgGHHY9up9tIHKH46Wtv7Jq
Gm5zNZKe7Wd+ANyB8rRezBPv0tAOyOGEr/Z12WWRu42YXGz/dTrQECPlS5JyfSmEf5ci/1HI4idB
G23h7gvakcwhz18RVjokLHm4j4qGMWdVETEB5mfXmS5xMWyFdxYMsKbDeaqOaIhZvJeURv3EcDql
3ZIfNsER0Be2qJXbbBNC1QoK/GXe68w6DdPQiCIHQpVmStB0YBAbs9u6rnO4TQXyCjiC25bfcuiq
Q6YX7yuZnBDpXUwGAPrLunwx6PtZLLc3D1Y8XaJQEUP8HvlbkTDCmF4LzN6BhQoJci3b9Eb41q6A
FVAxcwHetz5ZGkG23UqZ4YgxD0xDnr2q3/Jd6Sf63kA5uCZnfSgzZsiIkFOTSpfXl5QHvAVegMad
hZNRWKeckZS9WTx7S1yGzfT538+UL5ZbldnX/2PvzHYjV9Yr/SqGr5sHHCNIwO6LnCdlai5V3RCl
oTjPU5BP7y9kuPc5tmH4AfomIW1VaauUZPAf1voWMu7qUc4l0WHOMm0I+ULrPhm73DujqfxI/aee
KvB+CPr4kU0INPmJ/hBmGZ1SFvVHmHjxg12bSArc6rXN2dmblnIep87YZNIqbm6HBEmoQu1p8cIH
S2GiNhyqoH56t2qLPrcb3F0plqujUxgCz8PVE5dXO4SuXCXBQ4uh8KkvULiYInT3c1xABldEQ5eK
08YPElY8fUAwotk/J1Y/PDPxxrUP5chazDMF2Hj1nQTRVLoAOI5aH7AJpvxxli5mD2R1WSc3JDyz
XlK7Ze7w6zcUNW3U9dfvFxN6AxnuCBK95a6Uo39fTJCLpoZeC1UhiIAoy49A5PvIec685QH3JxD4
obB4SwzxMn3kUVHcLc3Y8QO22ziAp8XAHV1ciiIRM3UDrucap6Cb2tj8CiZrvi+Xo1WGF+lmyKSS
hndTBdErkZBEx4HcuXx/Wo1YuiBBs0RME2DDIgWoSJLGygSRsWpwHHGVueJqBmV5dYOXoTIOpQdo
nEpSrth0Bldzcu/Aacz4XAfkcLP55PVLfETyTJ1Lp0a8QvRqUO7TkHKeehnquqEzbnleGa+TiN6Z
gha3cmiYxyS5e6xMSHExM97UxpOagFXA14QAgU7UfgyDsDmCg0egB0x19OKrzW5+n+mEJZGOzlX5
V0mw1d33J72ZOVDZUsBcEWT91HeLu6FFuVYq/8T7685sxeag9G8D0Xo3OI2P1H7Zuob7jRZ2PEWK
cpDhSqmLNHD5Q3ET08wQ0kq7h87OkYDoTGm21rtUBHCaeb8UEK6kufOxAjH3FO5W4hbzW8oHTxEG
Qp17K0h2O7gJTovvj5D94Xvx8hKzVa6zlxzoFRhV9ih59cXVxrdEv9QzM0/kC0BxPNSNo8zSp++X
khF5sTQ/J9xYp8Bvosfvl4mVvBEGd+3Er7wE4LKb22a+x7y7qwHpH9D08/DH6NzwBFYtAREsgsTy
6OgLIF4AfMiek46HfHefWzG2TT/cDTk1fjDIdef05XOg3PGxSM21oxjRYtSfOvJ+LReY+WKVB7OS
xgGDOfO5Liie+pG+hgc/+5D2aLnONhTdl10V0FAl6dARgMKC0XJUk1+BGfbOaaz5UrT4lesRFefU
Mpl2Hfs0hMm4UdyMRanINw8wUg4ADlguEGWch7CMUutXlig27co7R3gJuD23NS7AA5j7Hwb1NsJM
59ZnIPVAzjTGDBunOhL5cUzR4oftyEpkHjGVJ9wKTf5ehs54JExig8lkC3dm2mQeir/YstfVJzs4
9HberRHjdDDbbJ+q0XpR2d7uwAgWQfKzTCRJOAN7ubaI4LhxbkdDByipeO/DrL4r6uVVKtCmGYYz
BnMBpqg2POou0dZCmrxw750Y4dowoj8uRiafc+JbBy86YnpIzuZ4mnioHsDro/0V40mEJvUEWlop
6wenqF5QhFkrvENy48cBQ/FRbUawwHyHOj3NiQ18POrBDRfjRj/5VzhS7dT74eKpfZPTgxMYB7xA
9yGt0X2Y2F8etykbUKKm0aru3Fp8tgVFwzxS0BTECfiB1Z9Cj/gN4sYQhLKXtSUjZmzx3bbMvoy6
xkZRMfoZkhhy0cCO1+jg86GY58PvFyrcdkfgxassTZ95myJ83hiJgUIH9/2S6r/fsoZh5Dufx6yu
sJ6BQOjPced8An7vNhX22Tr1A3S1dD16syjJHIiFNkRHSXthkWibLdngLYnutfDndSW6aJtH9scU
kkAVmbhRmpDzAELuiaEY6Dkb+aQdUg5MI9MtMBH9ekTIOjo4gVvZuWeyrZ8JRgoJwCRDNj8DHyI4
vpvnh7Iuvvx0IvNCWW8pbGYM58MmGcRn5ahfbYXroC/f/SlU64mIrGCiEMZtSSSByVCpt9d1RtMT
hmcJflOG05/Si5lRtd6umY+LVc/sW4orKvI/amKo0RbxiMuV+EfIiYznNBu3Qq2yH1lwJrMjuJNF
Sl2MuSepMrVXS0M8GRkafUjqn+049pHJ5CsG+BSnCyITWeypFTdVP376sDHWhvDZ51nEmzOSd6vO
YLGsNVvROx2tDlRG9UVTfgon2lsY+0VPLmZfLKswEHLXdxGGA+lUJ1PT7SpapF7L1TovZ08wZc0+
tSx6xcIc76rWm7fW1FkrKnJ3k9VyRgQJ/CH21l3hjOu8UM8tjgoewfaHiQLlEkg62tjogm3Vl7+i
BkiC6j0oCklHjgmzpvVo4UXFL4viq0lhmOklvUu2sIrSJ0vYH1ByT2CQDlbpbuIGindrBpeKSA/W
w6gESCFAJvdIr9A6tKDoItmcJlyiPncH4xjynsV4Zc1wH9mztbLN/Jnw9sPQ+QlT6plY96j4w5Vy
X9fVvb3w+DAHZLEk1CC9e83bSY8aPAayO+xf6bboWEoEU3sGCfXlYb/TGo4PnIlPIoqJx/Vn9xjn
Le1PQ1hLLeNb6Ml4DXgAZ2GXEc3rqAXCIoI/ZDsBc7jpkQaZNyVEoMVdtm5GIm6W9isdgnybNuik
vl/CaXLXMEzytWgCxIdka+f2ycgJIPbC6gmTkzi5GD+2od3dl4XPrwkAraBz3avCOZAvhKe8c6/F
2HG1M3RfpVPbHZafUgUlqXAkXRFNUFn1R+2l6oTZhCWAaV5o2hACedMuIuvoiq9OEcAznCFDyh2e
ULR6g0RH90SUWrdtlPeRSu+PjOgk17AXzsx101srTHtX2CpmWdbxpqofpZVfOkYEuzJyhjuGDa8V
Eqg9yO54u7TR8pK5rocnnZEnNe9PUzbWIU5ZWXPsjh5WmnBkQ5z3L6OP3DGJ5EChM9yNtot6LHJ9
0hNOTTwcOp0QDTyDeajRESTv8n0CLipblO7ZcVkVMIlHg6EXSlG1QZPrHr2UEim3nwQbb3K5iK5G
bH5Aju+TtoIIfu6wmFaHNB6hilbssDLg31sNf8sMMV4IaUTGRRZLbIHaDUHZKBS8SOyiB+IgFhb2
3klW3YcD0mtVlsOo+3Ce8065H7Sjyyh7gkbqjjBrGym8bbFn9xI72gQlrS6Z7/MRedOhd9ynJGTQ
ZfqCnkC+BjaqejuEqpk2CKWT4JHQVoLeKULzwRqfoYiqHWjXw1TZ75Ww3iVIsamG0IWpYTO0dARu
w2C3TcO3tMB3NJtYpfKBvApl3YwRFGYtowd4xL+decFE6jVYoQXNsqleCwzhZ1WMJ4bqaOvYIOT+
8BaNZAFMlujfPFkfgszvDtkkfeJKHZyZ1AYswIuDkTXbngiT1Ughf6obc9OP/Q+ETP1zhd//Icy9
DUNm42ggDWP8xXNcVEVy4Pk3rHJT4hI1rRPh1N7Oxw8N7l2aZ9+b5j1F2VPCfh5hMHJ9ElJcYJ8x
ZXgiH4OhJtIESDEKarQC1sswRL9TxPkPylPhps6MvUiwSIZqlsdq+YHoMtl4JbsWkhMTnFn5Vdqm
+YS0dTNE5B+mSX+SXkP+rUI/Jyv7D7aHNdiwYgXFYtzkLKmVm75PmZg2dOuvjASzY8/WZT0a+SMe
DIro2D9MHTQDF8cUraDhbEhtMYkSK37HGPigkCE5IVgI+xANj9XEn2GdDJAHUIOMKmG526INmkX+
AuiQ3cs0IDKLhivjoAgFMtTWQED7Hut7hjvOIUrVZ1HEtCyt2e8IgbVAenVXKbNwjYW+pNtmmR8J
46klBAtO0jVYxJdYgl9z09HpD86qcuyJ9fxCyi1Wq/R1QePTz9P9RJNU1B6g+hq3nu+ZP2yoJ3sH
BobD3o4ZLObhzsqoGzqW4FX3aRfpLxyE9sXjO/Yp/ZXrO4+N2TdMgmkkq87bhxXDQjyY6PeLAp03
CnCPEskKbzwJj12X/VQGMBkk4mgkPP9n3M6veVLfeZV1X9t5eCgqTth6EVu69DsT6/cqtvsPFzX0
dmnuHVUNW8ctaAxTLzyUamZ5QZpTvbhbH6INa//kyTZZTuWZb68wsTmGzjNLimJnaz5nR5iaj/WX
IykNeH+uIraCrSEl5l7q2FlxNcA323XEw/D4Q6MMSVablWwmytbPDMccNNnu3S1xy+OrWplxmOxB
9uKEGdaT8MUWJxXpmh5DMqcJ965PiFbmEIrlx/S3BAS6XOrmzPfxR99j5RlhrqKP1lYLEbnEOhkD
PAv/khN9tMtDLFdcbO85Sq2l9z9CIDqbyihvS4X8YkHtiaVqS84hU1ERdhjFHIDNnIks4tzmFsfi
ZmNr2+LBfiaYTzHSbcm0yre8m3iNGq/eDo7MtpKBnRzZbqdDmp0LBgv1Yt2DhRkOsuaZjo6twaZr
v+Evt+96VA7roP4IAvBeqSZR4XpsQuvJRvs6fo5L/elBSx7JOaNVkb+Jtmewa7YrojpQPXhPSeQ4
F6NarrM78tOwGAO4DVTzOshPpynKfdiKTy9xH2L1MHp6JJvVQCsGm/eseRRJ/JuM2Qa5+5OZlPhQ
yvEDXMb8K6vZrBZoP8vkYohMHL2FQwidAdl/AaFgNvCrGmkBQQSk1WVLgN8vZ8Kdw0PxJmcbJ8Y6
ichEieFSrQljateSNAHbMS4tOr3UpkdKY5tpz2rCJxknLF2rmKxTjzFD0OgdJaGtKwvW6IpgvNKd
d12qsg0yrV3YksEUkie6HTmFMSwyVyhLoSgZdRpz3Z3xwrBuBI+K7GqT19WnDzvm3k5wtAIV1IgZ
PM/4DVhpxneYULPHCIotG8NCLv2BsNOfbhTkVwdhO77i+RZmo7Mt7eV3GkTLGsbhT/XbJ6TwztT0
nxj4jw+REu8bFuC8z9+gpjdoEz8twkf9UNO0Z0vsoqTeB9PJoqfZxflwtTsSEajDArR3mHvY35OY
cfLIUe1CuojF4+So0oMQ7Zu1TEAnjfqu7jOc/NAnOlk9UdbBvIGCKqSW9yv5Nc4AiuYwAtvx3ihk
CV1l34/F2Gzndro5yjKRl2LiNBdG33Ix1k2vyDGc/GxjZWz0SysF0jPOxYH4caJlYdWvnNDHfVkb
PK0iPusHDjnQt7KAWGF6mbNVUUPBpoc+sfMGZffYivwMEeYydOhHxZwjrGyiNdD/+wSK0E8f6lkm
i5cK5T9QEp+jNbWQYFGek/AHLe2rdVOoJdaTk06cMoyrDRzbOXF2uzyoeDAIFyS/K68pDkuYK0a1
tRZOSgtK2Qi4qFDEt7P4i4vROsUh6xUTJciSOsYKHhBFy1B81oOtjyp3ZPeISaCPFXF1xJqgMsa4
qLr+xggiWBPhfRjtrrmkfX1lu/FnADqJ9gAlBIzuV1bbGQCyYScHNlAc2kDF9UdYfus98+kns1DD
aq6nLwU1auNPOHGNhoe47cP6VK+da9j8Xv1LkcV4uZrJ2WSkWHch128UyXhXVfdNhHsOkt7dMOSs
HNLydzpNP5uWW6e2kTkHIdUCDvh6S8lNWFv80C+jeGm5+Vxl72v4X1Gf/O7Ry7IWBnrFuI8za9sw
U9x3Y9YdZj9ksVizBa7dM8aGmntmQgENYPVYG6W/jZKfiWkR+Mu0dDdS/5bTvOmAz9/DkUGSn1Wb
0nBAZAUv5iXIw2ITeVDRjGSobgOx7RQJ4oQYaDrEMcvfusiQ5CDUKtJyUyqGY57HWLgRwRWzT3UY
ehKVfFxgeJcwmRfFcWTZlXcT/xjvAQVyvg+ZMISQuzwZPtbYobiTq7252Afo9O6q5u1kOYeUL8Q4
yP7FEysa+IckYUlflDtZIEbBBmeuMtsirExRbRdL5UI1KGnPzPIPZm5+AbOJU7akd5s8k0v23kiy
pyVtv/AQ7JLR/iCN9aShEl2HYT6b0jvVqw6QrErvszakZ6yzWzbTx5ZEEO8Qvj9Hc3CCDIA8+jwu
R+VM2Z7raF45ZEPXYlxWcYDhEwTLs8jaR+LfSNlja4dseF/RLAau/UOSmcQonsjBqTco3hyi6ZYZ
l4aIkmbvCJzwfSAuMzQkh0P+4soGsEO2fExJfPMFzIrYl8+GUaNfMYmwt+Q7j5d3Z6yvcztv0xpn
6eizlwIafxJLehWVdOAo1/s0r89we52fnfuHET7KoVo4a89gSkgx4jBFdjEEhdlN1mZCoLNRnDP2
QyPO1JWM5vLUetBTm6E9EfgVgdaCzY+cedg1bvI680b5Rf+7d6pmN6eE11tmcI9PmZBNS5wzFz8C
7p9xP5r141zwV1Nk3yQyeOx6guWCNN7hbMf8/acvWfYTG+qvY+GDs3AuU1UwCQ4BhXgsqNahrJ/g
LXuXOGtOtg0JNmEb6cXI8JPaZHLC+CHvm0MQlfSFPJrykJuHKwhlWU7iZI28cVWH0DmKMfzR5LzJ
CshrYp6SZcF7K7NnNZOZCRcKCMzML2VxebiUuOdyo6jI6bR+scR9SLhbn0UIWa4qjPshbq/1ZMhb
uRD4M9Yc1ovp42rtYrliNi/vQ4tSJfR2+dKEK2kQfNGV9iecAC5fT5avOSk8a7NwvvqsIjAY9MZW
6flyOFBacR44DX3XMBaAo72qupSziV4IewHhIFys+az2tcqPvs++bmDohIOUhROm+F/zjD23UbBq
87a+9nCICJstTiX57vsE+1Q+Rf0WssB2QDO6sbRT3HDas58/2Ojm19ZIBdG5C0EWEW4+FSUFG0PD
ehIJkEbwg1ZOPWfiU5iM7kceoKJLusBEz1K+Taw0sxYBdUMjYPhesDKhWWVT+LOp6AGHAq0e2p6t
r/MlsXsoRHbcUMK36h9IsN/HFM3A5AuMAT0pIFXiPJuFQGYRGmfRCffJY+i6cSKcNqF2Vg8OWuZ2
MNPjOGLnrLrKPCLD+XI6YGlk5nCfoS3bC39y936XvHhUtwCI3O4QDn5+sVSoE0r8Cv12+pXHUp0a
W31lKVdjKIvkTsS9iYFm2YYDiBfLDttd0VbuzgPPzAIEHHjg1ukjWEbuKovkCQscqGuuUYUMR5MB
A6ybkWansDB0DW1HbYEm1V3m8lfjuH+mUDjnQngKTFb2wqZjOExG3R5cGlBWCeNJpWgLkUiWgckG
0puSFXwAL0t/+Yv8nTlf5fQbD85LmaTqJ6MVpna83bC/iZcpTZjxhKojNj4DM+Y0gm9M5IR1HQiC
h2jLTVawMC3I+dj3hl0f7cF86cfqI6WNe0ra8kcxGILJGmdf24ZAhThiqKEudu5Ut0hSvqmFBM+e
DRrPYOo1IfzkJW0+UfaMzBcqc5uoQmztHGg7/6UCT40+I0uPpusSLVBaD2ZT53ddgh+wbefk0UfL
3XQo6KLkGAScVBJGHjE38GiAb/0wei3b9DgY0Dg9RZnFEPRP1jCgVSJtDotb/whhma76oSuYDsHh
MIO4uYUV9A2fjuYWQg/Zav00u2G2oH2ZHjobuUHuIaCFHas2DZKHs+/vM8WFVVoivsKWHo5TXUbo
I8GRcBWPzKJ24bvtLK/E9zZnz8MWnAdByOyxbddOUif7jExmCWW2ZxrIhBfakh0lC/D7iDLhFkhE
zvS9GP0zfJ9MQyLMZTlDSFfhy8v6FU+lmhyVTj3ox+PDmM4fsWrcE6wH48Qe96Mq/Zo1XxHvAqe9
ExB3zgEcKUwD1hXxtvMQx/UjtEVjU45kCDAgNFhHjc1hCOxfDTXWeQa5x63zayK6Z++M/vCAiMc6
LUv5iXvwgKvYZ/8wPlrBNHAVvDvC/5Cpu+ywGUeIPJ1jKzNiD0JdVXXibLSsyR0vZgg8O9Y9OKmZ
gdZ9FmG+NC3X3AzwZjoPs6S+ulH6xPNzW2bW2SO1VymBGbyVO8wFyE5LM2R8feY7MoWBBs+8jf3+
yRqG+QRXjMX/mAxbu5rHLbwYSkA/HnaLnEmIjuqz4RXb2sR9zvTtIvs0vmbIsmuiec+mC0xzSu3T
PGB4DVEir/uJ3GqXBmQbt9FbayIUH6H5XmUouwO8oQUFcf2W5uzyul7BdUhRCpNpgIeIwPDFv1C0
jesxES9pkhQ4ZajxNdO8N3z31JYfcd4UZGXwYsnMPgULRlbgRmlC20C4hWKPRKvcuTThhoXHLa5Q
kbSjvPXdTBddwLbkJC2e4sEZjpG4LSn1VObVwXWsZqLnpPWzAJG/A7np78FQRFtfH822fTSZHP7k
k97sChSvlXuWP2HbilMdIJOvluAY9PN+GMP7iZBzsoojJGQ5+teORRqUM+RBwuNUiaIXJMghIcDt
o+xs/1yYLsq0lCEC5VB5MZZTVrla4EQXrqLnLvQIVAOqfyFHYj2ADLkJQcuYgMurZWW+LR1TytnO
Nkns3mUtxuCC6vPa1cUPJhMEcWQ16t/6D73sqYf0hPLFsUAtmWxBXCIfZLOrZOhevDj2kFDqzaxs
z8psfawsvljVDvVx2lUvQRHpSpM1hx94R2e6eanrwj7ZxW7T7E1CP92YQZu0LdBVjg+DiZltpohV
cWlkli7d+iSqMH4qnt3BwVVKgvcKrFN/NPgNNJrPGmnoa+amRFLNNzLDoh3g0i3jWBAD0HbXhece
oeEC75j59bAZWmXZWBwC0FXgB8OzlTfpmuEdeeFVCi3OEEcRWrvCQdbIWPXdEs5TYrjtvh3waePv
xEPDnGUOraNQkhKwqB+Nik43MEtCJZIputgkeDQ9z+4K3+OGeVA7MHA34mXf1y5lU4EdqIM0EKOR
p0ZotqMTfmEUORhDu+wU0rCaH2Ez0T2tRiohNHNVLd+wNF4QdWn5AwPFMqoOUSj5KfJJ+5iJOrsY
NTJ/MIgCYU75miRmsp+ySk9/6B18XHvrqApezQawkal1AeqowNAcrWgHXTk5WbFYV00oDwTd7TzI
uOAgaQwFXaSdxZcyN9/m2evWKM//TCq4poRpnEQSPsP74Z8V+bfUrH6mga2TfLAoZCjat8p/ywmF
Qky7tmLwTVU27QcA02S5u4yLDRSkTrQlVBqGgl9DnsckCGYYYkblsM5JPf41rS1pZFEEX+L4R+dE
Nt1/Nhw8Md8tA3c5yY8QQ4Z2H6n8qUsLi8YwkhuFFyiDD/LAc0svgtRuxsKAU0dskSoOJ9cM/9gW
8UaDd8GVFu6ilF83wNyd7ONf0Zy81qwQ46BvbtlAl1WFrX20rFjuJncSmEMH8lUZYqOfh4ho9m3C
soVZWkyKEmv1VTiA0JhrbmjP739HSCSYEZEdR0DeXQstXoKmCvDuPmil4EYaxznzk70wTJNYkgqX
P/uSVSWfM8Qhq5KYalUigkIwvLEXCs5pyp4KDSXO9EvXwIWAGUH1W1vNXkMoga00x86LT4wUrQv6
fjC4NTUh0ohLG0l5NWjbuIxQuMcnXHSQXaybFdnZkSVDje9GUDww+LxBFSBqKM+NtT2yeOhx5zN4
6+TJtJr6YCchqyJOm+yjNjkyaTC2WcH7OSjWFZjSHjLrMWFxwuSeZ78S83jpDYrlsug54fkFYT1C
qwhDDvVaPI1Hs4BJm5UJxt8swY8RJsMpb83h1IpU7qkFjvypkIQ+NZG6tIR7M0jP8FjmjQ7kZmXV
42YfRxTQDI1jp/4yKsB20KnnE4h8yOX6hfl8tkW+zmZbub8jwzyR6/3mT/xSvJllT8RTrE/rk1NV
iNqT5Fl5M0PdkLoYSA5OHs3ImSKf4SacIR88vl9/2QO0QLoInq4LXofSU+ZDZDJsme3o1e/Vtulc
6+SJrNi7OGV47mX5TpnICSVKN/KgnWM02v4BqeCGTkajIhgXmhEmq6HTkaTzUiJ6xW5v9WTEOSoM
0IvPw3j69w+HyEG+VaYMB7npdjXYFWyJD0XAJL91oHGlMVpZMwvUqZ0HSmEFo4klXH8COthuIPkv
DBND/+Q1prX9P9GM3x6DNqzQLrv6w2Kgf5+y42gU6g1RKvPtTjxX6HyvLHv61YCA/q1vQubDhEkd
vj8dm4WGqroaTo97wSidg1Ha13acl0Pk5wKEQmIAM/+Pl9QzWpA0otzCOfv7L3z/EZsJ42bGrLFM
YOPZUJ+FNYy3WYP14ezxjmNtO3x/MaCF//fw2/8faf6/iTT3iKL+HyLNf+e/p+Qf4sz1X/j6/R1a
7v0tAFRsm54tLNuhyPt/ceb234R0As/Eq4hF2fsrzDz4myOkDhkmtdm29Uf//E8dU874X//ZsOTf
9J/9v//yDwHQ3X/6/J/KobivkrLviE3/L2nUjrComC18174lTJ3X/vdBt39d2DG+D3TnVfUMHGVk
W6WcNfLM8rkZvPFWTR6wDb6YgNp09MVX6Cv1r5dSX6SJvlwzfeH+9QWk+wZcYi5wHtfLAV7VFdis
c0hFZpyADl5BXO17fb+Y+lbp9E3z/SmqJwbz+pYCGyeeBXfZoG+3WN94Ut+CLffi371X/11Yuq/f
nH9I/sVS5wnTw6bruIyD/3OuMyLohii8BfFtY7zQ/iTndMxJKdHmwFzbBFP9kmvrYDJnD42LOXDQ
tsJJGwwnnIZL5qHPxglHasSPChPWypfpF66mTRSyMSLHGY8Vhs0WGdsxw8tIsfWSCrIfGRI8zbgd
KwnMoC3/4PRl+KMNkcMcPAwCcZ02SmrLZL/Aw0hzxKXaTjlb3kPqOG9G3+SXiU6yzXBe5tqDCSm2
aVOku7gxbHOBw2ztA+3aVKNitI2RE5QQKqdoREesXZ55DpfXWPKD53WQNmuou/he0AxiD1V2vCe9
DmGbHs/NDZ6+aFo2uJICG157gDzJw7BzqYdDq92nmQ5rDhlG0mXs2VQc4WPTkWBZxaH/LmkI8Oye
W+1p9bW71UA1OUMm3haDdr5qD2yKGRbALPS1EJ0RP2Sn/bJxr7cPRvQ5aC8t+hi5nesLCZtvLoON
Wrtu25QBrWuwEPKw5GJn/kgKZy2w6qbZzcS4m2oHr6O9vCq/Qcy4Dt58TSnlSkDbKUKRWXuAE+0G
xiA2oHgtMQk7325h7RuuWN5oH7Egk43YzvIUeXiMDe02nrEdS+zHtfYhKwzJPjs7gLcMAPOwRPoS
MN8icksPDJbN6C87mcoPi6rAWCCwCHZiXCz+sm4tjNDaEd20gBVG7ZIuWT0xMDXOJn7ljU8kMIPG
FfWMtfXZENROP+6TGkxCt5Tb1CAqrMaSjT0MeKnPUJDzAMwTvm1LTyBKNyNuordRSBs3z4yQLiQs
UxMMieSwxlengCyFwH7oxaPVMI9aUuuVNQ50RchqTE8JfdW0CnzlJWbmmNYMFb1DR4dTLo+8O1ua
JgZl5kduhUN91l71WLvWC/dcDyxf4RRx+Y0WtKGm/ZnE8phl3dGFN42J5Wb4ZvYgJ6DjFRmOtRGg
4QkqDMRIjxCvjj8hh5C8kaC68/HmZySTTcTpDllKPQtZ0jKB+FrWui2X/pIst5Bucu3Xy7yxEFi6
2sc/Vvln7tChwCRi8orZf0ms4xQFIKTZl7DbXzQVgLAzSnlAAVITA5pvdgAQAWJFuMyYegAXsOoO
oWzQDBsT8EC5cKM7NqNG1n6whoM7/IcPIFPKFfXfSw6+wNccgxGgQa7JBmZVPwh41R3ZzEn/BimE
ViE/z5qIoEbvoDiJiVXLXqKC+LuBzo61KZc3qlIEZO60zhvzBJIkBCSxMOPbQ3o2TzY4hgEsgyEr
eDea1JCCbHBbkjozwDw0W+arFev4CC+58+fpaQD4EEmfTl6wM1UBFktpnCJ3fiaWgPmidulj3IeP
h152BZ5Ueu2F8ctWZYTbqsb+KAbAnMAnJk2h8AbzDv3B0zT6O75XdMo1scLU7IoJBFxiMWLpsui3
1TjBCbfXx1gXwT5xvAey9jh4J7YrlW8BxkhrQgKagkWl4wEO6DQ8A8JCebDG8i7XPI0KVZL+hfzH
VwULeTSZhs8ogT+MSJwOQiWmliPD7nC/KR5jVG/A2lcXTNjVxdMfCTd1t5GHfdQEBVJpJkir6SBR
Aick1MQQ6b63miCCBWQ3GmSsQhaxNIqEQrWleeCjKGUpp0kkrgWT5Ps//fWC7H3jM5/fgxNnlp6R
jpEk/d2CKikStv1sdhz3Q9Go0/en9gyhe4GYsfv+tGmjl4qgiE3MBHtda0RK1RXt3ZDU79+ftak0
Hl2bhlXTV1D5YFRVIajINI52I8gW1kb+etIUl1njXSwNevn+6K9PSYgoT0kHCybTVBjqBwQdoj3X
OfDACnRMq4cLpqbJLLACgIF4Xz6gmeybOKPZM6or+jtH82iEJtOYmlGTK4yqqebWEJJyndF5Vppo
U2i2TdgT8qlpN6jwvPxh1gwcJhJqFVdwcZQm5NialUMIfHkxK1QZsSbpOJqp08i6YxcMZ8cbcKbC
3ekB8HSaxFNoJk+l6TwpmJ68g9cTanIPFInssYyDjVs7H0vXyouvOT+ZJv64oH9GzQCaNA3IAgtE
hLFx8Rh71JhoCoYoz7FmCIWaJoTA1cHNCmEoKul8M2lfhaYP+ZpDhJkXCYhmE/WaUgQkwv4V839V
AIz8Wr1wGja/1HsA3gjpwvA5AzwqNfhIE5BMzUKKU+NjAo7UakpSqXlJvSYn5ZqhZEtU20JzlSoL
wpLSrCVXU5d4OhBCA4gpY6HeaDLTqNkeuaY1Kc1tUprgJByU54amOhFysJea88SbidrNsrsH1FPo
RTUPKtBkKKboa6VZUb57rTQ7yimPqWZJLZoqZWm+lNKkKVczp1CE4DvSHKpBE6mKbzaVplShusKF
o8lV2PPajdA0K0NzrZDWYwP/5Wve1aLJV55mYCEh6VcTWKxY87FMTcoCmxrVCEM0QYslFDCtRXO1
DABbQy7z45IK51Ro8FZetTUkbOjmgLnYtxY5CcvIt2OwXZnmd9WAvDpN9IrtddNA+KpAfU2a+RXV
BNNwkGsWWA0UrNF0sFT9wYn1QiogMaaaHzZokhjxAozuYIvFH1hqjFuFRGaPb1jLokP3IMb6tSYb
61K1aw6R6ASLA2hZB74s1hwz8skoEhLsfgrQ6bFS7Zof3TZJYAWmwRC3atBWNy72/GW6TSZuWrZ8
uaanLZqjVgJUSzRZbcg/fU1aG0Gu5QL2mtQUNlvz2CwWoaMmtA2a1dZpatsMvs3XHDfhNTdMpPMu
tGG8TfK6TLNza3P/d18LWCqw6OcpguqhCXFMuNS21NQ4Q/PjmgelaXKWWw/P0QRhrgs0FouMWs2e
yzWFbmFJZmku3b+xd2bbbSvZlv0i1ECgCQCv7Ft1lCxZLxiWZaPve3z9nQGdPM7Mm3Wr6r0ezEEQ
QcoSSUTE3mvNlSlCHRpWbzVJqHXDlZomzn1gdoEG1Q5jqLokDg8YqLJT4VpviWLg+YqG14LFMxQf
b1k8B2YN+FLd9GD0PMXTS62PcgHsYZl5bhVzL4ih7+kuHD7euNcyKzKY2UCWReXWF5zt6bEb4kvS
8n6VrtvvYAo4iGEhE4MX6M7mbPQ3hGSg2wf3ezChBJtLv7stN5FjgUOIzkPfelfNzIjDG4yb2cvX
2MCQSsWEvIk5a6ltRNsyGduHzLGqW4o8cwuiAjW2lQ1P83S2iTF8DFFeZ30RX8ipYEHGxfqO2IwP
slvQtfFcX9dtaqSdB1FqYNmK622VqbhfNCjOo1nlMxYTGYCYZiZhGxbj35TDFQdUylKCHn+DsXkb
pP2ZIOA70LLti4scvY6j8C3gL3S2Jbo/lgrgo0Vfb6xIt4/LWa2DR2x4080d0/FB1OPbMkqWmbXv
0IluAx0v4QRGardkMvlaQjpHtSMdxOLnc2DhfXByPs5ku1CLj4b0qmVZeiV+DZ3/1VAPLI/WdMdQ
7qlRlSXsnXCxWvwZL4XL6eX4awy9HZTmwtguj32dXl75z3Mi+hMiLHXw8/wU5DeUS3GOIOt0znUr
nXOpbpZDy1SayCSv643bUN5ezixjwpj61ddzLDN2v4bXHV9bDRkUFE9+SX3GDVYH01/RcstjGVLP
O2DDXyfamw0O76EySXJPkTacQyO/xEaSPyw3Gr7G1WgW4XHIp30cuO0LMakxhnqCsdVRnxjmM5CF
SrbmuAb0as5R/1zZRffiCIvSbMRK0XGeoki6t0BHnmy7FsoVjgRBkjjR/OGwHBJSZB3Rd6NZUmf7
vp9ueQuTg+3TyI9iJZq2V74p5Aaj8PkwgpMLAOPJmfVwHefHQFCLHR1jPfJpKEoNW6eHQkF42Xs9
FeuqNm9Fh3Iw5MoTB1bDAnimsgiAYgz0j96IW3bRa2Hrd45o3nU7uLLhP5Sh8UYkhrXp2xCBFp37
gLyzbtO68tdEkNgqrFIqw03OFRdQa2tYyM7x59s1ImTXpzVCDRtSq8VHiEXDqaP3sWr5X+qIdfcz
rd6+IMWhgEQA6qE6VppAraBNtJXb7NiOJB22gnAzmJDObhSWvcKf6ZuIjnU9vM+j555qs6IC2wqI
SzV+1t+8uPndpQVXzA7EdlddErtvueTiAXCa4OywZsBF4N1SxGgrqNbMbe1w9DFVHrhGD5AzcTq0
aG0D8WCDo1kB7ri1+UlvmydmnWNnD69ojj6pSHxYEXLLbnEbC/qnY3AEXU0nsdtNpk4GHPEDGmX3
VSJJfQonYEMm5NyojS50Xvtd4HfnykZDolqj/kxfXosN2ppmC3USjGykxz+WpQ+9tnBt6M1Lkqbv
bkUDuI+HFUGnyDil1mM7qomHa+UKbNPrXLCIQCZw33UG7uRSNWGT+c4ZP9NReyPp+VpNlIj8+d0f
dUry4XYwA3xK4jupE59KbxE9TAKTYeyWJy+s34Uzkb6cUdZP5l9GXPwi6PpTlvWLaEY0+8U9XqRf
hqPtkKVhA/GKFz+qv5MieZ5xJ+0wS/Yru0IFI7snO+jTg8fyexXWJkJjGicZdeeNNUGVxIEIDE6p
GMZKXVW3Q8On2uzGd+rsnyCV4TIYziFGqJJ04gTShJTlcIp3fV39YsWPysi58O9pDqis2LZ37PTu
bZ6bN9ro5ypA9RqE07klT4JvIl7RQET20WZFrw9cBXLrwdOiFlFS9JQaNslUvoGavEVXTICdl2ON
a4v3WaIRAT7DlOXLYTvL4DX2Srm2HVRmEam/2XNvsdUstcrd2fOez25/HtjWnMnNdXdgfoD+Rugl
RNHaW+GEv4kMx16FLSXq+BqWqN9BYf+i2qWv4rhgZUpDBIUtzVkZXX2P6kBjOdN64d6aSQd27cnR
ZvQYKnPOjPY42z6DNHmLpu6hbuCgcGU/pnBxaRo8451bYQjFgTXWKb9q5e9scCLrjlC6BHIyGVLh
vdFhKHd0lBOuyzcJ/9CH0bK8LWn9Ed6itYV80CmQV5bB+6QLGkKJceVT+ltU9UkrEXIbsqi3KQAm
1D9U4bBorVvT+KUP26HTakpT2h54Ex0ZraJgBQoLziT08JnFyDaNkR/DrEiTB50Y812YfWed+7vy
7GpjF94TkvjQNaxHMulogcT21ifviCt6rp0qP30Jq/lmuY5LeAbLXLaDSHECA1eDlm7dhDZcN9XP
YIfTMzX/e4KYDCoAlPLbgHwZ36heHf7e5hy/mMWEqYLsTlbuobyzDq5IMNil8pOC/kpyFQSlhvTc
hjxv5FVwTun0E1VBeyS/nxp2P5NTBnutkBe70M5RlWUrvW4FVqYxp8KmP4jWc/b5WP528XUyX7De
ShuDhXvF+cD8NvB7CYswCHxTEOtLcna8wbvnGo2xxa75zTJbKfnlvnScb6iswxuOq6iw3j3bEKch
d8PHJLLunbbhUxVhjvAMvC+WVTzWGVu/WSPqKZ9zFik0LbSNlYEAwYqKp7HN53U6nEpcguvRSC9s
1IydldfJLo/hGYzD98zOnlKRF69e31y6kWkDD+k3yFa33qP62GXu1mvxWISUa0n+GQCdjCEgbOVi
xY57LALixAzvwaaQ3Tsh1hB8nCwl6aGjTPtdxfShUyKCstpwbwmyHkPYz3ZJZvUQF0/TYEQ4fShk
IlF6bWOobBXaVY/OP8kz3cmRRgk6ELpg5MIQ17dYlN9gYRLPSvPWtatx640d4Ms8uqP08K6IQWSw
9XSiWb2vXK2x9i2Eb5OUKz71KZOnQ2Wt4SvfD0rrgZG9GZgj58Q7eIXJn7bhMpqh/l3LELGO9i12
+gCDrYw3wGrudbsiUzwjRSJIJKW3+dvQ3JLRcFYOFJ6dgHpW65CrZMP0UYljHrj21ZLsGSail+Gg
9crdBCgGNht+usdxRmOvlZFx7GC8xNjhgZ4yXyGmYeJHd4Y+Ec9i2VNdK/WnWMqXhsQIAo3kbqRZ
vpoIr+wtj84mTJPtqMvriO3vTi+b5zmyXqngOvu6Y09TN2hoAjICIWPhuLI7kudm0bI1JunKa14K
L603wkXsCncTfqgiFncHcjzHQ0hs7kpz9ONUxRjBkvqdTOAPc86GtRvaR60zM7DoKOwE5Ap9oGYX
uC628CTEETqs2kGkD42cbtiSgm0ijce4BMCAikk/40Eg+MLcAUShU19l3gFZ5TOmlilu+8e2MEjO
1W/64AYIBo5OHPdrLdSR3AuUE5J3qbNU0FUd3mWDRzXIgNVollj53LG4QCN69TLtWxtHFEIkonh9
fHUw6a6HuXrN4RRRZNPWRULfNW1QEHeSZKT61dJgb2HbHtcJGjZ4Jx9UXBGyatXZkvzxzTg5+f3w
RHpDdQg9e3WwiV8gtpsXpnqIiI6PAUp9asH4SnFahzuADeji+dIAnVn3VaTv9S7GJpW7LyJGGZ9N
1ndbZyPAF49wTm8Td0CHPM9AP94fkAA/0nM0t5mJ8XVyy4/OsKklYvNKe3jWCYQBL5VvsjI+ez9p
cC63NLitcC/VLh8VPOiD5qnq9S01UG09jGRJB96F4JXPQeeKWtbiUU76i2fAYteI71j3XJPxUZLF
KzTEErWkeyBdYmxH+TiihZsCVVUJ1kXqfcsiNvoO1/iimx4i711Lgbn7WHKG3iIys8dmGyPkoy64
qxxcKczhD31BwUGnZoKuEZ9ajlqJ4IfwIE3vpQ1VbtGKkhRoxbH99CAo4Bk2KN+F4/ckb/TrnDg/
pAx/miSnIS8r5AyDWTw2E/JDGcWvTs+mEqPPvujCe31m9R/ZfOCnpiZuAONmF8qf7AwIyDjjcomw
zWjTpkJW5IzmZ6lpsfK5pesRqwUqvJyLSEnahqV/J19212binbRhFJ2Fjus7cY6xEg5YHTISbJDW
Ie/jqzk5+s6H6UFJmzo0l/oUUF7mej8TWf7oXfK3aUB5eDuTcnpkYX2wUg13SsnSIK1e8pFVlTZT
vYsLaovkVeF0iEnTEAaLnzVTrXay8yI5Wfl77WFFR5KjYSUt4/sp8Pdlz1yhs0OFG8XGwxkB6dB9
VyKb5N7VNtgu6pXKuJgyij4zv0o1mq+0GOkmaWq5HDDdSwdLwM5oWroNUvs9B7BzkICcE2pAiOK4
RguMiICATHOLjJh9qm8zrXUsjbxkZzCBNXW/4wLW8jWt9bWlxVchxvxc9tHBYk2GhcdBbE5CSvSJ
q2a6Vn34Cwhl+6gH53Kw3G3TCN71SL1DUQaXo7oAdAi3VaR+sw980nWkSkdGU3Ph2I51zSI3ESNq
nu4jLPRsU5JNvLbYCrRqPxWqBkGBNMDRqBQsfjmjOukJ0dUjIk7TJ2wSzEK+Dqkd5q33g3IFaTwp
JXxLf2pii89rOpjHiEokfJklYAl7u1NhqJloPUztfK7T5Br3NdxRQjeYuDpwRxpUGvT2a1mGycac
uHbpIV0/owh2A+A3EukwRIzUb1jBY/JF+EhjwxwndoWXyY/DPYsKXFsIu33R4Ro2o1ORkufD1Vzz
WzQrJTEcJvb/DTGKYA5wmEZax4e/oHNW9MAqcocIdowTXp3epW5/XT6/+EjpGFLrXVXhRBWDCaYU
v/XyuxvZLzBqiZibXBJwTb3ap3b70lLyWXnYEQzP+cDq8lw6FWaUmEClme+qi4ps44/WU4S+6ioy
jGaxcTSLoN/WuD75BugoEEP9abaTR6IefQA4QYvR1PnAhvGSYhDc2DZ5lMneisx2nyfaZdJZ106o
CK3keUpw4AL+dDb+HL/FECLX/I1w07uEuaPIbVci87D0R/aPzK9/ASi608r2o7EL88EocEaMdQV9
uBhpxFJF7ftObkZJ0E/0HMGb3NJTlutaeofB/mbqZnoXgcfD7PibqDs6O76xCftsD02GqZlLhQG0
5CiG6tHRL1WVzofSraKdrc/PVdXybUiCHSbIT82W1V04VLj6zZ9l3TZrdnLlUXwMcfyjbOcPzEEW
TNsKb28ff2dTaSGBqgBSEOnSpzV/IJjHzKassHJqGTCTXtljfwBIAT5Kopw07HE9ebq5r4v+B2IB
Cpro6QkIiu4oW69sSzePBuSwTQt3BjXZVK2tiIJuzY5mPZrpNY9mf2XrJs1GvfdOy03PHOZLFx12
MB1wCpxMz213c/yNKR/82MB2EBHcbcgpT+d0PB23k3voTiodMbgvQxSg0qEZDxLFseaPzl9VMr5O
gZ6corR9d83gXA2ufiIsEwqStmvK4HvcJztHK/1Nk/AL0Hb9mU/NNc4m7VjPivoWmztSXB6DfErB
nU0DelNkliN47cgx52NE+w7DbEyOzqEQ46argSqaPh+ROPCoLHjB2xSO5l5vSu0AhsfLHAMaQhjt
DYiz+6Evbp7p7FxsHfvO1T8pE4Cy1INVbrQvAX54ZRnaENKNqaNVb1Orbbjs3rvs7pjZKR/YYr7q
AvOUphFm1aA7Ta29IwWbR9c9eIRmsxKtjrqGY4J2FHLuYTUQyG0KXCFunL8kvfXNou+wD9vMOmIW
/W4WTX0a4ApKPElbF9YkIJzwrR5fNMo6xOeRjRuFdPM8xeZk+8cOEbX+YA5PvUV3diQEZq0fM9Jc
ZsCbOU23jj35dgiGTxSC5BzEyTYg8xgOM5LPgvZ54ljDvqjZ95EEPIADkA85qJDU4UoxZCQ/6TKe
NhhC6cFV+Y4YS/jthUe/kU+W7xfnoDeZF2ymcS0DgGT41HaVXU30oDfLnxLzKoGiHphO6J5BqLEz
MH7VJKNtaBSgLZf2IcNbj6O+Jnuvqd47M8AdOLYRYW7Io0V6X3mpBhUFtYzn0Ipx6h2FRSLpKv8Y
j+jPho5cw8TjkpK4dyFe1U04WpDcPHGFLM7Gn8yqba74MRI/0cz1G67LnP8YBtrS98NQ1G+m0qEw
mUoKCixk3X6ra92hLGI4bHOub9NquAlqpWlyxCxOiqFGKLuonBXbG/6aAGI2PoWyDR15KllQ69a9
e5+o/Efs20NngOSLf0QJk8qNEMJvETvTI33SaQPbniodHclLLn73zBVbu5BvaSY3U9i/hD0r3QS9
fC3Hpypgdq6IKUcaS8GoY/6z5zfEATA7QhGfWpoLckQ24drGWRfdTznYMGGNj8EKhkNa2eHKjZQX
qpuZGQfyapsqOhBvfeZi8m779stc6sDKiSEGBgwyFgvViuuGUq2zVWdKfHHd7Oy078MsKHzCGAxk
hvl10ghxxw9b4Z8lN9i/YKjEhDSElYomNBRSZ12G5GV6o+NeMoov44goSU9Kf01g4b5w9BQhIAFj
ELY3E8G6O5SfeM98k8AcLzzOtspSK56MHAB6U7TfvTEkeSsjeVQPWMbqQb0dDSPcQumFcAP1akVH
voeyfCZMqVlT48I6VAbhG0kLVpRcLLdENEDeNXFWMGD78sB7E5wIBSGcGQO0HdHqxMjir5HvntjZ
xjCPoDSZCrdHkfcBZkt0iVmvs7WwVpEOnM9cMH0TwD4Dcl+jEH6zgvkBXaBE6bKnrob8agTaQCMy
vk2NaAnogypNP42cvOhbgtR4L8v0I1LowB5NyKhgglYXXdkLP2I40UitAjgoTNoFelfRYdsVCknY
KzjhDKUwgVZooczooRdWbEUgbOEgpExjyIzUnPkg4R2ioi4U/rBUIESTRhxyIOCIMZREXRkY7J7F
3+SCUKQ3t8NKgoNHWXcnOIs1vMUY7qKmJRNmUkKFQ5CMPgacjaSNnylco6/AjU0JwrFJ1kjNQFIY
ak1KxW/dZx3EU4V+DGBAZuzCVrrCQs4KEJkuqEgFjTRaTKpAJANokh1UyQ66pK8wk5oOcLJpf6UY
fPmkIM5VSEpPe5IKUTnTmBwVtNKHXukmYCxtBbQsDJSqjS+3xHxBjFHYS6ensk3E930BEbNXaEym
OFKWFC7TVeBMHFV8vGNs9parnTEHAcZyqnNaalv4Ytkajd6zqVCcroJyatA5sQxXJIPVGgubeIeg
G6otTKiYdMARUihbAYqtivSnsJ/uzOJAo+ETKSQofJvLBCO0WWChUENDhQ/F6cfWGSnOlLAiKoj+
gLKAt8oYJE13CKQWJFJTgiTVYZPGJZfEJqiI4rObnbAd655v2jsZegppavB2B3lDeh9VPh1hXakQ
qN9chUPFJkirRiFSeXA+WxhDFTw1wWRglJT7bQVW7RVi1cstZ2UW38vCJlYypwuXGr8HDRgvy9AN
5RMgC50NVUxa3i5xrexKicWExyLu+yhPd5OCvYYK+wrlH3UjLTo7Cz7HGfX6nIAl0WqsqQobm8CP
DeHIJmw0tjHL1U2k0Ug2jE0G0mTjkA+8I8bidz7lAyAo/LYhn7i1LqZzYvTZtk8Fnw1IthlE21GR
bWko6gp1myWPtQv6FiHk1lIwXDMDi0u3CkqHQuXyLfvsFnYuxAahcLp5iXPGT/BR1Aq2S1yyRa+X
ZRgYXh8e7xBTEx0h9BI+62GtAtprQe81qYhSQYw3XPTqrVCI34CuLMRfYvdIn1YQYEPhgMeMa6EC
BKOf8NZ8Mspzpz8hf0L3BynLqZtT2TPL1CUtbTRXD6MsQOmGgeCrVu4rQkRzGbAJUaDiFrXXKlTw
YvQ6RAEroHFWgTa2YRyn5m7q2nUaJjqAJV8+9NCQnREscgfyJFegZJb7JYhTBU+GogwNu7IIy5x1
frRpIyak/tAchqZ+HHqS20ExJzl7B2QMKAu5jmMGoBxM6dqE4FwM+hUHu1Bg50ghnnmjokcb6rNQ
+OdGgaBthYT2YUPTL9vPPs0oXCCgwHrjzQc4Oir0vA+8JzWcZxwzGP29d4BLDZdojwpKN5+oIBVW
BTa2H/eplfPdlo61DiBYxyN+9Mh4SRTa2gEKSr2jOWpjtPNoaJ0A2ab8iX22RAarf6vTrtAd+800
g5ArIGgXo8AmqaDaLXTtKnQDtkbe2zweU+jbFRRuqXDcLUoCOL0J8zI7I0kkBIQMDwwHGG+ziG8h
/JNt3o3aMdPac5MhdG16cZhz8JZ0cp60GFBh3vnN3myJGAhD63tggg9Hx7zLyAFKxLxhYfgApY1E
RQBDTEOYlMuhINjHxqhXPQ8KT543P2xo5Vb3Jgt8KRbMCJoxMXt+hTZnj/ZUTVhYA4M+gRazbvT7
6urN7w3Lq03W695eoJoTCppOPtlnaYyPE4hYgTFlV8BX783yR45iTqvKI5eflioObPVaQdlrAZ69
hdPeKWA7/X7a1TDcoY83+ASgKPaYAuMW0PuskO8G7HfTgbAVpOIbWBKIgcM+UvAr7KC/BUtPrzLi
YzPaBHnQFFZoebuk8lCLn/6s90Qe7ELVhHabcMvnLz44bOKwOus/Miw7+QCc1hgpViuraTak7paV
zbimXXvkqzxUQtvKkA9wre9jL2tuYaWhBBnNig0qb3lgFMQ/6N2BdWDFJHhyqaPz+ehpoqAh6Yi6
pqH50EA73DS4TE2VqqxRedRh9dcWUhb+MCi4saqm0b6YyROB7j+0lBrD5C4zZqyeXKOLYn4fHean
2rq1zFwpcgq4MiwzHBUegK0BVLgKFNAsm1SYbeg0ryhZWEup6IGGDALm7mTX0RQGJ4qYQQUVgKF5
J1khg1sQou1Br0qKFsHPHQEHgYo6QKryWJN9MKsQhJQ0hE4BBDFDnSYVlEDum803mPCEFriMQwtz
AK5Xka4gSFkwVNxCQ+6C015MbJXriBjck2u2b3UTpXeVI28x2QGhYEEXDF6xs0IaFj+bmXAHR8U8
EBY6HNiWXnCd0/+7ajaBEDOd8XVMRkSmExbhkxqhkx7hwISZVJxEr4IlfBImKpImQhU5YY8YqUpS
KKYZ1qOxxTbClpzpZ9WcNJvQCkfFV0zkWEwq0MIbibbwbOZHKriXRtO1k1cCbWcjtNFabzORjJGT
y0JOhlSBGXA3HiOkn3utnO2jgV4q8xG4huRsAMhiN0OBy+xRL8owPzoqlGNQ8Rykq5coZadTUURK
YGgfWrI8kP/dYrI9QsQOWOLK38gfzDW9OrlzkOnsJxUKMqt4EElOSNdTYBckh1QqQiSkz78eSRUx
VbwIKabkjs36mi7KvG1UCIksiSOxmS4bzd62aORpwPCP5JJeRZhUZJnEKtTEU/EmeV0gdjbeJxV8
MllEoCQj4rLBG24h6SjaXN0MFZciTOtnQ6/ByJqImNjpLEhWyWzABXih14T9MhWQvtJNbDIJY2Ff
jjiMfJaanBbHtL5NKriFxtzWJsnFUpEu7OGRAhLFy9abJSCxL4JWg4qBKVQgjAvesyAhZiYpJlCR
MYYKj8nAB+YqTiYlV8an7CnVLnEqsYiOlB4kGTTWyIwHOQ7yngt3OAidNeHVm37ynhNRi22iVfvW
TI6TCrehq8nKB6UhRRUrr5j3kE1pJYE4g4rGEUtIjkdczqyCcyRuYJbm5VGqUJ04Il4n6l2PcimR
O4EK36k8oD1lNzzH3ZtZGAQ4CpuUB7P4NZoudKYuOgZk+cwJoT5WvZ5VyA9tZWXEmohMpJTEW5WB
3dyYL1bn2mjwokNsVdmqjtnPdsEDzQySZ1SokEO6UMY145yRN6R5LqbNQO0tRUi4Hu2xIKh3qIo/
mv4IbyZdwY9jQk4GWEvZSEJPVX9MxvCKgLM7q3pvRBvb9+3u1Pbtzwkp3Kr2O1JsYsnlolVp1+Qn
meQoEdo3bJOCPY5sKWLoKm5JXWvGpSuoopg8FcqUks7Uk9LkqrgmIyO4SWj5zHqRVoBRj5hV7c/a
9h6piT6mKvapscW+IgfKJQ9KqGAo9MnaZnGh/H971f+FvUoZlP737qr1j/zH549/dlep8V/mKs3G
Q2WgktV1rraGZQhODb+U70oTlvjbUeWa/wuXP9RJ0/Nw+OjS+NtQZQlcWNI00cdJdeL/yVolhPhX
LxHmIUuYDg9buLYkEmp+0j+bqzI2x2VuucGrptFciVDJNVH0YtS5yc0/HfzjjOil8cJBYorwRVfD
6umvYWNibBs2aisXzdFDCzW4MSLCimujTTe+hZQVrXh4Q1CUL2eXI1tR9wpR/POIBCTJMmI5uQwb
TMDRmTSir9dYfkKRmQQAgRdidzX2k3su/TLtdm5S/uNuWAWo9M3smGXOCHrJHdm+awEd2B7Ra+8h
iutjo0thJfa06XoChdvluNfuYpASj6kixZoUvjfAhpRbsytf8RV4TJ5VvTXRXb8SZkO1KrBT0n05
S0X8CU222KIMsMH4hO7NKYgcd8MiPQaZcG5lFWRHD+7G19nBifwnrSNinXPLeK/QJmLaQqxaVuve
3IifZ9jCW2etk+KfhHcD4wlTbIG+pFas0K9jQcDNf7u7nKrFUJ+We1Ok+B3L8ddd/Atgi5ZXWe4u
r5q4Pm2SZvJIatKyAwofQAc0oh4qdUOO9HBXFsQw9J75sNzAoCQcxnK2EOmJH41SFoOBGx5ZoxVX
D2/9roUh/ygSUWxwKoy0yemG8rO696Hunssx9H65TsZUV2O3KimkCayikQwAxteifmyI+7vo9Xi/
HNVF0xBsZ9TLQ8Hfo0yvbC4mT/y3h/5+omW05qWivXQH34syZFNlF5Bl1NMtTFKspPo30SVX2Rjy
EzHZEwSB7PXP0EoNpXFFoG/l92+BGZFEkDqfteE9xbmb3CEkfCj7rAFR79ZXw0aLUqftj+Xoz+NN
gYAWTdQKThTcHDVUn8thXOXqqcs4Kx1/jzRz9yMriBFaJGXAse+SXV/Qw1DayDuJXvtqlh4RfuiA
P1qmLPaM7Xsh+Rrak+xOCPqiJwIXcgBwef8hw/oNtFLxnJqOf3ALetJW23qvRSn2y4A/rw3WiP9Y
CdTqf3ztSlHguzTKdzM4oV0bO/m6t7L0HifZfJls1n1BRotFAouFnfSRebXczAgOz24mvfsE2NGq
033k4f40bQG/GadsLo0TfZ2/7i2PLTf9hDpw9Z/GjGnSHWcwgG7Gukh3oEem4RTesXd/HJpA3paH
mlawNM+iOy3W7ZsuUmPbRha+AnVYyTy8o4D6yObdvhXlMJ8G6d+BQaLvU+cuZVhYzYUWAIHqItr0
o1mLC5Tq+es0JT7j9HW4nBap2ZEYwROXM8tjX6e/XmOgu3TQIi34QPi2mfm/vcMxJw6wFe3V06F+
1cB5Ngj7hu+lKPZNrUWfmj/gry/G7hbjCdpHZP8dEAx3T51LmOQy5F9fDY5NS5FIZ+GXJL5CJ/Tf
G3BnSdUP18kMy33aA5DmhT40L54wxts+5Md4upO2AQljGKOP2A3PPUHH36Ky1vZzZo97bzYusqX+
35hte0HcCVS61ci+qmdxTfzo4BdB8Ri7eg6wLwvuiUaCml7/9VBs5s2DpLWrzo9Ry/WsGw50Eiia
hpWwz6WXy/Nyb7nRMr3CBhKyqoYQ9k8nlkPbc34aodrgOq1zTdCabeKcCFuhmc7VVDclRMoZ4wd3
r7MRO9dl5HLqz6DliX4C0KxDIfXXc5aBdp6fm6p9nWwKQVZffsQ2WuWSmOv7MHXt4zBF+V6bdFjO
moS1I3P5mfbya2xQUL78MzaSqG26BCdDWJzGPByvyw0X4PEaU1pFkkIu2EmdXR5bzkbqbLic7alE
nSbk9V8npiwFjwYxln2nOuOP+AjUq9pRDS9jMPY2OmIo2qAJINjRvVruphDyxHY5tdzoLOTBKCxD
rfKv8X9O/9Pwr5EBWqZt05Vs/ruxfer1tH3SAR7Sp0rb03KYkIzxEEnofOrkckMmTb5H00ruF/Qq
dhI4B8wwkvdGw7ya4gr9nhrxvLacpL248CSeezTeo8iS72TuZaNPfFvqRCczzZuX2CnPptDku5Xj
0/HDoTjPIjJvRlvdlsdFzJycFt1waYM+fmor/SdVfPmus/tcO64mr747TA/FSMfBKEf5PgwRlb0Z
qeIYu/F9xhUW4a3zVObFkTqFf7G1oDwSX3uOzcC/UNwhFaZA1vzncLm3PJZYQFiz5mvU8uxl/HLz
ZxRulqck0OvD8rhX1PARgOt7GmmBcVNHH5gjDlXdFa/oqaa9bY100HRvIijdP0VZvR8Ccy8xY2U/
41dVvz93NBdHZp1wm/RCbGmd2rvAc7t3o9iNnp3+IOcl2eFri4+s4rJvSVWTOldkP6Qb3rBlX9lu
/8wBBJPcK6yncSjSC/mW3/s6tJ9adRNMNN8mLLG7Gm6qXVYSWJcWameSEfyvG+LueXA5JjUA3n5F
Dp/39+l/Hxgtw2U11dQXK3hq8A97Y0bAo+uEIOOtN/huoxIItaqg901N+qFnpyjDCM+3Gt0Vzj9G
z2x/95oI4CeVIR0B896+i6awAHhBD4FoC3OzHAqnhqDkTiFLEH34b2dmdXoZA+syYoVY3y/PdTKU
F6w//+W18tIPxGp5StmzRltGfj3IZV8ZQEbv6DetUvWmP3UcKfRfp/mBrqZ9ovVnbk16+MjNWSIN
VfY1wncoqiR+canGun0qoait3FgLjsJEo6qDKn4MMTrmKN0Q6dIey7D6rpeT/+kJk3pCjOSj1vTr
OHqHTI7tJW+oM83EyO9ALwEaVofLieWmoib/dfjnRKqGCLDTLEAc9Ht/v8py4s8hUEKTWB51WtjF
GcWEd/jzen/GLU9rjW479FN5rW39wS3d4czmiXfe8fkco3kxN12ojw+uM6HmnLmm1GQvbmUSx8gO
aveVjIK3sAj7B6Fl0XPgglEWnvOaWYl+ki1GQ0eNciu6tSWBKiRtczYK27MfJtZTPQfGIy21B6sx
sRjbtGDp1drnSgCTWG7Kvv0UIml3HdLHr4eoRDJZLePyXCNGdRnIf9g+D1b1GTojKPbJv2VGV+3D
bo674zJixpjV7Lyw+GvI8jImlYBDXM3ngDSvfuWY72VEtEHYCXkJZyv3dpZRywvBTQOtg7BjLsyI
yQjd7gP3WLlfzsLt7uiPlcTtDn899+vlvs4uz+gK914rTbhZ3QismUACkrTRdKmj5YYe4vh1j/r1
//BYqM4uQ2b2Lli3uAZthNGSlqzOFHzrYfhHFae+7ieFc4L4JA8xwvaLFaf6xRXhN2kE1n45+vO4
oU7+22N1QPSSGfWCUF/OLoMRRP51798ekxNtE0KhDeot/8fB2AaJkTNMe7MM/rcfPrUlNoAaprUf
10x2afyOgYfCMG6ha9bp+tMgvBc6/wkwfQCbCIucUxYY1kOZohRxcHmaeP4EJqGQZelfh6WNtxwh
ft3cG/94zKoG+kxWaDT3tjV/Pe0/PZbQm7lv1VOTNGJNzdZ9J/+LtTdbbhtZorXf5dwjAvNwcW4k
kSIpUYNtebpBdNvdmOcZT38+JNQCre3eO/6I/6YClZWZoGwOqMqVazlQqEGi0a6fk6muJnZp/Olq
GNEW5QM+aTNlfGrK4RNQgOBOPk4ySGjdV6+hYvMVU70feQqRoKJqobQO+/ka+lNlF7t2e8tRsPFl
NkewwKXpPrh+V37umq9AYIwvrpIZ95FhI+dZR8aXLUimuk5b0i9BxOketNFJMJcl1aCguoOHL0QS
vTJ/ohsW7mEOKf5ZGafqTnxk6KyGgzOPfhn314U1zWJbg5WurO7CnmENNr1y12Yg0QwrN69LM7EO
ADasT7mG7CYIZXUXxpb1yYj8CYoHEwLnZQoy0Dg7gftNfEEXah9qqKBktjpM9F5k0fC8JhuABNp0
aKOORO7/P24FyJfmN40tZ66sA2jD1yvODR6KxDOPF6Y3N0Ohg7bXWqqIbza5Emcr4XkT6N/dtgjH
tQ9yeHFGhXpNvK1uoT+yEIhKmWewoeeo1VwZU2c+BCgP3Ds1MLzZMh66DPDulVzCykLHSBHQR7D4
rSFJ4nr3ihdci038ZAjiBJeIh6EkazqAj+TaFvp6uriH+PqgTFaP7T6yELTt90Bv4wcUazkcLa3x
fn2z6n/7ahJ9VqowfnR6iJvlXVqD07gFHePsxIufi98FBVU80LQx/FWPPMlGTdB/0ibTPDvm+CWq
rf7T6DQ9J/ZXnVHH66Qemj+7DJigLPHwXqCQGllLO3z/SedQ7CC51tW+W3PJTBKSK43N+JPcK0v6
P8E+0zuqe7f+XFbWSeNlIz0HsbyzCJSg/NLoyqcOCBpQ/6E5lm2XvAxdGCw1YyTFjDB56c0a9kBr
KncpIKcXhz3eAfAGRN3LVHW7/g56zulKpkrolA9d3n2R0MrU+2dOFWFfJJELmuMFkvYlTG5kd9F+
LOviDOL9NDu0lJkd6ietqj2HbqE9w/1g33tF8qAuJrH7XR4uVAH01L658WWg3rqwDgMUxC+xiuGc
z/6pmMC9z/TJ7Kjbs/9YnosAMNyV8HKcxQQMoLzXgvizrMkgQW5UAK1Y/HmPM9TmXYT+z3nqBu8c
dV00eDT7FfN1n2vs6eEep6coNl5kyitBNnmbuhQMm0zXX3yoZC8OjX9H86QvJ69FSidyfvz5f/+P
ycmsgzyW6bkmzcSm4bw7mUXsxbJTGk0/RwH05QuYgZ//7mttRuOhyMd6D6XG9L1k7+8YTvfVV+zh
YNFzto/VZP5u49+9+W/2X/2rJU8fFNP3lt/vd/6S/+2+kh/pwFf/Jb9TOsCwXXU8Flmd34dxmV73
dlB8LXNRFPbGY5LN+dfRgmN9dNNPmR2NjzXIZ1Bv2MGHTvs4S6JbiaJ2+4cz6NVTX9rFx7AdT+OS
zBg4rjIn3rgyVSwo1Meh9NgmFh1s7AcJDsOJx68AKIWkLqexBuWnqfvJ0lw6t6D+kqEqC5D3DSqE
byZFrfm6k/kwJd/DIW4OMrtY0PmP2NHnU153ifGaShc9BrqHwDKDLTSsuTzM1Bi/WConNRR9ogcO
4/IvbHbZAc3jSwov91OvlR/ErMPgvdSFEeFMpvxLltJ4FLkIOEoOjn+phSGkfZbVOkFv3PyZ1L12
Z04FO5eqdfMHGcwrRymyB21WE/XWBGPHxNEz2tyNDBgoMA3DTx+cOa2Nm98FlMAj2GkC+Gn6luaf
xKKbaFDbXYRmDQAOg+1Y4Zs6mK7IeQphZOdBHYlHvW6PYorp5oT6tpmoa2fawzqdOgAbQw3o0Zlo
YJq81kEBkwSSv+ztdrfZtntIevEL/DE8Rz1apcsdxSQBy32iedAe1pe33mcYXl+LODtON13nbf0Q
c8iUQuF7H5hzfZ8vVx3Uce2VzFMbxM5VTAnkEOK4+WwhYlud39J0EFUfVLVcAy7ybX65lVG679sb
IywgsaGvYrhRfYsHFq0s7wLVpDLbz/Avy4AKzOtV32esXMwXn9VdIsXdXHKMubr3aLA6vLOLx8wW
ZC34/cLKd8nCp5kLzd4v30eWw0fF4nEYRjoLfstfK0WRFba6N47+C/Vr2wMtVcR/WnNND/JSBpDK
QDQp6q40fX7Z3koDXql5p0kZP28muSr1vyBkax83M9KfbKskowV6Pjfva7haPsYzEqCQb8JNR+/J
R0COLt1R3o09Dyk0JDbwUx8wyR0Vrt87t55L+87iDLnPpXOeH82uVo8cIFK+GKb6WYao0pMTv5mv
Nk5i6+fabJNTl8IxBE9Y/fzOJlNZkFjxk1S/s22xco+hCCsQzCj9drlu30FzBQEZ55SFHFzGy7mm
zF2VjlWbAslOpvNE58fN6MEmvoRceKcmiIkrcYdMqqbNNzfmm3BJ9OsdJPca+O4OawoxQhbyGkea
awnpffW77nd/GrRYODdt3ty3fcipvQOkWAbVnmHfmW1l73gGZEXLQoqWMRpKy2U3VmuEPUHJC/an
CG5jNIEhCtXg4FsS0k2lnyzJ7w1hcLvlWZPVQ/eAEPKsoYCYVh6bMqMLP8pQqNW9VZX1g8zEQ1fM
V4/KtMOPyOK+98i65uN///02nP+orFr8G9uaadPMyK+4/o62ckZ4Oe7KxnmxPf8vK7NayHKhob5D
19oIb3LgCmAMkGxUEgeyj6Fw7mS584D87C88F7UXBNnuTC+E5kMWpiXPOpdASbHOOUKhqMEJFh3S
y31kKUL/qoce7J97pIn59+R25X6uVP3VR1brSf3nHpu3GlLdqDUYIjgMod2Nc63jVNi3EzLB9zVy
DPx31a9X72y+MkFLAC/gThbEL++hX5l7HgI4+FLv/LdB7xul3Mu8RwJgPy4+27JcmYqOuhMs8/S8
luxdr5R0ACu/XodFdQ4tHySzGL3BmNf04k83ZHoyUQRyINcFnVUi/8Q28FsNXvtaK2oVmWTV+NTq
0XHM8+7bTGVonxophFXLNM5pCNJd76UOFeMur6N7DnWeRsSbkKUongpQXrfdDHV9O4VgXwaqxleo
CzCKtZiGBRrdzMBhxHCxJvNmibVKvb2yAmfBitZJjBAfueQeVLxJtc23W8mV+MiqTC8yNlShLDoy
EKrjBv/qt4W9u4csiG39EySDGOH+ouDrQDGyZF5X5XL90y4Mq4OzwGV7JH2hQLzp7Nb5I+7L8qb3
s/penzn+M/V0gPPTdf6gWvGHXur5xynLq1NDJ8SOLWN2jyZEfauMyZ82HfXHpfsPaNUyKEVxjAx6
mMW2LXRp/mcc+s7qm2lNzlHigntSHTRI4eV6El9ZWPJ6hQUHKcJRN6nZOs9TEjnP/DlHGkIVsOLM
4rhsnyqQb41l0UrA6WJ/50beV/FHfM959jhIux1yu6HhjgBZKH2eAGxK8LstL0w7sKYG+YAiS7bo
cuXXBhqHZ7dt0rPWdsZtpM3f6YVPqfP+Y+cIB2qdt2ml0uyoIeyz2/xkFZlOfQD9Rao4oZjvOAAZ
lrDNTxbpNU52/TDxNXtT/51EEe2VvUVjcr+oubuN+6HqmuAQ0SB6nckq25Gn3IvhxkKu7MPUdsD4
Om/iSBJnGWiBo9cLLNudTP1FQXwGDCUBhRe4H3QD9LATmc1RPDxqMufY6CHh/SdHM3s6j5PwiygO
tmgymyfq1tebhwkpACSWarw3SPccaPfAFaG9NXzUjCI+uLSk/TOXq234Hz6yLN5rnm3+LsU2lat/
9dOM9CuSlt7ud270Mr6+ajhC/0QaxKTxRDHvZVBgsbkf0YEGB74Y6e350oWTAbnhLy5BDUYbTCPe
DUQWx7iPOYn9x2VL9c6mJksT4wQCe1uQW27TLdasvg46+2W5y2Zeby1zPr8oktfG64vdHBPaDa9d
tShuc6VJd5OSlLe6IInM6XVamZ3GaQH9Yxmk7I9IOKSPpqE49yjb3shM7HSIWqf//lOtmb8yTLPV
pnCmOSpPiCrYKsdVf320BVtjctJZTi95EbvoVSSPdWbp35BUmYBU5gX9MRmw5Ay+l84x4rMZQhjL
h2b8hKgeYpzTaPwIDWCzSGb8baZwPwQ/stTM7kzjBlEDG7XsDGETxCzglQmoE8ulGMXt3VTpO77r
xSjLW7TYwLRL5tKLoOiDFfma5kmeK5ahTzIvvHEEAqVYKL0ErgZdQDf+CQqMx2tZ2dxL8dmMkzk/
F2mv3orLnM3BdbuAPaEo/hhabXZaT5+Xc2g5wl7seq1nQDYwySDH2G/+m0mu3uySR1K82bc8uZyR
T237MV7uKR7iK1GLndp3dorifrzWbfrs+eHP72RQ8n+u3tlQ9/UK2v0URhDguJsGdcRZL25WY6LY
9IFM5fya6ffz1VdySxbxd73eO5o86Vymf3tJ4rLecrF5WYmwEprdV4j+ws8XKuE6dPlEB7/M4zL4
53Jbhwj1j7Yfkv1maiM9vHuXRlbf2brlJnEEg9P/+OR4Qr7+y67Q0XggBdQIkFBXwTT++tHJag1x
y9kIXuzM7ib/0zTrANvsFHpUFMaKc1tXxRkKtxeYTMuDoqEKAwsEtqQdluZYD1bTCooocfaTOBx5
5KMnt6zLg9hCJ3Sp/JTVFWLU9N+kAA+vU/bA+1rX/YcsafyHcrkqYYVGh9EHRI+gJW3yb8sOJDD9
7E1ncX6fRvzWEM8a00OLWimcMWNyqgrvMR584+w3qnHW1By2ZsX4kSTadH9hEheXsuRtRKnnqpoL
E4ZnwrZYsQVNApC65CtyW1iTyjzLfxZuCHpf7lPAHj/BvQ1OWLLyDFqCy87KO5/d962rUp3wUNB7
RCGpvIFTff46+v7TQgH6F830e9B40x+5Sr1K91v2rw3KH3OtT2jQRK9BCaJ+X3XffWoN7UcCJ/rR
WEqNwBd8TS3ug44SpFgGKS/KpRtCkJQFCN7LVHwGJbTvlXEpX/Y0sV5nOYKDPd2OJUKRU3Pnxwnq
w3KpL3O5UlKqa+9sAId2dqDmR1lErra5k6s1l8z/4/Kdq2SE6e6hMSb19iJku1U1Ifc6BnSfpGpa
AmS0S46sqEBEucsvtI9eJI+gMz03YaVfmZna7yvXpOlR3GWdvw061Hbk4DJwnttAqY8cQNH4lXNg
/KAHlk3bJJom/oTsyW3kKuqRPqvHdRpEafiA1ufNlE1wOy6zNVhpr6e4ys7rAf7QmS7EKV6NImE5
FrfRVOWL0lhVBagzBkdac3p4LtrlQKBOnJt1HiDAvYuRXoRGORtCKDP/mQ9aUvO2adSboB+/x2Na
f4DbQr9XKWVd12k/fR/a5jtg2/pDD33yfaLxn6wib/k997sLf3YnF/4I7v41BkoIvYLKKaJtVDya
WA5gHjM6Tw7ttTLkSMgOV3I5KIOziwp9XqfvHLep7rTlTVNTopOwbSEpNdouZT62KU+/HPrvVuPF
bWSdzrroqutbf7+9lC3RZuOcE/if+UL/U7bP3bp+CqAR5yk/ob1jkWF2gJusNlmN0vQBugvzrrPn
DqmrNEWyJaEWJn6K6tFMPjvH0jXVx9Wl9RL+wycdepAls+8ztGoVnBVnvg202DlY6Ebu0q6Ew6wr
p+9eY8BkWqgf/Mzoqakm1kIUttoVqLE+BDn2zd/BP0SBbfXv+JzSjHaqSrN5yBXb/1wkBw+gxxe6
YXiHRVBeVUvFFjoDtKwRO7+l/cj8AviU3yU1at+CxMumF30NyqH/OZSK3h4ossNpbMZs403rsTQi
99usmg3tqp7/nFSzvVfVeuLnLrDu2HHrkHgodMl5annd+r77za/Go4Wu58eisK2PQRF8h33dBWiF
Kc04AqH0HuycZWoMXv5YIXMBXZdyY7ele5vDGnPOdL86962BPNNk1jAwQ8aIQg5GK0bDwaAZ7aD7
4Z8zZIPHbIJDF5kLNn/xsvnbNorrbpHNn/htm0LxrUZIOzdfWV02lehOvm5A13DDzI/iK/vRLeBt
s8p3IPdX3vx6VWH+lk82qbINfZdPPOrK7a7bMqPxzcn4il6GQLNTro71NLxaTLvgOxgqUcAgDTxn
tE7zGdoi8tJlfZv/WwbJaPscpPAvz6MWW93sh28ML5MSjHdypimnm5tJs/kuWqaOZcAxbcWv02EJ
2KYSD5Hy6+qa7tdYTRviKyNtE+pwReEeIiftz4MK5BbaI8hjVSREqR3dhiEEGzKVBaDICa3DVCrE
JkOcuvtspCq8mv5JtAX9a6KxBF/VxsZfVBiRKwgTB5ZgTmiBybrfo2DcqVpn//Sa9u+8GwKa/gdE
OJwY/evFNYQ2cnNVYn91bSxqpJtrOnXOQwOqi/7g6V1WcfVBg+7lBcDBVx/4DRggpOTRX7YDaJJG
CxmltpMtQpJbUBPIzuBi93Cx2fj9peQrSt7iW6p1WyLbFMmXbZdNAw24UfJFZ+n8u/rFDERztD7K
wHP55w5kPk92sK9lro3kqEFpWRaz3DYerFC78Edw+rNXRhDTHN2jubRSJDVFZ0Ntn3Rdc1+g3aMa
XH6xwYQ++C7H/OLk0hp6aNEm2IVLv0UNYeuN1fXucYRO4wvM7C+pyglNaBXuy5x+lZh5GF9TdArE
T43m17dtoN86xmD+3XrtgaPG8Q/A3wGiiKn5oSloodaz1qCgXLscsI/dXs0L5YPSNP7V3DnWHzXh
3j/hfhhP78MNFxL7HKnxK4XzC6Q9/ZOmVZ4L0s4tDrVPC/pMf/fTanzz6WI3e7JTYI7i19RdR4cc
FJRXuhcYLznv3gcaW8HNMMtUY34YShOKFVVf15bZ6pm165rMDJ1yeKCHj6mtX78HQUKqnN0vCwJ6
FCzj5qL3aX7v8ixQcYS/winFTTxkUaU9GN4gE+w4B+H1NYp87EspHKBoCR4NXQn9G/2fwIR4zrSt
wP8rrX+ooRf/TAt+h8qxr+l/NvU9/wjhHao6xTn1pnwHjuMiBgaqtGqSn/ES0/UFNdqqU/lyQjts
fqqDZJEtCvN9urz7BrvPznz9f3ETy/woJs5AwUS13sOwvGOj3E8BrRSv/ij/rv4RGHiUa2Z9Z6gg
hJUq+TQs7yvVhWW6qyBVkS4fT+9zmiyc6CCrFm+7Ky8xFbQVeE92w0+ryvWXtxRitdiqn3jS8K8l
RqudfBciBnzgnfWxH13lOHSWwYapN845paCbIQEQ3Y1Q6nGEjlGWYZ43zw09DjSwOAexi0kWZcg0
NOEq4HLv7JtvpA/2TatDarrdcb2PzJfsNIw4h96c1ENQThVSH/DrcWgDLSRXAaSo768UVX21UXR/
vVINuk26ofsOuKFB0pWB2kZz5+QtGwKZr5diHXoFq1wq5XANu6Z2lJkMW4rfh4iTqsDcm0Zpua+q
rDoE+tA88sc2j5XdebeFtwiD+Wnz2LO1eJSrbUH8JGJb6DOkmWS6pQIg7d3Kwub87h6b85ZKbr7d
19Byujdjs7mDxVRfPr1p58Qvw+Wk73cwLxsvLdRSywra8nzkzS5+IWZeJsUy+WVlicngf63pBJh5
4m4H4+QtBPDpQvZO+7d2nNrpqSv74mGzy9XYez/zpuyPKADDrxN4nXYng9GXUDWZ0DbuirLJryif
vK6891ndf12euvqDWWiaGf5AkTk+hlU7n+K3YRqT+WQNzalEwZmW2AEhclkVv3WuR/priHhvy+/S
iN/vU4zmjITiFi6uMk2gEd3RN9jdwsOZwR3XKLcI3SvPTWb5z66ePBSlGp9lRjt089R0aIIvDvky
AIL/GdCwlP4R69EDXxwNp7C848zlfRYvV0WsIzIcjcZBFsQmq9tCoaTAm8WIGser9zgMIEU3Y+mb
xkGmMkgeI4meVA0+NY5UbqFKoPDbepNzrpfBCMzs6MNuZCMYehY72Ae6YWReqjbkTmVS3YrzxXLj
9Wuc2MoWPZF8+A6P2N6KS+9rBjZ618M5uqAG9Se1hhNIoOuuDadG6bgXHhbaPP/dQ3IYKXKiEUwC
P2qTE55yDk+xl7snE8KGU69br1dz58MVvc1lWRzf2SBOh0ZSlmXQlzxyFaBlBHvnMl8vxUpnkQlP
L2S9F7cNIzrnLuZvL+PCJj6S4uKWFy/z4nbitQ3yiv2qr+CXKL+IvX93x9W43PYio1rvlBbka9J1
BY2BQ1Kd4V8tUTpW7P5Uec5ebP5kl4CUu+rMWYBz1Tv5dD04k3a20Eg6l1aB3E0Ha1afendi75bF
gQMBKO8Hny4kyzqFSUz5XpzXyyCDU8vSNQcJll9yyVSGrIClvaBCsdtskkFubKCOUKlKdrRmZMGv
3LSzTzJ0M/rkI3zRQBoNm/9zBJrQi+By84GpydIOYoRSzj5dzAvXLUlXhjB+S8Cav4/YG061X6fP
Tm3XpwZtrWe47etnP5vuLS1x7sWUW5DutLTddW3n3MtM7ItX858mCZy1mCbUJXDx2gLf0q8mOpEQ
dgCmQFum+pD40DbweNTvyjnQHlSH/kqYLmrtoYRURrXSh9mk3/8KlXvtwU1GANBTAlGVGCVE0rh1
9iEIUcuW0DXLrGXDUfOaTxK7phFnGJIVGuCSYn9xO/rB7DMY09UkIZK+g7Z111m5el1pc3ffF4aF
zmZenlpledZq+ymlPur05UldhnVuLHpFF0sylyjxlAGsRAZeY5ho++L/zpH//xrsFaTkxmzeOBOU
FPJ/i0wJxnXp0u3yWnLIMIj3GqPyGVjfL9u62C5uKfPR06Ybo0Gj7wINH4b5vWOU92IKpN3ItLtn
PXN5bBEgfR5XyQ6qCPXGkx4VSAuze4+QtWWFLoz0vk95XFNpbwZS6yhPWZ0Fz12i+Hs7GRZ2KGwy
mD3AWK2K/5ZZsbgpfHmeU44bJWhz1c3vuVOZj5tnmwcfDCvT7zbPSgkgGnXz8iBusqDyeUCxj9ci
+WVhDjPlX19LHfXwWk31vL6OBjnBYH3NvAZTC8Z7P3ONgxq3eX5VuoF96uhHNq/NwLRO9jLMts+S
XHq2hShjm/bW6SJAltZ5Tgsq8Mzsi9hgKidyXXmfal0T6zZc3Eruv74UeVXidHFTeRF1XSfXo5N8
aZBIuNHGqPrWTnR2+HzZPAZqwS9+672IHbJwqIhmzzg0MzS+ef73WJXzl6Cq7ZOHXjtMz0T3S7Rl
16/Rmq68iPvQaDPPdB+0CR3NFtZLyGasdrir5RIhjeWEhHmZcDgCXR/r02LcVrzU1G+zSX24CGkj
BGEWGY5/iV4TpV74Fz/Q6V6Sy23WhW1uTwit7iXRdtu3O1680moKm53faQgolgZ1h6WPYup5iyEN
y2aeIt2t2PKlb2Nzkek2bC5lVRG7zd/5VLE3QlUTc5S9JJTBUzvaP9ZR7rAtbXmsONXgsQvh7KzB
zYPqoYgU5jp9o14TKiB9Z/9mNIz4Zl03NC1+tL1oOLhEIcnAAT7NU+wYdR4A9bBmtYR7roltKK7y
fjrMOk+8a3AKxtmjse+Ypy1c5mbmUKkz6aS6qzKru7EV2iBWIx17OPRulYb7UpzXkHVUrS4L96tn
OzTRnZoMP41Md3fJIugrw5ph9fnPqDXDapcMvQ0XmKudLm9/Gby+iPUFyStO2F4gPZnMtAAtSuB7
b7bGp1lx8nM0UyyIxuUN0CTf+tjvTrIogx+P5g6S8PjGtRR69eqsyJeuhttwmmjLXCKcAY7ZoYTm
FFmdpKGu08bZLkhoG54Hs76XAdm05n7p5LyvahckrlyuK4u3UkPHlg3RAG3QW4xcaW0PhncNXzxD
JCnW6P9ItGSXmDW56qXrq4ByxNh5cdArH6MCSnvBFYIbNB+cZZBpODh7mwoEwDwAjWKSQdeNbI80
W3i9+cqC+DWlvWfnb97RwfKX5yJ5by3P32HkOWe5su1K49tzLPbbgi7P7npVDif0L4+cVfKc3ixP
8eulxEwNH1wxVsvK6GaHSokG5WMzxvG51uKDsLPMqq0950FISUE1XnoEIp51yGiF08Wnj+7ZZCbU
LUHMbFnb4t483+LczLqj83WXoa9BMQaA9UkGy+1er8bMMy9skFZDDy9G8emcRNshKZBc6w4CRlcq
7AlnpJIteEgReFhmYqrn9vVqs/Gd98XV3Pig9GFzFo93btCXQm7WoWwjCxe3mMvia13QH4fuQmt+
MNEVRXup9j5FmjJx2JTNJ7OGSQNKKYXfKUP5bqjlerS7+aY1cgsqfderb64NxnXm3GVR3zxVbayc
+rJTd76fw/Y+GLSOzdkPx9I9GCP/i0fhTh487va/59g8otbmIbwZjAqq8zJlS6KgEhdEVHA4lXqR
acAe9ao3e/2lS0vj/WqrcmS2OdfLdHOW1W0qmeuhNF5slY6aLTb5OXuZjnDoLzBfuvAafvqz9ePx
7gME1W9/FVVFfvvuE9REYXsysuQhhrv3AcSlvfQrBFkMI2PWHlRpZVimmdO2h9D2aLKwJugyltWe
utiDLe0Mi0u1tC+8s0mYJX0SQ9aPEEcq7V5IFSZOJ/cGAqNXIdxY1qmDy2+vlrDRrDwMKZyibuN9
5DzSvSnGxD5IBQz00CdPd9ynJo6DTzEMg2Ku4zBEhxGYkEz/LWhUAmvHQVjEV0Gff3Q4QJfDHIgY
849NMC2lE3q8ix4MFwyN4fVg2/ykmRHaZJPpn6vEduD308b2oKmIDS02GTaXdHEep36f9FZytwZs
flbpgQKtMij9fhOrZpN/VEfnfg2bDSU9Npn3aND8dR+VdnDfRW14L9PVllLIbE2k0fkpvVyQ1c35
d7FgSZ4LJTdv/zVUorabSTqA4u7taHRPv025vAhx+11oYsEmGPPNg0g4f8q7l6i0NvKiatHcxlVj
3hh2bN+qCzLNtEbzputcawWqyapMtYX0apsKjG1z/v8Um6J9e8qU9K/ccJLmrxxV5VM21m4GrLkG
OTZbhwtbQ4sl8EZ+CmZqEIWB8gL9qS1oG8LCqERSkUaIayiY2vnbxDnBHMVnP3D08aY1eIzKQKrv
cxXa59gGvHY1wBx4lrmbwBZkcuoiJmdw5tUuU2ixOWOwVvfOg6lkvZTFOXUGiFjt8+8iJVEdTaiW
wZd0FblpdB0arX0jvfIXbfTSHr8NWws+CmvhsdI6eqKivL76ncuaJhxH/ZhXnDroI9IBASIiDlBj
yBvr8DF2xg+AckPkzhEJuBLbnMBFgiRpuasVLXwUmwxFb9m3iCLD6bh5Kwb/JGHPCWLq28EhMfsP
QVeHpy1MsriNY8GInZW7Ju+1m56DFMDOTvapnJyP1MKiB5nRM46USAWUWaaFXZhHPnTBdWN02Sdz
NNrnDLERze0cUJMNBfBfQ8upr2/Ft++QytxC6XfsJFQW3+481Ur44A55/olzL9T4fg1X+bFb74yS
Tvdcj3Tzv93Zg7wY9sPse+8m050MZtS9Xsm00J3x7p1Npug8/LBms9z/a2jglwus6y3zlr72o+p/
YdUc69cGJih9NVW3Vc5DbZWuRP0dytMb1ayLTCN8TucOWEjTIRLZwNd5slTzpUxisBpi46givB2r
AmFUIIbxrqUweOPEtoakYDQc3SS0YNmOzHS6tpQmeoIHx36EGDLIfS3feT0AL0VB20IWZSgUI3oy
/OFucnv/brMbfuUjyIWgr9hmGFBh5FUBFyGzWx02x7qkk9w3jFv6+bkHHNXFVZGgcKrpCfLeRf45
CCKuCrf4HIzQ4cOaVH+mRh6x4x2bz/AH/fQMKDCWJidpQBr7rLyxggnxh6WhSRbEBuJH2a01enrm
kAfSAa0DBaNmP9Tha4y4W03ZPG+2d3mC2lR24pcWCPNBOFNRcMvGc1VAoNI5fgWwyR3OF0MxjOtU
XEIdnQRziRAXiZ0HKJWu2haiFcngSa/zlkIC6Rf9JbBXoUiql+S0fAbXiqdBvnpbZbXzYCSzujc9
irqDUeSoqPrZo9LMOQM8KWZT/RS7DGIPkUC8S+kZQ4PQRWHZz6N7TfP+CqlvXLVKGR/M5Zyv12v1
oShC9cEtIgME3Lx/Z5epb/InukoN89cSIEP7dhXo2q5qVP9OHVwk6G2U+BzpzF+b/ClwQ9RcNWuj
vnTlZ3Cos20IoQVYrXJ5sVQvwLU2cpy9GIeY495i8JES4Nf8A/qY8LlZzcij2aB9QJwgfUCQ/a6H
ppvKSKvB6OihzbPObbiAWjPonyR2GAvrUE0z/aJVon1IU73+HzDt9w1VfH511aZ3wHNMSgl0Iv4K
NW0qlafFPLOerGkaF3mnwH1tEfT8trnRtTC/lRbBotbpBYYsnDIYDYRi681gz0NgchpBUREcj/1R
G+vmKJgbAdm0hmEck3b8IQicDYtDo20AS7sfLqKvNs28E+q/18IooSlBvocK4M+VakJstCO/kVn8
ykxxQXOxUlEI4cXiwy4+O1Exgq9ViZ+kthcpCg/GVfIkT4oBM1mTiqBih486UJh1bZk1pmndug4F
YyWxPb6jlOGgNousbFbHu9o2x0957qDSw2PSH4VV3c/I0LMdip+sIOr/dvzxi5Eb3ldf5ZSyrZLu
AzuvZD+PpXLPc3J8+O/A4feI++X/0nZd2+agdOFCfd/cTg9v1Rat3z/nMAWEILhH/xEgAKz7btyd
TSt1jllAb3dNB+MjW5r5RqOl9rNnKemV5zXlT36irnuT019gXvmpGCMAGCDJFkZc+2MAEepOm9Q/
HcfqrlU37neD50G1n8RAowTelFtFU90keci7IihOK3RKoFGrUwpUCu3w5L5SBu+PIjJ3aZIW34LO
QLAmbv2TpysNVFTAlEJlHG+QUO9vxihHDLUO++CMIvV4j0zIakJbPTgbzuf//q9o6P/5k2Y6pqEa
/B0OyBjzHfraC8ZgrmEEeG7itLhpKqhhOh52/CKrToUVtI/e0I13TTr/mOz2h2Wbxt9nqn/m30UW
/2hhbfiC1hwUamaD1EKlegc7U/0DG6D4UXXLEVFJP/gyEMo/t3dFPwQU4qr7A57b7psGdddN24be
saod/Wvv7Tu76L6lNLQevb7qduKVpONLO+jphzTWTRRnkEjPRnt8CExYs9VCnW/NPipvcq/MP2WF
3z6UZffcDF72yYjH7FPlqruW7dOzzGwguNdTbXRH2BqyTx5fybfOnIMTXabI/HUPQ0FVZkkmAY41
77SigQqhTfneXrauqlXUDyhHQOMDMYmYtOV4B/rw/GYoXMjqF7dtQen8aglwo1vU6/sn27KSZ54M
kucE6YyRX/+HBvKN4LpKkqeYfdi9LFJRTp6hA4K5noLZEbwJLgDI/Csd2uvbeFkWH9vpQ6rrSP0Z
zTwFkLzMzS7yXQ1FV3zkdro7K3vXM7rrNY87A8/ww6KH2B4fueEEjcEpVu2v66sJ57akal0f+7Eb
nzS0nBznGraVAyR/MLTVBU8inV4HB80CO7/MxLQNv7OtsW9h/sLrZrupf2dEqrov/h9nX7Ikqa5s
+y93/DADRDu4k+j7yK7aCZZVtYteQvTw9XfJyUpiR9XZ+9ibyCR3l4vIjADkcl/LATRDkpn+B0B6
L62iGD6bvcf2uoKDAGdyDxrmEttcuynPZIbziSXJI2Qy7Xsnxlci7w8NHkYnZD2opD/gPAkQgIuV
5XKxNbXulbR239UAeQfoyx5ZI59EbP5w8db3yJs8PxsWTnaAZjt8VXKmldaf5Hkd/lEONHwP7LEl
WxIGEh0H6SxeyA4x4emkJ3VQi43iRfxP6GBoSEt/NwLYZDGN21zrH4BHBqpLI71OMjeKxLKLQMRV
peYPQA9qn3nHTtzTQCKujRfhD91nQJAbq9SuvXOmcqFiw643PJb6S9ibAAYHkM/HCijzQClxPyCV
CLwlQet/7zzF7hVV4HepIgDvxv5r6COmOeZD+oJa325dBsI810j+3udt0O9834uvSaaxFViKxT53
y885751jqbA3ExQdTD2SeSGgVmSns8WscHITjDqpmjJ1yZLGN34GmS0dnEPjLvtuWMo4OVhZvbxB
/CyrAHu7GfKz5r2+SIUTgk2n5NGq0q1PuqbXG9Qr2IceW/JDLFFURcMUwAAcMaZf4wQlJsgRUEaT
5fuciDQknNU0rG3w0hrVl8rg/s5QOYfBaH8HGwu/EsTzjzgL8k/g0Ciuvp9/J5mJ4uo90iHBzqry
w1jqgWOmZtqOtB7mu4abv80fHIt/spO+AGsFeL7bswX+WNYegGcNeOywqA/U4AAYDBnICn8bp2Zf
H3ghICR9cWc5z7xTzwpyQcPZ7SiC4d82VyY9av5eCORYqJNz8Y5m2SgFunsURU6gV8jYqz8aLZIa
ujb1jgAC+4RSNpDwZShxD0yg830bjN7ZhnH04FUm6P+EVq5jS4+eAeKcXty2P9OoZwJ1+nUGal8c
SexI5ikLJMNPFoYVxs+uj9+hi5dc3At1cXwDphiWfZZ4l0C6PysgfH6q8X/Z5RWiOzRE3L5aaVYj
98CrQ8Zo2qHyITWuBliuPkoP30xIHbP2LoNpTB5S3WA710VAiJTkwRtzuc8KwEBVyKOeoodtgAMV
meQgRKDgIo1zo3XBHghg1sYEbgsYqhheyIAcXCm8xyTOjjkDjyGLJbDLo8bdM4D4P6I86s0iN1A6
yMz4kVX6oVF3FmsY2d4s5E+zSJJqXYAutAgBcKWBDAcElENkLm1fFdkrMDiQdQ4PBS/Zvkjq+xlm
3m3e/mpj7cutxg3tCl684qSn+b4steBKDclr4C8CbRV0LiQbCqlN2iCycWohwtMs95ANdeC8/qwr
q6ZtzaWXgE0oxHHYtrUTZwnOWvnE0lQ+6bjh4QhNB+8V3hueZKwoBIVxGTItf0DtDIgA+6TZBtxA
tmwu+QNSSwE56kQnspjlddq74I+QzZbMsqZnwLy1QVqLZMcVSFCADSWK7MTrCExKme98LgEbA/at
5MfQAmRwGOv4ZTTbcVtbCgkrTvzHXjIEy5VJ6ifLMHCqV/IGAg//7JhDdgIoCBh4lbcC3lLgrP1g
FRhlgeAev2S2BnjbXP4wWPW11Xh27cfR+BjjK5LHufYsKha+jAYAPJrc+AguabPq13i4o1gkHvAN
VE2nGt4pONAYxT406rl30cCFOVmkJjgzmrDJdpMWhRcMvBWINxcx0hHIAWliLXpBapB3INQVE+em
eg/A4xmDpYhbRCDSkgFz1wlBxKlnKB+1Eeow4lSNNVuchjzApkAN3934leWeJ1mQld6icWy2nd2W
PMAJhKNtTQABP4YBikCQvaODtZGDqTTU/hqj5JG3cvhcdSBVkm0dXmsfVKQ12J4UOMj9pBzss3+B
Wv6xtgYU2pSO4WyTgf+sClbuCZg4bAFQpvnnGYO4d1Ee0Fe4qcQNjjWWLr5zIByMInwhs43PM+uK
f5AFKlCeHQNrvAD0ybrKymGTvAdk9aY2w3o5K0gLVDBA1WaBduOEFCAM2w1AhDrNzpGwZZ9wDr4h
g9lRJ4GtqLW9uZhtycQQFuhZeO+u7xSBUT95wHLDT+/XZeLO1V9sD+STuOZZrEe4fSUxKiPxAAE6
LqmjsulXgKVSlWK/5tPHH6X3V8nKbH8n15MdjsGTG7+FFmcHo8o/3lniYdytQ9fzb/5Q5Lp1AHrS
glF3O8+YPqQHCpisA2XW+38BgOPmUSQoAVSiWc7KUEdefZjdOCcfQF3IllJU4/1/Ycz1o1fkxnF2
kiMYdkYJ0Wr+SwElN9nIzEuXKJY1z17gv+pNGu7yMrIAbqBkIAhEt/yMDOTuTJIuqszzZGGXqFhF
4elnkiF1wjybiOQPq7HQwbpjt2Afo/k0kfT/caHZRfCBFiPBdA10IaqhBUvmfp4d9kUDPjCwxiyl
D8ZKGSPOD9akj5GvNrJKxJDKi31MC5TRwqnPKU5la3CVh+k5byOw75h2UK4N2/cXNyrSU+Pid74o
U1tf2ziKfJs5q1s3PKLuod9PKxtWDRAzUjMjZ3iKVdMoC0ByK8Vfjm9lW7rp04Ng7EFoh9PCa6Oe
A7wV4mg9yBKkyYUsviSpVj8kvnhrdHt84F5R45j9l7xvWYpKPxc4RWSmFBl4Ka85IHaVpAtRXALu
5PohKMC/4cfIy5oVtJKwyy/zIjRBrdSEI1Z6Xzz0sV3r1ErkjRQRdsGbSCCPIQJmjOOL8SmL/eEJ
KXU9KNFDgb+r/iYLo34P5qzuQhbcGcaD5gKbiobU9KENqjPRSOzPMAvcv91jATAR5ZEapCeFICoD
l90swwHwJ6OJxYlEWonyzlxgC6Am0QUVMVAnPVQXbOZJiccXA1d5acqstW0TFHUceV/vszqJNHif
R/mBZGnghtfe7Lazj/kzzp/bbYd9nLW3nzHXkIQ9zwpsPQfdlSF3NEvLZf+Im/a8cGGY4VZLo+jm
M/aJfvMZzcgyT7Ldg7BAug22sN9t99kxkUFDe1Nk6Nlve915rzptcdN+jFe5eDGYEx0RKceeeLIm
wwb+diar7PQMLuqXCue3Q9kWD1HUtM81fmeIZSMNmoa+AzbKTIt3OaopnwM3ap/xNOzB9WUXBxr6
kWvvsxqErMih8Iulnrtro0iLBy2EO31IGlR+ghNrMlbuvCLdkZJWIHdN+3ZBVYcTKgJFCB2kjbtR
Fm4JGWHCTYjfhd2AEuG1EbZvRhP2cKpYRMVUO2O0A+AdLp1nRVuuYlQu+P32tV7vKhXEIhE1qRFH
N0My81CDcyfPlI95lgS85R7vlTdm4EtAiIym0RKgYMWZuAb+bjbEzYJ7XnKgqK1I9HFnOaBdo2HL
PeMJ308K5pIEMH5sESAofADgJ5DffPc3+5g/kSk1sVUAFED5/5N9IBHxhr2lUOQm/xH4heh6PCdK
Tl6SPDWJFRxsmYHBz7EK1Pw0be0i3fGmj3Sd4EBNp4xTuxkWMm7G1a3R731wP2rTtFvd7GxaKNJd
LJpQC3y1b3gMoorMdYBXoEvzaKvKC7OKzKnR33skIy3Z3Q2ZL+QiYQZKR9SMP9mR4p/XAHDY0yDT
ekvLVvZggbVe+fsvLoPsigpxvKww9/PH+NOKf5LREghvxMc6OfwXH2I2KYsMv4bpIyds3GW+2P/H
FWgaNWEoFAGm3I8Kic1QTaXQ1UK10UXyzKEO2LAjESnvzEhREdbaPBchP7lFXfjLpH13N3uhHi0x
m8zug8QHqV9pgsNZzZ3c//Nk8mXpSF7U8+t8JXdXOy9BPQuFQathrLxNbERbxKoQPlQgvKiHl0fT
KH7cIO6aLSqRAV63mWWsDrdpyLU/TRIy15aaDQ67zCn6M1eNZWvdWdQlKMct8JqoEep8+7PZjVa3
YhYYc83xA+A3kodEF8kDoNqKvJOPwNiUj6nP9YcYGctqQGJQjWeP8li+m5C07pa+YP4D2bFilBu7
xbPJYo2zbiKwNlMAn5pU3eJCU/Jq9Se1NJ1fRwBuwpINkM0BLO3E3sar8v7TGFV7wxXGtzoZgMyO
Ldx1HBLtWEXCXtUVL77V2YIMOh2Bee57Nei0WHlFkhry5zRb/4aI2lYYMv9c4HkJkDy73vd5kD+j
Tu8nzYzT/FtmBvazh/rZPa3NNaujtR3Gflub97G9QnXnvDZgAd/WBox7ea08vG0bdRVfXReR1RCh
0bCQ7FWTBpLhyrq9Zjj0O1gGB9BCxcWL0yFaGaYofDY6kOIqW0AIMCDBxm+2mmuXy1YPnih9JmiB
VDjGqbujYQb4gpUIK4AijDXAlZV2Hg5VFN8Yz3OR2thecFgQgB5C4DTE5+HXXgcKisdMYLU6GeL0
mYesSsgZkE4XFdfLi+d57WOr5d+lkuN2DiY6QI4fse/PPwAPBkEJyKVfe+s2iexdhvrUL3mLPEyI
LbCEbVPL6cFCh4pQwAnJZTJa9sUHiMQKYWig08eNfal4x9kCeYzlWSATZxqSJlPWSEoA95mma8gb
UYakQTICQNl940AOyW7SBhYwBAODGVvwVRQegP9db4fY0uvkq+QI2A5O+SJrc9w7IbZ9fWGEx2Lp
GQi5NGBAfDLq2N61VeHjYARDagD6EizaMDV3vi6tVZ645qr2I3NftSDVpH+MACT0vlFDSnOah/R/
omEd5rfGfQDM93kuaWdjckXaUi30X8wF5/mqayPr0RSy3HW2l2wRUqo+t32wykEU84qi+XRlR71+
GiOB8BEAiZGKCYVmF5/c3vGfezuz9gXAgdZmJtyv8YBkTuhFx+J1kHXh0fV5/pT0in01vAAmaviq
g6Z9qQ8VOw8ItTy6vAKRgULpEDzl4A2M3xRm1r4p6jDk0wwvRBSKoZgGjDmsYBFgu3UGXqIA1ACq
R41ZlzhCrEW1nBWZLn+zm4zT/mcsDX/yRGZ/8jnZ+sfY76MTWQWV0Bq8+v1alXoAptG2QAZ5sWK/
Rv4quAotJFO5KCTsAMQaGDteIz1toaeNf43FkK/tDmkhZWz7V2pS/NCvo8Yeu7FwD7McFOTGsdXb
E4loOvUyruPbZbTmIkY0oS473NhcKfWFhhOSvelwP13azVkCWg1R0IQ/odgYfGwmcCGmoZI5OIhd
Ocnor2dZh7dAt5PNyU5b/mQXeXxFxcVmNgi1GDX/SYvDoUza+8YuwyUyMPojrj5A+nBifqlBO7xw
Q7DTVcJsHpyqxvldbxhf4sJQtOB1ckwMo/jIA21Fcn20ki141vm2UPNLbMCRE9B9zGOuHbKWAbtO
yV0nQn5IB6YZgIpb11LqSOBJcF7NSoDgZyMgSEU+iKvRcB+8FW64RhiGfbVBO2YOZf79/8/CUD7Y
33zU/WMth3oiUkvtEicv0ykL8alZ4fjFc217oyuyNd3Lfv7zibXhuHdJWDr29MxF8hWSKRxA7t0d
ExS5xQCzZKfPTcU2OVLXlmbP+4+OFlqbKBPRxjb0/qOocPgcAOF4R9rWwsFimRl4OVXaIJCfBUCm
rqQUYPYOhrB7FmMXvDh5uJjEXYVte1I80JQRj9MT13rw9RVe9+Rh34N8WD96TqWFSHNvHPAwjZ6p
kZZsl0Fhp+BVgsy3YhO10uNkQZNcpOctNdxpdkPo96vWKEDW9/cdUqOOoXqQgm9mBW14ECgX1WpW
l/TCQHumbgzz9RhiW6P7qTzWYSOPrWpoWPgF8krawX6wmFFsZxPqzXY0jWRd48Q7bTAPs+2dWUk+
Se0N7AEPkjfHs93bsuoyLFduwOHt7gDniHzieSG65lR34k1hxuMVlW7jNTLwLLScSGwcPW6SdYRz
TmBwJ7j1wmS2G3tAbVjlcDKzwF3WnR6sQbFXYiuoGflpwGHD2HT2RgKJ5kSNFXlP2PgoGOfQXsaq
Thh7Z++g+ba+ZSk/DqLRLLC7oMYXEac8AI49bDoqHiYpN3AQtLg3ADNDznYkpQk9outVmzvPJavi
c6InrxzJ6S+WtLIXH6QYvR4WTyQSDX5izPLyA5jBs5dQgtUaABRH1nnRg6Gawo1qhI7Letn1ffRA
Tdjx+EGLvUcxxkgnyQwOcnq7jQ6uVX65M0PGpgbk8eb6zz9Hdg/f5+kgGPY9x/d100cawj397xgX
ph2jIOzDKCN/NQ4u20dhAHR5HFdRYwjjrUfDkOPoSVnEwAXC3+DdjrLnSYvqiuNES0gyMokVi2Hr
SrZX8GVjKzrUBTURsj9JfWNOlj5qTdcKfmk5u5j9kEzinXTNkPUyHa3RNFJMvmYP9x9AXQn5IhPU
jr15+NNKZDIvQtNqQoUJUU4wCPOxrYcANcTs7Ce6+eiqhqEkam+AUnJRNNVLLB1FvZAC+coGfhEy
/4XL3CuNhOE3J/ANPoOIFvBFTWTjNM7O8tU8IcNyyNJiwY5mkOI/OCEDWWreDsnu3RZIe+22r/DA
t1Uxm6mK3qiRYeYdUZCwdf8uJzMkgSGxAbhks30cyPTKweOyGBOr3M0KmgCuIL6KrMJdze5IMa/P
CtBsJZYoNqQgOxyOu3QR7Zi21qKiwr0c9UWZWpzs5oXmxZGcGGsoywDPJ60521DPscZ2CwCHBoDg
+MyAZEwOI0oIt8gmrLBVCRvz0Anh5osprV6NgXtjHmjYG/bgH1Gebh56b+R7sCEsamQUg8uDWjKa
zQ1EbZfRAHLbYZDBEVtae1vqxgONcpQSovRcKWKOF40FdakBFQHbgUp4f6NIUKJ4nE0SHgVHkqU0
uYsDcz+AEK9TDme7LAgRtqTx/ZSk6axDgjxnmjK5mQzVUlmHm8zbxPely850j+7NGjzkA7ZaZtiv
4mpA+Talz7UDgk494yFKgX5hkeE4Q/io5R26/ZCM+0ir2+QZ7GrNIqyjcNOmGYjsyJyS74BqhVp1
8Maw3mHFpQcltedp4XFkINpzM1Bn4ehAqxYAk+AnjeFWs6LuJDW09lI1TrFzypHjMLLFlu2mi40B
UkVAKX3rpFSeyIgcUW+WAU//wkCDtLsRzW4tFoYoQXy/NpqcO/LBG51w70dgiQTGExBCeawj+mkf
b0RxFwA+FBvgM84Z800WFsaC96E5rGgGNZ3pZAsky2RbMjSwn1yHNbgz3bJhoMpL2SkJXXPqgc73
KUAYfTeL0gCYlauC8/okvS+ex9a6lnpAPLDdx25AmXluZPmChuPYeYiMAGZ/GH2+Ihk1fuf0ywAR
7u0s83j1VaZReUR8FvToA/Y2ujdUD2ThZGBRLRDWnu2b2kbwbMQp0iyzu9pEeWZhreZraq0iXZZp
FO7ILnS69BSE1kmCX/KYj1qzSxxvRyOhRHbfs2LBurTBWSBeXUlDDSMNdQcnsQqcbMKejDzBAMkE
GIk1TZwV8/DeBY2puVkW34p6p4BUbtZyCx79WwKNdUcX4RmmjWxY12O+5yNV7T5/BodBWlOY0nxu
Iq9Zo7zvoW2H4AeKznaxDJGB3I4otAcBSwy4431o4oVk0TcXnEGJeJFKvkI2bfDTSZDi5ZXmj4Kb
j+Ak776xsv1mWGZxAbPeX6Kr+UUHISVKFJH1XZltuBUBGGo8tWUCgAwC5kExLnwp5V7Xc/FEiqbf
RiCleZwGCIAcTBwiLeZJjoeqkbjIxCY1S2dhNwXbpY0ZgDdFvma2VxzNDoBwS5ynhnjneJx0plOd
Em14MnAPALN3DAJnTDFaHcDAIm+WhTO6yRJnJ9qyDWpzU9syeETxtfYoc/HquJk8dmXJN3pXlKtY
zf3dP+AYnqa1EQ178+uYz9Ic3QeaMrun1WkNddVcZdWlvmOg1oMHiY13l8BWKA0OAw+tbrUgtXGj
D6KxqlUV18E2MkT8wQwHvikZYFJoiOzXZtd5SB0fpBF/QDIJ6LQDx0TxIYzDBnU5+qh91nQ16rP2
UR+MDemo8S41KlleqB/I59oS+aHpC7x8df0WhLzWoVaNLQX4l8cMxQ12iX9mk+PeTxpRjgFbAqgB
+rRrS31HOsTXkLGDvCEPxS1wMHXTsX0FLq2/nvxNlr9Wm+fdLIkim5ijplYtT2K3Qc7fP7+jGia7
2zKiXscyDMc2GDLFkV52T6RSlobdjbJ7dp0Pbpy5ySow1XMCKNmLIvXiEzUI7ZR4YqjxTddBKtgJ
Z0fiOPgPFg1Uxi7gEf4wj4XF8yBAolVrTTJ5/aPd5N9KJPaQ8L0kI3KObEoHBaR0KaaGdGyELEB+
ljr9R4TBg11nIOxDAJpao5en2h6uc0mO/0s0AWbSsPK6K9XZkBmJWkyaMTj/7odMPV9Oru1SWOBW
pHIX1Dhf6hS/YQDTeQcUoH2jkTNWw2MS82gvBw18EWUC4sbeTqutH9eIRtEM0Yt9WYHTrEp1C2ml
hu3umZY/O1aYa1uBczegFnbHvgJcKHDDsnCV16AwyYcouCRaNYD3JsEj2gv1a8RK/SoZstZ4FIaT
bFYIs8+XBcvaDcnieOjxtR7UmxueEdmQ3zazTNTZa9jiDWMWzbazDHSN6alCeVS1aEzcUEH32Gxm
w6gEYP+/fHeZ8dt31zdt28GX1rIt67e7eooTULwpyOK5oAJuvFweo6GyTtg7WCfqgWD9dkgKkGq8
Ng04saeRso2TMQbBw/tcoYGrGFGsG9GduwTM3O2iMpx8rXcOsrqUGz1sUekaCgsv31lwjiT/XFea
/dJopv9kx91Ctwf7Ba/Q9gvQ/zdOXIlHEvkW4m+xIfsTDYEX7S5LgBfvaIjKznoDLq1uXWml86Lz
3tqHEqFE8tTaLN7Ugd5r+do1YxxeS4AIxKqhHjUIKVgH4FDbB5AQAT+AurOGeiQjw3keucGNMeOL
2cU8784N+LflGlAM8eR/9mWSB5pn1C4YQPO+OvvqLD/jKMft8S41jQZUCDhRY25oWHdpfmESicHK
NKTsAKtOUL8b9cdM5QPUuKUD916XS9L6hURiq4PAvALiMlr2WuUi3PWDhtQiL2yzYZV+Mjl4LsmA
miLk5hkv48hAMjqBsjTtM8mHusQknVqr42IVczyz5nnUo3nUQ3X3v92bfwvn4Z6MwIZpOTa+5taU
Ffz9FQflYfW//2P8PzD5gBjeYdXzYI/uwkmQcFcXRXDmXTYeecsAvqIjT/JdTj1q9N7EDtmz+XaW
zXZ+ETVbXcPJ9qwlx/PQjfT1mGfl8U5OK46IbKkjd9x21NqzY+oFZjPiwNaclPP8+WILlBstUmf4
h6vrUcxx84nnubSEujqnAAXOvP58EW08FivNbt6ujqbOVwGys/E49saKRL3U8G6DN74s8l/3qA9w
X12ci64BgyqxeXXT51a038Z28F71LEfYDEUYqDVFGYpn8QahhKpdOW7Zr103rPsNiDOsFcDdkOBl
CRF/90ews2tI2eroueibQ3yaLKV6RDZFtJZh6O4d3TKyTyTT4qpbBIVXrd3Ol/H3IQZXpAtg/AXq
OUrtEZVj5VofCgebGlvuqrD81mvgpKzEmF8a1dBwiLABxFvR4ywied37+QV5n+6hquwdiVC47ugo
f4ATP/P5yQjaJY3uXFYVNlphtSbd7Ha2CrtPEcptQRELlh1elt0mrKzh7MtmOAf4MYHvWBsXRiuz
jRSoft2Spg/rv/TeHreB1oGfpopzRKdTc7h6NVC/ySSr4xHA/QXvUbUzrLUOxBzITi9+WVs4swWy
4xnp3iUY8Uzurv/tUXPHz+gZ+CEChsK1dOwf8Li5K48cBwFYViBRPoOFpjkhm32nI3K597EvwPZK
dCcH8AfNgsZuwtEVFjirIwtIxLMR9fCf6U6TDco/urfpzNnhblrtydksn+dOC5DXOsDe/35Vcjub
U+/9OosOyGKhDajTyPN+uiLwXzLdGDa5LceDrvnehSHleIVSouBrlYEysTKdHwlMLb0HpIv0hg22
EG+muibwEsLS4KuRl6hwzp0fiEHFdq6rzAV3NYO0p22QPPjrCXRdUYlRj9uJNVnOtaBZixSDN8uW
wNtnq0DzL29pTG0RZWuNJ8VyUEUM1NhmdBYoGLjQyLHHFpBSjpgsIlX+IDXtdGchtEAsk6HIxfIP
WloBKWipABb3b95prrAAaYUnfwrOgQ8WOJjTZQjG3YPPQuzktSh8cvU6fErz0F0nJRsXkQ/QZdxI
jtkImpkg5gj5qaGn6ISEKjWcxjddHOvF8aoEEZqFSOqBzHtAxxuP1J2auK+WfgpAKBo2i3/+5jPT
/e0ty/aRBWn6roldtAHC5L9XBneZJyoQHxXPliG8Q2ALC5CkAyqpopojMpuaV2oaQ4wn7jubCI+z
62RmFFqwFflYL1jSinTdu0m3am3EM2lKEDRvkwH8whedWzW72SFp1UKIjP22EKrWNt77dJpEi4EH
tl7QsHS+JU3ZniiuTPFn3G7FMcWDiUTU3ATaDW5x0s6xaqBxoCCexu/amxlsTEASysxkaSt0PtZ3
Avs11UX83DkI1VDPcxRYH2lyHcwpeuTdaEfC5gPSoXOoCfCPJk5Smj4Q7N/sMx3FhzABlAqqXQSA
q9EMva/YXa16E+iRlkwavPCHIPP2d2TSkHHvYiNC40IP/+osEWwdrd12sZ3hNAzQP7VqJsAfhRqk
lHUSg3hRyU0RICuoBrB3xwHi5wb+uKWyH5bhTKnrq+pMw9xLlkj98l968EI9MiQOATICtUI4eDnk
HeD/yYp8aF2lTz6SKr31MY7pMq2Z/1K4wN6ZWFBYXwJ9WZFiUkO0l0UWlevI5sgdVwqSERWmI+sB
rOiKR3Om0EQ9prUMggqEH8A8WQ8SD4y+cbBrodnFu+87ZzSkKYla6s4rCM6wFNncNKW1djMUuBSO
Vu7pExdD8CVuM3YNbc38iFsl/VmAk2ZfwhIVhmSEYngD5eWWvUKSPhAT6gioApr3NRxb/sUOMiCZ
FEX9ooNMGElNXfoQJZq20d2kOiFOau8jw0v3HZCDUeYYtRsw4KHAtxVylY28/mAVjYlzobT8mhru
Sy0S56+wBt9whsz2Re8HwAhv4p8+QmUIPJxiQDceqeIjT0IkpJYIGU31HSBVtBb4gSV7qgGxXek9
NvmaBjQhbttqh+SGBJlIWf1EDRh8viMTh6XnpHfFthXDsCKK98jyYhzCVMOKCOALs74dcrN0N6Yf
59s26KqXoABXF/Kwvgfc+4wjfuvFFjLYGr2X7v5u0BVfgH/PjqUHtvKF7pYCyIp+fGbJtxtRNETi
0g9gX7AaBG/t5FsbhghUDDpPzsPwjfQJ2JXwt2HVhHSF+4JfgWhruouoY6+IbhY0/qWc7hU3529Q
BChYmGbN9xmahNxlC0RHI+B5U21EOWYkkF/OEKgHKD0/2cCVPDlAs5RIIj6kpEiVDWm5rofrgiUO
XjZQiIEcnbwHCy7iRTRvrFtPP1PXqz3U/enWxrVQHRhpjv6B40+7yIXHf659p8p/tn2RoNCNjx+S
liGWwFD1m9mFd/Bkom2M3EJQEX9wENQwYPuUldwQXZVZIuRpt6dwtBAtmAmuStyQVqUh7aXRI6tz
1Rbd2sjBFIOTKx1wly6Q6+dmVCjzNESe3LiIQfC3kqwf3wz/OOdGf9MlJ05T/qyY24GQJ/uJw8MR
1L2gIDzqWdXEG6ZF2VELWmB6KSE1JKuiunSX1JXUBUfrFSRtJe6sPhAnZfOT+M4HzY/NDQcgBBAT
9TQ+1XypiarO8SqlZJNRVKFb9UWIAHy9wHGO0pB+mu95sbbPsYsYnLw63Wp8USA7hwMVUwFZJMh3
RMEbtb/3q9FD3kDYAkjUL9lBM8x45+kuwriEmeFlmSwWpM4Svq2SuD14BsoQFp7wcmRYGOkKkXB2
9tRpCyqmXDz61FhviiehxyjI9au+3HLB2mMWNqusa7wBZ4HYFUzdqHAZ0gGw+5nGCRlgT44D3ELj
i8Ax+AJJH9GSDVF3bRD1ulJPt8HuNdpIb6ahj0eTg3gD/xl6COuRHYDVQEXI7eGhHUrjMJmQNQ4l
NkCI70Fl+csfybXhAfSrw2UW1zkeYbL4Hjtme7O6icLsE8rXttLpw4VRp3JBKepJFhUXKxYPlLVO
qfFNlD8bSemcp5z3znDWYIEb1jQULig8ykg+kClNercnUcZcZx2gUn9NSrJX/h2iT2eZeAZnz5vv
9N032SLxWOBN23LkN1NLzOVgDO0y8rUeyWU4+aamC9vDiCyo8zQCx9/FKXEYqgzoaFsT3NmC/UGi
gOnXpP/kSIrcP9MshP8nR3iddVYMiR5r4FbsjL63cRxXlRNMtxIFNbfPkgMAnPC9laiQvnXWBusH
bna4OoXqneja1lOWZEQe/u6PDXLdMOwZCSQmK1K832ZIAqXNAjXA7QFjViAnEcHLkFwhzS0rYCxt
tHZ0vYUhgvycGmIzw82QHfmUyi4fFG8U+UMK46Z2mCbWoFJ9W3KeRybKFTmYdijzpd3ZKVdjEH7o
hHXxk6I9ummzlg0H8L8YQGicmV6xsFvhA7AXx41HlgTgPqHuJKVJNFYze0BH7SfFzaQ3L4a311Ee
c7QjE5QIwGFfGEHmbTur7SJsPH6NdbNDNQthmKQG3hVR4eluJ2FkN6c+t8DmXaQfMtNuDoMqK85r
HfXJQ2scO2+cio+L95LlzMOLPH7P2lStPCsSo9yFldGeZpFnA9CXNe5rqaZbA5ITECI266WveXJD
y5hcx5YILNCLRscTpEYVy4l6jVN1uDhebbxWTxeksM0O22tST11L4MZmJQiDkrBqOrAkOTrgbeBm
9kW9O9lg1dUmUK5jwD8jdzHpAAFpAUNyzXAWcvS4nz+4roELA4L597hL19nfLRzAquzGQUYnHQDs
C2bm7o8ifA6SoPrOUsZBaZMw3IkKHHKGuQXgac99KhO7AwEXc95NcTLKkcq7qX0kzwP1ppbuqrI3
yVDV33rpVqugNsLz/zF2Xdtx40D2i3AOM8hXdg5St4It2y88HnuGOYIRX78XRVls93pm9wUHqISW
LbHBQtW94E+KH72qdFdmOOU/fjMAxR0KSxz98t59lPTcwNMilV9QYt+cwyb6WaKSZFuZbDTfqij9
CYpbvnVt1HKuTW6K9VQij0rGQWABAvjDjwxplVdecx5BdPGu7ZepiphnfNoOyUYmfAKYZC6vNMvD
n2ADqC60oAFluwBU5I0AphSsZlOvT/dDlOCrQLnLbpTXyfHE1X5eQpG5HncD+gCl2C+WbszTXYHM
Fl48MkCOaSAhQiEDgBHVBnXXN6i/RiLJBzRCf+jjccSlNxoQOBgOTzQgtfI+k56bVf6iuVP3Ur+q
k/ruTk7Le98l6hKPZIGHbLSRlvqKFfwBzxdcpeFMFvgWkPZW0VADqh6w5IGvj5KDPqVw/HmNm5Do
Ec1seJtW5iM3zauI8NhXIWhFwxJmDgug6PcwnckcQDYAdVJTPDc9IFIbhZVKXFbtbysXJVWOQlUl
DiykbGdLWik/3ouXUfT9PlKZPnw+ADmqGQi4poekAVdQ0KNZjxQkIy0NAI6ZHlLc5gHmqO5WS4A7
uyIEwJ018mG9+C4BercCSX3x5qQClzBBYeyFXebP9qDlz+hzX6EsILuSCIgy5inpwM8R2X6VOBtw
VbqXBkWUL6oxZZdLZLUcs4tQkhhHLzjvbhyrdS8kWizIgWQfMRaLYmjfY3xYUIw/7UIW/7lL1aE8
zSiHCrVuWvkIeLqvFjoy97TqUd4P6GWlQJXYrGh0DlanznC3pey0lQNmv/XNa8n8OiLaTANJpK2v
5xcT0An6pRsnefwom8TdhVG7iwwUH4370krWKFUONiy3w6+o79+mriIjnmJ8/RYWU39k0dcgqs3V
WATjqZ+c4q1MwL2k5EOYVCCbDZPZXZcS90LN4F3ASOE8cbf7RGHzIUu3Npi7duT1sQs3rOwBZZug
eFO792ZnruRvu5CcdsHL88bwvAOaEr7KvEufgz5OQeLhAVwRr7BrWs4KGaFsShvBGatMADFxtYbI
O7fuD5BZ2leSjl1qgPE6/xqhdRJ5vY8483oMs86P6ko7OMBJ2jAPHSKpiK454/pr0Xbx0XHzboOn
a/E90Uc8SILw6zRqPQpoA7nrAtP6gspZnwy0dqg3AH4vjlnZda+2lz/ZSZB/B/ODXOVdVT2wUB/x
O94JlCpCMbG+9qWrWdfYAzC51acbs0SWoZai+P77x9CRUNuQXH0MleM+58MwbC03PCbZIC8c/20v
tje06wIlhLt5OWjARkpt4dMSZL0BzqUvEU/sZ5I0iYVak7xuD7QU6IvcI8UzrGhZpbH1hDfGeUWi
SbGZahoIGXXbt4chfTTVQDPW/Zy8MDjTAufbdzEuDNNHNoIrYBqswyInMxpEr4HZwRnAraps7/wZ
8FFXsei99aJY7FiOM/uEO97VEhkN+gBGYjqozLhj/LNstJgw/D0eJwHsBvp0kTNp84/Dsjp6jHeL
ZQxE3gcRzJQ4xVSIA+hHah88I120WtaW9QOkui1qgMuK4bTGMq5ve9Y1OG4pyH67H8HAqzfWmoQ0
WIlw9a2Hd+60TDZAAkKvO46tn1kYbAiVK+AWXiSVnP8mD13IyV6YSNePEzI7ygkI79M37kwjLivE
eHCLdg5G8sXpY5MC726nzJ7qXaw69i2zOgjb0c+96vwn0RiIeoM3xnYdK5AAkg1RXT+OIZ7ziQR+
O8niatLRomF4cyQy5vmAU/IUp37qujo45FVUtUeUjvp5dlNBRVzUG/STYQ/1KWjwGq0GAl2HsnWI
7FBK/Pqg8y/CDT1IHPu/UfaIKwi79546x3kB5idQZSIut2bFqx2TsMrLDkAUlo4uBwk6zbh98FKw
W9LzW+T5uO/Golzpk457A5RCPsQtTx/pSX6vjabqXtujZGSF+xRVFP0rci28s1WU2RlYgu1Gl6i9
7RVJ5aTYK2kWF1/bIIwuXTy+i+seV4KLKVmF2QRELwkUus5rNTA4T3H2YAKbZPDxrH+ycKzaO63I
Hrw2l/Fu1JGMcC3kBJXdjTGP5de2K5xthvPCiVgEy5CDbLxHXgHoZ/raJn5BYgS8mfYs+QmaRX2L
hFJ/BrFrf9bqUt9qThfipIs8PCnGqQ3aee0GeVusU8f6nOT1tCOXMQahRHioeGfzdW79QH02MGyl
bT6aUwcUQT6J05BleFoYJZCmPXePs9hwbdUw4jdsF2lOuKIlKXCVVeBw6S8SmnnI+Pp6Ghm7RYGw
w97T8e3g4OG6Q20OIEXGbK0XHHzGRZz4+GsSiR+l6zZ2o9QHzIMuRQYJepzRPoO62gb5S7ccstBP
c75rnNb4u0mr8+h55c+ssp7qnrl/AZzui1WAEbVs+N/A2Cy+OToaJtoeAKG4l0d+O5zEKmBpsB28
Nnl1UWtLSVFaSXQ6CXRlfvrQUf50WX3olOX/z68B9q0jCnHCdRN4EGSEvhCBlBSK7cEZp8jLI7xo
rercCR9kYQYkT3vvXY5i8Ohf5S4IwpY4tsXu41B8PfRAbz8mO2bFF2pZtKcuwZ9qfKFeSK5Wv+tC
L7wQWDxZqtXilwIXkPogjQkYrEqXjUADBI5kt5KoIl9NTE/fmnQofMCbNX/hcX1Ksxj8aF206QqQ
FvgSQGp9mes/cg+4R5asv+Bbr1oxZg8vuKJHaiwTV3OIn029db+kzeitWJ5VV9NqCnB6TdOhzVwA
ZuJqbZ20ifxcBsXfDr53/gFAUhD1/9ht/g/e1LvPfeDxtdFk+WP4hF93HL5G27xqKMRc5aXhvAln
+q4e1v+ICV8+CocwS7snaXcmeGDsesVBgfQs+6bfJpaXn8HVGuD8Yd7Gsa2Ev3nF8BFH70eFZ4hs
jM5RbCPjVu4joHj6suX8azgMmT+qWaJk4Vi5XxftMvtvuzvtv8YjOzTGAkisd5qNa7kgFCi9DP1I
oMkIA/12uWgbRc/RNPa7lpaLltUTsJ5SN1jFEkzVB+Ttm2PdoNKd3n7RXgzOnBS/9rj232VWC+wX
NSDh/wk9wuxEqymN+ZPTPYRjyvBAVgvH6B54K0/zStWA5yCJAVQhSoVufACRuwkbhltu5UWKUuMA
bFTbOcqNFH2ffepQYH4TLuZn2o58GicEmqGNWif14Vpwfh10lFD65qhbF+1riN+zi6uDvIwErpP1
h2aw/2qAq85no67A7x8u86d1HgmWbmK3/Acw0ulhbJsg3bzH4DKJuf/hP5surgOgLB1Htgf8ROmJ
Bkslzh1Kp4cgBz/RelHL0EGiPQAJjy5Lc0+Kxa5ohXsUpk/i2fTOYolEsyU6BbmT9YPVID3SAjw2
qteUgMEvdewnTTi+AsvT3np9Uh9Dyy0uuFvhq0yO7feI1WvKwOStjRJvLofXMo0B8JQUK6plxPVY
maIz/ldtZF2EuDm0GmdWU2kjadvOTgGjCruOyh+XdRTrxwJXHMBg078UNeqHaBaa1fssVrOhHPUv
NFu0k5Ld2S1Rirg6Dr37k4NJYZXnhoHjOMN3L2VnAkroWGHEVt3AjDmhM2d5cHmCxtgQF65cL73L
BEh1v8zRdmSrJcmsynJA6f6JJDW622YxAO9RACqzaEWKAbfyta2LB/LxAOfsR0Ban+OQF+BmuYpD
i7gvXlEJML4yAO6CoXrIeAbEV5C7xzVzNj06EM550rKTlusR2jis6bUqcNPRe7r+N3uqxuHWpxkz
vgEuoTgWg/Sp6KNqeulzYIgeaCnxJXyWLp7ZkyrwALfYrRbNCyi95dmFMPXNvH/F97l+mlH4uxa/
M2pJJcE0FJq8EZGTgJWuWdppqR5WVnXb34p+j8VFirqnSFfIw2DlacBzIrOwvtbI5tAKB+55RXxR
btHMK1vxTP1u+bEi3YclbnzcdWKU4aNoqqsmu/iVt3ZzigJgWHpRLr8peVvG8atXxJ8jN8p2Izo5
Hksm3oepw6U0srEg2hhCpvmLxrEdADGCmnu1yBZnJmKgHdpJPmtJASQLD29UFfKymUg9f7HGM+F9
P3ReDtvJ+22nMk0EEJ21lxxlb4+FoYtVPCb2Zl62Y/BIMyse7H0Qih93clpW+D6OkPc6h3ZYAaHB
G/cK6/SaWC3O8DFrfVrieTZdaZbFF68HNBRJIhviyQQpg5iQGVpMJ5aNezTJIfupTG4UOKGGabZ5
J2mv2uxTouiJZ5phZP4eS7vwjpGSSaIetiFrXJCJ39ATf8hAe+gCUVT/Zhuor4zBZMgdWzzT0Hoe
0AqHHj2BHzLTKj+7WVEiaY6r9t+dSGTo5ruTwO/BSRQOShbWJS6jV0WFKgH856B+eZ7yhAFnNS9Q
BbgI0cYK+hcPeEs4naJg+mNgMn0yskLsyVjn8bvybqnrPTuElbclObnPu92FWzaPqcKaLG8+B22A
658nD2+B26yyR/S6hprrooHcttfMdLythWTmawmi9GOVCZA8q6Wh2+lz6rn4QQvwvtSi+dIxr3vQ
kwFo5ra01xOXt65TAGAvcgUZsLymnfjZW+gqmLjoX10+Get0zPIdLTutRz2gJSaktKE1gZf72EbG
E61o0IrvAQviF5Q4QY9zLYAafwUraus9WCLC/vVPwYChjjQwgYxLFOSgRwBVCvjN0LoIlWW1qgKm
dWbhBtN2A33nWTUywh8KmpXMY9upxkP/xlmiMwRPR5A2xDz0TnNE0nc6im0G3ubbgAPJHCRHb9Y0
CbDp2jGIkFiRo4jPBbYYGkOBfeiWmFpqasXWc2yAAVIMqMFBoTBkrcJHxBe1dbKDGugXWIWDrlCa
WzQU8sio/Qqd8sDPh3EV5U28szQDKd0k7DbzNvMOaFWRoF7vrG0zls1R5qnRHxv0Bhy60D4se817
4yiUb+JOD/ykAJGZ3tgXgGtPZzR4lZ2ve5oiKo7eB9JoSs3znx2uuE99U+ALmkSkJNtliVKOyA8b
vObWEuXI/hKq4/I5LHl5BEZFvkuGivlWyJFrVEMSDtk16NxzBUaO0yJiuIvcDWh89clicQiE+4y6
d++4iMq01/aJAkXvozy/icvd8FuVZDEILxzTBZAKYHMHY/rHUDuHuZI1UxeBv9stDn0xWK6f4ch7
7AAnTOEpHn0ANwwb3x1RT0lLUuTAFgDRzvQk0xShSOa2HHkc3FPvlgB5KNjJS+xT2zrxSk5Zv6Or
3mpo8KRFK/KcCwuAZHwB29YKjxs8bkmrlmRL18XoVZkdZgtaTp41W5AZxVhCfsSwh+k1NQLt82Ai
d9oLK/rM+xQwaIC9v4piZFuku8NzWYj+GGt9sbcB1fqI5qdiMwiXv+AuHrkEjVlf7ST8xDRv+Jbm
aek7rhhBJZJY10FdvURVbO/0cMKlJt3HdCWu4O2i2zR1ZLboDqkeOJ/y86zV3UKuKAKahHF7w0p4
VwzMg3qAty5zGs0tLl7F5WYwcJqfuizYhp4Ul3QavzhuPYDvOepRIYTUCj5Ld6YlzUjWON5DiYY5
gK6FbovyHtjNUzIclXNfxtFeq4vnxe3GJBfVcAJwvi9wT4tEEerLNKGVVy1twe/X8egvrbFfE3SF
v3aplx+Spu22fVv3X/UwAhF5ua7r2Hvq66h4HbrozF0QaFjo+n+Nc8tBCkwv96TMJ0CITy2Aj5Kx
BAbEFEVXM0dAWimHD3eyN1sJdrE6rfYRUu9IwqMIt074yQXewzNuCNxrkpifDamnX6I20XdNl7AN
LWMDtXRpURdgAxqB/tqbvqXMSlRxnEyOrDUd1wEiApgxI8IOJlBcztxyTj2etNe+qXvUPaXuQ8jA
dkeyEo3JV/TbIhMpkPWnJSkmhucTQMm/5cpiZHV0aLLkG1OFnlTMGVYxeNVBtoCyUUNOzhGP/8Za
USUoWYXZAFo2hlxYISthARQFrqSenSbUgnibOQxFXAxoRkNNQf+8SzGZyFuEwNl4GKm4idn461ZD
Eo7xafhYZj0HOrlR9Hg0QZGwODnVSVmX/mwdO7+mKbLOu2as3ribuPsS7KTrVGG+G6HTrbsa2fNY
LXGT872VortUpRe+FZ+ZI8q3sI+AgqYnf5MHCzV+E6CoWAcSFgQg7aTxOUBotc0mAGLnSipclwRd
R+6KjUa2kx5/AoZjfRJqIC0Nd7LZgzT4BcJrx2I5C1WsBgXdi3x24al1BGaCu4tMNB2tXDwMS9+b
xuhkm8h6ymrUN7OwLnFvhm64Pns3uPWY5+Q3W7gjQFM1kAHs0Bd7epctwUl9K52jo1IzOlGUec3V
B1k+jWhN5CSUzY0/qWlNmtmRhOQd0Kbzj9A5mnBWORJhUYLsJ5FwEHuHOxnOaQrGx5m9g2SBDQxb
4DGfZpmYAH8SA2t+TaQf5PtvbkMhrBNZkO3IuIs8rMMBxKaNVxo8lzkndIw8LiKyVbuSO3BetFNa
RfMzkR59lIKmJ18LIEgTjBeHOzkpKUlNM3KwK1tubR5Hc8p6UZDvslx8EzQXIlGY7mRRADHybo8l
fIon2QHlzaiJ+vUUnz1o3zu31Olc3IIiObkEWH6gO5kFML1T5+zvPl0gHHyexYu2aHgNdgPcEM5f
JkE1bgXKqc6tuoKQYTxeXGc/3y+gXggIOl7QrVEEnG4qiTM3kI3NAd/mB68roaU7i8WE/CorYStb
2NaKvrwiwFH5uZuOO1rSQN90ATc7P/VSpOTVt1/JbX7qi5r7ujNcHC+UQBFx8ssyuCxBiUakBbtF
RrPJESMKxiZzsyiGPisuukyKzRinAcAWsCQtKaoOL3meM0xo7/q1BykyVK2gnLr4dCeXmmWfZTGt
lxhswPc7GtaeLBlWj+Qt45NZDdnFCqvmAbR56yzogkvu2sGFZkHXThtcFLLVpA0y3+RMe8FPLI+L
XSVqeWpq7xyZb+B1kSM/1gJZQCdqwcIeAG0frHu/Br2zAVWrZwy39Did7UgDEBx3H6JIIsjtd+MI
3FW4lK769zWw/N/9yMOV3Y9qAK+IrqPzHixS5qaK0KMGAKrq3OMxbh8spy/PtHbylq1QvqivUN9b
nhdFpzM4L2tSe8Joj2DcWlUhGNLWqIkq1rZToZG195BDDMSEWx0UY506CfSePU1p8GJTOyQC14HK
sGUBDGm6mNAMBWa/Qph9WoOSSUWjYTG3BgZNAopnFFtZB9LO1jfuJJX43gDEnYpB7rPVqD4DCSep
XafIwTcNGS5bMJSTentazz9ViCONjnq5Xc5xUGFaPeDlVVEB0cDAvXfMjDdSom+6QSsQ/igBHqdM
hBH+ms66TAvKbWga/5Da7icJCG9lKV1rMxT4DzKTtD7balAvJvPQ4cjoxtVwvJPXqMm+MZsdlGxE
Ga0fOm5Hbzfnu5iOmz10XZDuXZ5bJ9AHmmAA0PFuF0nPPIFxGm/a4XAkBQ2LHS1z1KvVKEiE353a
yko0M01NvSIFxZtD3xkuzmSzLBv8PmdImgDB8LdPdROFPEhPbjkKBtZSz85WiGLrPhumL7EBsIG4
aMdj3MXg2qrfBCuztwTUDmcvazL0QUCM9NS7Fcef7VkCCnYlXJyX7UZEX8O0GsCZAuTUADRQL7zE
naySWx3AXAFvCcpqtczz8mzzanpJw6F+zJCU8kOw237NJvDOpSmo1HnUaV9SYxYDhio+9nYwrskK
wF8N6H+tajUGfb3SPVucp2n4JIMCnTV90gLCHQPJacii9nZJMi3AiVy9jy9m/2rr1Oi/bFrwU6ut
aKAdaK8/yfpiTPadTJ7+NeTdRypHTd8gaQgGto/PCibdYp1nOP7KlwrQTEeAEiQnGpo+wLO2G5IT
zdBcbu6dLNqSMuh+mdESfHNtiTJ4CO/cSPYnl8UuYZZ4dx6BHLS3q3je5C7eskwmFLayftprreYd
+6HxjjSb1JJmDZ6K4AhQ63l6pycfXnu33hrSSH6i1+b6TkHGhomTOjrXf21INnfLeat/N7/R8xGg
uhra5Deo7wd4Eq6BfWLYnLk4wWSDMzPgdeoTSYmm80b/x3WhIrW1CeAdcp/JO0O9w1bkQPE80EUf
B2efMY4MNkdHcycAYe4IG/jQVSDDh9Yd8Kb2oZkNSWOUHgAXDOBlkQ/JaNBIkRVBugMERuInLTAS
Q3yr+ui8jN2dzspDjdbjU+v1JppZreB/qXmdPbdRgDqmdEJvZiP6baxezZczDaoJ4tUERtX5nX1R
FNoQrtBmq82KrBUoy44tN8CTtja3ZVgKNLWDkyGJwi9o8A6ekO9CvUqW4wu9ZvqKlqTgKGIBkqbj
bu2UebMdvgG+BbVsTmRGcjGeg7aOn2iRpJN1NurgMjYMnVmySNguqySoXdQuZKJpZrs2Ai+Zw8Z9
VaKiewIln6VdAqDoAszLtF/wnwDeT3D1bWpFEACwEsD0mt4LK5n1QqIP+1IZ2ILd2iOJDcCFCcTd
KtiHPY+D5pFWZG+Y+M/OhnmLko8GbTGlFRBduTdcEnsSyLR2ATpKWndtjamJKqtB6icagPhpnJCI
BQ8iy53VorgxFI2ZhGtS3UgXJw194Sez99C9FE+gA2kqcD7paLp6aJvefOhBt+VbmVehMcg2HxYF
LXHL65yD6oUWZL9Y0SyIxmiL3xMQSpnBD9mAiJKuDxfglBlSZbmGJMQVMMoeK49Z++UWcrZb/EoF
8cAnvu+MFg0INcMdnYPiIxTDjGl/upmO5livo9RjPo5n/UmLp8w+k5dWyXGFxH+KjCswnXGcUnB2
duUFJyQAwPBBUz268hREa6S0Mgb5Ykcz9C6hwOLDFw6VwD9bW6T5FhnWsdzViqw61arHvGgEcP9z
wLMjp4T+zKndDKYJWjHDafes7G5ncRt3syz8mN3ZTb/7DnqHV4qi/15LDSARuRngBK4h8+h1QHnT
Bu+3deOoxFFWoGiP7OPeXKHjjtBIKo4Ua4NbRFqxesQtVxLlm3nJbWQHJSh8gNiLqpE4RLVnmXUH
QikpQDB07Jyw9WfQEgVuAqqgY2bibSFQpCUxw7mTwpHFoHVzOMI8KeUIrEKOf51aJOyAoqIvDbq6
uR8ViQd2n8Zb5VmtbSaFKa2pgRRjrW3Rt+IA8d5+F334k8EiX2KQopU4ebzDinpj3R+XdtqsCCVw
ocr8czTYzY6aX+96Y2lJisWNZMpr0kKxu5PftOOSHefaQ48iqz0F8Xj92WgUeo9q7J1tabpEMUIc
jXIxIul/0zAH0mxV2xMeqAWOhpumOlq7991yc+fcoqOZClQUdXiYO+pmG6768zK0mnro5mUv/92E
z/8XSJdraAZoEAFhpxm2Z9y14NdZrQ+oEoyeZ6Aj1AtOm9DT/6ma0fqmJkh9Wt8SE9TDcWS/pto4
rQE1VBzw7mA+R6OVAx4bfIht01zCMRo/y9apt2xodnVdVauFU2bGS8aF4DvRjBM3oCGOMjDK/Y7A
fMdbs9gFQG7d6Hhqr3qPg2Sx9dxtDZLvR2sqUbBOU24BbcnS+3cNyibQl6dsuGo5jxtAjMbWiAqD
qF8nALZ8TfGYPTuj/SNSKxKV9VvjAVaJFkaOdg4jrPmRluig6bYor8s2pQ5o37IHBlCmi+JaV1xs
2wm9c6gMQP4i1IBJUQFYyTCsFtdlbvPw3/9zzj2HtA5Ab4D3eEACdj1crtzBq9UxLxNccoMsrzTc
88BwMWMOVbXNwS32VuUMTUFo5DFTAUYj1wA8nVY6YEXiLsqBBX+ewcoK4MGcUMn63OkOnlXgVnZP
vS2eotQIr16E0nOaGY1ERwa1UgEP8+qqgRQ26p4s4EJ7PXKyfpBhn4ErlnXl77RTin+JOn6zgXKC
+zi1BG0TO9ZO9xSoILwTSB0BS9ZHofp4BV5Iu+N9z3zXBhyvD/xlfkn6AykDdaUeqttxrbSBkIVK
1/1sRm5iwH8IMCNApRnFwrlwNrstvoZys4u63fO+QvSmLb3/A9TC07x75DD8Z1iupmmeyz3bvv+D
cpG+YiVAO16KNun3sXrD512DQVggj5ynar1o7ES956XlgZSLnJaWBxQ3f3HLAgdr8G5hnOeLbt6i
1AFvkJgaCtQ+Nr/1IntbfYQ/RzFdL4u3ZFCh7nwXs2b+CdCWYB3cxj7m0gguAvefT2ncf0+ztP7a
DUO+MRpUU9Mywk1yAFbIwQyLozYwgGMpK+BkpuiAjdglbKxs8U5qA2BnyrvhqNUJPLze40Zf92UU
ejuiapsZ3dqwOLDJxdFa1WEvCnBXIlNY6OdFXpoWSsVbT6xJRgNrJIhDOlzS6zkqwEk27+OhOH+x
y3CVf8glDhILSR1pC00cXNvTzou8VvtUOdAkF5a63gD1uNoHODfYhz7niOtwfwLa3bxPW78Aa7h+
DHVkIhW+yvfY4C+qC+TVTVNxyJGr2Gq6m38TyQ/StzY60PRgeups/F4p8JlQDaLJjZXhavaOZGlo
ZBdlQUS7JKqVBX5l3y2YFoI0qO32o0yln9ou8J8IsNPs/sYW03WG60Se7iH0pkeLAEDdbGI79POg
XVzheBLkppWHYAkqWLmdMTwVkGfLjH+SiZlHsiD5r7CzxMTzP4nHxyUM6gjfQy84oUvoJc7voUmO
d/NEB1CkG/cS1dU0MgslvaBubaNzGx+IjXwWzWpiIacB58ToPNQHWlQ2wF3wLmhsuBtn5wGdUVEM
WgwcpVNcLyqRmtkfsztZgPTByRPAP/lltRiQzOp67V1N66mp2mMOqEZATnl7IQftWwMIkziYmm9V
18sVLirMa1bH+V4wUAW5aJO/hKAhWqP9IfuC25ZXfarQaFsAwQ+EudluQCMEUBc055MUpbNFr5K2
yd2If5qY0W3ROhfMWmGD3qhlU7VlAYxx0WdvmsrStuQbMFzbT/Ywrm2gzRhZmD+YlZE9tIlloQdV
TUkoW8tdCbw8rs2ozmcZaesGxOU+2XRusAPndHrUVJgl1jxTbgMHSq+Z2y+LksK1cjDfg6AUH2SD
zar7MQEJddMiOXLREhGAurnQ30pZMFzT9uaFhnQyugsu0mcDsu1QEH+Q3PpuCsNzfDKTmZVtgBZT
rG+EbYcrURaJdE82iO49ZCaaJtLcXZdFOB4zXhSfzJ4dqRsmn0IQrCt5CTiPTznSKCZe6U5oXyrX
nhByPZm5dyqjwLmCOh5fWMMY/xWO8osmK9QAdJp2QNNdspV9l3/zelTfKwPylPipZ0824TsLdaQx
am/HL8BrdGfPCO+D29jA80F5kgF5Vl3SbS2wurgCRcp+Lhgajqrq0E15dKXBrFCFzEFz0IhMFBsT
rRxgPALX5WJCM7ybqASj/ogHKyIJERW7CXDhABmWoGOabUrtr0ZmxqFX9AgkyupsOLVO8ECi+VNk
iW2vgB7CUZD5yy4IeYpjg9WExt4pQYrUSIexldO62qnRMx2sFUhDgd59RDdWpQQkJb1TJZvUGLrD
Ipqt79ezN0kpRFZkz50iuyORBED4BrUsOCBxIIWYaqidyl1NIN9eLTKUvIsTDX+SaQpWBCU0pybk
wQ59Q1M1xyOPJajkSKEusv+OR9rFmPa9W6aJ/JLiW+lcVQmeftLJdEAUudoZJ9nkmOfehlYkN4dJ
m5Uk05QZzTo9SY+A4NoE9ujH0dbNQAVb4V3mNKZpNM9I5igFzQwviEv/Tv0nlzsZR0dd6Ve2W6/i
SddXpKaIFEtyLcFbPxC6ccnZnmjwFGw4GMB01YQPIa0JJnxZLtbIr6cogEnSNdmhc8w8VjhEf8Pb
zw8zioYXYQb4S0C7KCjw6vwLsMxRgWkhpeVZgO7OMhSlxZPz7KAMfJfINAOUdmBeLReF20k59D9G
dtX1zvlJpi2KBW5MOa+s2TTNontTIwUCUAJI59wwMx+5gRhPdT0CRglKkGhWgatyw8aSre4UwC21
Dk7NX8kWXDk5aBeUr+G9ocU5eJhFUzw8At5UHkcQpt3sQKbLDnmHW7VFRjPaIZu810W+fC7sYoBU
6IF03M4Ky7/7GXIRhaugAJ72tq5A5AtAqQfVb3skcCNCRpoUPBLNgozPykW0mIEDY1aS6SIn29/D
krLKAItCsw/ljL20uH6EXESLq/KSUxAeew0VtLhHzM/40kOnPkPJTal4wgaLX9Dblr4KHtfoagNa
AsmBa3SpxnZ8wB2dt0J1YX0KE1XgQdP7NRHuANj0l57WbsC1jQWSKTQi/qIKWph5SDZT+LhOlx4s
O9mEaW9on8ivQVe9D+rbJD5YZvQXqlvGNF61MbITdJwZUYh2DnW2ylA9fZzPP3QUWrRcxFrnu543
28xHKNFa2nmxSd2W7cy+cn2rj8R2TCrzrQDEAABv4/ohlob5JpF6xfX3W+wK/F+gbNEnKzeuwt2f
nEiLK5g/OQXKyVA7SQvn9s4dBpRmA32TBoHKyqMTlJuRqGhJFuiKz5E0NhpvEpVJSAHsGe44Mv6A
gQLvn3Bw0IqT7kgzGkTK8Ge4rGmWKMPGaqEJE7krvYTvyG+W3UzJ/C5kbozt8T7uvJ7HOcriKoRr
ZEDm/sMnodBp5CLPHxXeOk9F8NiYxpVVBqiKRGCbPsnAUIQWnMrMZxOSzQoAVZzGcjwuolEcWQ5i
W9QXtMFKcqM/lZURIGcLlDt0gyeA3Q3D4VSTkPSjMsqqQAQrUulRYa+NKeofzXzYFVEZhb6hV3jJ
YgFaxyq5wl8KoN4sdJEbgcFjVMdf3ahEi7YNJvbUBCpwFTrBIYiD/Cht+3b4k0ygFRedGPq7HS0X
N1LcyTycflCDgRTRnYLc7vZYTOY9SuMcMJttwUvYHBMjaY4mUpCgOFHreSoiXh9LHCAynwwWU1ou
Ms7aVFuRWou05H06ByGr+yA3Vkbv7YaS2ahV4OEVuI3lAXmy0O/o7KRkpEjNBN8ENUgXGjrbKYXL
KvQpx7rv0JmtVYrctIG01gK6jQKgGR2ZmkHKYxgBbDjMGCo2cK18Qd7qgjd7/avdGBMKAln+1Lbj
/1D2XVuS6kyzT8RaCIS7LW/bVM+0u2GNBYSwwj/9HyQzTe3as+c754YlZaZEdTUFSJkR0WzLRHYH
vY/lGeykw5qBWe+TcGzcO9LU+gaRUDzUAOjjevtkNMFPheLdHSB5KCetHWSgAIL6NshG7KcuecCv
/UWkfXFtE1DPKq202wuvHZC4GvEMnqte3DLjwJRhPjJFWNndV1J9HqxS+zWebF5TP6moTw4USweI
PCsIfJuPZeJUkz0r0sPf9+G48S8CX+y+McOxPA7Nc8829H+ymAo7aS1oMJYXp+FjpZEW33V4C75T
jgatWTBdrZqxa3V5ZaysIpUbpwscVLDwAeTIo4v8hSXyndawrzQDL7LaWHkJ44fBRj0XgEP6NHeb
cuTHEw8cDeu2tX7wEb+sG/zBUWV4MMaeFsUcu6JoVVnSbaXbFyir8wNzQR6KyQ37wcBG3mFykM1v
qm5rD/j9Zk6N2tCPqevsGQBeTyRnVg6r1mbxW+/l9jory+FQguLjMYtBWTDoZvAtiMTBiSIDKNgE
PM3cZ3tUuRaXIHCyKSLrgwfcW7Ln0jZTcBtIgcWYUSFdyPe9g/Ui8bTMB+Jz0fK4P2tGhErezj6S
k+xgpgN9IsQpm7O35rwEOyHZKaIRHhJ2zsYeNHVmkdl5K+z1gomyV/UGeSfw+GQ5bqeO8LRt4wVg
Nh+N822TWl70rhppn6lTfgTQTGky1Jub+GKAngnNNp2S3Lb+Nk8CJdjPOvM/uUXO76Tjm3dOeF+0
nXu2R8tsBnkxihQzcL9c2cZ4iuvVNIhmoAPgHPyuBxPjSoyDyMbN+LXqU7knJ5kwEAIs7pk6eVC5
hzjKjtSjMwYlGGsovDZ9zViQpzRvz0afic6GtMGvs1EoOX5/xDD0W8CpkjhGSU+APdAPWbU4db8m
dZPhBRyscV5Q548JmzpkARsX6EQ6cHBRlw55BVAzYwN2av5jngjoiPsywiJ8pF5wUFEdyebOYnZ9
h52V5q4o9WpvVM5TDZEWtiAvHViZp+uYo4ye4vAA/u1muof7XWiF23musFLYoXRduYbWkHuMJzhk
5YlyxQIwyxGr1URoRehJ6rMcUHBlSXDOjdRZE8lVNlJfTU2y0sGW6XXk1URMb0CmwdV2DqYT0NxN
DQgBKrgkmPDMd3oPxJIKTDjl1XvdzasgvfCRrcT9+iOUzPMbYQZi5GyVeAtT/ggHwfDC2WWVfnIk
aGJk/qtGgaoVoEdonYAUAa+g0VkLLy/rjWsmMdAacIDZYN0UOUjkelUAaTroRyroLPQ0PWS280q9
qfDT9Iw35GOwdfPCixIwT9QQfpJLahujIcrCFyZ798xsv/3kKzA6WUr2u7SIdzlWnPe8QI2kLpIH
A6yI4I6BmC6EomO+sZKWXZRw2QW5CRNaQ49k6SFwsAUlyLCkbjEGSM7ejEZGJzIZLFUnIwlfnHAw
oXvCa75sjKHekhfgA7Y2B8j5JK4Wbk3Q/kzllN5YFjnXRk6FlpWOW6eWWrvb0kkqmJxnmMeRgw7T
DFyXjywKrF3qRV9MF/nfGMybF6dN+hXLQRdI3Wi0lVa/bJM4f+iSrr/UDWS/wEFiLshJtqSAZnol
sm4P5isNTARduJC1hGDBeGij+lfLUl0msVj+3Z9jxEf0PKRmkJia5rlxzzHzDK7l5oehE8a6d0DT
72Y+auR7vVoG2H8Ol2EBbNxVX5Uq2dayrYCgHv1zP2v78pGrXD3Oc4ASoXxUZhFvdBQzrzUJRvfa
Hj6DSRSbBY07gJWKp+/RkFygF1o9JZKVJ56MBFGjHR/rpwaN+8cg9cRd6QFmQ/bKxp6nxLbRPVjQ
tXunqFGACNTke4//A8r3vfasSxv6V0bwhYdtevr7OwjDxv9N2slAwgliCp7r6rbp8FsqdWaPoGdb
1peuVNjPdRztkI+HzuA+RFmoXwOzg6rdTeL12oFMHJi9dHHbn8ZMvqndWzEYZj+GUUs2LsZOfjpV
zXg3z38zZJqNTkqjb/vkoTH/PjvNDoHoL2DTrjYayNE3gV8GC82tGaglQUb4q5mkeXAmKx1qL9M2
HufPUWlgK5GDTurIQDkXnKlZ2RlGhonwtkMi7miIzOugfJxG58iH9HazmSoBmmLvJmZ3rJIEadXf
PSocwEr+3aqj5L5xErYGijbbmUHZv3Z1ecjLTH8Cv0t234T4EZCdwsqPsF5TBwOF1U94HboOM414
CWki7FHQXTTmKJz2ivzEx5utGKvCwvGgtWBOHu1awdTOQGkmENa48rM4TA4m1FgXFeV2qQ+y22Ax
/VDmPoXTL4NBUWwaQ11ykA25/2BBv6V5bpqLuuQoEsiQ9+0Pw+gbKIbK8Ckq6+wR6mSLxrQBlg/b
Sl9ZoM7akD5zPHpZ0qI2KIJXjF4aGzjY9o0LCAgaRfBkmnG067uqhV4Cur5hBEiTqWNW2Xioj6au
D+ud0xr5kpxkc5roLrFM7UwmFGNbOzy9QKdPU7Z82aFYmiUsXeZO2r2gJsBYBzUQXUHOuhdHNthD
k6K+47YqL7h41tkQ7E0kwF+BxJEbQ3TpwSuj8hGcRwP+q7gk/t8iZGCHu15p+ilF9i+GPOerAGnY
2sgb1OILV51Q4V+ugYtrXqJMf+Qj66crsyk0Yipcp528DsU9ewrNR9bPMbQG22Vv1i8oxGMb2y7b
cBmlPYfu0z/7YZcBsxbmBw0vZ0vQ6xqPRh/Y28BwBiCq3Rj4ySRZgdM5fsMO2Tm3Hf6jAcdlYdTF
u9FzvsytLHoQmuntamXVOxaNBDOB2ywV0KlfpOtuyrJKdjaKpldBiWLk0LBCyCikLN/bMtmRzRqL
/qllji3q6gQRICMd7Cb4aoLTekMhZIKIJGhlLFBEQtsZiAAQRe1JYI2IFDpf/22jy3/uk5sCyQYi
uXhfBa57jpwaq951Y+lgaWr98RKo5L0bF+YT+JX3xvibDoRT7DItH5Az87pXZLdQjt5GV2F8DPOh
V3UVBsp11Mn00TrAg3PX62BBiEzH+ezwzNrZBtbmg565nyNwS+Ir6boVIObu50qTbIt3Q39V9Mz9
rFeQX6jzTK1prB7H+sZSjb2msWlQoh4YChgb8iYZXkNUkUCBexxr2Xi19VAxtiUvoCT2qm9B20nd
EqJxK1tHYYT0mnxt5lBurESF/X8ejdm0MRVgMP13M4d8E9BmY0Yg09hKSV/bUTgFTmNuh1NfjBAP
gfJu7MGDPpiUciXp2o6HyDTTDTb+wknglhymQnX7VZ+MKBBXC1JjIU4OM203jWGxe+pBXrzeFuBS
X8ZdBz600Vt9eLvRy6D7fqXhkkXNpuggNjKPN8cIbIjgvvQxuzTd4EnF7fX4f56fFGEiHlmbHCAW
N9O3KKCpX8ImRTYZwHdsog/VSyHPYCpRz0kx9PdJp30ha8XBOWEIm6+oCxiZAKOQsPfTmGi4dE3t
Pwypsj9x0KPSzLHnLMMqUFm8TyBzVIwSE2le/jpkSmA72IGIyOzAOhCCFNTXmgosNBTeGdmvyMQJ
49McTl0KmW1BYUGjR+KVqC/5G0EVEgMk2iLx0y11Xbe+ZPXIzmW11sMYRbAHD+SYV1GhraaoPnSt
B+g3THNRlCuwMRB5Xv/6EfUxVzdCKOiMFEXdf0fR4NQN77u+3dpjXel8oZGe8p9sTYKyMLOMITHy
cVXSRTpdr2RUdOnOftdz6pVf49lC006RkTQlim9je9GiUvYJpYwXFFia5yzUhyfAWLH8CxN7Rc5q
cKyHJh1WYQ1QFgBMtQ4SQzyHyduGKDnBcitYtuGYlTTjAsUNEurz41QWuI9XA4patxRcxJZ1Suz2
bZpqPK3KY3627PS/Tzs5x4gau4lXp3ZSF6JRvaZNfwSdYTx9k4Hr2Mrj+kBD//QZmnx4o3hnnPfj
z3fbPLrLAmNfj4XCnXLqI7XU2P27rQ2BtMcLJnB247D/r7F/Okeu8DvI4yRd35zcpnpmGlK4HSqA
tApAKUfgtcmpogfsk4UXbAI8Jdy1Xwc91bFfPOTbLnPBG1GkMZa2ngnNbNxCdSxOL3RAYVy8NHgk
dlUkkKVURXgwwUB9zvkQXsoQKllcizbl2CMTdoGwJox9DiJcTCKjRgPuJI9WXrBLhQ0aOaspttB2
dL7lTfUjC+3qtU9Uhn1bt3/SPHyOVKbFvVlZ0ABG9fexZcAbdQNKnSskcO9cGw+OWlbJRVlYM9dJ
6TyLTgdtPAvE16HzTiXI3oPF/zpf5mfDU5RE8bqKCqj5WjUoQsd8mK8G3PaoCUr3byCKkxvPdvIj
HchOLTMNf8fNbmo5H9HTXMqMunUOcLwByc4ly0L5YBuhtYO0Ntuh6CR/qFPTWNZFpt4hQbbH0877
kRXDqSh59wYtPW0ZQsL7Hn9hvNeHFuK+ehhsyzbdIKPk3dOBjVXNjaUZa0gkOnhv+odjiKN3MFQ5
0ID/bS9b3z/9cw5/3IQMvSpftWnYnSWgrOd+bLkSqkZ5zb8jhcPbFdkoJPTYsNWl8122voAG0Mcw
BXnwg6XGimAMHSPIVzcFwubZPRT70MR0rtkedT0QX/Ps4yehkNRhqIP/+Dw0IqVzzzN8DIv9EsQu
WPb2KLLDicaP4fVtbh0+Jpjmi3U3XZZ4pVgGLqRkdJu/5BUY7nRh+Q9O0+b3AQp3qUd2XLX+g2G1
G49BnQKERI62wIolQrGJYewpjg427mtLUwdXf6VSxEDas9hgweAs55io7Yd9N2gCxC44GzmMDrgO
z/c2U4/mN5x0wURX3dPJ6WMUMnyxxBAcpzBX9TuuQ8kgbqF7tWgcX96l/MKAzcE1ElwftC7d1y5E
KW/sbgxMRC5MvF+NA1Kr1gHhdSBrmTUeAOsfs9CkKDewN2UQ2YvZASapdlslPj8PDOV7Q8rFndR5
ew6zWFuKKja/6vy7x0v/vbRZtnZKPzkC0W48uLEwFn3LjK+oJTsJ1VjPsjOTrQ/ynl2dpdkn3Wze
wnGGTCtBLdpJLKs60e4B/gSDc9XIV1A4b/O++IlFycUEhcdDVAAnIBqIzQ/KGDbB2CVb17F+Kwds
hDSdxR8oWGNFcy5EvKWeaaGijLUmeBFl4x9Qm//r0HumlY4V/v6BPPzDTV2j7INt1POHm2GoRPuP
WYYI0E9AZnCWq+Y0WapzMKH+cyh5OhpEzaQLHgXquzYUp5vZD3eQ3Trw++aA+vnm4IwHcGpgaUBN
8LyjSX5BTYqiPvmpNQ+fYmb3HH3lmea8OtN8Zhp5e6J5OmrZ5vADAo22D3LIiNvrGZ02AdraSvKF
lRn95ElHqNsVqi3mXnCeYyaoGxlDlgP19t/++UTUojnMj/PMXjaATpCD6XtZVKgGzntcfQYvw73M
mNiaQk+eIcAJJiORfPtrRK8Ncoro8/IzxyNoV8QeUK29at6Z410Mt2meRFD5Rw9ErSvkLJt3c1DP
iuvuJSiw1Has0lqSPY/le69EcYGcmXtSttYtaZ7BVt8zyzEfYx+czClUKSc7yyxQuiapfOzZ8Iba
+2QBqrnyQAfno/Unm5PyGtfPGBPH+bf/sRPI7H9tBHLbNTiwY6ApxSe7kRMVKIv3/L72HvE2UJ2g
rS7OEMMQZ2qBYeVXK0HxkoR04o7s/xlmZN9kX4JvaZxC6qaC1nhiCBCXYqJMlupQFcg3jL3ZfjMb
Awpwmyn2cwqDaly7oJB5GLOFvkpTEMPdOOYutdh49SbhoK+vPgvUV9IlqjXyldsZ+dYE9nM1cWFn
gbUW3fhAN6ruIiEwVzDrSAcWaO0+0fI1gwzBZJJWmQLuPIbEiZUAKf/hyqKgOkZsZUJqHju7edAf
ZZW2uFLGJh3CrA63KdM+DU3+y0T2wufb0GLRocR7CRgqTKs4Vxr0xDmq4ahHh04DXGCV460OYLXy
B57y9VZCEOpMXlXrYEyjvgklDKh9QulmmrDL4nIrBBDifp9/66skv29kkr3sTCfIX2I87u6Fb3xr
2yF74VUa7KEN3kOVBc7CNIBmaiAiT93S/B/gIu7861p0dGxG29xybCAi9BtwUVbYQ9CjfPbRFY4c
npvK1Q62ASAOqUCWGl4rsAzLtrMtSDxAeSAe+cszyUUO0KGMa9c4q8xg2FgHbzQ2O9uFxf3hvtMT
ef8nBwTpy50oyxyLJuz8Bh52i+lA3ZZ2f63Rc+M2AqzgwZz3Otuh/RYAE5eH+xZZnLt6PORIpQBC
0Olb6oKPudz8/cds3YKzDN0xLYMBsep43NK9m9+ylbd21PKBP9qB9xjjmjiXINs82mWNJNeIVJbj
7ZoONcP3BgYSuSxjM1pDbJU9t04NsYdA++HjbcRlAYdqNHipQp6HT5ry3Y3R6Dbg/lF3dhIwb7kc
uM+rOrap/oxK0bgJkr4F1afN5WpU5+Y4YbWLUnN3GzdwI0B9tWktQzPrUL6GGgA/EOnRDXPcO3IN
WsCGFM9pHf2IKu7/0PLPoeDqewXSdpDqxT3kUvJh4wosLv7+xWJBcHtlMtNh3nhpehDCdO0b8JQM
o7QrUQTzaBfPjRDxHV4PikMUgq0/yrHlG5e9v3DK3P0KhD2IsPElysB/VkVev7gd9vwcPUbFMqoO
FnHnuyce6djn9lPQzceWfCcbHa5ipmahv9XW8OQDeIH8GrTBgTHGckJjz4BphLvMttUWiST3pW4S
lIaP8uBAVC/xWuKfUpA137uQL1mkifkTQkHZNo77zFgKy+kPbjD0BzMrerz95Eazs8c+GemAhasL
Bd0KWQoz/TUEFHFFgmo+BNaJX+JuOU7kKGDhl14byDUuP3Ph1rU6pmV1V5i2ds+AQ0T5d2VGWD+k
zRoVtn6yLhOGFJlvnx3sw4JpS6JKyWuzHYoi1WIKafsCYokBgCQ0D8Wwwt+llTbg9JUJbgrgV8+6
3zTrXPTRkrkmO9OBHFNMBrq8BS98tZndcwy1yiLAJ3ez442dul5XJYeytfc0J5noIMsQlY26Hejr
vOg0gOZw8psYsuGlZlgAegMK6jGkbFq2r9r4u+voHMo3lQWwRBkczQGy7UjiZ5/CwM8WohP1D5DC
OFFSfwdZrLmwtLA8ZmDo1+Ry0FG+iHSi3i1ADwnMdta6UH73zQbaRKhd8Yu8Oo/ki2tgf7Ollw/V
OYhNPdl6+CZ2YOf87LdVZRy0vjFPITtMvSHOvkdR+FZ4UQwkj9Ei7Sn6e5WD2tRvuugx0qEG5pma
DiinirGPZeWfoLPYLCWUZZ65XUMwrPSGs2Y19qbX/Gpbp4Z5Kk3W7zqkdY8QAbb33Om8fS6z5Chs
MS4y5I/AaOoFBF6yw3xAfh/s0mHS6ajd+O3B5S+y3dynFgAsSMBTkwbduGcbB0U4XqbG2VLuC7mY
XbcTXYVeNa9GTc3bYfOEV598as6uq887f9Srs1w1Bf29NPTqhFcBV02aaz5LXA7Rr69qNl6d+mrk
1Z/1xw80zwyyW3f/99srnk23t1fTRaLb0k0P0FIIfN88uDwQLSIxI5rHMAoK/BgLG6hcqIR+BUB0
VYyk252ZfqoSx3sZirhficHSICpjbKFVHgDmhAN3i/cM+PC9I41fJrJbClWoymjT1Y1D1nlwwHrm
cmN3QVh+D0r6VeeBXpjmqCJ9bYbGDrlZHTku1Fb6AMK+Qjux3rRIz2+pGzvdi8eUB5EYUV9SR78L
vbJ4bUIktAaZDGvqFmEJgVb8Y+6MOmg+Z40P9UyEKbCyH/o6BrNMbxWvRQcMU5zn9pG8lljmpue8
VHVYg4Ir3DYiGoZ0Fbndo4iE2HZGD2JrwL/0o0iaO9AC5g8JxBunQw0xiIXN6nZX2Jn0FglrvT2o
x75SyGQLHf7ulnkEsO0YEkPeZ4fiz2ohx7nmCaUF4YEii3fM1T9FjY0KglC7RDYvz1WcSyRmpfOm
RdhUyB3gAbEN0z/GwvpiGqH7FqDQdeWguvbQDoV6doECLYbBeQPhgAUV9WqDzGi7nN/vZg3wQOLJ
Y7Oh2dI73uygYPI22KTckuNmAjy9k0UiIuyQ4D1nHxnDXTVWruM7ZicI27MTdadWk9sonNSz9Wwj
hxrjqEWHTnbdzgDbtVrHIGa7tGIoLlrrZXt/fCV16x7ETF3dNstST4zt1LeSZummUBChaNRjNbss
eQB7CvQgUDIG2jLHRLqzCtMjC0prN3Wbimen0oXK/YKCqE8tz5d45roFFAycYqRIG+eYIkNWD7si
D4eFZzJt7Yeyfe0sZ0u553hgxqIIm/CxKERzGIReguIegFKgmfAfFJpzB7pQhsVEbEDgMY6+up3c
hhJVmtiSL7cKed6d16XyOSuHEwUMTZAAqANtrXlkpAfiCfXAYpEFYKFszPAnU+o1baT/6sumBC+N
ZV5KB9QtyKc1Z7Nyy73uBnKPJS8/82Qw1xXwi0+NA9YXqy2Kt6hTz0UTNT8hx94ORr/NQuHuUT+z
suohfS0D5GKHvOy3qDRXrzF21S1Xr780eMyu9IwlRz0sGTL02Aook/pLlw3mQkct0zLRg2ZZ+EkE
/DAKCiqRh8bK5Z2480pQlaHU7xA10kuPeOWryhabs6MvUkVgrCrePTguquysEDA9yD1oHjbYIBKe
19r9AFG6Lw3EW5atadR3ygBBpUpQCIaXM+OLA3Hg1De0TxLF9ftmgKC9pXn6uyNOmqWML8JFdtKv
likqWIDgxu9qojx1GhGsS0OqRQgYZf1AHtlAoO3d9ktxjEOF+CZN7Z05MLwegZVt2Vb+oYVYwpZ1
QOFhT8FRhx7Kjuq7HoJ1SAOT17JmcQXkYi3tJ/LbLja1FrWdPKghCRYJNu3tLkJOQ1jWJz0dvufS
lVBfkPYn1KR0yzyA5vvkRBJijQSotwYht/2JmW6yT1XZLr0x2Iq07Dx07BsNdXgZX2xAsWgkmZC6
/PuZXA93e5pL/68z0WwRWKH+60xTgEQ2++NvAin+dwsl09K09Q2k1tWRjwcNVTRTywd1EWimxj4d
pv4cNKCM/Co865d1r6IrC426igLB0nJiWxCl9clGuc86G6XQmihHAWwcPEOCNTj80y4jU/vcFSr8
k12Bt+lg5mG6ZmXwDZeotgjtAqy9ro9Zfe01q5zu4qmoO4nRDlad/t1X0Rtw7P2f7GHfdBeFYoQp
vhbxI8N+Pio/9JAHywTo/0Wko/aphmAXgNFGIDeMQ2N76rO2rk91m+LhRs2AWKKrTgJ3kOUbsplp
LH+55WBjEquMwOYXXY+bHBROh9L0y3UBInggcMA7TbYphmikpzMmQ/gFaofxdvosFFlaBSjcGAqZ
t6nyL1MWG08mBW3aQ0k5b7LRQY4Z8rl7ZZPRNmg1tU9AXA2enHeViRJ6EZ56dUElP1jGgIrtgt/h
zpctyM6rxFy7RiF2iV5Wr17pgGcedaVVpZoHJIm+YDOnes0MpAR9xv0NDSqa4VV2vQ39MCO/sN6+
z2sVoTS1SjeZkMORDtBB7nctfhLUCwtkGeI6QWFhB+E6VLzlMJAVqHD03db8NZCMaeEBq99o8Woa
REbXVOAEpfnwFM+3FtZqoNZPXfnOBpbfW6plWNmCVx6wKjNYQ5ktW0o9TSC2A/d8AM2Yt6x6lYOK
XPFgHWQNW4kqbwA/U1awbrGGXmbg0lr545Z5jAKjbeGmJxcpVL72oI91MMFazdfkBk4ClffarbWR
efCJAmiA2zkaSnKGau1XnrXVHdU86g7/CSbV7l3KoFzqvVadCZ9Xp2W2apG0XdmhW973nfNeWLX2
jOKS6OAq0A1TtwJyaY1MGMp0ITLzXJuAXPkZBwpqDLYGed94afLYD5H3GfJh1hhEE6aB9U49mtDS
U3tJXQOpp2lC6mo5iC+g67egSck0TpqhmPsR0tve55Tf0Zn/+SlbD29tNOnNp6QupJvE1afUTdQ4
oyJnmpBjkV7kwcs/P2UUDv4yjpIGDPPSP4q0+tbGctgA/OofS7yyHslOrf9h64rbofN43HPBMW5Z
2lrzsh54OxRd1qxAEU7doWa8D/hRFh32nj68mmxHwZREaKslT5v8rXVsvi+U76yKuCygEpb/RKYW
T+Oo7x9Ejk0iEKK95bWEti+UniECi+4Ot8ZfQxtfAJQ/DsVy4KdVy+4B0P12D5qsfIcvgB3mw4By
uENeNJa9JiN+kuAWpWZY6VkJMvnf8Ywhe+1X3YupN5EJcBlU3DVwjkCdC0nQdJExDejokRY7VvgZ
nHD3B48lqCaDTSBRKV30XrrtUqe8B9gl3YEoCddECJG1BRJI6j4vkmLXSuABwxH21A0Snqyzqh0K
OeNfRhpN0QJ4CtyMxWIKpCm61hkAuwohONXK/pjHxqNM8+KlrVsUaGHDNLKZvRY6l3vwY1/ZxYBC
AGQW5d4e7YNC8Rn069/laKf42o6KA7K07oKYmiqU7kWGZu6Jy2kmb+pxu0OCaIRgfoQQl5MZgxTU
lBXeHEA7G4IlcwXSP7ZFsaO9cgVzV3gXqh6q0KwegNBR55FSxPciiHmSw61AUov9JX0nTQU6lYjJ
cuUoCABFXX6qkizBE2psNnkFLK8t1pON9yncBb7W1VVk6PcnbJ8MO3Jng43C2XHwbXTjynrJ7Sxd
BSl2Rxfkv2rSIBrOMmzI9cZXrlUWSiH6fsmHvt5Rd3D6HDsglr6gbprZ1lPgvtuOVV1u4vE2bT3p
jfMrHtsk0RJ1qIWKtgOkLvfS64f7IOYa2NzC+8z0hnsy0cHlqP9yUZq8mG0UMhiQwY5AYLAixzwM
d0cIgGuBt5ltyThpl7LPdeOKwzxT1WX6vQHIH9QNg7t5ojKy3VOUN+vZRK3AMSVUCs3v89Rkh2R2
vBlYWS2pO0QoQoEYAm7HfWf10yzkoROazZhVq3i9IxvNRZ8w76O9A4Kp0zy9qyfaXYjV18fXQpHS
BrA74v3VN0VTa+Aj32K/agCIEXAivQy8g0gk8uaoff1iD2zftBEEb4C2X9YqGL5HuRYtTA27tMyB
vJuD3PRD6KJWtlUaiEEa3p6UURWb0IhR++a2BTRcoXeq1+alUH0bLICOQ3F6BJysjZ1ekduvAM/0
2Mhj1mMjMmNjtw5UyvIGzPpdXm01ZEwfujKOVimWWizn3TZpwP/NjVawBTVVl2yhQZ4dr2zxGNOD
wE/PU36ksHJEyZO9rqCaroPLFqvKYem5YGszrKpfJLnS3pi03v2uYt8GoQ6Z0w/BAhsRCx3vOxC8
C35W2G4E3rcJDz44FL/5TfruYeH2XoGJBAWaoXFXAhajj/gzR4OCfaaielEReoyM8Yha05l+p8VD
cXBQ4HRnjYc6063/Acl02O32EwcIgnOGn5FhmPotGMK2wmDgTlw9uoX2mUgpiXRSjSSU1JJRIEDR
1ltr8hLSeY77k20e6/G4PPoJKiuz76QN2bmlf/7oNWNPi5PvJDJJvrGXQMEVGkYVTpuDxtRAQciq
dxtzU44Upl6q1ycUUHwbiIAUMKldVjPznoPkd1mxRF/b0EFwT0FfOGs1fvirTOScg5yMEQt0kOrl
2lr4dg3qZi2G8rBjPQ48+w6WWPYIoap4gbed/NRjj2UNbdDwc2Pg8VMpPGLD9zrW9B95UucLUQDt
q/My2ihh+McgSdzl3zcL7VvCNIM7oNyHIJLFLI/Z7k2SENDZSGiqyR8VEC4e3uJSXX9SDXuHnnPy
Tbj621C37JOFv2Pbpo3YsSRsP/0tAGsHcdfrZnFKoQC/RKaixg8TD1YSTqPHpckrVLzHbrWZbQU2
8Pd5UT8kNgo30yQDLjES5ucUxHmLBIRrwH4YxtSdvaA8sBfYDh+346oHTTt1XBOXKNLFxXUNf5+E
Vg6EFbrk8Plgr6BYbq5nm9ZmX82qKI5k8qsSQO546YQh0tFealnHtotskJ+g5esDjPVHf3aXqrqE
aYhiV/BaH//+P+Lmv/JlFhJltg12QO540B+8+SeFFReCDUXzEOvYpTVGaHFeIwXjZwUIgWo9dpEY
iHZhZTbHqqghqjG7fTmE5qKKFDth62IFLSSwM6q8XXVCb57C1paXnr1hz6p5qv20AVqGIb9Zxs2O
uox11tFQHgDwo9cGYe0TuNDAjRV6ZxoVZ7m7EUp/jrJGLMiUpUlyMaxX6tB5egWJ3nnWEI/WlWQA
yoYSF0pWVUW1UFhYnZAoLU/UEqPHS+KLsGJ/S70pjoZQn+KcNn/PwqbEXVbrN7kEe0yOnZs3w+RI
0kv1wsK8PqhE71dV77K3QOu/WayUj2YRFvf9gM0J3tbsTXStuSxBT3wEdEx+js10R/PQtDpKBrd+
89lJD60Ra8NGDCCM7QVPT5qWbSHz2+wVKBnYmWx0SLHAw5NgxKaNwdM48tDgNDM1tRhHp7FXQ8tr
nDYXqbMbHGiO9bKD3hL2CvusqhfYXtMetLK2jlmA/yI53ORrMKDa0ohUuDFTy9x7XJhPfxiomGkd
rb7C7n9utu9e+w349YVVDP9H2ZUsyY0jy3+Z86MZd4KHuTD3rXZVqfpC09bcF3AF+PXPESwVSzma
7p4LDBEIgFlSJkkgPNyTG4JScsUci/ySvx894P8WeCUNgFwN1Ek5fq1XA78uQoOu34fXizSWk50q
lv1hYaMmUFXx0k8A1OJlGgda6uVY+QflH5Wf/eJf4pEK/hBvjrb+Uk+Wtte8XNvkSrX6N+u7hR3j
YxfjepZPjexyh3sCVJxj3BW3VPs7a6iqkdge5YHqerNuABtZb+EoPTrbMatfWhHLrcgt81DGdfxQ
RFYbJMIpvr1H+B6Q5RQR4iDnoTTAoEsRoLo441TxL9aorHQdifycQjP6QLdIwCshqqU2HIUonwEo
9A6joQ3xRpm5ChMkN/ke8sFHN9X3abMOJcNOfBPiPQqUz44DsfNZ6AWqZfU6BQ5yE5EQTK7x4pbb
D1QETLovJE8fqrBYheWdcC5ghohQkJ36EtnlTt7Iyu+0R1660R5lWT52V1OtHdmvjc28CxLT7W7x
Qy4dwakZoVwSpU9Hl+dgYWqPMVUMEksYQUZCVWroEiMZOcmmHqsuoxzcC3QIQsvIbkhTPsW7HsgW
/Mhee2aTrclJDdLsGAEZvDM02U2UgqiB/KGibKAJuTXshz6B8rvamC97ckNaThPEMWh/grlPW/XC
0QrU54/e5q/38LIGt1QzoN4uNnIFCpZNv54s3V2lQ8IdsDXB5toAtSkz1AKg38CrB9Za1KsNIpiY
xjZmVkEngmwaGqRsLtTDvbA/MV+sEhqlARBHvo2SCcjyQ+OGQH9kIK5L1A9fNaU1qKKDcNRXgKyG
a3JabpXcDLWPJg1GvCbi/u/kQZLi1WuFXDaokHB6RmTuxmSXKJSpuh2ZesvFycRPNohBgP4QWpcw
zLsGfBao91saHM7zdRk62SrS3oe7vENNIFfqKBRJ9tyboAQW4JnypA1Rs/PBdXOUpjEaFc7YPfCP
R9ZZl52J942kAdm36uIwr1pX3JhWJoQKgXpexpvKMs8csLigDgd982EcuIOf86s8efBiWe4/DNPE
DzaykMEIIslT7hCwWl0CVYDm/GHoihAi6Y+RbyPr+r70/CkHsMbtvNF9vZpBZk1/CBKa0cYsm2gl
W9CGW5ZrBmD5NG6psfQ+vKSNDdr32pxd5M88MzrwAnudZQCybaZi0qo2U4XKJqZPtgvkMZxe6QO4
JAcgC9TKADTzv+Hk9f4DhuYyqONCJtJ0XVs3riGRInczs63r/g41twDXQ1/q1nKqdj86bMRG0oUu
QDn568xu0+fCtxI8LUv9RwQ1HeAs/5RD/4KtRvTZNKJ8Pfa4A0ZWnK3yDKkhW3b5JVVEWMICi2fr
P+uCdTe98PCjVG5ntFOgmGW1JZMmJT/eCLvaA1da89Ljpy7JvbtG6dK/WzQWDyAXVGMVg4A1XqoA
QkSm4pYa6Hu84rVgOCRW5R7DrhAnHDeDChTVo8jZ9CDodUH2kxld+r2qfgCOW381hO2DyrmWN8nk
SwDXLbnpvVB7wff5PPgs/a5FzbdY19yn3pJP0o1LcQ9c+XhwDAmurYT1q5AVBuCGk372S18/X5mg
iJn2f/0Cal5vEmzXY9gbMMv1TGabxMHz7csD8PDtv/9l/F9oCHzF8V7xJFB/Bc5K4xyPIwiFrVFs
e39CTYJI+KveWZuo1I1Pbi/zM6QVxpU2IMxzNS/I8xQiD76OYk5Md+rp4InC5F/1qMG7rABU3xPW
erAH81Nhn0H41r4C43BEGqX+5ItkPOalCyGIyWB/8/00zOv9KnZAQKKBuR8F/IZv6VcMQhBDdKMq
7KMnr242FsS1e2YlqI0uu8dIt/Y4JPVeenAoHM3eTlAgKLyXCAxw6w4c00caTVhySBrJH0ULTLKO
mhyKaqZu2ssQhBtPPUg47lprKiBcXfZrPdHjr5Y3BVBpt1+9KuJboHnbg4gAWNIS/kwBlY4jEgty
J3cgyy3WXQ5i2Vpk2MAU1YPF3PKhzeNo71V6tVp8OFhIV64+QONShdCAHNKVbxv5nZnHzS72WgNa
SMA/gbX2GwVUeSlR7FoZgQ/67rPPeGJuAXgQW1AmxgFuSGMXgOXgBZx8RYichfsKwpwNXnuRAtPB
deuZUEFwGsmeXR3VucpfDva0YX7XH0Th5EceC1TLiWOmfphyqlJ8HXCYQqZnNOXWlzV0yxXLHY9a
cAG5KDGHKob7DHiRgwf0iwQA7mTijw1F9hWYzajexJYdB6Ei6Urc8NvoZyW2Ye1dYoB+xQE5RFDX
mf7UThpbD5VsbhuA83da7PnHfkqmU4Rjgp1XJMWdkWmnyIROUtTw9DzKda87w7l32xHa2+gB5vzW
Ix8KbHB0bptg0vSLDoVhIB/96x8dZB+vzlFsEH8xS+HJddw4PRr/8KtrRd7JqiriJ8A8ilOZO+YF
Ynr7mnQtyJQpqH3iEDIWYZlal6Lt9oUo2vsMoL7bKKpWUZQMd1XBxKaq7OEuyvB/Rj3yfRhtXSjT
NANbdWbhP+ZVt7EVRhnsufI8QcY1MJXZonx81yZNuqXRvpX1intgEKJRqfenorCLByDOASCQtrML
C+PYJqZx09hu/JhnY7avq35YuVYfP8ZNKc8uZ19DXgb5oBefwr5x73MjOiOBoj1nOpQeM6ikBmTm
TtvvTFCkbMhskC4COi+ZDmTGyfiDl5oNGk5MVSuCCJsdZ+jzCOFpcQ+d0bA7VKGi7qn7DT0RCuFm
K+ZM7OTSN2xsV6NbFp9GmXi3XeN+oShXtNhdq0mO0QUTRFe6Q+uNdnYBeOWxtEEOFoVgbINqED9i
HwWND8OsPhv4+VuyATmBbgLkhNNM6Ah49edqAihLD8d2q7MBSHcHe5MTENXOyRgSHDC0U1WjBh08
eqHhF/F6Ga9K45uZ1mnQGP7QnLrI2UGeANUS6n/dT7zm3svYF6PwQBP/7gqF8wX1GXi9JjKCUjNn
kyZR2LtLChsoVZypZCiZYyCzqwd5qCFeBJwtrkDBU1SiEk0qSVR1wcq2nW0PvgEovlQgUWbDd19z
eCDbLPqkA+0ErYa8ufRR3B+RQRM70FaX902oVIHthL1mfX7Ditr4E9VDAGDF5besCCFcXmghuJZx
jGZjnwNskchPJW7T2wnAiQfH44DH4Pv7JefOIUtt7yV2yyP+l+1L3OXOpa899JQp9NILsI/2N+Rz
o5ZjqzUaeGFmG3eyjM+uSDnOxVNLkd+ND+LPOkQuHdTqzncQyKwma3S/NNwxQbdgi1srLpIjPhzU
GJFjf6LYMk55wD0TVBmj3Zx11dQN67tg0HocZ+Bm1KR6uiNrDpmAahjLKBP3IYMaFdi3zK0orH5N
vxT6fZhdsdIbzu5QisnvO/q+gUh+etuqoUJsE075cFn2aprlN1vU4owr2rVxeZOOjrXpgSp4iTm4
xNWX0c6QGDR9rQIXcy0OWluztYmva7ljEW+283UcJ9EPUNUGrX6EmsMODEvriOfTQ4Hcnq3xJ3pS
5/ZrzYrFQFE9f6IXJ4TRCPTA2rNbFOoHk/jeH772AOID0FS2MTjAxcT/tG1ssCdU0vpe+ewUff/F
aUyQNmVp/pqHz715XmSh3RA19aJowq3BETP26fRcGUm/rhzDvB0nieNJaB4foVWVXJALYJtkCLvH
vmrDACIHyZcWR+Pq21UPeXZfq+PFOC/APPTTknp2rApfB1H5hKeDOrU0QTizYWEUrxNlWmpLvgxM
LI/XeJ4gYzioHfsSTYE0JUetS5JysRmRBTxC7QU8e6oX8aFZT4qSjI4hCsVDtpCKzacSvX5yM4hd
kZ/lZrnCH2gH2ohb+tCP0WGMPP31T5+N06vQx+Rg8mLcaHFtvGY5v5+sKnlsWaJfQPaGSnIVnDdQ
8XZkJS44GMsfcWOA1AjiobMnNiyvs8DLImed90iBxGZcr6YJdUiteNac0v0et+BSN3gUPY5RZu6G
QVYHF3utstK7k5baOVjKI+8SpUC4UY98o/Ilykc98iUMOjZaVN3/g9i/XlMb+ccr0npaqj0XRSzW
tSK3cxM53ibQbZotRV1nx9zcZyVko8hHDZg24rWhKsgXH86N7yylrjZW8bQ2yqQGex2yL8IWTyG2
ifvO0qK9mVnTU9H5r+0IOZ6/DcgBWEV5ZuCWZvodJ7aHmCMnBToTYIwMLzubKMu86BEv1zJNuy8a
1OgGrUi/ew1ymRPesu7LakRN+thOO1FUyZNfoCKutWL7tgt1JzCazsHGA9nKpCirT2UcWbhd2hk0
umHqEBVdQ4xz2CFZUX8q8jDFzTuPtjRqF+60cyBWtKZRNwR//YBD3FWZoGi7KtwQ2VQ8Cmu8U+M3
JyQS8qL6CsbKYAgL9ztk20BaEmbuYwWs7k6AMutAsX4GZlMPWN2r2LoU7iNXsYOK9X3u/U0pj3u9
B8XxueVA7MMxGHN9R78qOOk7I9H9uDcf52cbstm7GopCW93p4ycOuEEAxtzsh0y/8XRsvoEAGf/g
pV3diywUe4BFxr3OBb9PeZeuvN7rvrHmj3mKqrNnTqY9OkWHmh7htEcLj44bG1q966Rr0j/Y0O4p
VpPlrcSP9qtIoBrAGtY8GsJw9qjG2WeGATJpsPrpoID8Avrzp8Ewyqewjv2Dj23ihvwmpMVyo/wy
9jLGk7AcDr3vnUGwGJ/GUNgbsBqld5rdvPWQtbI3Y6Qld2Vm2xupelH4WpkW4BidmW6IMATf3T5o
UG6D1KFjP5lFC0kRSKAmI05XKWyK9f5vXm/9X/eUjuHbng0SeB1bSwua59dvtybSyCDTrsSdYcUH
pOzdI8rq3CP1jPfe4uvwEUA8VO5/F7uELfP/Jx/A1UgbgGo3GqB3OcuLkYoY2SQC1qf5kyy7cHvl
pwjyzdPIniXEqLuM0zKzrJhabMj0EGS00BejkJw0zWa9sT766vhp14HgrtSjdYnk+LH+tcnwxnAc
WwYQjRro2snBnuk9hkZQjOkeRPdpcV/NogHyUQ+oZiiKLfZ/nbeEMFQLzlKbdJCasazdpGDlWs2i
my53gthD6VzZFH9Du2eaVCemuEyh//P93/9ysC+COKHrWTibMA1Xv64js8VksspuvLvSsHCcK9bl
4BTf0zKM8E4fcRD+5c4e4mvZXoRO9WC6wGmjkgv3KNzcCl58l9MAnjP7QgDRqEuxa2h6/a7A2E0S
xjFwBECOoooPIKM8fRvINXB200AM8VTgg8LxDqmCqUXCtsj0A2guWjBwFK2OdEvl3Tli8u7stmT7
uEE51uLjTaddEjltgH7vtYDiIP6ytc3cupBFjQdFg8CU3EC5Qejd0fwcNdubKe7ZmkIsdQmr17z5
EuSjuMEb7iPF/zjlxjbTDPYYRbF25zcxINLCehkyw9uP0M1ek5lq8QTVOBEeyfzPSTJJu6DM2beF
eQ5KSdLLnLs87fJz5Q2fwWkNeDNYSXA8i+MfjnezNbeBoUWRgvc546sRWr2vEjQFqLwTyYYOj6yQ
fwPmyL+rwqK4Q1YsAZAch0o0W/EpoObLsteNz+WlcjQAVcs6/WThhTMoXECuR4hwoKzd/pM1/r3b
ZenrZGggXQOF8x1UrezdwIvi2LPobTrOPd+mT17zkGbFJS6RoQHxxD3oZqN7kXj5pzQzIL4Id9IN
8oL8UxPMG18rcXZ8QvkdjTZeZIPk1WyONNqF3b2l1hh+rgEUUBAmo2+BOMZF2arV6+vBGICPVOW4
eBdDiUPBvepm5DW+NDaP1g7QFbtZc1AzSrAOgYpXaeRBXqR4EgBcBkJa3bm1+uLJ8jVVNpGXWwrJ
cVR+KnCrgn4WglEm3z2a2Nwog+J5VOF02Gz0Q0iihq3Nxm2fimw+x/MGUMn5LbDTPPfOplaWK/qv
8JwoX0GwRTuP0zg94S850H8wqvmiXZ7ybEengmq6rQ/2TQwKfKofmeuNU5VpAoRivVScxGFSQnPi
hf4ZGhVgcUhsk0nNXJDMSvtt6tigNNCd2uGgOZlAXRwa047LI5+KQ+/2by7yj8rM4gT/3m6H6lkb
Z/sod5p29A9hlMWAJCCqSuifpGm0+N4Gew5ZFGGH4l5norshi6YXiS/n6cXQD4cG24nAZ8NmYv6x
6Kvh0Yeg3i306VOUg1jyc60BaQA0eL536lp+hgrKqaxZ/1ihLOU25iFUJOxs+lxAK+W/hkU8zsD3
hOmNWg3bjVyGIb5JsRUV24pF1cnpOWerNKxRcgkZ4hrSdOhe262dxHVAE+YuXi0+Zb2EOLFaZPbR
zKweIMND3Q+TyHZL0Hu4YOaRjnuZXDCbowiXbb0OOThHNdQza/B1u13FjsLIdosfHKUQZupk1K2K
Nkw3FIecNXIxNA9VIuJiqYQEVhdeAj+FkG2j6HrdI6cDbAa2hOskiyvQyguxC8Pi+0JHzRMcEYHG
D7x96tWfBsZeLwPemtmRfNS0YmcV+XA/G2GYnv7bOn30vZvC5sUzJ/zONd04ZaxuntswXgN8wF8V
xGyf+aLYOsrEOfOt3WnJI8oxy5sRSvLBKL36dZnO8Jb4CD2BXdSXP4rMk0D6Q7msjkZA42WRnTXb
RGp1salHMWoG1GqmLcWRPzNcNwD1oFyPJrILmRaGj9Tr6kabe817r46z+DCFLjiboqxEgX7Ld3j9
sF7wxdmRBJbrm+YKVS/6RdQTu+knqEjTcbTD7bPVtxlw3KyYZ4Ib1XqJsychwCWiPv3V37GYNGpK
N9kLFLTmU20eAVU3j34C2qhV1ZR48cgzZA4naL7jbA7js9MJbQxRrKEgw7P9NuF9GWalIPAS3Xei
OiFelQZZe+iEi3a70J8QgcqV2cfpne1Bsk1DhYroQXZATQuCh7lHZm+2kIiUw+XKfxVrq7qiGIWN
W1RafZzPmtbeO3zo7sZWVqvMGS3wWWfhk9WGO7qNdn1Y7FjTh1u62/olBNGl2z+BLz29FJCqme/C
y/TEG8MnFDvt4vBLyQzxQJg3D+8FWp1/alU266dBSDkYGWBmn36GAYX1WdRsA+iIDlJv9px7srg3
gEp5wDGAhFQT6qHJpKbWZLNiXR6qXG/3QD5MEi6ONwCrRl5utMPVUCc4+U/j50of40dUJWVnVLHD
75k4Ks8hQR7hLR7Ep0DLnBvoLLa4Bwqc84ZRvY7MCKLKytRlovBm7BbajgghH8XZbf6LXZgvITbA
J4qgRefl1PJXvvlqIIupwVLjZ8FUudoeeRJ5oqbJJrCLLLZJbCOLrRnyLVICyrlN3OkHDS7+eQU/
rFY4lv6C3CwUp8q+exi6pHuQqOwI/NSpjmT2ulfd2Um1IosaaDjw3dUsy23/yGJg8PVgxIMcUI0s
yXYukmUbKbDj5mWSOTeGNW4TTYxHrWs6eUQGfgNKl/o+dUv2qIpWkF6xPr1b5uCaswVCZPzFH61l
7H+bV/VcR9ZJ81e9biafPchpxdbw0qVGccljD5lr5W6Brd+gfgCyisp0Jv8BAkv9PXZOw4ObdReK
wksr2+tOpyEJgyjQpiRACsQNMjHz0rZeDy+2Fr4tjXLG/NHUpDhJt+huRtVAlDEMdOBqtnnEdQNv
5upJPrD2poLyAzei6qC0lMyd3yG91XjphSLm4DDK+5P0/W05AV2+nufyycNhu5FAgSvWTeCXodZt
Gpq5yvvJwAXU2nT9cvTeLj1f4f2CFFKMDfCM3NJ2eO3bRVHk4oCuSO55PD46kEtB0TPz974ROmtp
tPbLaA36qoYQxREiR9ZLDc48mgQBt+S+HEwwKH52sS/YG52391iO2lMdvBWnARvvucEvxkemeZpQ
laqcEXVdbp6BkKne5izh12vMdhnG/spOhFhRJK1JPSsvAJNepi8j759qvuASQr15WerO483gdScd
BZt+fuOHtrZbCIASxQpEVEFXPhq48r3P537pztxCFAb490PEUtAwepZ1xwT0sVnvRzsyTaBb7qrI
rZAcBTaVfNQYqSwvvp/skeUDzRr5ImYeTLNgZ+HhS6gE4N+WolU4BBFOqLa5d/zK2vYxqBSGKE7v
B84TVJfjtANZfKBIDSO5b1XjF659AlJgjiC/Ypq/sXP8Y6tJ1JA/Sb7xKXJuF/eQaGd79MV5cdU6
5MkAJESNiFqeBmRfgrcijevdcl295s4aukXVxmcJj1aW+rzOBMzMshZ9Xvzq2mDxZWPqnNLEvV/+
rKHyUKrXoXwy7V7CesxfzR6leWZsIUGpTLevV3o8Ts9GXdmnDviuFVP+uutYgKyQuEBxunyqsQT5
s6nLdhzsGluaHtcjKC2h24lCIg8bMdcOyI86XXdlR/Z4qIcw0Cwx3mo4TrxFLXazihkvtuHI4Hsf
6EB2FhgD13Y0wNQo9erR+uSU0M1bYsmfuMiLQOvifOWHsA9YMvybxR1NSX/pbSXehI8xX1d9FtxS
opPPuxtTmP3FtPzAc4wctJjtx4Z8nhK4pQFmrftytE+/C61+M5NJICp6xrfLsksYKrWN9vqqI/Ih
uyaeXq8ucWVKmkurFkiJraF75QKNis8uppYdYxTfCLtoDkD0pkEf6+KOmq7QxN0E/oI2r+TN4tcb
lPCj0HbCDwOxkNkVdxnSvtfzCxuZHpBjlODlNdxzDJwZSmVkFm1HI++DSMoaZyJm457t90ZEBR+A
mTcOAtwMBxqg2XP0bA8cBWDd+JW4o7XJtx5wTkEG8Ue3jdNsTFQMbcjXitp+yPM5gDxlP4Ef3tT0
DcXbuCc/cJSSK3rqWu9cbNQzaKp3AjpGLMz2iYBetq03Oe5nKGLhRou3X0AooDuEplBxfGqQwB+1
eku+1p2giVSpyZGaDIEM2DhNTUAlamKXH7RAX9phkZ2WxvzVpAE/HLITb93PfR+128W1zDJCH+Uo
KmzxUe+/LkczlmCaG3eQW/F64EZbvcQbzwAdkNBuh13vgZAUuwbgEwYNVBPg8yxXpdM2921pg7z/
3UcmDZCva7ZpXu2bxLtMUL88GqqpQgu87dSlxhIZuEQTi4fHubsMzaGlF7nY9En2tsCHKDn1zU4t
T3NwFzf3vd5uC8dGsRqeqfjWOtYZQC8cvFG3ThK3XnNob+M9vN4bXgKMErMjpMKoq8IjCYITF4nS
Ywo+d2fIMZpiD7I1Rxw/UC0eNV3MoBHVs31juijZIx/V7VFF368h5CeXB2GLnZG4D74WYxMkJwPZ
dG6A8hAm9SplUu935j+YZonCKMDFMr70YfU4lJax77BZu2Fs1NaNodefgPLDfQTCHt9Mq8FTo8IX
cUgLUERI8VVjwLVCL9l4Gh2v2hg9OFP9vqihIdOyvdRKfV4JxZj1J4g7tSD4r6CgOODhAhJ++1x3
4q0BVYW5SVpPBuSjUQ9gt3pNdqkCO7DcBI3Mna0OPVbU1qaeDbwOZ/UanIMgHG9vZ4sGaAnR1gkC
f118dmoQPd0DDQSidWArTH3d1ZF+jotoOGntn2WJCoGAXNToXZWCMzbeGhpu2ElY62fyz3GZskMf
XPVBjAy6L6LpSD4Hck7JkSIzHKOEGD1AM9du+mPSxdj7orB9PGIzDg4Rp+y6fQtNyCPQKaEF9QCp
AtTYf3jJ0U+9Z5woYFlmiR+hjmesKBKUvNlKMmS0e7tswd3iN3MzjOZNN6GK88pPZo5jqBKKdZcl
nvyOk3ZnZverKz+ZEOZDiiqxHmYLBG5BNdigb1/hFb+8xNrUCVCBAcl10Co5nFCZdwvs47gL03o4
MdVQz2pQBw/FdK3/aNM4CO5v2x4FhY6e1OGKwimQFoyQ7wxXy0I0ApkLH+TYPyf6OaiHAoqZuzST
IpnhddvSy7v5CRBC1r5BGf8NPQqmPm72kzuCeMWqAGcCKdmjY2un1pLFagyh+xhG/fAY1UW20yTn
AInFw2Me19ODxPcTMoyPsyfHK2Jit+CAUQHQyUzPQMN/JwuwGYTVHOl2vCTNFjC884Jk4uxfnFAI
+XkIoZsCGFMM/gA2XpyywGGaasikZozAPsJUiEAZ4QgBdQTyCvwrNCIyvA/LEWqC2Fj+XGKZuKy9
jC4XWFYQQt0K5rXVMhQj1aWXFTLd+Cw6CI8TaxATSbgXeMtaGIGuCIKIPohiYwHWOhW7uGgWmdSj
MDLfY8lPS2b42R3fjlDdHrzLVdI+4dQHOMaJxQDihP5J2GH96Hn1U0nEIe/+ypD1o4r3TAfMMCJG
faiLhLw7VauutndNiy0Mluqg7o6ePWY9vtKaWQeLTb3ZSePLHDInaXEQ8engdnhfjAZcCK68rVOr
ERqenYtNTgrPLGHsmWbOn2nxX38c+rTzMo7Ar0L3LRtlgKnBDfTBJE/Ekos0MvmAo1uFOtcPZC3N
B/ZKcrapxU8zeeViL+ELoaVasO1Hd6XpnzXc2J996W8KvXRevSG0tlwrjB2ZCaRmisq2XlqtiI5O
ByYC8kszf57wHvrQ6mkE7U/sKshflhUIVaCTcmGeYT7EVfRkOqn76jEAJFr1rBgN44aBxeimniLj
Jun077VTDvsI90EPeOvSOFqQnnNVxOzrXbtD5XApsft3dRP6Mz9XSFdGGE9vYXZp6pvJ1XBmpubi
6BA5LOp2qBNoUgP6wCPO4wK6LtB2Ejo9/bcJaZmbXu9YLZAn886D5iSnBFy9J5mZNTiI3m1ylmmF
t0/qUkPDcyTZ2FHwVZpIBf/4p2ssC1kRTtYsHeD5Evqz/aTJIMOp2AbAt2oFdEgI7tsRVR6ua76O
JV7Zwla3LlnmWxLUArF+SqCZQBF8quwL9SiEeoMs3pYik5qyvk/MZ6rE7Ib2po5lfqHKzbo141vU
Hm1ojBqOp9e+lCJaLb5W9u6qi+N4t/h+XQhkx+PFKN0dEG9gGMuQugKA+TQOfnZyB+RuVtTttVBW
AXVpnPVNdpp8QOccWfhrWTg6DvLGj83/5ENC4m0uTeuOUoZ49r+v+A8Wq6HsUQB2hg9Bq+kM+++m
HC6d1/XbKk5QMpaF7n0X9n2QqHJe3mbgu3LGl6Iq+60b6iY4ugycf5mQG4SsdHxM2mh4ysKw3EZQ
9dskjQOzihLUHnMR0KgO+qF7H/K3AhwwT9SAQPaArEN6R/G60QBqZmIvTYMOXhPm1aBP3R2iIgTz
XNmB9MkDMcJp0iAnRr3FBICgh6xXkmzIZ3pme9JVU0J+MuPJpZUOFH5V40JlCDn0h5p1yM2Rq0nz
ALtW9zz7hqw5oNTFOvpWjbc7VqIQyzOSEzH6fqDwFdCgBefNkfyVYmZfBuOSgVy09Y1VouEH3nvx
1zaTkEOM2vKW5YJfShTRrXC/TL6C6WpTQmz2c1+WeE67GbhgGY5f40zeUICXYENEM0MgeRNf55da
sQRUA8S02jH/gndRqLnLuLqRqudZlTy8pYKB/nG0oOt7MI0Qr5P63zjj1R8ETKDv7c9+Lv3dZGeP
ZGkJXB2xSH0IHCWrV5E1DesPQ2En+D6t0odKJaKpSSMANUXruDtKTi8D1BuM5gdjTbafrUj8nKXn
9Y3Vel86LevnwVS5HJ4ZUCFD6r51pcRDM/WPpeO1T4NjeYpt1d1IPrRPgNyHSAvFMqDRHPzB97jV
QI09n7oVMJg3rDbT27CsuicoG4uVJTy2p1jdyYcdB+Z4jaQkzlx4fIgAy+XB1MbmiWQHr+248fID
Dv63NLrETU6HBzE558avwRLhZvE5rPQMz9VuqJ7MjKuKEUi8qpK2y9IUILCZzR6HrScXwsk0uPiv
Ywew2g2ZvStsfB1+F/YPrmV3yEiCbQgShJMjAnviyWZh0f4tA/fCyH01zNUKplqBBrSa/hlBKQV8
oYBMW6I3LxnSGWAWdT3/3LYDCJJLBxn/ttiA3NmG7uCUh+e5C6qc8Ex2ZkCZR0v8o8/w5rymyW/h
bPoBccVsN5u04jysJlPPYLG14hGv1rSgFxr1WQd3j2+OVYDKnezUYdtVgQcNN2uzd9ITOQ01IimI
nDScO9MPo8o8VfGD2/9vl/iw2tyl2CTCzQD1zPkWSnzPVOrCY9NHiTQvznFXag912z5nqiJ5KMRv
/b+Jp3Wq93Vya2oOHAyd0PkSa5Vx+IRSIwe5pHE9+ZG1WIayCjnNY6AUebN+nQfkxNUqyzw1lu+0
JpqWVZcrqtElVl1/sd7H6LN5AIoMZllGQVzztZVpfZC23AtRmseLU68awynTdNtJ8KgLfSpO1GN9
7qB04D0ImpASRArTxaUBrwV1RrCE66A0QpmsqNasG9tLZQ39NgOmAKjuor2Qj3qiddsL9VoZNSet
wUZQTXBVQz2PQzV2nqbz6WRBJuEw+5ZVqNdA/RYnWyigvBpYrkEfwyt8pO3Vx1gGaAZd8/1jND4o
44a6R+nSpNtHo3W4vqeuRV2/9+0jKmfrNy8NuYOWAG3mNPbRywWgatR1Jr0B3yeoE1aiYmJFU1mj
OVCNUKvMC+rMyAJU1DqgXYnLu4Flxb5o5ADV3JqBCV05UfUL6j4NDDgg4rojF27Hb3FkUkOjcQNa
BmbGp8VPa/qsx5pGW87zaVTFFsiyncIJVyEX9oc/r69iwwE64WC6fotb5ru1n+8NxxgCuuoy8B67
+Jc1M9ywN6ZSLdICMzObzUiV8obT4QtQevVmmAvpQ3Uy8MGWKm0i8nAN2MgGf4482UkvT9SbTTFB
/WcZ0QywchkcktaiZ87x/0n7ti43dWXrX8QYIEDAq/Hd7XZf00leGElWgkDc7/Drz1TRaRzvrHP2
+L6HpSGVSsIrbQOqqjmnLBN+jFRDw7/ZyKW3xldd00Gn8OF7s5SGtJ5cZMjbHTjUvDY+yCJMVhqo
xnD24mc3qwRKbsR1c2XrvfAgTHf2sOIJWhmQcsK9Gb9O27Sf8zTXH8B8vCH0NjUuy+WqijJ2mm19
B00PvKIAwQymHI308IDLLF0tVfj16ozEIoNKEkrDmUKXyGcU+wbfl/migCrYO7nMGGjWuhdZfskg
rbXjQ9XeuSyuDpGsgoPbaebJiBtrNxogXe7AcLzJvbx/ZB1DbUCWOi8ickHu6fbd59ySEVhi4vb7
2Mn7ZuzZrwZaecwZBtQd9p+4pvTT9DA9Gr0+/Ci14bvuOv0XaHWbqwy8FqAUdDxf4DM8iWJsNsvH
QtWfogNyyvljGRYyVrWVvH+sOshcFB8yYJjA1XRIZcWfLENh6Xt2BzUQ/tREJn8qlQ6KUQDRmKS4
bdtxyB7T+IXmyCtGfGQjQVq3IQeasMphDdbY+IE8QiCl9pqV1z5dhGzC7l9ZDVAM+eNd1j1ODmoZ
aA/yaJWIOB+g4EXDpoXoX4To6nIVO3PDdZBHkIVRH3c0KvbosWckw0fADUZwY4A0WLyxMcA5PNYf
hWK50AV4h7sAiXY880HxoUH3+8PDarvEB/LM2/Zu0qFG3ZoqhM+BZ6FeDiEwlHWUmk9D5OfreWLx
awHL+z+ojQzUk/+BoER9sIOif1QJmxYmOQqXMH+NoNQ90BXjgPBQ2TF0XwEwZ27SrzqRJN8g6vEw
QUT3Fy9BqDzFrkCd4LRmXhr9DBz9c1cm+hdkG91V6bXmi1N107qdrOohBVMRCuQBSpNiRK4JoqYH
5vqyjMWeCiBRp7qKiyR6c6I4PSWCh2uyVxX0KgzJrfuxEh1UBZNnqvTR88DZGDWDkAeCSSmHNKU1
peMXDwDOBuHC7y2Y59caCqrxex/zyxDbkV+piZRNJ5SLTZ8yMALirKQfjQRkPygk4UilNtnF0cxL
rGX8xR3K5qVL/UQNyNJZ4g7h3OCS14794kX1U9tPq74U2QvXw+Q+yYtnGrXKxEa2Rm63esS9IH3p
ZYSKDC7YoTKb7GVKkmanA+e+pgWOrMZtPFbRKZns/D6xzB41xXa64Xj5N9eeJvP7ECxtfqKMZjp9
y93sVy0tkbarFAReq27stJXeVPqeUW2SfSgBhX0qVN2RFZh8H5eFu9JVpRI15G9nk75vdIFapvJU
GGn+lE4IqoxIAdqp4wN1GKPUWCIspwiIqaFhKBUBMaoncBatGLpZN/5q8xbIQ+U4qQmavVn3r8N5
K1pG+wEL/cvTf7aGYpODah6zc+doeBq/ahYbcuYcfI//mwut/S/8/gsXF8wtOxxg7/4L3+Wy9YTH
9moe//lJb7Yp+zsIX5pHxwArFqiSmxP1qJGcQdVJNdQjWzFa3jap09fFdLN0mbhZSn543CPYuuxs
h6B7cYx/uigWigwX0A7FHydUQ73/H1tVeGvTcNJD6TT/sZ2dJhx03XG/MRy996tWeF+7Dm89+RD8
bLm4z70q/+ICe77uhna4WIORHnB7LfaJHvGHbGzv076+k3a3rRwG+q2oQOVzqSl6JrH3Jo2Dy07g
+94qC+ZmLzPot0UJZngz4SfwkWX/gMj0KQlF9720x28jbnhfvUwkK9QZyie8tQzbACn689I4UFc6
uzKMzsOXG+sypF6rJZrf4za2dkUjhhWtFLkdDqv39SBDg90C460vm9rgSEz0gm9AXAmYHVjujoQz
6rInjgPDG3gcyzsdr6I+mcnLtdxfeMPlMxbNcELXD0wgKaQCrgGsHKw7/MV3dt0Ur9oAEgFppd4G
Wcv81XAcY9eCbWJeW+f8HcdGa0GfHZ8gxwI5PrXW8BBVCiwH8Q61FkQYEW6M/Gs2Zd4Py7AvkLuL
3qQtku0EEOUR0S4Xd1erADeL5f4wxu0YZvJH2w1QZW86+76odeiQgbx1jViXjwfngMcq2GQ9Hc8d
BE69B+QH03vhis1iCjzYlanKZHpPXjQZ6K1UD9/hsNi0FuWAXoKXCGiGeg/kl5Z4KnPGM5/8aDvF
lX/ycv6yLHVjXjyIeGdL90fjIuLJEG7BsWWYzp1nWXjhm/p6g/cjyGQoIzWtlvXDuiltEPDmAd4U
yhT3KLfr8cLvJO321hP8qi+Ce8Z+dgQ8Yl0Bk3MiPwt8uWdW6Na+s22uQutNn69tsRZAan+24g5f
Xta0EEuolNo0VKySqJUnGvJ07fFcfNZN4ZzGvGhRbVlA/6PiYBmJOnmsewCE8TzPgc8MJCiTAFu1
8LHDZjS/ZeC99rnttZfFF7JS774g/TPeamEcZpIFaKbE6zqBRK2noO4M1fDHAQXI8qyPxd3g9t8i
SLxBSBCNkzXvTRdq10OaJT9y+duQJsiFa9I+RMDgDi1IB0ACF8i7juOg7GafUsWcniDoi8y56lZK
cJw8kmwA8zrKhAfHA9PTSnO9+FEETrz2ejc8U8MluOLWhqkXW8vtUH9Wj024K0oZHERXu6ioylMb
ZZMSFIKs6U6VU5UB6CDQdRdR5qtxkbtsozv4rLRodqL5qzHA2S1SqxOSZAarOsAipHPXCuDDzBRI
jyujZzXOHU1rHWug1ycY37lOwA4G856p2hhHkOapdIB8qoLW2LT0rEcl/rkF+vZMLqHXj3dqgUkv
DoszzY4a3lCzyjgudeC9LBHolSDZio08uBLspCpx8ptlOIs4H1Zlh3rSyuU+8vn5qVC4iaUhGyMA
xt+mge979w6c1lzF+QRwstphcUa249Tj9Xp3Y7/dNFVXv1oW6ek26Xv5kDXg0O9y61eBjtZb5i8L
tAP4y88dMcDy4aOmeocbbyl4tZxy63aWu5orKrvqVywtsCYtoow0cVNSeVN5+bE2hJYtTre/izav
dkFyH+V3OHIY99aklUcEBoYTNYUph1MSm+/DERL2OOyKzY2dhrSAfG+Gy04VNEHKFU1Dp9AfOk0/
0CxyEO+XoOHfbIsLL0Y/ZDw/1uq3FregHIsdlMzTMFM/wrGLwDBH47k7lMYvVjbdlmz6wPZuHfV7
0QFX2vGwQAVEjdsgjakHkovy9K82Bk6bk/P6N89lYWV67WbgdoPbBvALC0RBQmRi0yi5ypsJGi42
EPFs6jg0Ebn4Y70mYzzAI7VLCfjRvMuyFimjaj+4aQNBM7dPDB+lbNB1lUZ9NxYB25pB8JNMSwOa
sfpuGVLPVgvqQhMbwAVQ0642WSaW4c3aCdUaIOwMAZZTG9BlF2ey0XCZCHGSWoGert1kWamt43Zy
jhVwpQejl92WibLDS0h1sjsn+VGlOI2AXdF9bDOIrAWu125xEOzeGFTUa4XyJw8U1vf79x+QkUFX
56NgmEqF56rhfy0Y7qiA+KbumKqIqQy5lqLagO7UPQVd6EG7vfBONHQgigQ2wo+ZAPG/Qw+2psWF
VlCDguZsl3uQEkS4lvvMgIZGE3t47x4NYwNMjv2G/5WzabHon9obvjeQyXgRAKfsLDPrDyNO0I+J
laBOV3lY2s8WRYjfEXoIfN4gUBP1dXBkYdet80ykr2PhaHvmGZZPwxi0jKc6thnovPXklUnoXY5F
+A9NVmOfPNQuMlhqpRc20XNrclA3NukrmXKwOScmWAQ0cKhLHrzYiFeeIwVltIoBbyF9ku4aBYJ0
U087CEOCoV7N9imohPjU+XgMQrlJVSZCdi/cdkhTr+caxb5r38dUeggGmBrJZ/frO0um56L4i9Bj
SCYO+xHZQIQCfiPKtBpQB80JnC3ZqOGDdUHpSHBHo0ik5SV3tSsY2s1G5CZzGVxt1OPtz56FQcBC
k6G4PJtWEZPZA0QCPBx6eXDpu7g6zUNEkQLUWZbvPhXrEM5VPraXgsa/IL7PquvexqQfP/fA/aPO
NHnJK92+n+SAKihlr3O93mhjPUEGAcPxtxsEOe170Q5fEc3uTkWr4zVLlvl9ZAU416exeUwG+0B2
S8gIwjHSe6vrODm1PJMgWcwhYKjws7HtsG3adc1MHAWZx9iXoA+fiaOqWB4KkLQ9eYMsnzMj3RGO
tgNEEORTtTeDbmkPEbFmOyg1XdOTsR97ljgaAJ/hLTdP1wuFCjfqfpdV7acgsBCQIvqUmfKVukYB
PpsR9fUigfRLgFzXAzXQ9AQFP4ikLTk+CBsNmS27hMhBg2jClSvQlDsAeCJEtn77MeSgL5Y1LyKz
bYP7tvL6e6eY2rsawmRaNDZH8N+1d2TCnwTffhc/gdj1cAOnMSIS005vsk80uvFbbDRBW0mti/ys
sRFdVftZ4QDJH5qeu8sar5XzR/gPn+UydHktTj7R3vPnoo+4bCOclyz2ShGg1rnI9K0RZQ+RXspz
2g7NUxOP4jxCkL7TE8CfVBOEfbnJo6re0JBzu35KRfFgW+H7IoZ6t7PgbF5UxWCI5l7nrXoViafG
VuF46hWI854M6KqZvcZ2ZA81M4Y8GbkM0GGd1wmwl/zR/Vi07Bi4tViNfYC3P7Xt1RLyWRx72pcu
ISVHlVFq7q5sc5fcAdDFh1lWtkikI+MfIGkvmwOO80BjmdL0DRw+5yHUfEwoR2HWVLk+Gi6z5Pz/
uBaURA6wbvmeoVRnM1AuJFZURoA2gB5VGWeKYKISTuoa+A9A1zYLA/EyQd5CLSbbv04UCklRTyBF
i5Cqq4BA61GIuSEYaXpmALuAuIvXm0qT+tFus+7JROgQINYo+h66WrxCtTPCEzWez3YlPhYOieF8
i/KwmRfmAIs/mLX7omu7OK/bs5UDgtHHTtivadyNYjc2KSR59RDpbEBxW1SUqy6rxT8RxGaBMVS2
xNMg9aq2iIcUWMioyzaz42z82NyYwJLb1U7l07WWqy5+GapZgdzH/04+6biUivHseO/9bKHodqLG
9AJU+8eyKzYyRsaw4lJHYgkSIyebpqjLBLh3tg0IwqMG1NzzkNYDcDRp/rIf73Wc+vS8KDYc5bgr
mpmNi1OHGtrT1SZeFGERYlK7HMGgPTleXZfcyahD1HDbD9PXQSA7yFRNGPXaCAnAxcZQgjI5TB7I
tNiXYafWL8O/uZDtv/CjT6GumNvtf1wxLcIcCWN1NRviCX5ri3gDHKl+5umXCmiKmfTZVDz6NDTA
lgKlEQ8agGp2maBFnvV5sfBM1xjUg2ofCm3AcooGTA6xdSD6PmqIrc/5oPRbbDcuNATEZc0Kx5zX
tygrn4kAF19Z2C2UxjtvD8Q3FEKN6alCwuCs63gwJqbGvkBJTvhgixzPbjlpT3UbPZF9Su1yI/uq
OoxpqIGMf0dmt+y7vdOA7ilFrcAXkLCdIpwYXmTodHf4JiIuT7tWbb9CRC28uIgRPU6xicomXA3B
VSBzuNMDiV1FbwA9zf7uEDQ7CMEDpqO21cFTh+xX/ElOQQK8fJ2spxw/Z80uQP8oq3Q7FpG2dkcn
ew6sChXi1jwYjCx/thrRryuttLbkIPCKeAFEbV9bU/5MJsmgLZG1mrunoRHL/s4x+RcaUZMpuQ8X
cJ0TbTlNpnvIbTCO0mw+9OVDkeMNMvG+ZC4opSciYRE1yOihxlJs57ETAYiWsgoMqyxDVqIp8NaC
0NMjcaw04F+WgyMuRLYSKhJikKwuNC1qc66P05HmyS4lBHdUIfGWbDPDi7oIQ9WPv9joQrg9rhME
S+0CiAYZTMEJdEHBiYaNMYGLvKKWpuZ57smNVukTOCN+r7lZSENmNuNOt8OXrhmRTVQN9OdsBGtQ
xgI6jXrDQVj8bgutGBza87ypirZbrXmjhbrwLMCxaB76J+PK01pvXae9dXTxZJmbCej+Y4qzSAbu
MnRphny8HLSZs/Fq/qobQZ/G9JetXIh1AQfA34RuuWsuUJZapRerGhLUdDrJeVIN9ZahjmuC8A61
S+RXdNyEhLlaIsB05upBepwntGDflRANWbZbNqEeCv2gN9DKix4n6XyZyH1moZfd3XjeXJP8l22p
F4Nhd8gqHJ1c3kyr2hsdVI301h5531ca2VbunHtbt5B5TIdfAce7jpN07bszTbvg36QVs3MlxzPe
AkHT0DyhlKRYUfI20e1zWybup0zY1lYXbXsgjyKEyAydZT88rGy0tk7Orj3oPIzXgXMcW87tHrqG
/Kk97ChmnziMr51Krw80hA7a2rCm+rUMY/vMFWU32aH/xIHBd0F4rM4begJFiz/dOmX3LAT+/83N
UrvRctrtz4v2Q9jMFwU34PtFl89Gm6uLklulIalgutBFkHUyrAIjHx/j0RAgci3wI7VL582xvUMT
yRTRcgQBh8SDTPSHB0/A3VSmobumQuWKZWCi4AjuLRXIA0OUHHLa4IFUUjTUBGA61zNzeqBV4wCZ
lV6PPy8OKf6p/o+NBpYAG96A+s9m7nRIdV1x80EHjaumlb7onPqZLN2QZr6mgSGSVNAWfxI+Ixcj
n/27xjiJMJn2cmobJW9irmv8H3zr8m/0XeGoJPEjCPre/4uDlmqjL6zq3YHjwJ2DB8YrexQOICXw
ZNogzmlAz/ojd6cjryvtzQ0nbSPt3DjqWV49TCmEUMkD0gP+2MrgCcrFD4kZx3eFCfYj+sT0v6LF
+a7DC/IDmVCBC0FzVPhsRQBJpRD5/40jgaQNnNQ6iRb06uC3/D0mIzWm3QdgQG6N1WKjntaoJdT9
2zrIgth4m4SwJAgFoN2JChT2yxvqak+SW7PulpLl8lItPqS8/0wm1PuqRL0DVS7HsH/hpFDtSahr
1uwKi0ySM0sgBYNXnHBLd23IV+Cev9zZr8Z5BZnrOLqnB8R8i69T5z8fED2DXJbde8fCMH0wj4v7
payLj1IAhOqYIHHQfteFKT9wZIVAJShblUPJECm3Ek9/v8WTUr+vA+haxLyPtkYlClBoO608Z96w
DfuuPs62uAHyvoYiYy/BtTDbUI+dbDUchVEyZj787/TZyIEqUsc/2OE80zV03XQ8h+m6d8vrbokG
BFZDE166DoWJmaN1K5mjJixlPN00Ku6fmqGmbTnYTPHg8JjvaCMoqCD316MQjGl3c5fmbctCGaSw
O382egyv7YPmZjnBkndUJkAlAUutwL+WDrS9Ha2Ry5X+suJmg7kU4WYvr4I8ruWKcwjsPp7UU/rl
pmeZXfZF1Ah9Z5AOuJ2ty+x5iLJkyzShnTSlPwoMRtVtSyV2QsZCK1B+IMMVzS52GlJjGcOlLlP2
wEYoVMrpa196Ymc13NzZmud+cawNoj/2ahQ1jmFWASyzKh2j+jGRPYHUxXgii8nxKghSYITnlEPq
QvVQitRcUW1ar4RHrLb9aY9hBNrMpADt7aA7voYE8IaMZVpFF3B+RhekD42dQMksbsSwzd5JlURn
vW59sg2eh2BUIkEHhCqae2qAqbb8CTT+G5THFGyFcP/7DICXCJk67WmiCfLWvXo8yLx6nm340433
tAIxtMAHEMxZ327jghYhkRKVMKKEkqhW1HvQKYf3nVe8NxUOdkFbI/EKSxTiSIoMNLrqXLpSgb11
UYiDkKiVx4vxa9yU/RGJFXeNXPj41Rqco17r+St4zfpj1IMPkJSQlL3z8IZcI/2/I5E71wLYGBFU
/YhcKJQy9RysiD0IrWi2CKvgMWf9SrcD7YkBsKFnPTsEjTOunVCPfF4AhbCNIxCGcLwAUXZMGEXU
r8ysMkGY0QCcq0ATjdvjQkUUQAE91Op9MrWpryWpfRBK43xoox68EHWzpeFohNOeOfiz5n1tvzB9
7O+ABUZFlhqCTjF7HDR99tUirE/GdlUjr/tEDj2LP3eFHpxpM7pUWjTQ/dKdM6nHUTN64RSvWyR8
ub2WwN/6NRgMLqhUaC4uQ8YJHCtHMumsH/G5wRJ4ggDfbLMFA+2zanLo8Z2QajiSKWtxhxuaKN0H
nu6TXF4qUWKlj4lxKUJjBBJwyjZgkOUQg4V0A3csfWX0CbBTKKt7CzpzuuOKCN/JQGI+ZWCRN1D5
mPuuOVzN2mqW1uoD9CbBnT+84Z97uiOm8GWt27MeT12LrTQjS+QOKFsQj3Wes7EDhixOowitqEG4
Nz/n+Zij8hjRM5oNCyvaRdwGbUYspp2TRaCl0mL9U5DaR0fhWnSA+XzByv5eDwZg7KJq8AkJM9bG
ng9j9tY2aYoq+G7azmeTSB1Y6FFEjZVoqGOrIfuyMRt1+6Sji2mO9w5krPc2EmkHlBmeF2DOyBly
1gTD0SHWdEAh4jy7wHOKXkoIrFleeC5VhnYS+PK0LYgYasDCL6a6eVCvKCOk0sNu69hJZs2zNNEC
gRy4qPRafMkeGBWIYDhwxzRcGpFnFgjbcAkVdT6IHDx+wdQ1LPc1BvKymqQiVNPn+ha8RfzQAdRy
15GihLIXRtVnIPhAN3XSbmOn2rRafDwSl1jGqHuDYC7TGj9DAGw9QJLv2bQjhJqZDq4LjKix7OZ7
XbvTHSqF8QoY2NM2i6p/RJu+OlGHpyyvIx0HPGoJCwubZiIfp9cSHG9tFty5Gr4BsZkNrwZgXIgq
6MMr8krvvUnZGhStHhvJ3O0CjFtwckk4TKDDUJC6ZbozW3BSDxr+lmriCltnB2BDe3dfVgLsjq+C
xTaTEUEpJ4bE2BSJbhNnkL9JprpkwLMpo5ouJ/kVXJh8TyZpmbiRA02d3InAWi9u1AuAEjBiXFB9
X6ip0+q56PNqHytTSzcvmli+hR8u83dt+e6RXw+8S9V2YHHOHHaEZAc7pqrXthpPoVqFbr10ab4R
0kTesfnL/BSRdpHa5ao773W17bJNnmaXMOLa9vZKV8vJG9zexw4b7YM/5YNIQwgyUPpd64yvKP3n
u8VEPWpIb4iWzrNjf+srRtCA2CKFiKEGKmIUuMf39ZAh+SO/1iAIemV93z7g3+yFrEioetD7TEPQ
a/H8rZysZBO5ZbKnWd2BGHgPgDqiuSgt97wnBjW6lcDrAs63OBbTAXk+DIO5/GFwYigMqCM0zS5+
zJ5w8gAoBSq6mdyIuMItKKXYbHDJiKuk/HMIOToVuQ0uLAYi0lfOjcOTFdRTbXkuYlRJ8yDK3QNo
ii1klniyeVcQhMyFmBRDm9+PkFom3g4i9SAaD9LwFpaoNyzOcVuj6XcOEDAqYidMkZGahfpjsel2
7656I6s3s9z3svk8BuT4ep/ZSBvhPRcQNxuZ79GWISouRu1YOY6GAgz0yFbF0ZtWWA3qDWFHPu7d
Y2BWkIHY4z+XWWOpZSg8hOdVd9l72aNrKoFfOclp47kE5JR64UQR3SY2xv6QZY2OCmf1Pro0s5FJ
/qSHstqZoq1XphiLzULJd8O/t0wsnHx/c+lrlFZJxBajFsSEtWa/aEaX3Q1yTKHBi2EaC++hiJxd
ARWozk+6n6igL551e0SltBV+iirw95NnPVoR8twalM/VQgjvlBuQFU94ZlT8xYxlvbetOFwn8TRe
JBeHaBjBjYCSvf4c6RJFk1FUbMcMvKe9alC9FY9IVKBbSTzOaJq8qeF1FwM2bryGkLk9OTrCqCDX
M14Dx/zm1AycEXa/0wY7/sriulij0L6493IEAkq3eSuhmK1AsBzoDfSW5spmjp7fSzv07dCyb52v
/D42AHfs9VZ/u8bIA/z8lsv9zWfZGpp4P97hIlUOvC7+PaCFrc4ZyPAXfty3/Tl1m/QxOs7aOkUI
CoBJfA1aVmwGMLycuryxL5YB8WbTrICI1GThNy0IVhPFrQqoCtuPdQolVUW3qhrqUTO58VivljEt
Y4aNMsbfK/627MZWxOGDBN/UJUz77FRCgNBnvLTewHMUbgIn0/caRCbeqjH9ZPbSQFhDy1+gsIaP
X4tLC/mAnVQElm7igBlT9aipway0HkzWzRyZMxUm0V0uTJfLunm61XZscFDD97HVFaOmnvAIMRHg
ZEQ/PrjRqUXJ6GPRj9XjbwsN7LqoHxvkYZUPWXrlOL6vogGZvdRZfP7Yx4vdV6+zqpCpUwee7LL1
LiQZ23dTcRqd8d5QpsUOAV62DrLCWrc4ZQM9EHrnnIUNZHMmDqZ7yzx4eFtGCTkIFSlpSkMPCAec
IIGCbEY9m2cp4UqzPIG4NM3GwHkVHmhrlKp0PBTJgRvC9ecDAypcDmU9gqQudpLpkwYC7zUIIewL
GwxrbiwmHoE0hmzBh92D+uDZKoRPXot9aDJvJ0cJxjK1fJmIW2H7Y1Sbm9rN+J7l2ucmMJnYOkEV
n9w0t9PXgbPKB5UiPguNiyTJ/NEJMin3EAcoAXbV2+PgWk6yMiKQGvZJkG+GkKNszA7CFei3QFo8
aOIQVDYKjm1QigVyEG99A7FdMzS7tauGDLeaTZ4xQI6cWLzFBeiL3FykZxpqA27VKPd6NqEd/dxD
CreChEVkvAgDmH/QwHVsncco66xSwI+7zhG+p+L/1WB4075R+QAVEscbSBW7G+rig3Fz9qL52ZWm
Yor6U9cKnXTlWla0GdX6FrEwd0Nb07QAWw0quop4E/AeL3ZlNoYnAVUZ7t92XXLwEic8zd0ShV0H
B7n/v3syS3vzxsjJzSctHDLwPgiULmUhgp+T3mk+XsVzuW4cZvqAapqnQn8aawFGrMnkFw4lr689
XqkRuywnBD30cgs9luaOQankCOzwtAtwHn3QU0gKpuHUv2my+6GjwOsn9uFpiRJXZ91EkK6KICdo
qIoBNepRPLmMRiYBfwNFia6gMBGyNnt8RhAFqyGhZaA0Yq2ARYsOZLNQPfXoQmyzLozLhPhTgjdC
ZMcFnuN5bWpHauYxTV2NWwsV6Kt5zmKc+Z3Et428GkTQTov/YqPly0QOkeWDKwXoCrZZANbLRDe2
tdIKZG7cbkwBdeVJs7tPf7H3QRdcnFCWO0lFqUKVl45TYJ/ADmefaHg1Q+Mp2zYpKGjILQqy59EK
gVT68Cf7X1f+Xt4iMHJ1Advon2qIGHMHKtBCX4H5m9+FZk4/YMhKebpdgJcCRtuedlDN8Q5siC0o
k0keHg0t2xIKuii6djeW5j033HdgNIju0hM1+VTwfEV+NE1GGlKPbGKAhCr+FlhDuGjqUeN2tvCd
oczEuhoyMAevvGqM1/EQRydqyr5+793YgoGLE6TjkDov8wLtjTvNJ0xH9bkdgFxd7XPlOK/0qvhz
DkSsEh8YXQ8aDine6AGPu5EON+SQbIU79PPEcuvvi/hXFA/Qc0R90QU4Te+SppNxVnukWnts4gpv
QIptAdH26lzXQTUgoosxiPDWVo0H2pWNfGjW7N3cnyIo6jY5xOhXTV9iIc13mpvsHTN5I8eRQWMY
iYBvS3ntQGW7U5sNIAd5CI02R15N1fMuLlSf6yL2Plfy0nCxzUvwe9k2TRodwE18U59EhrnwqCoC
9zh4txVPVEvEAuc7yHV+APLqnqhJePPeu7VFmg3qBiDGF7/sT+d/X0vb690Rd3AA6NToxtcevWQT
Bnk73zXoFz7fGea7BP3uU3VDMejeQg7Vttc677jcDsiBXK/vLXP/5pbihNCjqhLkScEAi9g3gbDn
LrcYsIiZdSCbJ9MYCAcCbtO/qtuhHCfj7Ae0Qcedm0J9chH3inW99A0EPXZ8giYYTYiE703o4d2T
SUzcO2dBdUTUoZM+bQKxVL8wocVmKlFMAKChni7dYNerukQwzqusq8HPNAvuM0jHNN2rq7XWQ2pq
T6EqiDQsaBGM0gUu0S3jTR6bYdheNBvCIBSI7ET/oywR8qLAowdJFhvsO82VjdwoEKnsTY3g2WKi
3oedvMhEjdp78V8WZQwBsqg6mryzt5TPvklqU9o6H53pznN2N5l2mlvS3CVvxBZnOxDI/5mWX/xo
wgPGeUUXDI0oOli18wn/GS+xzK0NXiWiLVfDENBtUMT2hU+ztbDqe2MEX7DTGi8dZAtfRkizKE+y
DJw/QMzVu6fFaTtG/ghZzoNwG/2hNqAhVQo8gVq93xCANUZ58J0bh5AUxJm19psafIuB/kxw1rqN
kUUrS+g1KiQsgmPx1k6rY8wLfTPXlM76fRy88KtU2CMIDQFux+ezz0tFqrD6eYIKUL3SLg6Jbqp8
fgCRNlFqmybpActxm2BNRqE74C+lbhtbAUgf4FlCGG7uTUgZaptl5mojMoIdfjj0lTvrMiziDItu
xI0t5161LlxQ0tNEpg5G1KNGp4PRMiZlBxRhXC+hWadN+NoFocPaiavMPVhBi1K3kIFvX8liZqq4
v4hYap+RpS22eBmQq5K0Mmme2xyhlQ632HlKB8EZmAbU0j4fPWNLq3JtlKt5zJVesRUi3TBKFPXi
nBOeHHrVA0UbXvWWMfMQtlnNc2QmhwGifyf9K8ru+DGkF8dlHVeL52W0AJJuP1GEEW3DoMTNnG44
Hd1lovjRSG3r6FHh59WEpQeFXxVOuo09szuJJgQd8NBWz9R4MnpN7C4906geXXdXV4Hp05Aptw7R
KMOcnEcyQQBZbOoSKEStiZCIgsLzBQIMW5qcDI5YJmoLV61gxYFsdFEdYWLWjdsQEUdEfIU13I2B
x62t3XHgTS1E5RrpWghVYyYTmZatwyaGzIMOWi9lu5oo2xZgYUOMd1kRtBDuENWabFUSIlsWuysH
ZeufoVH74OVe9NQMVfeYWt0zsC/5ZzxP+K7RwPck0ynDm4KJn1bQlffa0Oivuejx6oLVeemNkO4F
2QYNccLDQUFM4jQPRbWKIrf4JJPRPgcDsFu0W2iNyPWHYbanofoIqJSHVq4zTtvQ4kAZqiYreoCP
OkDtofnG5wkNwQPkTRIAoWuOXJ5yibllstXsbcbFOs+DAUfRGMZln6k2VrY+iLOTJmzemibTMOu2
kKFyVm3jxM4aoHXjvtXS53HqDdwf1Ii2sus6O0x59EYXognaikF3c2TtJbfaTRlE8dn8H9K+rMlt
W+v2F7GK4MxXamoN3S3biR3nhZU4CecJJMHh19+FjbYgK+3znVP3BQXsiWxJTWLYe60W3zWTTYyS
09NcGh9INIFaHByWAVIcB7xLttqOes7Y/Ck4W44ZkFZfR+whvwLGW7xYyKEgAy03hnA9TGmPfBlp
qwPlIO7cBHHK9tqYtLebS+P5ZUYl8JMdW/wM+MW3Bnv4MsPoNqaetmEzNv8CEAtokbYlGQ6n7uM9
2JH2QUYBki7AV4cSQHAnfw/wnp3juuLYcLAryuIPo3fdXSFkSiZt/eqx2igGAKILxvECJL0Sv5p8
wJP1LxnZDZhtbY1c9B/ImGJp3+V2PS37z/Fy5ERucIKJMi9wQ3vWHY0WEWp5rt2ekzneE3EWAbYp
YjFS5I6xV2aScUwzcAlw/mov7Uq9H5UUkgXJ08zD9qRPE5t6AnFYbWKb/McTRsyYuhF4ZOBja5n1
pLXqxJHGKAi/d7ZagbIj0kg/5B9ZTzjW4+OWZF7i/wNG274DWGEePk+Z34GgTMTA8ZEAA7kEE6Be
1poBEKSWC0C/7+WkpKYKciAFPLhpNYUiZ5LFKGCK4nhAatHtGtrYkxfXQ5tACGj808ujTMmYcBSm
re68dKiH23jv4kMwh6ictpBo/uNtaGN/nRm4CX+884ehvlMWFte1aMaDjke2+tMgBcka+hR/qi7k
1+DgayCPFQgYWLr1kSMAvzjI9aOdzYAvpbFhDQ6gO6WUmrsxIytla/DR3FSL3W8sB4d+KFCP3xzU
2JOx49wAVKpyI4E/e226p66+OKZ13SwpR6WLiq5cFqfDunSZ/V1c4cfr1+tLl6/iF5sFywZAgz5+
kxguBQrTLKsDu6EcFqXVX8DRkgGsyhC/OFmYf8JGPOmokcG4GEBmBegmYOxOi4RtGBv7AzWrF38x
kXR81qJcsm67Sf5qLIb9YfK67ppb/2i9j3kQ5q3lVYv4YPDjOoQDsI/Mt8gWsGf3WHahYE3GIWNg
gYltNQUhDi9xB6RwgsCLAD0gnkgG8oMO1I600xiCkXRBiUyHPb8MXHMBXtVqPNaZc7ZjBxtgQFjr
Ij0mYWYJ+xymswFNuW2btj/ficiEGiYjUE8Zk9G6JM7hbb+IhaEdJc1nl68hJngN5h3IpwAHy+zO
SK5sJhZ54GbbYfkeXJzCa9pTAFyMPSA1ElRVWaz6VDLlba7AvzRAdLEFXB1A5ReQ/FxSvFUvwWAF
u2qUmAaG8SbT2nqqchGRYZKswHLwbaTEIG1KRGSUI7eh3TqhaC7IXKcISstRFh/ZzuztRprDigB/
i5kIEIvL2SvNbgGA0MkcWc+OUKhY7diAcjk1ZyZ9PGTpETONl7Zs4isbcOrI20qNnHGNr0uPR3Bn
WijIkxbU2AyZNSzEPFvLitBCnWjnsA25BX4QXn1jLk7WlP9NIrJ1BH72rmVs1EhegXrJUOw8UVnf
f8XgXQoi/Z6rZuDxjgMmsvTao/ecP7Nkwww8C/R7073JsgWEC6IIXRyrui6IK3sPhFxZzSMa2xlD
d3aNS1jLCQYNSSNktYTBLTsKkUO498qlvgowt6KMavD3OMJFtqLTCsD47+vcYl9de+o2Xsb6j97E
+v26NP0ldEf71LateTB5bx6RgbtsvNk8UF6OSs7pKnezVraJaljk6oBxsn9lzXpnkWEHfDNLC3K4
WSS9V2yGFUjWOpXDs6YEeV0y84PSQUIzzpD1U0x7snnL/JCJIneWuR0DGNZZXnQcrGJmUGtT5TWA
I6wNAzXVOZjWt8adC8CX6vHiW+MZidpkZt9s77xsnLYbGXGUzsjW3Y2DA1aDLGOXwQW5plnNJxJR
AyID5AvIxnB8ZGSRXQtCwWPLxOlOprrA8qwOU4uE3w9YtP1BK+CqAdlZlSxHH79j95lkPyqSMsmG
j7NEC5PGQPUAx+WI76w3UZzmTukOJAIgaPX5cCRPtRhnyN4UIRhD7uo9kZyDVWQ2IAPUBx+IqhYd
Q/B91lU4o954NVAk6pviEqLG8Tyx9AdZ0kwX0sZDLPCQQEO9FRSVqC5ypi0NQfeIL1cbdumvS8Ob
Szv77bgNMTuK8gw8vIZE3CmxmATF0QQiMpaYz3HtyslSa+6BquaBipplL5Zv+3jXBeW3lh/wv8H/
RBn0AA7MxT001pAhEOC2W0w3F9AhdUDeZu0hRy4VMgGByk3apAGQdbSgJPgJPFMfMxriE3xTkw3q
shkQuhJnS4oQBBhPb4kMWLIg3VjCYPlIsThSdwpmbHFhY2qOUgtY2GpMqgJJmxUW7gMI4Ppxn4g6
B7k1mhg/eUBPO30T0Xgcu9jD2UhlHkfTi0gdxyWOvrh8oauu9lxeYxfwIJRgWHf+dCnj3Vuiocw5
9Hq3RkKFVCwFHrx+1d8nI35XkLuC9Jjjsgd+YWcfUmSoeEEZnxkAVPZWUuVRmobIsiYhl3kKj+N4
RaICaYoEm0HkQ0Ot0M4PMhVrsp1lm7oWb9dPKLmSLDK8+RSm1t71i+qUZUt4cdnQcRQRoMsUxK6k
Gmgta3enAUmLJaKReevONAcLXIp21in/xMZ0a+xRPShDUFNhIzry/bHZ0Wa+2r1XG/e02a+6/9IZ
LI4P+HRO/zKSszVWzgtO22R35fZJ5hM/6SyOUH5WeoilqAOAdWzZkgKTfHzSlHjsth26ZEljlSEi
vZvMc8A6t1qbB4U2rnwgI7hvCW7E9QAwyD+dAosLw2JIertPgCN9YWbf5gJow/d60tSg9cVeEo4d
6Qnt+zgyshf2m3ogq6f2Q4IePc87t/+CFfR00E9p/Zx/kIUF20y+wGFYiRPk3pqAzdCxdjvxhNcR
Can5X8emRJXT7v9XDCax5siIbqGY2ifs/2FpEhvjWbOgPHCqkPa/kI1Vv2zaImeKlIUIVrQb9f4n
Gd7fb/EUN4tkh6nKCvu+g3uk7U+9WbrEgKtsA3fYaQWQrb5vqL67eUp7q48aZ+5AO8XHZR/UojyG
RRucfdl0nuHfNe/Jsgy5gajCA27Qz4z/czwRZHvB/R5A0N8vNoOYZK6s7s+pLj52kgipkQ31fAs4
n9RrQwvk4o7lb7QMJeVgP3owNEtkf4o4OZKcGorHiFOJxqA56Y5gMTzpUNQrgUW/52M5osAcUO29
tc3kkWztcszX7pCBArx/Jl7ku5I0ZKS6xOhYVNhMv7eXQbKbkw50F1j5IEUe1Zcpcrm8bC3xWgQO
ew84kx9YwTJJENaW4frGHUZjIgUTzZd6rgAfIdnFlN9d910/0pOzu9aLu9HkYsCIGk9gWEIB+7LN
QmTxE+g4wY0r6HAeSmRyElAzEeI4UhYFaCaoT2JyA2SbsZtm7xuJCHSc5Mpa26nIKB9Ms72W/ium
V+YvQYMjZ31PFFO7zPKlezXkCTCWaDj7pW7S2fVbl8bUIL8AhCSkiYFee6ZxMpvGrp6zbw92dWMB
cUYLK2CNHt5QSZjtXH0ghLyOQxa89GA/lYPOCQGsR72giveTwNKBFCz0TD/KSxz++SWIl0hYxeAC
YsPq9vg/8ZwWqO8NcH2SVmzp5vLWT9K9+pNCjiz8iG5X35D+k6h39xerP5HMi2q2kD6KoGRUIW3x
bertV9hANkRxFuBYABV81qNq2SnwTkQVttKYcz8PF5KSpWOk5XnJgLq6ISEIa5BIDna5laPgGfTI
07ly4gWsyZjChSnHfw9N0rwkHg9NCeJ3JdRTPJr6ddXsAf4uD3ePjjTugj+GvlkvRlN2mxUljtsM
dV7nWZ7tFoErsKN+G1OPGnvk4N4JAYQslboht1X6Psj0sPbmegeCUJRL3uzAxY0TLn9Aaq9nCrEr
c9OrkObbIenUL4MvAIyoxZUmgCgkGpCH0EqSHqzLqSw/7xwHhHDg1sacDbieJAyyuDgXuQUAmdHF
PntWAF4XBxfKMCdDEmLbEEgsi/1mOIJWexcvICgMABD7BAbl6135yiSrwzRI3I8mWk4eJo45pgg1
wP0hL7ZrN1Rf11qcmsb2/kJu5merZtNnwQp3JxzPOgPE3HxOxWJulxAA16glrdVaq8EZcoOCqQV7
ZLw66vXX7IzmhWFrxSxrfkkTy9o6qJr7XKblPxYSSP5pO2DTA9kNn+PvvTGJL9VY820xDuJ1mGuG
iT+wRflapSA6arbJLMC69w45GACpp+cO59cbkTJJzIfFMKp7vhOIkUtneZNSPypuRF9tZUwbuggF
fPdK8iL6PtSFbwFoSFHoPmioSMnULUjDWl5Eq1UEyWOmY+n7oFvVvmRCMm2itQ9/F10okx+ZVjxe
7faZ6Mg6njK+/cE01FoKCnh/dlw9LBRvf5W+mPoaOvrbbhe6+250LH2rd5+WDqT/WCBDg8aIS7DT
GyJHgtwSVKIhg1aKCo2gocA0CG9DdZVO9QXwqN+QNsjvARwESC040fOQIQfYlOdVgNIU2d8oOpQg
Bp2wOrGnsUuVQT/a/EtNlkkYPDMZR7mQDPWfKGGkmD/aIJsuPvsgNAKFSajKQ1Q9yISao3L5OFtY
eOsKkVWK+7i1DpU3VtFjnUnJKwDgFT52jsjfBk+0aS7AsLC7cAZoQFtiigMMbXU/d38Ydakho65C
GgvdW5LnqIiiLqnHqvhogr9mHzMU8LkSWtmSM3rqPciM3B2QlChtACw7HgZ3QNIZRtqOhkgUewtF
w/8fmQNKzi3HzhOWmfNbTjKgaY1TuvxJEpVybEiltuAAUenvPJISmTNFD0qBJOEVEvFv+c04Y08v
dzHsHAwVU4vP1ZbkTzzj3SGc0w+BiCWtimSPUl1S30kngUJevCdjYxcCqjjKxM5B2vdr2gKqI0mq
yon8pv3aot78SDLSUhPHVrP1UGy6fVDk6zA/VdiTirQx9Qxb1ii9XYEB3jgPvK5NP8xVtu4ID9VI
QOcWlU34zcRu1p5kc++P51GirVLvQQagZ3gov6AFFfK8ODiSCBfsv/MJmUYLUsF3NPZdOz6svRjT
3VqC6uhR/zgW/Vjv195Kfo3XPt75bOyenKntvgJBGBQiC0AiGrM91ygM29TC7r6CIWRCHZNtvvAF
1JWASf2Ig8XgxQ+6eVr2xtQgQxq7gP6hLp3qnLvh1sRG+ZFGNbCDkGkjFUuFAvXJtfwmUiopnKSQ
NCTDYUeMeZFnzk9jMh7UkDRG3dVnwyq+e5PjXXQDULE+6uMQc3Va8Jp3PgCfHqKXBrZ46GoqMukz
uqYypbtbGzwe1z6pduoiMuZdeOWq75mM1J2pP1FeVP+F8vPIMb0+qhCpneF8vccExRAD8ocViCiB
/ZYSTzQswgwp3WmzJw01pACxHVY6lZ8CV0+CkWp1X3lZ1IIPa69sSMPz+LeO2/5e7wFTj3Z8kWSO
x1Tc49l12zHWW8F3e8dNtuAnpVVkrr0fFPoC74WNwVcWtWYyb80QvJKa/BHY/n93tm3sSP7IIant
SP3gq4fUI7JK6smgq3wAPMg1k6W2JRkOtYHNqtXaj2ShmX/iU5NcgsJ1PoHhoENqAW8PE5VfVi47
21UNKGRelFzmquzwbxqeRMw+MGSLP5tpt0OFvNHs+hEIS2GSYsVCeAre2il1Kkl4qKkkKY62MwSy
qSLkKgtQivENW9KV8T8K4E+GAOk6qWdBHqyf7oYgkvoEjgocZhkZCNYBFywcABZGGjRYYQqDkBjS
R3xhNQa/0DGow/pJQxxTz6ma3wUq3FCXh3rUERUG35dsgEmLt1mQT9uHtZzrmNfSWo2TlgMNxD7H
KeYB0r3LOr63BLJpkgpHhIx2m2258WxV03zi+SeSm0SogNJ1LwfcKbKrqwScFlMsa6aswtiWYOPZ
UKVU2vD5mXqqpCrlEvBVqqnY6q7OShVf/ehNBVjkTdrUL6vN27LV4KLdGzb4Rbt1fgFAwXD1ZGMZ
TbsV7TLumIOihyixQL0HoCtkSuTDlRoyjjNgAfZM9EetKHzhIC29dOQhIXzJMMkCQDyYQJ7xsCFC
uyKymR0HaOg5UPpIZsxLjxWw/WeYse4UAEH6Ke2QK42kpAUJagP4SdtqjbD/AYhLb2iuGehZJLBl
4Bp1DBCW3IwEYLFAKQCLMhaAvBxn65DlwGEl2ZywZGebSCK3kbj1nPmD/xyAh2DnS2yFBbioK3g/
XKAScXx9fZ63lzYtMTQHr9lMwAl5NvIiWoACnkUoxH/rSdkErrArvusci0TAHA/EuZlMVYmFKca6
CWeP+wBxhpDUK4pcIisJqq2WvWsdZHicAlKWn5bSMrbIAp0OFjB7f6UhZm/TgQkPeItSi7LV+W5I
WntZ+a/tNx28kBXMdBOVH1ebta8DdWMpPkrMheU9ks3DnVVU3kyO7/6d0wBiVVBfzGrJpaf1tGKY
ArxRAfB8fW/9QLI6BjsU2M+v77Mvf/dXKwcfOEDrFB7HavBfhG37Lw5h5IFaYTPIIclIGwY5f0a+
RURy7UDDEEhjctfd2JMicXthA66mYk+um/31YEwxpwSHEsUEhFh56aXB1k8IrO+DWLIOzyEQvzkV
UiSxXZW+4Gy3NKNYds0Q1dlt8znNyvTFtUNnQgIysiPbtTiSLETdw5sD5sXOxukWd0tCP1wHttWh
K0zPNpjd1Bv6jGmBpD6VKWmBbiHCLw8fvlpOkTaAlj5uva7SxqxPG8BhG8qCzFoJGpy21gUsQf4Z
HDmgajMBmZwiBS+RDfUEG8x9bWX4Z5VaNrTTi7YzgZizKYc2RE4AFOShtWHanGxMOU8k14HHol/3
LK8EyqNsFBeDDJEosYkcWx2RyPNbhQlA45vdneyuq7y/x6Iw+dqgGoOc++7tIk0x4YRqWebe2gy1
Xzzx1gA+bx5U10E21AM819c4ycsTjVDZXV8dZFw/WV0GkvubGSmmuftqLHjRjdlcXUnUhhkgpqXt
ytpf4sVLjuoprktoZ47cy77x7Z1+E9ADnRp6vpMJG1JHMmhM6mVBilq9UKYE1Vdr/aZ+E8orkLm+
AA3pKnirv65t8FoYBiZYVgAQ/ngKm0iNU9BhPBetba1RY4ATqm28c25yWKIsFRAmUh1YXQqYOnvY
0pAUysUep+Ls1sP+PhhdJ7NxXL2kfD3cRVt8gbqF8J+s/Z1mMnfTqpZmOjT9cWwbtSx38x+ypXHi
x/hhiW93Jm6OTagOeaCoTyoHEzu5c+tFRYC934ae+Ll8N6SymWZwYORDcwCpHnDjbnLqkcy0k1cT
x+UmkkODS5gP1iaTwLKJbEYBnJnC4RWgrzG0cVp7p+A+lucko0aAaumV+1PzpBUUhXy1ojaQL6z8
HuKTNSAZf5viAgSygIVPtsPEHWSioQE3vQNcVrs+9+a/lCPg+c69bMgWq0dkJ9OYNCbOAiKg3RR7
UmtDPfQbHy56TD1qDJ+Pu9VJehVQK7Sxck7C5S9w4bi7yY/XEzX47CdsrcoxAL9FBUgcEE5PvoWu
nVmr/HK+G7ypYOqYXR8JjmLOO7VyGlVo6U9RtROF08O7y5NGuT9e/sF+pBsjV2r8eA+08/YUSw5L
XzFfIhHnFEq+zLuxa5XzAfR9ZyULHszJnXyoR2rqaYVTgCQNp9GIi0kNMCaoq6TaCXnuqFR0rF90
UlvehMmmbpANvFBi3M/T2JSeEuOm1eWnupvwu0ZeHLnohLl3E+gmCt64/ghw0fIM4IkvS4sXJnJU
xMWU7M/E9EwN0T1TjxQxYGVOvFs2D/L3bCmcSK1gCwocI/ppzAff2+2AFKK+oIp0MEYg9BVBdsHO
9jTvqevMZX7pK/sC1qThycvqKZO1rtnG7NdluyIZEqyp0mdhU4/jPGnu4ywh304sKQHYFeYAprJX
44MO54b4PYNHJMoq1rGjM9ksQpprDGyXCftrSOKzt36LwgE1fngEpeyX0rL9y91zi55K5IYyNXuj
H1zUA8Ge/6x66a93rtqMXHuzspGmAFt1WXoYqmu/XVHfiLLAySM2KvDiMPAw3XTpYjzXfn3fTFPu
nLyVP2m5O6bxGtGYu9MHrBLa43uufDDYlmerh/SeH2KSMRBNbB24vFksGfIYIts3Pxgo0TlqV3XZ
QQbNuvE+6IWj/gEbkRYwbUrPsk6ouLNOM0OhIGoH0VWqKhmBkePavb9bsNR48rtqZwVubwM+DUak
pt6dTzCPZnjWKmWPCtoo6fo07MBAzWzUWSQgIE+wYDp3rtgBPqZB9iKabgjqFxrelGSq5dQjJRC9
dg9yikFKvEiU8sHdAJtZNAcjR5apHxV2mF3TIUg+1mCkv3ju8mpmTfpRidZmOCxGD94BaUGNkc0r
FhBAVMSh4Jtd5rHrkjIbbNIw64uivYZsirRTwZb4OOUFFvQ2L4oNcNrandUvFYBhvgexRrytUebj
HsmPFCz1I99q8qsQwsSzpKgnAdpumfSIFMqLkOQBBvaynmqz/kCjpS9be09am1gFOqfvN1Oa99i3
/u7iGkIEz3Yw720UKh6VofIZgqzeLtzt9n2cgKWicv0rQw3/tRlQTgMKrX5HMqXopurJcDEP1rLG
sXKAKuRHLZrDwQe+hotCznl9ITmJLEC0gnrO5sdEXsYH4hWbgLMnfxnmNJd4KAzzIalAnhLpUgdL
anBYNh/I8E7tLuYPPqaxJij3uUkHGfihqoK0OhpdRoUkDauwxLwrv5ARyEZH/W7d4C7prl1mzmB1
+7FuQzreR2yHKDCSHplKN8AzbNGA1BvPZIIu0wogX9vPtYVdiB8R0miIoupPKDyKjzRq1gl75YCw
Qx4iEPx3JCyMen3qVQ67VY4uYGATzHud5iUcvODkSKg8ZNBPIJteOyWrXRCFRMhnU3ZOl4cn8qLm
HTmJbnHJnkQ6LsnUkK4IuESgKJ2xO9acwbtovlITIpv8ddxTn8XDm9QGB9Y5COcXbUhKS6TjAXjb
2Ma4RVillzeNK94mzNo+KHpUquE5lC8HHZ08DGz6tQAePeOEu3vmQ7Bd7Cb9tBot8t2acTrRsDcB
+1uJ6a/UMdNPJAIaJdLgDOveoqzWv0gJwp/kU28hYYZikFfKG/d8syAz3qTXAdWiLUBABDDgjm6J
ZxE1XWy99bQsEzwFZgdSdEjW30wejJsurvdt1gCB9hZPB10HRxJ1Z0C09pHbSb46lLbTvjgqv7u9
dZ6/vOX6l1kyHgE0j3cFvTBkk8sGjBCAFiMheLDxrolbJDmCV16NSOEijQ1v/ZujjtPIdxQpSHYX
rNdxcY7Y2ZsHU3K6M1IXqvzXjINSDtS89slEGcUpbb/3tIwBYmTL2QheHmmiFdwbw0oJSfOg/p9k
Oiq5FSKJ/6vQDEwCk5EiibgFCEeGfOg0iz87lTccG2Gau8rtX4a2ay/gTbkQNo4fTPP1NgKYoxoR
jE6a4DldVsiTs7KpaY6qDha4QWdPWNkxBMkcie7KZ9ve/qMARWRXnDOsjJFkhudcYgJ8qjWaI430
G5lexswRLlLRO6SsfX+z6xf9TUmiB/efhjXj9Yj/U2M4xknYH5x1QVWQbJhAfdAqGxrmyfz3nJZs
RyMTWwxKTkMyIwca/heyxCk7IKrI8G8XsjEmRx1HX91yMT1ZgQwEgqcZuTugDAnLMgauj8PS7SJl
g2mDHwnnFP6ZmsUbm0PYV79qEfIZrXSrIlBXq4oaBUlrMi5bLbszn/jChj1dB2nr284OsDdtAuK9
yJCYo2BLCINEY5fc4ZQ8QJ1oG+1CPRHGT7XtN09kQaIHV5IR7En3AJWiXd61uYUm7cMd8NFDxa7t
/EHwLb4tMLGkLjU1sKf8JbvQoGmDVqB61vMuqjvanG/nGtVh2oN6j2Ey0FQ2WOdos0cLNoOn4L1Q
dLnOXT81knSvD9vieRkFDl3X5GuLYp3sYDtrAfhDNFa6pFtLmMm2wYbOc1iyGci+QbNMoBmAY+XP
X7mFVDyy1n6k1LLfshpzLxLexaFxvI4LGLwwk9g0vtOdJp4Z3pcSdLpNEa6XLMWzY3GH8dfVxuEk
Dorjv4H6h5VI+XeZBX3kpmH5S7sGzb4HgDMy7M3hkMzZCuxEo0QJD8ChduDpKYF0XVmAPRrANQ4M
3D+8xgEUGNLlweiQcH+nxtI6dnPk6TpNvq2KPn5Bnnz8Qr3MyFFshQS2Pcn6pnXBvtliHlY3gBTU
hkozAuiq4uMLlwGUiCIYOI/ZqzGFXSbMGCmCEuo42bIDsx74m+V90IWyBWDp25aHB8/sswuo0npQ
mKNYjQFx5DJnXx6XobSCLFBaiFOn2QEC7oQlrV6CjtZSY82YLpHPE5RRyJkFzQXGpj8UmMS8kgib
WeuhMH13o6cXKdBtyroH/a2cSpCFjkFeMkYuLWjEgxpowPIqzJb8gitO0B4S4PIxYycLKCYkp9Q5
SoyjRtv+aKYtsGIuAIaEAo4xFMDWAqvzHqkbI6qdM3dFZe8c7E3D7gBW5c7TUwnckEPduk/esrIT
Nf28hrMam3aL7MKhDxgAWLMMSAo3K21P6jtL1SU9qbQl9UJ7aoOzFtod3ivASEr8Q2J5T+Rir44X
eR1QffXZT7DUy3DRY32wBUAjpH+SRp0a9Utb7EqG9A51TCQq8FwLHm8BIogdDb+KX3TT4ijhOV9+
I8lS16j/XWbkwVtDZxxI2HugMYrGHJSVQI+LozipXsa4PnkS1JEaHOR6d8MH2VDiFfufTchjyQcg
O+qoD2Fo6NyuKeKSH43WVw4/DV8mKCzicwOWIbnjBz4Z58TlDdHQwsysjrSGeqQmQxpSk0lnPSQt
klrgrA0f/EyBnWzhmr9ri4dQfDGxQ6jvxu3/cG1swVGGrq6q8pgVlQuyOVT1lSq66ufOO1h+9xfl
6yqZ0vccSc58HcGYRLVcA2ATQBGE8+SWgFGEMXJs9TUpYIYabDFMKPzcktDJ8Uvf43wKLOKSOjU3
Sp/tfVlUqqzICzh1fnRnr+KN3bIvLEynpxa4D0CkrlAmhtOnsunESyrPpmjILBPU2Zgj7khGWm1n
m8PHrLdWsIR+d6XeUgHUZGSJCqmVFENfcORegkzEpjqACdS7iKKswz3P/QCMrMthLfKx26ISx7uo
rtcWa9Qtmb1js2e3L5MEWDNBfh2ny4z8DDyrIjaAlpp8KCTPBpSgL+Lj3Vc35isLdvpLvvtN3anc
MPvqrSuylzq81zb0pasgDz+KOx/1A2tcQFCzZAm3XKKlOGUN2BVv4X+7gefv1ZA0nlfMF+rFEmaF
hmVS4WXWlCAiucnIhFdYfqmISQYomS77nSwY8HRH1JHjStqjG1BnNcTmbFR4nZn10ZQIOimeOkNu
DCf1O6HfAeCwURqZQ9MjCe109zNZpAuNC9zOLgXRdgzeRhQymkOyQS5MdliWuN/gDBhjA8cJR2Ae
gX2cxlbGmTzB/zixsE82gk3jSx2728S28w827/MPU5LmH3iOP6ll1ynjYwI0SPMAMHTzmXRkagbT
b/FsxidlMQpzwTvbXJ4oBjVIaseBb9jPe3UtjjXEjiNZQl3MwDfxEqdhZLUWGKJQ64CdU58jXS4B
F6GU+UMPhRxSj2Rth42PxV7OD2akNKXXUDrzYSrMP38agxTFtMZRZpovbl6N+BwMZO7Zc9ZsjWIG
l+DDeCmLv4JsXC+z143Xfm2fLYllusrRzDmmdmCH7GOmdB5PzUuBTxTUlWw8FCX+nccQP9iDH6w8
fC17hlS2BGQBxrLKcl7ngoTx4AnzXGC/xxL1mxqk+ZiXNc7LfTyBJxiUEDyyu9Z+CilLBNDQ5cEG
nM3GoDFgu4fXyv7iZzMwqz0Pe58idX6pmoDvNB3u3M2oQZrFK4lcK/MuJTY2aUS8urU1O3t7HLCW
kLy61Hiu6+OJ4CGDwGKYdCxlux+RV3cdZMpUNpkD5tgYkgyJUcm1Ev6nKp3wwpdyEo0OOB8Tj/1C
pkoklQ3yFTa2IfBa7MMiiNbAjV+LDRmIeU6vhpGVz3nGd4NtNSd/bJ/NFr9bOyzvmzhP+F4AFDZ6
UDBpx0IA9GbA8tppLSloCPqbL7ZtxU8UOJj94S764Dxz1zSfH8XyZkD98mx7oHAsUXy+FJkPTubB
/wCUpL1A7e8LjcxqXV9j8NoClWbIN1mc4BR2NP4ie4+7/oeRieSAhZ48F4E7KYYBpLBtMY37Glv/
Of61wZy0lGZ+IhfwJWDd4PnuLs4F3p+O3bknauYgBfbrurrAn0WPZLwN/kGW17yztBnqlIDdLu20
G/UefB+GZKLDaN+fhgrMMsAavioAjht2gFqkEhvdTJPYgDRhPGZFg/ppUoS164RPVJbjYWeziUjq
ULfpkYxtjfXnZEK+ct1nKGaSxduqWpu61HBsMeYxzreoiptEWCI2z1jgd9sRVShRh+KjcDnYCQqX
8fbKuq/+OAMJygQOcb+a7dewav8GIgy7rnhSXqcq/ofEzHS9bTJO3tFt7PKr2IWBWR2RzYLcCZDK
bBteS5oWx/4CYPpnV6zFx7Bb2Ed7aM5D3NlfioJnoFgFzKzrN92vIUgRV69kl6UMzAsqKk3VI5lf
WNPZDL9pnRXzbheGjIGiqa+vVvsFadHg25G5ivGKxrLdfjeveJyRjBqsb/6218k9tADjOqaLAMuF
k2DViQYFJKCH0eO5npQJeImgKG6G75hoEfVylqXPPBVvkSnShDLztQWICQAWBtmMEkvBJdQFGquu
N/F/OJf0klTJO0p6DrLUPiSrcVYpOZ+vyjcB8DRSSpqdbXHgvq4OZit9iPIGC/8xwHhfvPalCIFX
AARmMmHSzsP5yw4rRWtnyJxFgGVU7FPdDabYVc2JJuyAhZmxqbpWh2qY7+f6KYgGD+tkzpGa6N9N
76lL5qKtIzOcPxhAqAA3JbB/DT8EP7E1HQgEmEQZqsb3bb72WxqSoi+LbyM2vnZLv6Q7YTf9fixq
9gUYdydr4dW3chI4Xlt9+0OV5vHx/7YAyEyzcUy2HpzCYWdq1j61VO8/y8Y1+4RD/+7OlcXGN8cI
TMDhZm9VUz8WWGEZ/9kSYv68iNjZgUvaPicB+1uVyIaxm52mTlYhWwAqxFrKu+gGZV/4DpcFWzkz
qgouaw+qc4geLICcfS+zpwz5OklfH8bUnIE3YszXBXAohz5xvWiQQ1KAbqO+Ap2CBonRNTEyMHCq
Wqdh/gS08V9wKvjJuqGJC7fxkOphoMb9JqNeOjk4+LMMFzDu36HHqTfWw6YBldMzuLMADO13IXAk
y+wqaLjGaWRzJK5na9pcZkAQX2p3aHAikG4LKSI50pDqcnvXxTLLj0yQUm7DIYSKTPO2MADa5DEO
tgaBRMAUQIejhPRWPfnovxtKRVfG6dbvnUAZN3wFqCFZu12TI0vgxxBcDkkWmBYga0cZUnhOCCI6
2b2TdhRKO5gVUDXeQIq8GNidtLen9h1/Cp+s9wkfthb1nqDRYAJdGHG3ec944tYmGMvutz7HyUTY
sy9h6XjTtsmydF8l8QRkoXY5P9BQ8GJF9WoNymLUDLlhpMZkuXaoBN/j7GcFt665nCyv/CuslvgT
EvCHJ3Nx2KEP0upXETef8ySvvqGu/q9sjn9ugBIDoA2X7qGOxUG4I2pwHJanl15YKLKRvSQJCqQW
3cYkNDn4XAvfHncPijkbUsDDoiG7mSLSWBRYXyBz+CD6fnwS6f/j7MuWHMeVJX/l2Hke2hDcQIzN
nQdRS0opKfeqrHqhZS2H+77j68cRzEqq1dXd1+4LCggEIFVKAgGEh7t7cAcdd3MVlJLnkP7cpsD+
HL2naL5W6a3pURXBAvAtUHVGB8xVFQFqdYUpmIf1LfAdA9N9bFE+BszVjrXspst8bH+Crn8CHyJ4
OSBKD1F5cE82sofIeWJtqNMZK/NOmPaOOoMQ/nliQbsW3/kD2XLB+L5oXBNXJ+h1sOUyynBzcab2
Y5zEpQPEyRELLoPwjRu+hP2WtAWo0RVb0h341aMrDvdfDepxJLgW8giaizxvkbAEdB/KkjMTNOGI
wgQCZCqU5kQJTimujuN93zfJppCmv2LIAYIQHER8y5XkT71EHMxG2szKVvzc1JwUQ3g3hYizqV4q
2o/a0kF+oktBKv73Q2j+yAr3dV70QHgG02vsJriQrYtzhNDruXEBXABNSW7dqg6QhCJkXkHucu4e
cKi8TdGRQNlhV4ogWXEwzd6a6U9Kc12yXmfmoIVt6JfbBbkQddIw4h+iJi4HejWbyb0SW6fTNVij
k9NJm/a/Cw9pqq/iF0GnZXCA+NiJxweKOUEc8LtsYxCmKp6MhdIij9uNrZvZfjEtLBciNVRKVzH1
0L35wzCy1cLWPV2YFojhqmEMFaNC/SAVTaTZlW9DB4Qvxz136DlBc9mMZffGJulAdQrfB+/DucpB
UQnBkXoZXxpJ9OCnyPKKjH0vQK48tV3x1TB/hh0Pv00SatNGVPHbDoCX+04Hdrgwm/Db4AdfQnAu
PFm4q9+Lh6ruOyCzoDuWtXF8b+DCOMVK80QmTbL/2EUDsRVlapGWtR0QLACgEE0NZMqLP3lEnXXh
32i6v7V9oMJc6CjdDtXUbPgYfB56Xh+bhOmPkjf5McqS18IWU+Z1Zml7PkApOxaE7DEE/8IjYhLU
N1gRaKNUpj2NpAKU6J9NR4xe4VY3XGU/QUia3VJtaepTgKxBi9mbq46luTgPUVocQig4ERIc9yAT
IqXPscEhjPGrVeflWAB6on4WQekRlyZBOhZcRxxYK8cEufaCKFncgtpc9U2qK7GBCSIPYPCWUtz1
qjBApADqY+3gKNoEso+4/731De2WTIu9CnQfGmzdsCabmBx9JyEUOj4kujAOyBfjm4il+sEFH9v9
aPjWqpVO9t13wl2tF83J7bBkzzIL0Dlu174DFVgSSyAthd9JK1Dv4jLlTHptAvTYwgoUEA0QtVsL
nzQu1xXtkqHxddcY0Nf9kCtdWIEW28wctLTd2HkftxAEUQ0cuQpH2Ot7u7bj+0C0Wxnr/ROuxvsn
CTomxczs70dlc1wgzu3Ekau5V9misd1ZEJK9I1NmAOiO/dC4oWba1jaW4bq8aUNcUDe+/khFL+p2
C824Yd2GhZ55OavOJTIcT31RscfOMsEwbdXRxYhKGJnHwGh1QxPgIBU+qDknWzKvcfUvgTsYax6a
2m3kD8m9PWbOakCaxDfNDxGus5pPWhZjwyDL6AaU9OwlLtp7coAMoFyFemXd55bobptUBptcd8Nv
DRJt1Qw09TRGYj02ncTf6ZuWRtH9vLYE4u0vW5F4q9I2up+6EGsUxjGz/eaCrWHblFDTBIVrgZso
tSmiNhXO5I/uEaQqZ5nZ5o5sVdcShLPeNL6Vf06HZ9L4DsxQHkLHjECuIqZXznnqdTlvjiMU5T9b
7oVXZLvw6qLp1QiRHbZ4teULmYG6nQ6lFcazl8yTd69MQL2I69l2ZLKHBHKEdPVqDJ98wzTOZTcd
dB6k4bpSzPY4etIhdD629no27fQufVuOqNcHXXKRQXHhQmdXiGljf6cFx1AJXiA+gzuM9I4apVK/
YCWEWhFiBT+dclg69LJBlhnuOnYJTxlf+XG1ipH2OBWAzrB+s2CDr+C/Enm8SHEfv1xBiGlAgixN
vFSM5DVq8ywTIKQcA7BLg9F4dTXXhbsmQw+XbM6Bxi1zIxCTr5EMh+1oWg4rO+iie5CJuQhfd5U3
OVb8Brmjz43Myic/g8pWzhwGOAPsyVTs4t61P7mAWtwY4OTZplDGfpOd58pe/wrmPXvb6ry8gQyR
+Rm3JGvqhyJgtNFwSXzo8zp5Htz2keazggzksX2WnfLacu61QcN+R72QoTfIcQ7s6B7Js4c860Hy
JBG4tstyes3axtmAcTS6EVYiX3ml3xrSL5+q1hrvkBeN+HZovrtN9RDdUPOPbnpqP1h1tsYeYItL
Sfu5G8PyjAuDbtawj3zET4MhD/b0FbXgBllRBhBuX6ytyNSenLz+FObSfis5xJWFlZp3QzNkp0lg
KaUOO0xv2rqNP7uVFLsMnOa7CUSzn4PR2pBDXEYJciBLeQSxSnNvFQggT1NivwHl+xYhwfrJMOPm
0DgIp5PdQSoiwDlvQaY5m9Iu+b61Ku3JHttPPgLtYY6n+QglusfWkqNXuoClRx8C91OS3OoDNBDI
1OZhdy6xIMWxAR2NvEYwvMfn6yWQP04QuMcEGQSMLybALdl/ZwKa3m/b5hxZ6bZRHNRRi3115k63
QKUXp06ZyE5NKuIK6aAtHwtvsVFt8ZtkWh9HHdq99dr1/eGwbDIhtc6LNe03qfhw4aSt6pDa6rI7
/fDBPd54KKzwP0Hi4Nr2YyNOW/KINH1oT057cOpemlSbfZYdfJD6kdfzMVwvjjTOcnzIbs3xH0MD
pQHPkS8cuE21CVVGjaUyamJVs1UH16A4RR1ko96lY1AJNmRbOgDieB8RRFxBPeMEp7LGKgD8owQh
w0y4F0Pu8JBotXtfNwmyW9WdkjHihmfQ2GtShGLzO4/QqXclEmFfTc1BBnOk1Wvft4wdNGD2Q5NI
iAz3vrZO3JBvQvBoZtgTl+uMu+F9XSXssS/yaD81FXAj5A0oZAUsT1ccgs7SHwMtHs9qrmDKEccq
82brqsva5Tp3vtONDXPLRtxc+x+9PGzBaLQ4TnZ+djrg3cjkWkPs5SMuRB0LIfpIiZVSzcKXp0XE
aDFDuAGIjibLpnWH3bY3IoNIIlryaxhGIIMOMSYlaQpJZaTTUmc/1u8jatVD3dThZPL1/fiAfTtb
4/OwzsSQBMyNuQ5tLVnjePyLNokokRB9qSNwCJPbzKmUKGfXTtI1GS9GwHmy/XR2ZkMUn98TorNq
3zZGt8MJHBu3WN67mSX+0w5v3A1sBTLuN8i2Hn+A7enNdpn2WiPx2cvaIXgOsM2DvLgj7+w0wiGi
K23keyfNQYeUw400SqRBZLW76ZOi39pVhuBpwiAfojREQGTl7kvN3ywmslMxWnxsVxfttpd4iGan
xUTMyzQ21JEWBsTbiJRyoOyDVI/OeOfpS6clUIuyh9dRi5s9t2pn3Y318KqD7Rk00LE86dAdenFH
hFqVW8ZtqBDFLmQitGx8LVyBFETNqnF/h0y3ve8UvleAdeEUFwDJ6hEWu65hYKUC9tdN82Tv6zXS
OsiFCi0OcPlfJabXOI3V72gc+DXV4u7o63AwzoUlPlUh1nu3w1PTULnMqcTaSk2mMp2XJvUWytlX
zrpyvhpLvWGSrMHZgkhuyUH/MJchUC+/6oNTfNQzqHc4ugEsjOjYLRWmuvpdmovtchxZPwbPr/Gn
fnKKaxx5pjC5DfPAPLGxx/2hHoQ7wUCAgl0RjFS4igI3BTiyZbNhsRLkIikhapIieA8p39+MbAeO
u09kmuNh+WtKgnRkOHxPQNdDtt0G5Rm9zOKCbOJoE1hI+xlsv/A42PMQVYByR1qG/V2siqFDNF8E
4DCmDiqQ8dPf5QlYxMPS7W6uRkRT/Brjsb+/GhAgNO7mOBgvc1BNG+qtH03DkVpNjMDmKuLJysGV
wHnxzQ0GhBAQOG2kWPNVgTsyUPRiPzs3yeanmeLpVUbqvvDGBq7lkKP/UMsKdJFDQBKxQxLPoo7O
EE9dH9ZHMiH7Ol6LKAA/Te3wjWkhmARSnuKEuAgWU6ouBev0HUu14rCYqMbVGjzbYv1yFuoQqjfJ
byLc4TwKv8dvX6sREVYHO5xf+n2WYS8DOU2I8QjRrxnSOe/p7Kfj8n7jhBzqABBxfbJYkN9lUuzD
voPa7NVUeln1+74wxKod8fPIEsPZZY1/AwxQ+ASRxfDJah1c40CvZ1dZDuD+TRbdpZo7e0zBF2TC
OSm4p3wfRH4lNMMgfuODt0l3AJ0vdP9I7TzF59eJoN9Q04BCqral7gmb4DWudiuPmm4eYiBXA5fR
vBi/W5ZW3yyQRAIzCsPAp5cUxQ4PU4BTslaPdwNHVs5UhNoMV2wCqGYVQ/oatSmeFX1qWmec+ayz
LbL/AFDW3FBrsWf9GO3xa/iis8Y6G6rwoQt7CiqefSp49ylB0AswoNVI2piFa77U2Bm8+q0mPcOI
pgcQZwj853x528X2AK2AXNvWGPmANGOcd6fCfM3H5tMYhpWap69H54vUjCe6UgAe4XNlDf6WWkux
KDuSrRS5M0tEXrlUrbge7wCd2oFSlY5yDgJPw2o+7tWxtsprQEuoZzkC4pKOez6EYJQMR3NnWIBD
2rgXW5TVkJzKjpAm3mUGKCu0OnN3syzEhPz4ACqta1Cs98/OlLBTnE2vehH5rYcnSOrkz6QmAXQH
GF+K8kTjhDR/P03vKi2pWqR7njTDTcRCuUPsqX4xuhr6oQniBlr8kyWW8zQ7OD0eIw6u+HQz3jFR
fyedd07wEBKFJ7V3Kqjnw49MDcBha5nVNp4GVVGFkNyIrXtTFTmbflog4NkP3DTvye53hbsuI6mt
F9tU4JEpTHyyuDzQ/JWe+fq9izxmDBq4BYvVsouJXBs8myN2EFCGNiTftDISh8Gw3QPV6t80Fxfy
AwXl+4hlWBE3qzo09f3iy4f6M+K21RbHcR1g2z++xOJHr7g0qXb1Lmjsld8IAbiV2deF5yiCxbZB
FCvLXWdrqSZ004a5oF6yLS74zMB3UytGwMUxmsCXSTPQkKaVzR4fLMRIRlfeTFo57fXaBr5EtP2m
ETqE7CzsYkwzDb/x2LjpeADpWksAb+cy+zukk6HbNHLzpcI7XYtUaGeaCdSh0z7tY0hViLzfGAC/
nUWYZje08ju+iAH+li+08lNRWFO5tQu/Xs8KilxBmSFTDkiaHQ6JN4bmytSi4p68zSZPlglYDLo1
DTzDtgaCK6eF/B3+02E+Dac10WtQcUF4EpT8q9Gl/JxoAXuEdHtXmeETFSWOgRs7toxNDDjTE/ag
zV2ZvxV56mA3in3PuvXBKj+3Jxuk7CPomg7QDUU/uBNXU+L4d24UaQ8Tx7twW4m8/8p/iDvDf3AL
aO/mJqIy1KQOITO5ThtbbGiUVfP4DjmSOiB5iLuGR1/w9BbH4aNZ2M1dM3bvReHa6UZkyTboCnbk
lTutexG7b+Pw0AxV9l2A6B3vOO/OwvIhw2DgvWchsIGMp9V25C6WeUfggOrz2vEW+BroxRBLJkwa
FTmAGUJO9b6Sg/neAW3bbEbCGcPEtvg4PumVgX2EwW+R76GAXmnLbx28qX6fO2ClprYF7ZH11LHG
KxogkfseaZ3c/1qaCe48pMIRkkwf1WrIrO7BY3YK0vgHhJXrl6r3660mJxfX5SW49IYqXTs8GL7m
ab/VYt/5oVxty6lm16gvJDBisX1AZKs/DzE4CRwQv34uRz3ZiWTKt6k0zM9S4AZFyiI+US8+zSwX
zqdlUKLbxb2UZYhEZEW4B945Ua46o+1vcQ90zMCoCcT+h61VdH1z+9J/ro9gMLgNM2jimW5tHwf8
xrwoltn3Knnhk2u8GRJb9iLKx+MQs/GcghPLq0BTv9WTEHTFKiYkFKW53Rd4E9T2VbSIapAXhQD4
yEZv6XAporS0qXY9RVkF05bJ6jv+KiGS0kGjsxRkE4oEN2hSd41n8HsvdcR69BD2bXjD3HhC2L+z
EdQBI8mxm0pITlVAHZAN+6b3DqpJ8qZqMeGpktkJFMf7CERhVY74pVKOR4ykflBI1NlmKX35xYat
cbxvmYNw1uJD3YWbaWc7D4Bq8scncDZN23LwEdhMkvikVW4FxSYt+hQ78c9a5ZxoxnNvac2PEjlo
K2CxpicI8kxbY8zz2yRBXBnY/hdDG5rThMDf8tbSMJ9NyzsjU+m4e4Ft2/nf//rf/+//fh//T/Cz
uC/SKSjyf+Vddo+Pt23+699Md//9r3K273/8178BZYQujyW4i39NSIBbqv/722OUB8r9f4VpXed5
W5jnDMjXHVHtEK0OM9OtzpDjuJiIeWdpzuw7EXRasJZvedJGMyEPeVyR/fRCgOCVWQbQfX5ytB3w
HESILHp4nCZH3DHjY6YqRBwS4MLgQ00qIHWReF2iP0STZXkF4pVv0Cj38Od3fkzQD1plpVY+a4hB
bfXGTg9GNrV3ppVgTTBA/0bSP5qN232c9YKbWVGP2jhZBjcpRS+X9qzAh52MvwqcKLwhcbzJ30ix
np9/cZDE21LTdWhGlAAkUrtW7cnJ7GENsLR2TLC4IenyIXdd4yEKIYVeT/yOWmYWjXd923k8QMDA
60Hpdou08efF3xwS+wY6i0j5JpesCbNt5vjFmiagAhpD8doYx2bbfLyODkHzlRHyYD9PHeXWI0jO
0iNNrTMrOg8iAkOVCJ8ovtBXxTnFTvZErbjUGdR+ELrg/lB4f/9N4/qfvmhAl7rACzjC4swwnT9+
0erUDqYkEPKscyO4JR0lpx7LcBZfmtWVCmT3RRGuV+ZuKM/cgkk37+Z22LMiXP/RR5el32yRk4nV
jSgMdTxe9+3UBit/MrJ7YjSkjqQdv4M6zNwjXAC5pilimwlfqq0WrLJ44t9y9SAzWqs8hZCuPwlm
4r0AeAl4o72dOb7tsIvOTrUvRqRk7QITzHRB41rrFuzhWxO8Rsj2qmLNo2gTWEEBSafQUm2lUBSd
sjsnRZhlboFPWO7qIK2OEA6tzq0BsCAd5tTprTDzyoPIaDsf3z489IllhZeGDXqt6L03sL/+/UeF
n/71ZwWBHywGJgAfAsyjXPVfLAp9r41FZrnjGbBM3xule+TC0J6MqnGP0rVKr+wD9gWHUHOF1N3y
3JlJ+egY2gvZ/VCLN7Iw5R63hMZrqB2soWNfkNI33EyR4W/Iy8Hx06lSvgm6pr2x0rK5y4E72ahA
q0fNWMjmLlRFl5iXHSUy806dRAS5ZrEXqyeuD+W7TR6Uwc0Ul+bnIQIvoQDYJm+c8kXvwNWovKZ6
1KAVg0F+J19Z0LRIDU4An9Kx7qw1sxYebXkL4eIGNhTZumHu0Wf68KXrNN9r+GDeRW4d7qE4hz8/
TrP3jFXIHauk/FqE0b5Ui3+R20dryjexFqJ/cJtH4YTJqnBbdqAmE5N1N2Y9LkaBR/dqNwt2SGbx
IelUanst5rgxj4zXqfTjb6oCPt7kW4TKoCyqQpaPrlyXiw+6dixPq1s6LS4FnRtxE8HXUO4pPOow
sdRs/+HbY1pX3x6DCV1YwmDQdwMZw59+6Y5pu/jT1MhASywJTARoUqQXJH0TIklTrxAuDOzxezXp
8blu+ubJSDOonwbgGMR56EkrQ3PT612Pr0Il9vihyg0Yj9zHOAeAb8w5Utl54z4mpdYfE6f+jFzc
PvekqGJQMwvjhpxzHTmQSDu46ZNqzL26n7J1mQf+Vvo6fyxT097i3pjrbzLK9QdL9u0W2XjdjYz8
6RXpvasGi+nXMCxbJAqM3U1QD9MrAturtBfv9sU/BZXpYv+jP82Td8mPwQWbF4FrdAgf7CxfIFxN
wJqlTd15hvRBuzd8iAqM5TGArvvRnnKwW0oHRawN+6JId2SizsXNgBSuun6GnxEBSeZ2bnJbDLaO
qxUUJiJ7567Qn0uoRu2HNC53dm6mwJoFsl2JVG+OLlXHNo133VS/zU0QTj4Usgq2UwqeIcgV9+yQ
S6EfpiZDzRIwUvuieuE6Vy8c5mFqgmWqeSj1hE0HtrkKVzhlxW6jqPvST6G5beMWSSXGpKGkHtzM
sNuL9uyuxlCtNoEZHfyy3sxNGj5PArZ05AiVq7//6jv21Tcf6XWW7RqOwQELtHRDPQMv1k3ss3pm
pwi+1GMeSlzfABAACtcSkgPMeok/asUUvtuW2l/6FZaFzyby+4fcf65NLf0iMwAERNQb20QO01e3
einAXPWFKXOEZy/0tM3q1Cc56GWKwAfpq6sdndJqP1m9jnMiEAp+H0YHNlnNOlawBqN2v7mRbSSn
VK+mO1sCTeEFPvi3uRbUpyCDWoZgnXnvgxDn3APgiGUXLy2KEqwYYMq57xA1vuigESAGfR8xWciv
phG44s2gxIYOiRSEeYQP0Z2vaRxjKov/w3Jk8evliJmOA8AUVF1MA5tc2gFffCiTkfAkCO34rAEA
7FWOa51sY8ITXkAKvjXZj1HlR5KJOslOzTzWs1sz1DdXdmpSEQ59u+Zdoc3z/s6vZcl+1JHgVqhX
XobSK0wjNMt4wj5f2ek98NztD3EZ7Owudg+mKvQMoXokIjr8MGojqtQ1V8lKbaqB8sY9LLZrH5pu
6aYacp9vApAN3KRD+ISnu7F9f72/nOriTSxzXU19/crkSO9unp3cl/edge86U6+92C/8lldZplls
oxa9OH3bbH18dAeRJNCnpCoVMaTcDrht0g+LjWpXNoB9RhC8qCmouGjTFHObVxEI41rciv9ujt/Z
6GWATcalwVV3CM7MVaXV+ZYJwK1Y4f8EBBjoCCE/tWkNehyrHE7OKPkB6HBIjHItekJUErStADB9
V0pOaWv5P1nJ3kDjLD857vBrkDozVeXYb9uSn3ClkIIamaW5x/NGIh0P8QMt18JzMtgnRtvLSfUW
XfLem/VlRL0AroRPNEB24eV48ogwXgc+YDu4SbQdsZofuWGmXtGDyb+OcKgYjQRqgKwznrvOBAKy
rL7guBrtEhMUEsPEyy9G7tw4I2PPNHxyAbWyldsyXOD/TMMRVA+h+Y5rphn3yzRdrMM2wP/1A/I7
Q4Cpx8WiWPG8W/dWkb7qTX/mjeH8AO7jgWnJ8NkCT9hmyK0WFPe5e8xMM9xkjZG+irFdXKsYCjpt
6L64VWmdRcPBD9aChli1Uu6b4H2TiF04E9M95OhUG/KjHiqQzQqKDIy4ssscf099quXGGJAapE1B
Owfdl0D+Em8fHBsH5AxnJBWzn8P55NebAAZ3fvw+lkZcxerVWGx4oQekhTtSLk0yDXncVO0R7W9X
zA42TRvFB7IVpUAmLnWUXGp7bGMdSEVJUQIHqAgOKrtiB6rZqkm1paNTdAg90SFQlbwtYjEgJzA7
gNBgGdlVabmaRIN8DyH7Lc/a77Y6BFZseC9kH0Hkjdo6Qg71qlNavEv/WKQAWmWA6+UqoYuKRmVq
1ZT+Re0RCNqV4evOJlFousURCc3aPkAccP4f038+cnHWcrBwzNKtmfqDzH80Fr/30F8K8Djmxa0C
qfZdcZu36XtRYZ9XrpY2dU+Gws6TkdrQmjI2OJdGq7nnfzLHPJvT1NtY083k5GZliigWeLE1IcQ9
QjfDgeG4vJkYsGUAju0on4M8KvxW7g0X7GDkoYPPd1XWebYGUMk+ggF6P4i+21OLCqHsSxO5zd2h
CmrA7pG4XFpBgXQ1fdxMZldVK6JecqJuup3bVA0rOy+3VKUiA+xGrwpzCy7rrtiTjWajWuSXKoNF
zW6DaxxRH6c95g3uCOMG0L0H6lleh8YgalYDbzxosVcPrNgT6nsCo8m+4m2IVRA4crIN28b29blu
67hsIndX6S0gJfPSPcBxxXN87OjAYi8cY9X1/Q/JTLwSrg92lDEdSbAhUpOpxAuzsbJNq3qlalKv
EafFjhKqp8zPIJVg/M3YxZnGurZxKILUXdVgHbhN1PfMQoAQYvYAFSEBUVn1UuaI1CMt2qM29utw
oCoVsZH1myGwgVlQnmQb8ihIttSmSRfveYg/9Ou/3y4znV3tl5VMB4K/hgMZWSZMR23dLrZmXA81
B7ekxglo0rjdu1/0+NXklbeA3a8w8gv2/S9dAFXR9mqS0MCvtvUhZe73d7jqLk69nragY3DFMRHD
Q9aN7SOZOqMsNnbXdDh2woM6fjMo96cHcqCiUYO4GrRM9DFosPpqhfsDHK3ULVRpgQyzSN1vdB2V
QdgGKg4yDFdYh6s9GZmBRT8ee5wud5mrBZs/qQrhaSOwXh4G0hii7JycEnOoakDmccutuMQDLQd8
IHF/WCXHjqCYPhcBWF0MUBQ9mNAc2CZBFxwbUKRCrre1drE07bseV4nA1DPnJRinGoiAwf3WOeC6
R0wrQMKPuxLDTuBUf4usZehFL9CINE7E2mpwYRUWdjCuFrzE3G4NQFDUwKhn/7C3F3+6p7Jcx3Jc
3dEZRyqecXV5HftFW+Gn258CAQ6ywAThwKqSFVLwi9QzzQBNrcqKY8XdHCyESICD8EAJXcc0s9Zk
pELDL1PHbbf019CRbjy/YOaG27i04DloRVcUT487ULp3uZQeNaFCDQijKsh76cAfob0jl6WD/GjE
MlWolAT10s6/+k0BDAYS456GSIPauxtB99BxkM+JHFHP122kw2avIGgpb2ygCLxGRYO6DwUnqpEN
aW/JztGKJ1J2Wuy/871wSX1j2w+9XMXTFHk4gevH0rHcT43501Ew5BRSyYecA0DQTnx8Ja86HPQj
8gLFJzv/aSmvagKCN7CBDyAvHMUUyzLmIi/MRebFiwbRXAzUf8d/WFqs66M4A3LFYSbjFndNhv3d
H5cWA/y1XSis7mTJxvWkIvqnIowZFE4dUHYtNqpl0+iBESo+h6MP1RvyY3jKXfjhBJbd83rC/XgT
nzs3CvZDZzWrokyzJ/zWCfVDaB4XF3teZMTOjmxIFdKPvI+/zkAgiUsrDSf5I/m2DIxgKT7+NfnW
eVU95cfZcwgD4XV1bc7zdNjiHZu4/eImwHN7U5S9uhwk9jSP3hlyVxmtBtItXq8LHO73DdQbkGfB
cI3GteQTrn13RWVMX4cuvLSXyNYkuyjzS7vyj/VEfvXT6YtmN0+tbZ3BhIE1Mhj8e5cVnyPcXr86
DS92igx1m7K2ejUD6/SO0YxNCyjW4EcBDpkTwQBVSwaBfyKM4EefLVvj5aNFCMGP1sc4MJpezEJz
fowD+Yt/olYexPMrZAlw5kEATL2a6q8Gp3D/u7dHb/bjLZDnx9uTbuONeYf81JTberiqjJJDv9rV
7rR+yCAMb5dPAU5ViCS05VOuO++2pXepkZ/WN+Y//BbEdeRFxfhcm3OGpRLXH/bVT6EbkCsUZEN6
KjkSWFnbY5tPAfE5Sg4mxZ1htRK6LL/C5aaoANqxx6MmawREkQzngcPPeda0IDnhl/UziG372Zpc
/6F1xjVnqfMsVAGWCUgETdkjOQhefY91pzrNrREcGH3XFntyBRIDEOuQBVtqMiOZNoY1fAFtUroC
uar50OWd+VA3TbYbQw0of2Wjog0rsU5q3m0Wm9b5iTeFnO9s2373Q8bBD6MT9qEzOeJeQNjvUj8o
zzQqa/LsocA2SL0KWRAYqE7AkN8uM5h9GhyWd5TYdgjEVJAfpI7M9KJp7Htk/g4qdBMjOJfLt6kD
nLjx088ijqKbuo+KXVXqxmvq6x45GEFmrEcbSVAjrloeTRdfG+qgKbnraVqIuNgq91O+/4dV0bxe
FQ1mOLpuWKZlWUhV0q8uKKs+CkZowmnH0Ia4w5LTZgN0YCP0fEPpaot9yW27stmI965dN0BGHZJq
V2EWyAt26SW3MCyglYJowTT3Lh1EYW1kUGihsUuHCUwgW1GPjctsZKU39y0lUhQ6gJhJDOhmo6oW
wPZbYQXTiro1xDySHVU7RPt9IwgOeG/9QRfYD2SFVr6WoKTzisjOt0XXnwss3T8Cu76qqK4xLpsf
UrZXXSMsUnX9wQch2nRl2mN1U28cUZV3xB7t0s6hWpNlbpC93jBs0+/+YAGANl41usJRFaL1csXE
kSnqPSpy6bBjDOK1lsj1ECYCUVLCjW9VofGbCz81jCPnYtOzsPOki+QIVtdsM0TIyTSn/UKrFZVl
166IrY1otpZCJZvLodz2Cr6Eq/PwyR4g74ntHVD3qgUBnRsf9zz4JXcOsuMhFJ+mUFYdkFJUr6hK
Ra6MVHNdCQ6euHM21x399PT3X3DHvDpQGIxjgbMRc0J81rSvA5dOI0EuyoFNyoMCN0Tg13gZCuu1
jA2n8R4hipc+R6Boe+5yhtR+O7ZvW7PLnpO4BPg6rmzQL6GpaxDIASQ8A/7SQZ5XJxRBb4tLhTjV
BdBpSbWjmDIVReQkx7CKb2kfT/t9sutlsUdeVTI+6Gns7+yo09pSMXttQu3H2GJZwur3Ftgx0CZI
hkAe9UeTenFgf2s/MCvJL48ZnkIeIEV/iHDmm8PCoCljAIsjwk2BZNfM2XEQ6eeR7vx6s2MQQezf
e+N2ZMcOvZVABuDffwpCqFj+JajEMUzEAF2OjbnNHNe52pe3tt4PplNMpykFuseAEDcOppFb3FIx
JWkJRSoUaQvU0IqqE+s2Yw49JXLRsq68daDx9D7uoj17q9HkuTQb32+3lq+Fq0zxb0aI624KXhV3
8ciKO6q1HFJ9Rein66sOCe67bVhiy0odifqJUg0EhgDKYu+L+4xfU6VqvnDyo0Nsjk/L7OQhoHN7
zE25vZhDjXSwWz132W5xp2loTD3kXgbqdChkJ+w2zsfx/zN2Xc2N48z2F6EKJBjAVypLlmTLaTwv
rAm7BHOOv/4etLwjj3fv7vfCEoAG5CCRQPcJp6rMIqR5C3w0nAyYLd2Xmk1q+tgmVABwA5KWGcj7
Ftkkfo525NexZcF0KX/kQ+98KW0gZGBPMt6PA2gXDawAV0YYHFDvbcSyrouv8TCAz+2g6Lf5hyZS
mtMWbqu4FQN4smAT3KdUVhqb0TM5bugOh5qmZn077QDRelgsbjphQtAHxR2Azs7XCCiHGJuunLmf
jQFiacKvWbPs5k0LObLTfJUfEOKHSww2GDbg7DUZ+ZLARNCfxrGV8EbUvg1foUqp6Jw1wzao86GJ
OUPAFHKokJjxiqUkXtx1lnSrQ4lqxFuT9d7CBMb36JqAbyHlWy/7aB6/d+aSsMqdDuA6AI69wc6I
Q3kgxCdsJt01mBqoQ48a2XXDgl4BojN8TwFkR4lGA2np8iFQ/Rq+mbhBJxPrxFYKejxM0xa5TjCG
oXplaoYlALWsGV360lEm9hoCMubWDNOzNwr3ktZ5BIsakBqmHLXwcUqr1VgN82oaYnmhEHN+FaiY
+5FtbYUt7MdAWmzZFCBQVFDyeVSoLtwNZfMVAlpwEs171BryqFvGlePgKAPCXpRCfA+SDPN+dPp7
6lIefIX8MnPbveUZD6g2zkicu1CNizvvcptFr6ZOxtAOS54+9XcNPEVA/3v+sCTEBkD2aOULvWlJ
Blo1bji7Ls2/UN91Ef1zwaio3/HEerNVCDWppgFExzKqb71mD97CgCROd9IKvnuVF25SGBf4tk6h
N5rPBjcF8OZYAMARcxaf+imC+pJoyhe9Bw1Hl6hx1Kk03a43YJGp51Lwh9HrZKd9n0fBNA1QKXcB
gb0cXOEIEgpN/l2ENswkso4/t6ofl8ijsvMwduNm7GP4GBfYNEJarNrEKDncj+HYLK02CF8qOcD6
Ky+N76ljbiECFCm/q2I/SQf2h5eLL8kQeV+mfKwXTpJVJxAhIdsIlekiMOtdN4lXUoymy426MXnZ
miMvd0f9fRNA2beG6NiC5W29ujE3rsNWV+/cwH69xt3W06vkXf++ip2sy2pDRSSOoi8YpG5wbbq2
9E4zsL00aFFdqnI+Rjh1HpzCpNvdClHsVwT1/b5GrWkxpVn+tOEkgsNCcgD+F3kvoJ15IsC8y9z0
2kcwaLcf4RYPgxff6icJkUytWzkIcwXGTLpnMjPuvDaFeOV1ONDClXo4G6GdlUIhnLvZ0Wi0HXaS
mdFBxDhwkftIVsP/M26cO6KzFgGcDAcWxUCAgApLFxqITYiYqxAVsXkYkHV6Z8X+1VnQd8DMoZGv
hVSv6qm3jdvAg1fRTOCv3pR7/xLpxbHOy+VrNNr15sO8qxbrhImGnniNBrQ382E8B7mXPlKXNoEq
Y6Xyp05f3Mp4VbE5HgUQH0+thSwa4wNYM6LNn2ojzfbcaCEJoWPbtFOXqo0A8cQgTfh9OotApYhC
wPPNIV0FEB3adnKcvkAtaZ12I38KOt6c8BRoIcuFfkOHSR026GZT2+vIS/gTGNWLTKTDHbQ3ISDA
2fQFm+5Uq8p5W5Um1xVjvWLpBO8rUj+9MYWxDGirFBqwOI/2T3GkNMW8fDWYHR4TbM99yw3LVzMM
6o3b9c6Kmm4l+kUQoyhLTZl4R6jmmA+0RpGFS+qe7BiKDXoN89caUYH9Zs2cZZUWDHwfbPVp098V
UOzAQ//adevHyVcsjABUaeq7HgTGDPA1205fr80ZBvCVM0B/GUf9cyl2WWD3p7x2OeyHw/Ekk9nc
h7xDQoY5TnqeWnyWQe4cN2aD0t4yLYYYZO0+XGFfAVcW1UGTr3fDM11McJy3ZcNSv8pUESxlNuEv
aW57ObxHeE0GonWeON+g/hburk2aC2s1Y4liPB6yOrqPMnVdNGbdsOtxk6ewWz815/bPxIotFKXh
Y1mDu7GB8RK2IyGMyHfgsj71oN6dApYUp+uAF/flojclqkTAEH+wLrdRFQ66EoqHBC7+ZGd+tS6n
IZr4K5paZlMdahnIvbcSUIT9QF+nr+d7Lx5ezXmkb60HCeWhPF+56fS9dpZwnYO2a2Q/h03BlnXr
AOwO6Pqk/KixOlSsR7GVRtQdp1yXIBiqA3SCEHHXLxxQv9cJlQxyo7nG3E4aEB6cNzjxwE5AY+gT
DbP/JIRfyOEAMaR6d1O+p1ctMAKar7GHXO4DWGTTUwH+4SXuEph3odV39vQ02PExSJPhTF1Oa4YL
PtYhiroYDIAOXWGr5qxodI5rFAba/GdpJwXkbpL+rekn7LVtHh6KovNeertYtPbUv8UF8zYtSjVr
CotleId7cviUOF16RCUquYYxr4kWY9uXAFQFzmOSQ9Myxwe45K67T9K4u4SV8dxPHBJN4GZdOE6E
R5e7dyluOpdcX1hV8VXR29Hq1meazcUMbfuOIlIJ9kgO/2NgPw+Dye3n0eXtkzTeqNFDUvBRgTBA
LRv/k0dgSqGarpznSBnBBUCK5TVSNv0FdyR8swPnCcCrKoG2RwQOQskioMFkkUPk3ATTm2BbCUdl
JMQt7Ny6bD5PGUwygkLIZ5wqnm8SD0WY4GlEYmODC9XuYEtyEHAkaLHpNSqxQSVy9qFCeY8iV/4S
F0aMfB4wqjAiZhe7bROfCr1J4NwLIJpeQqi5XSPKKQ0fq7b6nyP0uwQ2XPHMhJerCdQ1H8rPHKbd
DWyG+hYyQGoc1nYyhmAr4iG+RMZ2WvVqjO8tlYGaqGR83+3GpmVn6qVLkXtixU1sut8X0vFTDEfU
qII4u25d4+LA3jBoEfsdvj3Faoqdt7RL1Z6WvcY5cbEfDOf1GlFGqfCzgcFKAmzc9x9xqHvIjeoF
IC3y/iNe22xfdBE735ZDoVCs6pEjC08TmNNuCv1DmekYLsPerTas6L+6Bh5VJazLn3WLV9WHVqJY
c2oy03y27PE61gS9eC6s5p/m/RqDalPhRzHbdbaLz1w7fI+9HmcA3YJhfbiVAbjf1Bzt4iWTyM3W
0yoPgI2dtGpU3xTQVw/qctNrOvJkT/geeezJo+JBrebvSZPVd60ejMP0fcHr6GCtIs/CQiUfFjlE
ITdOiftI4kxXldGb3qhsYmycy+iOFEmpvxLQcuAFVysSIaW+uU/HA3OGewq79f+angYMJMSsHNZy
HBI40c/sbZjN91e3vk+vylmFX2coyF1nyLo5u1lzaOfSghfwZL6AqwNvCjZewGkFUHJ8devUfNGP
/vtS8cdOx0BgSBxSaH74jhPnx1QZzQrY7vpSmOMdJLStV9jRubtJhTiRam1jNst0aQTARVATrTsn
HrtLVveg4UKf2+JRGSyIEzXiNw+ew75FLU/JYHFlT9UiT7aTC1FNoELBDuHt0dE/2MA9YB8cdXGs
kj3H3YZ6Y1XbUDJhZ2o10Pi+UwLcfmqmvOfbEjfkJTXbMDNW+OMX16m5XSKlGJV879q13DIHh0xo
6ZjCB4EBG4oGIg8jhLw9sLvnEQI9MEekZi1G76RM748o8cYt7nngXsHUZN97kNUa6mY4C/CtzzHo
m5uSw7K60323gQn/QpiOQ8301kev0mpolgZEQJefBiQf6sUk23RNA7dRYfVaoRnJBHpLGqB3Q6r8
u5d01Y76I8edj9Kb55U9vQVARuCz7eZ39KqBw1vr08uww4jykMn0rSBLFsbsTVC6RicN0yWmYXrZ
ZzawsHnPloIXwG9BJLuRlb2lVjhMCTSd9L2b2mJ0vUM4h36kB2g0hXrafyAnTNf7nGETHk67ktu2
Z3vgTX3KsLnSU9ZQTtGR18XoX2ELA3wtscHL1zeQQltAcr/iw4kwChPoltqp6+stIPt/JqF276xb
VKNgIBBmyyAFefems41cCVLN6seth17dQgMo20ufwjz1w23KRWxDg2oy1Tls3fCplJCinUcoAsDd
Wj0hOcwhmz+hWqdHZ8sLHlFl1UPUAfFXpDZYY+0pnMsmxT0txq+rw+G04Z2q1jlSi2bBC/jYe3OK
sqkw/CGMQxgZ4CNvD3mwr6FE/9zAw3SJA3K0bXUTVqRgXFsQ1qNgA772W5FP9oKaI0dZL3JGcBF1
cNmY1XnO4/trbIOCLUwqfdxAwmHRpXiKoWhxobeZjezZZsFwotDewHcWj/3kQOs4yvEbKLagTj7D
gl5rpuCRGi6n35s0CuCGeR1ltfsxGJT0j81/mlsVUC9IetiUBxxbe9j/PIZDZR+8yK0fkBBrHnSX
nSn7kOBU8UD9JTevXV7bLPMyAZfJdKH2BtkO7zyEME2XeneedN551hcVFbDhGOWfFHDrx1mth0x5
kK1p4LrIr/m3YNVAXWOcebckTJYtUddOhvgryXdSF5hle9bUxZmQWUkzAamY2u36Fo/65FdqVXVs
PIgWpEKdh3OIt07MHuKoBz0AminkYsEQ1tk3Cspbw1v3OPssukJlZ7sr9QenmL420DrEn6+bzlBU
zM5tGhl+rovoLZKi1wGaEUHc/sMMeLdPwIZkDnJwim9IdxfpDWy2vCdgys3nNv/Q+GuEwiq2pbC/
5oxNdEFRz4O/DrCXkz2IVyOein2VIAFERjw4EBRbUzR2coxn/oUe/7QzABt4zRwenKmVg260ogs1
aUBH0BaANgmAAhvI8nC1pya9AsEeEB7aNPxajt4BMoLvy1FwhA/6WQa4b9j4Jjuqx7dSGXLXtU66
wJNDPrlxNR8zMX6jlugzaEhafIZqrxvsIjZFTz3rOTZYumKum1aSlWeFzUVedgDmJHN0TAVsAAQo
EE8sNMvllGXDpq9Y9DTX8I2IQa71aapIsvxumsYlpOiKQ6hQo6/KAQ4oLC6pOQUmsiwsz7PNv9c/
DCoz/Vb/cB3X8FCGgqSMCYDbpzKrKOPSQPYCD+mQlXth4ugiS/bTC9iaDT0EWKCZOnYA+mgeMwjl
FtQGZgHGFg7EP3B7+GYxL/xqWfh8gU5ivzQ8RqYhZ/bj1LN5mQPY8FBWfbguZdOd4jGYId/vxHh4
V90urOZwb3hWf4AzRLztR27h9Jl364mx4h6Is3AlatUugAFEKQ/bzYVbj/2rBF4QhWiz/G6n4RG6
qFPoF92Ft2UEncEhXFVeBncFB2BpobdcRqDJf27zjBpTsUyCqXiY2j5fR1U5H1nBjK0ajQYMoQH6
KvNobKwwZpAEQiHCTLDrTlsR7hzbNg/geHu+EdTmizW60dYVLcPeCs2RA0mZdKMNj1s0YXkPuiyS
Zgdqep54scrKPFMrlp0PtVHryan75LFW8Zq6Q1GXpxnc0+sbDIWxh8eoVX23bQvyJ35rQtMQLC/U
mboEMg0ahdJ5se0XzlwdCPXR/GoOCmlXJBkfgyB76MZsfE3HAbjxbgZu3I3knQlrohUgUMkXFAdO
htE5P5HgekCdcXgNcCpY9ZB+vYOGhXvnRKmxFBpvNdTDxsyq/H5KeHYvgD8HnnmCJbaDPABYwNk9
86CzKuCTsqEmBf+Ki0XVbTgLIhh/xeOK5eAHmDace6hpQUoDpAIAT2+jhEOVvIZ+D4uSO3ruKIst
RFiqR2p12KbeWs4cLku46Bxkwi3AoZKrNG9i4WmHA7CE9PaQ342NcJbjmOXfuPE/R8Sl7EGMLb1/
WiPms/UfpUlhfAbDOB4ogGBpCccA6lm6unT5AXLKA5CkWYWFazFAVfImrEDiC1FiJKtYxt1Vi6Ex
IchwVVmg4asEA00yDMFzaF5Ae4HaNBMn/A4KTb/EGkAijxYtAJnLQIT8IPUFB8r5QE2ALoASpZfU
ScMJKHxLJ3eg+aUDHeEhhl7eJn5a5zbZs1gFTZM0BFUd6ZwZJHGfwG1dJADqjJJ+S01oC+b3YzKJ
vY6rKM5Jp/ye4gZkkLfXToqB1s7TFRQXAY+5kIM+IgTTn4QMG0VTL0wjbI9Qj0WpOxmu/VOEagP1
z4Y9POh4QpgZrfGxX8cDsvZVYSO+dcrcOLJ6NI70SssAHVW38sYp+9ANh9oZydTI63cqq08UGrIA
hofCvQee42F0otEFOKeV5wzV0qULBYQlNelSdk22Ddl0gL97/oRS1rxEcipFZnxA00S9L/YCz1eV
yJ4EDnuQi7AXjo6lCQDVPCMF6hxv05NKphuKn1LFdtAsfZ9uKCQ/JHgKu67uYZjRwTUDYm/LLO2a
AwcEd0JxHLuoqLZbiLhYrxTWjx6bfJYYweQLnEKxEYbyPk2my4cgbFOvi1EfrXWLo1VlZb5Sv8Hd
ZsdC6473hVFC2Zo1h9tFxGX7oWlTk48Vkobm8hZGryj2GqEX+TSVQj6/B8WoJpQrO0+U3+cmL/3b
xJbaDYvRSwvT0BQpbGpgpYDTa3dJEimAoea9X0neXRp9gX1RseDunGypSQNFB/eMVl1oknZz2JbC
DvzZDPtrHxxKLBAN52RH8cyG0r3dXMdkBShm7IqTwG4U/jNN8y0xxT6wrTr0JcdZMfe6nyEH5KmD
fcZLaNoj6NRRf44qr9jO2ARv8GNvQwdHElCjNRazYF85yOCzfhoUZfCnZwbyKauzeZ1jD4tjD0IH
IdnCqZzgK1RjVvTgkLAjaVEwrYdSPEPhYjrxWn7prd58dhIoV2Mf8eU2Nnr2l4pL85mZJSQW/or8
h3k6Eo9nEEIatQldC8UcN5qOMSRSwR6CzB713QZsPUpNCYlnGBwGEMsC/QNnNT25C5lcVXVdr5iR
yTVAKO6+yqsBPCfw1jiUXV6a1vjWNmXwRxeVvkos64cHhUEgs4voMRDOOe+HZyWhFupPrMOOQV+U
IZp9NKKQ7X9+SeNguDT7hMavk6qwvc68Tf8QQy8jSID8+07P/vw0cbllOSYw6J5juKCZfiIw9JNj
Q1xJNnct7OGEKdU+N7rIv2qMULuYx7/aVYZtdanHJ9SJHkhYRKTRuAUXza9NEV7peJJN7qmvXThR
piDrWfC9hmy/Vy1YNHjYOzLwzhatZa9vJyMI3Sg/SRjDIxqklSyII+i8JcP1KAXoQHEPrVAclJyj
iGtUT7ST2CclRJgdTOspE+UVwS9vGok3RH8AGz841TW7Jrb44d//ln9LabjIzgN4IAzH5XA5MT49
mU2o5BgQ4svu3nXdjAT6T9dnmAzx1cu9LFhDbcGT/jRDdUb20/tTih5dqK/sncGFvMaZRJcCqYK7
BA80n6QfQjNJ1lPZICumBZsaT0A3BkfA0+T188vfJ2UQ51kMaiy2g8ZgBSbYngMLi12pFYSoz25Y
fe2zG8gI0UAofovr9NxbX1uaNaTAFLzTwESU7dp1kY/0wuwCOYXwlFej9EP8fd6yPAFtW0iJSmtb
XYZqfqH+LkvtJbKT+d5usuLV68rF0AXOm9HoXww5zQ01OZ9xirWjV0/xah+Bhr2k6frteGaklz5R
6vp2FF+ncImit8sCAN7+/R+LB8mnZJXLHchaetKwBRDjf9MYSvrKsVwwOe+8evBnz1q8a+7EZnQe
0SSFHvo6eP9PFz54i6swD0XoNeg7RDPxzYnPOoJaQwUgJv7PB2yniz20yJO1CcTXF8i5bx2cg34I
Dm8FR4bVQzzWiCgaremVf3EUf5hV1TwMZQTLBVNt6YMDqiPHt3bGO8YlpN5hIwEDTSvZURMqah8m
GWG8LQRjPuip7ToONATy90tjAPzvUyfMo7Ot3Q7Hf4q79VU8P0IPwXK+ogg1+JH2uokdS2yrfP5C
rRvj1XDhhqP0IPZcX+AJUZyo6xZGM2cMXvsD8TACJOLL7kR2G3LutPQEq0+orok7XopxWYGC/n1O
rgEN8IUL5VT1SblAqv9bgBNU5W72vGUELDLPtv/+qfobxtAVBuSEbCL2W5awP90ucuRv2kka6gDj
HdTT/CHq91mXGC+t5foy5t2TmxTzYxCbS1UK/jJMMGM1q/x7EFf8pa1HD2CFHDooeo6XgXYl3aSG
2SxipyoLlniHeHtd0QaVkNvzCMsdzNUHTx4E/Pzr7XjgLsUIs9MbKjQqxnnpQUd5detLPdM5Q52N
em5A0ZSbH0NpgEKbYUGV3n6ASKNtgfeFr08Ja5TcgrtjX/IGRDfgEpzKemt73MPiAb8LCnPUC1q3
dQp75KIHeHG8Qj3F2M4GdJ1pNP19idI1rkt0xkhLGHrhyOLvS9Ac3rj8ukSo0RG3nyKR9Z8zD8Ld
DQ8Ffsq9KR2AgggodYNQKc9M8XCyYGSuMVe3AVMl/5GIkfoz8DEP4+K5LAEGFp7hmBzqHL8f9pxK
Wc5czs0e+SYAr3UKtdMHfuj74HCv863N703gUd9H7ZyLD8FNbX33OMSA4tLKVy3n6ToMPPvRYwEk
/q3kFZxJ+xEyefYjpAyOrt1CClJ3wWbzPZ4GEyhmHOM2eqXWr/gc24zTdcGqHmARNEGvu3A6A/4E
QbQl5LiZMoC1RvG1hXjCudYX6hd13lA/tQY7LU9eHy1EK/O1O5jJYzXjOJPEJsgJQGxAByT4M5tA
1OewXQl6bT6TJe6jyRK5SpweqYnO5XsUaLtNBicEfTuEioIzxW8imy45DAX/bNKvqoizP0bchH1b
NPFLCsLaMvUg7wVrt3CnHJfdw+riS1syF7TeIF7ziLuboh/dLykoICwfk6cwdth//MvFZwS4NED5
slzLNh3T+7sESzIOljHnqFDJXiINNLFjZ0AYKFUtX025ZPDtRN/tEnRa482Kft666BVDyn9pQqto
ORTTywBfoz96L4DvLgr/vlc2yzZ2gp9TbXwNwla9mSN2KMAvW49zBJOxpmuSc82kvem7MT2otowP
kxIZkv+ATBb/cS9EWvHTBx38NsFdfAAF+G7YPH36oCe26JESLeqDBZrOHdSR3G0HVOuuDYvwNEpb
786N9ol5yORCFCP+zmFaV1Vlh7xYGS9RM2M/8gw4fbMBntAUjC9511Tn3Cnr7TRJCUMetzqCxGIB
3dDNjyPumH6UmUhVzshX0Uqqw+EB7tx/zEWmII1hy5cptMulwJ/4npuDuzH7uN8jGWeCbBJla6fp
7EuQwBgsACD2q3SNs53ZkG4z2X0vA/Wnl2bfleL2K2zGggUtEUGXvz7jm9jD3mGcNgXohYub5Rgz
q3/pa7QrGQVTXBllANzasDsDr1YuqloBUTEO9QUYRXuuzYfASuqLg1v5LuHwSaUxNU7ylI7IguFf
Wb4oVDoAkZ76b/gbnKseuC/f8J4DI3LxOZlQRm9k/xNqw9+CCp8THKejhUSd6ASt/HihsujrbfNY
ND0ACGbylbaStHf8vStPgD0rIOe/CVW9KCqOz+Lvr2KRgE80FhX0tgy8+jC6wrkNWBizHpoLHSN1
C4LfH1o0RofKvJhXlo6kQ+WveY0+YuoxmkdjJVr/27xfq/yaR6tAPcjbeZ0YV3U0TQfXYOOhzHnq
z11pXvtCsM9gr/rXheJuTXpFfX0KQW/kdbcDDHYqUA6wXpGOKbjxvbm6xk3VT8ndacfdMb+4YHps
IqUaZBHQ7GcvvyRQGVwoObdb6mt1H74Cvmdm5T11IT9UHiKr+UGtLozBBOAG30DhDumQEHYaOnNF
F5OSVfSyQYlx0yFPjAOWznOlMz9yGqZ2ZyjA1acmgpeCTnDd1qBXYQI6ChRRoo0FnscOqXWkE4EF
PjrQFTtA49ze27W6EnCKPgmnXduVfF1OIAwnnoBLk9uWu0kUUPYJZXrs8vJRWfB/SIUMH28R1Jfp
CACKHymeLrjv/OMasVuckPV67uwo+i5Es3Tj0foC+297PUjL3pa1kTyXQf5AAQoOaf5oIGmfxy60
BFkbLWGwq75XRruEMpz1JYtMB2cayDVg8wEKUtgFa6TcCuwi0TSsMHrMgL2QdQYIuu7CXfE9ggap
7/cIWmOy7GIJ8Hl9qrnzCMwo6OxGhBRi3Nb3MfA0C2sU8jvcuZCigPCvbEDwgzRWCfO18T22nJR9
N7bZNkrrcTG52JNbabtlRcj+KC0LSNGgemu9Vi3H3J7ODbgpO1QBq63plXDK05MGPamFnhx8INuL
A8Az/jFJ8lSwbMdzx/7SO2mwSexRrWskGSGeOH+dZuZC29wpHySzXqkbanQMmEZYP8BY6uylwyIV
lftgxsx5aAvb3ZeF/bOG8mAMtngNvD60RAMZy52C6NtbAqcUE3I7mTXvDAPo5BTmFG+8Nn8WaSnu
Wdk3yBf0yHjpMMiv20sB6ccdxPwiTM7npH/99928YX3OpEioQNj4bnqubUIL4rNKV2AH8Ck0jfjQ
er0Al9oYtBOFSlcwN4MCAcpWK6lG+cNJgsSvrcZ84S0YtqGRjPfCUxCyE1ZzCOYeFyQxNtqI+761
UtgGzCizmVnzbHUoEEI5Pl+AZNI8u/3cH1B/5n6im5ULKG5tD7Hv5WH73PJuPGHf/UpTZd7m94UM
jzSTWTZ7CFoPooWY2HElH/PhZ4tqzrJRyl2WoyjANMGlm8Py0EcDEl+3tplF4DXd2sxu77iTDDUY
5Ko3Fr2mmXfRmN23jpltwARgPvXdLmZS70Ubl6glIZYuH2Jhun6qUvYG9yzPj+sIFJ+sNdVaJXHg
o2rJJ2wrJ7a8WshBGFwcKtxvyRWOZCFvFgPUpMuMysqBgc1566IJn2IpzIa76tIeU878oDbk/WSI
Y1MYxZ3E3oHBLA4OSaAjSIgV6LYDiMEK943pfY4bdGxbsQT+NR1+Tj8sSuOInPyaFrvOweFwEbpi
Onk89O5pACrPkc+jXACUdbFa8Ak4oRMGZHBbZ7hc3eqoLwebZmlnEMn60NkNAzh4DkPmQOMZNM4B
0P3r3FsX9VeBtvWOXfM/VHLpRPLxxCKxj8MGFqrAJkrIf1NEGcCIC0U7xQc3y0A6rJBMRgo5wzlV
VdBCzaNLp5mZBdN2zzm0mpQ3L68sQ9ipY8a/fy+tzycoiBka0H/lHiraHB6wnzaWcWTbJRJkkApx
eXo3AeKAjyou9OrWzArI/DRTiRSbHsWdplt7sqxRXp/gpwDW5qmGRTa1bhfpdA9ZpGBXraPoEkMl
clHHKN9GmUCmeWBOuc3BOfKjHs4pSeWhgJtq4ae6Hc2tl0AbsYQ24pq4VuSDSq9uBCvL4n+FaA1/
Gv1w0X2DEpd//7vpP86nLbnnQpLEQUbTkDa2o5//ck0TjOAZtdU+d7D/tXEvtVeBw4djo2GiOJ2E
PjXbDMhQUUOGWDhIm7caGprDWtlPAjksa1BafagVqWMRtyjUi+wg81odqQsFOCC4qe1k7MKTUT6o
MvA2k9nnq9ru2IvJJ1CoYSW/oyZzeeIn1gThVT2awuek9GT9VDXlfIGe9tZRkiEbysFtKXBnpKaM
fnBY+W0tVaeLuAFBwoFU9LkALGNyG9Alart/wpdsEamOPVBA2JcNzF2q/kCDUN6EGm7ajmsanY3E
AEMrA5E7Zz4IisUreHnBukZxf02kCTdw8kUX42ZOozg77KMyrS9hkluPVu6uiEuB2xnMInVCBG7A
4qBAkFyAIM6sHyh8/oyHEk4XHkzRJmLA1q9xWjsX4hcJsPZXfQCR36oTS6dNlcYRv4SOMIGFytW9
KgZspiYRvhU5uCQTQHA7ABPVGwPf1uyz+LXpI+NQ1qaxoOnIHKhFkdURNmRd+gwM6hp+h/pgyMJt
PwT4ug4ApFgDnBBmlgXbLhpSKIhDi/qqB2Q0yZucymx/xfpDYy/yY0fGfs28cgNyygRQgfXAYdl6
4VNo3rN2/ErdsCzr11aUghempT37zHkQURhh04oo1Y1fBz3Zzax+TWt1atoESDrjjKXZV01qLZg2
G1faj9xsl5aFDxM1oJKdLq2hrzfUZM2UHwFzfU64A4+isWPfhkG0d4G2Ou8MvrIdqGrPU4zTseZR
V2VUnJzYuEBZDN/+QLJlj3LtQ6Ip2Nwr6Pwz77whB12oKfvNNMDxJJLTidksh157NFqQzRxegtke
7+nCYAt5XyTOFr5K8u4alkUCAPlWTat0hP9RISI7CrH5r15cnHfXeQCjKNjrOm9DHf1ReHHyAGMV
uIqA++JbY+O+WRxSbqEFkdRWpO2jjJp7OAm6b1FgQA2lDrpdNkY95JifaZkoLrwNE864pmYo8Nf3
DPncAkx2SFwLfhgTmGsKN0ofyQPPQCa48taDl/+4NsO2VPCchFZD4bdha+yMToGRl6oJj2jIH4qu
97ZREMwLeKoaT7JR/GgW3hu1rNFrH1X5zGJEUg++dndwxDDPNNm2UttP82reX8Mzu4alXr+wUGRd
cVjGX0pNlTBAQqmhWn+kLu6E413OiyekwzgEqRMjXNEEz6lgN+laL+Fk9z6yBniXMI/OpTmjZpVC
IpkG3CIU5wl03zNvxMcBU89gDGZUn2bcBmq9VKJVlZu4XJlerbodjKA2KnHlOizj4lQU/G+v4l+j
o5P2+GMXTnKcALteYAuPHH/QvIB5AIetyoT+SFKHB+TsUQJDWhP/4MTASalUP132B8jcwR8KdYG+
T97niAKat6jMhdjE1Rb8UBvMsSWHZZh1m5O0yY9+aoL9ECA93EqUcyBk6+6YrB1wwGCw2mjTlFYq
aBQ74+stwipD54FHweeI2p77FfDxf9YjfImUOcDEw7bcdt01SIq4xvQIxJ5xTkB6OXZODWeYzuZv
TdjgztOVw3HCqehRBPM963PorQf5tHLgJbNVA5reEs4649v/UXZeO3IjS5h+IgL05ra862qrbmlu
CJkz9N7z6fdjlEalEWaB3RuCGZlkdZdhZkb8RleM+OgiAoP6PRez+XpGJz14HZTxaQCJsUsbo4Nv
5NmvgcZHXjmW8cNOH+RtShuAaqwVrE+ZF+IRNozs4UK1PVOM2kzjdKj59rC/IwvaL4cGizOMW60n
CXldVWyA4TZ7yXQCQpvOk4P8tDVo3x3Pibcm6MHVjX9cGIfRXszNRrjJqka6wyE3ebhRlX2krZEY
OFge8lsA9ZFi+WUFcmt3wbigdRfnENwsYTQZQ7pr27nh7xni+R2uJfCHBSal+C8aJqtvIseXG696
N/1sRPWrP9SLM5qqV9/KZjAqHIucdH6PuqJ8zzP4O1ZnhA8w64yPukCzKTDf+9war3aPtp6EHcTN
UZ1Jst1gDCN/dYi3iMEjzi6n6Zrlmr6B5hZvpGkuMTmTQ2tOT0PieUc1jRYvnKU3dDP/VAfR6Rar
obQdLTjCB823NFa/7KWjUH9rqRW8dcqQUSHwup3axpCubBS5lgENVuAbB3b0pYAt89TD6R3HmNlY
qbrXIRu6LTw1NsqdPx403YkWObXhAvlExauuLZ6rRsHOAF+kd/Q6M+Z5jNrnhaAXNznmcsC/XDOL
/w5S5V1BJfeLmcbpOksLVl/T6AOaYtEQJeXAelBRDsBU+je1gfc6KIm1kV4E2nIc56NkJb2JUnkv
QU9ia7m0Xw6hYzz1ARUORFkG/GXJ4nY8th6S1DqnfZ28TIs9sKlAbK0a1ASkeetwcTmXCyQmB31G
oIYa0FVaY4oLoasN0Yq6JfKVABhI5gfVW6qZCH9AMPXLWT84eYET7UIwNbX2f4X1oYWW/+rmtrfN
kOS4kIjyT2wc8MmuNesZvGW9Noui+SvOuwv+L+bfGjyZrs7C7wMg/ZViBuZJi+zvltJar863giXu
q5x7wZCugfxnR2fp6qNxOEZtgZDd0iwHtVurnTIi5o6H1+Do/bos2YfeF8Gy4DXrDmc2F+nIIIff
HJTQxPFe/nkWERuAnAIwiIHVytl93L97I7M2V2bYN3unasxDmyqPd28fORMfH7H1QT7MONaOdQgy
bNOiugbDOdZwxhIj+1e79xtn2xi8tofd6uw9uFBNH7yBXTd07eDBTuai2USIvh9r23nAS+S75sf1
x2jNb0arFq8F7/c5YeG2uWnx8y1RBx73c6tRh820cIMlbHwcgCGsAbUEHl+DIvzL7CDMfhor/evs
+G37ijItrk5el6EdT/XeCKb2MJeusUJDHPR8Z4DVwonGQO6N7luq9h4T8yC5RsbILdwIE7RgMSKv
Yhso/oIq9yqq0IYFkcBwrfBg40K3qf3MPGftJlu8jsrlidYtD7A/mtJxj5UjMNZc648NXu4I8A7K
Jw8wuNgOWA3qon1kBKcBTNk97k9okt7jbpgf5C27j/cspFAaHs2LwqEoFwY+whluNRwlJDqGv+Ij
BdijhHQkm3bqklNCqicm+dAGGPDoybNm6V/7eKq+YNqXbus0qI+JZJ2a3ZBiX8GaODu5ijpvxmUU
m+R4NcL6qWuErq1aK0l3a8lTl8ZfyYShnFizuVAF2Dq2xkrLwv4seHnplSYfCnqry+B7b7oMnpZr
jQWDL83Br9u1z+exloVp3DSoPyYh1bBlnTpTbznLwlSahQry3D7eFIVQakxXRZ555zQgGVcXCKBE
FUIQSEla53k5SFMOZV6Vq3by5m0K3KBe3XtkoFySBky5cVaYrAyNUq3Zc2E4+2GB/HlQPGXlgAbd
2BlLRsEmwPB8MKM4hgYbGC+2TTF8wSj0UROfFhDQRkahnlJtyrh6wm0nG59vS6VEdRd7rjl/KEmT
b+Eu6m8AuNqVqvTe9y5M1zaz2d8G+Cy1NMcvbYdt5thY8TNl93EPbaXDKLr4ileyRaIckXEAZFjE
TRdbnaJvVTQNG6oVi0hwVOL588+AprxE8RB/m83mXwP05GWcbZ4qnpcjclHkb2HSP8q3UjUQ7v6P
uNYjT8L3pjg3Oh/UMl6+9ZrSdJvQZaYpfHdudChlbnQZlOFM9hm956XgI5WgJWSkBfR88YD61ZwX
eFZiNd71Jv3UZV3+MPoZWxhqqd/Q2V2pC5oPYnILKrArXjtFGfYwybujVwb5YQoyG/a8VdtY7rWa
aZ1KN/99ZtfTYZc3qn6+T/Yy9ydsgNCDLd4lbgTGP9M+VFp9zVSebuVOuZNWPIDNaSXPH3fuWd7h
WLq9V47+iMmDyP41Tpoy+M8YS0x0ZeA7F4CfjnOlfGUh2jzeNCmyJTYZ7n/GhkVv5S5qEVeFuveN
1z7nm9O7XvytZaEK1s3+YU0jEjnj7L0GdpvszWQhUtq6+Ygo97y23PJo9ZbxlIHj2eRT1T7BgWYW
tRMkVhCXPAHhUdiSTsmjksJMKOCGvCEC5CD1O7V/tYX+XEfLElqzfq5J8iY4d2Yff+sm/rMwHJxP
45y+j76JH8aYdnuByIctsu8Nzj57WRlKU3plbXhvCoC+ib2fg/+/rr3fWV7ofm347z9DXpe30L3e
Fp4NSUPAfw1qPQtsAmgFbpamPuYPUMf+QFLcIBcjmZ01KOxxI6gMD+zLeTLbQ9Mo1tuskTKruvJ5
tibrrbFRi8ldb7x0S2c8I/nTt7N6kCbiuTykx3LcymCvD8yj6ZdY7izXakPmPaQtT/Cl1ca5+5L6
40qulJdaLJoH+Lk/vYdt581btvOBxU5eztzU/lr2Znpy+pJdv6XWyjapFG/tSxbANpLpAXO9XdOr
1gnckrXOrAbu37LyyhzDhrSbFw+K3UTvA39V76IOQkrOPqaJvbm9e0z2z8002HCAAh6GhuPYp9Dn
FRJ9jl/zog3Wg+tE26J0y55EJiNT78G0kVUog3GPvnzyhNtAs8E6NH+nSlcsShfVd+RVdwMgFIgk
XbRxAKH+KLwRm6NQTz7iSgk2Fn61T6PTh/ulaHEeNCM6yz3dHl/vRvGcS+4ncKxtsk6j2+lHrSKT
Q6V9foWMUCHRwQ9GwyYz1IvhOfNmf2212tlBquNqVji56XpZYvtC7ktc3OSgmRisLmwwJSyrT15i
H+s+yJ+FhT6o+ALBsHoWpvmgmbc+FGurXdTC6UAaLtimtpWd58DUn23byFdSpKs99wf8Jf/FaILy
5DgD1WS3Lb8qGgLqlP/UBoIOqjrPRtFqt58UihKsQ5emfPGlOU0qzWX6vTflJ4XpkLtRw7baFTGm
2QvQUpwRq8h+9g106u4+icxNMHCm8HJzZ1yGLiENZhGkX+/nhUtILiRlWD7WWvSpUyD42XY9hGu9
KeI9e7J/tSOeEiulp3qmxPu8mci/5dPPk1+R30+UQvVilszIAJjzAylYrB90kGCKGlzlz5W/RkLk
ga+BrCF9jRFL8/4/Yp9DwssNPOp+qJDNFYKcZDKdDQaW9rYNUIKeBw3bOT2dN6RkrOF2sblAT5u4
3s5BP9xeUW66hGo46bdRv0Jy4f0NCqNqK6Fw+ZgqRQXtWo1rtlvGB1MElodkBw/SRKTqE1k8+8nH
6RECb7qTMPru0XmTQpl5bG1t+WuTlxlg3MvEs/UAGMhdLDiTFzmkKCmuO9g5u3sMyP1TFOYOsF+u
ysO4eNRG0iD8DAA/h7qyHikk7LNqDF897HEfESxc0mRQLCTn0xXpMwxrvvBz2Ryyhb8qJNbOGX/G
7jRXI65JTo3izdSw1DEU3DZmErSUOOovbfwkaah6zKxbOBvT+gt8bwnLaJJ5rqQAVOjMkab9aBae
c1diYazWzVkJlOwr9BmPVNk0IrHW8NmxC38oPS88eUWUHczInh8rR+03JnKM780CoeoVy77qavI3
fCzzOiHKR0LMd/bS7DMfpfBAUdSjPriv5kR1TzrkMPtmukkT9c0tvPnZq5M1ktEJG00EWmGjVt7p
toPUBm/fW5Z72zLi9BRsbpkQ9jM7Ac5qieMdbCx5V9KUg53OP2N3yHqY1z9jAtkl542odNKFh1o1
LfCJFP0rz4pf5OCr8QZxQPXx1lIQzWpC81laWN8lL+1AinYcMMq6x4wc/ZiKn0FKVXQXxS3WvMsB
+vrPsx7SfRBZD5EJcgeRDDp1SHN718N54j429SK6+5JCQL7cyjLjcZ0O6bKSXeTM8jwdLzEUoXJR
Q5saY8Ccvim/xmYVHEXDrClKxmVhrm6dCGSeBJNksne9VWkHz4nig1myaNFmtX51+6J+HfFtN0o0
dVK2S69GxBbMJ1m3lc7K8VE2UZWtdMpFAJCjtdUY0VFGINpoID66rF5+3TJz/Xd9BM9uLy+gLC/K
x3MpqhxOsB6pKwexgE0VtrWzrkiRn50m6NqLoYTp2c3xf6WaSlQOEpSLjKKEfOf4eZIcQJKoxxSB
5gwWZBrt6ihrt5GJkepsUntMLP9/ZWZ9WKYKktQa7Y1SxsG1DVSUyHqHDJer9C9uFgI0bMln2EO5
7hbKhzk5H3qbFx9VBT1QLsrNg01ydDJgZTVYET3FI7UIOagdv7tCRbGTiPSZ7Cq3WYoCjkvS4Leh
2ohVcVFr1/stwjTwtqEzQFFbxvqBBUhayzDpAMz8WvQIYi4I0DEdf2v96hM46KSbP1gGsarv+Pk0
Sa+/wWWe0fWd4ocRf7HTrBRIpZnK8GwVUbfWsjr/K9P0S6EG2t8qKAWImdY3FTbYCt4xQLkoTXdz
FRfov/fdOegGYxd3ACnH2g3XnqkPXxurPPiOPX/CAuLD6d1uXdSsvcg9W69mEccnjPKQ3luacmiT
Z9dT9Bdp3McHpWK+6sv4SCM7Ib2z4b02upo9gKbezk3iP5qLsp5VAJjQ0hDz1aUp4nkV9ZsBQ+xH
CfkpILMmzkJqGYvn6H/0VkvvzVBquXsz91Tyi+ZrStp2VyeAQrN6+uxls/4Dc4tTSTb7SwGwZeUC
oVkZlD0PtdOjPZjXn5LMN54CpUre6gB/0CXcYH9+Vvx+WNt1ZHy4oe1vyPVZTAdwnak1VSxVgCB/
iEVUptUDT9rcPYiTlJV+LsrB+aiVXDvxYwLFuRhMVQPm8lnrNo88Lc1nMNAftlV+xoP9wzOT+XNh
Q0hA4P+l84FVQMv+UeGT89kbnQyfWFjWfRE2qzQz2t3cXzM9tF/k6UqxF40Vs9YP0sycIEQhfDZX
gxFar0VhW6+Mz4cdNe3qIdFZw56aPs02SdPEKz0Fgyv/pFrCVlAAgu3lLShJiK6qLlevljWo79F8
lTBVTB/9IS6CwrNzmECHaefNF3bUT5Xew/lEmC5/Ms1qWjlsgw4pzBtIMy7E92XMwolY42Bg3RSL
IyW2IWOpw/4OSefNcM9d+BPQHuhjebwVZmq75hsBzgJFrejbHCuQmQKleCk9SnWZSRlLMszBSvHz
4Fuq8OvF8lM/kcqsX+TCQKfe6OR5dGxqt355IaNPNWqpSwGkMQ7Q80HZShXKrAZv1bKuOtjWbD1b
4c4Sno1Zkkzz+4dbPq6kWZjT8CC72dnuzE05zxOsz6zAkIuDnLFZTtaRERnbe6wCIv1br+UUJH6W
K+4dMliudZZe6ZADBYaf4+699zurdng0epIoUTF8dvWOX5Af4zoVmMCo4jqOXhu/Gi5Jaa7NWutW
SmbWN0B6NpvmCrFFqhMLPt2pXfT6ll55dknz3iuD/x+uRX4TfNm9ihrycO9SEGuu7LhClEvWAzDp
nZRXZVznuspxwDNZWtiUJNg6Nc9xvtiWlHmGWvPsjuubFbKroiqS4KtTz5ZxzQvKPmmnYMHSZM4/
bBchvowdJT63oPKvjJY/HsfCqaHtFD1ZmjFO3gXJ1GRzi3k7mEVpel3Bt7ds3bOGvuwN8dToGca/
aTsddK3G6rItv5R6jhkDhiIr29XKFykq4+pqrMDqQBVcUnlY0No7b2CpK738bI5RQylFpD4dQ+82
OT4Na9H6lJi/iHzKwV3OItuMD41jPE9T5ZO68dBTLu3Hzs88NmyQfe7xqterfidBXx2LXeJryfw+
6sVjl1c+UswoghsBz8fS1y46W4FXt8YTGJ8kVBdMk5JCoFhwWvzoQdgisDqzvbOApYQRcmeQlE11
Wn6fF8up8oPp9tHqjwSx5JAlVrjuZ6pb8f6eW76PHVsLSCHJyw3Y7v5xCJ2fCW+f5fhjzadx+705
LJGsnR13DjkB/HStxfylLtVPU1J2z22tls/N0L5LuCShvYELcYi7Cbk8tTWy18YN+ievSHe26AzH
IdrVxeTYS62V+Y6n4r62o3ajdewSEYl1LOf4OUMg6FNdxKxxeB5HmTfikpwZaHnTbDMehSMM8weN
sgfKtuj5JUUVPZRqsS61EbqvWmbBo6c7yrX0p08ucJ7jPYQQYvDoO06/4Yc6bGSY9EqHMcwsvLXh
kwlkB6TJMliGDKgaycvIWJAbAZlSDmwarFVnpxZ0Q5q3y5qlXSw9vwV//ZFy05yvXofAjp2U7rm0
Fec8p61zfpbTe1Ca/xX7Y4hp2To/StS97h3ur1vfY3/cjxX6eGBXf4l6x1+hLGz+lDq+ZZxS1cxQ
RPC2klO6xW7pJhkfRoZ567oFhd0j11Cv34aLUPLtmnvG6v46pLqnHQLe6qrpR41VzBDsIRzYLzwi
YeWUdfcdtBqZJdaVNhIkajVjUuSjXdoWufEQNVoGdpJ1YV2VwQfUsIOizRawvzJ9y/R4I5CnOUv9
B5NH0Eqa9WR4hzgjFy3NsWqTbdV7bGYWfFTeZxOJnti+JHXonAIMRLcB4mhnObgqguKBkyX42dIx
2AEyIhK8nd4GpSlpfzl1xqk6I2bw8/Jbt9tpO30sgg2Trwkl6p+Nk9N2yQai0LyTbZJ0dHrz0sC9
vkgoTAIT6K+9vl/UDiyA5EazGT5HQFEuMisGMUkMVNOytWIuNax7u5N6lbTLtKAghrvElc3LRhLE
Yd1Ne4nf88UyFvXJbC23/uP+UhNz65gcOOX6PZlZjd1DVe9C6N4kOBJLO86K9/dYV9PTLdY4SOmF
Soo6PhgEOUzWfA0Xj8u4LpFCSOVoWWOyTjKv3Q6LjsItyMMNSYXloGftOiQFfZbW7cLbQB2XwF5z
v0oriACFGFkfrNuc9MhDg5flqg5ca5vZThRuo94ebWtjqigS/xtYIGCCnBn8NKg18lHU6H4bkutK
cSgs7W9gztMeHyB/X/PQfkeF5BR0TvhNRahlHerVcFX9MbgaUz+uvaSKvlEXP0D/zz+KrIjJ2XhP
tuaHrIEQisI53XsylIgKy+C9SWjqD23hJW8ScZLsCkBgepQuwODdqh8y9SydlsquOkuwDZPexrLr
HUYH81Z6tQZ/igodxLX0VjygLnjLhqvbjY0jkInSd57ncVS2o501F1guuIYE5lPZl+MZ0Rb0jcDR
XkZ3MQ6Vdl9xu3opXDId7hMlAbaCDaW6l7arsqu1CqM0kAMmd2eg9LOqSe0fJ7ez3nO0yVcKX3KA
LDTjvjvkgTq+KHwwn/iwWMESrqN4enTG4jPJQus98Rrv1MWg0aQzDLN0X1attZVm1HXlJojU5OiG
SMklccx2UU12CYbtW8GktGiDXNHTBt8CXiVYKH1+OL3Xbbe4Xlfd2YwaDNrgy//Ggl+a7BLXACnr
8z1uhyJTt/RWWZhsZ5DXrLP/uTbrrfJoqOO5BxlO9Sbqpp+nvZtMFArH9gCM7CitFqZycbyNYZV6
vqWxjbkbd4EdNM++m8T7tuzZwDcBycx7G3SEcfU9Y60slXMpn8shM9L4hLPx/l5Wl3iXWv667AN/
M5NweGzBNJsDe691hE3gKTDxOkg63X+Wg6v7xrZoSnMT/YqFKSn4vqnVgwyRjrYKT3E/U6VfhsVx
YR+6rP0fmlXboDPVFzkoATtrnDEzQBTunK0nxd+PlO2u0utXlnd0tKRf3a9oU8Bl6B+gZVwl2ssw
QcIdim4bB3p8jmLtk6zJ7pTr39jWEuS5dHGyuDn8Mc7qLHcL3qNaqYVH+kZ3x2pTK6m+vqsqA8Cj
p9OdzzegdYG74LEyPffRWRwt6ihknz+bw9pamhKTXtcN/4YiWBzvcRJ38H9iby0DmGwpb6jjFSUz
jX1qXl5zpUlPQ622bMHb5MVOkF0ey27+pk7hJi9G/39eNn3ytNx6HPrJWMvGTRaGOtCyTWz2qASo
QEvvHceQ8uzTVHkXDcAJCSrPOpjtYF6xOfI2k5v3n1IKzqsR3bbvGjppAHfRPEE/cU+VvfnWKTqm
uV02vildhM9rDbHQjK0Gd7BwRkORZVeMcqEgba2SdxM9rFsqAT0LJP+RbVuD4BmpEIAyH466X6r5
yVWNbu1qLL06tJjzk6nXzLUDFXR1/CyNkBnqMjSRs6oyUjmoV+otIHPsHvOyb9lc5H63ztoYQNIS
HCsYlhv1floPhXOWgwThWRz8KlIOErrdTU5vF95OAxJiejQ/2AhN1qvfbmZl+AF2Y1hv9CULi4Bb
vw6YybaSipWYnEUZPn36OK5byd3eUrZ1+l2PdbSirW7YOmMzfXG7AIXcMP/O/BCsy9RNn0D/Jef/
GDE6abDWkzF9WkiXZ1+f7bVetfl1RHDhqa5ThUnNCEBP0ZSDOqIxpCXGix7F5i0k8bn3V7rmkW/+
FSfpPq5gSHQHGVEVyVVPFn+iRZh+TB4sdUhuAvUSkYObzvZiWa7tbL6L3gYBWWNP6aZczXk+eps2
G/+6bXpiRMJhxZSssEzOpACiBP/RtvvJ394WJB1buE3S+p8mpoPb1IIPdJltbrNM5qFsPHY/QhX3
2x7Bg5Wmsr4EanTkp2ucWB/Vxkb26TzTjuoS05Q50Fb3rIDOYJ5cxum+2Z9lyHKF3CUyssq45RF+
3fm+7f/3nW4vYSiwSHVeuigzjKSZ9XWQOSjthenVGLAaQ76ouc36cJxOatVb7yH+Knu17/S916fR
R+8kx25yUYfSq2fDt/VrlGSfb8nJftCvsRH/1sqZByeqegfDC3o4vhVa5LEZNlsVd71VLZ7XSWlU
lyl/vOEeRsda+9HMsrIyu3Cd8ry4tbHLot396r9hIixL/zleEBMQnoonX7+6hjnjHiBH2R/LdtkM
c2+PlPebhLoOQ3PKIzlvCdKrEaBTNCsg4Mofco9JUyAXEsM3Ai2sXxgNq7WNlcTkD7hf6zQdWmti
zTX7OE+01VzukzQadrJHBBn/Vza7AOD5x16C0nvOphSM8g2ZUehss2ugB8JHqEh7HiACLpw+QGPa
rOlXUMXPw9KS0KT8CFxfeZEGD3mwSXNR3ugPaZiYm7DOkr2y6LLUWn9x55j0PbqZv00QiCxaDzEm
ozIP3CeOwENHzh54iv3R0TYvMZKqA/POS2Gm9vPomk+h00efaXXYvEykUlov+mwXFhNw3riXRQn3
IzsWRRR9rpRGu0StTp1suaaPWmgMUaAepJeSPjMnd/bLt1sdrXUGM3lwms94OCp7rE61N8vovwBl
y77zM/lrACjyNkNxPfh9OOO40X3NlxWY5qfFamzZfcuCrKMKkzia+QIIzHnrJhL9y6rN8mFtJ5H7
Ra5Bn804Dc7c3FZtehWGe6P13Nuqjcwa8p+lXh55/AYs/zq4Vqj/8qUGYdANrAvGgBRmu2AVsihP
ruh3v/dLy08Rf9STFG0qJV/WRtU+MovwWTpTpGFXRVHXF2kmpMPXA76GB7mR4SjDYh8GEy0v8LtM
QYXI41Bnub0KRgfvq18PV8hr6k5xqSbdn6JGFdaXiE8fRJb5dI87hUuNtbEeJCRP6aY3nA1zfPEQ
ztXXLM6NPbiD4oFlUJKw58VrY9TNDxnhLx2+mC6PbBQ3rKqcddinX302B/tbhwyUQ5+w7Q1i5wOp
WNRDb3eQi4Ow+Bo6aUNKOAPOHGSQ/XU8w4+VD1gdvOuyafPN/HmAJok/5LJPHM30uQa5w3Kekrrr
UZT2KveMyjlGz81iyng7BTBQbpVx5IouKNC549CJZ+N9zKTjfepEzF1un55rV50f8Ynx9l6WZYei
Ses3z5m+IneXfQ+N+XM9tdiJgrpfgAO/DRCZmqocP/tpmr8MXpZsc8fEUGM5yNkEpxO1cC0KH2AU
xlPWXyBXBbgP/KB+QCY6Hz9ruVJtXR+8qKnx/SmcMtkoWqp/9WAGlKUW/8AKGYSnV2rPJAeSo12o
SLHnSkkmQflb9zr/CUt6ajxO8B6gZPoK5Di9WC2i72qso0LMrjVp/GuDZCbPr8EaTxQCrxJDdgpr
x18HpxsuUVfh//crJMNaT2k2XoGot3QYyPRAptjbZldhMpUn39Poa4/TxA+tWn5lox+/Kho1igBb
jaNG+eMJ1wlUw1xw1pXdP+CyVb7CuD96y0Mjx+DlqKMgsJEmafcaZUcff++lt+q/xnE/vedoHDz4
nMJBIwzJAMcTzHL2MgopuA/b6LWnMLFZQDjzhx+XPUUbpUMphzMqDv3tDOGHj0F1jZ3ELVHHvw/x
cB0qV0ox9ecsHJJzF2UrCErloRLBatTbrBUM8X+1c9IKm6gHetwNJjT/3tNWgukMjXA+W9aChl/g
ofemwENlsPRWWWCwzok+Cb89xhghZrnGlhZSeTJM/dEvyL1LpxzCf0ZIy0SN7Wgb6s8RYdp2h2SM
gR8F8zc3qYazY1vNixL25lWNrH23OMtLCChAvatKu93cY8tFZWdv+uZDX+wGerP7QgonfYLYb79l
TY43NLYDqZIjIIohzlppTePDhDm31cMRhmSoOfu4GJsdv8wCJZk23Gkqenc3C78AugZeI0t0yUyA
QGaQOLDKWQzPwMYKZF/HuLmNCJa+I/8z77HQHLbSLJZHcpVZ7VGadgXeARW36Xob7E6rkGz4G6yH
6GXqlJPm98FHzQ7kwuPLWnn+fNCq/rtvJAqeHvAfu8lTN0rh+XshPPZKhKqWNBc6pDTHWTNWs67i
BHcuq/TlvuCSMwTNcT0ZrHknCzhTvArvPRGpA2rjFHPSOsx3XZFr5yrbzHMwfLV9f9zyVGlPRYwC
iZdGf8tizTSQQFajwH0uU2BamIHF27xnoV7jOOKSdVBj9b2zMu2qdChACv7FpiS/H9ycup2AZsoE
wblp8C/S5CK7L91d5DdQBZYdmRIqxjVG/Uha902av9iLFhZLpltsKazF2ghrhAqij5zy0Q4s5nIB
dwzJxsS84UYOsD0lX+t2EB676muJXty+xB7pQVFrf8YViFPy5e26r/t02yWG8iAxvTBwjSmp+x3Q
GPj42VxG38coTrK1s244Y5kZ7Fwn6KGrdRgieSWZTjlVSWEBw+bQLz3/FRs6Kg6pOb38MbaUu0jQ
zy5lVbtA8zHoxWiCssikkl3P4uRi6zgXxvqpXFL9rlXhuNY71iXWk/ypzIdVlQ/TVVqphJRC39pW
GWwk1nrTkkXqmQo78rZFE1TnURK197YEk2Dmf5LT26CoNtY8XVpg8FwTaFB+ViALf95DglWyq7CN
fyw7R1mVBUbVst+WD1DXk+pCSeYk23KJk0gbEGN3vJVM9ph+5nhFXu6Tt4TvzS7o8k2AVtX63nGb
70OEl/4BN3tmHm27Sh3/BJRHCxD9friBzm8oc8GfJ3XJF2K5EKyvmVM368N4m7LBdoqVM1gTUn1J
tP19wSqr1j4BB1mnbrSV5v3goEGiOL1/VlEccFZZklsntYxf5jCpHzAkYq+rjssOd3zytPaHNjnu
8e4j0yr4fqQOWrsyDIz+9JQ0poMtys8r58HujyYwL2+vFW7yJbAxYweZWGyTgGWM44cfeeZqeyAE
9t4fHPNd8dOTIBczFmBrQA8Y8dhjcp1GjLVEkERNkiML33mrhHGyd+O+PXfGrK7byRk/hw0LXUh5
w3lQ9P4zZg2WUrzhybEv9Wh48kb4rwu1NlHIrOYDuGHh486e9jQUefGy+HIxVaczz0NEX98Vr/2G
IFm7R/Wg3ou5wMW0u+EvewnqVVPvxVjgiwSzEeudyodfqw1W+wAjWoEpV1ZfkEZqWPwC8AnHtv5k
t+ruBnpADH4/qJFxa1Z5cXa6On6Ff3OrIWTsetDcMk9SMYjtyn92rvfywtiY/YklRgxumll4DfMA
P9fCrbcyvjHMERNosbKKqABhZmGfZhK+9wKpnN33g1JIlWa1pHhCNE0FI3Z/SZ2v3AZwkQqqmcqH
dCz4MH8BikmINL/2aAXh5n6RQMzkRj3OChtdgK6Jy56oCocmefeDIHiB8nGbu8N52sXgBR9l2q4r
o9s7QeCtb3P6MtnH/5cRshKoxiK9sGi43ODGef3VLb3pqZv09GVKsmcJ21SQ9i0mdbuhQPNiYa9v
RMBjWoS2oboYHdY4fQyoRCLzImyiNHhdSCxj8s5dTX1IgvE9WMiarh9F27zK9KMKdPNz1z/MHWzN
Wgm7Q4kW8U6ahdVfqiSP3vQJMzMvs2AxL1d3oIHhvKj1tWMV9bLctQy/5HWbJT8GHtG7UqnLQxs4
rC9h++3Fr7FzehVxU+SppGmORfmst3j0lA7cbWBGLy4mHldxc2yt9jwImQS9UANLFzxMbM8dj0XM
JtHSmXpTfUq31dJEn2M6611cr6RXq9T4pWRzJp1yqGNkddi5P0qLLwJ4WoSz9NnAo7pNp3Pq+MbV
rUpSbmEF+6qI/5aQpc+gEWzpsLIvuJ+GxwlfH/wdlLcgiIrqEzzuau3vy66c/gJ8Xe2Hzuz2RmJ0
f/n7gFn0L2pZ1X5WkbuTKAmtoP/fjLC1XTpesyvayHmGzYsYrF8HT3FalAcrKoAVqrz9WM0PF5Sd
WMKPSbBrGhW+4NLR281wkTMAB3AOpH07rez6lDp6fLT1IUBpfrn6fg2qFka2OBQMYez8H8rOq7lx
pUnTf2Xiu17EwpuJnb2gFSlSvlvdfYNocxree/z6fZDUEXV6Zid2bxCoqixIlECgKvM1j2pn/BJE
jZP4+cp1A0TJ3Dq/5TkbbAWDY7k7wx2K74CntW1sGcWxAUB67C10ttENR853AZAjAbtqo6r+Mbb6
CFEp9e8nczRxNffzPawZ41liy+7O7/CQ9FULN4Mkc09aZmPRmQ1rrDvGk4VuxclYDvaMtvOucf12
BbQPaE5rhc1d6uH+poUsb3qrH3s0LCCmqR6edcqc6ifW7DaSCwpIAKe5ZYGPUZcMGOXU3FrLwa+N
Y0R+ch/5ZL/Wrl/Ht4Uyay52Z5xaftiihVkn9U3To9CKj+otOWrEbeTU8tKOl9dctwdKoR+y94bm
dLeTpq8uafxk8UkMtZKMvpy+D189EqnJs42UdgpnMQtmJMg8M7wBDvElM6wKI5O/D+xym3El7cmj
bJv2VGys/mMI5s71ZUbVTtnajVlbfph2vRYcrGyXUUfonBT9thhAMCJwAMGNCkNSMykOArLpJLOc
ell+I4HS6S/w4QtEZ4lWVTc/GEumWkblMAxdflMjH7OSAT20DjVA7+Okqv3dsBzcwIjJqJfeNkXA
4+46IGd+WByTht2qDIahgqXhEtaqin1rKWgwLC3pl3hpdhrvqDlAhEqaMuBWIV/LEJpfDeLtHo7/
Z/wlUNpr6vBeDtKfW5CjS/yDwMr9c0BVixsrKbE5XgYkWM6MuMzurPwux7PNvAxKvzPlN/A9MSdM
jZs/8riyhUg79UtKReJGWnK47jm6YPqCDZ67H0syCC+mF2XrSyYFf9hHt3GSTTBb0Z2SlMEpcf1y
S0ps/sLX/Og2fvRL69gyARYtXiiiYmwYNzGmAJP+2HmjvpIQREDJwmjzd7kaidh63c5+sS8CR9ug
vqR80uYY5/Gmi39VobWGGk2FpgVGhd+t8d3MAMFXtqE8ozmB7UBRTyREVOOgjB6vxtLI7lO1mBf4
4iEIWe/FuebeCiWknQQqGH1sdm4NDGXZq0kwNL6PzbnWxlWVWv0RaSxtHVjwxLCNWwtbBeAh+xur
C19sP4j2ATCYI4+H6KgHVBenMaMc1HW3lo1BrbEc5MzV+uw2ndnk58lwV3X9W78M1p2R7mqV2oU0
r6MyP9DQDWioRe+uo9ervP/Amu1mx7r82baxmGmctjvggRF8rWtULJLhNeM1fut3jb2WbotnBWsI
rz7DCLZegJvsrUUCxhtxpAEIDqprme2m0YvSquFTU6F1YTr4pzpLmFUgluBO4b3kQyS5cc2M/D/0
SUiuz8rBKW0UjUmlXPIkQ/cYzrFGJQ0aidVwQxfjkYoOa247Zs3IGiDd/ZFM1gt3naSddr725yki
e0t1UlbwgaXsKN5VxzmJu2rjJrVzU4TuuU9SQObwUeFF1QsvKu/QU7TSctxdInXLRsNuRAIDtczp
obLbR5I57a1Qu+SQ53my1fHu3Vw5X9SQs5OJaYdMuhC9Cqaay1Tpu07VMHfYxAnPAPZnb9Nk9Bq3
/NRWLW9KJGduhVNX+iHStHFSnqVZvzeFeJR4yduoND+MLpxhcdO5zpVgNbOLs7CUrsGJVnbbWZ34
dIs3sMuSWOnDrbcYAFubD41wj28TxuBuTImOxAPb98TUbq+HuQn1j01+CxAC7zFZQcoI+/efswyo
cx9t8qZyIASq1CgeQ330jyYM5g06INO3OBjOaofQdBPX9V62qn/sXGXzGy5IJhmVg91k6bZtPVTX
3gd62Spf2xIok9vaQCIGtC1ClYgO1IvPGrZ1/g2biEdpSb+YrknzGtEb7eM0gnlYXQckTpl1/6a3
xscPhm0SUk0YtoapcyAb9CJodXvBrfO644vRJC2JOJpkbLGfdaoXackBaUZKIzNG2TKrLdrwvFzj
GiHXQBfk7RoSsVzj+lOu17j+lOUakFOc26k0/1JzLXjxUveTDQjijCtc+BJVEOynfq52MhiBlb3F
JgRfpGVU+hSQmgW1jSfp8tjlruc0mg/9ElGjfkfGDFiujFZh0TxUi+nh+3S4IfvGgh64sLTTautb
efgbmQjqTliYf1ZjzaRI3ap3hTKVbLu8CZBROd/zZaQS62XaazzPXz1ShkcTKZDqRxNAMkypdhvO
q1uYpLdcf/pWGVTx5ynBZR3N03aOURObB6R66HcUn/60KW9VZEG4pdEM0Aw/3wkmLI3hfRqahnOu
YMzIg/2jLeOuPXhrwZaZefAUmk68Ac0yWiu/ysbjVAaPpl/wxemjnkdc6T/wGdRPg5OyU65tY502
dfTD9iye+739qmCluk+HrrjJYiv8zE72LAEt4P41O2Hsx7DcwbgnODgtDBWXf9O5CzEoQxzL2aau
V3924/l1mFrnV2fYh9gsmq+O0k0bfwnV7Gy+nTr/Q6hohf4zlFdmdOzIfRTclCe3aMut6pfalwES
RKK18S/XMQJYx13+gvjcsHf9OTrAMjIfQeighLSElIm7SkNn/J7PVsryZwjvWAiG5Iq+NGaer6nj
ANaz+uKb0oTeLWLd41OmuuU5rJR7izf/k3Qp2DFsSseOdn9PyLdA8NR7GQW5iLRMAfy86NWcHdxo
KSuqr8aNDJuGnbP/+H6ZqnhaCLIKmxoZDFo0VRpq1DtU9qObbtYzUAVafN/UPc+EJO3VU9ugoL30
Yf7Qm5dh1cMHsvJybIybSOFZyC0cGr257xEVfYuJMlVltVdxS10nyo9ReqQ5FIx2QoTpTq6qQhcm
w3SwpwTZ8kFjX75kl5LWLDdVbg9bxV9Qh7nKetUFXu5XQX7vlxgIxl7RPqD4FPJ18Tocn2hOsJke
EMnR96i6Ar6W5vtAgte1ApcGJ88lbOkP1Ahd2gzmSey6EBJVbqBT7lhHudIlrm9ANza5C7i+77x0
V02uf9TU2T92qELBgl/a6Kafh7RuWJ2890VG9RYo0RL3YbiicqhsZeh6KHxDtdZek+TLFyiFkxOx
si8TR8X5Wrfcox3ofXIKYZL53OR7HvZYz5PCIBHBi3496TEAXcVwznIWabaPCtP8fO1PzQHeecgT
49ziUrzK0mzc20luzJt46dS06TJFWh8GBsUNV5bnD3sZkSsOHTshu6COTfIsRhhlnRVjh/97OJ4v
PWluDJc2EI/c6c7TMpZKtIzJoQfCyJjMu/a6c1eyX/S2rZsieKpYFFmxin9qlSpAGGhnFDCSAM4h
H+wHSgRLeWkrav9c1qO92MuoTyoKQ7fF6HxvQoQ/1mw0JnCjTbuPh41kciR/g1+ouzdwZVpJ0qcU
PzUUQe6ntmtvJaRdcj9W17r7LA/VD3KucpUlti3Tt1hI7Ld8Fu88tkmDA5idHOWX0a1Bu6OSc4gb
X32SrsGCccZbx4RdyK87oJHyZGJJldglVpxLV+AAKHGBtK6usyjD/mzMX3k7U8DRU/+xbsIvXjup
X0lu+BtrsFExm7riSxZ/KvpA+9o3Gs/UBnISppPaV5IciC2m1Us+lvNJi4x2LbN9o6BOAlfuLk+7
+9FFjWFYXdBy5Gq5MQPHPbKFVlbawm2BRvnWFJ/Fa1NGr8FiyuhEeCCm9QwZs5yNfZa2KqXpDsQ3
3LHvitlseRP6fynxhLj5nH8pgwDRkCGl+pb01mFEJWVdzAAlZvYqx3606nOUwDMOest5sdOiWSW6
F/9CMmDlmIX5O461B2dQqq+55mnrCpsrCFWOunc8tPEdq4GP7wTdkTefcghSs/3zLAGvd+zrQDn8
93Esl4rdgMwUbt1a/YgKMuy+H6OAOls/XRphWY5n1vsGK/6gsQzEq1AqBvN1vBS9LsemdU8dlscf
8EzWO/tJS/xTucy4bmgveKhlIOWNs/NSb/lv+WX4Cd7iLtQD63caYqhKhfu7hTbxure66qktInun
hlZzC1k2P+WVku00clvPs+9aK9Ukw7RMd8A+b6k45TvVhvTxC1f1Jxs/imL2rIOd+xOEPpopAper
lELAHau7GlntBV+8VMmuB23onoPWAXy/9Jep6e8yz3TXTgDKwwLKd1mUX5uy3JdmlYTRWWQHrs0P
oxShz7L6l9G+UH+/cWEbR6He7WSev81d0zs6KTSWGzlNl/YwjWhQyKmfxe5bVIBuzjEp2SzFxvw4
YEaSQ9qmb7BC/whow94Vw/DsDDPiDcvBHBMW+XKqmu5b53VY+gbF+KqXrY6Rx9/TWjuCpW8GmC3W
rEqO6IDgW+rN7e2YtPZ9paRQwEcr+xk5bBLUyrzzHP0HMFzt3jUVJCBdSGc25EQbMCudw8DWLUhs
d1ePpX4vfXKw5uDOtdmTW1XJ96YeFf3Oth8lqn0PRYkY4rA5f7vOlsHWcigvVvZT0dUkSP+GfSUt
Hip50p4ucDNpLhEZts5tgfgNPC0QoMtBdpuXjaef5hTS+ngnfdeQvKQytrq2kYaG7wWTZyuBFSLY
lIgnD0kwH1ykmxbmUVdhGrp5kW2HxK+RlU/i7dWtGuyId9/P8zEvc+UWXSEIOTGOfTemFpjQLHn8
/pXh4DQIhjv0y7JaDQt8Ww4f2h9OZcgp9OI4LrJPI7Adbxg2henHPxYfiV4BmmK54CmxPqhgpSbN
AUPkfD9quvZi9v0viXAcGEGIxX/JQaRs87LQyXzm3Z2jacpa01nqK5YCMM1J8zUct/IEub1+tZPF
4QmGljFoxzjjLyHN/xwVQSP4glTqW1S0SMlKFHW56gTmWK4l3f5gaUfcRkIE9bn0NarqHlJobIck
GuInBYAVVgda+MPNAeDYVNdZo0bzEQWRdtsnrfW9/qQGSfTDMBLkgXXDPZrzpo7Y7UO/hRbnxB18
vYV5J4dIaSFmp4q3vfaRY4Oht0RLHxK94BIlMO5Tf+sXibMfC//T/1XbPO9VoN4+/MOrrrmcIeQa
nC8K6VGFZozExAuqqBuC+tZANh1xp9QYgAmRnw53zpKfBmZOftqULLV0hJLGjkpw7BhNOhsMaNG4
l4x1siSvLxMcXYNSG+s6MOoq10+ICO6VvlNvtFqfgNQu6XIEosiRd6DO0Eqq0WisLfsGdhnrm3H6
wosoPsyoS24DFYFCr0rwCmvz9A492PFubDxyFEa/Dwfk70UzRCRBrn1XrZLW8t/iJESCr3HSJ8HS
N7FJIPu3gMWuMdfrX68VD9gYllmrU0xEv0iIYcIhmxMt3rQ5FG1pysCFPFbpqnqOflxDzcrPVqMV
ZLtuYrsL7Su2b12MOFa+YrVbG4jwrfTJmRxU/LKanZwakcbX7xoe6HlRr2RI88K0WyTV/mKZUu3C
pXIuh0Qq5XKKCB3Tp0XTDcTnCy+NCs9XAj/E1I1PzHW6nMkUOXufd5nCJuDtxzjZ+LMYeXWwC+T+
lVsZUSznuOAP5BaXrsuoc0HdLjc+DArnmEF8utz3l3G+WA1ZePxqHKNtbvueBMDH09E2HsvIy/c6
mkG3EmOEWaGf5FQL7ewYjNHMYmNyao+/Spg1q7rXw9MQtajrvJ+5rIMVqHSHP/pjmXGNu86NPe7b
alhSie9XucYpATlH5Fj+IVaRz0iBLOIVatp00S5WHG+nN8pT8S5o8UHrAr0owtkIjute3pAh34jN
nwydDoOoW3LfF26OEHQSAV52Gn4ZA4DXrXS62FFs39Tboa6X60aBZtAGfX4jhUrUCq19aOBNIs2h
mNIzicgf1pz1L0Hpxy/sCWVIDkqlvXrDbJ6lJdeKfOVFdTVj2/Wx8mpXxToGaf4N1nS8GycL/07w
mBhR6HvIptYqWjadYTyD6Y3ZjfLQUu+kr1+2pApIiA2OyMM2kt3ovOxGM3ajCYK9uJQvm92y0zrA
s0TLvOn90h5vcCwJrIM+aua9HPgA9qrse26Upc/RKvN+bgPr3vPNrelVaBC8x6bIbNy25nh77ZIz
IyUF5vQdls9LLBCZEuMsq9/AwgMiCeJLX6MDN23Q5BnPcmjjwDrlpdazI9ajlcjBU6XubwyAyWQE
sKXrMy3bxPY4HaQZm97r2GXBQ+TEzWelOIaLO13tZh3IO6eKvtluRK4xQ5t5Sijm9kYPpt3rWKmZ
rcP7lsNUx7+HKDWO0pL+cvLWSe6yi1smoQbo3JFx2DaW1eInpsNeCbUCWbNlukygZjzuIh3ZRZnh
tj1FyyS02PqnfVgd6hx9sBV+z5ilL4dL24BPbikwyIFU5ulGRi6nyRwWrLArc2dV4a8EY0k2KUtf
RNDOLHOdtxbaEoAAluyrqL0GulVtmhjxtGvf1e1A9GElpFpCZjvjHnPHp5Ds2TF2YaGKpDe4xE/g
VNLnoJjDU4aJIVKO6HO/96cOMlv/RT8qW+EpbJO7cgxQVXMg63auvhUx2KtAbCOVVWmbnq/hpsZ7
TwEBH+yvkTLbZxG+gTzgkgtS2UsLJ9MDN6m3azPne8NMMLai0QPbgIpFav6QPtHp6UXkp/bB9pqT
frLrSt/E5WQesRH4WQRe+T20ystJ/PfJ+9ByghdY9V16dCv/ZjnfSn84twtCMa3r9mFpCZox/0fr
fSyDnrn2+TsdLkAFIx9/K6jj40O6KHsVMWq0U2x+ESxD5Np4bOY3orYY60guAq3p6oVB7qeA9d/F
Ff/ulhiJlgDS/RI9DgP50/98AYlsRvAJTpH/rpOZlasJBdE1y/RG7UtcOLRpupUz0wgYvcTgNpEq
a+lu8sS8KQYFugrhOpPJlKS4rWK393bBDxMl6Hq4Xl36INghRpp9mfy2PkaogW6kmNZGOiDDCgnt
Do/GZ10tz9IfjpkCRigJuUWouZmGc2p8hPDZ/fd3tT1Sx1/6k6CvN8ZctUeEkpUvv6TTCPmNKXLv
UYaPIS6ysGUtjZWFxT5kAbW8Fvon6c4nKCEJ9OfL55Vf9PLB5PTyZ7l+kMufRkO4f+0YfCAJ6lFm
2mpVk6+yIRra1TyY9cmIG1fbGV71SZlqde+GUXNKS3YnNsr5rPN3qKBYz7gjo3VueM4K9Ix1wKXb
fJ5qCOq5Y5drGW0jCA5duSWhb3v1GkEqBMBPEwLjJ83yzbXvN9a6NlRUg98Hrs00D+ZmhbPKfOME
2jHAz9hel/kU3P53py6i+aCZh7hYgfOfj3O3lS576ZczuYScVTrCp2h0Ig00o8n9xn9poh0IOuUk
lUapQEZGbx/QEv9mmgNbLBnoDRfZyaA0tpfOIokfzLLF0BY0brVBoXeVx5s8w6dpRgrDXIUIN9/H
8/iDjx4cmjFN76vlYPFVutfUGj0Fa7GcX5pOa4HVLvAx2SaA+ShUONSAp9jAFdj0f/4xmbKCDSYH
vccEAP9KRuUy1eit5TeQLlI2B/Qs1JPh6eGtUdiLjYX20I+F5q9c39x0ih/etdJM8zldl0mZ7ovM
Vx9MRBAfkJCywDKy8+uXeTI5zV3/Djmdty6ZW5bt99QZyqOEycEl/7GFR6Jtrn3UUy+/BSiZhTPl
fR6bGq1ez8j38VK1qdFNSMtv0ovhynuvYevFt0RF11d6uzJaYme9Vx6xMq9XTYHASzMO+reyr8+t
E4BlKBDux002+6uPQCGAQvU/551ebuLYVe4ju/fwuuvqY1irzsnRa3AXOA88y5XMhhVl2qdVE4GY
BUkdLiWTBJuanam46Qvbm3SxhrF+tcW8zrvZ+j4orBS8LB7vm0V0N4r7H+3IRrG2dRRRTRsUnxGV
j2nRIX4UoXC1FARxXUHabYmQ5nuEtGTSkBjqpsmjhwZTlMujoVT8z2Y7Z498/YbHKAkvjwa9xRuh
jlRrJxvlsbQ/m1mVP0bAQ/+IQrnKwv0I94UsTlmNLc/yMAuetCRv0GqhJV3G8linePLU9X79oT/r
UcBqBswGhsVUcJoCe9gMdjee0Rcez16Ghmse2SQ8UZzc4jI0hhjsOY9dYBSX/cl1A/JhQxJnFq5J
shm5nGbJYtZCWXvl4Ry/muC+P9QueTsVAt1WZETNpCeDzLt20Rk16y5BJCGc9ziojtvc0KybYdHq
jsfv2jgar5E7G0e71woAUPjJhTbvEDdpSwqImvMYmQB8Fj+5NrFACQzKi2GDrzDIEz0m+qLk45IC
1LLAf1T5yBfd0xSFIn/+hejCW2TspW+RKAsBXzXJOgrmBIcKt1V/NfNGJ91wvvAeLhQH7fNgN/kZ
LzWYEcKEuPAftM+hH+W4oOCQh+jeWTAFqvktLpzq3mUv4a9Kt+I9wXprf4EoKF1ggbda8nYXrdo4
VvbIfYLC8Oz0JOwl8Pi4U5G8eIrMVDtk9jDvYJRlryRrTnZpsecUpy5UDcgLFsVrBqH4BKFDfeJG
KE594bwGQojHjMVaI4/Q7GXUttT56ZecyoGEbQWCKnHWfZNQukjU6pU0DUzIWjnFJoCLVTLM+RrX
nnnrKUlx13udsx7UfhHWoNabk8h5gO0Y3mmGGa1l7Ze089uATrXjbmDtvDZrM8IUdtGTLSrU93Nf
e6ZSU66QoXZ+tQNJ/yJtfygw6NZ9lFGBDELzUGhzsY9Y621gZc4bLR+GW1Mdy408XsyketQDw3mW
/pb9DUkfCs7v/WAszyiL1T9dM81fy6JX8kPrUKRy1DY/A5ZGOG2R8yMTl5/HGhyYlA36aWUhHHMH
UMS/VVjeCo7rT7jXMhi4sM4XIswV6RUNXnlEUSJD4Wo7LNwqtaEka+ReiRFqHt+MZWrfNEYDLxjp
OTRkqPU8136JvNcwaneOa9vn0qA0qrSQfzFi3Ftd0b1iZ9HvazSQlnun+ewYQFqLOX8AdzCs+ikt
NnDbTaDqtvaqVT+bWUWrzmusmywYJ6p4NA00lUgYu4/FIiJV+3210sYIMPgyu4kQJrKgwryRdiNI
KFBUuptLllW18rf2hfTL4/ut/SFeN9TuRs8GYz225YQgZAwWA0j6ptfRnnO6ItglTm3vJgw3Pxux
RhmCN/FBRskxJCi359ZZRp3YvDH6pHzKBsdGaPtGgiBdOQ9aVd1Ly7CjCUx1SNVvuX7W1+RYU7R3
c3gRneV02DZ42bP6E4Bq/9wvBzNH3lJHp2ovzb52Z5DZxTdpyRS3iV4dUw1wUSMeCFO/j5FZ3ESF
Z9zg/kUVdKnDVUYBfSIJq7XU66RP6nCDZwNZQCP+2q8oobZbUqAXW0aJldE8AXi7xEpXnvpgbquJ
zT9/8zXI+U9VPk4Ys4JnwGM4vjTtCE8oKgcjiPzcv7PK5rOUIKhQ+neuUn6WcoUbep6MSbXCWiId
IgV99F/MW64ikX4BcdWiPraL1Gwvy0dZNPoKivWOHcYnWWaGfhjsvXwcNzLKqjR9mI3XQcdSeBFS
lkOJrPXZ14b9NeFno8cnXZd8H14QHlbm/d6vPRRskiK9SfXi1V+YaWloDjd9O8agIOGtWSEQ8ibU
ajKfNCHIbs0m6l9yM+ofLCwlqugrix//L3f4KwG68StTcFsKZ6t8xg7P2EXg2G/ZAKH0FliLc0Xa
fPbt8qcXT/PGDexmjSx4AXwV99ZY1+y9I6Iz4Mf/0ZbxdBnvUp2vcAVd5G/661z3xUoIeVXYNU94
qPD0KaezdNVKgbxirD8LgU8OwVJ5JQ2JLuzC87sc/j8nlSHFxlHYuGp47xUzv04WO9u46dyDK3oH
eue2mzeGbg+Ie+fEHru7oq0ArkzKJwsOteR/bdc2D6jqTJtmYs2CGUM0f65D0IEpiaGNyJ+IPN1F
eK+fNtRocVu2DWsPk/7ZNgvnHC0CXXIGb8o5txUP/7Bsp+0fAxIyUGfBv8nZSCvPcKlLR0RC0sm0
tyHybFshUIi/sGfuEBxpQPjAt9BK7aahXHjUMEybVleI2Jj7By8oo6OAvmYZlVOBkpEGANw//mP0
coVlRObJpQYnVrcmtq+s9h1eUqoClt+p+kw/Gf3PkZc7IvJkPllZsJg35HRJlLZagRQgm4wG0Ka2
agLo4Vk/6ZvLzSTt0TP0TQGAW91fxy8305D0dxfBi2z04J5oCHkEfavcxrOm7rrEDJ5UvEfh4hrN
18Fwn2JRjebvlxSW+tt3+q8q0sRf0jCH311HwWOKfd5+HJzhZrT0n/PYPbeCpGrsBnMRmpfvoRXr
1m2nD89RqaznVr/oCFzwoCN/rxX/S56tss9ylTi6w7n2suG69KUJli2sdmoExg3Al0HzMoyj+tpt
eH4arxTrdDwz8g5IiWe8YoKr7iKjMXYyWrvYbJmhBWzE6sBomyWaCp0XoRxnYjew2E2b2hTe2i3O
sfLfl76+juOVYQOTl6ahOm8h0pSDXGUPlHi40WY1Ufd1aH+bvbF4Q73ySTTyX8m6SrJxU6UIWaFR
3QZ7IYHL4Tpy7ZOzQSjicqp1GCQgdgyNKdKO+uAc4hAuluMaf+mKekoqO/iVJ0BgYHCCNEt+9Kmi
f7OrHI2BPk++1gFU+LkFNaY1QI1gjMWfAx8pv5HE9stQ6t7a7lKomjrLjTRlRzWHPBazcrzTPCu7
owBG+bUOzO9p7+7TbEHzQcSPulr93nusy/WssZ8ALo27il/4tph4xts1JWGxPGuVLjko+ngjemTS
JYdscQ+6mqJdYhczIYkbTCM79GlyI5pm0lUp0+dwcHuoM13/PEGV7RJsp73F2hHCU7L1Qx+UwNKE
UR7fp2F/9CkjILwFappSskLuNLP7Z/T86oOvLUXl5UolWRD2icbi8gHkVXsHul4hr0Hl6NUqBoO3
M9386xX2Kmcf4hLuqxbxjfkzGRNj2eF5qFTWuRI+ypYu6ZHLg6/G7bDsCKVPR7hSd+fwUbq4UZEY
zHj1yeCEoPoJgu1nJFXzl8jJZ9JO8Ob7iPeVq+NmO7FmET5UjjPLGoxEdTA8NXuJwL/ux9nINoo6
KDu9sot1oQReAe8r0k5I7O78OQiOlz4/rZ/zfjDunVVpmAXCP5mFhYZNOXBZw9mG9juvigF0ozE/
DJb1l3RTLfN4Sjv6wciL8KWvqv0fNsRWpMG0CWY4vEvdWg7I4fR3Y5hgi2u9dUl/Vgb6rquNdM0/
vweitljUOOSMTiIDdnHXctUahxnSbGtRCQusiKe4neerDnEH6ucw68uiPnezEzzwFAwf6uVgFpG3
Ni3ABTIgfTIaga1XF3THEi+XsAOVB4QBjv+PaySF+mMsPO0gE2XQ0IdPSPIZN1oPE6dwcfCTuszl
kFnIYiwSGnJI7MYBWOIcrl1ydq39SHOw9N+1/wRlOL+57PC0MJn3eTC6qwvCXBun6CE3NzZGY80W
jRgEIJfo3mn2b5adBhsYcNe59Tw0gf0chV/axh+epCfNhxF0RTPcyFhQTvlRKV0S4QEIy8seCuzz
vLtCPvJo4va/tgXq8QEc0jb5Z4pOwf4aoo/YLWN9kx7EEA8dSAso+jNitujVBEWAJV+onmQs951x
M5Vzs5fRyEW1Pgon5HYBjr8ollrdTZF2mVpPWr3KmgULPQbmGh2JnOLN4slik9M4ZG7yV4guRrMl
lQMgP1bOl78hxpnbdEbbtC40m/ozQJ0UzONDGZT1XQxr/QrnkX6VTwIHjVgPVZAPsWRCPsT6iznu
NXYqx99AvIEfIzFlFHdwsce9MikFy0NSupqf/WyCsXqozbh7Akd5L91RHb9FCe5Bn8uPUYZ+L90h
VQof0btNWDUGsj6jd9R9PEhZ3hrgJ8pmTca7/BY05ilLMO5r+2Fj6Er8MyzcmS9HFL5kSedu8SIs
1vWEuiRqtu2TjWrjIey8ZrGaaJ7kMPJyZdXRq3s4I3itxi7ESJSvH+IFzd7Ztnmpt9kxG/HYnOcb
KbpJ/UxqcB3A1RH9rmv3bPoB/sj9qwRd+4vISbca5lWb60CP1fbfRc2q8SHElYW78UFVrFFAwgBx
wGPhcqZF0x0OsU+phVzutV8GdfYhtz63eWguDgzSJ4fYhTPaOfpv9rbdfe6AVCxtWF3kmV5HtZ9v
Sc8kazw4ytdqRBfUViLMNuymeIUh566c1MxOMhrM5s7TpvixS9HktDZp4SdbSdHMQ/jLCiv/IPwP
4ZTMsC93luNZ68sd6QaKfYa3cZkgIemI87KCbDFmx5hJ5bbvnOUsUgr3PAQa+k3x7J6n5YzEg/tx
NDY/k28K1pjUm19QItmI343PWnUT1KN7GrVKv3d9MvdCNx8VjAFrLfk0uLhh+E1r7QIg2mu7b50D
ODpzHSiNv/cDXpC8FtrTgJWyvFvlnRlF8yeU6PKztIzFf1kb4RXK+9VY3Jn5DWRMDi6GV8CzxNVk
SEi/11a47/POeGyXg+16OQbZqn0IZt6g6yYzTw1w3/Ol6SkHyoD+g8RaBS8P3xp2Mr0A2vk4l2Fw
a2njj7fwaPGzJm251rqW7QE5qWmr1chG+9Ny9VTx1bX8BjLbrvrXydAxoFhKlBkJsrXTlsH2Wp2U
muS1eQ1xnYTEp4wAtaESIPVOV2u0zTRX+pJk643qNUyHR9YIZKTr6YiJdvl71trvbTmigVSZPrL8
iYkIWLlgFfDjjOwqo/wKoSTPjfIJim+1LjsHlJRXnLR5qHEaJM1rs6iy9vPk/FnRnoYi2iQBD0H5
Tl0PcFde2CZWR+mSb6oT8Nc0/F/SQ4EHEcOgxtRPn71iJZ21o2wGz0cMyxhhXeWz7930aX02Fh1E
5FyrfnU5vQwbmFL23A+ogizhMMip0sUoZgelE94bc1ivFKXU9wYCjvcDOn3map5QtIoNBfe4pfMS
uJwZVH+Pip4/fgiW08ZC6HFO2vM11nEV66ZxnU8CaRIIU5wF7nqg5rzOBfKEwFd8K8NyuMCaBOF0
nfMBFnUNv3TKNSU8a5Dv5oN9x0H4ly37+IisLwq+4y912eXHaFwi0kSu4W7EPkQGLnHJ33FuNUc3
hjr+Gt7lgVtulrNG4fysRMYvE0jjXgZj0RaW0ynS01Pbqqtr7B/znRDLK6vMcQt7v/AUhwfNhsLd
OL1yj4OJPKOu/LQurMZVafnlzXWgYXWxL8EtrKSvc7z5vkrOcq8XsEmw85qefCq01tGoFZpa91Tj
3lzs7TDXTv/6t//5v//Xz/Hfg7+KhyLlhZ//W95lDwXi9c1//Mu2/vVv5aX78Os//mXpnst2xrF0
HTUt1zR1lfGf359QyCFa+x+AosciCvL0CLY721pRAoXO5Uu+5EYlg/5/KDuvJbd1LQ0/EauYw61y
aKnVuds3LLvtzZwTyKefj5CPZXvO7Kq5oYkFgJJbEgms9QeZOTdg6JKu1p8ETi+Nnopnnaf3Htcw
d43N+vRVHihXumtSFNo+zuvx2bNq5HVmSqumpSj8l+NZ88GH14NAGteM1a+onz4K0ek7PZls+GwD
tIYD+nnmAUG7Y+mQ18O+fHYVwCd8gTW9v7FzVdGx+suDO9QhN5S0KSPhjnvN0AXCxy6gggGu5VEP
VmJuRilySypOEU5hxUtSETGOFRySEX10YGXpFrhDco1FY3SyFb7/ckRRTfZZ4Hx8mwSCNNvJC6Up
zvP//mm4+p+fhqGqHtLsZGss1zI0Po8/P400MUi7gLs4pAk4n9EK6kvq1jUFQ61Z4bZbrmVMHvCP
0E5lE19D6MjB2uqAX+tmE6+ouKLvklbDPXya/nrAkCMHK1rw3AVYjbhLGg6glDttO0ZDE63bpvqO
bu/qp8xH6TbuWWlFsAxVssuIYkFvvLUpNFDBmoLmvp7PZIdekR+QMTd3ACJ0Ld56MnidXVqtjmLA
NrUMHyoyG8brFjNHMWMqfm44lZZnfaoZPzecyAXGoI7qgxwqJ41mw6Yz7IyDfATCqWj2t0teY1wy
rT37Ilvykl0h4o1soucX36NYdN2zyuvKS4KVNq4vIy/p6YqPxhubXp0f0O7fP2pDNf76rDXPcfjJ
kSY2LJDj6l+/PEVxDczG8nAXlap2EKlL3r7BHUJP0QDGwcBdteEInscvSNfJ9tilNtyYJ32MrXNn
lhjmNfjnLpG0qtfXthcpzZ2HsJsTdf8ZUzd8CiJGL9fIS+ccgv7e1Vo2kElPvOfRS75gkzd9GlP2
jImS9zIiUrYxlK7fT1VgP3Cv5x7mdupn0LZwA8Lmww+pFE5kJI9Y6fgIPzQYd07D9IncXDuM0aft
294yq7v8rPsCp3G+71BsrBpKISQ/k1dLgsZeeNagXKYkTxGlR9rD9NInpFGDgwEZ7l4e1Jp0Q5gn
DeKkkwuHFvqWjMleoUfdpuuMYFn3fTvbHjIvLMhG4Gt3usZyMTMve13fB4PoV8mQRDz9UzSufb0l
D8VXH346ajjyoJNTaGy2tbI1OYM42ZY43gSvLaTz8Ffm7n29iHApMzcsIta3i1gFGhhAEOLrhdOq
qvbkwDLcBGON5CBOB9zeNcpIsVaesxRfoiHRS2xPqvJczrEWNjqPOdf+EbZRvLuOlj1mG7/5Tgcs
RM6dZ8hpsgkj914ZAPLJ0PUi8lQrnL3WtwZEFYMLy5i8iqcbr4Udba0+jo/9BGBB/DrodoGkAYry
YIkpo//VIZth0MKiqYAVy6accRtn2oqxz9Ct/St+a3YonTkebmb/bfpgj7DGMgCQcoLT6dMqDJGs
vdG81NpZuUqYHQPkaCmUS4LYTBubO/y54xa6ksqsU+ayhVS/KEUmvnZRZS2aphT3mpmap7py+6Xs
mLLpjDh9/uJYU7WP2zRBT67MviKcKfsxiO8WWmnsVERHziQh27MjHA6A39cmqPylNTddABEmIvSU
tFWAExsrAFm+knPUKr838Mrem66raws53IrYkYNymi8nA9c+v6rtvWm3l+sgeQ28CPINbE53IUf3
8Ld3bIzJ/pPRjZ/KfufoGO+VnX7XkGNGyd81HxIDASEtujZisvYno0v3squbB9k9Pz4KfRnuZzRl
zGT/RWkRNrJsyg5zVnTGSyMltc04GdPJfuBiP+TX68mLllrAMm2G7MyvLscOMUi1oH2ojckCiWxM
pzJAeMoGAjKStQwVHTWHDqodfrMTFrZxZdz3vmrcy7MqM6eFrbvjNkKWzgYKQrenFptmdMy7a8xR
4vYuZQEvO6+xoaFAAekW2JB8AdnVWEKHRIz7g2z+9iopyRGR1Acxv7CMZ9MAb7Sffdk8ADtzvCxG
8oF9+P0aA955+vdHhO56fz0idNV1PfzaHMvj1LTm5cJvizPu97pDEsvYYvwxI75SW0s3ojG78t3f
x6IaDshw+RdTQYy0Hars01TVbYW10Xtt8iipiun3EaR6xHuZYWKW15rH/YACetULNNjdBi7wzMqb
wrZbyl4pOi17pw6msJWrxm+DPQdFX35aF3dS2k0TDRFPIhcKeDKW8z3WRT+mEvpDPB+EASAqxqt7
J2NhVL9GQ60fhWt/S6BzHpA01h+uB1XZ4sAen2VLDpdn8jpa0tLBCAR37Aur3PKozVrvhhd29WKK
0YquFG1+JqL63owqwevp3A5SGDT/tQeVRm/Sfx8wj5dXnubLy0myKc9kTDY71p5r3w+wrPn1Cihl
8Jz97cX+r2tZ+vBACUHd3q53fXfzhN/f/O3/UYR5s2sN7Xh7W9cptyHyfaVZvNczIH6xZ/sntknG
QmhO9uHiRbeEbTMcQSQ6r6MHkpyFPeoyo9hoMzVFqiz9pr10VV3iDodC8LzFux2Q9TOWo+VW7Pkh
ssiO2yWEhzrF5q8eq2/w3+wCZ9nB77/YvfGJqoW/H/US1zdIMDVGWbq6dJTZBW4yU/JRWbtA9q8v
WvednEi5G2NVbFCsQrir/5F0inMNu0OSr+zK9reZNhj9YsoSnHxDoXh30VAVm34mf8hmPMfk2XWk
XZb+XatRL+zs2jzKJ0vjVIjLh9r2+pyRfGOr04GRR7r+wx9V8bNnftDIMZFlNMu6s5DsY921NVoH
v1UjTt9s19l2Y2F+tT3HXWJ7GJyw0g0uVUxWuMSF9KsPy3RA/eaptQSWCFjlrWWcX2nQDfVXCxOs
dVjl1j41zOQ5UTL8EqdgPdWUh9gGz8T0BKs8NegaMBpIpV2DLr+sY4/mjYzhrG6eW8Nn6zRGqrfg
VtjAziQou6vYA2PiActfmNd/RNQl27JW/KNrNPEhqQpyE71aU+nL6w0Q0+SBG365AvfRvBRdZmAP
oSdf7Kx6BbOE2YdIV9j8iaMI8UftFEU727lOvVwULOU8VT9fYxlb0kU09PuYu/+x7aqfHfV8ZuaY
yENu5Nsnx8mgnEcl6TOIcB2pujA4x/GddKgNUBJXfSs86zFcNzCzykY2gTFCUaqLaDtxvz5L59qQ
J/Xej4Neebom5jXPbIH0NBcJlhSJUq+SOG+OBlOe57hELsl43BSXf7/Va643b+1+24iTBtNs1QHU
p1lsBiz7r62fOhQpm/Re34iOQrEP3G+vtU1ARQhEkU3R+itCVqumj9MfthX/SMy2e4nNEFZ2lSHI
V6TayQUtv1LccXif0vzME/H7NLEcQU+wXY2Uc97w5YjWqKtmO9k0HfZRIcUN8p70GqG5ynH+eyq1
QXs0QdTLcNiY1Z052CYydnyqpcimfTN+CbTOftFc0V+6yECsWy3fMF7198aATEQ8Z3xDpcRtKVWT
newt++hNV546BOOepAuipty3YggfZaStSlSLBd9sBOTygjLKtVMVVbYLAzDenp4mgEn/cxCleKv4
YW/dBFWDoHTja6eBdhu/nV9t2S2n4TqCcK0ROOvKKqyFqXnTOfcac9m4YfEyjFm2zCbLfSWnoKOd
nE6YkIALKbHc+aK0w6cKkPBbkalPHWaq37lxHEPVj/4BvbbRVRGjh+AAhmNdFi9iAHlCzV5bNa0X
+HUMby4SdFBSOzj5hfKIoNVehrFUCAEvK6+q1dz1fT8UW8ueUDnwM20/x/KpJxGqIwC1sJIiYbez
VUrN/0S/nPxrOsUPEMu8XYyC8051SRW5laGia9EhDa4hB579r6GuyOKFrZng3OfxsBP+Gu+E0OXl
pXXIRDs9bH9e+o+hqBlZz0HnfkZTrd6FWTeuVQBuL0pu/FN4lf3DGl5xvMi/Fx0ZuzhV0ycoU/2i
nKIXERpkvxzd27MUTJ4LC1XGaDKAm5lp+tzjRXMGMX6vmphwYRca7holKC8lcLqlDvJu24gOUoQy
3M2pq6NsOVo4Wouy7O/srDW21DY/0lRRXwGnfrVw5v5hY/Xl1qH5mdcFG+26i57MuHI3nZo5h7DA
DcyygSbl8yRsr7468ySghYtSDD8nDUFvr9IWPWEJUkiQxUQGPj9dW7Dq9l444bU6Ax/+HKEnGFtF
SnUZDUVjcdqfruC7X80rNi9sS5gq4HxVhL3Bn5e60p+LSCsfTIpR2rZT+gw+UOXw21Dtex/p2GPv
ZHcylBp9TQkibcY1GBFvGXWKTZaDgxycO3xD0yxFJHNIG2cxKHVw0DsY1BC+H+QGd3CLg2oFFE/m
kKJAEA+5+dw2v2aAjlvjUhK+TdJGz1zXQWesZExt01UiDCTcm+6kmr51r88HeVbprc1vrzGW5Km0
ndBgSMg7QdQGbKKFgwN0WYdPrh5WD0aEOuZ8r5CH1E61leeRYZUTArcqH3zEa24j5DWyorDWfQab
zdOeXbTrDpWwsbyRzbbN7nvR3Dd8RbulF667ykqeZZ9pJy8d2jJn2XJqpPNxAtu3vlZdurj012pQ
aat8aFHGRWeIBwWZ9v213eYf1pS4l9FUYnA95nSMe+vj2nebK3tTjAIeb/NlDIDWeI++z0KFxDOO
rImHgrccwzN+bJOo2raYuB2myZhdeKhN51iVvk2V9Sq/oCipL9VfkzJDrR79FPQ9mmD3lZ5lZ7tU
UOf2zUd5yNy4WE1KzvLc6uqz1qXJa+iyJcOC4KkRVfgK9robk9csVNSnQWuXbBCT1zwY24cJ8zs5
QQUncG/znIDAh8AwIlp43ZdICk6IHMlmSa75WJfJd9kS84jBKjJUSKrgGFvUzfBS3rQuKFOBavwD
Wcd4iaGi82nFe3nvEjmq60Zt9Y/5pCtbOdTu7PA6tChK99Obdl0Lg970nadmliqEtR9CjXe7rWRp
5UCPAOFr3VV0XvbemhnaSb8PnueiL3VK2asf654Ne0bd5MMw/GTJLRjPt6isn9gzX2Rc0cSwrt0c
OjZY3Q+MW9FLjddqUSDJidrUshrD+qsolB3G3Po/FbaAuEFYX5ukUha5qJxH4dXjxhKxfnRmoFgn
8P+LgnQX+Va6k9st0/X7FdWabCc3YxCMhpWox5+9KbXoVU5JAFa5nqzGHN9G2LXGi8izZKeI/vem
Nzdr1dVfCqv92XtryrklvjJPRcnDcQhdVj0ZFRM7hCGIMcVH1FfboBrG7+DTf4x+6jz7XmhvoqKg
cFDXYFs6KpwZYgnf4uGHHKmnyEpOBfWCHGWirdew+q/NsjqQtMNSvIvaZTk3ZSwAj3s9+/dYSVl8
Ctiyssqw8V8HgauiFxtsp/nUtexqOeQCa/lGhBRQ0+gkz+QhA7azdsZWX6nDLAOho2ih5sX7UGGS
iFdov25LrXh3wJos4ooScJbV0athoDE8DwvQRTukTe8u+zH5YOfSKk9DVWobC215ti+W+NJGVBsU
MEFnvVQLFH/okELfKjhItOqUnx1QAKqFFPuWHbcZssOzyOlMZvYQkoB/hEC6Z3HmnmXLh2u084M+
XsqmPChN+8rS8XXkNr+ow+wfKYnMDdI8S26hPAxuCKi8i/a3eBMll8IBQaEqprJWVEd/RqmqWKSq
TdpxNWqF/8Oy/GwR9ab7rCq9WBvRxswK++L1nokUUqi848fzqHWD848nvldYq323bTdd1PytXhTh
4HDmkgMuDEvsdWzsoBt2ByvLs1MUhC5r0mx6hxt3d0XbDyXosiJ5w6GqWmqRfTDCEhGJosw/p77Y
tSOoHJ5gp9IcQLmYyXAZy9T/0muauvCx030pcEBejaxHLpmA4aC3+luDns9FHuq+whMirerlLSbP
JgwVpgw48y0urE5b58BVV9Wv+bLXjI44zAz3mFzH3gL2hDfzyBes9vWlppQoEnle+i1TB+OIFuj0
6EfQwhWTjJthT48ypAqUvy096DeyKTuqSF90ePldtHlYHTf2zjJJmjRG2CMXzH0o64AclrF6Udmf
HT0fuGUMZO1b+Bxaef8tEpG1UgzXOYaiKi+DiZrsAIXrmzrYJ+Hb6qFOm2pjxj4eNVJb9HoKvy3e
1SNSWX+Zskh7lpti6bVbypheZUiNNEh2gZIfO2Qg1zlQvJMSVs5yTNFimJJyLhX9aoM+BTbkgPmv
gHgsMo8aRVfY8RvaytiTpt5j7o3qU4O9A8+++A21zODk9FgYyaaTaNRrm7RZ52OevOErThEeOi/u
WAzWDeMLhpn9vex0LGrkQmF1E4cPOQyvhYoR6kveqAIesFJcEhZn21Ho+LfmWnpAjEPdpX2J80Vs
W2tNHdvHbApV3Bkz8darIFXVsSk/FTPfxcIhIZ2mlIjKYZZazO71USu/2lkqFiKMzJeoUYrVUPTO
ZbI8mAPDoN5NEyq8Q+CGez657hQXLOKhwtsPcWg7S2F4+6qrGuTRw+YuyFSKJfPZ7eD4TrVBs7Fa
NF6PuxwGby3VnThf9ey31G3PevfaLju1AMI4D5LBKi3yVT0H2TG0d02dPgdqyd/GV51HNfTsxx5x
sygb2MhQ7n+cHKM/Jlbyj2zJQ9vUFiwtgI9yfJxH7dk30ut4RSmcxwFjVWh2ItpC2kaLwi3FoYmr
caVWanHIVbN/t5pdMnPCGksv9p5o83UvmWNF9BUJyvzBibNi2Qpr3Pj4MS3YOxQfmmC919kwAwWs
y/cI56o5PCGEj18sOmXXptr+E/R+f+knxeCuVH8nx1V+2F1GdbOJ+33QNsVHb60BZavvuVEjXw0L
aSXDtd9mC7N3NOr26vhQJMN70qm4hwt3uHMRyF5PYa/tMrbi776PFw5F+Bd+Xhh2JuSA7Wqy3gfH
zVa6gwQvAgv2+4hogxsUOCipxdGFyIZAGeHGh7nUmTBWogR6kciVdO1jsvEqeNi/luiLPdhThQs5
IVLr8Z3O3mohm+7kx7s8LILrhKiJUH7n0b+TvXKcTXVoS86qBaM9vUdhKI6x0Pl+zYekyhd50BUX
yl7Og91hGhmir34bUNagkpwS9uAt5pPD3Ixun63ShCrWUoN7hJAnKER5FTkQdvs/BcqPB9mS8dCs
V7mOX1trmunKCO0hX/lBMcB7s5G6h8usrcc0HRamrYsc6ym/v9Nysg4bVJR3mjUJ3KmITZo/KtdT
OcePIUrJHnk1eTYAOo0zdjCRK7pLkEFPHpVw+GJYGUnoKg/PwaD5l1wzcQ6eO5yIL5mjKZA6mrB/
IKv0j4Ek1xc3K7ul7ivJqXZL5aGO9G/XC80Sumr2hEtnGrrTuc8hNjgxXgfZJKgNgbjTF/I0LtvX
GSC8/y0WKJl10N0AtRjmolcj7BUe0OHKcnRzJacFRu9uvBpuo5RA1TB205osvJf6qb9CquUE91ZT
Ng8yrpI9laNkaLIajfI6RCfEbwqW44220JsJPoSblk+1aqVHQ0ew2XW0GGCTVbxqioX6oxzskEyG
xd8unbBLSqRmdaQqs/4ie7PSCdBIrJJ1aLTFUxbG6aNpPl6Hgpf/Fo3DG9qE5fWVM6PuzmaEDcX8
wvIKdVH+fDPXC2pRdn0zsikPRVz/9obqNGh2EDIw8p5fUl7pzzfVOd1d0AanKfSSC1L06SVWTRYP
pLPAfkNj+hXvGo1CdOaXm1uHSzH9HBUU/+ZhMp6magxf3p3xJNwSK13HqgEOMpsYmqBzshNZ78cC
thLAiZplJ/mgaCd7YZr591jPQldvj0U+1AfquFhW4UW6ttAWM/dZVYt1GIdkgMGyrvwijDZSC00e
BNWzVYUdxm+x1NPwD8AvdFOENpBCTDRqU9Sb1qibV7vVnyoniL6bkQbON8rJruDmkbHcOXhuHF0A
S7OunkcM/IfKQv3UGjLSlt52955OkoNybrSJbF15LWLjUscDwvSW+2aRlXzpsf7Z2Fldb/TIuFRI
JUOCLfHPxo/nPY+sCyq0/o/aqDdK3oqvgw1/TmdJ8aCllb8d02zcy0mxj+l2qk/Te8ok6Vbct+UG
9tb426TMiPztME/K0dS6HyIV6vg86dcrOSOqAat2NNMPJKC0ta4kaPHp/NYr6DO4WSTZ5xAg7/mv
I0ZGIEn2368BPzz9RML3eg3456vJDtKTX32IVMku8qDD8r5UEIVXBTTldaYlrsszowvvGRZPHet9
OS4LM2/pIDCVxFRuO+GuzKJNX5U0ixa5omk/4vSQ5abxj6W5b61V+G/WpKL3YoJU1gDp7TSl6vdy
tvNrtjfPVtVU/zXbc6HTjaQ9uP3hu9zZzkLyZvMyArs9GelFC6zpLDtkGrsUKt9ZXE0klE7pYmsd
OpRgW0mB0x+bCEXNRN+EVpPsVK1NPlz3RW5ZasECpshnmsjoJB/27+E/Rst9jBwdD5q9GJrqowta
y9xzP83v2vlgFrNQqeewJm2KmebtsWEKuH2wvkvSRy1ujC3VD2tbzTvUSSs+HZU7eG/2+guikr+1
dFoJfEAwZOx055GyFdad+MyVJ4+tCLgRrXzxUB2a2EO8BUGiY+Y2FtdmN6TJmmKB2MledKSolw8g
j9BsftK7fNvrnv0WGdp4QIyNmncak7cUtrYc5vcrCfySuy8Pahu1u1YzkPHTZvH30rCp0M3tG9Nf
L/MGjR5Wr1bQxaQPU4sElxdDdC9Q2rfMJxmyx7FY1EVWHgEbWE9q1mM48OcE2I+rQTrVW2GNZF6T
rKoC2XczVKe7wA97mNzIlcrvdZs9DUZqfQU8O61a7HHREmr6M18Anhhh9oHD1wzfhpBH2gLaoOGJ
jUxZ6ugsPODCtIjHkifmrddV9WhtQ/7aapR/2El1Ytu1RvledcMzsLb6QWSq8uA6/kWYZfkO5pgi
mKJYazlKZ3u06GHdnRszgSeIlsRxGI2V7LRzS9mrjgvaab5ikioUACj0HGWv8+BxsUOlzcPJEh5K
aqTXQ8XiKV/c2lph/+ypYY4v4Hlmazb/zuE2L29Cl4yQOOs5gqMoK9t7FMLrx54d0IOXPfro/jzK
SAqbaJc7RbyUTdkxhQHCAHmk72RMHvJiAxkfY5oE/nnmduNyyKoiWE6onO4xRCkXoMqjB3kYXMRa
hry6j92gDMgSNcO9rrP4kk3UqIsN0L9iqZqNtTIiC60SPTLFIi699iQPVZF3p2kuQoLV+i5Dfjm1
p9/GOX4cHYsKoPU8Vg5JyeXsY8jRcaG5B3aKEyrRie8e5MH9dfZ3jxwe2mO6RGUU4ax5oIzJs+vo
MeqMbYC6rxEU0RFKXHSUZ/+t+f+KeXGPNIVjxavb9WCIQzWFWKBk43CSB1ISw6mYIeYlmErus+76
1un9GiZjo4rNaAqYRY6XM2HXID8tT9Whiu8yhAHlWDl1sIJf+Hpq6sZaGLUGUNhU7wJj8ldAVTDO
jqB92U2kdgsn6hHxU3SNczmA/GBwHWBWlKZ/ClrlfntiY5M9RqqSPJjNY4CKeIKUn5rtfdVWF7qJ
qnnMc7/EBHAbjY2xdjsnfEesmlp17aGMTSL1DRPbhh/mex1o8V2hz8nKsIze+wJsoApAYy+bfifu
UgWNiQ5I6MOQaE9W1mavjQnyTwARzanL2DVAK9m0sMC1F36nvKPGqe1lzBnc4R6uGIONcq9Q5jjK
loxDOMvOBj6g0vYyiqrwOAnEsmWzq113VaqutWOhalCCVJ89IMmXAo+DwlFX2pi6564vkNLE+MhH
YKJ5rHEsIT0EtWYVIf6qzwq5v5GiMttQjw9J3b91vWLBIh2Cx0n1oQK0wOLd4DGP0uARe88QCfDs
u+wf5kFVl6Sb3oVVLUfIjjA+e9pDGTsvZCzLi6sPwWshniRnRcdq99yoRUp2l4LmqLbFbsQWZy2b
3pyIAAdhXQku8yUcW4VbAPFnjfdisTI7U3tXEnFdPaH3AKxy7L+KxqiWVjQVD74IFMrsrdhHuhHd
J78m4WV9nVSAzZCTDNI6OSuv+QEgnxgZ6oa6F2YPsmWkYHBaSGrUQ3mmWC70WtVMQRbOE2Qsr6Pf
Joxgi1vcD5NTZ2YvbRB/ZrP8YJ34/dIGGXkKzM56IJX1vaz08QvS19iIKqhv9I2pPnSh8UOO11ut
XgYG5a0Jp82HysX8XHaEKiaepWjESYvKcjZRC+HH+OYpzF1vo0l7sfmQiwCR4o464+wsdovLZmMV
Q49IRt6u8CLDcPvPMREIXbShBljdduai5Mv1Mhwq9z+pYsLVvo1T+6oKM3vvBnvOG7FSrjQUzd1+
UPdZpGTnwAnZ5Gmx/5J1UCfdyW1+tCoLZNP858/ZTm2G19mhbf4+u2+DesGuY1zJJAw2Q8U5wr3i
DKtOXyqYRa76rodYLtMxVRvaa4A8ny06hMux8p175HOgaWfQvVkwUVI3Qp7TelM+e8I6j5jrgeoi
HTvVd2noaR/1PHFqJwqBjvNzYtiN/cWL2bYK1yuOBT7Sy1qy2cMx5J0gtTOQgt5f136STTHHujl2
XR/yF742ZSd+w94+MONhbedr4MjOxbZrYBUx3p+3VueugJW7l0RkzQOabs0DkdHo3pohKu+B4sb3
7C2yhRHU4zupORRN7IGN3tzsfEwHybw/yWF+QdWwME2EiHETWQYIYkqImpXxtw2NcbiTZRDjz6bs
xR9puBNJHqx1o+MJkJmvo1omL9R7WVmCFt8leRw+l7nxKS3EMzG9GpX+c4Cu2JD3ImOtWEHzUFHL
uoztk12jyH6L9OHTVc5D9tOSXY3W+VtjGJWFGzkMt0kMRX2Y79L5L2Gp/c9YGZX5Tjb9X+NkTI9U
slfVGSFu9zHq0sNQUvyWLUxylF0tIh6BLXLrS2twPyY/y+5kr+40JTJZOulcux/hzLBy7tVR28um
XEjLZujQe2vK3tzeXDEvhqFfrFAHx8/LHJ0aZPOM5ZcheRZ6tXLMgnZHprad5VkqbtVxuCt5yOwi
2xfPnlZ86cIQScXU/chbb3qWA9QhjFCQgQXCNu86INX8j8odfg6QVwgHPVnMLoR3/3uUUKpwx67z
52UcXsdAnfXz12VuA+QbabL6i25k5RM7K3tTN4pVk6ud/CPeDOzMdAu8hs3y6yiDidA3ZW5V+7/i
slPGrtNk23f17ZSjkLrtMk170DLA5RCtlYUhGuej9KB2ZTrOsl6PERhLy/eBlPy/A4R01XP/ouqY
judpDgwdw4Ikotq6+ycaFNxWbttaae151k27EHOGaelpWX5o2H2M19OUj4GayRwlcdrvS1g1mt4F
GxNzh7UmKu+5Cf25NjKBEFBtk+QesbDNi7tGlPmCipT3nOGOSMbQOnQOlhjLbAG2y32WI6MpOjoa
xqb6PLBp3RylDWibshNxPYvKlGvuZJPaibImKaWs5eBIYO3iBu6Hg6bvElqD/WzZI1uXliy7bBoW
ZS84T5uqrykxziM03mxbhCk22LSiPHnFI6o4yxb26OEy0s340HUjnERS5Qcz8MRekNhahcjp7roB
lJIXF9WKPxFaGi2aRFnNc7uYYu/aqweeDeuvK/dy8FQaS83FdK1Ar2zftVP70iO6vrKjMqPgTNNT
scbmfaWQeLP2BXxGsAmHDmHquVdPO39TZEPFvoemYij+VgSJWMWaGsHIQzOTrF98cuYDa+X4NNmq
dxi9biVbyKT9jMthtxibQ2B+CdsJ1yl+dIVanOTBjoryenaLaZp+EZHj7G4hEk54mM0HGUMqEk4P
9yASGH90yF5l9COULaL6QBrD2l9jPuKjXgC8dbKSpwiO9ylPAx/QN0zijREDjZfB33pu7QGivOfY
AWw25t0O1ysY2Sz+bHYXTeg/e6fCRc4owHVEnzL1cURHqTKLR9lIuNltx9Acl7KpzgNSu/rUMP84
ypCsuxVW8mDNNigylKNUsYIkSdF9jrVtGF6KvlyVfMHIdt7b0CXugnAYHklHAYrP4JPIpjwkpg66
qHaiPeqhw6Nts6HLMhyV5wnygKwWsks8y9F/Igb5Z3iMovKHJSYcxOeQji30ucI1UbbkdQTCD2vH
iYu1jCEuQ4q4tLxNVkwnB4GjUxaV3WNYW/Ud4hEvslW6KjAv7LHhxyLMJWPygFjUvkcG4CxbLeTc
o5fU3+R4GcLOBNx+7bwayUDRSHWbL735XRk6410owYTnH4DbDHY133YdnnPlqi+pI4yV0PRw1bnZ
F6sulANesvnWKRKxzLOuRIAu7JbapF2igZWCYkxky9pa/ei16KS5mfcU4XmFu8/0FQx4s61hwPEi
w7RGyaTfCdGECDfk2D+K9kAOAecbEe/UPLBPgeXHW8GiGo+l3jnXnvFS1GgxuC1bDI834WlNum/w
rlp7A4zBoc62lW02d0p+wrUkm7dbXo/pgcY7GuydlsabxCiTXVxZMTDyFDWOYFyU4wQNJQ/tB9XH
9dpQFXHIw4iKpKu9Vo5ovyLRzP2lNNVzqVQWoJqAdZBbBlvTqbV1K1LzHlTushz14FEeEElQ9xMg
By7+nxhIy2Rdl1YNBPM/scHDWT5UUn+Pk3t4nRs0BimGNL3IYSpQtjuq2/e3SWqlDNx7/A4d5P9M
SiBfLjXNibcyNqI6dueH3rE3wWgsjGasDpREMb+R7WJGXsi2PNgKUNlgxHUbRbl0cT3qmMUdNCQg
DonSa+patvXe/B/Kzmw5UmTbtl+EGX3zCkTfqk0pX7DMrExap++//gyQ9lZV3XsezkNhAThRkjIC
3Neac8zyuL7Ccs7QeTnfrFetRz8vlcvRDQT9n/VJtD6kwiSALb9s1mNfu1/H/jUuWZ9l6+mPl1/n
v96CL6v1+cD7eClED5gOQw3pqcexaT83cUgER7psEsuIMnfdX0+vB9dXX8e+TqRxDbzo6/S/3+Lr
6s+R8M53Fc4+L6hidwgN+0ECH/oUZ/0BSsRfyAfnm9yTD6P3oeo3iHyQp4vgac5E6UpUcX4b+u8y
HBE9DMTMchePHrgP6vvSaUqcYJH+0A+CNMy4Tf/K7X2iKcnvSow9rKtAPElt2ewKJdMPmpSpGDRh
9dkIfX8kk+XPMvFphoNEPQRo4BuwIU/aXGYvpAsdDNIl3qOsj7d2WKP6G4hQ4wL6xWESvigd38yu
SX629AFf1F5sLF1otDuz9j2d083Y6dLL0MzVPpYMtx2t4WSSw3ICwp+dan2jinY6OFm+tFypeFCo
zH3NrJ29oeaHeE60QxcCekBDVp1KU3tbRA/rjT1Z6o42C0E/eOHpOe2E2UJOk5T4Palp2PEHfUzi
ch9BHrtSNiUERc9IZJqnXV4Oyc4Wsz9JbbOpxNIYL1vgRojLdloYyjTAUEzzuUkPkwSQx8IWC9TA
zshCTx6lWun2+sQMJ0go9KPBNn8C298nBc34aIyGc5cixeS54gmJSDBlsn7PYfKgO5JODyHx9CF9
yQBW/GCJtUlCu3EpS2fXogyHawBW0oOdJ/0obOkUxF3+asIW3udw/HazxRK+R8jm1PTV7bj7VaJJ
cEe77h+watqHbErGbRIo0iuKgyv6/+qMKTv3RZDrHokl9QkBfPYmTxvugoo3Cz4wcOMc34gw+FZq
sWuqMT9lNs1sqypurBWJYm7DzGtUTfcVWkm3XtEdf4RB6pilPzSmtuti3bmaqvyG7g8GRQtSsSKs
5JDQLvOiUP3LMsf0CGAMC5r+ZHMbs9IiP/YJemqplBdNXVgeCk2zYYHGFSWmUt6bkjjqQ6V4jVm6
Tpy1vqPmlV+ATL5aZpwdTSZ02D5cqa1cRzbRjY128K2rgH62wrGekkPMvBJMGHX+2mFyYgjKvTHS
T9nWdlMyvWhdlT/lB2OIH/rWJGAbrA3ZAuhzIupOWzOtmcrPkr2pBbOwSb0RUCwdA62huyNGpH2L
8U8AT0qchPKnXJ+7ZHxQzQQn9YNEKpY7iSnmdp92ZwwsYZAcgt9dMinbhjTR47qpnDrzJ+LzpsJO
XOA47bEqYbxXwgHflad7Q9K3tZ6p5sZMq84re/NdZoClEgU0RE/MhNptpY7Fcd2oTlx+vFp3pdIs
js6yWXdDEm65jf939L9OZ1To6PkPrsaa8lgvOYEs7ab8Y7/Ji5+R8dOqDD4HkeWRT6ceC5Gpx1mP
DJbozG8zbIZtGbgIlr+TJkXUO3cRRMFECGMmcmZvfYnq+cVUo3IblaN2HBJTO1oTNk1MIyP6t0OQ
xo5bRD0VkoEAsERIu9igxe46Nu9Q1KWXJB1P/RoNcWUDoiaBY7LA5jhgoT3u8QiNuL1rCW3qUTyY
g8znW3ZldUoPdW3mijdm4tUSFpFmy0+AK8105PIwtS9VmY9HJxzGo7RsHNnPqgjuYtHnx2DZrM+a
9RUUnAgTDyVM1wwlxR8G6GdyMnRHikCEwC2veqP/VdbFMwkcplvJKX+BannEUpUzdhNPBILjaj7m
Q7Cd4/QKulw61kv447oJYrAiUqZT9k+h+zXTwYj5xdZ/P0WvXg3UvJuWMstxmOb8yASok7L+2Ki5
ftANBB6mIlijWXTzeq3LN7rcQUMBK3osHPFdKxpjk8vJRDOjaElRqfLXUHHqI99SfHb8YfVROpkJ
QZ7dhF3IsXbrLxZBJvPyUqD/iNX5GFftfDRaiFGUz2GH2eWRekV1ZC5v76wkZkKSy8d0yZETddl9
/Jk+34g/0/oqy6v+41UK7/nQaqz7AjAeyPFV4YWFjYZUrudtYxoPWiFg5oUOEH0pao7rxpar5til
WLOI7EBbiUnDLYvCxZjeHEUcfCft6aGu0AOWYdV6iar4qNBOdt25cmCfFGM8hrF4TCpUaBo6kEMf
1scqpyyvWMZ7bUrBJRn72WuT/KFIxEiqifITajyw82Y4Cdq10OBDsJhmbuP2AC5rIklI5faxSpvQ
N01mRHWZNdsYrLSHT5fOa6UD00I3iXjxdVIDsQXxkvjAAepNaJBJIcVDyMoPl7BU8oXTs20e2D9S
iQK4YbZPU1GO/liGNpc4gVerauSac5ttI1b2GLiGp8iiuzpOPSr0pQC2NFdTwyQw3QIuha6OHFRr
8e0nljstfIjWUDcK0QlbcDmorVhW+Xyp8ALatbFHiyxvG6dlcmDY9SZyIh4S4gHRJxmZ8oA7OhyN
PQakmxP6Ul2GuFv4TihBPu7gDWn8r0cVahy/TxLN1DtHxQ254xMcrPJbdsxlqDKJ4J6lIXjWzJF2
YZzdx8Ro97bZns1AMk9pVB4SnlnHOIh3nUha/pS9BeaACNWMKDGXOC6xqedi3mATIetMCq9pLEov
rWt5w73V3BBLjczLyl7JhZQ3ZoK5KJEqUo1GiAZxlG0GRyWwHuTiJrXDV6Hjnhto/IRWO1552N34
DtWnPCJ62urPy2PVxXT/LkPC82NaOl5ua2hHmHX7tmzRrVSU772NVb5t6+iIcNszanMiFrmBUdPH
6cbq2s53wupaR/EhjzQUAo5+IyAWs1Dh6LhsMtWzG6TkXdbs+H7CJ26KB7UocSjUzYZ/rHlv2sLY
ZWa/GQe1wQWj1y5NJD7UwjwZUcy/q5Qkj7PGR07VDjPFwy2Liesy+z83Mey0bBqLg6L1LA16mV4l
s/F0npDudzzo6Wx4Qwna0ICWdcrk+E8ydQKt/kJO6iFUU5clVFAnWU0GH4RUl8zTlIefM9zCdLJc
Q5ohRaB+P2fdvZmJ9pJLfv92Sv8yyirfKLakXSSD1F8qMH8cPYGdldUvLKZOc6PC7jYwLQ+2fEsS
YAmlM+9UybnoWVR4qdI6R0NB8l4qcGTSxN6mUM2vrXMZQyWEIx3FT1Y+Bix/MmNvS73lU0MysPy0
90S3YfqxPlNNxzkqMbTzaClkO0FwwVJNEAclsmtV1dJtNsjLQtqrFtV0lLJu3mGu/l4UiuraTIvv
w/BSZBlZDgNp00z4lA3zqMGra+NsZpGxB2gP5VWpf40T0xVgHMGJp9E1yYxqP403sHmGa2DV3tWG
lZzMTKY9Hl0sp2/8nM5w3Zf2LRpJndDqNtm1A4okjRq8mwSpdalmmbv+3Jk4rHWFmC9mVEMvbD90
hOq1nVa6CgK47Vg6Low06xHHkYJKvvB7R1jLg9vAxG9VXtWTvxRWBFlS2gJxi2YP4xW40c5Yfqjk
GvX5nYYLnMEwaECSQHxNHT4nwqQ1KaVxSKvPMjfdfISVxq+PsXiu7MiTZvz5gCJzV7Upyyl678+l
8zqlKo9oAHC7cC63xGN+V7F7+cFMuzZWUIUWZZzdihGtIXpoL5THlv9fjsw/N0pviJAjgP5MvYHS
jTcN1ngchHJXw67eCh7PN+HkuCoMHEM8BKJ7GBYvhFqewd1dO8rLV8ixE+FiNPrKYRvYvfOgG/0u
m3j+VKLSNqYsgxKtYnGbpElznbFbfh+monllTttaLp4Q/jcbW6s6v5C6H2ku2q1plyQ+CRQXWki2
XxqBiNP0EVUgKyf+IVjsB7M8oFUqYN6V8YBNHK9har/MhS49O4l0Ryd9UqHKXyh99FtVTlgAmc1w
VaJ2a6elcoqWva6Nh6sptOEqS6FxNElhwe/MiDhC7cwdwstwfM5CwqDkqNc4mtWrwL3mN+CGvHWX
m/ZxnJKG0JFmRLc+V2+hjr66LavmrSyHwe20rnsbcfK7jqn1b9R0e4ST4fgW8sx28THihmRF4saA
YN6UfOqQO9DcdOa0Q9Daa29NZ2LW5gP9phNKBzKktt6QSzUuAEH7jekHqx+czf7YKgDQdWozJWr/
N9Y7fKLqVvmWNDOiV02Pvi0xAq4WiP61jCKY//AEXupYQthJ+GndVS8mzmKvlVvjOepyDdRGWD7H
grvyZNI3s5wg349NAwEIFsojFjhWgLoeosC44AyOIdah0DYUZGVzbak3xxyqbajiBsWNSCBPXE8X
J4n1XZK107mw6mGvEw99ospeHVqrUY4dsnzInkQL24gH8FfZwV6aMvLxzCTbT0OlHVvElBshTK9K
DOuAj9DyyVngR8J9DKekyTZtLLOMjbuHbJJ3RdiIOwrtet+ChFv8Hwbspfy5Tgl1TObyW4Hd2Uck
JHuFTu5Yrp/MWD+TLKawClJ+9Y32imr3T25KFF6Y/MtqdUiZPyACFv5Y4aYYWYh3EV/wORo+N30q
HXN+FlebbMenc3o2nGjc1db0CrFw8I3AXO57o76NB0AvZSaqE6sTN8mxVyiWMu5zAGPeCAfQtTV1
9CZifz1rWUokhjYc9EE86s67bcnqSy5Nv6OelbnO5zWS9p0UJrc6y1lMONZbgD3RLQ2je7FDnF+4
4hEP1dU2CSnpSrWK7FzSWIw37bWPB3sbOrnqWuZEbCr12149Y62HQbTAGBI7fVPQj/uVIw6GQ21d
67mhxiKKtgJ0KEjO+HGi3e4qWfRaWg3GA1cbZvQ23bGMJWUfSfEDDy5/0JPRUyYoQapc/wG9rJh1
gTak/UNBduBp3qJyk+PYNULdOIpZ6Tdz3uVksNenSLXSXREobxy94xpvQGe1T4YknTMr2xol+kmJ
SeBH12ZYVo1Z8UIBgCUlSEgKgjYl0Hxb91m8U/V3tRDalvvjc9XnuaeKZLh0fOBpO2qhD6h8Z3V1
ehIaQtWhHHBJmsPLmFXmLgyCluia/rvcFJQUdLGZzYh73xj0l5jSgBk0EPdwvW7o0r8Lo8UPpHUv
YTDFKDzcbMbn19VQGqSYJ5NUlpuiVaxNZvHgrzoYDBG5MBh2Nhg6oufG3lYZ4ZGF3DvE2wB2cvTr
XHb0dSG8JJEz3wtm0mbS/5JUEGSKnUKmDEDpmNaTUH+OFkUzeuHMOMfu/cGKMvsvB09aQogBSlaM
E3l4DBolxeg0kuk9zM4DTEfz2KrT73rKtV06LH+Q2K5vkwXtz2tiip5wfW+hE6vbIZ+bY0NWIaI5
cLfDUisQVTNQKqJEIWqvTc2xvsmqzAc8dlh3lBNLjrwkFRxBdXdgItzvpvX0eqbG9ERua5Mwfj3w
8QZ/O7e+iyrkox6LaWdaf9IqqA99J9E3qW1PxoZy1Ei2J50Ha5pSyuaegByvxJ3ulaBdlSgxd9q0
SWliPcK8uWYwRL247ZBx5bBpR9qPL1hXycjp8Szl6WZosYZLac7NErUQ9ZudlJvWrzCh909EKQ+C
YvbNuaCGH5C0EYN5lilCuWmjsc4vh1MZtX7Xd3faa6VLqCUeVAWBqal1D90sNOQhpY6RrN1E4SEK
4eRoGamxU6pXYCiWfEiRis2EJgiMWvRYZDyvYJpJZANPjtmCIDI0eHx14AdB9NwJ6LOqdWz7Xnnp
smcZVQ7khbC+dsXwW6fnu+vnKtlXckT7TOH5NiNtIt9sg1VT84oRmYMkTdfAAfFT1s1LHNR05oI/
wZDnz3LQ/2B91wEgb7ZTGCxEa76LZZleTaJcDoTkhp5jmhuQPu+sw2Ffi27edFbAYrexv5MWmu1n
iWwbLelpHWnB7IrKCl2id/hc1a+pboasn5rf9UD8lJXMz0aZbtP8rSoi/UdQtRezroizgHsrpm+h
EIULc5xoy6l4JDGr21qx9aiN2bciJwU+bt7TUXkJuvZ3njFP7cIfcjz9seM6Z0bhdHQOwpC+XCyf
bAXykREfmqrbyWY3/6hiuGwBAb9q1pOAWrlFSylFypVqq1Rau0mMHB9+/FdLyhqNq6K9DD10SiFn
CWLBCpanM2yUuGl8ST3SRxApSc3CCP40izbLsDASgH2W731H5Y1PbmwRhpyhQYX6iweZ2UePZMOZ
LYu1dfBdbgfNL43Jdjsxf8/4wxA3z3qkuxeV5mxHUUb3YNQNFHPXwjH9mIXzm9WMB8McAlfHOLeD
f/wi2SK+LTbSXRJIPKJaZ0852tnx4P0hAbUpZC085EFQPIZ1+gve4+jaCln3qiadflrcIJg+WMUx
pNXnguYnTtnpM88eucHvmXWnhzTVr4PNzKugpOYVRFZSUsgRx8oaXwlCIiqtzP0YDhq3fxZUMfqb
7UzJxZdVHYRboY/X9ZXWUm61cKTJQ4GvJKh7LDx1/EB++SFsSmtvmqbkFUkpXbWCX9Uib8YgloaP
cKZdq3gyLrSlcpcJkvTqTAjmjCydl/mS9KrNMnb10Mz2qtFEdykpEoymkQmm2MmUG7LohrqKQ1k7
TOZ6Y04t/yeiytsnlASwvLPu3IYBPZ50bkFbFCiRPmOwRIq0vY8ucs9dWJ+z7GwnJhYerKxeYc3B
Bc++35oRzNtqSH7LGMWYrUfU/hTQoySdxTqGwor0g2iiIUX9QiJzIjHcVaxTh6I+TSluptXRXDh2
depItnJXZY+cUKj+GryeXXeZUHpGQvxbRiF3aQz3RA+FtfBjORq2Ygycm6kUn5shgHeAauXrsKop
hD7OKMfaeV4T3T+H1hLB98mEbQViOlzuTqVVSKWQGyR+dPwO01sDjp/Wmn2banyJ9QQWYjm8jjJt
phDko32Msllm3ebGsB9Vo7+shwFJXS2Hzl+KR44oyPphZc10A3zXLE1PzD5Zd1q1TJYWKtn15Equ
WQ8tIygXkSC07i7voaXqAct+xKPasO7rRhW/K0LJbhDHeYbI/JugGIiPXwOEBWNxZtm1YcqFSEXP
7HEXjUoIyGG5hMYqOWNAJtZL8nIufTNJaSSZyRuzqumpbKf6KFN2+UC7KsGlhmr+3YqmZlvBGT4o
RjiREdtf+OzNP6JJHigLyfolV5r2ZrWD5a4nMJG82WVz6UYEHZNDqkTWpPQnETjvJCf51vdOtJsT
mSbRiGIyyKP8VYvrtzX8L4lR8c16/16oTLVwEHfnLPjGjQ8/DlQBzzQ7HJmJ2qe0A9ptlunWdT0b
Fl19MbLmkqpBl2ImCtKd4sgkWy18Bh3k/xUVz3Mvm76EPPOxWpRTBQjrdW/1FSx7U52qj6sD4b8j
PzVWpq/b6eQnrXaDLg2Na0m1+IixmI2WdDgBomtSlXz/eXA5/6/oi2Q048OSJ7gmkKPWNU8fCeXk
mTU7SuhP6wn8hwU1RtxSp4/A8mKOsYN/BHRXg22dPzjZipV7UVNrp09s8H924VWTsWNa26beW5bt
3AMSCraaOiues+yuG2xq6XEqxO+vQ2EMphffuAeJQ5cgtTCWZN+NVZcCseZ/rhwbOXLtvDMOdNKD
u0zl/z7bVOrIly6367j1BGQ/m7UwZZgfiYYJpIzE+JCKWL0Mc9/6ggqqr0Z1clMUJbmtr8ZYA4Vv
T5X7rxOTOefn1Mi26/FhTnv9Y0jDGrzKkROtb9LWfae7QT8D3ZTDmPIab/+1kUy59Uv8I27Xjb9X
An0+zsamtPsG/OKCq5/U0a1w4FzWs1UUeKYl9c/F3MgPdpdc42VUSr3/GPY1whgUu6zinGlT4M/f
VgN4+zXcrM0pncaGxJxvyTojKILEet2IL+suf5+z2sndw7o38Xg0h1cl65WHCtnIerBp6+KSNLAE
1nw1FkTDQWui0O/GRH6NprynyEeHTbfNX6pDPIlo+op/UPQrgKbEcxpNAv0MNHC1JCxriLS3okCv
u46V7ZlqUhfb23WsoYnPS/slFGW9lKXl56V9b3xcmoyFeLZaw6SFbFnbj7FUTTDC1zQhl6ZxZXXK
M9EE6c2xx1ux7DllrDzPYgNxPv7YEbn8wi0qu66n2DQeAL36sF6sdkiqpqGVN+vZOI/SI55GyY06
nHghJcKbpTXXoRqyNyGUCPlva/OFCNszcsZ6M81j/63kk2aD9Pjrn0NNW/0c2st29a+hw9RdYbBW
6T6OSuRzXVjd0dGZyIWKv+Qls8WYp3DDGng6DB1GsO4PMLnwvezBX+XMafx10HpxQIj0HY+reTf0
7G8X4zOdDuuwmnWoQVbK19Xre6o4wN31aqOmYtdXqeQFIyK1BqrpXokD525HUucNAf3lalZ3JpXu
36OqXZ25iN9r6A6Lt6a5yYTtuWTH00dZUkvkfqA4Mg+qt+5OQoofDWJA1z3uI8ZTnw4jAVgzPu5Q
ooWbWNn8mmY3LGcNqESt2uuhnOFaVSE8rwexmeDqIjLD1UjL+Bg41TrRbUPLMxyToxt2eXyuB0c8
S0Mmb9qklTbrbt4o+JVDVDBqMopnYDT2k439YdlZB+glVTr6fecpb5qjIZPEg+tmfmtDJt5NravH
9QFtYnFu2vYbT5IKIV6r3mVW97kyS1cE+9pL0ievPK0knLvsLecIrZWuMbmWh4rAcD9MDZf/gt/V
PL+roxIwtdcCqvu9zhMsk49TM0c7sun0R2MirCOTuuaXxk1GyZt72ayRrcl41y0/5K6burnqRwOt
SRrNlGvFxwsJKiDhPLRC/p8xMtFl27J1SHSyBnnfN5Tem8XlRjikvJerUviTk5enj/+Vbi5cRPJs
NIpEa0bRrIc/cc2Fl/VQDhV3Q7kEjd/yRVbNFTFtzriwuWAxMD1C6yGMNFqg4e33WFls8aLJz07a
hndosiQnFVHzc+xsQCpR9loYnb2jwW7szNYpX3ORX6hpNj8bCxlArkv2rcnq6tyyQPYr3elOeY8V
YDXKEKHV7xsle+w7QYXcKv8MRr4v1Lr6I1Mv++eLZcx6ZOTFYGEXl0IweBYJtb4AIH4AeTjBHZn8
qgSB18r0FFIkYu76MZj6xPSTIeoO6+4/h2E/+xw2Nm9q7HwbWmOINvKYElAlzVDBxoFaicQKeKEm
rCr+9ZXVhpavKzLIGZAOPt2D+gA43iHcNFcf/vWKH+/zmJYP5cl2ouweSuF2Zt312AhVfVn2Gk0u
HrGWqNjLVbJVOwQ2EfMcibBm3Xpm0mOAJ0dhUyzui6ieziJCd6Pxeb20diDt1zAdRSXnOgYAueVR
h0alw2x7oSS0XUN3YhmibirJWnrJ5YioHACPk9viL9s1E/cdyA84n/KyjRFZoOlDrtHKe2kYWepE
Ni12qMziDDgqcWlLm+U0wZC0J+RvvFo3rGvGrVlCG9H/e+zr7NjgaZRZku3WYyWpyB9voI29edHi
MxHWKmSSASpEHMaPYi6nU2vu9aqlWlwPNKvRO/cuX09SsVU1IJEgN47Ia3B5cGjd9A0YTeQlybXW
5+n4NXZ9Jc/z6E/L037dRcrk7DurIGqgsIOHXGu2ysACsFv2YjreVyIXaQSyt24wrJQHzaQQ9nUM
bVUO1pDNetV6wqZk48q5qGCScC3oh+xm9fnGHgpqXL1248eVH2cwW4cWni/Vq0IWXtN1rLnqQYJw
WimPmQ7mByDPvl3PRjjEN0KVyDNkGSu85f1SNepvKfLtTLJAYXXWGU3tTRpnC99Cbj1kioQvOI0R
ISy764mRiFouDJKNkXVt4klR4JDah9s+JCacJqYegCvRx/M62lney3zIWOB+vGWcx5qHayLdYhGV
ita6DnrPt8ZI//c95j6IF6ilrM+OWJric1GQ3rdLJSvymwJoRsOc0LdGSA2+BaSGviLRYkINqo/N
KFqPp2x/+jo+0AHo/bJcYikdreBPw+C2mGhofF0X6LW1K4X6/evQ+urjbZKNqW+jug7vrfr7a322
HiHM/GN51jVheBfiT7ZSQ+ecOAvDDAl5Rr0htRtVgfVjRIPkr8kY0BMP1ByDPaF+M3V7lYTTtK22
jT4B8l520zgggidWqmupqOG3yd4ShaF903DNnAF617upBeqxort4YD9/3Ag+YqVDY2zhw9svolDN
80eunWFMhz4bYR0vUecoDvjuU63yFT2Mn2ZK134SDmIXL97euNbjO0kem3g185oLqwVX0udZrUqS
e8AndB2bZVBvekfr/uZwRG7Vb5UQk8bqcGwWm+P6at2s9/ZavItwsjYSte7jqGjqpc1sCZ8VIE0h
ou+rb6lFq8M8rf+VDj2VgTgwHxPqZjsQcae2SQI/5O7+pAOKPIwhUrV0sUCPi3Gt1bwcmeDTeoQ6
fu6ZrH4PEHCPcRFqrxT0hnAafybaCByV3+/S5MB8apr1tOUWuwjzQiuc/jagb2fpood0i+R6ah8b
uBNebujUTcOwTw/i2mFHvs22zuIRFcKvlIIy3o/oO1TFckPNqT9hpoh8aSSoNwAWxOxEqZ8iJvV7
ZzZp7U6K+TJ1xmM5j+nZblmDJ+rQ3FSr6xeymLzTl/T3dfP/O7EeEwaURTrk5tbOHfiamty6kTwt
y2R212Prq3UjTbN8zkJdRmiec7enmfWaLHp0y/xPPG0qK55UxvF9zbQd+649xhZqrnXEeswi7MEz
Flm5ZAXvoa5N34M+u9ZNNDxLoYhPuNZGH8Ph/B0e8cdxexGIpI30edxmfLuMN5fjYjmeQE89CKsF
ZeGEiYsIzLqWwHVf9ewbphntWzTEBoQAgKxWJuEPVXuypqHz7YxlVx6dB7kM8/mVmofpE8+NHW0N
f1Sr8ImoRCeDHVRTOW87HIoH1DQOwhhpbEO6urZ5xhQ3U9UrAdYa6o+CDPHHuhHW3463Qv44Hstc
P/To0s3cJNDEcTyyoeR3WyK6fZldq0OL1jEcvgutAg6jFsNd7+R+P5m1tCfQntAxy+D/rkGJSc2k
uaHwMo/CNq5QjgcS8kawpRrgg/UYjTcm0FpTQrqQUyIY9FL6S+OT1T5bWms8qgOTtK5rP9ylCDPk
0yRLibcuTzMR1Nt67nT+VqxDaf1BnsszcV53LWFvFaN2LkTFPyl8F89N6ST+mksO0oGZEy3ZPKWl
BECRRlMxhC9yYT3YaRX/lNVxSSsYjZuSFfGnUwyH17QP1VbbsAgilMciQ8yTM710YcJIB0W2k8d1
UztnQ9aQT9VF+tg5QXkylf7nemo9ZFjt0urAcrJGZ0cq4BySTiPuMKO4r8fWNG5MNT8VpbLxnoBc
cVJAvPE4Uc2AsjJcbFoRpUyy7cexucArEMXxsZDxPYepYjx8vZpFafvRWBoPIVNYn1iB+ZhM4hor
hgCa4gDcVq3Ex5yd3xM1/dw4WAJKKTSv6/EFSeupTh0A7GJGGiep8jD1QAuiTKu2ge5o35xFGL/c
cb5GZOH4OUIrav1bWhQfI1SaLG7RyKde5KitV8e4+bctK+lhqzgiRcrcyWdCfxpLpmoVkNw+a1N4
CLv+vZ4N7QpZU78meckJkp5/g47p9lXcEvNg97/hw/SXhnjG1tSkYpNJUu/ZrKKgFahgLJeQxlYh
kEQRsA+TGseYpWl38rn1u7pspoDwxKTksdzGJOHAK0I406k1jgzGrZu4rYJtbuvAYJYr1mOBNOo4
1/NjpgfIIMFRsLwMKPXu7IVJSPWJn1ayJFdMcnBej62IwhVbWDZju6E0PXnrMZWcFV2YevUz7dsf
dkyqnhTz98iIOAhhhwH4EoG/7kp0rClG6dzbjQhA7SwVx0Yl7LwGDOdhcCDJsiEu5xYH5KGvAZ80
LGgKVL29/zhdjyDeQfEJ/Nl4qVVns84RpKRvHr6OfVVti2Vc0y+y0rVsS8rF5/7X3GK9ri9r0nxk
xb6v9y7Fka7GNFsXfbmTFc6g46Us+T6td7PJiG7r2XVsFJX6vg1auLPIFNCn0IAtnfoc6XiB141Y
dlMUeB4gzMH/OjGaovkYovTjvOk76ACDOnSgsaZNFzj1Q5RKtBA+bplRFdM7bphLa4Q6HZGn589z
oZlbPJSWry3rcdoK1WWqm/duWcg3y0ZUs2s0TQnBj/GRQtYAqqRdonYS7h10/xFggvs8Z5+v1mPJ
cmxcjiWDUWxHJIi/qgZNcOOM0dGonOiJGNHqjAD9XVRj9GQZ7XUwZBKuh4F7JonE00Wm0dAPUshH
LUABiqt4Wy1Le8WyTVArETkB/9xdobBY/K3NNNLXdFr8Fr2UunQn+oduIQ2zmgK2BGTHX3cTvOJP
IAPodGQA1har/Geyuo7qwmmzuSPRly+VgebNp1FF9O/yIF4fyeTRcJq+/2+mnpZLne1HrMz2rZKi
9AWB0wccwTBLQgYn4tGcJV+7o/G3MSSFbufCSiD/4uOiVun+TxdNYa6c+nr5BSuAL+vcMkRKdFh3
V/Ar+Safu+vZaPrHbkoQzsfgVJVQRoXJq6j1yi9tmImw+Kc3s2jcLK7nV1kyLPxJ6E6kMRZbXZnD
g5BYXTqlVj8W4/9wdl5LbiPbmn4iRMCbW3pPlq/SDULVkuC9x9PPh0S1qO6958yJuYGQKzMpkkUA
mWv9hgSN4qC8quOI/JmxxeQRg/9mDidU0pHNM7JHZ2Bl4EwdDuRVCU8c8RZH9J4v+DC8i3eYtaN8
sUZI5FAUXtAD/3ffwEi/7PFDDCyKmUZF9SWHlKjnKVR9sZjvfA+Q+9jKe6HBJca0OG7/15g9FXLE
EL81623bgXP0V2OgoMacFFdyHPbVmKpQ4iwKSGKnIdi8f3XgsH5uECc53uMZSLOjPoS7BM0MkUsV
GVRDqw4o7lJWmNK2YQSyDJXvbicStaFqNztwPNpSTBikRrkmg3YY0yg/oOjdLZU4Qh7d9Py9IdXG
U+qqyp59C/pyFJyfssw0nlA6zeWkQBqICM/tzxDgnocuwWdgYtyFgYzfIRAqB6lzpsAdn+OwK1ZW
Sh2lFr//WuU7ntayZl4EZyqbyHbREktZEa8jeY6LUC8u13/GxDAx6/driLEdyKr5hZDRWYPDuYGu
BbkbpH91bMMXvVGXFD4778hvc1wnOsYZ04jW1q5zTqxU6jWstP4sDkFW9mdvOogmue9taAA/78GA
LnRA5IggHvIqAZHSDeVDO90PXVByfjfc9ElwT4SJ2Ik13Oqp+++IVthbxBlIE0NzYoWEodFyzr/I
ea7tLGiZC5GeEVkYcegNF6pO2BzcwXlTusE/5joJvTRwZjsKUQVUrXjlUhy/iMeHOATQpGKj+gqJ
R8/vifN2dWpWanWo1RJgWiL1t74shptaZdADwVRsRMzslOEG7QD6TVSznZvGzWVbC2SNhgTcRS0/
+wHviMBnwV7ICj4jQXZgXxWsRQ5qiitN+hWPrDhYw7Aev/1zvIgnrPJvYOTCReTLpzr29afea5Wz
NICbF1lvU9JR6HOs+IQAnPois7Cck+YlNWzEbvqNyIKPBXkvCYu7OgVOWRconq3a6gBYy7/MLaOe
8oImmuLStBayi/hxvlVXcv2C6rH8gGQmPqv3MzLhCJsX6x5XSjKSQ7cce0V+D+L0QwnV8JfZfshN
PEE8gMmlcah971QQHHFvmM9Vk0mrDFuViySB1etHJ5yQBhr1VK8Am94CJLFhuv7iw0Ts1zIzOlfj
CFStVYxX3wndDTYWkOJFExeVldPY1V706p2F1nJiq+ciz4zXCfueJ6Xz2Nq++txinCgmgVRNroln
fBNz4D+NBzlvm6UBb+Pi+Gg1Wol7YStbrNoOt9xKdQHMi6Bco+AeRuVVtMQBLT/SaNMMW+uPRdhK
h3tc7xOVgjQ4iRKsvAFsfBNMTvNFYDhXcebhPhMMbPrucaPWrB3eoOFCxICHOldlOogXKeySWoYX
3EhPDwXLwAl7IsXx7i41nMjHaLDlY28rxRY9//eytBHqGjq9PIVSDKWilZry1HjO3B11FCVXIqaH
EHY3HmiO1TC0OfIhq06V9UMjuSQiw1aOjvNpPJ12rRMdxZk4GB2Q5uXc9vqRK3gaNEdxJ1CsUj+4
o8nbHZ1jMdX2xTMEGBxmSsHDf0bmR07+qw2G8GHArtJfMli0xFPl/zFdoli/C6Iag4aq9K9OjCBt
OFK5Fc1SUnySinRAoskPoQ4uRx8Nb0dZZDEmCNmnY4cD8Dw3iypAQ+q4vU8THbGMLqXpJ0vsVHuA
6HJ/EwfNJ/vcoRBVT/eJe9xovD3FD+vkSRPiw/NQiLxPFYPFVCuMXsWsYboVibPfUy0qOEioRehE
iql2rQz7jCuOZZ2jkRKXLKoGYbifm5KSXV2ce0TLqBX9kXeOoJQjexRZc/0xmw64JjQ5q3QxygY6
hwOCry5FnxgFgu8JioB9Ei0ZDfqjrDZAGKfZYlZkDL8SGJKkHvR9J2T2SgtuXo2MkZBPIiUZP6Ef
JfpEBLMKaED/P+PjtnNh2Ab9zgKwsza7ztiokx+b6doDpJb8z+a9VwwWvfI02J4G33vvc5XJy02y
VfBIhWZsjLFWX/419968/7++B1K6UK1tOGWri1hmD1gri0qko63BSjd1DdUy6/QhAZrvniqnss/2
JKegh4ZxwFosWmgiWZ07RbhEfmfYdajvPujWp6al6U6xqUgJxUhl+IbGkfTeRN6f4cD/3mA2+H4f
LdQoPf/7v0aLcN9+h3nhzqN139bWaBjyi550nkM7e4Oj81jkzqROFBQvHvwAETabSD0j+1os6ibP
38CGW9vBdSqsh5rsTUp8czm/RvLNKnF41hG1CpHS4Nde6zAtjFoPL9h14BjRKcaLPrJqRew++2nE
T0LlM1XUl9bzy/ciiMh35110k8jA7koSwnvr92zl92wz79Ofdv+Uxpn+a5odIkb2HnqkGcfcim4J
tLVd11pfsz0FmqNb50+K0eGX4/pgGC23/7AUTJh0Vf5ZwdrjVotefo9p1KiUzg/uZN8kdEPf6x6j
o04G6NMZFDEqEl0XRU+lLSrozqHWwWRZoTZufV2rrzLbrFVVR/FzNLw5wMwWoVKHP1ARWAB6lb5b
geStpqznJW1V/YiJYbOOcj971+36aFcucEPMqtCo6p+RtMm3BV7YsJexEwlBEwCFjMK9Ccyaml3u
H8MIO5IJ6RQrgXUDE6ze+kOA/xwaSE5NWM2ffWvMjnMMWd52OVZcLKJ3nqmja5J1iIdEYl7Rwy4y
PfQspbMtBfo3z1F+iRP81OYTMCm/FFnWvk0n/+sx0/RxmvWP1/nP6b/HyEOybjXfezRcq0VdzX9X
wo49MxqVzxW7LCS8w0fRMiNYQqFlpgddDdNnMsgsG6CLrWy3b88AzqOVFmHRNHkyZnbbPLkWJM3p
jhBStnv63Uexee4TWDzRpzBPtH7PQ34DfEofZEcjKaJt6pJCAk2hv5hjdRGbsjF3/WWOs8Q1orxy
zpApW3poEX7KqI+Qm6lekSxbjBP7MM568BYZyddwOgM9+3UmYqJXjEP24H/ovb8KSR3IS/5Q7wdI
42hyKB+tY5EwVYNypwed8lFpD0Uo1+++L+l7d+B/FqOKoXnDqz0gL6G2Fy+GhijiFG4qVCxL9aTi
mP1cw8/qHCdAKapUHp0O020za6qboZYSsoOpjLWBnH94uYIqCP5OVdZKa2R6x7XT5OVO1Jipd+y7
kkRri6vAtWiLZC5F+0Dr5mGiYj0NY5mtPY0m9jklgifzsNFBHDqyk6Us+doEw8y2GVrP//ez/3mc
HSvyUXfdpVVp2ZZcxv/+lSoZ+3YfkSJkA6trha/IskJtbZPVFdZaMQzFRTXgZyEgFp6ftFvx+VW/
vkmtVDzGXdzcEFf8tBW7PmkFdU5NrpQTXN1PUeARRRxPNve+okEZnGo++cRs1UCYbES5B/HGZuED
ttpCVQCqqcvpRpTZBFpVnIG+zi7QfEz8MJo/e4VbvRinVPp6aFEXnqy0HMUgaywZUX8WbUsiByDD
E9vEVkZCFP+qHXbO3lkcMnf0zqRKlrLnoEjzO96R4N4pWkllI6hO47QYLcS6NAt3raSYRxESB6Vu
2xrrc9lbWRl2jpYF1BSTtvJJV/jOSGOgt1eo+U1p/Bp6SWl9SpBfWsk1f7TDk5qqj+J7hT1MbswJ
h/lrDgzlynauecxaIEWQBf4qVHVcpGYz0cDASzubew2+CtXJh0j5JQrvomgvw/pXF65cRsvCzMDM
5n8X8e9jMBXGozpzTqJUj5FftXLlyNwabvuiNpb2OpalugbjiJ9qzq2oCyqNwroqvQNDO+JsmXxX
bKRDc5g7yDwmSyMzqqvdBdbwXD8bRYcqiu+yENZN2dtWSI4uhWSgEA8UsbhI+2U7+Bto/s1JHsbM
OEdtAYlUlHdQRYDyxo5gp41JyZLe0W7i0Lllcx31v5Iejv4cRxf1NVV7Gx59ps+j5GnVqWVAyu6x
qg7tXUaxOyt+Cc07We34uWuR4e98v8phUiKQp00H0S06gglOLsOxWuZIZW6Fr1fVqMpO1YC/DxPS
VMRyp+XxGCiUaQRUFfzxLbEc4ySGBFi2XTsL6ZBpAo5CQM8FkAh1uvo6b++HsQSyoXfh+FoE+7KO
nGqDb+ywH6t0jctQi2TjyEalVk4JpIhTiTjzaYjhkiqN84xjVreFzdhXCxETQ0wBr0hKN9j1jfU0
iCSNKlnqwdYGZD8mJWvHiLSDYXbXdkrLFCpWOKESIROz7C3HX4pvYvrGXIRmZ9FAERLf1RR3CsTH
7qHf4/8dD0AvmqSDl3hi8K27bTVeInei2vEmfrem99D3UrjAB6hDDQoojnITGZswoD7bY9eumFh8
/t2iClCtg2zKzrNkuZomegRSk+ALNTWTJK6PAEuO8yeX3QHChe/uhWY35mi3GbaQqO1Z5GAaBU6A
TypsNxuJOi6epUlttbsvwMDUXytgnER+hj8VUvpt6U/WQNnZ9GuIluK0D8doZWstSL6px8rb7CzO
7gcRA3gsO6TRpkEynOfN10Ve+c6HCM6viaIK6tY2HgYi+K+XE01n+i/kRl/6JEyP92FDU5T7APpD
sFUmT9hQkQ+dqfbqfjKoWKeZSqX7lqJ9RT72978dD4KpPXz9+7vfRv8NcRzej7ojVW3PSPU2ASUZ
JKmzmoHoJAWsXespFVkO1nhiILL7ztmp9fUMZ/emDg8IzkDZ4xyKFZwz6pOUsoLxFeq6S1wwzRWQ
GrX7bqrxt0C1uk2j1u2x7qP2CFuzcJGKS3LoQTmuMd2ooIOLfrA4ux8kl8KqaQ27e+i/DRMxAEAt
uLAhnJFIAkmkZi63dgCyS9G8H9J0qHk2BOt7SECXUG5wL3GVQYUpQ6SgwC81nm7ukbQA5eDyVwh1
x1jqBYQ6c3ANa6XW1O9q59ds6OuPpb+2E0leJU2PSRHSdbLWm9dWjuvHUcvkg5yO0UJ0ipgT6ZBX
bNvfimYxyO94WNnUp0en6WaMquq5a8OFZmNocorpELoFIg3X+IDJElTCz6mGM6Bn5ye/6woSYxIY
ZQ03O9cb3IVhWsZWPJA9FKF3xRi93R/U9+fxPzvv8aIrNy6Fr0MLOXNmiGiItp1VvDK++COk1M6i
V9iTk+b+s7eZmve5ohcNo6fRy+vvKhYZ0CfhnIvlF6tv0mbe8NhLiFd6QfgjHDCqLduuP3o9W4dT
24XRxcBNcMlKce9k2H/KlQuxNOg/mgl+a6uWhu8hBAivcuudHNbjDfOtkfSpL3+bJrlde1QUMtAi
v9q51njufQmW8ZQF+Z2a9e34s3dRShIhcfDCaSmdjJjaaHl3iZxuFeT4q1Kh/KKldJRVDAO/EbE2
6FUJE4jKzi6aVc3DxKf0utBDKnj8j2FS3iuXYgJcuuhSWv2DeOSEfTQZmrk/REscIlKu6yafFJEn
s0oRK3FZXViymhy+HC/1da5jH+NCUZ9TyeJDhH76loSJevBFdihBYGk92iSw758zDDTplOmo/k1f
iV4OzsqVLHslnuEw4K5AJDAf5JKfH9ipA73IJv+6ESPEUzvTA38HCkebH/Mi1iksCksEHu8rArW2
c7QRFZXqc6lE47ZFruQCPoN61mQg7obAsqKhdbZxYf8UD4amHXYlZfajaM3rgDrs/4iJZQDsz3LZ
6WwqHkqIhRAgFppe2ngKdeZ+MHmi8axt3+wM8+gJEPDfRuBh175BXPljRFVNOqJGjVLXtKwJQsk+
ZYq814KIJY34mOkY7qoYDe77x8wTcEpOA6TzHoMb428Ny8UOZlr6RDzr9qMdwhuW6s+uS8sXdSDD
DtOcckhTlVdqt2D8sH4gizYs4Gf1P4bK5hdm1rCbMHAl/WabO77S/qHmDzYPmRwz5dT5S7x0p6pT
0cGGm6CZ3iKLgvdERdARL7v6UHJBHszCqzYWDqJI8yXtc+u3/THBk2tRhGP7XKK9/Th6WKBmgVsv
3bg+VUo9XCsjciDny8PK1Pm1eaEeP5Rw3A6NAjglDeUCpmW9E3UiZOi/RtTTiOp/NyJqkgIdg+aP
13DGvF7LOMUtwVxEW1sJ42VqwnEBLOuWVyn8aAYLRlw0QIt1/VDfzb0NbOqVXkSbRM1I49W69iah
FLoMPTM4qU6sv+kUn5Iha14GoOlXsml/iVGZlztbQ2uYxEfgow1HHBJZ0mUePgLi1GwlfvbYPMFx
mbwF0M7YtMHETZ/ExuVMclaNlyP8MjXv+GWhQh4rhoPAVaQv7x1lA8TZIGm2ci0nWTkdDOE41vaW
0TkAukGRQHZOPdaNmOFAUp4EQTDDwXIRycFUf9GUpt2jkYHKveXlb10K8iYb4mHnp03+Jofg4pRA
ky+i1zegb47dK7xF+9rq5ntjB/jUYH6wkAt8Qk3Jd74brnrQjQQv1aT7GJw4/lUp4zsmc8b7WAcN
K0+9fvTZwGwA0vpnO1XMvZ3K8i5ouw4KiRavZFgGIT6XG+GWJUyy1DjlrjrF0D5gjZh61Ve7m2p6
YqCImdhNzPNEzDU79CRUtdkIqEQdg0lRa4OFtGW7pzEY3dNQqN4KOq20RCjCbNntJtJJdCcqauJI
jy4H2f6GEpx1vR9Ko4xWZoeFi4jZDTsr8Av+CWN45Xgfh4r5eEzDGrE55sex6S8y1x4rdemGqJJ4
chueGzNfF2RlrogeGVdx1nVltGUXa08ic18xJ1fbQxkaP4bAWKpISL+QzcBFZAx09Kqc/r0ZkEjV
W0Pe65Mwu4OKIMJfT1/gnalSLOrHorCsheqWS8G7iZahBPIKrxhnI4rKZQ9iPJHCX6IkjYXjd6pj
1lmZDuJMruV3N3HqnU/+r96yQ/d3cuV8Blb9NaKWi2GDVBd7T6fqdhFbSBaMHSQLMxuoZnfKNgCT
eZ6baMuTt82yciXGpLlV3cyyxlknwTo7dS2ewAjU9b6ZfKRDYiB4MPbHMurM17xHRTOqkg9ItMNu
7BDz0VUMNSg/9QvoOtVu1Jg6VB6kTWRIy7lNppKfkatqT7qrfAy6ob726fhiVSqW62145AL0PqLI
VVcR4JCz0cfWcXRTleoNKluyo+kOHqRmIYEl65ti1ftYMme1dmjSUgOEBa33xG0iWnuNRtlbjNHV
0jzBnOm23ApHaAIyckiqHkD0zp5ZN35lL+75ClLOEfp+gKVPrvw8GCiHWeEaha12b8ZcR9vRkgOQ
EhG2NXpmnecgdAhMxRmziaAILXKsfc7CxKPjEtW18g3YQXCJGjLnIpzLEMeU1mo3oikm+UpVLo22
t5di85RahWQ7i56/yYZsW7MfY+Up5hb/FJd8MZmOHMoE0P1mFtrTgDvkH/Fqek7/c/zITngVt84c
H1ArCtOtGrmQ+8UuN572wOnvA+rf09ZXHGFuQHjBbGMDPw25XbN9aaCsHFw0x1biv1Jqd99ZY/eC
QmXxR3wa71MTmbDT1Tkt2bRrrv5gWLb/lOvDXtzZa92BOtdYgEap4b+hH92y52SXYeZx9PAFskIr
HhSRYsRws3CQqQMA1ZJuoaYTVxS0OsCyM+ZPdIuDGacGQPlELT7d3HL3BdoHKytJuq0zCRyMPj7l
Q2mAC40s+FO5HT9E+EvWWgP1bwrFSkGRjLWPGC+j1ayW+SEmUXD69zNGtBFmU0gAlahtulK4kdVK
WnZBqV7QD0VyUQlJSxsaABOp6XbQabF17kvjKTbq/tG1uapojBDnD5Gs/pVauncOmqxaDiUOg6J5
P0QU/8+iib8tmh5gG7coO3UQBWy+CYOt+aagkrSnJvNm9UHMhVKEW3OCzaWSn95kx2IjM2GAM0n9
bMxGRhcfyIcAid4PZVyD2Cit7/eQOMMgpz+jvdGfTS1GxVDX5xEogTz5uomfW57sa6UaPnpYcSug
xfa5alq2mQpq+kEqJ6+uLr9jImf+oGJFYcM/qVL1pmhS9Vj0ZU1p0fuVeWF8FKEMS7dr3aebcRog
QqbhypswkpJV6jcaknVdtfb6PMJVwvCWAg+bjzKuc+Fg7vGoqk4BIgf2Qkt/SIiFK6ViPbD1sPZF
YDWbsa/wZYzzo0CuAydrFuZUHEDCjTus51+itIIk6mkvpawimkdLo2I/t5B3+kvzkerp3QHBLQH4
qdjNLno5PPq+qj4OATBfO1UnXDFoNdQw9yUCWgCLaQZ9E6yU2A4O4gKYJhmDgVqFbqM33PkA90bH
zI5sqE6zQzBZL96p75+Q5UmujcjwdcoGqchJ145vT3xDquUOS82R+u39azXyHoiyPd5ECLEf7+BF
yB0OVViQugW1k+I8AnLaKNbdYOUfUjV+OJJWP/ilol4tngQLEUc7EX1w168PdWim71V7trq8+LDs
51bF49qPo+E91njrEiSRM3Rf9wV5rDluRIW+p8aARkNorfpMLi9pDz72VdxWPMQpBPpBCjKLbRry
F6AgREQgI0JFcTbjEPrLf3WkOQpLbSmXO9GhOq63cw1XP6joq/Ve8SLqN0a89AcaYl9MD3qXxQuS
lONFUYC7TJlvU39QPBufKi69bNtpuJRUSqHcqqKIJzXd5GeJ1UPi6b9kqXsx+eW99+itIDupxjcH
raZdrenaHo+A8NLF2L5g0iFd+xRNKgNljDOF1eqUd8UL20NEWSXdd1djVRrrFlu8R3FQyCqYUWie
k7RBJNN2/Z0dGGp0BsmhbPXEfoCuIV/FLzKMzQd+fjK5Vn6DU59oAXlzHkdlXHtdsikN7vyDJWE5
3LO2VKLUPKSoQ21U3U9fIC396NzE/DEN7fQqWWZ+ZBafGPxE+5ZU2CVTwlejyL25hetrdhHxfuo0
Sv/VpV64F/EIGLGyMKMfpaa/lc5gkYrhoPEMhUU5nXaAFgdP5nvmASo67bhtRgBOcrFS8UxdZWjV
bGY40kzDs6LyFTf1YhU4LIHEH9Kqhz+b915R0NOw41u2vXdS04iP+49fECrd2grwLqpB/+xI1fzS
Ol55vMer1C6P02s4Q5ltihFTu7YxtHM/HZIyl1A2DSlYxHBI/ojNYyor2XmD9CE6xCESM8QpshDp
Mg2tfN2U7dcLBlvMyUEF+ZoxflqNoe/cSeHIbysUJqfLMfAtzKEcGdZKZfsvsj9sRZz0PUUrPLw2
oolS1yFMo/IZD4L4LKaXlvc6Cwg4uXeWO9W3PgbfeXKAKOV4Lx8jN8+ObNE9pItsGaBv2wBFYKUe
gF6lvyZ9kC/E6R/tecIffY4tqwtNy7Mdkpr21ZLqm/hdRn5jX4G83RRMGE992CWI9yFmlyR5fq76
lJ1QWS7twjCecdasHnJrRCEcisZQePLBJKW21Gw5f3NRBF7XWDxsxaTml9oALhiPAsMcqo5xKyLI
kG5LibcZjNvvPs/NzLnFK7AjUfxLl0MdrUspOiCfrpF4UA6gwA10bnvvMUySSyx4aIU17jUXqLLT
jNXNLlB20Ec87d4lNE8rFAUv7mj0t9BMWm7h/oekR8NNhOZ41GwrtoRnn4LaHOejhivu9uSDEAA5
zzUav0sPSuvuMPaS3o0xitdhGmYnB0HUMwr1+Uqn2Pzd0BHI9ROgBDW8OUfjnbIbsXc8DpWtZki4
RiQ2ymq6GvywbWnH6srdz8ug2tKcNYs591Cn/lM9oP63VlvUlzS9znd/bFUDcrO9fhxrNkaHvFdh
ghqpcdJCxKgVObyIWxQ1uvAkZ8ObuEWJUCYrkKDItc53MsUMi3PXVKcyVHck2LSPegwaEleVd7Ez
pzwyG4MdCI+vmB9+iI3A76EF6FlU1IOvoZXreptei/xXtObvQ522sE6jFv0UKyIMqr15WWTp0gUW
vrW7r5TEcmkwFegpQwS7/jdjJZeeC8+NroLDIlgrpaWVa2twMlC68FryVLlIUm3vSlcFMmd5BVLN
GDKt/coCN5d3UntA+ujb0PFX9f2mfRpcNXyygQ8mZgvIwG+fpmfrMh4DeyuaTiTjLDh430VLzKmy
6nUIh/AsJjmJWyM2l4Qrypky9jGjvCYv7Z3rEY4LWQvcO6eSqziIDnFG2s4/mUkCo2twhoVrhOqP
du1N6yw9LBD9azX7IdfhsNoOIKpRxpIujlkW6V0ar6MSlDquQs8whLy//nGCmYcvIuw05hM7L6w3
I062eYM3O3cb4yGya+CBeK2vO7f2P0t4vE2Ng4JB3d9gSXFQDcRVG73/KfrFRBN9rGVeqfEVod69
xdrw0fK65kmZpFPF9T/yLMyxhVlIZpW9NeME+WoQKxC9WYy8qVkn3AD6IHjJZH1dp+CRIOHBPPO3
ZYtHrtbVzofqz2EZGdatHMVfYUaPkotRm6t0yKC9VNOdg71C80xDKCCIRqCjpAlLog1V0SP46H83
PLdEmhKvooeZZ240GUA6E0IONqnf7BjBhYgdzsVSuZUBAASki9bms13VvxBIHr4biksGpn+rMFPa
jVQPz1kHWn07EGt4HEUkz58HsEkwJv3sLFBqooluc3YWKLWxRFxM9LI3VTdNGCUr3cC+qVPl5mjh
KfuUhNKt4P+UnoOymZtKZPXfxLDM+ZRHMDBjjsbslHzlT/VBhVd5DoIWq0W1CXd+KSPe6Nb9ztSV
/qGDDyR2FOIQO5GxUgsj35QTvxbh6IEs79eIUjfZeEwjUnPIUWpkH+JbxTN6z+mDpqNNUmlBdWa9
FT6bNlLDk1gIDiv6pmrieluNYEl809jYrHogqrTNKUxK5Otas0JraEooZ6pyAcPmP0U6ewDXRZ5r
NuIdKmnllZjCiN5g6vUkeoWHb6zZ3tNYeeuxMKPbYFbpPnLJeb9SqY92foxYjCbjVjBDUjPE/qhZ
0LYEbUm0kU/9uz22+qoZUWmGC24DgISL6+USWqcJyk6iKSCQBnZH+Aw8iUji5AhaTuPDabyhYAtx
Hy+G2PV/Ha8labQIfOxAy8nCtbU0dSWl1UjCwhnazYyhzqIuIC061XiVQDqNcTqccAsU+9tUduJd
TmVrGUzbXa22UngZ1knsgMWe10pHXEmK+CbGG5gFsmDRzZ2JtO2RgvIHAksThlgunsMCL1snA0GL
RGOFB+MQletUVsalWbGWm9+CmpgjNAxWKSLDiI4TjDkEALjjrTy28A+YApUPNiIklza2Jmgb71ty
g7kpOsUwMUJKjFUJU3pbaiXc/Wlh2ZcYUjiJrq2DwCE383t9Kc64itKj6+hw2Vl3zkvOedpQ7dVo
NKnwVQHyY3yb9eBBGx6rfqOjiE45m9gfh6xDBSx1qnnIvWPoUbha8PvXTnqsf7oJtW5RE8kMr55h
EE2gIN4/dYiav5VCGIXDSdByg24eLaolotuZiqeiw1Ew2fqZ2XGB0zGWN1cUQPRtZ0B9EH+wGnvd
S5gFN/guFuqWVr5BSdCY/3QSyM5l4g/5vot67zb4mIh0w/DDlyVk1qc1fICiv7ZS0wSx5rcgBCv1
CSZxgGnBJt/nB7IKZYrI/8oDzCxS0V1RU5y778kBMbpIRnlpIzM2bw8GXyqPLY9N8d/+sWPAlYUV
QYD4jXgrtr7AOiXEVh5RYDstpI1uIiyHruq0xbb6v8A9sdnF3FMx4Ch7hfmK4oy37uMq3HeIEK7D
SXdHQLLi2PbOYG5XXZGjwCCaklSuxIgYsL9tJ5N2bKBfxKEr2l8p6YvdPSSDjbp4gx/uoVa+i3ia
KHAIzHIy9PXOdpH4Z3GGuNe41hOEo+4x0aGrRrDM83zYxKmXHNWgfb//pqsE2TqE4N6D6UII0CmH
pCo42RBmuHql1j6ibBlRT88oArlo7/bs5n+aiItnvfszMKDkyZ0dvXRaaqzVTKtOsgJUtNKdEZt1
NAEUbUDQwjbDGTPmIBt1HsPyVQDKBIzMxT0tSVHzgCjbL+ImNzfpEwL4PljfrLkmXfCp68G0VPfj
PUoZ7Uo0a5A6q9TL7Z1oWq70w7KH4Cpa6dPoGHgRirTI2CIMVZsI8ySaivnZpJs0ZpmGvtxN07qo
XBaTdlKitMFBKCtRRkyXja9u5Ak6JtgKgtEgzuZDYeCiLQXPIn4fJqluudbSooTglVUXPO3XcyHj
X83YK3ed7iTLNqm8J24o4ZKSwfAN6bzzUPkVpNfOX1jApn6OWv8r5tJ4wzg9g+gqBRR4amuLuGl9
0CJHxz8NpzQ1l5KN2ZU/4yZ14r2ZkDqNjPJ7qw59930EGI9CFOzICV3BMvLrcG9mwUCiWLRTd8BV
hB3GfxsnYmqzRkHBO4v7lDndrKCcq9wAc3shbkz3G5joFU3P8dQ1ZhBfQ+4dlYF6iKJfvWLI1i5U
2RVKtOnMeRZnYXCVAiu/3sPchv4cKo2M/3toY8TFH0PrOLiBAb1gijo8RK0kbzrbSE/S2A0HX65d
nttYIjR1pq4o8bYvbds1i5EV2WfNLX4mF7mGstDMNEfhtv/Lxl/urewKfdmUNm4BJAXxdCjMpQ++
4FNCmCPuSEKWgA83btC6ezVT9Uc2xeyppxHwmf5CJb97ipy82TvuiAC02mjvjU5tZBowhDBO8ejI
L+jgqWfL5F4GnFw62dw0z9IENLofmvqjqYbkdI+Isz+Gwupa4TvWL+8xslQri5rgLSirfNM4gFUM
Mx2fWrwdbw4ancCZx6dOtoanvDJadp5KfxBNM5f8vcraBlSgXxdLrX1V1K58FJ36tBfpY7Ldosmq
jRvcaHzOQ90anU4J/pHoLC3WZHXiHQH0Yl5JwuuChBfCzkFYow+MfzXcVJLeU2tUAg7TkHDsmt0Y
RT9EfD6IWRjmZMtxjHRWVXJ6yMBMLcyMLaCtOs214YpcwbBp3xCzBoXkGb/iaGlIcvoLFXLEY9zx
1XF0lURQqV+A6eHrHsrtek5/jaQjU3cVTU5WTlfYCLODtg0dZ3inII9oPM6cx7AJhnc7XCfTqMHC
cn0eNYV1MiX/HCUFhfTna/0eNbZIeYvX+vt/LAN/5SbwHKVhZSdI5459qD82WRhu0UuGcjA1R8BC
jy1MdRxhx3PQtrSsAWM1xcwXeNbAFpfwMMcDV1X33tTte117Udr6IObPM7IKEx84dv+HtfNabpxn
tvYVsYo5nCrLkoOcxp4T1kTmnEBe/f8Q8mt5/M737b2r/hMWgG6AGo9EAt2r19qkMFkyY1wNPRo4
5zpqUYB6KXtEcxIhiOHHxHtm6vcCSXe5BQa6Dz8NTNzSnM7m0A/fzER8qKKcZ7sjQjexXp16pFw1
iO5ayioHUpKfcgHgfQ+23Vr7T6/2Sy4AmZFDmevWXu4XpFsVK8OVgFHnb2mLRDPupt5WdzVqYMNC
ugB7QUVBHtjfzdKgx0WBzMecEZFWiCrPk0cCwv/MQHcVJnZO5nDVJocpgKf73JT9ch6Ure4V1Unl
SrZNJUzPo7aS43/xkuZPPrIbKD3FbWnymmVeff6nDX3+y4hhBSc/+BZ++Ns/eY5SqGmfnyfJf8gl
XiEnDFkOD7QzwgRZBrM6k+qCSgiKfRfp4QFA1NsFeQ6s0D4E4eYyWruVhm7t7Hp2kKaZMSZzEPw0
SmvbzECoZTflz6pZ2KC0W+c0JhEXH7ZxNovnTsT3Nnatq7O7L4J8D001nPazfzxf1MYgdNVG+krO
kIYgUPKlM9+mr5R+55fKLJwDbmFWPNCbg5O3SMS4vQ81tGu0YHzm0cxOApRaFG/92WJJf4osyAEN
Kz9pyts2MSowIXH2oyb1n8el/nUAcrWe4sylHIHUqQe0eF8Y+qJSvfiEpKkByAh5qc3b/l4ZvkFf
kHzxk77c97OEiaS4UdGZdwKRLSrSHJt8cHwwNXXm7PQxvZrKnlyo5lrrMUpQnxPImpU18naFbfOF
deTGr+34Jg4utA+80I3FLCIyBxLYuCaIRFKWTewg9nV2Z9Vaxg6khc7F8o/bP3OoASQEkuQG6at+
rg1txUJid2U5dTVSLzpEEJH75gzPEO8+0iwrsW09/9c8KEiQDjeaB5+Q3qMdOC/6WGc/vLGA771q
HrOe/AUYKm9bNEWwsAoQe+S9oiswesjBtaP7Zcwt3jvECHL4MRaubQ2n/9mjs7Knpo5bJC675vbM
4SOoX+p7UCGuFgJiltQ/8xikusrxk586j+UItW9DteFwD3p/k2tlcAwVURzZVDvrPqmVR8OgjgT5
c/+XhZK3ZvwyhAtLp1apj+k8Zwyn4AgXT3H0B9MBKu37j1RLvM3pjp/myPt4A5qTsRs9azzgr8Go
amv4OxD4nJMAnfBIAsCbaxDrpD8N+a9QJJzN5p4Pwci4kPM4zOfHsUA85t1Xjp9dTH+4gQV077n9
TtM6+2eiW68FREBwbmrhpqnU6tAZQ4g2ACgNcrXm6+xa5dO08NPsN5k5r0F52enbLcyu45q3NXIT
Gkw6PBXrh7i2vuWaG34vUZdfDEIrT0jtDocAdsaVDMdF2h2pAetr3BivUdyb4Ja0caf6EMtE80sR
1bOSMAZKClA0xY+5R/xQiZt9oDomJamk33hjQQXfaE61ssOKrag9ms9tBxYa5DfMhEUAr2I6ZpAr
gjtMVolO1HyKFPh/MbSdlRxnxbbl5JbWIdTMh8bwo/uBcr9bwviot8Di/zqECPZU/tjtZdcuX32d
OFlQ5XCip1BN8kQJX8OBoKZrGc11FLvGIzo5WzkORx3PwcTjED0vNt/EBQW1gDTd3tVF7x/kxXZT
H1Jo861bjTEVPp2OuNa7Sw1qI1q5QiwGPvl6LP3uoeHRcdUKlORkV5/0no0cWjFBotyAWekftKLM
kKBDTEcakQsiKGfZS2mUk5JeD5AUU4q9b3acYMxK8FWaEMhzeudeqYZkT3lFuA2rpHm2a44gVd48
9a4+XDWzet3MX1jOF9f2oyseGCmvCtc+SUOuKmDEPfgsNF9v4mU4kxRC+hJuz/3M1X4mRedc+ZLO
cJ4HefPSbGP1Vq4C45l+M8TFZlC6YtNTJnuFmtTPNkqyHygOPId+kT+ZfaVtW5snRxxP/kNtFH9z
qETW7fKeyKTmJJvURBaWMr9fke+Dn/TAQpq9TyV/anyPBrDvXRDpT0ODDGuQ8YWIeW9tyzbXof4Q
8RF6dWpFjKE5TRSbA1bT9S/wpPyErGC4KeeMj3weh323NmKvO/OJWuMAe8LQnWLxBKd+hNSPXoCs
Tt0vvW3v5T+KShROwil0yH2Osgi7s/yozigEl+qkQg2NO9nLK8vbu5ENOf5sBMzR3kPQIJaiDNXt
ZQyxwM+zLENvFnKCdLOEjR4Q+5f/OKvPSelQENzMcFISyJcZ5/58j3rsDjwt/CPgyPBhKLxpY3lU
zKhDyoYRzSt+TA5fPc4DIEJidRMSS2EDO0NCBFYiecGp0dYDAckvVs+5I1QHlJI67xi6kFr1M5PU
lKokxYw0QdGSB4SBm5GG4oObHJduXQblA9nb8aUCICvdAi15W028r+bMq8nu7FaCN19MwIuvfZMz
fCozkLwwvtgkjDbCgUQLPB5HASWcZXjd4FZDvuDJ19OlHLeSvjmMEAotk5BdftuO2kofy2IvrYJ/
TAVb5b09CvNk+wJYDIvpMXlXir6CteyWE/lwxa39g+wG/W80ayvwK3wgP7BWkKDZizqGjXkKsvgF
NjWoHcz6eYRY7QZS7haqwCp6qQXktXlfjFvoJKIX3U1eNcXs75zcJV9UJns53GrVuM8ESi5yUhUI
aglLXxyk9c+11bhgyz7fs8msj2tDs//aOW1/l7TF8Le19fkT9NNcp/i+dpe/qAMxNsM4To4RwtDC
RVXbt5ZR8hxxDEWSmIU3mcjRbJSOkGD4q9RIIPabvSFYxSJnCzdt9lHXnai8jW5Mre20lZxCTdBC
GULzOJiVtYPI9TmC9ROaTyUlfQhdUq/WFtpCbZnvlKLk9O+32kr6WJ7lXuvHDiH27GBo7iuaWdA9
zNPlJXlvmZOdroi85JkpNvlMvRS67F16Jzw55qCdzFR54PQML1LYQJNQopIkIZ3k1j55ycnSS4Xd
Hh5Ux1ymPLOu3Kr+mQ9W/G1ulP80TEIFckQ2prD7KRvaP43Z+f/k8z/dQi4IuvSavylbRAUuLGUo
xx0bAPFS5GKX5m302GVzBkqLyoUcl26+AdGAzebphZfLLvTT+BGc2r/cvHk16ab23Qe3qlc4NIXQ
Sl9We7/pOMJWL/5czfXUdi1vapHmWpUK8sVhhBBZMlLfIBNZsmuZrXKUaa6Ux8vZKukWLlZJ5DAq
9v/XufJjyBvJlcmLK8fLfS8f8nJfaR3eP8YYtf2WukJnmVgumAnPu7biwbxVFdu8la24QQvFT0yB
UMts6LvIWVSeri7yqRVb6ajLwaauVqldN9eXyf/bRee7BUVq3l4WbvMEIVt5z/eFz2P/l0Xl/BRg
3fnTflhUA0msOuHHTxsaMA4EhnL+E5x9P//z3/8uclHXVsVWfvDLv/m/Lfzh/rlvZ2ujW0kC/D5M
vnRlrCJbCP2e4qKhS7Qz3MouxXAAPrIa5cphpuMrW/9URuRHZiY+6VHo4YfpyH3+a7pb5R+nN3ax
lIu9T0eBZFqUcaNeBx1BTHsGOSfGt2waox9kSTnGwkgNZ6RLOSECjtvS75OHgLTzX1wTu3lzFTb1
ONJ11KpfyTAsTSdKn4zCNNfpROkHWqzuAeAf8FPU6h6nOfZW1+PAiWTR8rD/VcAHxUiWbVu2Rwtt
TmtM88Uoe3+pDybiYnMexKp7OIpgAzRRen2QbnLcCSxkdhSdlGmPXEsHK+tBti4XAw0Eco7um8vF
8MlZdn3XKJeZAxaQLPBwnfg1FQ+B9x2G4QZilH+6MXDuAvyqg95fr0zrgowCHCIpiKEoH2c5yOGK
zaP14MMkBlQOBW5zJnODQDK9JyhPMfJvOBLjR0qA28daeZbHbtkplWd5IC9gqf3Tkowf3D7PkWgA
vn//niM3mqZpNI9q80UubeeBu/EUB9778fn/MvGvnwl9MH0ZCpQ8VbUrlvLthGCBsoTW37yS7zDI
PNmQ9V+AoWVHzx35ds7VCmFpfvTStGtqavsvHF/evNSp/p62Uw4KTo0gsBTa3lN96yEe/BcSSuH3
TgWyNRmDC9MpxezjBHmfJL+Ni19CdYuvYp5IPaa2byA/eHBD90XaQbJ8nBgHFXw484p9/ltOHEDB
biLjuZms/qpJfMTM4VYCN6NRWGXxyhT+s/wGK5H3sy2D5JkUQbXW3SG55rSEROdf5lTiWUpTvM/p
5zltmCfXoiqyg9Ma00Yvdo2p6Bs2HRVqQq516LPenOkToHOv+Y2FZNVeUxUqF0pQgoVXL8qy8Ofv
00sJn8ALMvPmsle77GRMcbKdEnSQjWwmXwXLGz4g8umtJ3PWhRQiuW0coZEEH+IfpbmXSC4lSuNl
FIvxjm2/t+/gld1kyDs92aX3Ij00S78tDJCaZfdNyUfjLpkr3aYSQTakAEje0pPjRVggTDDxWi3V
lm26gs7kxkw1fynN8mKrBtn7TDnV0iWOvwgbYW9AEfG10RT2vuoDdUeqY7yxPDNdu07cPDYjsjgh
qL1vEA9dF/V8Pks4x5um+rssxmenT+LXcdTqZQqy/z4w+N9sMxexkq6vN/K3LS+5XQqIZvmpO8V3
K8rbYwkD215lA7EICEq0D+MI6793q/SE8r5DT1rAUk+N5kLy2sZxt400dzo4stIXNrxy43Sxgg7m
ZN6QVtZgao2CQ1wDjhy79qkOgEgmji52MYxmD4ar/YIgo7gLkmRcFnq/pLSV9N6frcIcYQAKkg7N
2Ln1p5XtImMcIt+sf/oVasPjyUUvdZ712TdkVizn/7nm5zv+J7+gPGZOoFbfAVinFLqY6j1vc0j2
mkHAbkzXtrLuVhTo3KfIgS79aurXEXvq9dAk9NFK2zYcAm+l81AFcHapBBbrKtHuIerKtgZEq+uS
HAvEiN8I7nnrIjH6fZiF5ZM+WddU2DTfLDeBYB7aqmubesQ79J66hTSkGQ/bUdjdKUcX9VjaSJ/L
lRSn3IMCb+AjL61dW5n9pkkd46tprtoKEB+cMdVW2LxzKOJ7IgILhUJa/ZSQ+DzUnG2RWdNaVozY
TRDO57v0KPHz86QGxFQRktWDNmpiN3ZuBWVNfXTMmJBjAVjWD9bEacjbuBo4O12s1dptgPyAW0eR
YD9Nvv1gWSSxqUaGcabxqwe0yRDGqX7ldmL/0ALluqoanvCVyU+sN0ApjEBc49RjKxGoaErFB2GU
oEB821uiB1nfWFMAZp8A1rqzjeq1NMNtnsXOj0lXKJlwyunemWAt5hylbWOtrh7R8v5lTbF/54QZ
NMcxVR26bn1vgpq4s1e7j36gp+uhasobXQ3Sve4qwX6wRcfJ1I7WVq5HT1ZpICPLn+SHMvnIdQ5k
tOeVmjSf3sjfIwQ4YFVrkqVu9DaBKhHeFOEID6Yp7G8WR1+XR+YzWfJuZ00COcSgcV5C0lHmzsuu
JfR2EKXx6NnXki1YdoCxScsEodps+eCWXUuArniz/DFHpxiTCjGeiImAG6W0ujWpFv2VsPpKVmcM
dRUuKyQ87/5njykq8gPI+jpsIY5aoA+LWEiOYHSAVObA3wRCjI3L0i8jtRCbZKCuScvNFihjJs4e
aTUc1Cosv1SI2W8IsXXs2IR2rxhK+uZR2Kc2L90n5Me7bdISNdVq039wg/zH+Sbd9NqG0/Cokczd
NYAUtxCjO0trrh4E5HeXGU54Hzhpc2qN4ZHcbfmialCJEZzgbTp3Ner1FkOeeDeZG1qPNQFeOV7o
lbMfFK2lgsQqX2AtIIXEHu0ord5LAZ/fS6cBBqlUVOJD1yteOkvS1bViL+dQTrbRB6V65JhY3iou
nMLIWmdPhSZMiiYLaLNPvEXXBRqW6J/SmvSBVpjbH8bipEGOvYQq7pKoQ/e6XGXFyKPiPTUmE1+y
a4siPHbdo0Zp0rHSJ4J4efbYiZKClXkIMHNL3mVuXlwuXdlyFZSsO+raVp8MqVoMcKsjso3QLXUh
eVWKAyTW4tAkgThYLtWG58GozpaVprt7abi4yBlnP2lx5JSL/eIOctSF0iEYVh/Wlk0vTbwFjIvj
Kqo068BDxTrI1uVyGUvC+InALXlEq87rxd9cLmNN4//j01rBed4oxM+W+s2XGkmuCl3Dr0Waqbel
eYoVAb6mNMx9DhXmGaY1dRkC9EmGPhgQr0sqV7bk2Oxhg7o6ynyuHJeXN+2Af6wXw+e0sXf3VrVp
+Ua6JyZknJnuUblEkqd11dVlrKN+iKJ35Zv+TogvjY228YSSnJn15Qj1QgkP5KbdT/1MIEzkdtO4
sFhTJtWnW1Ja1eLcj8awuNGcurgR7xY5RjV6oKFSqBc3ck5sIj95Hgyp8l3HHRzrqMvc+k0XvrjO
EK/VFqoL0XUDamwJxcNgmL5YvnUnUevU+95CoPTm2iYDyhwhAW2HGtG/uNaaYi8561I3OwuaxPrQ
3FqhZS2dGLX4C9Hzmd+ZkBexAgwX508GuUBaxNOy6ccE8n3QihLnMwANW04DuFtqA0EmysELXNHS
G7G0gwog5V8AjnLsssJlVQkXGpxRHDgjrswy7ba5AHiquXZ+T51Pfp9Qdot+m2LzLsuKezfp8/t6
+t7YgXcnO9XgWVdVhqSFY+nQ6+sk14HOh+56KDslWZLJf7AzYzjK5SLAnTeUw21kTy5wuWsK3H1d
9RSdXxj8JbX/pesVM8bPM+PlhdpfWhtYKLPM765Cr/aotpUV63Vv/UB7I923gWEvvDzVNpLbt0Pe
5cz5awWNuYVWqVxcSH9l6+zXXVvqkJxdL8Mm2NYF6Sn5shOAVJfJqCGkPQubya5Xt81eviTNYXqz
XrrR7NzkqrV39Hnr59dIoITiF7in76nRJi9R5mjLccrMk6e1M26VcIBfu+2V7qMFHCI1CCeVbaKL
1pVPqBwOi2kUxfexRmBTo5J4UdakDdIIPR8JZe+BBThN/5hOZbfWuwwqkSboAa2TfKBMnxzVbNWo
g7vrlJqfLsbzBILind+M5+laFQwkKKnkzMIwu9MVammqvILJ2RaU8RUoW9a5vwOXMy1lF3icdq1b
2qvsdUh9P7QukQw8g0TTHgujh89Y1W/P3gnw2dzvx6toNupdWK3rRpjriIyApFCwUElYlk5bX8ku
khAnQ/WCE0JB2VPsTLzH4F2o+ni67goyJ2KYii85itJbbwr7dc/742gM9e88BEIlL0bhtnuRcWzs
YRm4jKfvHnJMWiEuRVZT9f11PVU8l95nSMOn7mUaIDqC81T0rz75SZfLjRwb5M0iE9qrTynA9vJZ
Lje/LCqXOncb0CV5A033/JH/+y2s+V/bUckGpWmHnh1okEap7cdszO1lZ4zarm8Ui8CKWm905G/W
KtWrj0Gk6PucZ8FSdqnVd68V3X6RPdQZ7fukVxdyZjtPVwNQ9IFbnaSD4vsglkx7PEaTBX9gyV+j
Usb6Gsj6GsE+hBbHLLzr5ksC4Go1maG2kl1pkC761G9MF6zeZUKoUXpNqpXitnmR80VAg1a3eYsI
Spzv5JhcqfjnhroTrvuzioFI2iMkU9HynC71XMTYyCqJ9blferyF2Fd7u0v+tFG1I4hwCM3mbCqR
hewEjcDZP1fgm6ti/UEmZ6VD0MCfR5gemlJLV24oMVpyNq6PEtgKb/JM6U3046qt3DN5t7TqbQ93
omyefWTz3VFCY2s5+WyYwbRBgr6GMwXmqhdmXG5AHcDc0AZXhhEgmtuUwXjozCkqN7IJdHc8hIpG
ET3kYwTUICTdUOq5LVyX8q5R4ZkA44plIzFfQGRSxYuCstoIohIg7H0LP+ZlTEDceLFeWv8bv/4v
c+f1hgAEhpRIDhIdtlWObUFZaK+fWkWT6K9CNbPFVOn/sop5bJqt/91PWglYvPl9usflvp/9IjjY
Coj451il5AERVrtC1iAiz068Eu31ZEVVN9yVc7fJG6p/Ogdx+7DL6uXs7OR6eJKsIhdnuRwlym/O
0qq3X9lwdXelZu51dL2f43oQN1Ru/CjdsXmO0L47qPYIJ9FsjFDB26uam1LsiTW1E4eUvOaspTX3
LGT7MhsygNm5E9OMCQjLK7aU9XMeKyA8VRHw2J6tcXtvwsl7J3tDk1PibYmH0HPaJ/A6crTIW/vk
w5rTja5HHS1UNopRRxslj7ojCdrsgLAZCkkkKu/VqOBMY7TGV3h2Do4xmL+Nrl/ncNN+p4geaSfi
Tg+m1UXrJrifyfKQMA/yY67BQTL3dAUSFfAF1B/LfjzqLRndMV6fuzODimwNQnGumsjYnqNLgTKM
q3YcIIwbNCr34I5GU6+7MaMJms4JXsdo6YbGg+ckNgg1rQo3hA/Yhsq9lq9MvzNV867Y67QLzpnJ
QSqQWGpRbOphqteyG7RKj1To8HtCaYOSJuugZX75ILVLpvHWpkD7m+2xdYiq0n6KM0OsGs+wbsOy
Nan31KwrpeiCoxWC1W91s6Asq3KXbeGIL1Xq/xqgz/3ZBMXS9WZpBs0Ztn7Z2o/DwJbadUfqbsZi
L+MoXqrfQWArTjCXlg9Tru/CDnqCyXUHyhyAzcpYjJyUo0yc1MBu62VYpSi3lw0V3q3uXHdj4F5f
uoVbLfzEbo9TpZgTuEb8qjgI1ollDMs6zId1UqjuAsGy+ugH6k8jClDuExOi9z7n4aMtm6Otlwgn
p9U6dfgctXCuAfhwt7lV1EE/zX9g3jVe0FBOzaCtprxwwoayco8vLuQJztJ37a92W4mrsJn8U0Hm
5GZoTNBWlXKSQ2HvObuJ0omFGSj+SRqctPNWetBw3p7H5KWs7GqR+MDgBHmdeBZMXGVVXN8GUG8v
M5VveT0SyAzKXw0atYvO7u0nLUFqu6ra5MaAK3IfNxYHuJD47Cp0p+rFLZ0ny3Xz330N+H2vxJRs
wjI4wV+hCuKpcImVFnJ5mhWHp8aPkaQimgD1FMBi0GIXVycNFH6msbLLkj5Ei/QfV1Y1FDd9jMxp
XCSFP2yiAj2mXtSZSoldtISJ5MFGog0BE7Ve65U2XrfkWKA666wtoFmDt25iLX2fUC9FryfqqMzf
CsTDfqS0P9O5JCXJy2rbVFq3Qp+s4hyPKq1TuzVFsEjey/BNptn3qsO/9uIRQLPywcMy3fuW/6yn
fNDZuqELsv1QJ0RWgHoPTonwPqLbQFj4S645BhRElbJqwxRNKJFZj10f8buaOR6hSTWu+Xocs5n/
UQ41hqKtoFBfhpoXrCmJFPdGUY/3oaIQdnCsazkEurI7uEb7ky9ikcFpBbuT7XrNVvpKF1jYtZbX
uuwE8VjtDB2Of9mVFwXcKgyNCMvLSV5fx7cOsgwXj7ymZtWs4vD8OfTO/RLPAAlgpT1oYDu9sTSl
ummoTlz2VhR9D3xlr8IN8UwZhL0tekvf8uoLvqQukNbZQc4cfMDBrSoWHr/4/8qaCm+RtZxsv1pJ
P3n5QL5KWNU46uXWb21lA24TZeI8+qA0WqJlA1Fg0V1JmuoGgq4dBZDqUlYUNejp3MfUW2QBCaAe
GB9MTtCoQO0CQB9l8q0+d0vUSdc+zxMeadCqXKySO0BaYbEhXPvuLLtJ1hRbgqFI8rrFtatO+s+5
kYO2lY0gyIKHPLGJvS0iDhy2tSq6yX02TJvcOmIP15Mb1UdQOvG6j5r4tQEPMShU14sY9XRHI/fZ
6r6xBYVi78o6T+7tHrE76cKpFI32yXnMdfY2hqG7q4jcwxfDc4zVGFjjTnbHlmKejkLMa9n1zHbN
c1d9KHS9evDMhv8lTXme0H68jtF9X8iub/bNTi5ZG/x533hsI8MdjjYFC2AB1e5kp1l7yAYX5cYO
VnlFBwurK18taEbW8aBERDKr/ME0vO8lhAwvKXoNcFt3LzGq9qSa1PZumC+dVUPB6JaHy7iZ1zl7
51intAJfeelF5N4mxeYyIlsijaFLrKjxvBhSUiJX+lS+5J0+rvhjt0s90JwpX6S1hvxJHQDnR6Md
KY/QjLYFVN7DuAGXai0kEzBEKeMhcIon2Ru1uDn9OVTPMjLKMJ29ZO/PiXpMmH35PkmZlQjHUqg3
WfymaA2t3n0+6v5eksxeOGddb/JXVQZFkDQ0RYmyX2oDp0ud8LNzmdn6TTZ9i0MC7oZ6OBMCyJcZ
ALk6W7ElTaCq2STu8BtNNfugu551qOdWU4NYXXxoSlM0DPbBJzu4K8zmWg4FCpBRa2A3EyYq8r5R
l+1hB4A4JqYb2Lxq1Gei+vaDHJjaLoCTElm6QWRsPNBuE+HKrMtiYSKzekg4vMMK8UcLaeu3MQA2
/7JeZgR+CmWjOoLO/YvfUN71tRmResThv7vKG178Pn0cecPAsF4gNhBXhd8o1/JSedAXaUo7Ir8K
rORiOHdDwY4xKQBYvs/45MfrFI1L/foyjNC4s6xROuMJUdWxArygrEjUjtVBtuJgKtE8nPvn5sWO
GEK7NGLLOM+RBjclQLyQTXkZ9cjdRYW2a6fJuy17s76hkmERUqOZrVNUDzdjNKDNPMvhSRfZCgVk
n1CwGruLoUm689x+XukyLhcpnTpffjJkfQ02al5EGuTqVZ8StYDR2pnU18pBKjHOmnKX1GG5lkKK
U6IUyyaO1IMkpvOsbBUqqf1omFTQ/2WS9PId4C/8ev/jpMCqzVNpu7/IoyBT4Hqwl5DNEUiQf42p
rlh5tlNd66owjjW8NvzyQu3VEN5Gnbr4Z1jz4OgjdAA0yMF3iepAKE49x31pJCBJNaeBJySb9t2A
ZMswPyLrJjNvc3jcF0KfZhqj/roL7PRZ1UsfGLinb622H58tzz5IhzbIwmWaRd1tFY72UdWLjE12
Un2HrmiRc9OvpNmV9UiJy14bRPDA4/KXnGnNpYRWNan3bV+g3CpaC/7qpP9qQtsjPQh21XBdYqTS
G56gInyMhXVWwMi1SOw0HemXagbRTTpqW7pLDZY9qOFjl5g7OS7dRgMdK2uG6qmuBuquQ33Gt51A
rvbJTVIaa/Nqf7rpafbC5hRRaE4vt8kIsZxaiX6FkhjlFzKofBmUQWUZi74YDADtkPkRs74Eqb0Y
EemsohjeVGG95acybgurNrZVGtpfos5YE+6fvik+7E0dBVtHVVHKkxVmxSJsRvUbWSAICQoYcjvd
hMMYRNxKzhg71N35Tb6QnKxgt7mKHMuHwcTWnyiq8M5dSeN16Z6ZoQxOXZ7l+WcubNHEzVU/PDSo
ey262M3u7HTM76YEPmsw3U9JWo9Xl3EDlcSd9OW/Ff448YffeazTjTefIatGSsiMaO0LC9y9SilO
wbvneOnGiO7Jrhc5vGnnSyKy5sSXe2mmdXZLIbVzYsNu7cuREikr7ajSSokcbywvr1ZBm3bxciqA
DKL8UG7PfaXSvykDepiQRzgnNlzOKUOCV1RheCcXpNq8uoE2aSttGk+idRFU/rbQ2q1alNPvuSFS
69zo/2n82yRH1N5YT2KIPqivZ6Eo9pzrvskvxCTVEN7H5LcHQVHUu7nHBz/pPLQOXyGv+F+MA00B
8uE59Tl5IXMPke7Pr2LtTuYkzsdvmdpIKazY+/p0Z/ekuBf1zNMwKWLYBH2hLfshGxeqg6BRaoXp
UxiXMLMBY5eCyDV0MWdBZFtX1yL0r+wreV6pkKpc9bajXvud1l4jSMLRNOrCH/Ue+rt28fbyKKhC
2MUAeIqFF2XZAejPnJmMWnhI5sEg6bODvCDp/NaS3Q/mD9Mv7rYWThuzARIXjso1DNW8xJCDVK4n
j7BLkJfKRlpcG0mDlTOTwAYZNQvS5+wu7YVvaNdkzmXnPGK4iwBClDsfhioodZwbWYAQAkQ92Fb3
41KTUMPevOJv1W2kxxSI8srtshu9hCMJvnx4K+Y0Bixo/3Tn4rcsmt66Em136UqE3Afn97n5LDil
5mYO22mUEumkdCitqGgsi2lMV1rkF0gE8BvcoIWnL5KK1E8LJs3em2NeHkkEJ0Dip8DbQGHx/dzV
Zwv8Tqm9h/cNzgE/3zpu5WyiILKenMknAwQGI9O7p752nafYC+0NaCJjT+13eor431vEM54jp77R
A0XwLWgbeHBaLbvWKF+EkUmIVQCv8ddWNEtG7B/l2KJa72v5qRoyfe8awtlMpSX2Q0tJSNXlX20C
Bz/tttgNtm+/1grkFA7FTnCNquWh6QiFQZzpPb27AnQ6u3am+XdXwy/Pq4bWm2szu3aD+rZqaYsP
q6aEqjiDgHQoJnF0IPPZsQO4h1TVy1fRPCYN8iLUUhxhbRXHzDbWWiOolJmH9CChvPJzc0xm1cso
Eys5+W9rnSe6nFp3yOEsYbdDdr5fjG6QzkKDxlOKvglHxi459rNq8cUqBY6lteyM5Mgh4s1Z+GW8
6h3Y7uYfmgLyEeBYamYHf/41ysHcHMTCKTkEXsYS+eOUZnmRlk/zPviAl+8X6NmH3d4tdWNbzrCp
hAKarZvVbB47U70/X0zAenY7HWUPLQjl0BjJ1zMoa+yBAHa6Nm6lFeb84h6SSbmYHEnzDCLTKlOW
kHeoGQjE9Kn+c7WK1c6QrstqcoGyGylMj5exxH8VHKw3rXtyk6He1kXV3qU13BVR5Irn0aA21wsr
40dctetWJgHt0F7ZVhX81HyEWOtSt57VsEghZ1fVuzx3sq2VqP2hNLzyQJqg3raOTeWHKBAw5Khx
Ky9VOjooz/b5+jIWlE54W3iKu7VjyJM/Gfg26TxfOUa/LyInyK7mpQ+hbft72ZPj7RjuCiA1V1li
n0LKUpplVwU7PQLcIyrIQKY2NTkFedWOauTo0dOVeD85drmU1s53qpM+tRzY6/gxUsbo0R+Vlyyy
C4Ch+McjHx6hs3ojjZ3lioNe8rmTzmwQQgsBaHb9w9kIepkaH1+l3pSpnakHW90m4yy7Tg+DMAx9
J9mrw+g1mYnbIzJWGz9Np9NI3GEFOS7c4oSMFzYkCV/ZKz/CwTP9cjRvCUyJmqIsjBZaOvi/066+
LctM/zZVZrUoIMR5RjFNB3/uj/fsPcXaU2vjBgkOGzpzWPZqd/p/lJ3XktvKkq6fCBHw5pbeNNtK
3ZJuEFqSFrz3ePr5kOwt9tZRxJm5QaCqskC2BAJVmb+ZTwPr7MPg+c4lWD45NuA49UnI/lChyGn0
pXOPZLq5rwyzw9COlK/ZA5o0W8u8ZIUZ77B975/6ME43btNpn9skQW/f7apvTjF/Dpq5++WXOTK8
Ad+1HX8mnhIFK0U17yettL+jj8rCRk/Ctxjcw7qMNf1ZPrnIQLwqWqZvOnJjxqZkZY6EBy9ItenO
deuFj1ZP8VgZEp+CuRF8NaPCJjMDRz0v2x74/nywcEr+mimFig5MgdbKEpYjDaaqVvXc13n3AD2Y
RebSD0bL2WR6rB6dZdZocVdr9lu7kNoMLQSvlHbGWnhrU4Hg1aQN+rkI7fyLjcvwQnNzvL44a31p
rIUEJ1E9REToSHnxxcLA93cUNTNjLWy2W5Rcy82uDDqwhQX4eaLQo1T3YTem3JPAQfJKtdZFbPF/
syy35dAvqyZ7Ilt3G5DgYJlxG5hkKSad5V8uE8MOPsPnf5TdhG0lzmpw8MYASpi8FsiJSL/f2c6x
sf0B1XAsQxB1bDHsDfpPpsd+1TOyZxjF/achCyG7qqp2lkFHBzwauJa2EygASm39Ea1LJCqWqbWZ
tQ+mnV9kMCgU5YBCjrZmeedc81656Xd7v3bmraTBxpSHeupr01GataL/qvrEupeWkRYrpQkzFnKq
8zRD2JUE21B14V0ZmkiuFTbV/cqxWH7lbVh91uLPPtW3YDWE00OLYt03De/oddvU2rMGcWDXmOVw
pyEFeEKZV93zB7aPRjvHm5rlwZvRBz+dLMu/OKS3cMghk4SG+5pkztz0K1dX200fw4iygylaKYXX
oYIXZTvKS8WdgwDQmYSts6vxoniecd+hglYqiPKWJ083zX8dPUbS0G3/4aLWyutKZevMtgo3unR3
WUlaW3YsFCWwmRiL7FA1sXknuxMZkDgHxZ1rXCGbl2nOD6FuwelbdjGy76lHjL/z0D22PYYkojLm
iAhZzUth99fOro7d1TVI4m+RQ80N4il5e8ohBD50aBb+t+2FXiDegHgq2d3FCsNAUu4Ux8PXCPvU
g9uztesqA7nAOo5e5nm66yOvvJeuWjPeI0JzEcaIKvWuMaf3USP0gkOv2+bZCSML96ZEe826oj/U
lkFqvzTU13yq1G2EW81eRruQfLpjmP1JRrOo/Bd1iPZeBks8b4LYCF6MBFndSPl1vULRZOwxipdr
S+MljpYEn6ZSj3NqLNqRA+lPipela0lj35qSxnY0Pk1GJY39oSlJ7r/MzWJ+f5Lk/hAcqiytl0sl
y6h8UI6N9z7kqzhZaJ9zhfKEVOcyXAS24HeTg5T0tDj7njSO96CqVfTZqVl1LBr7rley9QvjYAeo
yHzrY+cMIHag6DKWz+q4eDeNxpsflbhsBW6+saj9vDmukyDMb/rHto5O2JpCNVSNo2NbzTOs8PY5
zcN458+JBneVPjnYZvBVjVTvLC3VshFYZlKa8yPMi+5Rcf3p26dWT8dvoTIgdGgY9X7K0vNsF/in
4xiCulVrfbLxAlpV1uj94m2E2tmUDvnKKgPnUwTHbpvkc3qHunVyt6gZutP8MKVOt81KICqDWOJJ
uwyRCLpuSsvYT/dJGpZr286fcCLv7kXkcCgwQp5ansXStGKvPeaekq5FZC/H1vPJt/VtGfOGR2mx
fEq8hXpsYrrp/na4vHldzgvQQhNwRjAb2ta1HBStbp1ySh6LVLGc5qwMr0G3azgqPgImBtqIdxbb
MS6NN50H49ov1PkszSgtNkgKWZ+GEgVytS+/WlFivrmqUR68wDtMk/tCVfIULzwRsTaSs2ie9mHc
1Zdbf6YCPPGMuv7gilSaqr/zawXO2jJfDjAqzLs+Lk5uhhVbGC8pnEW/koqOuXFC29iJqJzZIdXZ
TN6PzHXhaqE9hxUItEQpDd1iZao6U7BbYmVQukIU5QLXNh48o5oer9iOZGq9O0kimJln7+e5aVbX
/+LQ1t7bMtwZQPhQZfopqvHQzNIt1ZnqqvmdOhB4V7Udv9S8/k+N7tAMszS607BVkxlVZHkPdVFD
uGvM+tB/qb1cgeEz+E8UWLQzb54vQ+H6T6DG/Kceec0d3FdrLX0SCzgINc7CzvfSJwf09j4HXhsi
WMCFplA1nvxvYYD47lVyHU2ZZB12Ff8ptTawIOCsmNxhHy9nqNO8n0nfbRQsT4wYZeKc/ZaNVzPX
7ZaMv/NYY2Pw6OASQV2711nQ00dNnYFKjS5BVRylCxGQVuHFhUd3p6v314gl1ihh2rnW3BxvfaVZ
j5iF8zTG2A9nVcjQcX3JDKvC5EGtkUtY2hTP9FPPRvZDn8RUElMF8SdXR/FS+uqqaMbVNTIoXHNz
u65l4LpdIYWkdmyNTSVVHryRHWM7VNkPH0O+pFOtr2We4Tz1lwhlwE5kiOxrRKNyB4QsOp+6Lv7q
RbryWtl4tnlxjgw3rKbTpAfA4fWueKkMaK5egWGEh7xINjm/qkpnnzYcV1ppuldLAlGKN2qWnkrt
wsOR+0o6PTXWVpZlzRDCkJ+Xe0oGrrOvt9xtpoxL5G12o7s9wkN+/aoH2aZCVukt1dzo2PgYDnde
vMhDiWwp25gSul6IqE0LYHUzxWZ+B76ajDEakasmr5Azlc4P4xKP3RQplSrYm7Y+HCXkGt1YQOIT
KwRN6bRnOZgjfJbVbMdmuZKOTEVU2TYWE2vptCXgGnY9D4qpPZtD0p0/jsnkiG1IWejB8WN8VHSo
nIESac9DzcZ3UTnaCGQ7AZaDQjrSXg54bgF1S7+AuJte3WdAWs5/9EuEZqIZtMyUwdv0dsQaQ7G8
n4HXaWcjwURKzv7WlD6ldCjlymmZeN4mDrlBZJ6SDjgMTf4jb97+PPI2ObdA8q5n0tcsA7fRv/Vp
uoPVRjHu/ohV0TnRyWGNlU2GWG0PyQyqmrVl/tCZg3HQWTXeWW7v3qFOWPi7sgWxlOHytbZaK0T5
0h6mI46bFpmAfIp+Za4aI76nfxE6Je+6NVZ22Q9rXrBg/JieAXTDYjTn4VTXs3uBi+ZusLXI+R2Z
+ab0rPh5brEf8udK3c0NK/J1WQTPSmPMfIUU80MMTh6qEq7pEisHLRjsA3hlayVNHJjdTdgD7kfh
kmfwWD+AxDA+V9bwwua8ftCXRc8yJi0Zg2H5ofV7TCKXeWblXPp+TAFgGsPlxlm48RsQhfkVzOoI
r4YIOdz06qS5RLQ1PHySiv4u0d3gmDrNPY8f/XOtqhjnBPV9vSSdornMH3+PlYkT32EPAO2CJK2l
40jcqU5Bda9FfVU6cydXLnqdlPuRvCUsGZq3AUvyuioubFaTo2HP4LVLTpsoYEd9FP2mQd+UkdV+
7+Zx2oa2U588rDuelUH9JeNetgg8B7n9FMDcPONJGG3LAbIPLhbm2kGF8Dy6LpricfMgB6wjmwfp
Z3tyvipzycDvPom4TagUOFlInGCQgmBrjvHpl0pDl8er7JYblKbj2MckUoGxBZn2WKK7MYQYG7Zq
oO+dePRQhiYKte9l29Rxi+kxxGj1G5k0hEnyVj/LpW3kuQ/d2M0baymQFr1xBgRinivTw1li6fLQ
7zq5uo+QDV1y6Jb6aB2oPZ5HCqX837FkkNW1yTZ7BYq12MaBAgQzihZLstb6OmfGpyy1pn/r6pUN
HeW7arYOrFOtf4Ywo6bbTu3rOARLKsx1Hw2T18RQ9Nld0YT1qXSA/lCE1e7l2mUfRevJDvPxaXTC
9gGZTf8QYDCzHXgifiNjvqaqqr1xj/iHUnHY6unW+E2hPy7q5II025euxeiqWQ5yJgenV1Zd6ion
McCSrtHsVBRHqYxNtZru5K8PESL3WMVd5I+Xf7vSr4ZjFA0/pAs/IRXVCSvV1mUSKVvplINpTePK
jrLPBlDAh7oJNq6Tppdo0VKWLqwSAKJN/gGFStPZ9NbwCPGTDQFbTwdocDTsFQ3UHynbGnfFXTQO
FibFKlmarB2+etSq8Jf8gi5IdGpMH83pTOm/Nkb4UxsH5VFVa1Qr6o7V/RKOUma6caYgOqPIbr7a
9rRGO3v4Sv7G3M/oN+1kehE2J71Wu09mpRh3kKiqtUxHxpZnGvZfl6JTohfdx3h2uax8KSV3Z7TT
bZ1bDGuwRWt5jSsa3lyLgpMcYJbO2Ec+i6nSGOfKIYkSXBR+B/xt0uxcJ0mUHys4erj5+yS5kOPM
lJt7VvS6F78pODqem7ivnlnE/UqLrPnedQ6O5p2mPuDY4V48bvp1w87oe5z0z6naVJ/giCensor6
rUyw5h+KD3AZCFiwj3otOwCeb97yLt3JPCuMxo2KzsQ5bOGaz2g4HsSVEg1rmxJBbFH6+i+7ymrl
oMvyOMVNdXctGePHia/j8vJVl0Ps+GcPIOxJWoHqOncNilhhHrPW8XJnOw0BPlBLs5bVdZba3ztP
1Y7SxyPMe3B1Pb2YabuVrmlZJrGdZZM9Gzh6KQhAyZeUg6QP7G56dhJFOcm3vf4FQVAcEkQDDYQC
0tD8LJSZIvCDh9+tei7Ch6iyPwvZRlp4C1xbQzaHEjmD/sAvrsrReNUbhcpvoU/oiRTmF0lXdXUF
gp0C053ksvzY0zaeieynjFrUcA8tFubXTFeJrcO9XQJHXkgyciD32GZO8pJ1c3C2i7BftaCCSL0p
7KL6AoW+krSSDEgTIET1kjjdxTQmXuKzWr/YYx1SC4UVIoMSluxLhLIRseMKdlC0m9nDH0vCnSKe
7r1mvLtdTz6yiCnfKejNDlGYPRoJWe4hN2fEshPvk5ZY+TGOcaeT5iLHfYeONZn5ZdQcK/ex0cuD
tOTgmXvHwjNPGtRK75Glnh+kZdlOi2FWzepqmWzpU7Tx2w6Q5NKUD57GvWV+6d0cme5ZTdR9X+Cb
seDeAVHWsbp3oJZvzTGu11j/miy3ChtBnEY58dOmegExqUAALcPxpmuQb2hhiSlVAzO1rzKMQbzi
PCz4Ol7gj77quI+O1uavNZzvtFBei8mCHzlaX6TVZ3NxMqxeX0uz68LFMZXs2zV2uWA01nfI6vX3
fTiX97mCLSbiXs22tWMgjnGOpWBojAjsc/DKsNtZWFkhtxZNj1YbTRedIh/1I1Y6EADIbQBe4SFA
E/rfe1NSRV2t/D9NM9Leg/+YK8Ey2uexhaGbWW/Z2mYX9HTTS+Nb6cWta/NuUjfSLT23sW4JkD7u
+2SnYdq+ktE/rnGLA+CWoTfc67s/4ga1AY2vDPssVJyetbIdz1D4pmbfahRJpOx/zb/cOj+AT/TQ
bvZU+OflAdqFbImRLRBGR9k5Pt4h28Hyw8swZy1Gde+tfFRraVWqlyCsMW5LpFsvELrcjeNY85ch
n++spdya5tpLVzXRW+56w9attfiuULJp07jmr36xXnN1c9hibw7HaGmKsVEc189N7lh30mVAdbsE
oXEvY54bYgckbjtN0b01CljXDh+02fHU1wIq/4WCc7rq9EF9LauMzJmimWsZ7RrDWu6rcGcHtfZa
qQaGpo2jHGS0DGfewrM7343LpWYteQi8zHuUwSw5eGnvfv79cT2sQh7pp8z1AnQRh/Kt++Xpg/Ka
Tn7/QEbpu7mI9s8Wpoyx2nYbaSqTqcGaLkG8t1rx5nTDL8dSnCPlbGVbjqm9cYqB0uNs5ghCd5rN
cm8q+1WIvC2bTvwIcVYkGxsE9kbvjgZ5PaD+GUSiAROMsxV10IWCeGRvspw6XovpSksmzfM0CmSl
/ibmrFfzVjCt9Ra2u00SY/k8GRqRcmeBqJT4r9qLOnZn3e0lt+BOuD3aRRqsP2QP5FQOE9mDMyvv
lbQMFb2LvZwmSvXPBLrwehXp+pCdoLgFjOeqW2zz8Nm0eOg+qaNrPnUZZsiZruq7Mm3AjdtNTp7f
S5zjtZ056alrZ+0i0X1XNjAK1kENynntlBNiZoVzuYbmLXCYsqWOLLFyQPKq2HlWXmDKyafZmfsP
6iXfR68lURPii45yzyX20o7lX8hrUQ0y/aB1ifsoIYFrBNuIr4iXr+U8BsthIbQchtrEF3W5igx0
7uwvFpTbW5f0ayEL061PZeqtneJqB2cg5M+p5iccOoeVFqD1G+bpSSKyuKp2/B6DEwCH+SlRMXAh
t57/XyLCDHZClLHhtlyNe1d1NqmjAWy5Hiczio6Wor18QLtcT/kl7IvcCM5XtIvAWFK7R0LKhE+m
FDse++kn2wCNZiH99KuNSHEX/q+2sFBIb/LuM2tT4D0+uXvEyrRzXVvFLiji7BPP7PdJNuKwren/
8mrYa2WmYjrO7mobVOZ8N5Ta+yRdsbKzBZPkytRHTqvcZSSobxz9P3n82kL/F74//ppZvUqQ5+cX
qNzxVKs3flhar10PJdo0lOCXjlQy/8jkyQFQ3FVl7X5zPUVZTV5QvuQ9bwtAOKjTpT4S++4QHLBB
dR7kSvCB8B4JWvUUA1A+laH2vRym+knYzenShaDKtUusvCVq6ZKWhEqX3mFN1XArS9eU5f/kI+6T
MER2kqjKJdnVW4q+zbm/qTuxgLt2zkn0LU5b53jLfQ0lf2mbp7vAq0+F7esDAEA7AvJ51ebAWy05
YGa819J+/s57N8J5vZ/voszUH50BmqsMREkUQvT3k2e3icgt1aqB9AUzUh+nc4ilX7IBdbMcIvOh
nuzorWWnoKFBtWqbIsb83Ogf67k/Cuu0X6inBc48pLFfpMeuqpeUUt698FCnBJ0Q6NT1SQarASGA
KjOdnUyMOic64LcOWHQhxPL0dc9mhuKazEWOI986XoytWuz+aCIlOl7T1r8p/2lrfei/vgcbQ7/2
XfF0ArPkifGjneZPuQKRyWnD8CKHKFK+VFVh7W9dLKPCy5RoCJ7kBcgZ9ADAVKiFh075zS6uMJSd
1bXZKVkM5aS/d4pfts/jbJhddTsXmrdBYSV+lkPW8rBLkjg+OUt2R/pS42A1QfskjSnQ0nM4WD9u
cyZz+OxA7wj/TVBJWA1i0qWU2psG0fAl0lMqBNBrEEQrWcCZVgngseMxZarhCzxUAzPbpCPzt4ym
UwWZxLBRk6Ds2YrdLWu5DMhl4aKyMqJO6/TWz9S4qxZDoLHqg1VrdeZn1YmGLSgB50514fLoRdDt
srAFbBn592jG6Zs0rqedPnbwj7o6ebBnoGRLSw5FmhirrqPCIU3HiL0TDMdyJU2Zpdn6o9IkzkW6
eivs9m7lgrdfLqK0UY3t2nHyu/l51uz6xVUr0jelvu0CfdqL62TuWo9+pgxP6ZxUVBrng7hO+m0y
nrSWgpU0qxSuXr1I1/5/J7kpXL1pKRPdJuVUnXlV6dq6Qmcfl1zwD+I+jQJadBz0NAcEX+NN7TXN
C6Rte0YJ58/Yoemj44xK4jrAKeGlCy2JjWOTNJBn8yREvFXZqKD2qvwRiKK7jdFf3MGm6Hn44pWS
uBiG7J3FOyU18BJPa/v4J99I2tQfs50CzXNlhy2Vxj+D+NanoiEf6mfWfy57+yy1xqzTcEdVyba1
AkzAYZ9+uOLdjexzP4f2YzkgT+obyU66LbeIz5kfjmuBwadT7G/sBrLD70lqrWMmmmNQp83xn5Mk
yk1RzZJJkVlp61Ttx3PoAKDXRgRfsT0hlV8mL/XCz8vyzDgYlFqfehjHrKkIQXZhpVHY/MdTB2Pd
YCb8UOgRz2+9yHcGDKvXvvc+D0rQ/OTdTO6um968EYPfpG70cxkZmNSCf9rE+BV9Xz6Yqlx3cEpe
6E6WwGHyymxraer4OvUJxgMVQG19zJHIs7F4yRq1P8no3KMAZEaBf5HRSg1Ojae7TzJo78tpbJH5
rpNn1uJHCTGrJrkPY7S2nOXyc9Zop9xnyyZT5MPDTtXXlZkfTDc1vpU+cuqLKaVrdb8SCsufCzdH
xcV3jFOn4D8VQ7jd/A4dptb56RPqkDX5a6iTqx+u+js0Hrr3qyr9sOjk2R+umqP9q+tJ+YyRRbHT
21zZk5XEwxrUqh5G5StYKuOMrbqB0eBQfc2SjqxuGKb3aOJkL9zEDxJ/mx4OhKFG/9fptT2+TzdM
K5Xpclnfc+BaJVDCm2KTt+O7xogIh3hG52Lkmb5Iq9F90wDJQkhUGbA2uuEsA609Q1IaixYP6olf
YC/t90Ac+VBNePkwWeb8vsIfH6njSroJQMNdv4uZQf2bqfiv4nGmmh6ZLep6f54mYzGssKI1NzKe
aUpwlrNZ19/Pbn0fZsuw56Ip8P6+Aje7qdx8uk/8wMOGWdtK63awgMjfw8Ytt6ltTDyhiAUrzG9I
Tp0K9qQ1hUfup+n+w7TYR9jDHcg0A5WS97A/olHjoTSxk6YMCGodQ/qPA9f3ct6wN/FSGEYf9qvS
6Uamv7tdVi7hLtf+XwxIcMRTbvQy5ZzpfnVRUlZIZaifpCWHXC0ory6DcmimoMcmTTU3fwzkplpd
pC/hwgcklV+QiaIe2xYwbVYyuS+wWpncGLXFpep1O9zqX4NdUOa6tW8xME+Rlg7j+jpZqatmB1Mb
6ZjFilZWE8gnLSY+y8Iiy/lfqo2QhIcsQKQzV5wMvk7dYHutpf51Zu8Xyckc+h1k24YyHb4wYg5z
tYDxoWaFahaenKrP9DsZvprJXMfrMrrvoFjjHpbqIVD/PGbjGWGaYZDZPAPU8uy139ErQxUSJWWM
20PXVT5wkCVcAnVylcdirFfWOLT2TrLrptKg9onUwU4y7qCjp27lNJEK7HlJvN+C0t4mKMydAsfe
+ntaKQkyNQZmZbHHbnhu9c+3pkhbSzPzIDHqC6flNirS1rfm1d81CkGt5+RRkNQscvcZamv66j7b
9tC8apnTPcdttS/NuHklDx9jne19uY6p9vJFTJU/g8EZ/YRjSk2ExBUzm8AAnTCOrJKW0XIk46Lo
Q7+X0TJxefY5E0uHZTQ3MAEKQ7+7k1HYJK/IJ/YIjDG4SNDLF4uNwjvOtTK8i3JJDTbqGuQ2Iz/Z
XpuLMNe7Rtcy4pTm+0gZaaBA+UvfO/8U8rqNSOFXrvbXC8nITJZzffXMUmKY97ham/p3T3WfJtsG
ClO75caY0JWUJpwk8zFrLPcQo0SzMpamDKip2sHt/yGNWyhWqK/AV52TdI2zhXmijceMRYbvALTX
P9uD6591q0RA0YgH4BEkwSCmjxghL32ofh5Vq/yJ+stagDyqkitnNneIvywAnnRGvNPp2dwh0WO8
5fb4T2lpxkOrtuXnZdJQtc3aHtvyxSrVje+OxfcKrPJaQ9htWTwAy6NCvNPZk35SYzdcYdvjLgoc
hEx2R84UNxf8f5tnmDrsKhGljGCWb4tq6A/9hOF8g0BSF5bpW90r8TmO7XAj/TI9gUGTO7GOeHOz
KC6HY4AMtYXcGra3iJk56fzqe7Z931f6KVYLjRPAfv6gJQctSqC3S/r296gPquwFrd7kMC+jEhxY
Y8PSY6TFCzmMYyhOr0o9wP/n5NrDUNgsPR9jBoDS2z5VcCLJlPGRZE1KCcTXgEdDHmFfD+srmeMv
XaiOj27lZ/6qBp0eG3p8kT6ronQB/OXck5fbOr6hsoD5T5XxWiwzUflkcXu89cc8MS4QJTECpgx5
63f8bjOBJZqxZA865LqyxEx2bcDuPc3HCvUXdV41C6TlLxGLjeKTj4/FLUIzUQLX01BD2DerLn2N
9sFvYqgQPhO/8LdoG+lXdumNHWrFwQ81aqejkEiln8r9BCwmD+9js/gZ9fr8nY0rBKqyKh6NoFfu
glhx1tSx5u/+MBzHpBzRX8bgxTBSb1dbTv3V1ceVBCghdtZlVIdnUi3qsxbED53s2UDagNCuqu5F
86vvIlUAmb1hia9kT2VMGcw30aJrFw2DQXlOnFD/ppuBty370TsiZb6/+tinBvVzyk7DGsmJ9GvW
AeEXZWayhWZpev9adfalz8zmS9MiIJGR3XlCYiMB02bBctc7+xyr2MV0nmdfFZ7LMUHjtZjRXqTk
/JKPer1RrMTehct+1ERa7LFSRbW5uqTx0G47yzrAYe7CtTf688VBRgSKItw/6DZ/bbqtvht4zXxO
AIsiSOzPewAwybccKakEE27SoylLazQ/pZubMaTu8+2P6OUepcL6okBAXQ9Z/aBaIf7no995QDt4
qF/bpsleDDOs/nADYMRBsdVxgnuQrma0gstygUyNlVWi6Orem/TsMVjcPoGsfXI7frKp1uTXrkTv
+4M7oBDnjzkVSX6dCdAJVHWWF31MChAnGmUrzduANCMU4NDI8rTdUDbhQ8ziZoVtEdRjnUKBkQFl
kqZb4ZKtJPp0hxeF8ZaZP2eyDa9erm1tO7AaxIAiDbl36JPjlAA5wV5nL01L7d/78qXPX0KiRt3q
5Po2w+J82w6KD/cKfQE3scwX6UNWtFYa91l66sHlQVqwS7SK8FHr+/AOLlh9soGbIRlRTt8sOz61
8RDuG5Mq32szoCChq/i+AmKY9gjZRmjA6up6NuL+a1gnj2kWmP+OcbTWQ8//4Y8d+lxNaH6qlHLc
+jZME8Mxo3XetHh0muV9rNq4jFGaSFaBbzRnzwn7l6A1rcNQqcXaL0FGrwfgowNo+6c0s/sXqJ/G
xrMcGH8hbJQhRCdkuZSPl/hq8OFC3sgDkR24W9xohrUQA2TgyjSYbGcbOCO/Jt7hl8wb1yip89pq
MkiXEN/984d2rfqUFexkL31ysEoPr6yEG0Qv/QdvtnicdlZ5Cq35W2Al06PTlzxw3UHbhaSdLhJx
DavZscRp7mI1S9xgR/o+NlU8i/WgPzs9KtXL/Si3odyesck6JtEThwT+f25NMGfdOWvyB4m49bux
pq5ikL3XO1sGBtNKzpN+8CLtRF49uFT6Yj+ZLeq0Iwg8yrF6NxzJ85+kTw7JMvq3kIFa4R2IdJaK
MeV6tbi/clg05KPuwOmt+i78B4KOtisjvVwUcYLPyM57+BuRoI0Ra/7UTws7KLdfw6VFNTJ9dqEl
yZjE6+MPEy3slyYclE/OlD7k6Po/yJDTIHWQ66gzS7hqUm+3h9wD8M+1VA0aq72I8snoZGfhwc2c
cqOMZCLfBUXmqQ5RTsoxbFDwYtnEah9sKqjGFxT/jesBwRT87RQ3u8eHYjrKgN+oxuUW54aAZo1K
PV1jb3ODtti3uXWWAqpaqqSBHJ8Hz1KRdcZ4X2ctqAzVcXjkmsCu6R6jVr/MfV+spDmjzXyIOmwG
pJmOgDWVMc8BaWTavWWDrfGrtljJ+p5lLvI0KXnAyYb4fG3eFvgf2h/2B9dTuEG4BuvWGcuo5E4O
ZhpNzcodKwpBbYvgmbRlaOaNRKWzd81tFTvm3tNSyHK4/p3FbiuMYCyB9olX0hwceICIljvH/uTO
44yxd2Lex3kZGKsCRxWASrxvpDOIGanZzd8DrSguV9PskdQOe6DSdzBxc57CRUp4WmoJchZLLUHa
11PprUUfGNz+uF/m6JTqNu9M5TgMQVjwvMsx+XytUQ7ZO37pbdOliQtzuvGnrDpO/IhfMYjPlzrV
fJFm3+BFB1rquXQRhfAaPEGXSZNdVw9BFH6TIGj2aKEvHxAiCncsQDrvPOBA2I5U+UVvUI5dR01t
wQTo3gRZpwxWuekjvzv0sM5QffHfm7fRota7A+DQYJ0nFS+DyavtgyzsIv0OTRX94bqsGwYtWPMD
rPeyhntfyDn9waq7biUT+mU5KANMja3E4Oe0rP7AAQTrck5qWGRVgUwNq++DTyJ35ciK0eWp9DBN
59yueZD1DdVY3MtxCuw2VjYlezEzN/XBJT8CHsEQO3PqH/gvFMHWUdOAqX10WPjLGIQuHyHfIv+3
hkL7eP0QoyBb7lhYmsvXlC98m3X9ohiD8rD8we+yvP4dEhX0tkUBNjSvf7lMpzQWHTyreUrN7hhD
ROKFvcjgiSKeSN7hx7BKoLzdFfDs/6OPtwSyuVc2keIOawMsyyFyOoNsaqkgChalARQ0QymPzYKL
vDXlvyvvHPM6KjjJW1NGb8E2r9A313e/dV7loNHR7HzLxF7DsJJdOcz+P+AYWc8BI4JIDn+ots3m
HmXa6KhXbnwsuqG610MXr4LY9D4FrQNUGve6o+6nYKFtmONm4sYXgY76tprwhEuTi6BFZVSa84K9
CBxGb8FWoD5BnMT2u7EeEGyvn9gmfpNdT0umAtBGkB3toay+DvaJOh7vNhRAh410lXhvrgw7to+6
krpbrXP6Yg+/CxPcjLI3m/aJOT7cwanGt0ZuLLkL0mGDZG38fhvgbONSeMrnD7exAgqYTRnTtDrY
hmoB9xz0fRZurMpJDskEFp7XuI6sFusXpMPmgYdmpYOmQS0JQbzurjb1C2iHdheB0L/uZtQoBQpI
Lh2KqV/5h2s7zrvoHqw4CV1Qltc+mQg36RxN37NFwEKkLCaje5s6QKXSAlLdPGVB9ZaPcXW+ymE4
NUi0pekrWnpEHE4FsIPQDODu1t1kSqmuBDHwJ3gA5BF6PG5nzFt3QIU0qqtDGxagwv0aW5JMV9Rt
j4Ldc9L46rMDYVdze7xDltZQ8gRTDB0lvwK4yLoN627Fk1o5BhRBnqPcdO6X6+VY0W+cYcDRY4N3
AgC3xFEf2RzAGdP6T3KAArvrY9V7lJZjWvpKiV31JM1gUq2t2Vb+Vpp5XXWn2Zj5DXvh8ElvmmYX
D4150jGFe2D9G6zHkEw30LAEjDN9cgCwqG+LSB3WmqbFD01s47bCMnM49lH3Jn234EBRuvus5m1u
2bzTh+QBWPV4uk4iP6DdJdjeCaqoH0fzVFhKcGWNCTxImleQUWN/HG3+u/k/pJ3ncuPIsq2fCBHw
5i+tKJGUbbX5g+jpmYH3Hk9/viqoGxqd6R373hOKQKAys4oUHVCZK9fqxLCEM3mbG055TnwtmV+p
Z2p7GO641is+uRV4dwSbke8cSsG5tB46QdCUgLE5ACjruXbhVdSaEr88NQfVvljXdxZplrPkmupE
v442UNygmRk8UJb4lyi0vQsSVToKJhV1cemRxlRRCKoTqDBoCrszyrlV+ToR3kbhsANCpAC76b3L
uo70miq3rlyR4SEj9t1S8rTy22oTOmSI5VDOncrmxlaM5mhOHh11TgMtJHUE22yzU2PZ/q4WQkv+
AH5ngGHhVjdb9mzTGC2/9csPeNp2W96o7iq/+fKgJt7A16IcD8t1LPKCjp9XqrdRmH9+o9FnG2Rd
SlPLtmBy85tOgJTkgaZKkj/zY5p37VNSOQVk+zr92SIgoWJ3rrrepSQ6h6dqspQnq20TkQvKfgSK
/jCD73u1ijw+FhBnp7nnHpWobS4x++D9lNomOAzLFswp/Xe76W6X32k9RhM5C5s/G5RY6N5ljbBV
hU690dx3KV+uIVGpPdgKsvcOrFhVEiNVrCIdnHod+FDLpYWsTt3bjILEsRt89ZFevBbtVi/7NhjR
Re6gWjgsCpO8iKWDCwMz+FUd2mavJAH/m5NNF1f3hpvAnOvzDDxn7urD1GYG98SgxUXBZDmTQ+n4
YCt9W4H7ijdodVRK7fPOixXkPIrKjNdl17WHkof1zfRmdcplNHVQb53m7zJA2DgTisedUDeee689
ZtMAD+4/7H0wcj8pQwo/E3SD2YsTB9HF7NP+NJOh5paQEou0yUPBfvAiz9LYM5AcHL7K0bu4NUQZ
qKYmagU3yodl1rWswHN2tt4X5O144NXxYahNrbHtHKXcrQ41GKKtmWTmjqqEDxIggkcdHSE4L3RY
C3TPvJUOeVDpUoAIXx6lwRKB8oxfmOKugi7bnewtfdr91lLZQBfIjwMUECw6K0eHPPs9UYd0Q/v3
Rv2xzlunkPqOtmUIJtWuyq1Z8FkPGjhDRTtfQPL30XROsZLA+TrTqhdZZn6nxf53OZL2UFfVgw69
307a5GHO0nYLTGQCyMo60pbRNyiXRpIv2DguIIXpYFm+e0sXQX3nl5SC9ZnNANs68yp1rjzAPEiK
JMPBkh7S9tF51lUAq3edhdxJFV/NkhTAgi/O1b/HseNuVnTZp7o+0AHttwsyWfOd+SbTEWGRXkq5
xVX3lGVmLHr4o/6iRZax68vC3aHX1V9t2+qvsF0OVzM2/3JcK7+RJlPYF6cIS8t9aWvBErlO7LnB
uVHH8otcQfP528hJPqW/nZ3NyW5dQ+lekU7hjl7sobaTUkIQYiBZnFvwheSNf6NNGhiQQm1Ivxru
1jAe5Y1kX5hbNsDJs9wy+Hwo5cjvFXdjaoHJSzzqbbUN4Bym2WUYveWUOj4cW9K6nDaxru9Vr4bR
eI2izNjcces53Ri9UWxXGHqX6/0hR1Zha2SAHFaHniOuFJbVpQ27516j306WFYfWoc1momdVDfWF
Om21a5XhnZVIW+yyGCgLib/s0tTWIwyvJZC2tVTbc9/r0KqDGljmX1f71FNNAaoz7lebDNHhqAHc
o3xd7Z5LggjlEo3vlcDHwjOvQ5uWJ19tD53krHbHS6k55p05K8beT8cZltL01SSL+KcIFWCfd6GD
n1h3QDTfQuEgey0Lw5ahAcjqA9+Msn9FcC+utOIssWYSkUY/zXF0KvvyT5OpcIsgkWfSbqneErWa
fk1cQWrCJCfOKXIqYd2X+2kEjrqZlLE6jap6XSVQABqPF8kgJm1eYlenzpr4NFMnXmbJU3moqqg+
jf5wrQWn2GpPkMe4ow9wp9R6qm78og+vM7uuXWuU3XujKzyuYoY3UZ/+uURDtCNUlAUxl9/Sz02E
B4ToGkYphKJygji0XvpF4zb4ZrXHftYfSpEVGLuguMxtCbpJKbZTQ3p9J21eEgvRT6AK28aqIlgB
CFyMWc0FZ1NMkJqqTAr0PE2O0i8PQwDSncYb+NTpy72sjrfZZuXd5INP602wTaIguZBvTi5lH45U
fn+NYxeRMRokik3rlclFOkYrpENBnvZdLui06NBaJtYiaMqTvN3p4lsEdcHJT+kJWpZ05anSiP/z
Hw8L70OdFfVtTyH6blLn7K6bwuxODuWZtHGLAh/Uv8WgnUH+3GjBPbNANBrEydN1Bd3VXOjdzZxi
lw1h+Txod2rfdNcipcdxyNLkjwZ4qdv40Z9W7tlw+KjlI3WS5kQiNz/aeqG/RE76p4ywc/+u1LPk
C1TkMNFwDyRzHqPgq4IWB50u9tT6P4eqGILCePN6hvsWbNh1f4IpVOc7HLl6vNdAnd+6kGEdy7wc
gOelVNkiI/imDs7FskhJR62yteEb+9Em2oh+eF6+VAiW76cu9c76VAEUWNZrjLrc9ipAVTcVu6kY
Dl1JtSttbKgqeBzETnMUMUrFeOHlFYFNDUpA2nIZI+eQPkIqfSFbtShPblOvCZUdNUl9AyJQOehi
9xP5FXsjcTbBf7hP/Mh9CzSgG71R9ekHN/lvITJOLRr9EvUZMECrNzfSJg8xu9Ws7fM7OYpmnfbT
JrX3bUtb3Qim6txFEfcbRXtCDgZRl18mGSGdCJNklMWfMu55Dplnmbt5JM+wNTuYP01tfCxF183Y
dEIwAUwlrePfaD/St5ETVA9Vi5bmoEJ84HcNsiVR5GyDNHK/kkKFZC/w/wKttwuS6ZzPSo1SN42p
YVGPl66vYDCUXawxXF1RmTfiS/fTJgPlQRn0Vzl37Xhd5i7LZBChiJXVueTTRnfZVuIwJGJjSKo3
/Ke0sWNwuHunfw40xwrpWIfyTH0f9Q7ZsYbBfbeuIx8jSqBJjQZ93nuyaDaC5z+xY7HZbfAPd2q4
TUgC3snR+n+Asp1v6Wn+EZnnSNeL16bqowczbz5nsVt8TsiXnwIAMzsQtsVnuxkVkLg5DdJi2FlN
vNHZl1zl0Akv3BzFlNccZQMnK1R4VmQdJVeTNllIRtT2E7/hyr1fZn9Lc08342H8FQUt0bsobYjf
RdktWeDI86YvXAAvYJLf1uqM4G/J/7SspY/qoTR8xIoqI3spEGbdmVkYH1uvymAg88PbKCtcAOV4
+65yHj1EGKUzEKbUbV9dhxxOWf3VArM4Fkk+HDs6wV8acw42vWAun8YQzplY+0Kzermf5yo8F1oQ
ARlreaHscfpO28ISClUAjKFJbj5OvQkMtGt8btTEzZgb9+mmEnUvujUBU4eQ504pOq1uDlNw8XcA
zyLKqv1jkYThfhy8t7P519nqXc+gKBoeR1Dt+/8irphAQXAZPvqZWeqf3THeUhWawDKC/VahgNjG
8Bl97bXsacHJe9Vxdsb+73xovtUKYmx66LvgKgL3oYTvHd1s2kiRBojgLWSdQlGrjZkJmd4WcY5N
3QPjve/s56XI3LNDtsyuhTU0ac6d1zWfoBc6cGePcOdgdsferPWDCzzuqwAttZUXvERwU1/s2qfY
JexqOnNVn6oKOG0xnAxkUx7nKT/rRWW9Gm6knmFkFwTDBnn3qRhu4DUFHSyGyHzS9aIUxlEGT9VA
ldZGsUV6g3J8yvuwe5BOUz90vPGvTV8gV+WGL9BKq2ezn9yCO4H+NPYOF6LcU8+2Yc4dJXLQvnNd
K1W7K2hemv4MkrHeB6p6U9S5fmgNuvlSD0ktGsC0TZQ42YutWeNTlWcb6ZTUOLTBfLcCMqzSpHng
Dus5YAduBoe+bKovGVs3t+6nb+BwuZXwdeuO3Ehz34wT2y3XDw4GjSb7pQFnTEkyk0x9XrlEZHtO
afWU3H/xi5AYO+QQId6+JwyRgVafDdukTw3kcyyQcuIg5/mpzz0MhVWLXToyprtiaKwXw9aUu8FK
S0QpLOslr5v5AbrAGzlSIkyITxdRNz9Li5rFLypKoIDGcekaZCmOHRa3ci2tJx1Zoxt4kEP5SG0Y
0e6ElB0VxTi31f1EuXgVaUrQ9MzYcIGdK7J0PtDuVp+BUbkQpwl2ILRzRb1Y+Ee3hiVcGGVQrNAj
c1DFWBr1Ln6LWeaskXlqk+iZkyPaesld2ut9S8Wb0zng8wgoUDvpfRnfmErOUHrkwcst07vRTN25
USnOh1U339HjgcC4PKUlmc4+rUdHO87q00f3u8jldIgchcvjNG2WsT8Y8x1cDZOylad+hfwFIl6n
3Pole2kMeRHuirQG7NboMOqJkhdV1jJchDTlWB6WSHla9zSumc0cb2SjjbTBeeo2B6gLfjZEBHRx
Lxi0TonnG3dKvkmk2AfiEL1RJ+lcsGWr95djhZ+tzjBzp5s0zr8tUpJyYRnnKTqiLlnL5wA2K/BB
3ParHfyf5M+UZO82Kd+dprsYo2beq21g3dOplpN8Kq9LhO4kwQHJ92m7hrhaZd6vS8F2sAVmsbPm
jC39qEe3JjmGjTcp/YszOOlDXMwn6ZSmbiz2rmc3j1U89y9eYEMT49FYJZ3TkI37Av6CQzeqw7XX
aTwzbUEf5iXhXpa60U8trkBfSSaIMys9B2NE2882GHPnXqqs9B6wmKGcPIjC4AeT8iuBV8KzqHv6
zRIiHRsv64bbNxmIyQm1U4+YsWQdixMS6kWQuFs5NOxk3MVFUC9etU8ffHvQHotI0R/NUvTeOD/5
nf0QkgdBxWj2ITRHgt9ZDvu5nRDiozF0oNkfnm2ooMN8L6mgl9CJ9heA+NMXN4Sq09Asn1wkYR9W
FGFoIE1fVmLpUoMEyIhtvm+wrGeDUl1My7CekfVKaLKmeiTbLPoOYkxYYhZnILopbHd4LbuyvsgA
GQ8GEACtaMuAwsC8evNwgZLZepYmbSJx4mnhpilYOhQ4C77b0wOthCacerDo+AKJIQ+mqjmnLon+
Wk3yDL6jXWN2/kWO5Bolj7S1HNF9IVaTDtT3nJPVKH9Kkwz7Nd2YSMwvDwwpcqGV9QJjhvjJhr+Q
nlAJSF5wyCuaWS2T6jzpn98hk1eAcyKgzhDawKDv19lxmbtinZOMAmzJBwOIFFnfJD9H2qzdFaUH
I0kq0sKad5cIk/RLLVCvmMHByzFO1a0OVv0HlwztbimW+W798mHYGTSRLt5qyF86w0lO6Wjoj01H
F04pwPCytlhWfLoaJ/rHsKZvR5YaZbD0ylJjLYLlXNgI/SdVQwIZcBsACwpqsDZE0TeRQqHzIjYv
ajNq026y25y746BiB49Hgex+2ixzssbfwoKrybTLMifjzmobZjUkwKcyKp5lBinpOxp00iQ+LH3V
61jmomSMPMvtqd6y64reAuVYTpTuNXNFGzWAN5k6slOys6VLMWihH5J0RL5quWdfc/NbyKIOiSQs
Gjz1SbT03hiSlsi0UFdb5sHFdgK4dytTOzKZkzatQX9k2d2s6Z4qHt9soRWz7dRs8enqwu5GMcW4
+eXvNJvxusbH8dLnmEEiZoeecSgtbpDK1n31O3Rm5SEkG35VFNe5Tnp435hafYs0HTyoGfC364TQ
yt7VyE/LYGmTZ01BcjUaj+t0ebas20DewlaxPiQVSUUQKzyYfGjYyV57r7vPBtUcwl1TlgZCdVZQ
kvBLizvereJOnq2HyvfCN/eHmNqu8QS9ltz2gmRRrLCGGBEiaXqTnuW1ab1Ada3zrKpBcXqnjCy9
wmGQxDm9gawFcPuXA2W4nzPWpRRAEXKGvC7CO1Dc1DrAwaHQfFTJkwjd5S79NFdwRJFHuzodXPxz
qupPSNFttT7UEIbLTyJD+yIjq4b8YDJnj3IEEudzNpb1Mg9BEXjCoZG5k04EoAaYdeBslKt2Vujs
3B5SAelVKgjsPYGLkkPdhB06MWHcLeQTiioIr/Sa3aEYyqdbz7Auh+4M51OUn+l3AmkEHVt81/kG
rQaZP/80uM34h09b4eFdkOar8d0yXiI9nyvuFim0mByXWm0dPTfPVTuaZzNFmC+iiFOIkaZo/Fvg
p3+eyhgd/D280W20l8N18tSUUb9ZjV5cbQEbBHfStHjXaEUF6qd4Gh//ozORpPSQXzuHjtpDHuf3
y9lqM5uafiYnRSg6ztF6+22gnGz2dxT4UDASKw0QjZwmpZlg6+8glrKsU0iSf4IWIkGXwbKH5fDL
62tcxqhR4YhlIEjQOzrSz/xAGM0BstCGrpYifHbtP/Qi1h4lPLfUuvyg0rm5kz558MofqgiQA7hh
3wJkfKD1n+yQbG+7Ez3im/W/btFi2Zldhi6ceDlA2UJ6vL4UMtAV/5k8m3V3o8NvcLvalxnrWBuC
XR1kydNgu9p04019dWrz+bFXRO+b0VzTqc6+pBnKgJEWeGfHCdqz2xb1vpjRsiwhIuvhxtka6I5f
SteynvrJfobA2flKqTUAEzO7p4F+/88IVG2aeXa+ZkU3HjMqJeAOCLPB1Xk5Yjddpmm39EgjUi/C
okL7VliwT8J3SyJTh+lIxtPKGcO0mAwX5HN2kwUGvPeju6W15t1pN3rhtlQgy5HGBVoHvjl+H7pY
uQEa98mgKjeGiZDgQB/CwRBFc0Vt/3ZV3b/Xwtp5Ikd0cb2ufmwc2E4vgRv5dNJk9nnOQDcA96JD
fhrj5ybK3Y3hqcUeYcQ5v1XRFj4s6ITen6h+jcZnVd9MNFZ+jp0khqkINVsSrsZno63cQwdSldQ1
w2Awho2toQ40xBYlNS7u+yk2RN89Kd2wc5GeiiECQ17ORcg92CQlr9fkkV6A0GvTVHXNw5nBvu+M
+N5z0uAmpnRzq4WudQd+Lzn6YMVFl0m9g3zT+QRBRwvjsq3QG5ZbOxqjLe5FerKnlUb2CwoXFMHk
qTzEjV6xR/Kj3WqTcyLHMzZV5XZbH6HohyHR9GvPL9GKlpVng+qHuwENSfb2P2G0vVbp1wGSamla
IbPKFEfvYuEGNk8V+IMbyT8XFCgme+F0Xgnrpkgw25kdKjsTVPOo1ve2upP+qPKBRIbO3x847uQw
neNsn001CqwrHESCPzwY9bZgvLu9HMrDEjN1YSGggd9buzF7EjmASUJb3/oCvpFWgKVj9tCSoFQe
8s9p7qsPq8ECujJVvUJGAzpUyXgKwcO8DX11WuaZghMVoKN90MO+o6eGobRlZlrdJY7yLE1yKv2G
3zIzhpYoC0CNh67yOkBDf5inrjnIYaeDs656GBjk0G20T0bmRw9y5D1BuGy+Jn7VPWRa91xbnfIa
N6N3K9eDLAW2shBS/WR4nJte/SFOiiJYTsb/ZfkPMcHQtF8icmizG8DBH1evNgDAvUG7/Dm1hvzs
JhH4MMBYnxo3/DF40Pgb9C7DBF790eWUxWfDD5A16mknDGb9xm86GIALpdmacDN/L/lkh1XS/RXV
/rfazbur0YG6nlw24bGrZ999Or4RdzKse8VmF6VGDqARhAC/q4H9yQc/D8NVDx+FK8R36jT/PkXm
bgRK9tmmunhjgZE9VrA9fDWtB7lgrajO3pzz4QRb9/gpDmluEw9UqkYA+0ndoYFYjY+2ByTbgyLq
JQnGU2sb9k0Y2s1mSke2sk0H2qdTzL18O+VnQr67bLoPedyZl+W9Fp8VKxo6iPJG/Wa11WES7M2J
Krwql6t/LW/NM4UePzot+kNrrTEe6PJyZ+0oK4erfSkzCu8wkWiV3qAz74FdFbsmUMvLlIbjPk4L
88UpkPNT9Tj4MyPDyA+S+ffcpA9B6XVfDd1Utzk3T4/UKkA+8xW57Wwz2SaGpt+blp9twt50XwLQ
PfvYm7NzVmXRGbIbZe+qjv5SuBVV4Kpy/gp20Bhln2A7uXoiaeiLbOLcwlsVkVzcu21KDtF3M23x
wKjO2JGRnSBDEUHrRPJEPb2UlXkUtD5raW7y7OTUjipdS5Td1lpbOZeUstY46Vlj5BAB2J/FvLXC
Jz05BbkNgIevw9gGWwm+kDCMjK/QbnLzkO+oRXddXpTohcM8dytjJJqjSlQwmnbyIE1j1DSXiaQc
inkOYipcb264/AToQZTJUTG16poXat7/qcSK/s3I9H6PpGJIN9ZkPMhDSd/mRc/yYw2F3GKS9tSZ
bivu8M6RYNOWJttESBntCajLxHTpqLykPcol+SlDPIQ+tGD0HXdTusOejHh7geAqe5gEr/8w+c2h
J9e67aIxe1gd/4yVTtUAHOgjzrKVYVqf066oJPMZkkXRM2L/WQj2nEExS0jllP6Yh31/Mpqxekhc
ku4pzINPqqM990Pt3dZeo+cbp/JoamhGx9+rrfrzVAYsVhmwxLYkQymQxv1OGmVQ5fu1tUUKvDil
0L60YQJ8T6ss/1y6z/RVeRfU0bzLGKCVuzMEueqkcdHPnRK1iHqshpvZqL7IQI/iNBAMscBYu3dB
3UYI74m4dBqivWXwIsmYmUZKrl/5eKtYuXqoaWkVNynD17yP4AaNsx8jdFhwgufZgwMfBHqkgbyN
WSIkeM52tPcRJZjgjQEMPnT66EvkmJ1g1PYuSPcOr64HJwNmLvRwh2vw27mtF33xe2vaVd7YnaTX
0o0Tn63quUs79aEz4y9FEUVfUOnSjqXj0rptIcT4RsioRXeD0wT3daUnZ7ce3Z3JTvh7D9ZOEjIp
tLqxKw7p8+T3Yy+18eouAq4bO1f+aXSV4uBzN4CF1UQHsmolH3yt0jrX/zQPbY7hoHEvjgKgU1xD
M7hvg8glfzcWV1vPiqu0y7N/OoPMC4EFiRDhgDbHPbVi1jp1aDLtZhzTr04OE82gldC5g47wBCYi
NGJkrcQZpKl05jWht/vgkMHRUHRHpJCSzTpjXUX8f+ck+2u18IHoNZLM6dNct+UJBrViV9Z+cUK5
EZLMJJnvwybXj3NTxnfl1Ld3iVp2xxFdcDgPIcFV+U8+qTES2+7UD9/LOL8gQyLoZF8rxDWCTW0l
92WuBt8RptM3Ngj4l96kvwVsMnvietPrvna/HBpVv0dXbtopemfuPjgSEOC0VJBPiRTPsGkuE9Fu
vDcG8HuLLeh94+zCwgrDqX7vqDMyBYlSRzfykaRxMrIf4HHKLeBpIGhKlHRXn+fV5uZ1MaW+CyFH
k5a7OApm5FgYQgg/QRYNDxy3x+kEPEyAaTTd/wEUXOe3XoyGgt3cesFDSuKHkYBlkiY5Yb0Qxmb6
2Q2S6ijT9qGh/x1piA3LEQlA7ovl6Xr4SK4V581b5c5pn2pBA2QhPVmkkf09s1WyHoo1PJquax0n
2FVP9tw5VwCwDXtAt/4ytMoj6lA+Utm+eQoAQ+XN0P9Q4M4WG6DqRfcQQOwRoTqrXq/fIi9Fh0nq
t48k2WFjgDTxa5Dl0AKaxt8xKgCQbz+l9ahfBik/0Ufa5sOwqcL86Kl6RkYBQvWY9PxNK37S5e9y
LEQpG838JH/g15/1NVY61ljYnj7J0WqXsUmEjqQbob100Xzok2AHQJcmC+etU9FGJYeONkfnxgn+
kqOJLrBnutef2lidLr2f98+GlcVHh/ZwmOVx9nY+PsXB4nPphdrOQD6PSmrY9wiD7VZ+XL+x6Jic
bG9LjV9N6QsRin51ot5WY90+zf3rZIXtNZkDyIZNP7ohbYtOcagDmhO21WFzw7Opq/rN1oqzKjei
mxDF780azMXC9ZPxLKFLXWHZqPgE3xbE0wc4kwQ2NXPAOxf6C/5pkvgpEhB77ifzjay6K3ai0I05
J5upyB2YeF9KgAnPFnW9l2BAxtSbY/VOho5m4tGsoGii3UffIxVr7eWbYqv9q2PP/a0cyQMAGO3G
t/mv1rd4Ug5eMwUwCFhcPU7vAIngUOmi1QBzLajFMIE5a2MImKLEMmrO6MQnMpQOQhzDfFuZmbp1
IYM8wguBdpADo3Cm1eMDHd3tk1qa0W3rBHyrEpWhN5n3pQ8bRtQCuFqBcfKbOsvvsdU21YHqxoB8
ya/v9XL7Kl1ypqVBWZ1YtAqKorE6d3+PVjucZYUY2tp6H7tmsRSY66RI7mivpSlL1JvrAvIrzb8r
Ujt5pAS061BDAxXkpP4uy0MgS7+wsStKNp2exkK3LhIyS2IpPPaSZ4xbWUOjmSsVkiSy2Tc76347
P0uDkqrJtnMbaG6F348i7m9EuA67Ey3vohAtLkuOOFStm8NxuU+T0bqYU8E1S5rkIUXDWdjlIEDH
eYEO1B7fpjKY7tbD3Jc0jsXGeFfUXVHROsjYHmpIu8viVsZJ0zpDnnmjSiWpvA6NEd11TliBA4V8
vAMxhSRMHn4J8+wb4LCB1/mtfcp06qfRzIavoSs68PwgeRrraTr0Wgi5fNtFd63X37SVaW4QOYds
SBxSmmauSu/4hzoqtcUhbdJbWO507VAeitBk3klT61lkxqjEHwvTy29oDUJiy2rqx8I3UToeqFsv
pRM5Tury5ziuh/xWjp0KBNU2E/Fy3IgupcrsURppguowqZRQTKv3vzZuCZknfIxx2t96VBC+jY3g
JYEu+2EsZg0dOwSVFXOOHv45aRTMj2JSRk7v2ywmef8yaYSdG6mEuIWZlAx4rSv6lUzdtirRP1H1
nLR9zCYSEobgQuMSe0Jx6LwUwLYdJDerLQCeCGFRPeykTS5g0aJ16i26uiuxn5Q2LRcSow5FhAYJ
BRppOcgzeQgyA8lGu+KKoalvDm0MVOAMP4fkFAXz8CCUXpgrHTJkXaW0snTTmgA7V9uHVcpmgFik
bOnz/7nwuogTDC5ttOfVItdZn2tVK8kpMuaHD/ZkYPM/l3F8qsQ7atoClEKvy/J+u/74fmiwmRmG
urvK2E7/azKG9BFQYn9b0gC7WfQyfRvOusjsHXon0du09bF+MJRxu+hfDvQUHgazcXargCatXLcQ
JZZXNtPqE3uZk1Gk1mmBSEjwxILAqHYFVEQLsqIealIFnnYzaxEcU5mnbWKt1ZGSbafrepgHY7oW
zr7yiugqQ6VPmmewQse4ollkjY+QPtQBnLNc5GXgY8T81S1XGMODXG41y7NCq98v9+HB1iVB5T/w
nYhvl8pS7HrOSYmMpw/VKVmLAgz6lMoAUd1ay1NdYir7IPSy7VrOWr1LtWody9JYJKKNzlf28oGk
16m3kH77D4rt/2Gng3a71NoE/Sgl8B/SJEt68iBMbYMA01Khg0BjGa6AbtqGFUd7yII8uJ8VJ/xk
DuxOqfQ7d5FWRJ+SGmFngw6Zk/Q68Vztg7g2D3KIMju1n1GzdjJYmylkK05dbKV3oIEMCBYf10As
1deDAu7CopzMqApT7bm0vknXshiKKt7MNUeOKrN5ks8q1UCzk6D8PPLpoomnCv80jUEFrSGGaNhG
5+UUeSZOYS48yzO4KKMzZCAteWwAk4X1hxYa9i3txG8HQwytuatyALgYVU+xoXp1y7fxUAf1/z6V
ocssucC/jtdHkjEa0JQttM89SYifT8GRDyzHjjOpSEHWm1bxg3PSULP2zDE8r8NI2Mp5SmgG1MeH
Xhvc44cQio5ps1li5BJyjjMaMWosSIOIpeUU6fywtLStDhlHpuiPxHCNw2ovSdY2y7Mss34+uFoG
hyhImtsYIcRbefZvw/+L7cPK/3mp8HdPI21CP9msT/A/L5NkA9eTf4v57bPx9JKu02l6kLOWh1uW
oQ3gHw/93vdvy318qu/j3/nk1OUR3lnloy+PiIoYnb3S8L+e03//uO8fXS4jpzZJh57BuvbqWW0f
n9X7lf4Pj5+lgB4+vkHvxu8e9t2pfFr/Pq71md8rx6/Ykkb5bSkO8mywrOzj8N9CZJzAk93Ks9/O
XUPWuA+P9tul/ou5H5Zan+n6aL9d/sPc/+LR/t+X+u3r0inKIwTdkJ6Ll/63z3Z1/J+frYKaSkKn
wj/e6f/in/7ta4q6Hxmw//Y1WZdZX5N/m/v/+Xr8dqnfPtq/vh7rs1xf+d8u/duQ1fHh5V6XsuEk
i5IAUpcO2Tt3M3EDcZ3YPW+toUF7FFy5BuwQYyjQMX1Hu31SZN5eBkrb6h36mF4H4V0dywogWfEY
FohbsQxkzW8LymEAU88Wqj3UJOYSxYqm3lXGqF6UIB/PSREo0E8401eXAnebR/onD4Fh4HOqcd+L
gxfZ7jlOHZjvGclDRBs7m/5sOuZBLFiVGsVeZgQTYLbE7LQlWgbKKeQgqEoW5e26gK0MwT1Uzh/W
9YwZBrUUHVB/9ILXptHsTT7M3V01GOErJeCKenJun+OxCl9td/oBWzOaQmKUx5A50HZ4L0fg4GEO
pKFIjkpjJgMFZ5BcNUif1cGLNgX8BIeyroTQFGRYt+9OTT+o9e0IfOjN2q+nMpb0RwOZXAxhTASu
EHC4BU8zLBM71/aVo/8lcDvjNUPMmbpQ+dyrSfB5bF33NgxjdOBrAyIjn+21MWbtQXqbcuy3UaJo
t9Krj9GnkYLag+3b4C8oamqiHFpA8brJQLd/p7HtB+RL2lOoxrCoh5HQQsiH704+bilNRMesRgPL
N8bh3oHB9h4Rhtuoz807Ty31aG8oUAtANXNdI0qIYa6N9l1abAJs6Jx7765tEUQV65S94BEm1X2D
pId3ITH56gODQFVKHV58iIGUInpxyDwgcncm2eAcTETP723PBLvXwqM3k5BxwsL+hNCZDlnjkCEQ
yNC2SUdDEwWoSAyr0PWPwM71HdTy1ifbQiYTgRb/zQuv5HEOkpymIIKNER7dDBTuXgbnE70yUChZ
b95prg5xP0YHGZzPtA9oMLQcZLBpmsYeFgN98QJD7faa1wdQwqqsrGrpPoUC5CiDi6Lyduakakf5
LxgktdBTUoIbuXKqe82ObXNzI+eaBtjsoreMG1tBtcuqQjL+PF10m/r8XJJP+OzZqLa4bDPnPFGe
PcVCIlGYQ7O8xOZIzXae48/G0EQ3VlKle+kNVaTmFdjnT9ILhd6fdNv4V7Moh4vX+le1H+Od42o+
AuBK/dLRrHnjGgPEO2JYGK12zTP3QRmn+sXo6ualn7JtEBfJU1wrryZQszva1OajWSTFtm/NESW6
AVnyPh9uE8/OkRzLfsAFmDy1wMSPmQDPp3pJ1140DfEBjD88K56lfe4TuJFmPavPctgZJrINXBJN
oaHjT8VLQS9p6QDwLhuleLHUBMZQSBBu04TOLL4v/qEqRhvon3Gd0tqEi0g3Hw0wvqfehlxJ2kJa
jB+d/2Hsy5YjhbVlv4gIQGJ6LajRLrvKY7tfCPcEYhIg5q8/yaK38fbpc+O+EJqgKJCEtFauTD3q
dlUEjm4qo4PMwUfVpB4MQvO51M6sYJWHczwDkS0uRRVm7d2rrtNvhZfEs8LZw8R6UFsYiLpInZPZ
CnTn0B5gXPYkjg7Y/m/oQFUCQ3fJNnr+PirIksUAJokJ4olWUsWPgGhj9+eo9iUbJFwfEL38Llv5
BpolEPWMFhR4lGy2TcTHHTwLFaJmTuvBTJWCfvVc2ITqb00IO/UmbcEfNzBZ30Xdrzbu0jNU3d+G
2sv3dg3mtEmEHAhQM4hBw2O45i0EH6dLYg2BaO3skI2q3juyia7Y+lu+qZX8IjP9rkDcaRADl73v
MvtUc4UwW+AkfJaq6dC68pTxxrnateVctRRwZnOC3ZfKDMlBhYkpZ6PiMbkahrNPwDN4zvGAhz4L
j+CQ1ECHh0PNo2qvOVG+AYuCdnYsu9sNSas2QF01Dfi2EaOyJKWEl7nsunTbgBnktp2jXShFbVzY
iLeNXqR+F8OeZAD0UPT8Pi+EfqESmBhmQZPYARoODaii9vQBJIRgl6Yy7hgp3HMFxCtmj/jAfxaQ
hbxbZe/tBrpiApiXgMroUBRecWHOM3TV03sXbqxLwfwCIuFPbsqfEtAh3FVZUz/3MwzUQkDaWVNR
/QwuPUR6IwYIlEHYnIcyklfPqOUV2479mGj22QWlAbAAoFPEoHuYCSAfSmcyA6fUtSCevYFTORTH
NAIGg8einel+N4AS1tuwdm3fjaL+xm2SU1YN7rV1vQHRErG5DZXI3jot/dZUWn+NxxqPEsSl8ILW
+cbQNHiMCjaCkXJ8533Y7i2AZR7gA465HnTRZP92NfsC+R7Qb+Szx7BmoLE3+XDMXJggeJMUj1QG
bNe5MyuwIZb4BmapLA5MVNOtPmp8D7dI4sXAcuQWu7S1lAG4EcWLo3q1gVKdAnJHnTunZ5vaNXs4
Qkbnlg66gkbgmqUUl05+gFX6saha0KBTWWfNjj+bDUHGLGc3QpXMR0D1eDu60PqOPBOKkI6RfYMm
k++lWuGD0NY5pJVtPEN7LAl6BkKNiGvWNcw0HyJR06mz5ydUQw1uW2lZvtHa5HmMZys13LtmPQx/
rLF5Z3ZrvsrIA96uycQBtC3FzgZg2B7uIYU63MdYfx150wwQVI+NQJYp822w159ZXoenUYGwfjJv
QeQLMhS3fBQ633aaAm5htL/zjmW31gRLZRhBdsiRZXEeEKS47bt+etUayDkYe3xJTG1TFMy7OEFq
DfaF0oiK9S6VZVykNtjA0SIXhTXaJNzbAFHM92vZWDvlNjKUEdBZVGEkk34YDLBbrmVgyCsDhD2+
lTp2yiWAWc9hlv3ORGv8trx6M8lWwf3ZexuEohQPrQDJ6eDp0Ho3YYmTnYYQvtSDkmpRvBUQ7yy9
hF86eEMubub8Hl2jeGtaI9qavOuPvO7gPSgbTGehREBvVzw0jsWf6tYFtgroN6dzm7sGywqQbgNN
Z/UC8eZpIwOqLUKomcdTZe61vsnOZjVYmw7QTcVBsWl3J8No1CUDgdDTJBG1aQtrADbJcQ9xX0Vb
F4iQYNAb+34Aj+RenxIJlWLPhkobgoyaQR2MXsm9U8n8GiO0EGRuRfQzj+xTVXTta5rVsOXlvD/q
RT4+uD2mR2qhi/FqRb33rMcNRF8QVHQQRhk9gRr4R+aBVs/Ju/EOkvPJNlNtcmNYyr42roPVJkjs
fuSq/+3x3nnooAmD1SRIyGvdrt6LcudAIW1jQMnwifXjOfJ645thFUYwTsw6o9fLG1AnFTu3EADO
x6DMiySkrko5+Lly0h8FQnpmZgV1cROwcThDfVNmjYQxP2l3ZWeoBztmJcimGudtjO3LpGIECuT2
2bDz5M9kqR+I/DJfJ8eNgh6un0tiQn/eUZq+B2MbCDQEeBpjOF+0NkUwOzMAP2P1HVjLyz8dm+np
dVCojRZYqsr80dBr+7eVWlvHYca79PrKh2JUftXtJDnollMdS2lm27ZsU78J0VHN1uKHOQLpIuqW
+Y1RKEhJDQBHAJyGJR8YarP6De9SBCLyGmhg1/Wx7XA1YA0RJFBbFQb9NQXF2BOiHx3QHwgQwlWN
3Brggrg35RiCzV+6t1GBOMccb+5UIDAeE24FlGkfXcBdDbi6gd1SAnXr+yq1xp0nQB8fhXa9r8I6
OjtmmR8g8O7deDJNjnYcu6eqFH9sG7Qx+qDdzlhXsCmYIH4vqyPlqJwO/dxibdbG9nuasm6/Fq3N
4qhrt1464COrHOspNwu/mvL+oZhz0J58Z7E5nnurhZBVbNY+AwzsSFl31G/gzvsxmTy/g7ZbeYEG
SuS3UuV7ymZaW14yE/hWm8PEPregIqqERx+YQa0NAUrIKmCMQUhUiKgLqrFvNqli7m0vuv65449D
m6g/CMDz8UECmES8GdIlFi7QR8CDd5mS5kfRG8BGeexXC/ZsJ2/AdZ1Y97kaL7KPvVPU31kIzPf1
xH6QbgRxQfgFXb+DuPwMewNeOZ9LlyQ+FaOfR1O5g9Zpe7QY4AVycKsX0/HAe8GAzKWsNxTddlDY
M8emM2wcrCquJoIsri4C6zadYY3HtUxO6Y92cJzTNIb9lcpTHl8tu5aIzsBH2u8H55CBYfBMldDe
/QW63hzQ2gLE873qXjIQg5wGMB36UDhW2MEnz32XQaU9HJ9DRxaBG6vvBI0Ew5kBsiYNMhKUpwMA
aigs42hfxgyi9GhC5YS1hGyjezS89lzpbXzDNKC1tRBzL1Y1w8Yyu/7OKQvtIRzte4zp/E22YP6F
3A3gLnPWa71tiFWp5LeanQusppJhPE4ieoCURXEbe79lniQ3XcKL28GqL0ZSqnMRGQ40Tg3Eqhv6
s1572X0r66fSBmVI75aXqS+/dc5onKUljTOCX61tomm130Zxcg1T9lBWunHTzzk6JGOG/+d2J4Jb
uZAzgxT3jOMqs/ZkGSYEaS2JuIXMwfuEJLFjYcQ3aX+pIVv/wyhdsYkg/HFfhO23VjB7NxbtgD6Q
8dcxU9BTHL2b0BLFtqrCE+fpcEixc7iRluXsVQMBuSGFLcCB/6jMXSeIuvzgNd41kdL7A4hPp1sI
OYx6xFwguPLn4DLsrAEDerURCeh38DHtbfwOkCHgxDVC3v7ghf2q1aDoAtX+piglqHIj6IWYRju9
O6F+rzBBPrheCGopC1/YDdh9AfEcq8jv5ITYXQmj4sw0sdVcWwGiMUKJjun1TSRDuEVF5X2bGBRx
zV0hRfdH6/ptgf1ntNHkO8/uEadt3dChH4R9A51qTERJdR16UJhPTR/7JqJLfqY5C9JwNN8iuzzb
4JnH3gtE94j5D/dT5tqvgMEgALur3+3SwU7dgGRu1Y7sYazqHwgcDQ9YyxmHWKpNFnbiFxQu+k0n
ymgnTIHn2Vbd4zDU3zNRA0QKpOVjOJka+Kcg/Yu55oiYmPAArSl5ByHWcgtcDCjEVHJhegV+ADMe
X1kOiKLHlPfWVvWvBrifH3nSXcXkII6pys07XUC+xquEdtfZTQ4qtuyXTBvrjQlRY7MdeqcUOgIX
J46fXHASQ6HPeKlj27gHvO+FclVfKSw+smZTmnL2KNb3K5ZI6CBDFapIdmOOVbM+Qp0qj/Wnkg/u
Rhdec9NCvCNoitCCSo0Md4VCCIeEkF0Axq9hN7tpj3J2cXq/BkgnX8F6GVrMuZOR7W1S2LJ2XuFg
0YKpWt2vhdacDePWDuAWLTc2KP0gPwYWPQROQX26BXVvB/iaXvXfgRy134G5WBJzyUeVdCbrv9vo
6WC/O2gMPprBh2ZDcTeYQ7zBeJPAjtjOJa/4z74NqzddT+JtZKrhSFJWCNK3azCZbXgX8wB/ARYe
BnQUhK678BhDmuC+HhAgBPK++EeMXaEcK+/Z9uwKYe8831fC9V5zDxH3qhY/YEDjPnS1unONyI26
DohxmGiIKUUsxBrr7dtCvnwpXpti8eSDIw0U953YePGs52FGMNF0o9oOs2i5mzsCXTPLjmOq5xcz
r4pLKiyo7abVO7XADncOfY9doBURnljsIhYhPgPCQZewMg0YL6dqHxfe+BhWNaTrZ9qyAaqCZj7K
H1hoIkgU1vN+kq+jBwOX5wjY3ZyofE3NPAnCqORHquV6+6KpBttPkSUvWX+l0tCsqrvUBcdw2Erg
PkC50Ry9Bqg1RNEWQZczBKfMHJoIw+A/gerEQhCvdNTw4dJCLdvjRuUDHWrG92OXGHeUK0yhdpCQ
PmQx5MA8y0ZXhPjedzM6aFrcvE+WCfgZM4yjFYfeU5l29yA7b96BXht8BLf0Z3eMnNtpzEUQuU36
5shoR8Bm00CMlQGgEFT8mIPRBXra/24xWeiivZDWCcGHz6YmzBvETrJAMhX/yLRXBAT03xkX2hYB
qPYR9I7FthattakRPonNWmH5HWSsHyVoEK8jaGG51liPrdNgSc/UO5MWAIFmXW1zrUCQM/7lZmQI
9CkzvcRawAVfFwX5qlTtKhWfDDAk3E2ep15KO74BJGW4YqvevOT8voiK6tmBkfMRIwxBFSi1zTS8
n8LxsSzwFCI76wIzGiqIzut5uWkMTe47t7JuoM1cIP4TElCIRnmgg+GBqkIloMnC2rBLfRehmkFU
DdnOniCOSW2q3gWuUQfP13xaPxrtZb5I3EG+HRqWkGD4iMeydAAiJ7eN8IgQo0UHoOqSU5h6b4sk
R2vfazKRCEeO8cg1S7yKNIRUBghbX6msMKFp/SVFtYW0P7fTJOJ8pFtszFH7Jki1kdX8RvP65B5w
TAu2yzTZxoik2LGZtGDqk/g8twVCI/FLs093FkV7rGsWCg5xMizAhOKuTxWabsJUgKWcNgRA53UP
lHJg2V1S3kfqX7VgTD47NES6SMfS0dnY4Cb8lRcw2ulhaj+CtzvfjyU2cKXNoXg7gRTDmYT8MbdF
xDnHvnBW6NAQAsNaDow5Y0Bct/Z0D/rhHvMqWI16CzRWfK6o/7uCzjCFfp90yUvsNAAViYQ9C3CH
7SmrctN8xn7H3FcS3nTECwYT1KtPGjC0F62JS1+WRvIr+22VjP+0ED0BNXlsO5pJmCcBZN7OdZj+
EqbTgxaBromF/XMxYbpQDe/A69KqbZi7z6LSnRIRkjEkzTWdpeeiSOI7lpXqHu+mPWp19L3TQ+So
aD5E2CochSu+U1EeV+Uh5lAXQL/EwIzKn5ArEOfUEPzGLGQLW+Wlt9vhLCjUFiFpwxmaN8gDPXIC
ka+dY7DtYwhngcgNtvQaEbW+0WCDuMPkMZ1GoCW7OWBEmCCB5qVXPTqG6PZmBIWgHMH7l2QG1bkj
wot6bSxAWoDJG2GC5nNpdk7QF9zYkxLaCMriQHegy01aZ1Q7zI31uXE9N1YKEHkzHcS9J0N1UZF5
GBwFopOZ8TQfQmjBZtlV1KAzRY+dNasq50SVQD0DjqvgOaDapveK06RKsGzNp3odvDhgqPVV2LHn
vNOyXZOpDIodeOsgXsx3U1SXW2llG6hkYr7yWusGsZZQyJyzNIfpWrQDF3d/oaI86lSQxi46qTNz
z0iEBulGoq56xwN87My7lUlvLoqijN2Vjtdf0ij1dRuRpTDVFE8D1mrXhEH6llDHLAtftMbVz3zG
HXN0wKBULN5TdrBFeqJTtQHMcwWiazcxIohgLZ7SW51xsAuv+Zw1UwA8DugP5uq1QrC8RMAIaLR1
B1odKknGGwsGtGfLwCQMTmTYLlgOAVQ4PEunjH9N0R/DkdrvDMGDrNAgEdc0wMSyqD6zUUQ3mQMk
lqXi8jGXKZykkx39Uv2fRpXgvfvPOTyf8i00veuzXkt2FOm1C736im1d6UMXRu2XmZ7yhgdEXDNX
e9wZsCyZhoCpMQ90bosdIVDpAKcd6JWU/reMsKXUrgfqajfNr4PahRJbS5MpCwMMvlNf04AFLcJG
PkUc+FNKiY/UWqv18ErwRIdpFbF0Td+696UlPayeou5Hxh0YE5T5kjSIn5paIbGEtuvntg5hckeD
wYGQHjgCo+uQ9hKWIejijZZg+OztqAEPzRHMcIV24s7TOMtqIwocDg52hJZhvmSoGL6J5MAkh5Np
brU2bTh3N4kosz1VgCcfqn0ZdDFL5kA8RHug9So9aLxO94Z1CEudnyuVU5FQzsPy6ClroQVV8lkS
3Asb5yZEVEPKnFtaCwmPx6fQMzyfsqaj5FaByOBAiyA2QEOaj4gBpVq3/ZPzyHg2Km+6jK31mGda
dyw8gcjvrAfrGKIKJKzt0AwOP1J5o8PxUrMbKqfD2oyyeZKCAEkVlb9WgBIy2zMxZRsiwo3asDvD
wblZBFGpjDhx8a0U8H+D6pjK1go3hrHNBmLeX8tgtNWPfZK8S/B6Gt5Gb9x73sC6QlB0QqgTYF0g
UO8Evcg7KqJKKqdUj9AK0PcgDOQT/fPHGdQkN2XMNmvram5N12Jdsavn8DXiXRzCrDox0EWvlI5U
npI+F7jXgP9GNBtwnwDKwrj7C/wC036ARuu+5dHwyttpv5glATn3I5Fa56Kt+Z3DWqDaSwM6Rk50
OwFF9qLHU3LwJgQG8s7bYYGk34hWuodi7PUbrYv+VwpbaPfwr3aRFd029K0eQTU1XLH4BmePvNUk
+JBoQeLMfonQGsMjLUhsUfJDFBrKp9pec8A+5w33EN9ywWWGbwWWkwiKn7P06UAIYYs9JrL0YRmK
pPOVgswCy2Ixh6AA/q9Bdhlcbskt/YQldG2XeZhbqJZ5VXYRer7nZcTvLTjDFgbUkZ/jRhm3fwlQ
kdWAcbilSjMDBfgIjrU9LAXqofUaBFdlXgw2NWTB4NQ8yPQKx159pZK0aebvOdjtqU7LcxDVejao
5jKoAmf8TcGHL7edOW9C3Dw6UtB/YU/azhBFi4hUOEicNASTeMPZqxQxWNBE91TpDAHmVvfahBV7
dfqZYDBjyTZq0aqumxYWxZ5VP5ZPOkzrOigORBtel+KCsfu8MsfvFbapQZh71c3UQv46rpKLLq2b
6i+PazbzF1iTV9wZYavtK2e0dwmcwN9d6ED20Ji2h5Lt8vF2UTdMOqjDtCA2S+rcuvUQoRrIJPGe
JQfrUYsbgEL4ExErQSkKvhCeLLm5jnKm1bDnj5ZEsrTm/lNnGhaHRAxIhEiBiY324A85hDQrbkOA
spXOXVuD1GpmGqdDj9Xq3xaI4IREJfh/WsWXFnTSeg06wdFA3/NxjTHl7DKY8B4aCBdAwFB60hLD
eKqFmrahNhQ7GEAMsEWM1RHQEOVTrV0O6V3Xhc9xirY69BGfDGdLVdS8qct7vXOy+6W1AW4aBq7m
kx76UTzzEkFvcdM4Q3ZwyL5QWQiNNVpd7aw5AI/Nh2pms+5jd7jBgsqnXDVTWC+puZKawY433CCI
/m+LuTytRLsRBaRwR1G6fhVXYKPXIbXXOQAMjG79Dlq56WxFhX4Ye++pHTP9TEUOohWGwIoTD1R7
iYX5ZkToStXNBoPyCnWYEaGKpa7nZxoA0yi1W6ywrtT/qQiMb+AuNeH3WQfNP06CW2QZQ9TKg+Tl
NtSHZmsWMM36/68T4nBSD+uvrL/8cZKTyu6gKkxAXV6UJ45I0JOyu/JEWaabkJwuhPLhTuAQax6w
QFRjsbXR8wIL6mnbMgaTCAy1vkR4Zb7tMQI3jmLdwRwG04ExUkx3mvd7yTE+5rdu3x11GOF2kZnj
9ucvOn296eNvCSPfVHmNh/1RMfR9e9dhwqAWPAOBkrC9ZNfCt3UZhiHaobMZ/qTDq1GPeXyhipFZ
F6i0ihtj9MSdzOF370ZxcVWiHT0dhIiCYXk8zGUK3nzDyz2/AwOPX5lKuidwK8D3lstmF+ngkw0S
FurnfA4hETK5cbCIAJUDKzZWhL16kOkVu1U6aH8RrRZ2EOPr3ySmpluO4OPAjjL4j0sQ+MCH4MCC
m1Z3dNAgQLmkmsbcOxFiDM3RHXxEYtd3Y2HBohKHCJERJYgiHWznAgRv1XdNBM0cBCOBxLrTpiAe
6urRVBVknkO9fNZMlvgR5/WrtLATxEK3OaeZiP24gTBDAtgboB8tOjIfIfnugt4ThiM4k8LvIwSD
gp4b5YtWQk2hUj9DK5wurOH63gVRxg6QNnfjTrw9p57zmNoIIFZDWe4LmIiCQqV+HMkRMZM4pLkx
7HQB0XMqg/DU8JCHw1MmEx0+KcisVgjEFVoCrKHe1Ooea/sySpxiC/mHditcLQ0qjWG3GYpkOcS1
txucLrwdQ2ifWx70uXSwqJ/okAFADL7OXJ4jxP0FepsPYOKxvJcKppCNkdb52YyK8CUx8j2IViNE
NmIKDr04oFYRh2WlQ7TjhkmIP0bGII+dHOVSyxGwAxWmZMDyAdeoU8PdOP1QbXIzM33HyItTBLL6
E/im/qbWMqpI5BycTdWOCSgdMExoTgdquZ64lq1NKAVq/QKQRGfctmb3fWSDDVObwFVkZf93El4o
3IorgK6dZvQ05akppahMGxsE+j4j5LjZm54oT141dEe7KZ9Y6Jm79fZFGg9+PYKXqpEAIQ7aDTdn
iS/AF079DPRnMxTcnqxf0rBLgDdia+NZkeZjsmjmGaM5VcqFkW/NJ8oGJUVR5MceUAeYeaEgWOvw
YVN4AF20n8xEfTPmS8MTB69xAwzKqTTGOwWPPuCl1bbmcQvStTY5OAnWdYkE9sO3pgIxA3ZUIvIX
0gLF8kbo0dEjpsPSKGxMvJIlTcXUfm2KfaF9GDSohqVdkR/UjFMeDSvPD/QAJabWBmGVeAF9C6cv
RE3nxw6OiAKqVgWrLiM796KFj2AuXx8/vUwqW17RWr3WrGWUWg/0Xtbsl3at0PHOm9gODxy0DNCw
gDsfL3htplGvoHwLVNG43HQG5Ofow7NTgZUm64BhxR2vh/XeqSxqW/fviZSnJ7O2ptSXU75kP/3x
9Tyjq3HzkCPEzjUdnhLO3GlLPaBxzGzyO8T1B6DVgBWqsYZsS68Lxu7itL7oNUtl6xtds5pWApC2
vnCq+Xqe53pBUSJkSkSmBK5GL3W4WBsJ+g8cavjo0J9zTU0+FWAmav4meQ5oM5RZnsYOZsFBnizM
3aca7nt0zjlJByjPVp/zuQAldNuAjpTez/q4Pg3zJbk83aK2t50Xbh3z5+hisd9F+GrPh2R+Hmz+
nX9l/1VGZ1AFnbZmqQwWsb+X0ns4h3Wt/9Ol3u0yUmlM0qGdJwJKORS0Q3kayP9q868yUEngtaw1
X3+Bauiyyy+MObCBdZX4QNrBCjT/7fWd0iCmF/ulbM1S6stp/yr7Py+1Xv7LabHnVDDZRN1GzHOk
0KE5+Tc557u5B9Gc+ammxKY6A7cFqsY8R5JOpfxyEbrSx+kj4BZQc/sopJTZVdNetdmBLl6BMTSY
2FYD3eUynmmY0tS1fhS+lK0jeW33rzJpzJEb1BWp4XoZKluz62WoS69ZSi0jfi388lPrZf71S51h
gjEwes5YAzbm+Wu6zH5fk3Tup8LlS/y1lBp8akXJtVEsqm5aJvKe5thPv0Wtvl4VK6/i2IU/10nD
mkFhazadJxaaXaiMspT6/21H59JpKc+CKTHVYZlW11tfpnW6v/+VpPchaCanZASoEwA87+uDoE8N
9e3WgPIP6xD8rkcROjNNYRkcas0NTRKUzwFbnAGUH1NcBaWRtnlep1a61j+n2/lDvQ40avKl3TrG
qCKJPA3+7VFfPvJfxvGXc8NcgxVLPy03bxc/x1KXx3nxPvkgDwGjXQ/HhTllOw5DC9JQsf/PYu3T
8iCmBQbdyHqgu3aiBKribGvDubGjh7HO/JT9UmbSUwR6jRZnKo71LY3ZgpIu4NEHDuvXXhv49xHA
9smn1RZUhDSE+82jnpqHXvvUx2BVFcr9tAZd7p7eo+oM7e9SM6MF6PJOaQFKyaUzr29aQZZXC1v7
QJ0GZH1ZoE3FCPLQjydC/3h5lVT4Kf/xGoHnY/U0HNfOtPSxjzUvXZ5+du2tlKIyqv1Xlsr+danM
VBy0KQGf9/Z0c9S0SeW3CGhY7BmqYJluWYUdHogFPKB4sYVLu3ED+pTf7by6o5mIUlCN+JyVcZ5v
7dz4EzGzOqUtrJBA5lWnEIyah1DA0nDuKhfsOzF8MIY2gTOhqw6fPmlYFePrtn4l6dM4yCSd/F5K
BLnCj7AB+uDn+mAoRQdlAf3PimanzPs2QfT++o3WAGTeAal4Rw21wTIC6PZiH4Rwalx6/ipnQBUe
FEKdwMgFrDGEEoSwHyrlIZR8qPY050x1hqWMRAT5tsMjo95LI9uzWnyMJtvGPr+N3jSw1kGCs8w3
rVJWQE0MBW5/0CDiA7wceI3fbwYjoCdJB6yFwJ3hHOku6c0sU9UIgVyw5rmPVFYlwtvAxHKxrfFX
jKiaI8778mKyXsvhE/9FQzyT8dZIugY34vn6YJ5omNRee0hbmIimabjBQimHVc6E+qb8gS9GuoW5
EWzy8+te708D7nkLkot36CE9A9yhbRUkIya/gQzFMdFhroMmWLYBle3b4Hlsa6mxOmGhx7foAN/o
5j/t6paF9afSZajRcnvt371yqxkqAcvCx5ptfYqGk8Iz0jQHGl7LI5v3ltS36SJf5qBlfFPhl1NK
DW7buAQ9IvbiI8SeIHlDC9Ow2EkOdmioY8F3CHEpTPKI/trkvdvuxqG88o7DDgSUKML2D1afX+E4
2xjgssmj8NZOUj+fmqudX6TwnC39agpKz9njuAFd+i4qse9GD0JnmQcXaKU2llVCuM88aFJhe5Lx
I49rtmxSl13ssrKggUjjfF0cfCljtFugNkvySz1l/+8FxnIOdQO4b3d6KsO9Ev0OUWTOsl36P1cf
NqvBu12o/TLRMjzG7FvdxNZ+7auFzX1ghvoDFcGjju8JzSlLkkopTyk62JGGRhEULLB+7HfcnEC+
AT0frqztOnEsy2DqvR9LblPa9TGtBwl9Wlg/PuwQ1E2GxI42LaS9ETWTfRqA6yxKg3JZz3iTnhww
p8C8aPleHg8H6pEAwIwINTB9EE2Ee8PIdjT86I3D07YxO+EeqOs1U7c0oN/OYHQLCllPy1KR7uzL
7/6rLG692TUrbpsOX2a/HGx9BxTX/TKd1X23A3flhW6brmarSO7z5q85ha7oDEqHCSn+bsaFMW0d
bYI3P9tP4Emm+k9feLrv5UO5jB76qi3Dif6hZShxmh7tmgdNrcnDavnIO2YG7WQUm08LYt2EAmbJ
ebF0609d8FOSbp6nhQyihrX2RoEF7iBzBx8JYA52WYJeSN942v8qEzY1Dd7sqBQ7xF02x6R7rCZh
7zPFd6xwsDal3uSoLEbgTQPq9OZHWM8aJFVlgm1+3lnTiKAfhkzlBMcPwHhr96OO9bWLqr59yGUY
QJ72MNXxHHn3H6vVpye4PNH5408peoo6gN4bNTTQz/2Ytngrx0BWAtPex0oBaKRTx/NXzPSwBYFh
bV4SWYUtDgMABdCPxCxMe9AlSQu9gcc23A3zNT4lp7CEkaAKBYT8xIGD0TKg1tSD46jCo6V8AxL5
OeptWeLQ732adNZRX2O5F+RDZC4PiR6NikUTlIUJemva1VswJIxVeuwQLTf5PDGHnQkHNg1XljeP
Fk8AhFm+/T1MCNCm+P5pyTUCvrZNW7B/weY82r4HRzBMvabCw7ChCDb/w7+Pqn1vphoMubQGpW5J
jxl3dYrBvT8rCnjtfn3+ngFHUjJ/79ayZS3bzP8L5IjmYgMpjOqXBT7vbQY727HI76lLUG/QvHHC
sO79fkKQ0AH6LUADYUaiX7YHR2xjB0yPn0YNJZeDtDaZWTmHfO4xsMh52wrqN8cS9MXzAlar9T0z
EAw0jDC7Q3aeL3t/y8kRTRnrWJXNkxy9DkqZNVgZQVj/MZMuN0V1S6cxUn3aUpIK6UBvjVIMvmw/
/O02uXMtWxnAA/4GlSRz2dS5gheAq2llD1AoD6G+1f/HZue0jbZXTtmafg8qSnoyy8qO5iNeAbh+
oORiqKSXvyQHV0Uni/9owqw/rns9KB5gIcbtavNlEzg2IUhZpwwsmsb0iPjPfBtl4yazc8DuYFKK
9T88fhrg8DyMe2t+j6D2AYiA+glNW8srdoDD3aQ3LZ/ND7QGnO2o2Xwo5sMEErytiLIXKqIDr246
qAEcqXkRXzwPt5zNq+BhHpF2U0NsIn/Wp/cuvh3qexMhoEFS7LqS33cNA7JFg1vVcYCNUMbgGzbC
XLBYiLLqwIEHB+1mvOE1Oo8NR98Wm612o9UGtDOBJrxnrp3etxNjR/CsXqJZiUskxbQPNfELYDY7
KLROC7wKbMARgEkw5jsKrvZIPoE71fIbXv/NliWcWeAiYr6IrABx+dkpad34wBjT9nYocoTXwlEh
J5dd27Iu8b0UcKDOWSjtvArTqnfmJDYQCQ0v0/g0MWjlFcD9XfIMcCfdyx2o8cD91mkjLghgnrcT
CFl8TMc/CrjpS9mV9sVq0Fe0rG4Rui3A1OwK70UhhDUA6lbHDKdtFj3QKgrRpUbEoWoRQjGb8RY6
1TcFNg9KB7mKCRYAoekcOAXrzk0mDzcaCG+It1PLDlpUJ99L/jqxWN9D9tcO0l57MNIIHHEa4maY
CoqiZK92/NYhckjN62EoKEEqYHZqQtYWjv8/qs/3oL9ErHdX/2GQldP8xMDSFkjLAIDPKQClWeRX
WVIF07gzUnM66W7yItoBQU05JJHA565v/oexM1tuG1uz9Ktk5HXjFMYNoKNORTTBmRQlkRps3yAs
W8Y8jxtP3x+gPOl0dsWpvkEQIEhRJIa9/3+tb9VxMWyFacbnXiO5es70yRXBuVqISx4Eq1JyceyE
A8zfitudRjTiOo1Lg+DiID/kk/bE5zGOI7KCo+vTeuT8K/weB2a2LJHCKfiCLJeAtZq/t5gRl8WQ
IkyuJr33xPwOy9vYy95O+33KcSoQ2Z4+u8XXscSYI93Bfo6a6sXSW/yjbZzdt8OIQjKcnIsYZO6Z
kdVsft7gP6ZRQPCT9YT7weuAq9pdmV9guXlDwJdA8u9Jn39SYwZWBHaYrpf7dmf6rpcJQ3qic8dL
Gmq+54OLXDvzqmqoD7gTSiQ++kHJyIIn9ZB2V6TLDSE/utck2LKwLnSoiUttq+cwJCdiG6pd7qar
1Ok08jKTbp+VPQj6aEzWQZeItT3V2EzVaEWCb3D5uejwXh3dPEOkxq9bmfTMmJ/OnrM76VsaMTyw
3HqlfiQIAh9fPRrElHnQuyNPd61w1Tri0e3y+ER3xV8hy0VJrfT4Eewmobb96LdajLtjjMEhXtoB
te3HQpqCtNjiIU51i6St6KXtU4Kz29JaVU52SOyEEIDAJheVhBJk9Up4ccqgfZzMun1s4nrT90Dp
ljUjH7VzNhiHrKyTczIvUhssfi0fpgI7j+mOaHGDd7Qh+eM0Jfu6sMfjmGibdwumKIIy5xDrvXEC
iF/tge2vxrEqPCzBIQHMFvcgOjdb6XBAOcAx1qZfjiulmqyLVfc7YWfNoR4KRGXc+E7Lo5+L0o9w
ChnJRnRkpw7juHKAVT74rLW+aq5r2yrg8TpPBWFBKBnSi2sVtVc70HWtKXH3WqU2axCEWButLDiG
Ru8FpaN8Swr36JA8KkF2tGrrfwNwnyBBqPHMFLI1d3Ec74yiwKVrdc6nOIluWkGGpjIFPal1DU09
G9bAQIQFgOVSXbVVCEp8huAreWntyeCjVQXJz2uLPKBZJwEQRiVplUIJjmkXeHk+falbzV+lKeaC
cABdWpk306rLJ/ywmNJdTKglP2PWiWBj+76xKrvuS+8XpBmlyReljjeqGCsQHBFlgaSL+Lfdcxl3
X82oiCBm+CTL+BxLQtBzj3JxGCvAwhyixSHJ9IaYIvcaZu297GS77zD5eQMRB2dcbteqpwmtKO4q
ps9/EZqqrLIOVSyu3hkLwHWaqonqWQTBtolie4lgc2TQ+Kxx5LbvrZZ5GhM+3GnIxWLf2bXzOKAB
JUxrYbZIIILYOxUWOBe9C1Q8wjzNlkjIRDXWZRCu3Bjkp9bZmIbmgxEdaLfSgfZ6SO/d1VQF10rv
5M7N2nolCrQsOlm4SW5bNMX5+rQ8e0ZTn4GWJ/nOWrdZ0pIKNT5Sah1NW9w1pg+psMHQA1M7Wum6
NXqWifisye5sIy5fQqX9pmFnO/msm88Mf/msZPBV/LuVz8WsbhXYs40yoBLHKxXogb9J8hVtgVWu
mNZmyYKejH9lRPc4FTt9hKBQN16fmMwCk3LdDT0F06zgkp0Uttcp2L4VDAF9WukrU9WsBy0Qr65r
WkelqawH0sZ/9GrcbG1hkmuYeEYVmfs6o5oQR98HiMzEY2SvohrqvSUfMtPRtiYJJB7tL05TFM8r
HEfGsdQn3WvVh7QsW4/LoXNOO+0t6iU0iC5GvOY36aaoi/hZTD7zDdr/1DE0GmKaUZ41QX51qjkH
ZKzULAwZHG3cWGdVUyoi5CEdaz12pQlbS0ZZSNeucsbZdF19GYtKu+ZjUB+R5v5IAEQUljdiv9p1
Qrlo2deqFuozYF15CLOiWgtNGXaJRvHRantxZ8+L3Owe6646FX6oH5o6xNWR6BJNn/pWloGNjUcz
Nl1Osx1o50qtExrliOROVgMGwlJipJt15FVk3nupAajVKHLX41zGkWuJr6El3go/SLeJm2sbV3OG
rRG3+0mUhWf1ZogXbxgRe7TV2slG95DV5a6pGZXVmPiYie0VsO5nBqu+F+vyIRVjSyJ20pEXrrkb
NYaQgs26PduciftKEc9tX1WPIlQoC436OsVms1EG0r2mVn9NCG/lzibRTpoo3Yw6aTYcB/VxaEWy
D3Jjo1MZVQJL37ipfivGfjrphEKtUmtUH9OAPqtf6Oe8JuDBmpSBI4zQu7QcwqOtfwdHrFxaK/WZ
N6qwNxJ15C7Qv2KbxdMbOUek5WQg/LmInXKqGXqyUbowk3gfTOXTUx69+IPsV0YTq9vMD4yzJUll
beSQeU5yp4aN+zD1j6WJJrfB5oC4lqoNoRPrvuIXmkaj2zKkSHPZArQ3yEgjW3iL9YqenUXqVB86
N4exa6FQEI0a8DK68Zz2BLZ3/eAc5tjLNXoChYM4PRSGelFqu16nlVKuLJJy+HWCfaR6Y81pNxGA
ttZK42SpobVB1uPh7yf2s7ajXUHXq2uKEWuC9mNwB3Obdp1yJBxKrrXIASXazJfZWM9WmfsFgYTX
mDmdEvLu11lPfrBacUUci/pAVgjuJjK6GB3tE5LEvNQqbloTy3VGZdZ2q7dYM8EIYVJZuWV/p5AX
Vhs+XmFRvaamShM6T8912Th3RN45JFsl7TZsYOOQ24WcUh1KdE+bKkDmJoPszhlrDNa1OZRHORjP
Vh32fBJzxOovysuExvgQShsJvZU1N00T9S1h3Ktmeny/bOoZr4HnJv54ebIvk+HqW0B+wh5Sgxsr
XtA4IyUqXmllcrpTtPpqjl19Q/tkbFwZMKJyMWkEWp5si1Ih04QYimrs/ANXNP4wSvlZj6+cumFU
L03sI+p3KvBU/HzrZedlm6GtxWi4iEFxoQFKfjRapT44VknXt035yq2mBcBRxeG6Deq3UeTwtUc3
u4iqt9XVqAZEYRTx9S/blod2mk5HIyyOy9ryMk5yMpqEPBOrReuiH/odRgf1KtR2vNrr5fGysIIG
ju5A6e7ntkoTn7rAj88uGq5rFakj+NHh+ecOQ98G67QGwPVzm+i234lKRzzeo4F3VNU/6m7yDogh
uCKECq4dqdjbBD/2+uc2o64wrzUI93I9jVCC1c5u8J3msrxiKozpwlhrt6wti7YZqCpL3eR4dYKr
cJy1bufRQ1+D49CFkRx0PC7Xwk+Nu07I+2VtWTQWbNsK18F+WVXzWF7GiQ8576/rVXBrO0wLJDDb
u2UbboLuHgvDjlH8vAe7yYokJTy4xccelZbVD41JgtnHe7AHAuxubQ5kfS/b0lyp1nmm+Juq+1Eq
nX3FEGpf3a4fN04WNYS9kzeDIn8kX0cJH5ddogwyb84N21NbHY05+ttzkzPMFSjdrnoz0Mwh/2y1
7PyxGIYZIp77+zLAc110xm3QyVtmENB79rw62ll0K+OdOgjjljCeualTHXhEYXSHZYeBSdQhnhTC
u+f9l12gpyS+y4Q3GM1DJvToqpRuftQk+IM0qaNrPC/KWVpam1lBpYrVZeGEzFArZJVHKmJlQqwM
KA0M971qFh6CQvOpJLzFywydEWOdG08M5oaNpZEAujzLF+TuZ2u9V7iT8RQkorgrxvLbsi8RR+PV
r8KP55Lhu8rXIqewItJbJOe8jX8kEBswSNfhsfbt5p4Wl34b4zDbhBhZU4JPvFiW3a2xhuResZnw
z2vLwi3m1Ey/HD62+YFpYGBl7uHr5JE586LViy3e7/jh41WEI224QMvN8qRKLO9DRc77z7fs3Fys
0JNqh2UbqV7yGM50/+UFyza/x+Af4uD62MOhPZATU7lZVkczKh9HH7fb/ClzojPvMyXa650bewJ8
3qHTTPVWtkjiVYOJWe0k2o2Sl3YbXY6t3mgfl00iEgStTyLbLS/wR9Gfe2N8Y1Ck3ZZNaezemSUn
xrLm6LZAwKT0m2U1EnxZatVvqiLeV3qt3blmM1zNYYT0UeqfuTkO12UxOTHJMFarzTfMP7aVruNN
hRY9fOwhC4e+Ajp7g17ALrYB0IUdEdWa5ofvRn+3EFMKqb5hzDZe+AKctWLmycWsLBB/oabtsGG3
j0pLylzR6u4XWYUHc5rKHyRXH8dcie4GN/7mzyxml2H22Z4XorL9VYWr+N4w6JtUVdHcujL+LEuF
ry0wJo7yHBRHJdaKG4XrHGvyJVktJYKwhuIxalm1VRWzXplWpuyd2stH/VL1GjC5OnL39q3rso2r
fEGnaN4Tt1jToMVoPgqteGlM98C5GWxtX6lWNmCHPteutgOgov3WpEQ6DVC6gEPblD9C5zHvgb+Y
rlGChg7cvfqaNwiHA3UtCU2+8a9va01EDwXXxynRrwg85RrzrcvU0R3vrKnSNom0IIVMseeERvKl
TwaxHeqYckOR03617A2pyhohjtRc2zE0TwZeUaOO3odOV49BaX9zmuQ0FW600acJB41epa+B2KmO
ztiOsKyCKrDnxpX6oqa2sg3jyKbnmyX3baR8x/EITaaKIP3ZaCzDb5wb+kvhjw9mVz2bWiafiiZV
yFKs3soxUw/JHALBfJKUTVIkD5rdgiwDjcZgtNNXcZLEDzmWMTTbqv/VHY6+EKAe+jT7WGgEB1fK
CFcsKqfVMpxOjTonHoN2YTROT4MJ19Am/DUZ8/hC5k7MCFHkG63Vmu0eyGj03Qbu4allJO5zIBlz
A1gwbCu/GzIcXxppXxPLCr5rWfySWw7xUhn8L6wldB7MKjxp1egf7b5O97U5lhdQ7QUdFDCcjEOD
m5ZZuRchAP7s2sqz3ZfTDw3wjD0nH+V+StsZNgHp7nI1xGX67FTSXE9R2OwhCWgri6kBgaxVUx9B
DzI0C1RCSZKSTMHQ7x+6vmufWl+0T3K2iImsvy5rqZ4zJQ3V6bSsjrpWbkq97LbL6kB42CHFIbDq
2rx7SsR8Q8M/+vPdqlzZJrptPSz7a5EtiKi1Slh9/CnLTLJtOMTjZll18Y+eyNdg7jg/G9bc+i1L
wi5ibVmQM3ZxzIES2ryJ/Vs8AgDql1XRDljy0LSvl1WicKZzQAX/j3ezM3O+gy3PLZ/PKu3XSeT6
3fLZ/UHE657m+8ceMquZhbuSKsX8pwruF5fUyp+XtbaXwTo0k3QVSD+870lWu0e0kKyyuM2pOrBt
WcS9r601GSD5qIWylrjpyTVUg3vCgWHuQ1C9V1QlP9qV+fC37ctqiBPV6id57luKBKtlW9C3jFQQ
tm+X1w/0ftDYu/Gm6yv3IsdK3dUjdcfGsDmgl43Lgmy5Va9yYv/cRIHQvRQI6r12jO2PN1ieXZ4w
MMYf0rT/RCr9Ra3LnomVXhh00ENxaUP5JB11Ovxlm8SjtGVGC3Bg3iXXa3HRmpCX2IgbbMbd549V
ZickFWVDuJ9vPzSBGstD1lEx+5pfYzRFf6Gev6wsC+A/PAmShIA52dJwWdaXp3Qps1OEI0nPdHEx
58XHWyEuzlaDrtm7ZWMHnw9/etNv4yqdLpBu9SNuNSJOWVs26bW+D3prehhDecBiWcHZGcxnLPuM
gzr1Y404vx2jPv+xDV3zObHibTWJ4rrsWWvZZkrH6WMtktW6iSb3Y61EiUtaVXFb9iQJfFVPtbxF
fmk9dzoTR7NzP55L6++6z+R0ci3nBA6ofC4zbWuHo/aYDk7xrODF7pK4uV+eA0EKo4zs7Ls6LbOt
mdBuMJ36WpD121urSEenaAgHbaeSNLQBaFCngb2O+vIWT6TaNeFkXNG0M2OI1bn0Kes9qIrcg/fP
8c+hlzK52+s9dRXZa8HKcAg6MsqiOrid5BZoqOIBB5J2tsbmzpj904l0guMwwu5cVrWi0MHKCAZr
FjKPmHDBEVCNB1nRWYdIR3cJGLOdIr/UcR19Cxj/eXDKmgcXsuAKP38ChNAud5xAL04DU7BQ4nxT
alPn5dlsbsnzU4lfHNoSbJD4Vmmd9Y3j48CkynruTWoKAf7YME2UVwT++PzIKp3GLo+oKctVfHF0
xwxWPQmRtaOr74mi3Lm+UX/L3PhTtWDIJLlZTUZcH4VVY08w1jfCS65WoEdQh6sEjYCW3AeGb9y5
JQf2vCmeF8sjR42NHUaQeOXj9IKq5N9wcK2UsXF3pFlPT2PRPvRuVXyN6SXiiMm0lQFcybNTpYWm
p7VnXa/t9WTYQIvtSqIaVCKq8/WrLdz7zN+JLKlRxLCICJXCm7QuckUhdMvIvbDPbqnE7FKUxI+n
ZrftNKfcZFz7vKAfhr2aB7ZXilgHHFLU23oktHbI/fA57xNtL3Ts+0L2CWEZ1S7NumgjjENZDvUT
YCnuMR3QShCrj8ta6/ovnTK2F2GL9FlGYKFwI2HYnlcTJew8UxvlYZRUINuAq+eQqq9+0hu7fMq6
Zx2Yx6YxhIU2chC3BKQuxY55xlyjUe8fs0hPn/QxiHaB3acbkTbb33/7j//6z2/j/w7eC9isMijy
3/Ju1gblbfPP3w3z99/Kj82H7//83WIUb+JEtQ3CJW1NtfX5+W9fr1EesLf2v+gz47WIw2jf2fI1
VcVxQZlWk+rwDeqjv+LmUhCaO6+PQZif5330qPgcWBP3tbLSHgMu/Osim9SPR8u2wsx8ZBQ8G5K3
xy9J6uiyH7BCmMB4nT9oO3Jm7JTwb5maWdl+4essCwYPDDqy5rrs0Thitfzj//HLf94s38S3opTc
83DQ/rr6X5evffte/ef8mj/3+dsu69v/efrtR1H/dnfbPv3bPXfvxeVr9t78fadf3p1P8McnXH9t
v/6yAsIqauVj917L6zvXgPZfv+K85//vk7+9L+/yJMv3f/7+jfJ7O79bEBX57388Nf/qmqb95SiZ
3/+PJ+d/4J+/H/LvRf7eRF//n9e8f21aXm5q/1C5izjoZlWY0br1+2/D+/yMa/1DV01dheJjqrqB
c+T339AdtSFH2j+Eoxouhg7YuRxyFi9qsMzylKKp/3BVy1SBm+quzjEofv/XP//HIfzxy/33h/Ty
9/9yTNsOKe+w+bBG2s58VDvur8d03rcQuwGrbgvkKDtVtoyRnNhhOsyt7ONRFgJrbZTpFOtJ/mAa
o3JEkXxd1rJ6MvZpPeXMn3yH+YFr8yiRD4wK5IPiQk2NqSq6Fiyh1aR9rWLdWgfcla8JyGXP9LX6
E3q8N4bmyncVSJzbkBW8IkRqPQZN9b1zux+G1lqvmp+8Nbn6mOSyfzSSQNlCMh5PvRpNJ9/GDt9k
xvioB8mMvynFJysIX1K7he4gCr/e6JhTT6nQsnVtAIElepM5bNJfk2mQXwBWZjQPNe00DUK9QRW9
WpKWu986vb8ty/Q1N4ZiHbVx8GHDxRBTPy7bIGj+cGl3n1xJMqqphjdpFOEt0FJl9cHvyhOaZUps
cBWDani3PGKGF308+rnt41Fg0ZEuW6Z0Vie3Se/KL3n8LTZ195M1jcV+2dzoFLWhUohjAJ0tQmt/
h3FfBSzHI6kYfzxatskU+ocbdS6p4w9u3Ce3Zgn987V+FfRVcFpWmwxmIUlvgDqZ08s26F/yiPv3
oBXBl+WRMgjl818eJeOL3X6O9AH6zbww/LS5b4EjeyqOaMBmbEud4vyXk+u/uQSLXy/BjjBdm0Bt
2xEIcWw0GPqvh6vwra4MhDtukbXLjc5N6VK6RBrQxct3XVtb26BNBw9r6U1ObvWgF5X1IoZ9njTB
i2W1+uNYAvLtDeulGDL93FGaXZXzqg5ybB9kYMuVMjkUjdu9DoPqCSswf4BjvBi9Ij7b0h68OFVx
YnOF2k0q/YLa9/1DNYcVfsQWTkHrmW+yssS9yPSHesbZ/Lm2MIz+XBur5nMfBO1DFjfcTYF4Iq5J
5CdDp1aRaBna7mw4jRCYtkVriLMexTQ88zA7CE2vEJ5w5/MRjz/SsnC80o7Fi6nQSNUxB79ZGXze
WMr/4SewjF/ugstPYDoWFx7dNV0uGfavP4E/5KLrM7QXaeG+20S90Vpi4eT1H4+kboBudvY0Tm1z
D9sHboTcO4naX3smDIC0gC9lWreuKEJ9AdXTr0NgmnfEP6vntAq5GWq+RTkngXIEsQd6pCXr8ziK
4DRM1cq10+ac5HqxFnpI6h/lgmcz8V+k0duXZl6zLftlgipyoVmd4u22xGoKQ88MoV2sHCCQ8yBP
UEUq5lC7al7oWJXWSWyq2yAFZuuNCAMsq6MERI26xdS1l4qsvYaqkvfvj2kO3L99o5bKMEe1QWfr
jIdByf/6jXalQ9UsqKxtXdzDTp9e3dD3bGnlRzXXdbGTTaHsYulWa0MJmkPTleWr4frkTI7GfUFQ
2EvmrJEJZJ4lWgfMvtpslgtbppLDAFTppbcEuuY/t4etsiVh/RDSMbz1TgqWD8TFnG0xrAf89IfG
uslOlLcu6/snI0H9FeXWcAbm2j8lCMvWVZahm0prGGFBld9FKVM2JFD+Q6FODkAfPZnHj/7eNUzk
/2ackgVrtuuiENYthsPxwAB1rkEWngJq4RAaUDP6SpzIMdPvl7+qmGCJ48LUDx+rgraopmWnUe1o
MUwm8gGKbt9r8xBWVnEa3DJb+/ORoRED+bFw5tWsMqpV3LbuQ6j3jlfobn0dS1oOVXVsHEl/pTVt
iPEDIcDDZHEs+lbKjAakieH4QHfB5a7ilB4ddxNrnadUSgWa9G416qTKGaij5vRNiObctkakVdPy
myW9V0a6f5dG/rfe7EkITl3UF2NzoIX5bTlml+f/XItT09mQcmzsGqLL76UIhlVXRvKLXw86F2IZ
3TeDrt9btYtYlB4i4MCSMIwmT3aDHOxnJZwTOkrts7ASf2vWarMb0LF8HkNgmV3wSellCbNtIP00
aAViMLf87PoV9Z1Gry5SCgOMM7Q5u2wejMiqPltAxbdc65Bfz/tGmom9TwbXOhYHjNfy6GeTvY7n
O+iYpaexKrNnx8quzURboDKy5HMzvNRpL78ULh0LfxySvTKpy2amjxHEAxzslL+MfWXCTp95rJ+0
voCRnzJm4JZZPfmOtst0Gqv/wznnzufUz7G8IxxwSJahQ81jCObqOqO8v47lOcviBHwLTWgzEj5s
UnFzyPAgb1QbPqOFIxuaBPKLoNpVDAoUWklfwAf1n0Q72ziPqlY+lnoCVmPMz3FfRLumDfQdlX3d
47SEDVFX86+TTo9Kpd2iqI1eyVkYN9wzGBmUyg5i/wAgQqbRaWiMamtlMPH4Tc1VMT+NJJVMcEYl
R/hc8hNCqG4kPqBOlfhxIoBg7QJLuzCtFlt0Bp+jyGJgZRryS2sZpzFKomdEA5As+AFXdh5OqJJO
Nai0JzV9LUSq3Tu9i3InTarPult1a7u1QQFX8GO7xCg35sy1G9P6GoCE94rBJsRoVO3d8ij88xGJ
LomXAxwOZ4YirNvsoYkDrqQlLOZK0y+6GxjPg40aEszWznK677UuZh4+IO4NELGcaxoB1oj9zE3i
/viINXbrmtSMlBRdsPnDXVjUAPJi/8zd0IaqRaFgOT/H0QF36H51U/V9gQ7lNhYPVZnu1U4RRGrW
/scjxdf8+zG3xMbQy9cy6jNq46yFCtvNbkALGjkwjcPxbvmDLf06FJka10V6u3FAXoueleBtIxpt
anHJbCWHoqOfGFbT1rfA9R1TgPxHH8akN0vqyMWszgP8rIuTBG/UKnQIhUq6rkSa3/kckdopCEhv
wVfgPsd1xVS8BucEncR50zqtuINPHxwil5ghRzHsTb4cpYBejTtDCSmBTHH0Tcbf9Jm6OFSUelvT
OoxtZ3s9MTr3mMmgRugyffz4iIlFjXeMcr75KqnII+R28qYM9XgGHaEMcfY0mgib+lyWAJTGbq/E
hYS6hC4pIB5KzIHMVth4g5M4pwS+9bw1zvWv5UgJnyl+eBuQ06RGCuB6mnbwLItLOkuguKSszKCD
6pnI08+FGXXyVAAHP4UYHY768kWOfSFOihyU078/3S1znsb8errroPuFukyobOPvg5au9wOFkWF4
tCSTBe6T3K4mB7yumuYdvVJl3AQy7x8absUeQSreEv3lGgE1Kfr4u5yg+O2k2tMq1qLw7uObBHSc
oE5IWprwhV+sEBblp2W952T2lupAEADQtY2y8tLEcrcmo3hPg198Q8FKyyqzHS/rytdeJcVnWaCh
KdMherQaADBGPGgnTFkjt5zEPIz6uZXu9CRR5K1c4ojerepOaXPjrPWp6ZUVaC2q4o23UJwMuyWe
PXad52RWNCghJjOrxxEK1NMOjW92pjbPQupfcgsRrSk7E/BVYl7KyEQCVZg/wDt7khP8jgqNcYxz
p1mRTVZ5QdGOX+O832bF6L+7KaxaoeQ2fLC+PgdkFSHGw1ERakN6yiaitvnywlMbJtzbJqAxyy6T
BsZCL4tuVQ2l8Ryj5ifYxfEEkN1t3yBTyfJ0L1zj4Kh+/1q06jtB5f0nfz6XSoBxy8tkWxPMk8Rk
PnSjuWMIEm1yUY53pqUMd2X2gpY0fFjmaw5RfNvJClCOiNTzyzq8OYiC7tqqp4VkMRBgvMXw8ZJn
EWKMeRw+aObn5UwR8HwpdJHBAUGKS1HfkHbQPpdmN57+3KzH1Ky9REWaj50t0MyX0LLEloj3cUP6
zSGaL2PBvMgry/DK5bZiWoXvLcyoBQtlWM1OYQxPb/Bfk8Xh7Y9bD4EgspQ3nYY2pWVn1eT1sA+C
gmCZIp8lOvICWTZZj07SUxqT8YV2DvcslE0hhhUKR1swbuS4TBFeDvCjC3O0GNBsCdujsuUcnTZl
YNMTIrL+OCNDnxO6mFlksStXoALdW6ib5p2uccIYkbqmY4r3qXLD29QgU/aL56xNnzR+JDpMenmf
5vGTUrf9CtCq+9YXJIFbg0IOSMFMSotjrV+ro9l3sOcniFqJTYMwH59z6RRbF7zrMYu1Dhkuk6iq
a2I6VpW1d217lTuz+q0rrlnSKfCiVeNtCHGI6VI9xmjzNwqTfE+iCzzEWE035ozkqi21utPUyn3T
3O0ERphGExOU+f3gYxC/AcfV4UK2+bg5Z4kwt0JM5QHb4EABZZeF0IgQf8fEnFjum+NmxaGrjPDW
FuF9F2pQiZP68JM2GFTq1mm4qrlqVZMM3T9Rgx3ulg+Tpw34wgTmb0XruaOTRwsFOUGc5wqXRnFL
axGfC6ZMe5M728pWunDrtlhJcURqFLCdjT2v/dxNcUFDW3rRHxURG5SNg7PFqC0e+vC9IAZrTNCe
Y50lnxBAvrfcbdwid+6qOfJQ2PXDUCbtGcDdSk8H+aDN2LyE0OU9uKlgXdZj+ibB5NSZ2HC8xAc3
6JwdVXcGDWaTHZDJ2GuNggVC4fip7m3WUC4sk+NuvmN0QeYpsPFPdjfBsg8k1xBQTCgfA04dBH7v
pcbll3FgwPmLdMePLtD3iD5kch5rotoW1QiiJ/b3ta8z4h84oAi0sOgQEcB2RlMqH2ytlcDj1fCN
ysxOoCesqd+nxX75HOlgDh6Za9k2Fz7jXnIkl6Bs4OCM8GlieIBW0XI1qf3y8do49r9OYhh2C8vU
qe3iWHXV56R027sm9RLNCnahPqun8vnD5SrSE9Lz2hcUvG9K0R0COhEvEgPDH5uXHQb8EoUdXz92
p217KxsXB2t2WSB3y0LNi2yGv3pOYxQ7p24xUnSgqO0mQGyKaDjt6+9d3AoS+Jj1cyxf1eAzLgrr
RvGHfiZJkivOCoPOJcPqhd83GjrdFTIxdn1UDLBKwijZDGmhHemvkFI56eU1hbRfF26/RhSqbYnC
oqKV0TlM7OywFHoKkrq8MbXngvz9pA3t1zq2vmiy7Z90BGYrE1LZyrGo0Pez9N9E+9n0sQUjc6g3
CM6Li6HkHApNpG2MZNprndPHnkzl2UCDSRb2RKAkSqj78IVQD+U5jrIdYHdaeei1+L2yBttfWz9U
uewO5BoOuzys2/XoV+XnIPyuzoNOXFHVnBdEepXin4QIoCdXaj3uTI16CrA5Roi5QaJU0HMFpgh6
KCyTnMEZLjwYANLTbWOGgGmbsD5b1MZOaVjcAn/cYv5rT5EMGeEIQZZT3JvvLr3PO23Y5mN/D/tJ
HPx5BBRCPz7Z1fTSqbm2Sudynh0RGynMQO4XTOiyEA0AsY/vwFygjkJ0SDuWoqlfmqfg/xJ2XsuR
ItsafiIi8CS35b1st1q6IdriXULinv58UPucnu4TsediCApp1FIVZK71r9/YaX1JUxOaLNO3g6uS
X8owUxhw/J3Ax3zIItrYsBT3vxPebQtm1HJNze6ynopvGaOS8/K+enXG4+UP1bsMg/HYe3lCyoqq
jyJ17Bd3hDgokUUyd3VIlTTjdzuJDoaU8td8YhnULoPorXOCwzZsf3hyXTtBq58qb8OMOBl5toto
Dwsa+02CteYdxMjhK2AXccj9VP/MEG0v4tD9gZ3x1zEpg/MQ+UX5gNNvvSp0N99oSVS9LGfYsn0p
cx3BKSRdG2oHpsWi/NCifu2Yr9VUj+FKwiTLBsgjUdGhUMfNywDW23suxlzr0a4vnkN0mggian9L
MB8tfZtiIzDOAL8ER1oWTB/P+aQBiF47m7Lam5p8XZZNlW47WxDbKPnF/wX8od38qzL1aTJ93wTw
d13d8Z2/4DQFeyTPh9w6aaWBdr8vCj7IT15TJbtOdVQlhvsrc2C/Lg6ndpbdTMsnrRT3hY/RaI5J
HI2YwyuCEqcmeSoj4uTGZ8d79oxodFatIiKzGY1tV1A4GqlxnUb7F+NrHv3AgpcUurI+O5YPLd9s
gi++TYFoHLIiKim1VLLrceA6pTL9XDSi3C5FF7IS+MM1Vlj+KBPmyyZAvIsR+HzL8zTW6ygBz5vq
/DFMVfB94CShmFxOwnSvqih4N9LWAE8w+3WlEmJ7x4qpWdp7zPBT1ewSWyBX7/vmnCR2QPSsO+wB
ZuQ2MmFnSXJd13yKxhkRtvUGmwqpbiheeTOpUfUmomLwHRi1Clgpqm+tDuA3ukJ7aESGwUTYPbjz
W5ba5i7XSv2hDeeErqoXa9S9xUODT2johs3TgHvyxbZQfyw2tmbTWau+I0337p4eFPTolmpPCn04
C4gJBzChm4ByYXovpS0h/56kYcv9YHTpuBI5ejlD2NX7FHj6IUx9SE66H9yWM2ae/qb0TAthgG+u
iR9rj66Wise2FjfXyZM3OFWXeHCIetKGVTkan3BiST+G0EpW3Kf+0Xaqdm8REjWDMtg9w4kuDZrb
GEWMq+mnNFTUMOkkH3EISTcN1rlvptWQ/GJ3+5DopEOP27znQtjmxJeIKnrT9tGV7UVVezjcYp3w
z2/JlENyT4XDQr58gCS1Fo/9hAC/bPhoc2dE/S36VdvX/NID+0Tjy1cvct6qIUte4rbHcz0e9Vsf
dOnjlIFw4AFZ4NzgWzunhrk7ZFCQlh06j1V08MBt1suMRQYpptRh7x6J6m3Wua1wv53HDibujRNb
2+a+ojohpMJMkME0Y/SG9J2LgACz7ELLIp6HcL7Ctts2QfhzjOWj9DrrzeyC6mhATt64Mrbe8Ovx
uF3ZQmo9+YfdeRdrhBohGT3WhY2Hd0ztFLeFzzifBqMLnFmiS2eyvMwZ9T6UVXXo5pJRj/stxp/F
Lp1M623KRpw0NOcZ/9TwWdMlLEkrW0vqI3CAqSEIsRpgGwWvNRJn0LZSwz5GeB9DMa387tgViXpe
1oGimzOCJSNnx85/GIQsNRuj9gAflkAZQP1oRaIWsgZfRuR1US0EJqSpJCN+iL5jN9qet172eT8o
1SGxaFKdMgLQCMYaz3POIqOKtl7s7MB8rVvoJuxMtQu91go0E4qj8g89OxRGsKuiIfB1RTUHUTkn
jmcat1Dsw2u94EBoBi7+KDJAv1Drntn5jcOgtHHFE/+DbE77rQO3BSfpxuvyPkU/A8s1DslAsb/Y
0VMzm1TQrN9+O1ut98NHhinEKarFuGP4579akfsrhmR2xA2q3hK/FRKlVhBAp4v2TOoLLqShb8F/
dc09JRwfmzGBYPrNiLC+/LnMbDTordf5VWWG2gHJhoVnDWzgGYOOVPpqN532mTbxoSdbYsO6bd4/
VoOCGsmL4V7hWISvDfeDj0PASjNyHC0LX78njS3xHdkwvDW1ZZMq7iXA0klx1TuEIiZGoGDT3KET
ZL7D8jaQwfOtbkz7gSiCH/lAKos+l1VVgJpPk7zHkSO+CzqVgxq6dPMveMoCj/4TT/Hh/DKY9nTd
c0xL2Eyo/wmftlZdNZOsplMYJz9GFfVngH/oKZHF9EpGOmiH9QXwNtgurWCJaHmlBNXHoEE3v6eM
mHERnaq588CpoDp3mYGDq5F+hfW4ssIx/25YES0eYu5lH0TeMW2Ir4rWpJ6G5OD+76FVxWfL0A4k
1TAfQCU+/MOEWfetElLKmG8NoQXgH4m6lnEcvY7ESXejV72PUs3eokDRRYdXAmPDdTBEzVkknfN5
QoCrD3H9HkijPCRlHO5YlruV0WPv6TZEuK1wrzEuVhGxdGNgYDomzHA1/AfN6UiiXIW57I9gyuqB
gcKpNDS10cvOfP59FmY+5b1Xnxwytc4pVozE8LEzr5bXpLXf/7Yp4/0gY/fOO6FoP0T43iKi5po7
h+gqNp/HMTafK6fWThiwIZsKYzLYegi5ojfjD/qsdNXgAT5xdw3G4LyEIm63oEPhrqmz/KWGpTb/
vFTYXwuh+8flXwxKOzmRYvJ5QQLDPjx1oW9gSJzFG1fMo5Ng9HddFpTHFv7CZdnjRhckcAqLaIuj
vWBMPyW35QupkVXFZknXK01TkR3Djggjj0HA3OjHqSb3pGga2yJ0SBLG8XhV2vb4xbFYXZWRHYY5
OTxBubBfXMh1PoINRFFtT19CcHBirRcECU/cfm3rhXOsp7p6Kpv0ccFLwqHAV8i7DjNAu1Qt3Xw2
1Nj3QcS2t/mMXC5fILwrCRJvh9Rh/CB7bGyL9IO+gBm7RcTDUtJzecL+cJamIIr0UvdgV33xlOUj
96rUuu/oo7scpq+muoc60LtoHUPSUXR/VmJXx9SFr5cTLr4WANdbc0bisN5/c3u9ADMAklsOjTOE
8P6o2cMY7eOyo+D5bu5aZAN0Ic86ngQXz3WaZ6adzbn03O9oa5tntG/m1gawWGfJ4NM0wvSw56FC
n3aX2AzlqjBQ+Qe2D/EWKPTRy0e8yHL0gyrSh8dR1uTtVGWzr9vtEuLTjONw0n2ysGXqrpKhQ6+l
jeUqtFz7RUd2u7FDrXhj1ib3jVOSLtlO7Z7SPr1pG61r9GNLnNteU8gsmrJE9UYY8mcTPxRgoW9V
EaRXO1H96b6DE2Y1wT3sEdyP6BaXeZumO+p4Ly+i/udSE8W2BStuzD4cP3qKWraUZKicp9KMoZhq
FnwFgmkEkM4r5PrL8oHWcPMgXEX7+0+ye0GxX7E03wcMS5G3FH7S1NWmM80CmTacrCQPzq3oQdMJ
kmiO91/TMMmXMpfttmn1eiX7XO6aeasbus7BxyrAj3detcLOY+/16Vlm5LOGzbXzHQlOMs+usbN2
d7Bhxy0L8IEe2L8iNozOAYDkpsfF+qMwo5uGpf+2BIlbU2FXFFuCB2gkoCtMg5+lGsa58ua66ZMF
2+X1aVK2u9WC0Vr5mNa3A2qlqm5HXOJpY5FI4dzeCgRnJ2skuTCQZLyydSHOpVbaZKGm/5ja1CSf
UQGad3HEHjdM5+VNhLHzKW5GLM9GvV07DfqspQs1i9Zcp5Jc396cPpZ/aMGZgI93roboJK/T137y
yoeljy3S+BVx+3s+4KK/fPdSohUVg3vNK3GNEQIgbEbxZgjNiB6CxjIvsW0yNp2be8rW4llFJ1M0
+jswnNgnReXvvEwYW+loNBHkRq14C9TDUmgmSTzPk/nQj8uyM9ZJi1ViWmFLUmEZ5fRopl2DRTcG
wl2lCgT0/pu4tqMu1RAwYa3y/CQ6IhaV46K/k51xNSBiINjGgiBC2bvcrWNr+FdYp7teT14R7MRk
q1AemoVu7XM9WS8r3vJLeAU5ETbFSa37yRMsiX4jplDfpWPWEepTYFHWKn3XSVJwY0bVWDsQTmki
/N+2jd9fGlPZl4JddlsNRriBD0UAVWoihVD+t3J0X8s0014KgrtPUxgGx1KgxHDJnjItpPX0EOkx
M/BTyRKytDMkJm/GMA3boWfNaIzha7H0wzLjxrHk5fdBBQnWD8Tt5ZOojjjCfzKp8r4N4cgYKvdQ
PnjVChWxufENGeJrxqYplv0TmmmzFUubHvrZvrJ0D/f4kW6pImR3C7OlhjGp6+faSX/FM8XKjSXd
XCXGx7QnybnSvpmEvK2FlNZD24JEeICoEteRKczQPlTybC7ZWQVNGoZ57mXZ4MqFp8nnzaKz/FHC
0/1NIo0NU7KY5jgm8Fr7shQoyyAI8p5zLmlBCbGVr7XAgM4DT16pwEJ8I/DBGfKHCrQ2NTzM/eYn
3bv0ficu1BTDycfuc6QNWvki25WZY1zHOHX3DHRLeLgrWemffDudvliQ8Aiz6N802sm9cIk3wNZd
bkf+oN5PsW6wyUar+w5VBL2vG5XYfUhdrWVdothwSnOt4qFajQQsnnKeqjX4g9xPYBobe3449Ykg
0ylqcEe2RbdiSU22/70+NBzIi3/M23wDRonjQvAxHGNmCv1ZH0aZUbLj2uLUNZBvxMhiRxx3/j13
uxd25eakCtB5WVnzuMO3Dgj3uheiFXdRqB8P7oTaRFQ9IavxZ26/9qEJkhcbaMMBBQoqw3zNgsHc
6dqgTqYdJQ8VwaGBKPuvUFWKGtEeMzwmHxPpjEpZGlhl8pp1TnxdbqBmbh3TWH0D+w4vejG1O5jg
3e6ObYIibj0fsNEVABkTfSsy/7Xrk28qQQzBpXTnRZaEYAaFGe6Wl4xXi7Wc/Nfl1roXaVLblG4x
Xe+EYIf+bdcW2GItRZqnnGzNoMqcLTeIccGYwlglTea/hhWKfModcT+L5muTNeCZyrPUDWGww+4j
3LWjN3xp/PFXDAi5v8OGVKXtGo+qZp0WU3QNIx1cQPnuLnSMGoxBeruphQK5/IvM3lbtoJoHstYR
5Bvw7btO7HA/TL7aOphz0pAKP5+Rh+u+K2Q6B1JrddLMM+N+sECjN1VAlSIyu9+3o+Pde3MrfdE6
uE5727TORZozxYZ/+2S3YbzNgoZYO8vrNszvecojYOs92xzzata4XdWUzGdrL2UxopxaBv0i3GZO
lH6ytDb/JAfSnDd493A675+Rv9b86NaVbfI2BC2tb6az7M7wAjyJT9aAq3mQeeZDFVY3MHLxzoCl
XxeO1zwRHShpzQPjVE/JdeIpM1r8XVZTb8vLcijJ8t6L0vxY7g05xuo6dryhUrgQVrzggYBk6I5z
tfHfnyHn/wODnmf5jLKZK1lQxt0/H6E88JimDblGagJmvH1KrKZb6N/nEysw7ycOUT5vtqq+Cltt
i8jobplpTkcVVjZk+ii7OKTHLSzJmmXwmEQwSy1Hvwh7nvfMCNhYVeqgXP/nvQJizd4uSTPIFcPr
6BOvkMYk1jtKviwfhYaXQ2zG8kV6VBV2QjZxW42f0RkN3+T/nqRa9zkigZqJThutlnduIYQiwt9l
Xt9clkvLYVmsa67bVdEgJ0/Cf1mLHKH/v7VIuL5nY4Lq0a9y/ucbWUxhkCWpl50TOfyHuBDOiVGJ
vsprD14D9RU4aDYvzcqpSkp0/P4HC/8RBpsmg+tPS483Rh7BX2hVwJoL7QlsX1xlrB2ZQQVPFlLr
J+SDxkGMLcSf+dpyCOH6YmyA376G9n8yXNg5Bf4JNcNz1jbJyGfgrmurhwVb9ch5muZXFWIOlgHP
pztKRqSZJvPZYPZPCPv0IlorviBk7EueoCVGKMir93uXmFaO/pSPpBm6uLo8dfjuHeKqwqcpY2Eo
x+ScM825TYSkbGTopx+pThwDjx73znhahsLLwY1GGyOnxEaXSp+YkkBv6E701M2vQEySjUdYnFEc
67nrH0iYDpWXfpqEf6rbNDtmE9Ziy+xY6NXXBlXhc9vmDQqd9pM1p8wWbZre4OitW1dbp5EO8RsZ
z7q1Es5SM4SrPZ/NX7Vy75soI/llvnz/hvlbbbvB8i2x6geI2Dvogeqr9Bpks1lRPjlJoO29tj/a
TIke607iVMJ6QXAm5pj02I9Rnd+SLlcY++a3KYKkqOluwU5Z8jl33bR3qgrmlSofcIJYBwFmEp5V
envgKbV1i18mloG8O8nodOvYhkWAjxecva49kMZw7B2bQDThwWRP8cyYNqXRYQgdkb8LOT1fB2pj
JNbZ1qefE644G3Iafw1DdPR67Xth1vY6C0No4N7HhHEyrkFKrFxsUMLE2qLl+jrFJMYSvqOZiIpK
lK9m4x6TGlFfHB0K8t1krn0PDaSnRQ/BM3ejeVK4quoUFls3+iceXY0NLY5Rzu3i2sLVdeAnVj5V
ihnvJdTLlZfYcmvLlL+eLJSOiG7PZvZbti7J0J1+6okVZE/CUtULxardVS4ddFlnn/rWf4kZHBzS
8JKiy9OcJjnr3GQz0A+8iwWKna8so963XnerwpAA8Bifb3y1tmn/iRQzfZMqWUDQltwHVN6JMOk/
MVyxWYGCzEB65oeA/U0TPtNbB946p5uZ8FDLq+egyMNdPzWXBlIiWpzSPDrO0RDSxw/J8rEnTGy2
G/8UiW44qZQwPy0vXl3XNFYENXd4LLiEGcBhCRWMmaQYsJ2bMFFgk1Z9eaya5ktN7cfaOl0q5mQV
aqiktn9MNqDupH/YxmPkgrmY+J51TXHJsWNKwrHfj633A4Md7vREtQcBwwYe2QRqML1kODextWmH
ojNwAAxHYq5CqCqQC9XrRN7zWNRUJq55NQrthzSMR5efM3YkYOqBuma5e/YSMj+Y1V/qjue5pcyH
bV3w/oXjqVXt2Sctem3gf4V7NqZbdP0rX4oD+y52AQPTLYHoDysifS1qfNhc8eL05nby86em+KXn
vPFYzMSd+T6NKeJ95up1VLz6TMvWilruAMU4f7XaGQ9S0UXo8q3/P1LdQq9rHdiNUjsYlfJ2lsjM
zw20FfCx77EcfUAnnQBYMemziqp7SYr+1MfgIpZK260xs/1B5ZJtOVIyel37aTT89ikKiDZr+/az
X/S3DMuyezDjMlmd6qkkkxqnJj2rbtG8xvfC7fb1RtPK/FZgprVpMeHgK9gyeJvB+kCICPsBf2A6
Wo+gcQPPmIznrLXXHazjgI9s4O3Kx5onX4HtKj6DF1rYFVZkq2FUz6Xn3wJYBoH7OUFU3Y4Ti3ZG
W2ED8DzG8Udl+QeDKOGkvTRoF6Pqp21dEBjT3j7o7qEhtBGefKfaVa7vhuHYVcSsh18m5ZLHdYWD
Y2N+Fn/pFdlwIR0hgkHTv/rZVmByhLGaIo8Z9eGIpZA8GZC0YTKvDazI3OmzW2BuGupvtYy+FSw8
DyJ9FuwiZ6UKUursoKcs1559UYTnQIHkBfpjIpwQ7oKbnY1C7DxlXXCx1AchNxP013MxUE/1dv4z
VI6/8QOy6hf9pfFh9W39COWoT7JjYAbkuTsdAV8RwY+DnXZvEq3E5JkBAajBmuBeZx+afndKu3fh
eMNWieBVNkG+Be15G7HrwBsFomzWfepI27xmCqODWniYWBnYhEZ6vZfzcGOcSjYJHT+cUOKFbzrJ
WZHFpk8sI2PVZMfB1c5tMZNeYeMJWHNE3Mvy6o6YKuhm8FQX2Uql30si07R667fGV8+es6nsZFhl
TGR2KnvsR3kMU4y6Miv/mvpvLUZQK2G33yN/go41070XPKeOun0r2IdhhPcq9omqaqqDqPT6EtbD
gZis6KIHHvKe1vwEnlquHJGba4sR6sl1uuKAGV95q+3S3ia9WeB9XDl0Go0OpEjiq6tCptqWna5L
p7du2NAwDS4962bBWYfAkNn3a8tXQ6WVG+Z9ZO72VvI6aP1FQ01x9t2ivt0n5eQDU2w3yMnLuOnf
Gh33PK/GE3emVtz/19xv1MEgP1asQoedgYi92yjDrd/4Ec50UFammZdgV4hjmGaS++SJjVtV3qVQ
ybg2dSgcVFH6tSqFWi3TtbbRxp2fC3sXNxIHPtOxGJ+EDQ57mH3Sb007zO+aBw3DgkMQJHPQSwDJ
wB3Cl0jPnL0zxIcijNvr8p4zPKQNnF+WacMoa7ACXHhdeFd9FZxlaeJjVrjbO5bx38t2Y6GS/jka
8XVb113HdwVqUfev0YhJFezq3GXn1qFho9YbrkK0eKGCYK5xlozO9zncUrvLUR3gv9qfZau/VwxL
ee/GadfjnorDSI8lL8tgp7cvxeRpB+iENRtoEV3VAj72UfLuNM5GJV3xeaiM671dtcofRvS8FC9R
3zMXa2R5Jl3WP+Phiw1Y3hfwMMbgBQ+rdF9VsOCHxgfNSNWJ6RgVZUjeHe7q2uucmRAiisXbDVfB
yRnFq5Xo087TknyTI7BmXRJYZTYgVks/wa084jnqf+8nN57BqekFrny8KRt2OGR2llPXb5o3z3Rz
L71GikTUqUTDUXu3LO6axxFdDzKn/HtWJ8k67QTvT1c8pYOnMxBW7qafy0+sVcXNmq5NPey92lYA
lUnkXxl87cOiIAjdr68LrC6z+qvWK5iAM0e5YlfZ+V4wMYCJ6rWLEuWqwraGIykaUnBjdR5jGuEC
b+BvSl4rrzjALqeQwrupDP0PpubRpZunLAJDhwdPffIGq7ndYVErC0k1bGTxMIzxOWsz50UwgHwm
CfbYwrr7jsNDvprywX7GunJ71wf+y+0n/kReZkGnp0PhcugMhGkhh/6z29FlLFtPhP3Oj/ENyQ25
G9wgfJ9SYW0lAX0UqKF1DtvqEzyJ8Qz1BESolBmh80O5kUprzj1pk2eII7gDEgS6RmrorZcvQDYf
ac4ho+gLYatr8m85IuUv1Ws+z2fCgS5D7xCdo17QroVvKT6u0njvpXuoMwn5PAiDp3jsm1XjN/Fz
QBzttrT95zDtzOMUKAvr8Pw/Z8s1/GahHs/XQtxxkL6jInLrmvBMUTsbWafyjcyftx7Nywcd0+WI
gj79XhVOulEy7K+DysdrkJkJpvh8As9/fVnvSE1XZa7A3zAfLTAHOyZ+HN6QMuKpWU39a2aw6xtF
Lb/VpbWP2vhRs7PxXXkOVg++/dWFn4IjiuU/53raMSganIMq1XYhTyIXUZsij5rd8nI5VIa/b5Lx
dMdsUgRhl2XxZ3qIjUy1SSCkHas86U5jFGN0531rvd5Orym62m3Z2NVrkHxYPpRqLY7MRwsVQBIz
A7GNnwqs5Q2h3IzxRIjF04QdVTohCHyjHxpNx5lqpoZgGxCtXL+rnsDos63DDDlTtvcggDE7mJ9f
ZIOvKLcX1qvA433ZdcfRNAIC+KzuqNkNZ/NYBUYh2Ztl67y4vvZlibHWsaVeRVPsPw6u3R0wl5Cr
afARK8JhWIgM1iwtEaJkQMn15dVyvQQ3nqApYF2DWDhMEacazfAazkrissZuVdOiFa084YpdTyrM
/HvqEWw6SIFk9zrZdCCL+2lBRU27gqooGPMtL0Uo1kFXF3s527B0NS6OW13FHeAguNPyqyXge9tW
wyY7aT02NCcajtmpdFBEQVjNvxfYxFcI7F+ljy9EjIU3ZK0AWb9ND78cssqHKDj07r9wxP4WaQuX
1BboTrbt2WwsjDH+goJwCQPzjaWGxUIckDpdfVVNr17CLPCPLVLxbQ9o+DENL6Sm2DujTTJIe4RB
mwQq7KsuNBCB6QRV5/7nQLY2oUJ9s3F7ZbwnMxlsJH6lD+YU69FRkP2RWJp6cBvSAbcnqjYwIOIZ
DuMQ3DRGPAfNtYKzmUfauXfg8W5GO9sXlOiYKBLxXMItfByFtln2g+UQY9K2GUodpZomH+NeZ60f
ZwBtGozTUPkY/S0THhLk6q2bhtPWrAabeJcKmm34sxCZ8SaqxgHOxiBIw9nBcoiiNpySRqFzMOmb
Cw43xDcBQRTm5AH+oHVtPN53eHjFG8ZwEn9clKqntMHCY6aqKYuc4D7VnBvwG1pTvYhfPFOD3uHE
CBYHJ/1sBMWTmSXlJeIO3CqnzDdN0ZQP2KO3qCQJ+iwHET8RkPdxp9OaeMghLVFfFpZGaUzNQcRF
DpsVjg9FT40scA4Oz6I3VRkbPY3bT1nm2ld5RfQ9Jf01UMW2nXeYZZvp61KdUhrnZH3/YyZg8RmH
Lhow0PYIwP+Rd0m+x22sfW50Uz0N9c3oRYNOT2tOE5jbAYrvagw17xErpuYZbNM96nUF0T/q3cN/
34CcWTj3R/kDH8yyPAS+vo4N499oGzMUYZS6bE4W0G8a5bgHuZH5aTkTrBy3ibn3RsSG89rWjrmx
M4b9lhG5rxmuQfupjHEMnV8yjSvOY0+Vp5fKpQGOzIesxa9z/l+9ZMDbKTXaWSk5C/zLIcR+sFWn
HnH3l1qNaFKQgWTzYdGCUD9m+96nOq36dpd1wvoEuXk4T47C8j5EKJkTAoEXWuw8JL00HqWG6+Ei
qMxiLJpmT/3dfcsORN299cY8N7LcH5pHg4OZcPOC7dn4L0wb629tsM9OrtuOqYOW2zZ+Kn9u533k
RDLCrf5URdZjEoEJCMcw30JIKysskZKHcvLiNfTdbBXlTnNoZkR/OSwQW5+RlWWF9MzSU7ff2N6i
/3AhPe8txd0ge9tZVYar7RKIVic3t59LLERvsom39/Iq8nJ5VJXl2AeIn9Mjz3u/jyZN28iZsvH7
5cKWaib4mf/9xjLsPysbgDLD8kyfwtpBs2Y7lvXnW1EPTttqaeSd2dLd/X18N2pdvAESnpB7JAeU
6TFDosSFSxg5XnjwmTNsi6aWr70dZsOTbw0/E526yAwNeNRurb+CfL2izKIgJmOhYfXo4GzvcqMp
HqNZ0xjXRrLx0/iDQR16vfnS8kWP4SsUkZi9TslNU0cItTtRweaAJf9al8ziXaH6M1k6+Ss3FAhX
RCK9zPXvpGR4xzB0MiAun4jhwhsc0qmCamthqbiRVek9SjfwHvHYrlx2v+WKO0zeI0kIb2ZQ+Kff
l5JYpwRyhzVp8MQTwGKrbrYp3YuNNMrCVh/yz5EEYjwTgym8/j7QVO/u6y6WzJtopk6GQ1Y+yDOU
IRYZ3TP/U3nUTvSez7tbNG92y0GRPbCbBnR0sD3qbd5EkM1nD4ip7/lrLL1/SVwzPE56i3a8qcI1
xn9YrznY/GBU/WTGKv0SZcHPUUrt6zjEK5alfVwM0y+WVop4TkauoMtub/nojaTamPmjA1czb4wK
nIcPKC0zLCeX2a7uqodszNNLOcPjmWZYp0JHZvp/l4gheYot13rqylyuwXrUTZpGdCtceKrKieNv
wc2e6ufC8Jnt+07yXNuxeBgbHC2cCImonVjBgc2xXpnG19BJYPGoKY0Pbq77q26h2Pu1vNy3gZBN
fiuTsz0aDig/HoxobpHbzruA26ruXx4O6OJzDfCPdZdq37dxNcdpRuc/zEv/fDqsvo5C/Pbcq1ko
hilJstEFEdptL3E4nw/Ly9+H5ZqIXcQ3OUSHcGRLBO0nKtPA8wnwySK6/fdFWxG6C9mM5WQ5/ftL
y8W6dB7Ioxh3y89ZLi2HySOJb0rmQKLfX5nkEtI3/4v3H1YoNznGTDhMk7u2VgS9LYc2jupT2FqA
Mstr2CfotubD8hKqL2AgjfGSI/M7W2Y5o+4BpMWwfL1EyizXlkNvJ/y9v7/7r//5r5fL9y3Xfv+Y
0GX1bMbq2GsuaXY1KRbLYXAawAfTRivMKPaeVTN1c9rVEluT13My+hJjcz9drt6/odUSe68HyV4x
juW9mrNuHKDwCadNYhMn4w0Hsdkq9+J7mFEEkfjJ7UD4aWc7GyZZTEmOtsweHKICVqgUHwjtYj4H
vjgKe1hXzohntLdx4ldHVNiAxQ+56eirJkE2bIW40KfdT0B6nDt8G7dNgXmC2tpucG5aQU5NiSu4
79QN2DUuGFrT0p+PrwF1JaYvzcZqHWs7eMWF3WTb1RmctAk7rGLahp6Jn8lI/pKY4nfybjZpidsF
hWVWTZ/FMNPFMRHBVc54KbMW/wvCVeht3K1ZmxsrJN5Hq8kpwRRuV8rk0hgjXJhvIPXxjpHYNrO7
b0VbfEgmFXg1PNE51hBm/RMzs6fG755aZuc4ka1MvWP5GcIPghLi7cx+8HUM1YOuM1Z6kL3mhfEU
uGebQm8zygC5/dF/cx1SPKOgvmI8eAx8GDtizRjwc9qWPz3fPMXeBdtPPPRa87VvMHJT0StecS3M
CsQcXZ880gJfKrh3K8RXZyxNtVj7aSOFs/zI2XQ5bmrZk6k2SeQcwOkuKkeYUMpT2tovTUT+RR+y
lE3OTwzInslMhRYXPtqMf0gpwa/BgIUWevvaTfAbx8Kn1cnRCuSt4W3VkOckTJwSHBeF1/THHoV8
0c8zrDpcNXb3TNBMvSonCFprx6jeVVxfilBf+zLB5hqgj2AofHblRwtYt9FzhmKqvFAfUddNwQFK
FY0kfkEb22gOsta8S+c7t1RiW1/2Oncmzulp0e8wZdI3Td8NK7019r6Z3MyvXoG5bV0+KgJ0Unzi
IEFk3+wgcTdY+u1yR9/h4XLKBaRuFQHhg/Gv9L7+PjGIYIt/DpL4RUTh1rb8JyQdw2bAMMIvf9iV
8WDLr8RdHNL0rMv/Iey8lhtXsm37RYiASbhXei9StlQvCJWD9x5ffwaSulvVOzr6viCQIFVFUSQy
c605xwST4TXWq2MbH1lW7lu89cuEpsVi0rVXO1dXWLzrTWoUr4gSf3TTBKLSGJaebz6l1nM4y32V
En1Nl2+MDkAs32u0vjXJEwbl/aqGwEvMyT7s2ufSDn+n/bPJx9r2hne81voad9JTZQ6PUca8Uerv
WaQAAwD216vvwgvRPTQ6NMQAfZ/Xja94RMqFShQEi+Qc4IxOA8jWVoYr3vMMZh984dWI4CExrEMK
Nx5CSXgJEKzpafPO6rlbtGp/iniJqBWI2XB/Z0r1SwwuZr2UiInl6BYAkQKf7oY/kMiaZgW2eJKg
HX8CHK+MW7AV5aESDkT8Yo5w/Bq7HZudfLbrzvcmeZD3Rnl/kmdfD8j7pRxiECNiBOAOQkVuifK+
6Mu8bnkflBflQd4LNSA2rK3nZ/51SkoUgcaqsQstd6QxzavIDvIQuD1phSIhTAU1Bcb+Od1Pm6cc
eSaf8+/hP0+5PzoP5Vl6/xca9H5O46Ur+fK/fpEsRYG1+PoV7/PC10WWQWhY5eOlzM6U74scf71N
jejCBSl+/joPVaYFY/7fndBL73OFPPu6Joc2LwEB9z/PkQ/ff/rr6W1m/hBEoa6LuqWAR2cgP4A+
Uj9P5SSMcCTIdmEI9l0X+s6sSHeXUxoVGwwvSzQnHrd/zEWKwi0tmGfnoJtTteVELsd+E78Fswx2
QLW6ELWxxyAlxE1TSRpQ0yagZiDGlbTbxHlO7JvcvtKvh02k7VunnM7FjNFofbtZuGnInY4QBKR3
TbGrJu7prATg1+IwoAZNyggpf+LJK3vt0R0f2RigWZ+vwMEyuJvAJZfXrPK76uTVxQxdwKbhdJbL
UbmsDTHzgDGmKJfO68GRuLdOre09fDuUFQ5BD1slwMISg2tZAeSaCC5LkoMh8mwvaxoh0mH8VmO5
l/WMtKODogXaE6nA9mFyfHRK0nJ6DMNmeEnMJnshOCmggVkOfJRfcl9js6DpBIU5iXf0JjG3IbrP
g7zmasTuhvPbVeJhI7DZ1xYSKGbO7A3fqsXJ798SPsgYd7JdWfjpPk2t7ikxyUJwW6NYKEXoFkv2
x8cymOzLEBnJWYzRH6HodJ+jtLsxPdD4V0kG4F2KP5gd7crvfih2VK+caRhPaui2D8VEZ6UqEQZk
JDulba1eCuE+yZGqpOFTD7VBju4Hj6J8p7g31e5dQuOijxwtwikS5GOM5nPiOkiGagfNd62w6Yex
tp48pQDywFAjUGTXx5WJYp+h4mTaKZjpq2yGN+D3CPidjOZm+tFGUKtFaEF71hWReJT/muVU7xrt
orP8r6bA+lUFgbpyx+CG1pQ/bjFvB7L5kCthS44adc087L77Q21+zCdTYpsfw1B/z63C+pg4GejL
vaNgXUSp0S6SCFp3iX3xEtoCBPHs4RUz/kk+UM8PCLLvGsqZjWXTRs88a93M8ta2EeppEK1K8agD
Oag21zy69pTGX8OC6qw+aa9DP+Vv3ZgZ+1FVohXy5kU7YSEebMO42s4wQeMBp6OjwrnKa51e2AeI
Ra9y1NK+VgjXfs5LmMhaqNxYbtiPxtAcFHLTHsOy3mnWJC44aPRDN5QElOHXkpfsjAiHPmAFMbTh
d1pLw1vItL7qMA8SMEi9mF5VvreZ4WF/tKeSpNBt36q0hXUxId6dvHViZe5TOn9URWnaD/xuz647
NdqqCTSYa4TQz7G8AebFMgU0FSYBr8Si3eoI6z50OzO49NT4TbvrzgGM6HWppWIVtI2aICrQ3kQN
CKX2XGXbN4lzzTNwf/SOq4/JCFmP5sK/UYtXT+VEnp18oNDCI1AV98UWWbarkCwgycIgEpkm9vTW
P44wKRcKxKRn5MR83lO2Z31tPmeNrT2PBC7zSJ262R5hd7s0neFBY0l6aWKrfS5cvVn2ih3vrSnt
nt2o9TZDgGwCtnawS/XMB51Bl5HQlM+D57rh3jGYoOfr2N2JlsisG8ZJ6zzQfl3eGVkevnlWQsHN
mirrbBmY/wabr969TUBu50W6BtsJiTbVWpeN9zBs3JjQmIFbPZ0ODm2fvOMjosGAGvh+SV6vobeQ
qU0WVVU56AramMII672KcHOkjp3VfVdpCuxQGOLfc5RGO4f9GymZ4iKacl/XTvvUuTD0epfGbQdS
5LE23WfM0tZ7Yo2EAkAGO6hBML619I65fdrvjVo3Wz6PEYu75jF3XURspO8+6Y6CACPPQG1UtiBk
bRbv+3WY7HI/dnKsI1DYehxweZMN25rWy/nrzFDbv6+ZCTlZcVNr1tasccEYBbKFtCGqQPpUtNw7
E9oBECpsNl4T44SMvb5HL9WmC6EnyspXw/ZBpXi9+ddZLqjPEC4eofaDBiWNMHc3jFk0Z8eYNtIq
0/nYffrQMlhRYhtxSFR5DoEWE3LmiTOqw3HPRKzuJsdQLmmSm6uRvUbei2lPBaV7dirajXUcKxs5
hCoT48F3UIC3Gp+uWMVAKdXpdB3G+/tqRs576yTWraitknQI5/P9DtB4LVPVI/jOwALmBTVrV/4O
kVVqS2qgS2sKTGAIJWa9kBp6UNMCFnD2FibiwaPhZtUa6PdxbFTnKUdDfo5bncS42f4Gkq5dAmjr
KBwnT/oIRxwjWfgNBE256AtKzhbQ+9eGPU6BX+6bgRTu2AeISdS2KB8VZfoYpuRR01rrl+vp5z6b
ym9Tp9MlaNjaQOckZLImco3wpp/CqvvtFydFDkMz/yMvycPkOcPurjCOajVc8kK9G3mSCrSUWzgP
jLHpT2Zo3eRDbsitMXCdcatmFiJIS/9ZOJiiJY+wj1eFmpZPEvrQ/46IC1vYXuKeorgv3jSXAJ7e
L59F3FjsLPMzPd380UgtUf5wnLbY+2N7IXfV+OOi5oYxOPxU2GktCBGu2QfmPxr4WjQXKMPSpcNS
gaqMoj4QpyFmJhf2cZz44BIPskx6uzQPJgEXvRIV+zJ9xZ1qxXyrA4hARMch+9FQ+geCvVFkZriy
9Dx+0PI5PrB77mc7oxMqxlrVknFny/aJC0giKkq6gv2uNiP2uIH+i0JwfHXysrhWztXpHf8s6BHw
h9AVa0vQutr+jolBfAYVRL8lbavbxNWj3xo/WtRU9FsS8UZunbKsWCQdpAm/mkhGQzQZY9I69KpX
P9wZcsZE7gwBE+mQrG3TjHHwQ5EcnUlf1RhBt5L9GMaDA0++GZfy0b6qxVoP6dXlKHqJ4Bvyj4Y8
NzFbSUiln9Udg/ocDYax0VkbHYJ0BJ6XkfhiKw7Br2Hx1iVtgwXcyvZiHiLo//BadXiI41a9BJb7
HunBQRhBdZZOfxs13G2+ZIO5QJdg+iBLK8PaGoo7Lg0qBKcv9XtQU94BNPmRFtz9+6sVpEQQIaq7
ivlM77N3unDT4et6iSd6RY2auDwl7JUnLzNvQezRPvDDvS/06d0uiSKhvqyym6exQzgE+L5E9X6M
+R9KnPY3luV0ObHqGAPfKyEA/skhWJK9LoLsL+luyiyxGIC/rse+mhX6FCupZ+jboaF4IT/XY0/l
J7Us88R8nb+lzLmjWkFQ95F4FSVdLHju2Iin0DiNhKnwbQ6qjW9T3IjskEhJSuWmXminzC2yZ2wv
3bLNA9QapAE+V9oA69GY6fBDs6k0JX2rjBAPSG6pj2oX9oc8V7u1O2TJq1Ip+2p2vpnT5J+0wUAl
MOt0U9042bSDFnZt0uzCNo9ubSYkDNpEjnjqjSzidFR389k0X/s68/t6+v71PEoclB+j3b+ekFt0
eIYhw5ojwKzZZbjS1bRaRXZjn4P5IM9GPbLPufKdYrN6DDvqVGDrXXbncCAW/JV5G+eM53AYPyrK
SmfZAIDO7K/LbsC5NfcDBoPqr5UAWDGjXjzIA/ebD1UY6l+XNAp3D/id4L6JB3tgvvW9gtT1FBtf
p9UpqkEaeAB+msdZHhYp/j5wFXdZ+0Z1sKushFJb6ReryjA9e4X9VMJ6X4aEl7yX2vBcur76x9Vf
Wld98Ogs3LrIra65op3l9uWfkeyu0gaxN76gkIDaZKEOSNOWnj3HhEfauOHPCT7D1cLb/KjcFcmd
Eo6Wz2fIa/IZWc3+nPDppY0kdi/3DIXqn3T2wFe5Z9ANixiwovHxUbPjiOEaLKFOTTv5KNm/5GjQ
kyCtMam3WV+rLsXPqfnuW2NPhotKWnCjKa91QVJEIUSxlsM0ySp0Z+j91KJxzmYRoIxEP4b8Nnsv
OwAG/BnaU+6hy1ddOuLgtt3vogISS4IjWyEmazVOBrRmTf7opillZoXOEwscAq16siIInAh/oWPZ
CZJkN6bHUgBCRgE6ZDQe+aYp6xht8VnvbX0/dp6+i6gYXbiWr9tC8PuEkbvO7Ew523H5UPnttB+1
Tu+2Lp6YFUIkBcMojzbJnxLKFr/COF5KJxsvpkfLCpE7PZgkJPAU4MJwySa32vDdZBNCLtKe2/9m
6orxSPfl82AANISuExGE1JTmQ6im2dF3AwevS3/61FHNwwwK2GSMhEz62hJrp7VE29dSFgNrcr6f
KsmFmO1FW4XNqWrKYEBGzuQoDyx25rjKpF9hc1KXYecvx0AoD7JHTWlLWxMxHKxll9poVGtpVSxi
qqkSNzKryB9GCumnhriNOlQw7QMexarJY/sTutRp1qbBYLnp9OCRwJPpoROd/qKK6DGtSeWbZvTz
TITuVeUmH5eqwIFnu/OzI/gYZd+az5ZCmq2ivgplmi5sTBMWZpN+M0VnrtnkvLW5yHfSXYF2yOxX
mg6qMpGrTb3JHpKkXsuOejF/IfOBaAq7rWi8zF9Sz7VWrgLVkdz2X8BJ7HNlJQVxDkO4GiTQQC2N
V7SsmL9Cxcd3hQZgbqWOKDHYKJJ5jeKv9Fz1pmlK8tRG8V7yMELsagcUrO/+pL8oGvUKPMFAPfgA
quQlydciX4HGRyRNiuZqZZpxtPPmt+56ytqw4HRIQGRajJ/DoPoeq0V2UxF43fz6KH9eHsqyL5eV
WZcxlEzUIGg2tY2fD8a2gaSzMAOddvMszQTAoe6DOv+Wm34DZ/isMklNUYnXIhk03Hx2f1PMEh0m
i8BlaWOjnC/ZU6w914jvF9Q2W+r9GPiKHIZi1de0SfCy2MgJVVzrKBrwCKVr3OjpyUSJeG7zPF/5
3DI/5vReuBvRL4cm6KLFcg7KPdQ3Wc6O3BxVSl462QWF0QFKqEbEe/1fAAlp1YQZ1q0zp6QuWyI1
gv/46z9OKAgk9yt96mywQ3Q7ZeSDpJcGcva5+sPuSllqJfqRKOnCE9ykP9b8hZWHVsVJZEGgVOX3
VV5rDGe8FBWmES1XHjRbkNI02++tXsO/TdnjiC/kdr/Uxdlek53Oe78zwdo87287vBC6OAbOFH+D
XiatOE2AeZENvwBmAEaxQ9y+HULiFqwpzI5DVBhvKT2ltjfz5ywoseB5irlDiNwhowitZaYkkKPg
EZIj46btGrwkDv06SVaOLcIfAgF57vT+O3xZf33/BLtluitMr11KOqWK+Xovh3BW8gt5Ba8S1TKl
TgWzsLJWOfJplFouC8v5mqMZ59aIb8LJj9JBeZcXt4SK40HRaT1FR1quFPFmu3olsd2Sd6LCgQE2
r/8M9RnAF+N838vmrUsS5sVWho01JfGjvDRlKhNoMETLCNDbIrYt9diC8QcHPv5wFLO/j+K8ybHL
EIotPdoCCMZBL6ZikVlgr+K46kiMRp7jsbE+BkNB6gq4jM8i51CyvNci9OWlo529yRyu8iAzMagN
XEGlYZtHeXb322mDBq8rc/NVWSvtnjU4jgPff58Naw8o9YfXLt663BZ2owa+RE7/QVv+hiWaHeWI
fLoIZVy4UR47p5k+Kp2Es2QMuqOoougRfgyR6PMD0C+ahVF04hoJUDICft5a0o6lMePLp0EiJhtU
duUbwy7KY2tWO1IxivcMX1XQ2sGPERnhSndhTYRdlVzqtl/wptBIsOiWCDwS97Ova33RQFkfrVVF
SuKjDcRjU02Ff/LUJj7qPWhD2NnKlb4+Od5mOh0KFe+ssJVl3hbjd92OvHXUxsEeeFN4I6Zoh2d/
jkGO7KuVT8pZz2d51MyYS3OinFXCdJHTJStZgbPkOk1NIWp1ZgYNDRacUD3tG4xsm7Vxmp/ZWoRU
TxWI1KmIN6kbYj/u0MFlZtj9hlPLTOxtTNOoVxOWiWNYap+Hr2Fpt92BmQN88cKo+g162PJDi6Of
8sTp/L9OSjd5jqkWaU0bPnj6pw03qxFOTFDM7hUfo3WDk0sFYNN3sbq3dDPd37/7JolEFwp0PQ6c
vF+jQS8uzWwMyamK00Y6iDKtHlglopNmj4Y+pn9NdBQiEpZS9L67Jm2yvU8C2TwMfBFsrORsm9SP
NIOwcSonv8kB2Y3p5H13rDnBnsoWWiX76itWtot1M9vrft49tASkr8I6CdmQx9naV4wMsRklVHmm
+GJ4Z0tKvPt8llloVOYa0jIONYKUXKDXo4krVfJ2rbaATTn1JXCNYfwG/wAJ76PbjdbaBJXwEgZF
sUAprJ0UocbnymP7qLrpY6uVLE7BnXozOx3n4QxxCuqQLN9qemrV6oFiJeVEkA70s/OQ5VfkKDdf
X8pnxu38gdS1hzQsiK+SlKz71zPF3Ri0HTjUziIPQNHEccCC5k6Rc1TnNZPauN0J8RUuHDlOGwUq
p8LWavCzz4cJVn82DdHtpdRVik0JOeum4kFJCjxrimfvY/AUEszsl6h1g2miUgnKwrL4ctUeiNqJ
lPVN0rNpkgIrB0Lcpu8xp1WiW6YhsxHGX3/2ahTikniI6HXBhtll9ds30y+QIOIB4V1A8Dx2UHyn
47Wp+apOpTuuTaUd1nIWlHRrTMD+WTNNyiMz/LA1xQKNU/RhgFFf+kPjP6jYvQ+Iq76zitKXtRok
l350vM1/O8sT/e9H849AAOz19IYkyqHsw0NAT5ZtinZCCE75b5ias54m9kVuCulhvqigGB6SkJSz
gmzddajRu5zaRCcG1An3FMLrHfO1ds399odT6Y++HcYvToEpSZ5lZgVkkBb3eeqac2j59a23Q94+
wrjhpLHtlwUAeU1XaEGFP8tZyFpqSX0MZ0ORkXbcfKK6WE2uVW+noJr2QveTK3WAdlmTY7JuJiVe
k/9KGUlZdjM+VMwg0SEZ3M8C3k5Od1IoVLER3DkNsb9yHiwECGp7KLNghQXXw/QZ/uF/HLZSpefo
WrFTC0NDhj24DyK00qWoarjCITdMnMZcVNE9jF5/SBs1O8v/varGcRUb5CRlc+ZG0hbxqWgsekG8
KnkIkmbL3a/dl5DpT03pWDukb9maT3P5zTonwqUqFD1h2Y9P0nNCraPemT6O76QPaJ7BPtkqYWU9
lWqXL7oer5IzptWu7VRAWwm8fla9Hdkj/QIk0M330hc3n6wHot7svWODdCUT1nqiDbHqCuNZwkAn
m+i0osl+mJoYl2kSJMuMStECOKbJ+2iUUDE4C1lhvPUd90vylGbITIf9aJ5sXX720sX+ypHwVK2u
zfNdkcWnyYFfkDarBIvRD8GHOvJcrAmYQAjRybuNNkJJoqipLcomsNZ9ZTwaGZ2OgVzOtaIr9jdA
ZwdLKSrsNcZPJyz9F20S9sYpY2XfWiH8LVsvli281Z82dONiFBvD0KY1/aIeHHrSfJNnvV5tYsi0
F7nUMQmp36CRxaIyxempATi+sPkn0W8lMVU/BKy56IMjpOhHtSUGNxRJ+1qq1gM2QmVP8m22EaY2
nEcH87D0wljzMCijfVIhuFAcsDxU36r3tr3KXkM1pOZGmWDJycua+V8v9+3VoWh0g1D83CVkbwPN
aKhPJctA1VEQWBSVUIqeholocbeLIkpnBL2XZqu8wrxU1ilLyq0cFhmrLjAT3dH0s10n3ODaejYL
Ey+1fiUoMGLEYR8iIU6YWnT80Dllc8jq3thEtqM+fz1XT7UVk3X+4SZQAVVqtffwgcz06g11JX0F
+CKj30jTx02DcjslhUP+FXMcurRu2TWwYSR4IBij4RKax2nuf1hBWJ/Ke2dkGsN9lXUXuXAMhI6Q
UAuCBbDwjlCboazWQyrooxgCL19PjCj6CNstjndse4u40O2d7uiPzJklOpyDnIgro6r5+KG3QKiM
tFKxvpPJgMrWcV8wTBZb3DH2LtH9gn4a7c/BHLxVOg064S5ae6W0sZCL2PtKFi/Fvo1Kiu2zUNEE
1EcNHUrQnZuDjAsMaUQNKB4N/z0IihMFieGp6FEFdTZuUZsohPck04tVywbv4Aa59c0mHsxMDhlg
16Wa6v2jSRSYAtgfIisbXS0e1RsGMHpmOvwYd5rsUz23bLuI2DaP0jBR8NEf+d7Kg3yrTWyx7qgi
s5R7CsNxv5eGrrB80A9jnCqHv2YtUks3kRUAvasnuJ923T1TXAZNoKZIe+ZhOHeHQ935I0fExi+r
QQwXot/wiJO7tL5/60uDbB89rb9HQzqtxhRNVDlrastZU0uy0mCKqzmraeWhscyXwrbC49eltJmO
sZluY0ONf1Xc12eddzbV+AYTC+7OAIrHCoNg5aYmUBdt/iYQV0KXyJj72vO2RrFS/djWLSAqJvQh
mfqz3CTWjkf8dqJ0Z7wzTOu+8/no1/PkU+qk6O9PkQ+QeUaWg4FJzjGoyzhdO9y53KQjx7cMIYRc
yeTFlG3uFAgaaMM2Mt+GnHDghchLomai6k9YAQgsaHlHRc7W3K7UtyZBzDVpg/U0Dom5CrKivjpZ
JJEcOQFG5HpgJko/p7GhUeN1PpdYVoU9nmvT6g6DjYHKsKBv0gbUUOjoyUquNVNlLDaUxblvmOlT
5Y1LuXpJzCF70mOcwLXJ4rJn9d5kDTygwNbXxVwEoc5sLO/r4H7ybqKMfYwTPADG0zoQhwqrKtX1
F5tcuvvQ05TmCdLo0v3nkvwB+YyvnyeWk9ura2sbNzPNIx1+rBNG+RLlaU6nZL6mW20LtQ4zAEr0
4JE19ws2s/K9pIW/7htygGUeEkakhTH0K9Ns2g/sJHgqXTsGEI7lA7qdv8sr23hKChAA3Aitn0VX
HWvhB9+GkaybAX/uEYfBtrOcfmvphXqdRswt0msEBhAfGY6qwKcPEiZDuwFPD2CY6Ym8jH+y5nwP
KETTGe95P9TgYfqDfGVlTQa7X8feIde15i1UWHzLtCc0IHQoo26XKDYgjmRxryhEBwRa3ZNvqHOu
nbiROG68IdiL91pvzZufbCa6oxa4lzla2I0Js9FO/on9eRh2YptTk1mbM1OmyWlbx4F7kCN5MHwW
Skah5Jv7FgYhNhkViVa82ea4wldtsPSZmKABWJwzw/wt0XtGHBj0oZ3fah+MR9MYf8hS5n8taspH
zMCG8GsvedPnZjNfcWM+QBNi4dcIbMLz6J97AZubldVqxUVeUhuivcopRvnXR8429DGVuzb6jpKP
Ni7Yuv8WRtk+Hf4Io1dejXLoDgQsT0s5LJW02LTC0TdyyIKtWCLdMHdoueuFgg1Z6b34JNU8gRWw
QtIifZVmLZXDuHju/AhG86TXj5peaWe72uaNiwIIKMqhkkD/pCSEtyfS3BsD7+Tb/avkusciHBd1
7Fu7QGrScX2CqTNgv6uOP0IxGI9enVR37Lv0VIu5Zpd6/V/Xha6cDTMMDlKikXe12GHGfpUjqdCg
q5D8PwEHnpECrYYUdshnhKUjVi0GkVUJ7WxTxOCYw9Tw2CjBVj9ZtUq0nGtclWw0rk0LRSc2xJ/E
HtplrrX5CxLTFkhZ8HkmrzVRvUcfWiCOLKkLDSgBJn6/gyUoqPt1Mq7xfWnP5HxBu1YK56dO9oaN
S/5PaxsPdqEM76gEp6US2/3a0TPwvkIZLqi8UPaRKPZuFeQAhb1ZHTW1N1/r0V2Ijau3aEuJnceF
WFjhndpsOGp29cktdQlSWSUly0TuFeOlDdUCy+YIsDXMp4O8Jg8QC6qLh52EnM+NkVEBTzQLS2PM
Iu/iNdFqDIzhGvjZuHT8YAC5KH6O2KVJJG2SA11PY+0D6fjo632EzYDycEBcGBGz3D8MysXEB5tH
OW6bPt34CvCWgo3DJY1r72Lrc95F7k+Avhl+PRDOGTf8IX7iQxmXkhcrF6DyULQokXVWZEnhI8fD
Yp7PbpFqaItjoRkQI2awt+G3p77W9nLkNkyDSURUpZzxyI/di9ClnSo/h4qp7FEYNCvyicD4yuip
ry2mPHPajLqXDqtKDgOE5o2SeocKcYU3aTO9hcLyvboMb3cVKh3BPCjQQMSX4Q/aHzQq7OyVkh6G
x6ivt6aZFZAoZqtPE3S7CiEic49Gtc9wG4LaGyyMiZ1+Huo0Tmbg3BydMaFBAe4OrzPsHnsaLav/
dpaXXoJwaNA+40fc0FW3TZm9UKiY69xhgHbm6rsOWh5OIqOBj6+p13rwafz6lr0fhRI9JkP/Fugt
Uot5ZGcwVkPSb+RosPXfLiasTRiW4uTEtgpEiA7naNvfa7sqHo3KF6eKtgV6fuot9z16mdreRpPs
MrdQ7EOl6XeIGdy0vdskw1OMVnxjYMPf2VrsvGG/BtQzV8zm65DfIUyrZy0x4UXM73pnWPWqaEdz
Jev5gUVF+LPzQQ42CTe8icBCflSDYn2+z/LdbTrPWGdq1ZASNfzxHV1/6CMz2js6a3s5IRv8ue7D
MiI0AOOKvtWowkF18ZKtnGLkMBnicGECBV4Wkdd9E31HIati4ZLNRFI0syffwtJYz5iUkt7LR9ca
v0ymrkfszMYB1my2lj9gavMuPnxJ4fAkVZVserIf9zE1w5ciGB4qyD4ftjuH5RVudClou8J7mhRm
f1rcod2BiekBZqSW8Ws+UUR5PxnnK70Iz5laiF8jJ4pvwsly4/eg1Zql5kf+0ZTagzg4oxS1b5PV
5s/R2K9oUOZvpefBxDDhkEG4Ld70NKUSWtDrkD8UBlgcq6FLFx3HbcufdW8lItg30JLPpdZAE+1w
cFsELq166nsvIOBHdsqJ9z3PdTypg/qnYXdSoDBC9adgHgFGVQmXJGd/GK+tOpJ5RcLnj7iqHtxI
d14GJQENXJbmNkH1bqpT/WKa6oOuG/lN79T0JYbY0VHQwYCISd5y4uw+7KLL/7b7if80PsIx0JDD
6o7hOkIzhCb+ZXxsJifXtI4Cfp/C9k49Jz6kqfuUYcg6CoDujgJ9dd4+eln4Q5sy9aX34csXfT8e
SKKSuAdNc3cDd7WHAJ3fU1KXf6apT+cbcXar5hIP6L/05rjDvYFtKGKlt5F1IdiKXkcUxHfQf6j3
+jUX43DVw0q/2ijZro16lPxqt5Cf3Mxa2MasCpVI96Rtj95gYkttWkB78m5p/yqEpTzczxPSDf73
+yWNoF/+L94vy3EQC2izDczkJcwUvL/C6e22RqZWVPpWtfQBbRt9BOo1P+K2vZ/MV9QePmRflgMG
wc/Hq7B+GyprWES2z8a0ackOAxE0nCeJliu8gYhPg6AqYpV/yxSHTkte9EitX4idf616Nj+P2jg8
y8JCbFU+UrNabP/3bwepnZf/9es50FQM01U1XbNVqoAkoP/nr1dQbUAEEQc73yrx4Xq6/zBU7os2
12X/Gckiscqt7aCHwxqLV7Pu7UTsS1eMz2N+7cIU8BZbuLN8ZplG0OWoo1M6TpmflU7/ZcPIPWdm
zkcmpY6guajxsFGwfhOXsC/T52RIdzKRk5uSAYx85iEbczwXnD9s5tyTHuVZDGznfuak2s0vEpXU
APJotOFmxeFPWYaUdUc1K1aZotgXCLnFznVZRdtF9h1kV3ORsozSKr6jgmwu5IzrL/PInKUZGWq8
lWKPeEpV330dho6dOfKooXePiTAh3mQJmy/5qfTmoAEqN7c26Ipd33fpSkstmBgyrsGaa8YNVutF
VWrBTkqEs4k4FmQoGFyF3+lr+Xo7pzeXYfTizEAZL2ZRJSmkpgLZBs+8ftTJUl7MQkxvkwdUeeWh
Hib9FYPYJoVAVqnEioskFRu7TEmNnrVn8hDDflsQMSjWd+P24LiHkmQrMQf5RRDiFtACf8Yg6jHd
UdAy2rrZG61OXjA5spgRwuQtHsvgJemE2BboC3e9jcZDbxO+8WwpvPtqTgifQlWC6pCSfLTrQkHJ
uQxRMnSC0NlkrJ7pcmxjt46e6k7w+0edcpEsmWZo6wcAIkfQRijQ2gb2K1Im3K3u/n7mIekjwvTo
2/W0Mdpx3AZ9T8CqTzhOlE0v9MizU6HCC+QtK9+rWEGIH6QbhM1gKeaENMnXN3JWtfePViNfAojt
/ilI1L03de13J4u1ZYB4/Zq2Sr9Djujt+Hpe4WPk+7Eh/Tcbk/Si9K6LYKvf9oLZ+v+DJ9XuEbl/
fyUdx9ZtDG4GFWgIwP/OgIhtUVrGwCYJ/nt4CBFxPgIwWFtIHHAHwPLNjTo4yoM+JHP+zmzUJ3jG
X/dtNh4mI41WMuwt0xE7s1TSYRBWc3BY3W8SK63e86HAmBiHPyxaMyu27d0JZEx8dcvmXOWJb31z
6NoEpIj20wLJc8bnwCOJfKHPq2V54IXnW93wfrmhXcE+bpdFK9KHQWHHPEEu3CHjc63DIN+jYmos
sWOxg+hgQADaCO83su49t5kJAizmqY7m85WkJnuDX/vaTDG5WZrSBes29yDuzWOk4mLj1TUlkT4j
7lJ2C9smKkjCiRUFERyIrrkMX0cA/WunD09yWOSlv52UeiB2DfFIUQlMWDHZg4M3PGtT4J+nSgWL
O9GMtVjM/B9h57XsNpJt2y9CRMIDr/R2e/+CkFQSvLeJr78DSd1SdZ2I7heKAKUtbhJIs9acY67n
LrDJb52TY9BhlSDcCq+W0Pv4WxRUqy5OoZYgTl0nTnLSWZtYByrm801Zm7tTuUMJyVSxjPZKVUv5
whk3QUqcgYMCITO98BmpKcjFoUmOakZtItFdXU08JpKJj1qv/h+vNiULncLB8qchLKXxIE+m5njE
3OjV2YttI0VppuvbHLnicUbAS1hR6z8pNFBVd8bb7RdJ5umL1U9+mAGgX8JUzw9lallbLMPL9nI8
u9HcnMellqtMPupBnS9p2fw5FYCUratao9HtLTouUh1JrYSX4Os2lKuOVNcNZLd4783ur6bKgpdY
l5J1tDWfUjfx7wZzut7uQ1Tw+8T35UcHyXyX8xRUAjmFhiaf6fB6R+R//EjVUM9D1vLqYhfQy0RV
2k9sU/FUuYTF2NY9SpLpR59RMRJyqQZXbXnCxhRSqdf7R2rKRJSMZs2FlM9f6gWhp9HJrK3pAT6J
S3b5KPdmUo5c7QZNkGRh6ww0X1Y5fSFVLiCCDpazlosNgiD6UGkePsSWvW+SydncLobcNmkfOQmJ
VAP663gKaL5Y9mjfa+6688MXav328LTUvkleCdOcUmVJJk45IrQh+RHK6WHCa3ETTneeXa9b1poH
dTHnMPM32MXOQ8q+jOwT80AyPCYC1wzRmyOjC70unF7bLNgNjqSFQaXlHUXJUXGaImHtwwEAVzZp
fwF7VHfi0KBlgAE9vwowtltRSbw8ufWh0gYadDLwcasvdQRXBbVdndprhZuc6y7bpxRI3pC/Mxlr
XLp1Pp9Fn/pHkmAweWha+igJNNJdYnRU/ADRDiHCwJ8Vvojbm6Wv7x2Dgf97mpzusydNKJ008D8t
641XQ0xio2oy6i3EAlFjr4vuaKTkgNF7xbi18NfVC2r6UrFWWduZNLXnbP9H3pfKodvk8UTK9yLs
6+YhdzbC7TCdOc0pFGATdXfG3TWk9iqg+nZRqP6ueaMV1bw5o+MQSPCzKserVMju5UH8/cwcpbhA
NEOq29wl/P6bZMTCi4sPtVWdV8WZO2eNJ3SjhHMGSMOn5ahZdLnqSEhto0R3ul8K9drIWLCOiSTY
D1qPo2R5MNSGlJAz74yEI3bglzsFkvo4A7UVlqTLF/vWSOyz9K0vZykdqlW5Ptc4RXuo/0n3MrMu
WOObbl9U3MW8PJuWc+rVsKp+pXSF7wdp1M8NmF7VqQ9oazwbEDrtcFxr2uA9qNGrFwmJz8Io91R/
zFWtRvtQusTFeBnYbyASzV4v4o/ckewqR5ER7zOl9V4Fm1dGa59ZFV8RaRcPhd72Vys0yOXzxtv4
qY0DWo4ajR1duBgxkv/0ZywSMqvPrXT/MTw9WU5R4IJk2l9YtnsQ8cWq93EuJ7Bu//EJqqdyaVS5
fFez5k/Unrm0alhl3PltMyTn24DT+Sl+oiW/DKkMkdxB8tjZwnwWdkquG6fdQEdCARn5ktEcvtDg
zwkERhYvs4kmT0O2MPz0n0anmVe/mq9JlmRXwr7QHYyluelVr6M23zML3QpwNkLBOqN+Z2+rRkdz
ZqsAnC8AQ+9EG7kwupwO9XI+ILvxRWgywznWKieSeRvQ3j0aIF2urdF+R820rOKc8qVZgMVjo4Gp
q0kol25k0NlJ58fbHkXTgofWj7W7sQv7nT102h36JnNVFOJe4exicKXnMLIxlKP4eCgxF2zn5dmE
IeX2TJ0Lp/73q1PvhluVlfHnL6tnU4xePi5Q5tdLGJUnoo9uQoAUJyV1hEV5SVLKesqh2d4gbbnP
Jq+ptmoIUIOBicz5ftBRLPcHYdQUWZYRZl4eohxhudNE8PkT/VD2gpXj38/QaMAULgcJ4HAinkWc
vVrSRVr+oW60Gn6mZdLPorw+qFgZFTVjNHG5CZCbrB3DiQ91Hv9UMrHYncLHUvsLvR+BJtikHJbR
6HLnplmFI3qqTZlq+04LN3+iV9R7DJlDx5qSS+8M2iGuOuceWpKPltufP5tpui2S6tDb+M5VRZjQ
ENDuESXdB36ALcvRnBvLE5F8uU+SitXBgvZUDxMpP9vBle0Vycw4m9lH4sGNClpvWLeB6PfpPKPI
dMnSSPU4unZImY8IWE/qlE7o+m1xW856eg0B127x9Rr3qaZrW9p1MfJ1CqIYaFXTJG56dKHtnn5M
fNeTpv3MhHMGTSo/WIZpO2uZYUVqPneOqZVbYn3eBLf5qUrA3N0uvpsuaFgAGGoYUA+5z6BsTBVb
rGVkQCHGhnZ8zLIREiVBZnzSJtVgFF9FpX1TH3DsjSkUTaIKaalmd/Z3wyqNczVhOHEqvqGpysVZ
DPKb+vaU4r9pIwpH3LHM6313FUnzQ/2eo4EUxpqJJmuLmnhHlbmoLfEl6n/ycuwstZecohEMWBWL
6WAlrnvJrZOmlkFeS0qyGVWbGA/4B5M0kQyTTw+cSD11GRdBxgzlNJ9Do2/rIigwgTlk2XejfMvC
ZHHHOodsDHU8Eayxg4UdVNPwKDuItIWwP5IwIfqjbL9RX4pPtWHquw6znJpckrLTnxuOiF43UHjh
qgYau1oqNsfUz5Gfz671LBMU1VEbXGe3wP7NhpXxKBbb0LCebpvAGA3rrp5iZNpOpz1z52+LIAlf
qrxGrlpCCG0DrT2qq66qnWsi/Ba+b/wFQ2FdMid8sT4l+6zQ57NmtuUOJ4KxqpYHr5fi/XYYZuLd
c9BZmQHrmCkYxmAXTumI8TCX6yFtwDvo+X1eYAdrIdvXcjJ/RFUCzXmW5aMuEkSFMLpHD+3Sfu5c
XHUF4PJ0sP11U0gSFMmSvAR6Mx+qKkL2XpOI+icfPmN/RR3oqoILnDJbh4bbXf7sHFlSgYEJLJbx
t/rTmIdbbySCAH6Zviu1EKmp60BZR3KzsLy06juLPPviWwwGGPzkB21LMORaUpxagT6sivTzrXrP
hg9FkBlc05xGWWhaSGsK8aBE664xhKfcCnd1z8o8NtF21EuBTTX/WDneSfVRJWzaiMPzaUSYAfqi
2+5W2jpNnCyU60nlgNOU1XaNcCe2VoLkTWwcJYbbjbpCKO4auCzmLxRN8PWNxj+oIgRW1F0fk3Fr
cjWuwy7OgZnn2d4zbRfur5Xeno1xL7Y3iR/IEAzDaiPGFuHamO2bOerYVHxTXusIip9HbSeDy/ag
QrIBv1uIamV/72vN4+3VgDzBkxe1oidYav4d5pj0rJmpEuc7K+7leaCCdI7MAQ60dB/U0Z/zfw7J
jRCrbIaz3+kz0X+NelRZgKFninNTUG2xIXu2rHJu6YDqRXuJDJxk/Ts3UA51vosHhvVWmvKOXKR/
NDycmUkxCjUiKXUDepE6Tjrg3KQHXruyfq47zT6rfo6Sq+F3fHZC6Zw1qt3wtg4ir6yjLJ2WSxYn
fBQHu4o645s6b5GQsa5q+6tGiHGSmSZf3Ny4NsJ+ajokK3+uY2Wq6Gi1lrnmENHkpfcyXiCjtUXj
3JupymIHYZG7RIuPwcKgZZOOBPUhkhJ8AWWuNKsfApCoD0r4FeoYzCcNs+0w75RKXAU3qWdKKQ6m
dV6pVwmdC44QmiPno8TJNBkwV2cTVywFP+8Zl+2tGojhBh8EKq2gCBDALdtdTefSi1Kn/q6qwc0o
DvWy+pOqVkqqBst8Qow2kwq2+fdL+TBWG3VSNDPTZeX368F1y6vWZlReKSe+ohhDPt4UwSlWFevU
PlrMXHdWXTDWtfC+VadsUN20uaa5FUsYAURXrJJqHC5O5lodhJ6j4/v5FWmne801+5GYiuoxZlM7
YRF7pen5fENQ03bPdsmEWhnAU3yLfKXY/Vsh9eeFP+fa2n3qseIdo9h3UbT0p5nUNeppA+4g0ojc
q22V7tXw0L+By3gipb3b/ONb8kIB9jw9qe8sCwYcrGxGL2bS3ZukdTvOWN+rMSMIqQa5Vm+tgcQi
7iV8ZT9Mbn3PBBhDZLONAwpH/TAv2hvY/OKprFP9SY4aJp7E1k/qnGHV0R1Bahf1oh3n/jmV9g/D
cjGjmbSYpSz1l7FouGVoR2zVoec2yQkhJaal5VVDuMm9pxv3UarrrE3pSuUje01YNb8GE3lYsviN
1UMT/DTpGj1EyxlqpeGV5OU7k8SBZK1rDuqOvBa7jT0IGjXqSiBo7rUxYNciR6FEGziEwXl6gth8
2Q2h2rQ2IrBh3i+HaeUNj+WUrH5/QnP7cLsv8hz9ujWH38jeBP65mFGs0f3CH/7SACBHfBjkQf2G
3RZwrSE+WlItb/9yiDp/q5RIHuVY+mVzf2vBqUOm835vo9c9z0kfAmMZyB0PtWucio4+pFFcnEm+
VQt5lEb8uJMJUNF/XPx69NbImao4HNqNmg9qG1ZHXDT3mhOYF9Av97drWV3W6kHTqq3XaB+6bg4H
9W90o57Ps+x/CQ0DN+mYC1KgqGW/cVIrOVaBHe0x0tVvNSNCKQji/D33Za5zjhg47gm6c4+T0D5z
F4DKSp0j4Ai3wTgjONK7CiNTEx2zi0Dl+6iS1uOZJlF2Uc/V2SofikfiRZa/UZjdNjCz+BLk3qv6
vB29805lC1lKCw3tLZ6yFypxmN1pUieNmF8tgWi5YpE2CDc4YIo237uazPmlB5uKMtzNdQERSI0u
BUSjtZIGq8A29ayOtGrddETnkTt4Z5V5ulZaoZjsc8/qm9MwkOasRtjCy70lCsW6XWOR7zYrl/XJ
mSJ8v/fdrtmpmX6Z/Cs7l5u+jRpyyCTT8mDEyckJ8euiUGu08b2aw/wSRj6aymV1EDTDNg4gRg1z
svnXEKsG26jtSd9qs40e4PGqLFlup2UX2LfnZorn97SZ0otTeneB04HrXTCKQzZBZR99FvqDOR4D
tiiriM4De39mYWWtsjPoT2pFUxC0fPK86bFBQHq5/QBKbKxpQ/+FmrF1rTrzp4X97xDyIe2RD9vE
uL+rS2mi/opWvLY2/FkEtZWslhMWxnhcngetbJyfUQhjf0lkVQ+9PTMhqyK8VtjdQV2jaiWUWvCh
phTFq5Ha2v5WQGbDXZzQ+ST/o9xu2Au3/V/VdsovBmF6juE7pvEvrnvo25UXj5Z5nLPE/54+DVr5
1cq+u5ti7sOBUGn8OrRjHfLKckTiELSHcmuy1L+GLImXPZARDCijuoSCFEkqcdMwkBaOPJQ+ly2o
ivwowupqDOXwoE5RC6x2ul1/Io6RJ22EvjIMmG1RKPvfzcWJv/xUuEXhxU3LnWaDKnYjFl6qK+c4
g74rBFI3Q/RUPboaqhL57jT3PUyvnbexazK8rdSttlnOErpxD8o91ulZuHYrIdZoZ+aHNKi+Dbip
HvXYTNYYVP7SPCc6JmKhVM4yhwhjHUTfJ7+YVHjiTAeq0h6JSTYaYk2b9hoG3rUqL0Wl9akV6BfU
LtosUcJ6dCbSakqf6UAyQMMD2DkCWzl0KdiGzZJDqEfftaCktGMVDrdZLhnH4ZBabrg0UWG+QzHU
wQCA8ikTGA0IvVYEPYDeWYygePSqB4m6UWukdilGAnIi+nhWnz71oAXusc5F2zqlo5CYNF9RkJkn
KpTWc9dh0yql/OnJ9Eu94VGr3J2GYhc7g/slA+TLOIhWamdsUtfek4zRLOlSbCooTWiWF2/HXGwb
1/C2tpKGuxU2GDfd3boDmfiGmsUlZbJgDC0JkYOtR7Rrgr8tp9GwLtSVRKfVefKiYpWUenmttOZD
tQxr2fpsmKJi7S0dRLc24bpgjlipV1Ub0QqKbWpo2cVIAoY+TZ9uAbHoRzFRRsihW2v8dHpmCXaY
odh2o+9uy0FYt1K6vo8S42e++HlKlsqPwo73pRN9DnZjUVWmQNtMUXG2s+AH1pDFPq7d6bbLT8vs
wjypzmIJoWB5m8jRRHPE1TG+uzQ2l1C2kkSysdkPRIGuS48vVmu67gn+SrQylrYTCAQwUKlwT0aa
WqsYohaskLD/yhK5yylgX3SBMKZS3BpNaOigvQ6cDF97NXqCWirW9XEIjZ1Pn/mmPk91R78gntsq
lTScR6Yr1mhImuBFpLBHlF5cpukeD1Z9cFqt2GnYpl7SqGtXFNKNB2+JJW8HhMRAQL5CkFu7Psn0
I/WCGaUamVK0JSjlm/NL05CwoJsEJsxyro+WU3KX1TLYsZj5aU82U7gR+2u9KM8xYLBngjMAiZVW
/Vl4PvYUbdCBwrUpuMGlG1Q13go1EsEvhvvqF5LgBhrjaTqmh75xj/jj3btwpNeLLkuu1RLntgym
EtQ25/+uCvi/GhGHHHrPM4TD4gwx7r80Dx3kbUZh1o1lR8lAa/seaaAE2zPN8Y9wq6KMq6KAqzWl
ZIVg1rkGoq3X8lZBVUVOZTaPOqiRMpIHp4LD/LumVHjDhWUG0U+hWT2pZwTJ1U/aSKyAelaI7tut
7uo2Pa4UA9JmPg800czkZwTfYCOoOz+aGelbOku5zB5z6ippQoEZ4E4xBE8ZNseH0kAJHlXxRytD
fx+j89j2wog/YixKeKC9/5XP6i2o7D+TCWIRV+honE3HYC5x6OL+p5qi02Sc6Hoa723lPy8ik6+V
z+9Vr8SZpZR8qGy7x65TPXM15vcUOX0WPSORCnm0Rgrabzt7HK/RkhysnjX+2K0aMSWnqf+Qwmpe
VAK7F35o6BP3eaLZ65C7nouJsEeofR9iJvclnwla19o8u5jGeCUFatMuQeukF5jbI31dY69YFKNp
OBt3aJ9VDBFV/HNvtdG9lthk3qGFp29cstlARbFqa2v+0aL4K5JsSVgtho1XlYRTLz93wH4Eyi4F
B94tjsbAOCPK8B9J2l13dhu/OClw3Nqtf/RRQ1KakgXS+YAyY3f9XqtC7Za6W1nknotkNC6ks0HW
StP66PptsUtYP22cxVQWZ7qxDRyCtgvd7U7QRUiIR27+ohGc9ZQMpGQsZJAoJKLvv98X3n+uFZav
17BJieAGd3UUdvq/SOn6gKSV3nK6j/W2vuSFnIiFd6fbsyJPmpO06Xz+faoyaJk3CURavMfNtYyq
dq0+r9kKf2UkJt87wV+qtmn3ZnggHhDP+FLqhH42HHEgfnOWXV9QhM6VJONlG9gtD+rsTD+eMigq
S9WwRbDlO+mtb5sse03beSQM3D62YdWdpOObApwJT4Gq6KhqAtCnwrhk82R+K0n5G7PZ/4seNfLa
LJMvkRub5F8Vw6n2C+3OzzRt3Wu4a+LQ2nZG4v9FCOxfrlG7CDZodRIG7pwnLtR9W2RPiOqdMzYU
59xYiOBWTkVsWxWVFBhSCErokHTGQIksfvF0eI0/3c6J7iGqRPuNwgU90dGLPmB+kWMJLvMZ2Awj
buGH93GJ5DxHW8IuxCV1Q5b+/9JFif97J/MmhGuxLmRYcOx/fdUusGE59hidImtEE71kI01m4VyI
aQSAw1HSBJSVCh1E329vG0ixYDTkQc2qaFTmTePN486wwnWtkoGFZ40H25mnq72Ib9pmuXdt1OiT
F80bIriQrJfFvEHu2j3NyzmVzVN0Mqcz37h3IzpYFgPFg+mVGJEzLKaqV2LWP+w2+lA3sWYF+OPh
cqYxKwO1vLESxsikzVC2/k2q9/2SlWFXT2tR4mOQ/lR9UimoEEr2clPgPsAPZpt3PRUxc8Wy6bEW
PkDBgb2MPRHmrREMtZp9/+qxW1zNHWl4VBTkrnJr765YHqh8FanxLalrNEltRfQ5nJ9bgWSKey7M
RQ/LQiBdm5R+d6Lt2Wfpmb5WZVf2b5vbKErLgD4yQXatucSWlklAtiMNQlqz1v1yNEM+xQ6VQ0Qd
K/Y90Wjpd35K4mLkPSetlC9hTm5R3fTzXZA0kEVzBpNkEfQbgJA26iJUlyPK1Hz73wcN9Lb/Dsp1
dCGEaRm2btgICK1/xczMratZYIgBFZJ3u1gfWPtgSt35Q+if1YM3eSyt/hxbFJpjt/tGMe676v1o
qZfd5VP8PY4c915HqfqZelaKbdT5XoCLeCqwHV5sE8e31Vq0ZdQF59X6eS6HdNP1vY260xswbdfP
gCgldjEPpR+3O/zO4NIXoX6P48Zb6cv6zIyDh5ElyGMOikwJfEJRB9sy38f48jD62Jazg8aHGTAU
r6z833BGlDfjShFTQTCWw9sW02n7DUAfeke5cQRIhPQM0s1rKWZK1qmNHZ6sK94jHSHjsdHdnW4a
zTe7C1uiAfzs0QZSfbDBrTkF8qE/o4ZlWB7qOHPY3fbxIxKkUbMsJORYqCaotvOyxf37SL2b5cgR
FLRUbebv14xl51AwkbCGQMo42YSAaHpwX0raqepOLL0WoMUoR+IUreAOsDWyISNkPes3EV5fZW7v
eh8zEaH01adVGc6HAVFGWTH7yHpzlsG0x2e1MQrqkirjpO5zFi/N8I1/+THS9l2hYSGIfCmeF8WQ
XUJt+lXagffoyPAyRTJd/3Er5oJI+lkfSNZtFw+lwDPqhBHdOT2iXmgn9rF0OuD+Zds+unh1fhu/
DL+3Nk42tie5YOxV0Ss3SoRycTkm6z7Qt2He+bS08IW5BHqco6HfxjAMrgogRoEPt5xXrkID8HlJ
7e2l13qAJRpJPLItqckj/Ejr5oP2Jz53jZTTOicS0bPuEnWDkmD1CdlIf5Aa+5jepL6MES5+c7Po
0PfkK97+YRgvGeFKzkggyhEo2QELaHgNq+838RCaUiLP/W7YT4MrX3UXYFqnabuJ6seGwCAfm4vr
DGcqanqxC+lxcicsX5G3L1eiJSpzVVJXgxzLn4VX/GodOGi5LDUiS8IxWvvSR3cxEeir/OyG8377
j204i1A5iZ4M8woBahs6zygwklMGOW/VoLFoG30kicwdd25U/NKKgqQmmXv6+vYDDMABFHKz6SGt
NAxHdP4jL5gORjzEW0qBzZ58erh+QwBfnztxo8Q/MuiTRy2pNzT3/JXIYJik1uI+oQSNFDG8Szyc
XYtU4g0MfX0sMiu9THG4V2/Qc/Vh3VjTgv+i2TebFuV6cLGGaHDi18WD/vcDetUXhCRERkRlcxw8
QY1rTpvd7EfxS+GjotRwzz7evPXj8Fk2Zf6ou159svFN7UaaALCIS2cXVbQhCI/K38seFx7KNZ8m
tPGpEIZa1IVUYEdjZStWqZ5oFK1krkOymKw75iTrDuTz74fKYJmcr8c+ac8ATbtbGo+K5PHs4Tyw
Il2JoanPfh0JVsKefleQa5WuOpfmWOSHP1UVJCt1d6PTPtn7tVa8ayZYYTso4PMKoFLqQWTzX2xI
6jNiomY9BXG3dyxCFTjfEiIwDC8owvGYBSLfq0MXmtIBJpJksVstmX5WsVca5Prr9hF5E+LeWuSX
NEOV6JQ2BDO7NFkRF+UKGJ93qLQ+6I5lHzavzbtam+ez++z3Y7gFtVy9W2wSs1R+6Jh+12r8b9BX
q9tBb+151cSTs1WH1SQibEszt/KNaj1VBBMnXV8xdPXma2lISGoVqIh0jNjHJu3WoaW4V/PMNBN0
TV+nP2de6a27fDLJ0WkiEhs980KlPRTk1/dddb79YlKa921hNY9ZDcWGKPLbUZR2GxR481vZ1/s0
rKzTLciHslm8DlRFfnnwlocu18Xpd9AjEkKltU6eg2ySf1l4wbEQUEqP0Pi1nxTfM2A3UXOhFUFX
UgR714WERbUfVHKaOqg4FwALvoetKgapnQ7+oJ9ZymVvc0keYeDpd6UfWdzn/fg2dMGvGqnoVYa5
g9Wdfrb6nEtw6bYxuy+hDNNzFS091KTfFbNEtEbX6CPzC1zL7H2cpvsJ1QefU1pyiTchg7uiWTOT
Pjc24VphZN07iT+c3T6lJpci9h4yQSxcaB6VdlGrxLso6+YNESN8xBYwJ86kQCve9KZ+Jfq6pWBk
yY+0aN8HH98eAzdQcyZMtIwcb4c+j6FQkXEsnLLeEw7hvsZ4pYwiEC9J29h3jTMAFm0/R8p3dG2o
+6Sx/JGmS0aoYe2RDWD6rTBFzRrByCNvse1ZaHYics5xFX4NC9BJPdT6bIKktPlhDNDQLPVyPS5g
DqOOq2eMTWqoEvCQqab1PVyqKLqabgMGtUntayvJYlcXqraM5b0Wtpcpf+yMNr9GJUujdpl2aifO
ryG3+Yoco3CVZSZLZR3xiVrv+qm11jJHfx8JYtyxh602qlbHbiC8qge/S79bfdGe2KrgIUcleisa
qsqhV60oTEagAeDlKC2RXbjVfZLRZF02JUpNaMTevLlddsNSLujBRyrZFdT34VjqwtpY2bLSiUGb
AClB9GCy0vHHongB0BvfdbH+rBiVBCqUCLMsefKZDqKir94bp6zILo/dlSp2isBDyyPxvCemiy6X
kEe1LyhDcLDqWTiS8epXDLBBW+ibrMKooASoBDVSntOGn0VKwvvU52+61ZJvm6fOJc17Qqez2qcJ
wEftJEO9QvPVANbAIoAMYhPqfQ0MaogeBVzr7Z9nojH1w22qmtlbr1AwvyiGzZ+GUug3HyLJmit+
pwOd+eKHp8Ps7J3+G5ksxrmU00j/KI9PLrfwXZIP8waROliBgmD3iBlaRzaGeBYLkdVLf+dApfqN
mcAFtUHoOj7oVhg/Y+z2d66UX/qo6w9KRCMKNoPq9gtyc6/N7JVcjTIp0H7rjiYAt+ASCTW1Tr3H
NRFBVYZrsfQbTlGYlyd2Z6y12t58DCM0t0394vSfyhWiDuLmy57FXyUumEuyEO7QDjsXR/f2Dnbh
6221N+u/uP8JxlmQUwrYV2NMuI289bwkg9PZuTm3/U6rr5Gp/6j1dvpRz/fjkldP9YXks0kiplVA
IF1vqzMtqpVHRNaj2kbmLo5FCk7T5rarpFV7uI1Uo7XS3P8f96sWEM547Izcw0Bd9oRTb8bSw+s/
ZfVFcxrnybbqd/WJyZ4OHXjs6jKYQO3zrryd9wvP5T1PH4bey536/GqtXo+GU7yWZWTf103xXYL6
WgVu2T70IWzzNiH/BTX2NmiFjiChT0/xeJwmcCouUNOnBm4nwhR02SQvrzQGhBcndvKVtNGWslcr
1/TJvC8QzCsylrcjIS0vAvn8g1mmb80irAwwkgJKs14DVnG7xmH1o+SyMQS9A1AXAM4kMvG+tfhw
k9KzPdE646mSxsbGIHFV0iRKKMuKtrdumrmYCss66GTDGo1cyjhM3iMR63vLN939lIXmW181p2kA
Uy4m7DWF3TaP7Js8fKGoh281/8YN1o3sgiNa1uE80UBcsexqNxMMzTNpa4wzHVJdXuHYkto1zPt3
f/LGMyNMuFLXtrr8QyOGpV+N9mla0pRxbUxnc/kr6tUqzPoHRlEW0s0rO3FMcgmQwmp6bydUvw59
nTtZwtDLoii/h7H/s6cfu3dyeHB1ZMoP1ws/g6jwsUb7gLvz4lllWDMH/ftvWVIE12SOG/IVsBew
PXPv57+flaP4fe7PszCKmJ2L/vffK4O0upoLVds0i71bTe1pSNvobtbZ9yAZq99tfQBln6ckDpnR
FR5Nf9Ic2pph1xYfN/R4oVWPxNBBk8vLd4FKbIdb0zhO8gdn+6uSHDa2fKcg7oCILVkAZ/wya7ao
4U5pv+OMNU4LkhwrIwUmNaoTVKqvRPWaELB+9tKqYVzJX9QdUQcd4eiBU6z8qrLOsGHRIiyb5NDu
i3VaVcstj71myo2ZpRPRxonIs8dpAFClnqlz0XJuXs6pZ4kX7sIo0FcoJtgYTcCTwsnLFwEFLWqj
hnaYmhuS1gEjL2pjxODtvcM2aId+l7DVdGrPOKxPwTShvRO5t/Hk0HA7zhBJaz967jNGp9sYLUHK
0LYdnlVyCQSFr0Y48hLBWHsWVu/sMfI6a/WiNHPUjhr233pkdRVGmA6c+cNMg+E7XWV3PZeGcde1
Q38e+kHfNqVvrbNK1/e9NRNG1oj2Ic/qbB8U0uJCltaJqARtbwVTdj+4KeRKDym58HV6RZm/8ii4
P5ruiAhzTMzNsCQCatmHlfnxp1Pcq9Rx3JFyF84Gv2JqW89GTqS6k4k3YQ3bUYvk6U/dyogGfTP1
enOY7YYuv5iX7XpD/l1qwkE1bjB72WA5ZzgnUxC92GWmpRPFlvOtLtG+BZhb4Spmq77GDSHagG1K
0sKFrbtxo0Z79dDb1f2YBXjDZLe77Vsrmk+/N3BgtjH5uvGXx2R3ypY54jZRoJTezFZ8MyxEQ8eI
Qdvst8A7WY6TCHJN6TFHCcSD3yn68v/bHmGTI7dMCmya/iLJfKk+r8KQdLU5KZuPaKSFFdqe+4qJ
ASpNH25MfcrPI/ICkF3WyorpKNtsjA5zEntbrRTh+pYQZNoO1WStJfcyo3C5PDRz8CQ0a7o0+jdV
LaaUUa9iPwwPKtlHncusJl+i1Yp7E7jpOrXabhleHNBnC79uhoC25r9JN3QE7DPFtuG5o7w0Vu6A
fnW65656UuIGWy+rPfqOcWcvTZeJfMmTPWQbe9LcD5/S9G6E138QkLZei3wBpfDtzIVB9GdnWndl
or2QjcXShlGbYLqyPQWzp92zMmd60riA6yuLsoopsyu5hGo0rJTKZguCd6ehszek195XXqOtzMY2
N2mIf8qfkcULARSLOzN+Yup6dceq/qTqoW/bgVqQBnCDsviisYjkXo/85qVCArsR8dKnot+s1gvj
7Jb3y1FnGyEOaV9sbTnxpaEp+RbE7WPijcavnjgy7kOH+m2KSMKQ+OZIhesyo//kIwzgFzvlwyi4
AJdhIIscD/OsCRNLGZF0gvgGgBc7SqbswXK/+tRitpvSraNLCkf9FUrKlhpRfOwx++70gd1e3gza
YwOpCliXmZw14LwXTWbRLjOjcuvBkdovHrmhiuWXazm00dKW1D2shyeuM5RvOlN2SUTIB21YFirm
0L9jam8D6gbp6IqLAyzwYrCeXamOYI1wVS9ZgDQmgDay+PojWkBjX9eUyUAzmJc2nw5slDZl6B9D
uzN+/ueTKHIvwZjGiEiW3aSed1e/oPaCgTo+Zfb/I+y8lhtHtm37RYiAB/KV3ogURankXhBl4b3H
19+BRO3d3bXjnn5hAKCixBJJZK615hwz/LT5FagJQbt4jddcGUEyOCs7bIjsBr2QvIJC5/8HD6d+
n+zkwNYi+Z4KOuyBwk0t8INtxIIDH2+eaPbI4Kf5KJivySN5jUzDaaOCo9u0nYBWi+PjA+fiyal1
+4dlXUrF478I/7mF/3KPkxxcodZdotxMsWiw3GiGOovj+ofRcKdbar2R0NYhqfatZ7dEw2AR4fcJ
COLRFYnjr0g+TVygtysKz2daDt7GhVF0FAnquS7yQKLNTrM+RttD55QWgkUwDTf2sdWSc1UZ3Rp9
mPGGF1PhlkAgbtQZd2Gk4YNsOfCOi20bWO5LbyNU8/SQPHhDs9eQnycamf3fKqM6hyRkm0VHqmyy
K4u2/m42ZMLN1FKrNT+a1havQeH8bC0NyEo2jBup/9AYfj2WGt26JFl+Ouyyb4PdDq9iauIt3xtM
PTNpWuaRj0Js4tSZjmGOUkF+jRp3nI6VrU1rIDgvFt86RuYTMiKrTu8UvzZ5hUieiO3zP3XrzTC+
9L4ef0Dnig/OSIS0LJm5XIgo+SjNIj7kVCAw+r3waP+Qiv0EwMKD4UwnJSC9ouqBrBowaekUKsmH
UIprj/T5UmNW3fSq+qsLtf4JZj7ED5/+NDcbAJ92TFN2PprkEZTs/dK7mJ3QqAjmdCW3Nn9lQxOe
QXzkd6ezlaNsnEKwgmIIBObkxKTFWUlB49LPUfyLbFpKT7fRC/gyeF/krpVYYve4LPGB5hqHhUNH
dw2ca9my31hh86LE5rb2LMKeZjQd71wAZ9Ti4qccwddN5R2GCrTn4uCKPmu30h5MryIUs3TvklIc
6PjAAycp1nnYB0cf4w1ZNhzlut0cGmtiOouMVg0OBd/+F3RO7jgrjOieZhX+P6bDc06zkUTNya+J
aGN6Yx7JgvN3de+Fu1TtBfHReCX7JnDPaRg6G/RHyTeSGD1Chb+ZkAFZMo3+QdRD/ih68sSXJ1SH
D6RZntG/kXVojBhW1NkHFDboTuayNsow6SfBdCIBJgSS0777Q30gmSz/ldvFHwfQGg+RUGaEZgp7
YaaCm1UJeIgp1kaoKrSClGXl0lX4RVCqano2XZp5UFXND5pnFOcKY51vuqhzJmBAsuaYnIBBX2dB
xZs38FLT4bvwoywIUXIsl3VmSigUo2Ha5pm5vFNGZNZneUqtrJ20nsgdeS1qK3MlO1h6FjTn0gyC
VZ+xJXxSR9VZ+9Hn4rewElyqbmdm55rtOgXwSkqMCnQ37soJedNTnKaR6dKXmpjmyQcvJH2qLsDk
UPQTzxQNG6PG+OcAFVp8aB0fmtPyVTViXJQuibSyrfJXl8XyBgQ2ptYenQhUgt3DpZS9jyo0+3No
I/1cmh9s94ZCOA/KdlA88axmmo/iZhgBrDb0/cYgeCG9JN9Pc/dEPmt3afiYxMqDY7jdox/UAM01
7VjWU3bIQa3fBpyJGxWV0fuYRa+BnyvXsIR6l2bJu16r4nkqIxIfAgXkNHXkp0WkPC3LApSa6e59
qvpTSR92JZtB8qEEYIHqFZC36+ELydy4fzOc4lyzUr5iVwKkV2oxPLYiP8ubIVkRJz2Jk0/MU+Dg
tWA8UhY8yk9KoaXW1tCTcfkOSywYiW0PZWfpD/2MpWOrPB08dM+HSs7pCsW46gq/xJt9PqE+YDRI
seBN5DV0QN9WkW45a1dhMjugXrtGqI9nQH/x2ejeLtUxiS3vliOZf4Koi5XQaTfXadq/gUgMcwiH
y4YK34mzgLGrooi2KnywVVG1x8gJDtFc87iZnm2H1lOObFOC1/l6N9VrHavIWwEpcjs7A4+lrizP
tczh12wK0bxws+APm+48C/UKVHd7k9Y9pWBo3myjN395LYGxgR79GBMUVwYv+aWqPR3BxEwq1LCL
ToybHiVYF2gsncRk5gkWcQ4/QoFSybYi1+nGS+qeOdi7sA+LL0QDkCzOzGHt5dabgl71ruCARsRi
fiPU5M+DMj9DMl+hQ3Z+giVcmSVOXVqTjMjZ//xQhuxbjiXzXbeinPHa2DyTIlRuyYltz5mHvDWF
ju3HtX0JEyXZZ/yvL+RL/z7y52vh/OyfP5f24sBi+SVi57XzYK/fitADFlj2wRc7Y0xiYHf5yIEQ
BCokpNTRtjnK3nDl1WfLg4KJfMp/iFKl21k2G6lB6BR9JTWnE1bNgd2FdQiYS916j0mo3QvzaxaZ
1JxR+5Nd+GdZjTrFK/RK9sreY19l78astIQ5OxyRgWf4lDmNSqKcw6Jc050c7rXBSNgrh+h7aIGS
qAvvJ0Ly9/nEcJPigqwwfSk9xqK1VdgHHTLoS5236cGOKZVINoLcoulfdYUmSFAjrAviJ2B/1keZ
Q86ERVLdSf8rdglVTeG/lFr7pZ2h+hNGwVWYZ8GjhEdJjJQEStXe+Ni1ebh2JLiRun/Bzv7moAbf
Fc+Orz0Uq4U9VkIu2LPTC86WQYRINxLlpQxms+oIlLzihyyfFtdS56fPUmDIVEBcCsI+F7nhHEHC
NvCSlMq5zQFVrWmwfukQTaJRdAlzJonmhr5gpZo6cwk/+OUxHH804vC3kBwQ1UZ3a2WWV5Rb5jfN
2fDyl8QMGayKUkVCjhAWIckXtU2qF6eNymOX4QqnpXMt+66geGd5r8JMP7vzmFaeGl29dmrLXEv4
OWRozCVJUT9GtU5Zk+ViO8blLmtqZJR/PYEW0mVWmrwPU9ejD+vtQ23n7kZmV6jNMGI/K/2z1qH+
78WL1VMGOK2rPMjhOYYL0rinO52K4kyQQvoCGqzfAs8Ld/I0cVGjO0j+AV1kl4r9AZkI3nQmyDBf
+y19DwMx7xZR7IhCjtQZo3rA8FuijHWD6GiN7ZHCzT5rjQrsDF/AAg6V9NDEqeyzPOLtz1dKhv5W
8TyjXE2doZ3Lrv7PocrXZmXDZxk6LwNupQMBZ0Xb4qlSXsag5tUlXv5Dy8HPt92P3nHMV6f17/ih
pw8srLgLoya9a6UKC7bTogf8ah38l7LbSuVPaqTa2SnIKZKyoBZl8WosEWzJDwyd7HUTJ8qjDIyB
iqpAA2f+ptg601RkBmHKAqnnBqczqTZ0kv48QAde+cye2Mc0z3YYece6b91tHLbGp5Hf+3DuGRnK
B87NoxzYywfb8SCn6JnYy1Nhpf5j1SXHauYK+1l+J45dvdfC38rfTIqWei+EspHvpqJ66a5KUegS
OUG4Xzi+G0NQ7cu+Z85ls+PI6lq9ZKHGpDrRc/QJlLUZaehID5leK31oHLREWFsSXj4NJeh+ReO+
QdTqr1otvYeQED/0gWkW8ZzaUe8mZevmS4aAOfevYmE/Nv5wlPIN+aAqeb9OCz/cN5Vx+D3DnJC5
dDQLj1Xtz3fQQVziTtW3JA57d8sWwAjaxnoPwvJzJFDwZ6PBR2rJtxjoEWy1qn3kRmYsTWPLsPNN
oRvNWhloOXWaBY5uXmW9cU7hKPKnjDflYYzoCkgBwH9PKaC8Q9Lq47oSjf0QdBnOG31QvuRef3GH
YKUMQfQiIwXmM3ii0YubZMdlbcuIi+zoVB7zsBIbGcJQEQtMox+mS0EvbJPMVa2boPQCgv9TxqdY
cYTsb7aXEJq8JZ8eloiUTzg59vScQiMxxnAnf1Y+8GYc+yoqrlZFU5HQPjqzqjvcaks7mjQbsVFz
Fs/5hnVtV8Sz21gy4vJazXdxFTjDNSj7W6FNTr3us2iXuzaIEF98X1IMpeq7amlwAQhw8Ggsr1r+
7tGZmrkQQz8SV/1luaf6iaHd4NIA1kfEScXFr8FZrO6ha+cbNBHhs685Wsr6Jj47M3iUnwIpxwIr
STTuQK4uoiEvqR/DWdNItKSi43HXadNfY5Q65E2kt65RyeVx7HYVV+wMdd/IPhjw0cRkuUIkceic
urwYBftb3rZo6ztVT5Sxnt4SGsq3MNConMhK3tSUsIsxhtYCDUt9+H3KNFI/Fn2+0sAbbiP2ZHSu
xdyj4z+TsCbfyFvS120N3Eq49R6iUrTVXaDVMjskVNUQIIH2TjvYOS5/GxxSyrIPY4QXnCiggcrm
ZndTon7Y/nU01lF/89G6bUfYswKy3lVmLmVxcEWdhKw4yfHaJ3h72PG4YNjmmTThTSvbbPMblXl3
pSXXoQkrA2h6oZrvSqIr9pnjxds4JVS4VNv008cUIXx6aYpJ51ZxO+c+YW5jh0q6Tz3Vzx2BGmeX
Xefa7EYy4ixCj1OfXZ0P1KlxlfekN75bOZthKyU/k1VRxkIlvUDRiHEnC3vv0KPfPGe61hzH+Qgn
xSwCg9QmT+UT8kfgtDRHdlDBuZ+P/np2bmsu/8Dyc+30ilFG0Cfw6yfPGMi7iwLqVpp6ayvkrYjI
T/BW1KvtwfJyZoD0HA70I8VKgq7N0d6p4eTfEdL2z78bmwMjZ+HcoBq3178toVxSirtexc3P0C/Z
x0AuNjsYxkMNzThIEQwpeJ92xNEuBm3pkVIJIK2Dcie/9Zgp/KMmsJt3Xd4fMKZEi7k/6dRnQbsK
Cm1D76P3618yK8Zsb6ggpx+aMPsVe//fvddmzN/ifqwf87mf1jE8ebOa6Ktl8YaQRGeOPrJhDS1K
bFgGXhW33UsWJsrIHrtFkuAnBY1JJ4CyguDwOnKmvd2q9aGaW3ad0QEjdNvXZrLT78Hkfu97eyQB
owYTP7e6067atczD1pXeUWrKi2qWbbVa6y/x/COCfjRf+zS8RGN3Fl6Y/vTT4cw3PP1Ze8055k1b
QORA6zaVE5hLSlNZla9wWbIbPM3otSSnfH6hQzG8Ol2VIhTx77+TWnz1cWaYM8XVNzbTwVNUWBkB
SiwQzUhnMpi5A5aInXetQcQ094kTvmps1NKzEgXFs0K6G4GnzNizOMHn4KPCyi5x6GckqGKalr9Z
jWhRu8zBFBEOr8bI7jmO7nRZgWerOftsesZeQoHM3iy6+G7WvpS9dtSmQnvi6/4yEBRFlH1OBTWv
/kUZhNhn2GTIRTgkbrjvFCZ98s6u6WBJq6TXj1LqDoMDOhbpSptnrxX6W6CH9sVF/IWrmdeakt+w
qYJwK8yYVHHUDM+5NfyS9sV5i5k2zvAFDU23H5nQQIfS0X3PK2+gtNF5qiEGMm7RNlY4ZPvRVaun
wEyOcg2TZzbrV6tP+sXxOthlzkhQkUWnMXbjbyrorF9ucmk9tGXwqI1bFXnu1SxToNyAPDeWYNvo
NmqIT5d5czBY6Xe8SZA0628hfaLlBwZk3BTvDJ7/9weIwmSgPZjHP35I0XZxkjT//3/lPz8gX0dt
pPAQ3OBMuR09gP8q4GNUysdg6uTYaMHMb1SnZ7NF7Tlfj2wt2aYGyfGA2s23Nia2ZL6OtQmoEnlI
e4bCzXoAAb8dHU08kb+8l5/IMJzq3wtfzsClR/ZG6TjXiUNu0/evyo9JVWibIpZ4iJ2KmIPR1s5m
GLLt9tzkgcasfNsVCxODovj+cjqpTMwsF1tuOaSPcYIArJrnG4NeXRHAG7QISJkyjI48Wd9bNneO
q437rEh/n6ZIxfdYsL6Ooees8IOFaFRcf63bQ/ehuuItbIPhp2mA7/Jola5ShjpxyWYKG/wn1Ajj
DP2lWI8Wi2Sp5S6ZKKFHNYwuNLNS8dap1gU+AQEurfOmYqT8IhrsF8gMaZPwZXwEGzatYwu9zUDw
wakEwrMuWze7W8Lqd9ngxA8BQsVz4NX1nj+GdWvjGJNwjoZprNLvZcXf3pk+taA7eKJ5kFuCpeZz
bL7PDjQdlfgMqzCbV6MdilMZEWJIFVxD+aLIkiMlozSIsxaTf0avFW/beRbpOiu/hNgxmVqx7TIH
MJ3BPxQLWLNZiE4cdmYKnDMJXuURpb7/+4iK+7k1MfBWVO/KhIw3QOI7yUJ36ot1o5v1D71Dgkuw
QvYKInc9jcWnKqkGKK67i0pqIEAcUiwAUTOMLGv4UQSF3ORDLdyN3D+4Rp8/ptp08oesWdUD3Tm5
4SeDQaEmcr9BHAajIJ+1KRYUC7BmMwEqiI3lszLRRlUaxXwLJ287KnxMKJDqU+imyaM5dO46jtri
K6TpjT1POUhOCVeOGakvvhGbOxsdEZS6fLvYgs2B/0midDm8v1HdpSWsfikWbmyhHuUpAQ/ES7cG
sPSheJamSJXk3hVJms1mdH3qbxKoTp4FMEDeCG27CE9Ta/w+tZwSeVVHyzRUla9KFM8WRV6wMkJ1
SnK2zq1B0x8tGS6XKMc53xdvU654J/JZSESY14y8ZkYaW+HyCwKhf3cZ3y3hH145feSEFDDnesLi
oF3MEeuf3DsVMO5WqFjbVZVN1rGgyDqGk1rt1IFu7fKiPMQm8UBnVL52NQ26c/jP0ySnwahgePGL
IPzMfAQPSjQFv49ycWEV6p6YcJab1Pe6R0tAqoKPnh0bqJ1X2RczURBEpRLcYr1Q6BVM72IOMpD7
7dyK7DXfNMTCeAWMzvkX24Kp6v/wsrm8VVwz6bppqi0sU4KR/wY+Vqs8tomTqCB+T8Y+11vQQF5k
nj3CpgiPKAkMyqZpFflkcvqlSi72JOjSzr0KUtT8Y0VE5TqlI1hrT3L8YXZhco2L9ps86zIzvipu
/y2LvBdu/vlHrR4nsLEoANUj6vHxO5LhN3a/xc13k2BWIU5bglTJbja0cGdHFQMz3cVf3JNCXQ5f
FfKnNmHjqyepeqkGJPSKvmu63kVAEg+EoVUwgLvoPhLh/KAa/YJkqDVHWRUkWh2QhhaPhFes4fXh
eHN16ygr/qaBhoOavFx7heHMhIpxR37fBpYz7CEWhhdYtiF3U18lvyzKXrTYiinMjeapU8irrjom
PVGLijDWsvpiCQdPn53X17Rx1RcaERvL/OoZtnpfxiyRu9GJJ7r7TKtpCyj9olLUu+A7RsHiWZ3T
zFO8Pc8MMPRdhY3wXLgiOtjcxR46y7PJVtKfpZ4bWo1xmUwTLzGiP69pox40aU7cVR+RxJJbjDZA
cuIOCZ6KCFN+hg8B0ZtdPbATqtER1MpJNw19Hc4beylySAfuyzHmzyNgwpBBNdndkKDyS2pCGAxn
nCeGGwEpH4lPYvnVLghjfdfiUXnKGrR8hjoc9QRqbUjZBlU2DWiuda13VmzDO/e2F68ylb8C5N30
kum9ul+OVMaFSxtbRHl8EKWo9inTs1XfxOOlSt1PBsbVBWtJTQuoCKt5gMy5aLJzSniOvCQf9OVH
hgtzXpPYW/xYSKj3Q9kNpygdf829mTPKbPXJZsIo35Ysb60dQetkJfQ92snAmDMxGRwMrvVtme9A
59Qvet1u1XYgYCInKCRpTeWnVzCnQNX3gaFRYTDiB0dbg6w2ac2rY050nQt3zjjmzqPnq6K1h3BV
98EW+nz309PdOyoP0niHGg+xiLq3ign5OlMZcTOJ+xzjKDxbUR2e5ZFOGG3NOs+IMtEeJJNSwird
3PE3S4VTFoKpeWJ/WKE9HQJ6r8YmaC3YoLIczwigXwEW9NnmDOkWPxazRV+zEM9MkDI65GWHOiSG
WpLG5Cl1UEd1Pflkf5kfcpeZt0zAemMUR2QW/dZU6UMNKMcuYRtdHNuq7/IBjbK2LdRQrFor/SKR
ZmNzKqoh+UZSufCQLljzppXyHRMsinhmniGrHZOeTyexjQ0RlNZZdRogbFn6YRlq89BCFXweq8YE
wdoeWlq/t1IJv0vZG1t78N1iuqpKmd9qP16Pg4Lg1rUIiRv9amUW0Y+uc8ovHlXFzoom90TCIzBA
t2evbILo6tP+MkBm2g+osdZREQkgBH590gW1RFq3xxzMznNfJep2sQdRGxz9BqEQ4bAv0vug2Y+o
H+2DlKbJh1QJPqoQc3gfdzSUO2+jNo36JI/8FvRtqzTONbCbu8k05VGbkZKe2917pEj490R+TnEv
4BaJxSnAhwKILna3/ObgpSC7hPcTtelviF08VA81OTJZMTKDrbjj2dNoPbKRPHTaFN81UGzk4eBI
WNZ1lKrLad8TrgNwlk89KomCySDiblIDuakkk4N/igxqv0b9ywC3PZhDkTwgOzliGTHgVrnqAwzD
6eEqkamaYwO1l4s8mY+4JWcKqp13DOaasbzIz5aTAolvzcQ8jWm2ZZPA+hP4P2Uol1rXCoSFeXak
jPX8p0xQfM48K+bXWzjA4hp75YvsbBbYZPbkk2EVniwwgnX/iXusZoP5g5m/v06HtnryqUQPEfee
VhqhjKZPPkDyBPCK6m7D2wLoaiZzyIfANsHYMRFYszvqV22eqI9N1MSPRmtSVZpq9m6zk5Y9ENkS
KWw7Ofl++eGrbXMMFPeb7Mq0c2tGkHN1bQXei8LQSWvzCkotn75ulDLkUcwQJLqi0EPxx/hfzP66
6v650BuOpgvTcEwdJbFrzxEBf1voK5KCWyf2tFPBQHBTG+NZwnO0sLA3XVGoJ8NunVuZJS/+wLRR
IbxY/gWQiGebRblsJIlz6Yp6I3XNg61Cd6emfsmnNWqpYZtHan+TR7EWcAv3cHlK+WuV8p7pVcJE
jC4DCLVQXDynJUVazepnZ+zNPdQIrJ8BENcdTdhulYsJEYwx7lSgf4ccc+tW7SZ3Y0y5gbJxmt6W
DNRiplJ7OpYSbCtuGLeLl+gvV5GrJPdMq3qki92tEd5mNE31Lqfu81nj1up90aZwZsJ4diNrj3rX
OEslhdqwCCcdKZkOfbHcZDo8h2iXtMoJ6YoRkE70KBUjXkVKqz8sljaXdWwvuWmj1b8rmm8ehvC6
+DmrYc3MAFTH7MXgz8S+m6VHTxH4V2bxQ76wzmQ4NZ/pbLCZP8wpCXYIaFKJI3cvRBYefTsQN9oX
sC6xlK1MGR+n6cMGw3N0kP9KNZ/GwbhDtxVi0inLcddrKTccp0ZQONBFUytsQjjpWRqQTua0AFXt
KsUFVYkeEq0zkLW5+Qo42N0tY2wLTPvK0CGP1rE+Euhlaq947HbSs2EhpUZ+gE5QjtOHiFgCKI7B
W+LDvZyFkCGjR3LC+uQahaVx6CO8oBMzp9uQwnmUEdlR773XjLSeCzN11oK9p/KMB3nVtY1GfYMz
X+Ydl432bIDD2Xm2oWKbUNWDAp/7oMBRJ0VIsddQstyPIl+rg3OUbeIoqU/FJNJPbyAhD9N3ceNj
/645KHa93j/LO44h1Pqq2P0rIsX3hC7OOa+AfMRe5h6slM14BpPk2M2SwZzAQOr1VZA2xk1WCQ3M
cNOJzMV6Sq7uBshZCCGvaA+I6PoH30SEsZQguXgHnzDeJzXuH7ihmGvV8cdPVVfeM2z+t1b7Osat
eAxrILWjzeQL0bx4hDXEcD9t57AQ7sSEtQR7+Q+quvqjsINo8397m91/uuSpEQwHu7Ng++cKbiHa
Hy55uhlTifnEQbri8e2Nm3k0YIPYLh1m9pkfnJtMXI0K82pD0sVmoXIF/pcw9NJna75e/fd6ynXV
iMJjgQB4wZOKMtNXhujSk+STIqoDsppq/ZrotWc0Xl9rDtbdJNxdLjUvserqD3yp5yzUnjzIKb13
CL9X1jhGH71JzeAbrAnG0BzlWU0zb7meOIXxZJkeXdYwe+0GzT32EDiC7XyaCSXd6x7Bpogyl7y1
Msf1IYIYVOB8DWqjwR4jKa4aLpZCbUiV7whUXRVqF6KaysfNGANE9CPEN0RBYqpfFDn02kW5R0no
fOsz6lA7m364xMz+82Bqp+WKxoFj1M6KDoyy6WchdOY3OcHdTQWBS/03QJY95wH9E2miQzGChGBZ
jmsK+w8+VpQKn1tvFe41vVX20kJpdRlAe7XXqEHskZKYubOba9VGjSKHsp1TBeraRrECbv2NUdyK
+kXM0pYybQfe3tmbaA6Ws8ORD2B/oEswO9I8xTljs/J2o6+qX8iJWwxXTWz8iuYWi8lQ+lHMd/kh
HOvXJCziVU/i0g+4UutRtl1s3z/RPP1v9IKEiEe9/Z5NZku8QNtuypbeAujA8cpecrxisS30Va6q
FyXNAHjkY3xhY70Swyy7F3pDewrTH2ljCJ3oOgCXTLKqO6fT9zDrxS8t7m+jbqRfc92ntY5M9RWO
Y7jJ4qJ/Mi0z3cFD7C6ki4kDcYnh4f/+Cjr/yyQxHEzjbKBMWzjmn8gZtFyKjhM/3ueFpm/KEpVa
Hmn5MWqdr5RzKALmB3kdp6cyvLou+pjZg9AOdBgH1GMI7+gmI/un1YnPXloiECCtS0QYb8IvrIOv
EsCizbeg+fpUuNdQxPEJKIV2hb2gXZ1YV69pmeNKjin35BPymnzWygb9kox3VPfq0VGLl9qfJUsm
rtseFSQk6WFNmy8/Wb3uAZzUf2SaG3wzQGDOwmHtqY1mmuRIiDbblD8S9npkYdTz+gu6eLHPxMRy
NM/AiCfrgYFt+mpw93I0bzqWgmhV8XbyNDKt8aiOeD3wrxxlM7CgCF2XMHqvZa0X1yquG3yQ/vgv
eBExpyr980tlkCcLMtFh2zXzZP7YcuUM2vVci/aImeOrrFYE4MQdjhyyh+X3A2jUp58ZJlBvmoOV
KL633YssFKTGmDQBg+EONgejiT9C3TQvkHv6k2eGyVqxIn+Dsso6Oxp8NQyg4ZNbM3TzWM17FRqI
hKrFIq+R3I1QR2dTYtEMn31VqI9Wr4nNUOCVCkM1uuOnHlYxdxmqfU7lA2oIshDT7uakSbPOgZhs
//JooDzxL/scn5PbAASXroNJK/l0Bh752Fab3HvYRLN3V9/7g5N8qZr6FZ8Leaq6kz6W4USFNrVI
yvh4v+k4+akBaJfIbedCBzEAJGe5dpRn8nrEyGOdNUm7z2qWSJtxuWxGyQ5qn2efsNvSQ5+PQtsx
FFjX+CvucWl/Ba6ULXDPwjC+iomMscC33tVvSGPNr6Lq262OK/YUlAiiSAH8FwQh7bR/fhpI+nEw
MmuWxixOdRx37sT9bQPej/akWWOonfhYBI9xYbc7YmXF1qmcZh0rqhFfckP50ggluSIvo9eCvPYz
KKgJo6pVb2Pc7wMlzHdFn7a31sirNaG2wXev+p6qdbdWG809jGk43lgp81NWiU+tasabMT/Ujakd
FjM3vR0W1gZJTpq9+V0z7QpRaEcrbS9x25mkgDSwPyqXzp9d/Zj763gYihOdz/wJIZW64n1XDtwT
+n1UauvBpgLzCsT0+Wg8m1Za3QdEhFfUGO3iYYhHxP5F5vfHTphgL8uy3Q/qiAwmTd7Mpsh25eT9
Yjm3zoIN51YFmHfQ3LJeF+S2odRV2JfO7vNxHIvLlLSPQVAfi8lWv7gYFU/ciwD1+SD75usk0FiV
Yn6vApTebdf8iEmJQOAmnl2HP2VdgU4oY0PfR1NLYktftAI9PZusEPBYPIfbuxUb4wDeqWNqKWGr
an90FYRYfhJO56ZqvXUrXPcSFtP0e8pvBQQNCdl0Y74G9SNoUgqX741sYZR69yOvw+FftmXm/7Zu
XYe9qGabKmGtmv4HcKaFPaIatleeiHd9G0ef198bprnJEGdi1YnXkgdhR7ryhAYdv39mPSuRismg
VL+GzhMyPmenxoMKmdkzr2kXUfiRQxphjftPYoA8Io/T2k7ksu17m+ZrHYfZR6lGVx0H9E+bcgOm
j/jE1vIykdp4kUN6EZBAFovhU54F7aeQ/FELRbwDS2XZsGr5zukR3P7fi6Wl/0+ta1kWt16Lck23
bE3Mz//tq1ZWTdBM+BPPaaANm0nvm7OSanqKxsbJFsgHo2rmFDmdn4z47NbOTuWEOM/m89dX312j
bH75idgLXUMtPddfkPJu0GoYvGioGRrC7L6z5+SO5W/wV7Eh/dLm3fjFPcm+tx/42Pwba55HOlti
rPMH7KP+A7l0wS7wmFepLcuo2CLky5dMm8UVuRSQOcKl4zD3DMwpK/H+jFsf5uNGeHlwoo+vvoXB
uDKYDnzodQ48pIleidUb6GbHzmNTt092HjOzgZF0r8EPlgVzB6a95WLkKPPdEHQt+Ly6xkarlwcm
rd6WTz8TDrIjL3ii+g05xiWyJUMcdJthmj7gA5G7Bk3BPmrnwPikrpkN0lG6NZ2yrw5+3n+z5v7J
X8ERRAb+WupBODt/fLY8L4sPvw1siPlXhtsQBC8y8RnOHLF5TDXnVQa7zCtczIUY9+XKSEHxVJuA
6vIRoZYfINgJykK9yaNoPsq94p071cw6rY+St5bOOiDhEBihM+yzi0HDjhFq2wElQrCF7PQLg0IJ
n9pykMak2gPRrxjIoQFG2yWfhHH/uJFkW0yusABCIpJApQHFClSegNK/kt7GWCUPYxi9YSOXxcpU
rG1rhMzDwG+uZfezsCEHz8vQwgSZPJyjclPda2p2IKUFK5lEjpmDVqzd3sNj4vOGoGkYHkqD1zmq
Nn4kpOEyJSONCDNKkuDT9cJh55QmOsMo/eWIsSI2JER+VWWJu0LqaO/6gU6ek5KquHfbl9DwRsiq
Hhtfr2B6t2AuUMTaC0W0xA24haXB1jxLQPHp3eGvNzj0rWpbeXoHKN8zrnYJynRQ1BJAA7u6+ZJG
O28t3MZGR2b0F9B9PfFRwtpoVUm9Uej1Jh49fCTEKp2CVP99VMOi2yE63VjgXp6KIeELEalI9+cK
oy/AF4rUPE6W3V86HEgXSOYf3pg/9IHT3qq+Ss/uFL0vfwd5OgT9fhp9JvasFKHVBBugNN4ZMV7x
XHb9C8KTZ3/wx0NAnzF4sjMVTiofaHqDW2n1oKNR3KvkLfPc5zCa+P4Xgb/SGUE/16hJa82jce3V
N2SMDEXCQhzR9DDb9JQRGSrFHjDxAdt0BMKL9Tr7EQ9p/WR2g9g2bhku5XSphbzEIH51B/01rsGN
KE7zpX1O+LheBt92KU56bZvNp1bavbtJP1xdJ9Q2jspYtvCjnLKWG9RA2mI1P8iPa5QHMwqna1fu
/yPszJYjRbZt+0WY0YO/QhC9pFCvzBdMqcykb53+6+8Ale3a51yze+tBFo1KqUCAL19rzjFxMVie
sGzH5wcxuVydiFkh5B6lExN2B69JCC5ygl22G20tuW57uu2LHtqnoq9Q4HFbe+DjkEGFIGRnLYVx
7dfFnZHGcbsBEsfXn79vZiiUIGNYK8RpW31WjNKILA6Msv5o4Tz0RNo2R4fTfY+KCONQWHdXNXHM
gJQN5QkTYuKXcmpfiIm0CILHYerqYYtQvRK72Gb83Kz332F92jWWFuQWiI612RoWOVS/xbyI2Yr3
IXmrh2Tblc/s3WKtna/KapOxaus+ViQwvE3ntMyZ6heGZBntAfNX3CDvspgFPGnQdAhG0jctRxu7
SbqHcLgyJEfJAWKxLKyf2wOlCn+W6mA8Eqyw6psh4NhsnbGsTGf87KTEZHmqXKKEntfGe04InbyW
qtITF0j/AqZ39rpU7NLWiYdWeSmWxsxzeWd78J+3xtyzcvmiFf2qSIKIE0uCz/FSRu+V1gQpH4X6
Lc3PIV6Og1saOJVXWkA5gMWvxatR9eN3XEIxdfaFCJXWvHUK2g9njVhae52si/VuNKd0t50rpJcW
QZO613ANwogbdRc5cr4amTbeD1qs+WnXPAxwAw+UX5j2R+2+lihyfqVu6d5vuRh1Olq3HOY1hmAP
RWpxoLtq3NNTXblWA/c2apPpwNF8+oZw9DMQYOpqlBg5s5M2JEV9K/unggG83cjwYC3C8i2Gl7t/
4SUmA88NTmblGFQrAks23+12m2XQLh/6zFh5+dNrqzffYPuNbm/WtPrcWU//67XUkfmdurmVlaF8
41JElE0fIPju865Hq9gARf++swHeKR70S1QVd2tr/1D2pfjnUaLeljSyz+Y6lYSDG5EZv7dyjhga
mOw5MqHKm5EgfHK1+3UdEujtaW+JcpcvlrbHGN4/NAPmS1IT/o2JMGJOE6Ig0qCu5Gs8DObTwoL8
1Jrwcyp404tFZkU3TcMuHqOE52F7DpVhwCbK96K6GiFw4LWcIigcm9DUZWqs2e4zkSfD5d/XY5H+
1+tNR/QNVyfmNqbyNqCdfag0dBTW399cnwq4zCsLlpGWqk1BNz6GtKEPZadVP9M/2z+lI8o6MFif
DmxP1leBEih+NyjGNScuHvhN25xNQOj/75rR+Z97dde2VB0ZhKFruiNcGNf/a6/e153SDhPREUVJ
ndW2GihiduQSjSWcuig8Ihgz3xuK5W2nXqbWP6+XWbQeaGsgfoPWiosuGXEMfS5Oa7AyRvz+Pcjc
3u1NnKQmTWgk6ssHU4YDvfnia9Qnw6tyZAAVkpCL3aeqh706+ZKVuitW+e0UqlcA481PiADSn5rQ
OOQCe1hipXfaAHJ+uwOCd78z/sezKYzK83fQEjcYWtchXCFFwTSwPaIZXT0lE6tHOSrVExNgDW0F
rvJcONO3KmlZGEGk+mx9X3AJJ/DRzEhTmCRO1YXQCDC/gsVAO0+OHF62L0U77ULWo0c02cOLiWjK
k5KBNaaz5v/zlyMv93//7UC3GvDlVVs3hOaq7v9qXkocLaAvlegkbeosbWrEC/1zd9+3QLPU3BAv
iSOJ5NLwM23vIpmYwbSEn9ubUIDtx6bPvv/P7RukUXnLTLSwBVZot720QHOe6ZUx1eQHOqI0kF5L
cd7ejMF9IUJyyQ9f3/33X9/e7WqCsE2Sv/3etfLjMvYCF0I2PuVgfiatfN6+tHbW79CvOuideC2d
dLp6UX1ECVh9f4feu5Ah4VF//1+1Pi/XrA0//v0Z44AzO9EpftjFV89ONKaE4Fazt33LxES+ZZZ5
7/T2c6I32d1GnjEhzpwaNYPxu8SoeYhNedbsxd7BDTCDoVC0I/NW5zLGpX4kH8q5TOtr+L9cvKUQ
pFixTvBp0KNohshv1Nv2AZ0BFMR1QE+ci+INoVsftVYtMEOoiOxDFYIrnA6YU0qrM0SiEmqQWQ4k
Qp2AS013gt/NwyMDAX59SpqdzwKvQJv8tJxw/HRTaewidhO43dr5jPXxDTCMvFCsy8d2bRdIXZ4L
9SEyjfknruHQU6XLhkx3jo3NVQA4R3uXyvi6WT0ZSex6sklBrxIAkIu29aowNmiyGavyKsc4gnm5
ClqF7oBbC0Iw101O0UmG8aEWXmeBv3i9VJdcnHtFtX6qA1gZJw8zVOeD2LczuKS8KJVgcM9UbEzy
2nBhOx3GNiMj+VbaI8EJag90twz/+5EyjP/Xa//1fZK+may6l7krS3xHfOtYdkRGrtt5204wDcts
V61kuRw9pM/teIQNZ4l76RDsdYck3gI+wMhl224gdOJUrsr8CMCDLTLGwsdljIc75ItE1K7LgV7n
wNps+6Nibrbb5BZEcJ8UdeSPWs7N6TtrpOoh+htW4dcaLoLKAAtkRM/b6E5Vos80JquSVA7g+2yy
qbK7py0Lp3LDD45veNleMhd487F2km7f+VtlOUazgoSs6TgfIL+XU62cStz8fjq3v6tM63QMJiG0
Lb0IgyhKrId/H0U1lvSuUYezOtj6q9UrTHChzJ9BNH4TC5l1cadFAbwfcqP2Norh9ppDAK0s1E85
SFI4VUf8aJZgsAj0WOOMT1icqvutTZlG9PNAPO4iF8tGm8zzZXv07xe1daaT4nbf3/Hv67bPBaJc
9TbWd520sP6tuovti+gcdUdoTLRzLUICOlHvoEvJb+YRlDWKMMx4BxzD9TvCJaV8BzRdP3RV9ZUV
dvUu+jQmdUqdds1MHhTgQUbpuVofrMaVmCnm5gftsZzTZArRtrrde6aX36/XFXEg6LoR2XDI1PAd
Nj4F5/okn+DWRTkhrDWGlkE+pso0H6qkKPx/L0NjwD+/vZZ1znCEGNLQHcY7PMIyJeSbffR2hU8N
EYmiwMaRal3hVbWSHST2sjdHJI+LVuc/ahhFFlJiGnxcjgsj6huxxRP5coR84bTyvp+tL9VzxU5B
RF/QjaiolJAuIx1+0/s+5xHEDwcGHdoTVOO/C0vtr2xGwTuHKc2y1bNZxLixdMIgvs/lVFmOzdD0
FwIFjXdkUDsIjfML0yt508LwHQkcygNe2/X4hrM8AzGDCuhgQO4H78HhrXX1jNuqfJmkWt9lyvNY
pOi8artokRW9AEVcnr73RxkJ8GtbictGxSCIXKaKk38ug+0KyCf7PWP+WG1ggI1Jl2FNcYbGhsDJ
aMgylX1X1Q7uZPIuSWKId0hd//kocwlWEW3xlo+t9CiQFqsTO0sT5XHM7dGzs9pC7stsNzJrqM5Z
45wgph2yohn+rg/ihIbO+kCJ/3mwvUXo0E7XGq8dv8xBtNctGn0b0mV95pzygQlc2BZtwOFLfX2b
tMlecHcl/pA+nNOhTstGds2K8Q6g+aEHX/cY2gyLuhY1eUrF2Nju/bYVnbOiPiMsiNgvOeotqbp9
a0TwhNZCfJNoiIay9vuEMpPqFq2hMKUonWMO5MHfaCs2MB/Elce2QSxQGtOIESKl+V2xzz5NgziP
KvOx1rppDlH33/fHQaukhxm9OnVc354GhuaUtmlCXLApr+HS/RCaziW2vUvVqQRGYZvNLwxX1fdd
zm5zl8k1XaPtfrd9CXtkeJCzst3kTJ/Ig8SDbrXiAf+pfrGL5vr97D+vi9HCTaiwCTZanV0DR0zN
3HhPzdIetqeM81MvDHPrvotKOxBxmR96LEB9TexOBHO3yk3al9vTqmI5L3Hyb+8WNE78WbOx+pN7
vH22CZj1bVriIJyiZQ/shSaN3kvPBn3yx5GMYMbwz7iQLNZotnwtS+MjT1vjlJA2t52Rtrnkp6ED
7L6Rre17Yw152x6XXWXSOAGRo1oxxmvRjW1QtQoVeA1+ue9/03aKT8aqYbUFa8qUp+ElLZnmzmyJ
gYdGWevsE8Rd/HrrOJc4DgPYPvsoGqJtSKQfFoBvc2y/PiVxNQ7iAfduOrgP23dsL20bFSc3/vkf
7KRfrnLU7OGp7PQ8gIa12mua9h4W33KcYYZsdUY3TwxXR7sLtntgU6jxucU4AlxcX16KSqXogpfX
Cjage93Q1eNWOhDk2t5F4Y2tMnqKLSMr022Mg6Krr+FsWjssf81nTo/ThDFYNg5W0ElW3IebwaYy
tV67NDfvoWKWaCCMCO9AJICR1qeCyLi97rbWVQGXLLVa+WllGXnk09yfm7pR2uBbIliG5ruE/Yxf
rHncVFDrM2NaG4VGY51aC7eT7a4hqp3V7mojjwIysrmjYpZv96uzqi5TOxjW/Bw3nuxnuPQfG5dr
sCj6J1txbpFGg1hTkiDrmjxA+yTem2R62Ji4TlXcNOgU907Y/oV61ey1pW1PfVXUL5MbvXWreYNc
x8WD1NjfJoZKuyWO60NHti0HIr7fmrpbe7croSLVbIy92pLfyN2RhmnkpOqvporX9K4muw2OeI9x
FR8SkNjf4K8sxa9TEqWE6p3Q2FFWLPWJmXk2osvfapT7cvM7k8J9Jl1Tfob9TA7e0ujPqBHNIFO6
CU/KotAgLaY7bXN+qBiLduOEGcuFSuVvYDoHh8XW0t5eJ0EJR2icOCzMdrc3M+mehCjsR5SX/cpz
p6ybXraPtn2Bf7raWMXdoED8j80Q3Eu2KNckBwTiqKnxOCOroHrG8Tm1M9Y6Zpoyc8nU6rpYnK2p
eS1hcKIWI53qnEHq9yo6eU+DxDltdVr65EpwWN/jjiXYivI4S6sHcs6wXrJkIzvsDmaMc+a7KDcT
7WQY0sru5phTD7FN6BdJh24FG0xIr3aVsdnxs70GMM5dLWnXO91ZmQB+LJDDNoiw0nZrQHiWHjbA
cDyvNohaPxIf9lBXhv2bSX1g0w7+KTV6AdKqQpba5LY0/RxMq8GUi607RURLfT9aLFweDdL7wyLq
X9tpXYo8v2/CyUNTjdsEXQN6eGV5QCxa4GNfBzw1u4q7NOoi8pTpDSe1ck+w8WpcJZimcqf64X89
iqLV+aAR+EBH42IzyPAq2pSWV0Si95j5ABpdVTJMDNO72kwfUDm/jatsTNVje9+PhbLP9EG8Vhh1
Kl09UKyOf9cHOL2mv1HGXIf/TiAC2qCxZg2EFwjN7fP0RnTv6rnpa6DNTmYvu6fOwvQGyV7evmOY
ZJgJ9hWwEIdcnb46hh21lsLIIk8+RFh/01sr527gznv0V+4rwpA32VLZIxtBcOyk2QwtXVvohNNa
3AijCOvQjhMoi6KRNO62KN2T7jae0RSM/pL5Pkm7f75gCpjvaVXeLxmZftvr0X/enFF14134RLp9
2EY6Zm10V1MO5NtFzf3WEyHkgj24boxPfUZGELPo6Lw1zHscjQcCc/rvyIp1XBWhGPQjgBDfLfat
z67i1fb7tGfgnMlPq1SNV/TI1f2s959skjIFn3dFavB5izYs+8W9xI7+NYiyxD6J+W1pQZfpGGd2
m9TPaujRaK3T4ICR2h7hlvnKbuI715FdoXpqauNJN/qvaM322b7ELYGiTq54mwN91DCEfOegm61C
I8lhsx1iIXpAo69flBizGvQk6fdRmPv1QjvcMV3rOIRGfG3zYqX9kMGt4q9J/vNZC5xLO0Qz895W
FbID9X55SNVWvWTKUAR6Mb/FamWzy+PWp7XP3Tq3tHpd87PcGe5FUaGwrYGL9fpzh4sCpkqt3fpF
I6xTRHfb2cqoyz3IVMJ2MtEcRlZCIuxs/CaKyr1rZ1QkCXNCYGsfkwYAtLGykXCXUH1Msb3+64wx
vvt+4Ou+j0EYEZRBjfY9ktzuEHWpUbTTzGXWiZFnZUa7efZWhMIiW5RARBErsFBiOiNMTUJUdyF+
k9q46oVJtlGWkdtZqeR2KuIIbINVi4LWK0f7wcx+ib4DxRBZepCIJzHQ+HJHvDSUAl1ZPSeauHbV
/DiB/PBxr9r0t5anCeOaPTBWaIvmQjOOUyOCXqJBplEGew6MkTWpnxZPG69wKJVdnaBgG2t6YeAh
mKliL0NMtsdRxbQpa7xU6LZH2uueiTu2bRAuvt5xeZth/9y16QSIUwNZ3T0sunB2TtpmexU0Vprp
R6QjFrRTAARdD441gXjQTy4hafwr1ynj33WLbC/c5RmfINRtgtunhdTUUDWP+dhbftYp71olHrO8
zHbDlDkBtmZyuKLyd2WpkPbhnDexIKQAH39BoJUXJQY9GOJI1BI+oIxnbFgdAuSiu6KW0PdsMc6j
aUwnq7XhCJa4T0sj91VhPMbZWHhdhQInbmYcJoxjPC7mF7J2MeRW8hdzB9KLfvb6T4QshGrQGC6R
RpvOdemHZEeHM/Ui+AQAlHXOkbACaOL8JFPk6BTq+3q8CBDD2xALlF0MX/uCbgvBQqxbFkWSpI9x
cgg43wGwe7Ta/M5Ue7ImrflldtQ6EFX7zMLzBfAr3hn9tbbLL/hMZGww3Q9ZKGBwAyJz2zN27J9u
a98TgOelnAHaWBDBoxTnNFMWX1nGT9pmXp0yVZOF0+5na6FQmxG7SStCNzM7N7oBX2NXvlcJCvs1
x8FlqTK0XCfdscV06TA3Zqh/E61yzqVQ7uphPkU0SSieNWD98/A+sFFGNu2c1br4Y9Vc6qNh7NCG
/OrL+jmJS+apvbb61V6Upah3prv+UgbQ23CNuZlKZW/myXNZa/7MjV7RjIhhdNJwoPEm1iB8LJ2Z
yp1sWMtS5qRs/jXcbWBgJyF8BzwuaWI5DW5TC0kuaJ8JW0jue25pEhZ432F0hhHQ4l8JCUlP7kJm
QuFiEAeoma/l0Bq+2+IQn1w1A/kkdc9hd+GZVfzDIs7nCsQcf5jjodQr+KOStWppyRdTxGObARQI
66QIci0+67F8dnWJe6QvzIDb8Xs7Lj8AoOWe0dIfCA0lMBNSodIKBJDLz9wlav/TyIUfxbQIhsSK
jkY7PGgWhUAHu7Y0iLByZfpBEsMeOO3s20kzo75au4hfmJ9jf0lmPgf6l3TRPqbEvPZL+4dKZji0
TvRo2gMfxKH3pRvxl6wbmMMuYKuwKpYdwLL+3JVYl9y5RuvVnfuZ5qO+BtgtOd4vB3ytbl+7kaJq
mpU/WrMQ4THXN6sbgIDY/b1LMp4XW9VjozqglYcUkui4/MY29LtDIMhhLyIPyucpavRPZVUfT2N3
m22FkXJISErVVwRyZ2/cmB+0uZ9hftHqIEYWzw4VDJNKUUh5ShlmeXnULpzLebTrsrILRpWQZoRr
/kippXbpe0r3Ag4IRqHYOqR1++A4+aOi6T8UewnZDiZvfUYJXcW9YC7ZkcpazK03zEQMVXl6yZL0
YPcuJZdUgIYpsOPAzkfJksHcxGWiQ5LWhHVY2vqtrNmbEAftR0r0GyVLykYWOyOC7cKkd2Te9S2o
3FAvPxiePZi9kiLpKP4MRiuDOENcp9ekkoTLoe5kdjWijy4k5Qnkib+gYPWrgUJN0GiCfFVDssov
JOGyGE4YcCxsaq4ztRhRkwfRyY9ca+SuVRDSuJz92QuD1uXVdZkPNn+MfhkOgOlzvBYSD2c1/XGj
VfIvb3FsfXJk26yu3pYlvDYWCY7mWASqQtKs3T2HXfbM37I/23EIHiNaJpab4rPTdI4TcbAdvfU8
hh1BvMGkPQLS1R7DJIdBFc6B7OIfZa2O3qQaP1C5gngKw48ucupDDV7IV/BfItYi0NMa1LsGJBFK
Mu492aJ7UwSlDw0ivFC2O17p0kVQIMjvlMQY/Vl1zUOSWMeFQHWItPt5zXxwB7JGQnu5ZC0YW1uM
z5l5144p6dOh9mbUeu8VVLc7I9Q6v5+VvWonGWz6fsDR1CcPWRmTN6N6I4HtO2h7TEKaW22GQJ4i
6WA1R+9eGBOnX/t3SbNHvJuP7TAcMbl7GTa6nWXbdzbapiqzjqk20x+t7A/M5QMt2E+N9KWgHvtq
F3cJkxozXmdaL3qqf6h1DEIVzKzUYHKLVmR+Gjov2tIMHmzRlIJgPPcD1fhMUtrQzMPV4bh5Rj/+
iMM6mC0g22wsYQDoNKIQFj3jqgsZEO8TeodejUg6FKa42mP+Z9KJaVPNMWAiQQyvOjABl8aya9BQ
+abRPGXjEPSZfXPZr3AD4q+VyUel09Sd21X5nVwZRJaMLlKSPgQ5k+TkVPmyreWpWPTbqMIHYkb2
1sNGO9/TUv2qSuMWOky0iFPcIeT4hPvLuWMSnTFfYk2J3pJRHvQZn5oV8ovZELO8iCbiXWr9iHT1
0jZ9HtgkR3iTDoBwaK4ufqNFc/y0ZC83Wuhy9Kkmbam8V7UGjjn5hxxL7q9cREKmV7fieq8JcfQs
MNA77CQ/ytUlUJAKwF3RJRk0fHRUOtcaqVuDwUYQ/hPq3OiW9czBshTaR0uDDEBGGAxs1ry11GQ9
OVI+OUd4RI9cg0hS+ylEmZ/9dWTy3BOlDv+/lN64KI0nYJj5cTXdcN815Yi8IMnQkU8YJ2u0pcSO
YfmONGD3Uc11ii0giNJ8lycFKyssZk+YeP9Sfbkr6uJH0eNatOgyFdJ9tDoQ6j+isGh3o06R2ACu
TboxyIa7UR+peFx28mkaewZT5GPaI9iI1Iz6Y/wwxjTzrCxx7rJJ3pqpR8Wn9280r4bdgj/KAxGB
bleS8Cl0SvtoiFxvbl1jR8/9nJEMwlguSjzDHkVAOzADdp7ke4i9gTIOwNbCEu2vo3Fi1wVU4oWB
ZVNWJCSgcNLrwvRKMbISaPmvjpYcUw6IXjbx5xEHWFPqFzNR8NZ1Vu/Za4kThsVBNS22kkZsBFlc
eSHGG1jpxkcinS+z4NQ3YG28YBOWsx04Spxx54oQKdbUArXxNymES98NE19MR3JiooB6ZDnndCqp
xenLW8R5y4pD2OCK8kZoHWoKiZg1mNNHjsifgsxJb2aZSFRhNTQZPOw20XwPk4m7ez3gtQkLzlT6
nVNTq+llwmhqnqH+L29TI6+Rk7N4zVztg27/HNzorNB1v6Yi+cO2JrrGS117OMoHX/TmM5P3FxFP
pW/+mipg86WtEHosxM1dA/JouQGoBn3SVSUrc5fvEuyoOJcM3NsDRu42UrDzyv59oBrPdTXfa3LN
YHf/lKyHeQkUvtWh+0wm4ummKyiPYmx7IM4wAYNBjswTpDOMP8ybMrZe3gQ+n2Z9Q4wdCy0KuY7b
btkQ/UdJnINTNRV0hkQlewTIrRemTI0Eg7IJo6qJbwmoxXc798vUee3BXtCFq6BADyTMEnvNx0Nh
wyyUnFAleiUm5wOR0L7iz5rqHT8v1A5O7O7JSa9hBk4EaXfxDbXtO2JbyoWFiZw6WPNODZt7tg+N
ZVwUMgXZL82ut7jmJauL327KhErP5W8aGO6lN35bCjhHJ4q1HZ21CwXV6I9meR+lu9WsVVDSRK21
Jxj4Hn/UPZti3P6q1A4jI6/RsBPPBUTlCwY/UKS4xUfePDoXadqSF4VyH03xb1ugsjEcpnKJ+qj0
8JNapcbw0+8XdR7hFPBHYAL/q18FZcXMWRqSPtaUJ8mlkAuM01bFJWzrd8z1ngm4ZSlgGEBZKIyk
Og8M03G3Sr8q8mdsH5doID6+dQbAkGJ8y+ldVNW+t499rf0KI4gHCk31vZuYzt0iXnS54I1AKKky
d6Ofod56m5ALSeHQBVbivNqqjrQcdKF0FnHQEcF4ZBztuH9xNq4XsuqOv+exOEISFcexG/aFnehX
p1evCtQMH6RF6eePs3VwSBT9CdX47KQLcanUPIEp8MeN0T2GNvU2tMzJrRI4QzYHrS3Y6VWdfcrY
oT8hRApmdILZwsZqIdCQc0bR4PM41LBl99WFxq4GEXIZ2fPNLTylqOPfXhhnZE35juL2GWCD7ZsK
Y8MZHaZvtzNXOb5qNiXdpY+V95npppcZtP0MtQVU4cChKYrKWJtJztmQVbG3k/iHPdKCsoV+E5Dn
VghuHXTaGXkXcsK6jImLD1+F6f6QZfehyN7X67o6FFbyGoJx9QeDz1Va0U+7dp8QEjQ+zbgJx0tR
77HAXzuVfhk+9bsa6ShFCYVvXDrpXiBSgbzF/R+3417paEZmMDxqYkZy9ZjNaRh0xgh+NTbwHrpQ
JgFjiKAtZbzPQrbhuH2Oao5TMl3TVAUlFxQ/BjuqUfpDZvW+FgrdyyaMiC03L6gsFKtd8yFjxDGJ
MzIXZpx1HMrpViUhNJF5mBCy/uZGyiJbcMOS7Mwcd1K4st0R2HQMt4HUL7OJmeUOWQ5fteV27o4v
Xd/dLEvH8L44PwBkF/ngBl2u3rJYKaiHfrfLwFydcE3AaIDm1YKLIi0m8kN6oPFkXSs2y2ef7CrN
aYCDJNOdGr+5E6mRi1EzGIZYZRbE+1grcyocgGtPCzaJDOteV2eHUmV/mBUk2DVqYJp6AGeWYqrI
2Vs64hnM1HQCygBopHC/pmzsGd3E3SNRir4Zwu+KkDKYZkWR20WnolYDDXTbjHoWPaa3tIXNlKd8
z9lrIEpFCLGu48Uc/nCS9aRVLXWnJj1pEiWNbRuWPPeLhWUQPGiZrjlinuyxsyLLJv5GyR5FxUpr
ZXurwNpigG/mZ1BZ2MrgGdJodiJH/TpEvTjRg+nOcNX+wgE/133/SbYDY1O2vX65YRoXba+2pY3a
O+aYqGV8Mgl89UDgOqsswWtF+xcA8JdGpM+u1MwbzpH8zNjgOjY2A9uhcQIhyHNlJm2SFqAEkVwI
yYkcRtlC/tWsCxtM9xSH3TuotadWiWWQmnB0+D3teNJvSdPonlZZpZ8U7ReJEjS1NBWIqU2cXtOl
exbbX5Jh2rDGrDtpHJR0fGgX/y3l6Owo4yOIEc0XJojAie3HqGclWrfBVmtGgd1r7wQHM5KPQrHr
c+tqz+rrMjpeariPdkQmJ608SuBCeWnz/nVKKsdX9flDh/HOhSnvHaXKL6JobPq0y2M5J5eBFPnn
2sr+1jRZLzCZPBfcLbWgKs99mKD1iaMpIK+VLFMmGUgYlHtdw02H0XPlwhaHCkqDoxvXEnnPfsKN
buOSCQjsmg+hHl4wvT/mSmyikVBfhgnMiMuZ7lnKlDN+ZVwYZTV8dusP0tRz3r+RICZ27pSFfkfE
mUuOqE/QZLlLDbbQ6FY4HqP6PMjG2Dv1BMYs3XXqeF5/ujVZzX6xztzuM5pQBbfUYSI5Dx1nqVie
JVlsrW4fTYMRNE3301X/AmimGzQOndfPbsYgnYo1i4nFg1nuNf30pxokoIgKTZ+M4VkYsdOe7CXm
ZkS3G6gDRSR6I3M3y5wKZY3dILyALQ0mczIUKRQWIoSW1KRr2E+vMA6/Epqm4Ck7X+tq48hqgark
GhZ0INM+OrMNcoKiHRNfTNFnjgLP1/uW03lAcw1kMRTjA1dKy+pZx35iaS/kIZJhoBxsTb4SNwEr
U+MiMhXzlVhjg42a+lSmy694hc3bRXIo045btT6RYrT2YypQ7eqg8PdXcpLvrNgD8B8Hs0IbTLDr
dFT70+zEzLSmOTujYFDdpaw8wgbOYU8vI21ctiFfYqgtbxIAPazW1T1JK12IL1B/HRvwR/o7TLEj
7aAV9nRs7Vx6oUHG+2g3DuNFTki+g+6VDlWMJa8Y6QkwncAuycrsZfaV7XvkCwNWm6pVF0bZC+UI
F0Y4Gld1INetQHsNEqkh3SzCBkeUHoEp7TP0t12dpvd0LZZdugDWgkx6KjrrQxTLLc0iNaiF8dBY
tMYmQOaLrur03oTh6VP8hAbgUhHoTbaXTedQfNpO/yyd5paDriBjGbh8Wqm+Oar0kSkhYo375VCp
X+AdewQ1Tg2kmaOslPFPMpkCOgF0hZcK5Rt5PATLVbtGIfOkwomZOzFY5WF4dpjpeV3TG7ucWhrl
E3Q/Q6YH0iI+oIUWbEes2cO395lK6CpmfzBbzHJzFRGwgLejVfQhsF1mAnaBPiEfT2j/pO/bgq6Z
QpU4NvWDgWnTJ3GbRrZT70O3Rb/W2rWvZOJxMRY05eSLeCJjH5+J33EKa3ZiaTWSzKOv8jW4q78t
eU2TJVDKVZMmCcWIyuS1mGv8+6HlNS1Fl1U2ZRCKiRhJH79N6rc2f51EJC+a1p8YStPKUKdH5uhr
lCdVPY7Z1wG4y7mPohGNIcYg8iPUYHLAYtS0FOHl7VZ50sLaKciNO7APHpOyewWTg7elaa7RoDu0
IPFrT+0vS0lA1zaEFOJ0rH2HJVyDiQo5Jf85SAWTqniVeQ0famwyD+t7iASKZBcREqegWMkF5toR
Tv+HlZGfXRFog90I6bsd30ca+zqtBhs8uB4O056g+ZY213geqj7fVxDzfAOfO+rDePI1KlPPLWHW
N10ZQG+ittbMx86BkKrBf9yjq/+Zt+GPxukeU3LnZFLpgZO+zcj8vSSjWJqXeF+7ffSAXv86cUQU
LtyAnkrpC6odHWZOo670q7H3VZm8ipaT2gUYGhQyHBGhV4fENPdt1Dc7zVX+FEtxi2ugqInBvU+3
spMbLvSTBblSjirNfV1M8Q7fKAVXZf+BDVkf22T8sGJ0LEakrpra8hgn3HPQQP0tXMeLqPqFUHej
1innNATnNrd/LOJTfRm2D+E0NxctSzFKKm5GI+xAihjoXaH23uQ684UVTFoiD8ZMFmBWsgOyOWoJ
/T1rc8uDmYRNJleguZf10WjQvLYg2Geb6qHno3YqHwymR5sbb1KUJ0LR3hISNKi64sJ3ytUDYiEl
EiHYAuNHw8Hyht5d+9SvWe5avhqbqQ9U3Tq2nXb7P4Sd13LjSLZFvwgRMAn3Sm9FypsXhKSqgncJ
j6+/C2DN1HTPjZ7oCDXBUhmRYGaec/Zeuxv7u6y32NBaU9sm5U81DPdZV+7goisPHgS7bSaq9YgJ
bZFh7wr9dG0kdX/gFPDuD725TH3kF05dIBniPcxGel2FQuCRyUWFQbqB+AM1GfhDvApc5cg24XOW
Iga8CEG0+h/12FB9uc4vtbB2Ek1n1ug/6t7Z6bF/SBDLCgJuDoDWL5bUi5UTiWija6dg4GyK86Ti
RUJT0SXfUne5+UmZWsiUdZ6E3ZUdM6+KwwIwh56tZN38bFYF/ilSjk1vC3diOjBZpzzDSOl0nyqS
LsCqybHJvHdo2f5ynPLTx0xchYY0NBBw/z27XxcVAykaG1+BBdoUZSOVXkE8qNN75zFuWRFJiXDA
hjHRvXq1gbaz8L31GIG+ihlntAGyjpG8TNPxX9mOg7781QJ6J++EFkJBolOSQ4KKjJwuhzc+lDFd
jKZqrE1vcUrXTTRTlkucg89eJmUrrtLyvh3VU5CEtLRPqGRJiy0WlRWUe3jmNupBpiOdoeL34NzE
QTP4drq0BSriK6xyFTItMXzGQVFva36sDtStgYDDjkm9BLxLD20bql2zRehpovREcNwzxV6EaNY4
i59CuK12m+poX5iaScXcITtiEttx8uu8bFMcs4SOdoMoMWJG95QyjFrA/aPjlVXbgP2qqbiLmwYj
vlTrL9XxqQVc572puFW03N+FGGOXecViiavxaqPXgjRYUx21nL7ttWEVBFwqtrH2Sg23cJhtIhL/
BjkWjAiD59rikOLjTeSmnT6TrrsOw/YeHWq7hCtNmuYQvZFQtQjRQxxaMitH8uv2ehYf46g/Dghi
1K3MKcuNRqD6zmPMKJu0jx+lUMkyZBu0cAcvCr8+Ae/BRNh1O/I74EdkxHkYY5wtyq7cuLb+Yhb+
c6QuIzJztiIyfoqUHa8Ydm3dA27qAiYARNsUBlAOgSRN6Hq5RnT/kBUID/AuXQabgZISA4ehe74E
YOFhl3KWZpUl3ByDt/Jw4kFV02grGOXRSDEdofNZYjehk15Td7T0YXtMXTswcAxVekSOeteWBwPZ
Vziwquu5Q5Zk+TJow8/itQxab9caEUVWrNsLvXQzpOpZdvZteRilaq/r6UioZietooM7+gl8AR3R
FNQmkltKVKiUvcXgrRvXRJWQ9M2mBv1T9G8pXXgojiqfPufbrgkgCJtV5JSfote/kYVsCJ0fF31R
bJ0+tXaJ7jHB7c01gXQpaYDWVre8J60adl6tCpzmTPri8tyM+CwgXYuF1np7qeofikvp7zgngJcj
japOW6ql+RyncjxS5333KDSLMCFVe+jqfSVSIn34p1M38sokYljjF9ZD9ztqWOGEzvE+TpU7o6Sl
mpnZR1n7lBVojzdh0exhv+f5gxcjDVb9DS1wip5L35A8Qa6cs3Brsob84VdTMrSK3FpdDVZ7Ei7H
GbMAjVNGSDDT4lm6XrCitfJR4kdeoIemSWrGIxaKT+JKHy2SqFe4V3veSWQtbvUo+SBxctA5KRlJ
uuqbn6ZDGrMTPONNWdZ57O9ce3gVJSrLuuWONHraFRr9zzYgV88ntnLVRuI5RpACZeSNGcNnLktJ
40RZI3QQdrYdF+6Al4eC5SyT7NkiJ2rpdmKNhhp5aviRZ+E3CNbtFIm1RMw6Imah/9/3YIx065pZ
pGgG6X2XUbt0ihFsNIIrjBykV1OIEa2FdfToSS3TiCGNdLZI2tNtaqnb1oJw70mG5rSqmN2zDAkG
drUhlmU25b24SbzmuLkIAz4UIudTF+Ec5gSFIN3Qj21N81hPWIxr5tYhLXwam7KYFP4Q8sLx4hqQ
DqMaXGynrFPwjJswD35UTInxkk5LPEgmd6SV6sdkzKiIc4xQC449ww5fZ7ITafpZS4pmmcIRrPO2
W2eM6pTY+ky7gppiFG+K5HbSHG4alIc2uzkHHlAFvq5/K60Gla1xSAVhhoG2LlmUehntKHf3uKL8
bYZcQ3BuBMDivmsDDcRUT8urA0JjlU97TljUG9tQPnU7/wQc8isTn0ZMf1PvVGTrsXy0kMko4FrY
/xuG4qo8SgY5YAfUYttY8tFz1XJfKuoaAFq7k/6xKTBIoxGizalIkw6+k/PbvB9h3DMnqPyzVPFl
983WgwOBdLbl/eGFMK2m2gxp/VSTE7shzJOPlrdOUuvT4xNJuhDewagogXZyHNM1fxlUzpM9fpEp
+MW02jqTP+XVwsea0TxYkZFuClT5YO0Y0Kcg1a1FbrSXxFu5ls3+h28vSh2dchEIOQUmoA1HH7Yi
tLa2rnp3TlERJ8BhMB7rZBOZ+YHG8z3GwghFBUnBjfKzmCalZdyZ7Mo0ub2U6Q1KAhtXm3KSKN3J
6ibOhDb1Xu/lh25ATM9tUT6WJIOG5lHaBJObWmWtwUSLrVn75hRfZACJC7J3zPP3GaLDX3kkFvQ8
zDuGyxBsKxakzVTKsdl1X3YJ1yiASxP0xj6mtXruJhjOzMZxHT5MRhkxFIF8qdEUZod3yhzU+uC8
6X5forWkUjMZbDQRymw5K/xl3G+ysrbWiJ2TB62qV8iFMOCGVKzxYJTr1FYyIuH0I3mkzW5mqjY+
ejxX4ch4u1QTLDQpmugui/ER24q6ywtP2VaFqp/+PHK85N1SQee2kz0ra6G50ju6U+koT9JTFBO+
m8mjVunDOcH56AYeGgjbJqCbqIt1C2p5neFYfB162Bl2WPongkuMVwewDKjtEPnxZEUpmNKWOFY4
Dek6nleUjLf4g143dmKI1HOK6rAhHv6cOdDiGZgJRoOBST6HZT7G1oWmmIG+yGaEEdd1ti2L7iIL
t6fuRBsJzyzbtIaQ+4RVbmUTCcEdT+A8dXt+GQRCsNnqP/+CbuH9i/EMXPt0QAfvEcEVm+NdbCJP
QJasrm9/D+BG6wzsRVl3mjQuw4i895bkwuRNJ54ShfvkNR+0MHwq7fB2RZuLH3D6nREDGyVywl3j
ed3aAz65sSdBx+ycTqrn369vqLR7XK98fPLw52yIxcR2u5pF6LMm3WuTl7AEoR8wCfzOImNBHWJ+
FIHycvtjOhiSn6kxrnVNG7+KCP+owRb1CKU0wu3iVCf8/9kRIeF6SOxjQtXE6HGC6hYctSwcdluj
qc6JUM03A93ITL+JbQ1PWtDZJ4kX94IqmpqX2FUs3z7CbM3/Id3Cvs96EbGgwzGYU5im5zFTX6tB
fcWoCdfEa41ns+1AmmLpWTPV1p8NyRm4M+L3rNG0iyKSaQv29QufXFKyaW7uTBBnk/Y9Po1F2zNN
nq7BAVBpGj43Zmu2p5q23V1bDfJqe+RPmi6A+ZbeZegU+Xom1yGBT7eh0t2XUXPye/1jxiqOgDSW
XtCZywZkw3K2j/tumq6LVma3BJ9RqCn1qv5aWN17NUvy1Z4409gNxqNfKpOUFvmuofMn2ZU4ZCph
E5j/q00Wm8r6pvCXrjteR04S4RgxrzGY6unGTL8iGA52jno2ojQ+sAWGEEOcw2y0v1nH8dPx0v8O
kRkJCV8zRrV2zBWHtzqKtkFKNi6wbLqiMmfoyuh7FVmTVmTkaKHkprepFcM40DxVz4h1gzVJBOaL
o3OmSgc8+uGUBT/JU8knb73oGg0gltBcKVOvn63QM/1hH/liRYALvCUyy1So2kc97txtnBFqE3a9
cs1NPulKhfqToZy/UhlU0YQmaLBT1Z0ckIf1hMPeorXaEi0Wh+BiHdl4KIzWzlad2zvEeDr+nRkU
AeSOlCARMusWTF68VUH++i7Og88ZnGsTXrGl4ECbkCjp1cR43NlBejdOV/NT6WD8zFojXQz0m1ZO
CB4Edv6Lohs4r/AyHQqZWJjQx/aJVCFGzJ7VPLkzjajupiQ0NIVMu3TjFc9XsKkDT27D6RI1fbTQ
CK3Yxt04FerY2H0juujw0a5z1otWIqcLLL+614ak3RQAKJa3Nc749zWqGX5iVW2wJsTrefnSLEDR
lo3pqqhkebq99J10ewLjGLdNEt1IKahSGOGfG6KnGcvIB2f2XcS1k5F2W/2aVxQ7RuRsu3zK8EDD
qc2IffqPFK+6a5tDV7WbG/tba8TO1CJe8bGpn7z2pcWZcbm9FEPIH9k2zHt81mJsAjyKbHcpSXHY
1RNHZIaJFOT1wA1Bs3N7DqPbin+lu817oqnSypUXNFvG2s5L+ug9B5g5Wwj9w5I1fvgw1Debir+O
OnWRm3X0wxU/ZvOQFYzfnaGXL7ELALAju4hhE0OZWbht9Oa7Hsr2bv54N4Hzbupptaxdi0pqyLGj
WF4Y7RWTdWT+hCpOdt9XRfKQcoi+2mX+WbsvlW9o15l0DQdohTRR2d8W/a4Lh3v66l0KxjdcdblO
6IJWozKQWnpHdq21pOWYfg/JYQjVSURSD/vZ1lRnjnUorPHKWo7+D9yzsq8hsC5w2ox717cR7xRh
+8h9t5tvMWeyAeZ5Kei7coslKlqsAWyQR7K1/+Um2vhpyOJR99rqCX2DiU0U+M78fHgXFUX9GWFM
WCsJ5N18YFgDNEHuzam0d4VvkDk0gHRiypPQJ+pOf4MoIomzFvBjOnoM2naKeF+TfDjc1kKqu+ZB
dd5nzEbiwwts/SHhCPuUtaBNHDoSpM15/anzAQ7XHIR2f7B8EtEu+rceIIgWbCI1Hj8URBLkwWXr
m73CqTUDeXsk7xQ6y4HQBA2I9ht2kbsvh0LdIuiy7jNZxrSRzOQrD9wpn6m570hHXETCD5cFu8ip
9jzrBePfImqb/vW2LZgh25iXRBG9lqLayhSzRR+YpMn9K5+salvi7SwcafNTAxUHiqpGv7hIXdaV
cLT7Fpu6NjHSZgitBzKOg0FmH6qW2TNZYcuil/XDLf3RjU51xPY9X0GNIOCSXlFWPo0kM7hxGX4N
ARr+BpH3nQFyiQAlENL0uPCZjtG2MELjVWVOtyWROd2FihK/TL9z/ob5d2YuUrCg7hbEMYYPra2c
Z+OpUgl1H0EwXSmla7xKNDqrFt+FgutuVVPTGosZaKM3SC/DsJjm9o240/QQvS1ntt0Y6Odm8lQZ
MXWOHU76xkG2Z/zu5lIOrvWSJdQTWnLKWTse8FzKB/i6p3lBtGVi7zuppCuHdsC6bPi3BxL5IDM0
7471XXmE0LAzi2KgHpXdzlJJ04TpMrwBNSSGQkr/7Aige2WQPZU18/mkSeVJGnX2lJDwtc64cTcw
79KnjFeAgGlqPuF8MGA0H+lwmo/FwGl/JCG7na4ClVPd1BMVo0vMzdCQFe2f1T4s37O4ivm3duU6
6LryXVPV96xMklVHs+dOydzD7Cwqhfest1J96RsC1EYWac/0PoOyQPw3+Q2raeHLQQ9IxZAblEXF
xcyTZqVnefHqCvuTEDjxq3zJhNn+Mo3sSWfW/ZpS169Uw+3OObX30VRTY61NKUo3l9/t8DYE1tVX
CM6S9EonOfr45EVEKTTEcH2lptzeEoaGpFiHeiC/AUpuVM9kzg4sE6ub2Ix1MW7mZaTtSUUMLEU9
M2PJme9DPjD0oFkbiAQ2s2fYnC5LpVTob9P7QungH1w6GPhERLd0RTy+pYkJ5hwcDbrYyBY7q9BO
DvrIM5HIaRXL28X8TBbTULz9HDoc9+XMmBJ+S+pi7kU3Qtr8nGoq2gGvYLeLcr+HdcZhPY0J0O04
4jnRgA6wccPNOJ8+DBUQPJ0rotib/k0fHIdhXJGcZUHAAI2/dy+yPvp/275taDI7IwtUdAAUnX9+
AVdiXDHnLpr+u8RIjGpkWp27XsRUL36w7ivnclt1jQQauZmP0Z1fWWJlWWb1WtbBa1wL76fEO0U6
oH2AhmDSWy4L3sbc3Qt49i9w/G8Qw/l5oDL7ZMRHw5THfJRtxFTPp/32h01qkfsEOF1Ci/4cWC2X
QvfCK+Q7UuTI0t3mhD8vh2ZS4I1m42+NgrxHKson12aSTQiduid3or13a+tXY1ic4i1sBSiYsu6G
LZetYh6c0WN2N+FnnELgVRiaDlMuPS06h60K4c2YHIqQ0/4XdNH9K6HYsRy4umTX2JZqYBXH/f1X
5qIE8qU0RZnub8SmzhQV7fEwvPi49TfZvx85tF5vzwFxXbmwYZ4DTgSuH3nPahBkFwY4aBkDM70f
/NSqNnmKLqtzvONIJbUWY0+SjBXb0L6nJ1FLavuBnkuoOv1VacurylTyePM5Nohx16ooxYr+U7NQ
YamOL1p3Je/EJQZj+pLEIwde9FplCsRmeioeBuNsAbR0+Jsf7VyLN6JVcWDnXn6UluFsIi1LHzB5
P+Rx+CJM14NDapN+Oj1iCpEtAbRSHCG5XMX1zi8N8lCnL2GFStOXtiRJiUvdUy2SRtJ17jGxUEbD
PwcqX+ZHeqC9lNg+z63avIITNO9a0erPDJVewSSyhDqANVLq5FuOq6NioRRmfT+nr9YdQzCres0x
lWw0rcIkPH3xklDcWY7KT2zHT02jv91yYmw8yWhVcGDfMj4kycn/A2CtiSlf4g8M2bFc/lMtSzWp
t13TdCYC+X8wOSMgx9Tk5EH7VVM+sy5MjIjYf5kf5aJUbs/Nj3wX04sTfM6QiQZV09GWztQftvRn
9o4KLLcQi2Bwfsd/c+Yj497vmolHpm//JMk2fR0fUiN8nLfBeWsU04boQgjZJilzRqMdk23iwFPz
JvJH46o0+ty8X9sTs20GtzE615zmjmOMcwio1jajHchnOTjfvk0pBiQFMZL2Dq3cYmxpB+SNB8OD
Bg19fl71lYxqK2z2seU6zwK0UBy626Hq+8c2luV9VwUP8+5Oum60b0LtXuf8t5i30VBIinrgsecZ
3UY2fNLf3w5URghYqdj5I+lwESr+S991mE8jpdxBOb2TQKFPJMc1LxntxGnToLVuncKc4Qq0nc3v
KCNzSMD8Oew3Vqy5h7KM7kSAvy6eeOJMkKot1od4leIYNCRlBKWI12+0GDMDlcgN8tlmrb0qR4ZC
Lu4XguQ5muRqiG0AD94GgSTaUR+xHNrYVVYGclfOeJ7pS+sMr+YosuWNr5mo9odtE2iL37Y6VZlW
rmYzeRhNgs0sfFTC+mooHXaGEWVEblTBl4ruIp8OVIWZl9tWWh9d6EL1tpgwyOARllZzvkW99NCE
luiuIQsYbU2mRcm007Phm2aFcxGW0Ja6MZmZ/5ktZvw/t74NAVzVVMdS0bj9LXrFgZyrsHUnxzp1
+m86G4yfLU6wGo9EAPhctzrwM77x4mhO/JwFiUFFz8RHSgymt3e7yzXzVAhMAhzSuON4VFT170e3
56Zfzebn/vp9foiivFXoJqRZBQ5gasVQSsSnuGov//yjCvXvn3IbFbA+OfZV1cGqY//1Ux6orbCQ
qLTYnWx7n9IzdOaOU1oxn2eEgf8KksYMIwLTvylix3gyiY05qXmv3DWms1d0DtfjHHvBoeACfGQ8
NF3zCIUUSPP0VOjjXa7JawqiNjsPgm6qTubbm9YqcJJyvGEZQaXeRByohsg6tTbxGmUXY+SQUn1t
PfvqlM5dJ7zhjdY4iU9x9mtw6l1mZeHTP78g5t/ZZOBkdYdUBV24JvSGvy97mmmlHgsfR5/KZXjm
SrZgf0i/mU3v4TYrr8zTP6q++5hPabVDnVgnD8MEsYpMqR3swv1lS03eG4jJYZLIzdxv/oNhnx+l
gGWmkjVcD5ZtlWuzNXC5DfaAhqxKd5wo2BtFPFwdvVW39egi1ZyeG5pyhAurkoBXFvoz9yVdu/nh
zs8k1Ek3D05tbVeXeU31m2FCehjHcFpvgH63+GHD8QAw92RVoHrVsXpkQBi9pnbfrQmW+/XPL6fz
/7ycCLV0SwOoryLf/Nspw/M4iAeGphxQnE/xErXqrQxiMddZnFe7uSjSIpwKiZLDB2gT6DXSsLbA
+ZPdoHS010ZnEhglxWOgacoliPNNQK37GE1fSGdnQbdeFcstToURH3IpKVc0LVJWSIHc1WxA9zLM
DEB6z77SNIfKRhQpppKH7/fGXn2Ns9DfNHp/mHtRskXDHb4X1Hj0xGleh0H10IeZd29WJJAxGNiw
HZjbLiOQr8YYdHsEMsTaCr0q6IlyzEMUz5wPufabNBXeX2FrO+AdI5PjTK49zX1x3T45NdMIQNS2
D349PJatx2Sin5r3OIII/3TyVztjxqCVKol602UpYNig1fMpnwGx2pia6KGGK5SrNLv8xH+crua2
C2+Jf1f5rrXODPTA8yGTRi7q/vmt+Oc3GjDcf60klqarmqMZBu1RBhh/XUl6pq+dojfBkW/K9yyE
40NbB9A2Y3fT0bbeMJCdiZHS7Z7VaMxeRQjvK2uH16qrcY4OJxCu3t1cNiLrTKcuCn1eh/1+6LRx
6U/3cKmrwSqdSJ+3iCsBqU8ZybbJS+D7lqldWJ/TJ9DE+XHKlCxU7zGZBj7zl5jsgLMHzud3QFZd
6/kWt42y0VtkRcwLs2s/ffFj83gjkbYYqxE3YF6bKQeFS6C7G1IDBwSNzR/0xsEYUtNwJL0U90BQ
fJLBlkCUab2jNwrvKHx9PySVQAgmtN8MbjXrwvvByAPIxNnV8GjxZL35xcTVozFe05I1FchaoWHB
J8mSzfzpb4SBB0H0pz70fmBKYEAqFH7GZhju6xSFodfEy1xDHDIDMnRnrA4zw3nMQ+U44g33zImO
B8vP38SKpqyz5JCQZPkQ5EzlGPDf5QxXn+zADY6mjhsxLAzvNS/Y7JBSfSBGsBa+zoQD3UB4ghid
4aPLCSWcbuP5i5fR43JN64hyj7ODUWyVHGFd7a+rTC3ukYLfDbWmvIypS7kU6PTg9NB/1RQ12qLS
dtZe3QQPmFE+87HfBBMKsCZBdFWj8x5ST32pg2wTdp3FuWtaUBQslOv5zsikA/Te7Yt3HyfqjlX8
dZw6wGPEOPufb3bxXyR/V8Xzj5ENeJlmc1D4672up6HTCAePmuzd5Ckc0kXYFARuR1p5Jq1O/+hr
fjKtKePHPGqDTdmz4DpVGGw6hGpranZaoHVLo7dPMUPT3rxayh55fnvxBh1Z3dTyr2JlWOjqdNwT
+SEvIHTVwZS3Rkbs8TciFMsPPNMnxY/D7/kBWEHEzcmDTxsS274WXekrmABApb6rq8L7aVjNG9MX
qKYIh++Dgey9f35xrP9a8uFlAZm3WAT4P5qDv744nAmo+4C1HHPN3WVF/ZZ1NZioflQRJOBLxuY5
XWcVgAylIXKU4w6dz6Z+qdOgwXIcisW8gPnMUo81YIHbJZSX5napOVtNtbQPI1SRLVgYv1QDAnXf
TPsH8cifZuNu4kjIV2+SNiuRV24JBw13jORNsaPZbCHqdKagDACyM/DGMf32Kq7tujMk1krf+xlm
KvVimr2lUwMpCmx4x71h7iNJ16UxtO9WF7iWWjQaRRcpnwlKomLCasX8xqDwXBjWlKKZ8ngbtsrC
OpUOWAbIOMYrXppgg5BGbl24Qf/jHfj77elQsuE00mxTtYWlaX871GltZRfo4bOD5XX5qSjN8KkX
OLKMurrqTcJ49oZZy3vNPv7GFQIuhMKd7j0bLX7il+sbEahJGpNx4oCOpvK7YJkGxUAwNrqaCgql
Rrv+NJNA+phu8xDE0x0N8kmvy36LCpIkGNkPS336IM6X9XQZTKhkVQFEr04in4DM6Yf5ka+l4QPc
2WqpacG1KPxk6xXUBA5a2as64cycBITQ3H+XTSuWTYj6nZYXdDQr5++JTfdU9AM83LH6AVrAfSRA
rNmlZYpJrkPc6dt0jWqhB3dBDhG8niZ1VsZxYaiGbv3P7wO14n+9E65jOLZD5oduqpZt/u2dqJDy
tn0WevvbbhXnkNU95oz3dZvWh5yc3o2o7GjRZ5QQfprGV8Oyf6QT+xMJbrJRR1/fzpdponICruOp
FFZxVLBKzIPBziZp0Z+EnoXaf6WiQPY8zQILze62KRYlFMU5wcU0tMklq4OTNWZYMkGhtlp43zPL
O8eOlaHaBtQ29WhF46aPWPIr8AsLSHbtfl7YuV/lvVXdVnmNI8DCiEP9UBkd4lwjqA9AiMx16+X6
Kmbt2TFvJvbZ1xsC4NNo5arSQpvZ57tbWHnethbYlCLfob2MEcMzD83sPNhrSZwvZ65UoablYxcj
Y0/+BbmKkJVCq+7TJwJhrHXkeqRfdy6tGbKFjkGCsNF2CCDPtZSBzbzKhpX4dFTxpo+Rvuumt1vL
7W1RZ8NDy/xdMwiF0bUOaTK+3isngGhFoz95C7rxhc6Y9eApwZtWOvI0f/HspLo9It+rWt/OCGxE
gvla1C0dxe7WZBjA+CHQCioLgyfVhnA4MkqgZxaaW18W+N6F9wuyc3bNyA9AnZWmnBAYkFphwfKj
hSjoHCM/t3ZX7is9OY9KnZ/JJZDNSisVVMtlyMo/tkTIyLBsT7r+diMhhrWygOSvIm9vi1hDsUmb
TASNd2iK+H6++vPFMlqwnJpR5hcaKseo0dxFQnwoowkhnkxlHO+SzjlrDOseRnM0HnQO8jOssNK3
eW3Wl66ua9y8TbzD6+BeCkN3Lxkt3ItDsKzFVOeWmgXaFjffYDy4sZfcG6gnH0VUb+dgXjeFzF2M
iO51p2UeMieBxgiAVlVBGIzCQXJhZRm6BHTuw8LXEE2rc1glQVPqReHuWIQwBR5xyVXbqpPjHpeP
r5RI1Y0QvYzCXpqRkJBl4hSVIrumhZ3i9vluTMVb3I5KDvrCrVoV9Z2elR9z1GcmxttVGUbG8/xr
iXjWWB0V96lVPOsHST1HnYnim08K3Cq16WBXdqrdhRpc+KnAyFzp7GzPJ51ENrdZ6EAdvokmC9G8
xXky1G6XfWi8UWGbD4wkz8jM7GfelmqXlIQHa3AY0dAQXVLcBTF/s2c2P+2ExIGoo2FjO5qyyAbh
Lt22M+4yZJQ4NxPjw7FsPiM1HpWk8rdzjWqJjZIxfDSGodv9wa/WhpTbGFDfb0prj1dCm6VFUQBS
bW6rzV/mLlvqpBXryCJnIsX4/ZU5rQGMC+ogVIvsbNX0h+fFqcwPCdj6y4zTwslIeLKJ+ciIE/RR
xeTzw8h3sbPheWiiq58N8kujJ5DlvfezyqqnUkucVy9pr0MOc7+wZXqoWytn5oIv2alA0s9rnWoN
1fUWWSwX/RyspJn1e151Rvk1kWsSv98mY1+eCa/ogcLwyJ2eA11sY1tESqMCWphCz8rzn29WqAm2
TA3+fP+fbzCt/MtKyfPa9/CfU3siw7rlpU6BF1Wu85LTKHyXNWK+MQvsXQtzBJGo7R4MSkd9gCEv
IkVfkEul4P8z20ONWHxdByU4YTqmi75jE6M3Ndx5XeIh66qH5TwHTMJsp48Ye9DMyF0O64Raxfs5
EKjbyDr5ZlboLFKPIQogwXY7Lz5hX/wYcvoKUIJsiKc/dfWr8cb4hxdg90wMED3DBH4oe+9elFX0
nlav0KOZ/rNnY/jIkx2i9oPZFkiL59GMqgbbVIXmOL/+8C5IyvGSflcI/duWrbH/s0GVkQZaPh0W
Ua+oFz3Oo70sq2qH2Va7uiE/V91k7E0GAJBZQhfJ5N5yDSb2eYoerzSb4aRNeJ60NM/sR4tZ2IB8
Ye3j7Op7abC6IqCKemFeczUv7nTk43MtP0fRmHapnOO6ApCKv8aGUjP/AfT90CQOaaXvU916TfR4
fXtDnaFz4I2QFp0o7fGWEqYrCCQz9P+T9LE4BKS2rOYEa4ZAVOud0E+xppkvCVKCpDGix0y4UMQN
bxVqGWnh06MsHdX7AX+2kjT6ARIkrVdZ+MNRbRkd3a5TGkNr2yzk7U//1efkEXuSow3WilQuAreR
ECFQT8+ldNu6JyZf2o1rqmIiPJAq/cNPaE9abjk8cu/Iny7dpUU0JPLutl11PjjfvAvzPZ4bAlmm
LkXclcMirMXvGc44QXYz8EscC9THGmbDpncY8CrKEJwVLanWrp5/OGUS3uOTINBH5A+Y+PuHZKTZ
hMfhGTGsqDYd1gLWSKyBU4/Z5r0kYSF1GQiVDEUHYyUtWx7prmCAyWjJ7YtOfklVBCfhV9nJE8Sf
MDtwn/wEwZCXYSHS2xDXTKLKlW0k8aGfBF4l3pyxwEypiLR46pL0NdST+gtk4CuI5upTGDt6UL9i
7lZIM1LbWUHdbOHnPY+SKESCll1aQnG6V1BS3mlq2K60WoRvdWHRoMu6J39UhosbBr/mpwFCKZsR
8C8pj3yXNtr7hjDpZTemiEBQiMwCQATH28IM27fAFcp6yPXmEFRFcB+M0S+T6ZZjx2zfRJdcmiKU
F6OHkBrpTnN1QtnvyiL2dk6Q+cfbVC0xoLNUjli7EZx9w5YxVlgtI5yyYNydqjiQexVrcG3VNMfQ
ToGC7l8t1TvUun65HcBLpHEj4Z23QbBQ7DxeuxZn8S71V/Zgac9pY9NvSEBeFAEMHGHRfNInXasY
iPwtzLbd+KQZjb77C+6gfUWTmO8QUmbA/9zm4iRhtMLUZ69cu7UPvoFGLNUQHspBz196XuV+CgRq
URxujV5qi6Sq2ystpW5HNe/t6M/ZF6vvXZw0wltiYUs5A6X0HHL1DdtqPSkUmo2sc2XnawHeD7WB
X16k3mr+CefLyJXsM1PFgSeLIG1ctBr4zmTS70hBToCfCuXciBHwYgEyOje+1WFw7otID8+Z5Xe3
xJA0FleLqcWRvqLEcd425JjM4TSqxzpAHHr/HIbhxk//j7DzWnIbybboFyEC3rzSe7JYpZJ5QUgt
Cd57fP1dmdC0ZjQTfR+EAMBSGRJIZJ6z99pe+blNw2mv1P68M3yizJw4yFiHID+Z1BjXvxtpByk9
keeaQ5+SDiZPFElhH5wI5wJVLO+qACXYxELywniE6o/C5jZvW/ytOeuwigKI0NPUp7h1Cd4xuuyt
TqryGfXqcqT0HeknbslYhvRezudtVQU8geKI3mZKqzuCigEBGftOYUKNbru7GrTpCTSTt7Nc3b1M
BX+eCwtsM0Jz/8oovIp64UyORuVe1hQ7IHWDx6hVl8LkkF/yhkt7dpkPZLDUscrbV7kHhuHXXqwZ
PXEM9MBL+HFpqUw3/jfd0TT7HPQGuUqjcQhGkhrjLPBfx2b214B7PfK9OBdgzN4ukXNqD+2ql930
oMOxGgxF/cIGcjFAv09xlLKHO2tjx1V0ExlEhmJ/UXBT7GazJH7XUbMPFPbviITmr7Y1NmuT5BTg
0mPFo15MMKOsZnHbRRhKAl95L9Gsj+Bw3mqeWs8uV9EJcNqmLXUh5Vpf9W3U7PRG4+maBDgZOiN9
TNWUnN0cdlMxuMNnIsSwbPLM/+MrTIM/jNBmujDZF2GQqWBGfkOubeE105yr3LQ+lRz5gm1ZqwFm
yhczRf8MLlc7dV05vBiF267gHFz6hQQMBHEb+XPDnD3xr7gxzjw+m2cLXufahjU6C4VbL7JCey+v
Mnm98WcUOKEaAt7t+BBhiztiSy7vU4SmzMf49IlIjTtK3K/jaI6vNGs6vk+pvYFSmLbaPOfXhkHw
1KX1uB/8d4z+Unjdt+UjrDT3TqDHtcqoMkxK8qbRop2dZk3nD+WOnjnn0Bswdxog7SovVa5m7qxh
ryB2pdSR8v2FzN1QqAmq1hjiJE7mRaCXKsN7htb90fNRr5TBBhfaZe0WOo3xyJum3UZiLxDn5J48
BzVvuAcYcKdMYGd8j86m2CA6TY7ynJzYhBV9akP3hU0VpacCaezh9VVwipXG2AFDVj90Uf2JDIv4
O4aOByIKnHBWq58l875VhnWcsBqKEGhtGuIfT6PpPk3LmN+ZV+e7FrTlySDl7G6NLaIls3b+ymGA
4CDLMNMepRywzeZWuEBw58nSdPwxxD/+wdF4XAjdXqIWVHO12T/4iCrXbag6OxtSHIbilqwz7Y71
DS0QOY8XX2wcEuBpvLcI+sIY65iTRKc4L/0n6173pc682yJdi2dGHJUQHKcaG9CjnfbZS9QnPnb7
GQyZfTUHBvSyD7TPUMtj8CBdfUXUTyE80fqNUhvK+1Vua00rHkaqvQ1Ev35shs48TXgA1mXq0D3x
UKW5abiPWXT+1HxCBOvC+jmzk4oz4qXEDWzUo/NwiSOemaHNBKHyB+1RKUCA6PaH37IcH7jyaiA2
fiEU1H12FJgTG0xkUacpNrXZ2sS5En0isx1npOOS7WkOFaBFnaZbSBFu7vLizdPoOSDbhpEkgJg6
uomtqjyIn4suLhDOlzoYPsxj8MqiS9u1dVVcwcwWV7n3e1N3bn5Me9Kfo+xXqmDkqtm7pTt3RwmU
H41J1gsgiK8IjhpQUHAZoYDrRRYhn8+KK9EuzkY1NQSwRXnSTNYQqjKOq0WtXPrhoRypKACxVL4A
blsTM05zyoNr3idD/ozNEO4qE739DKz0ppQsmohB/KSAQqKb7w5X2Hz2WQ+RK01Oio2wwIoiNlgY
nfVc1smekv98UyjazkAAL5OdassG1Aujpl8N1Mw6wbjzAdnb2tl3R4ouIkkjTF3sidCFbsPAjI2Z
DQrYybRfWlZGZmRVnxuxMgKx4hy4r63XCE8UMqM9cIvmXfMt8wjkgxKUCK+pBrRCf58nGe8HjOA3
1c4IDpgluV3HlZTG5RX46A+aKOU+o/i/73QH0+n8y+XjRiqwKK/6SHkLzpWWfMyzrDyKdhbcdBXl
K2UUmk1/h4i2Rv+j9TLszY52DhTzPeo946Hk06/NSPI3Bek7geHmcjoYrGqFNKddU8sGlS4Q6jC9
TdxZfrGd6RQQMgE+qxinJxWi8DW2fGN5UWnzbhME3oCUVqijA9ry6NyhVTmiUlc6sXb17UMbu9mD
R1ByJUZv14sj/Oz+sQznd0myt4VYTBmb8AoGRJ6pxWctT9tq9pdGQtBeMXVkfPhik0tOjN++0ubH
GBogxZQMxJAPBbG14mrbtSYhiFEPigIeFOtF/Sx7WqVobMk9uTFIcD1rE46C10DUJqYcT7hjph5d
nNrYJxX2h2VtzoxJ31oUIiEPNP6X2lb2ukgkjrzqhkSq3/sp8zTZAIEHV69Zvc27pTkStnc7dZXD
qGjFwRq17Nhn3XAfRLxxVUz+S6h6+0VsIBQHSGTR1TtGR0uv+6VCAE/Rnpc57zwp38MQA25cGgym
7nzQaD1s5WFrzoCpwgmMbqhcxpJI37TpZiDLnd8eWaXyUwPtLfEy79uYG8tO/68d8RLk15UCu+fL
//66EEjEZ62tNyqJzFSC7O9zbQnxeyfMo2SzooS9KKnqXZrOD7aFTQtC69LbEHJTmWOU3PtWGTdW
HBekZZn9pzQ9pOKu07zEPWQZzXIwraHZFWSy9CXBRHZ7bLuyRIeW0db2LGpmar1ta6fcD+a7niXG
x2iIrIsJ7Aq7MIcx07pV0AG2F12nPgn6s629ZuKA9Y3YeClt7wBdb8DF+Sy6DWmtEb45HWSg1dQv
ctPpZXDyW3RGUkCEitI95yHXShs5TLeCcXrtyS1dSWkvPTvAuOCKG/eRCUFk3vcoaPXgwcQLsj0r
vrOvNMGtnXExN91gPpWo39s21B3oDP57FYz1WTb8x3JgIYzTdeUkvfHZw1nuYmz9NvZmu3G7PL94
XUUeDAEsq0ZNMPeJyVlraDss/sNlqmBXm2HwFo34uGrH/Wng4ti5A3ZSTfXT8zzBqWl7jJ6dVQDG
n0LgMgiwjqPqZU+qhQUzO9IHmLz/sRfiZV7OxXKPkucGQWBz4GY7y+vPxMuG6B06kDwkn/vQTvkX
u6Ilyo/Yh6Lag/T1HqGp5NlmH/IuNcBrgUmOk4FPue4A5Q+ud52JafyIy3pFrFvwlnevhS1CaC1K
afOYWidfbXdz4D4H4sQ3QUmYwsS6EuTY7J+lVnNyU+XchkTM26NykgGciRns1TYUaEbiOI2inTZZ
7sVgLOriWHiI6pc+0e/jGLr3Gp5Qt9fm17aPqof8jEINZ+yytG1GHexBfwpsa/ghdprIgsnLzhA4
6NZ0aJI6XKlzneU8s8Se3MyzRzmgDC7yfEKngl5Cc5WPsQSbPkAfw93IVLJsilK8BipubCTcYHea
7offJCtGpOavLI6CdaSWzks/BcretHgwGCWkvCFvjPWUqMF+6DV1lxqExamqgfzH+TmU2a+dKDe4
EutHMBfZhkY6lDFR/LXzH4PV+u892KALkT4xBnRO4zk2VnXufB9doM1S3Lj4AOSuO97RUu5Kv2Ia
ChkKqb2aXMyqZcQGpd9v8BkFeJ8blvV+7y8ep/TvQx8X08vU+agu6DlAGJ7P+axui0iDoJZ1Bpy8
bq6PCnwYaWKkH9q8yqNQ1T8kuccIJxWLQ6/nr34J9WPOtfGhlgasC6r7oLp9VqqIGjyxkXstgU7Y
hLVpOKayyuZ6/c/WIYXOdaOLHmfcn/o+MYKNNOVEdhWtzSQKHk4+grt1SLqOYgCPQ48TpnUMTKKy
HqRE6MJry9eO5UTey6R77tVDf3xDD09tlJb3Nz1rz31WMi8JipPIiwV/EOabgoruWse2svyC8gWv
eLEqn4na37lvQwkyzib3dhvaHgSK2LDPTR1O3Y86Vgsc+/3NUXVnbyamdv69mYEuVquqFCr8fnbX
EKuJvhMbuSc3NMjjg++lt5rGJR36vMcTgHplEWWJPSgHH/KSlefyluFZ7lcRmLEtNXgVgmDOQknI
VjwD+3mk42Q+prXxmuNbhO/VIH9A4P+GsOe1c9v5K4su4bjWDEhVZNUrACTWUd+6iAwq84ZE8put
dPFzBmVxKWZ7WvcurSh6d4hBxBPSLOOzaxLYPomjUDxDWyNwTllovxBwXdHa9fIC9Q3YyraI7bOF
rnCrxcivKHKTRV1+Wi4cLQUwB4e9BkLUY5+rVCRAQhwnzzWalmyxZ/CsleeoMbRKbR7bMenPnd72
50Zs5J48Nzo65yKX2jP2JdhGdwKhzJNsXEj/wOyFw0pR9OYgPQW8g8wWTb1adzNvJrOabiN/suaW
7ZUHzl7O0VVAMnhQAAz9nrLLPTmX9xwvOWdjcxbx2SBJmuvykNGteK9i+ED0/pda+t/n2HUY0bSP
yzDWzq39zYAhE8yG91c32O0K3ZXxRvVh2rbJnB6IUz96s88KBmroFkXadgrN+s237fSA39HbB9ie
36za+CTvFFq+X80Gkr3jpyidKzGbUlRjHU0llZRajeEI4JwOI1wYsWbmW7Qwrx79ng9+V3Z7Aje0
A2zZ6VXzcHX7epd8wby9mxJWOMIe12boTBtyUh6lSrUOZpWxVbA6fRZfoU7z99xJ0idvkwdMkiAq
PYyaD8Y0nowwMbYYt2CoMH/TdrnWhPCLhteyCLRDZqr5J5unqgysK1Rc39z8x04dtN3EKvtpOFG6
cmJruP8qatOmJj6pPcjfKkwyjQJqO+FnrgAQiuI4JrmtUnjlMYJEHsf1gfSC5nMVIEuo6E6c7Ioy
eUwvmcToZKyUb3M1/OibNHyfIg8YQG3iy5xdgyp6Gx3l2py4Vsy3kzqt03TCXRtHjENmQua3qarV
viJmYR0Ip6jeNfW5yqpyZwwgsqSYQyVhfEuzjoUrsM+PEGFHym1SzhUuISg044gueVcUf9yOTO7e
eLR+bRSvfUk79ZMlZvUNpjkl7BtSgiACJCX1jzLzvhYiQSmO2j0Z2uPHwcVxI2z/6NvG41w6xmr2
UvtgMMVdZuiNmKZb/bSzdN8/pjgJAN/Uw76f/BQ1aWl8qKqW3CFreJE/VsrAg0HcGJqagB0f6reo
s7Er6PfO8SBGKKnBnMMZP5UFqgklSG9pOuPmsyAVNKJshxouucrDqcqic1dF9ZonRLC1fLU6zVA7
1lKIFepFvG8DQ98MmQiaEkQEOyV4RRSecbnXV4t8k3tleu49jxCDGznkN9McNGdFchk/DMjxQjOo
KpAKTkPRAPbWDkoIZjJI3y8G3Hzp//PiODgt33k0MVeA3v8SR67+VezADF128GXEnwBRnmx0pLqw
J8zkPz7FkQUH60NcJ/CHwvDh8+iGVNoEh0YMZnI6K88hOyl3MVE98oMe2sJ/YPdau5Pi75c1AiVx
54aKzp4FPl2Mp3IR4mtNfUhGkLEjwP17OkDn+mF6FR9XP6FFKpSelDcbiJ2t5S/BHBRHYq+cK60V
5wpB8deeVmCKipFyr1uRHFkHmnFYsuGsbld5FoO8pkC3NRpt48xp8pTniNppIeF1+jEwp+hB3eWJ
pN5eVz5aQHpiM6g1k9iY1Bq3SWJ298EjzQjmTL/s1WIv8RHc221vvo/1eMvoWH9gaOsOUznF+zhP
WITKT5Z+wVfwlgLGV360LWItfTJPaGnOxccMCMmeSku11U0d/e0EXBaysXujv7ECe2U89Cg2H3Iv
nhEm5jP9IXHemM3i4IyZXn1Tp4rqCT0K1qRP2eSPzfLcQLLbqooCrlvI52T6mlW0yrXWULzYGikv
zDm9dcoEZO9gHHu2gOlXhWkh9EKtyL/hr8VlUZPcUzPTAzPfjejVfIxYKQ8P/n93DuIEaw69pJ3X
ksEMTA7VwsflM4DnSELW31UHRmpnM01tsfbUN4i+mGDDnJKXpvTMOko0o4QpgwOiGBkn8PrCFDGo
3CtIx3mMaNzjAeS8FCTQ1phwmZkw46VGuu8S7SrHnJSeRQtN/0IYy1EWCWRtoHUiNAqWdkx6b943
HWEwtbhmTNO0Tkik/3KEBJxsAaAF9Xem9woBTZAWfPKEtkFJ/Kah0Rxy7d45ULO0XieLeJjlD6WU
QnMln/c6BGKQCrPjropOUVZO5U2svdAhGhO8MzGM1NhIlitjsS/VpgEOlmbJstj0M6NENjtHVKOh
kuRhla9yQpUWqzCoP2vtiyy7wGZjmO5w+HWba3wblWHjCl3BWeeiCpjYJGe6EfIdRF17lqSHuiGK
1WC24myaXIHqF1UfoUGpmPXDkRhl/KKNGXP7RwTL/S6ZNAD6LzjOqJMya67Txt0txSYvdG9THVpH
mVkKuKA+jkqxhSX5qaLY9yBzcnoG6JgLtemvjLwBaxeha+HWWuWsHq9S4GK3hr/l+ZrvgpgYpjKF
pzmICrRu0StCzQR33QDiUcSjcZd7g5JOR10F2517IO2EuUydEv3K6ugnzdII/bsgbjTVG0UnMg3o
ubxMvkJoqdVb37du0/5c3je1+Dxrnf3dRH/Z8lSmjEFJBtciSROmh7tZdJ5YjWSH0SH1Rh4CRNst
LXS1YwAr7WgjP1qLSS46Vx1ySYH/HscVheBhFtEm0kZCNtIaUMjPpFLLKxFs9WVg7b8gSBh1Pnqj
42ySOu42SRZFK0Zu58R72qK8rEicJNI3rFr9tnQM7ZzoRhZEFxK/NfrtlXYpemU8x+U3NL7P3Df6
j4B0qL4ERfeZIoeoeVK9WpTCrVV5p4W14EdDfUIzsi+X+D/uy6W9NPr6Om6q4jAaRXORe0E5NZdQ
nJvFuSCY/vUqEb7rpeOiwfNc/iYv0XZFH9MqxeNAWJJZHjpD128DLcttWlbOK+3bYO03iv05NcY3
Mx/Vn7r31pYpOlGGeuisNE87Pf1oZAHjj/xMYShfNHkRdWaBGSmxWTf4rnFz1ckn3ZeEJrPNzZtV
ZOaFmuW6A4Ctryq4hNtQrh0IuwibSzQZ9aX8ew/innrsfJTn5VNiFuYQIm+gPaXjqBlbeSBfcftB
X9kz6U5Knmd70+DQAM9+j0QZIMQejFRRtGgsc0heULjmgAercWtWavde4WXaWlpo7OMu7N8jTObr
0PFop4pXW28kDjWYm+uc5917bLa3MQ1d2I61hZTQ09dkR1Iih7J1VVJ3fGn95KcaRNY7VyxXG2Hj
OzLEWev1/bxVh8x7L6vuLU8n+6LyLCdGC09TixiPnUHtQU6whhqqiHiduPUOGlOs56BTpnXa6i6P
mkEdDkXg7vUx+/ZbSKL4NC6iOvyW4sd7wZCFAkXVcadM0cfGTJuPQeJhSdYsPOLIVk+4HMGm1v5X
Pe6bZ9JBg09Vw/1WkqhWC6VwmHj7kRQeyUbJtIRu10x0MAQsTPWB+b3wrWJrBHW/7kQdckxYfSlG
ZWzLeNaOJrENv6kqk958XfQr0VSgySsLV9spKclsgc30T3pU5cYVGeVTFQOcGP341NeR/tAtbffL
l5rNdzCJ5k2p7A/MF6aT5IaU+caoibeS4yX5K/hg/Q6ucObDt8p4b8Hamq+paDCnDUXtmYpYl5gZ
EN1R2XgDiwRpocWgMJ0c2oar1qtQcTabicSKh+3389olIoVQmQTbQ6Uh/zEzDK6dzXCh++WwXPDL
ha1tE3XWAH3YoBBZESVXF1LUqs3b8do6aFcjPY4+mN0MHRBx03cUEvBMiREZFHjRDszETY+y+yif
N8jsH1XU9hi1Bxg9bViIx0V5jvug3UggVTU59yyrkzd5PhXnM2UCCBVozjb1opmZfx8eLa0134yy
eJUOyKIOAF6azrnF7CQ7oZFf0EMttKUvmiEMH+WielkEFdw4F00zujMBOe9ukUzn35u0b//9UL4w
FcBPrAydZO4DT24BGfyFW7AQZsSpnFFFLlV3e9A94McxtT5kg6Qge9GaSHeTJ2NBIVTnkhYD/jLM
Q53tB8SicnCVw+zw6lhzz6MwhJBoEpnQqz6FDHHvC+nkgUoTYWd66B5IeW5oH2BI0/II65yt99eF
3vL3oXyVxO5fr+pTDgGyD+nvkkAVCSNI55fZrS6JwgbAEHyM/Dg59iW8Iflqn+blVhnOi5paKTrt
AHpAim0Dc+8QDIdCKuDWba2LJXgQmNxJi0cw08Xg8ihg4ycVM/LfZQ6Lh8XKaPTh4FZg9ikCwWDG
EodpVyzKUZHIo4EjXRTJ5BHlPBDPPyINXhVBicWtQNhzrOoMBx7wt7Pu4UQounL6YlrUVwOFfAZx
nlZbuikL1TmDEtWpYeUVeen23TCj8mPUjNNpCCd1bYnDuKHJHzvNxmxttE65rpLsJPzuE78wMJz2
xh0kzJVdt+k1P9innrdyRJkbpW+DfomRpKqK+uGamgqMyVRWbq3UxBANcKIYFZhNJUYCbqLqIP8h
zBk2GADMS5m/hmHTH0cnsFaBsORmU5cfC4qp3Ob+WwRr9CJl+VpsQS838qdpeuHJRSF+knvwOnO7
nO4IUWg0CyEhNBE4CYyAN82JnXtbAvlM+cPeTLs6Szbd2JILAgftUeqZi4oKHDjX57kMM7LJYiz4
hpaRgCY8cFE1uvAjmbTJLodS9Nk6yHq6mHqOyy6Omr0bGvx1yA1WGq3plVyrIT0mUscmJjAjq3uZ
zXRu1B5Z3fp8IKV/Bhron+Wh3PievXLeE2rjlnVN/r5LrKFJd2SkgMPs7K9FqajM2Uvz5JFztiVa
2lgtTyY/cdNb7lrVOckrizsT5WLG5BgC2lWN2hMJXn/JzGaobNCSo4YUyHj8JHlSLPS/Ah+39sul
/msKU1Mw9EWqtFTXmk6VH5Qk7Ekhsv76Z+/C/3AuQNKxKHASZWSxBPrD4oTCSqFuR22lyV8jJSr2
v1vEUSMeQ078kKV1U2lnsrBn4l3UmiIMC1rZN5AdhD96CYaXz7slTbYOXeaWpk97DT/9Ia2Ln2Wn
FjepNpPnF93ZGF9qmjenci64z+eZnLWRiVxPMf42gFy3suStqLm6MicdT6ERoXybCndbOgzOXdb3
b2UUTCcrhskvX23b6qGM1mm27OFa6fN4Ypm1lysMNzdc2q55OKNGjGplM6I6XMtnAByfCK1Dt6bD
oB1ij8G91iPKcEYxfsgn6KCN2+y9ceQuQux7WzwqlT+jw/eZMlZWISK5qSfZwhzsBP2w/+dPDNP2
nw5MnTHV8VQPJA/j9p+29XHWhzro9QgEo6AOQA4ogSQgTqD6QfQEkAAvdyAOOO69y0YCUkol+l5a
W0YQ53sv2otjVRGHY9XjUTpELLwGdFvjQ1FTGWQSs1RxVc3ILgF5SEwwrwZ9Mui5zk1P4+KiebUN
5jZ01xi+rWZnVRX3pjFTJGmjdSBqY6VbVr/UrGRQkl0o2hwZgoOl1wGvG3i572NZC22ynsey+bw8
yCY+W2phJBD8To7W4dOT0JJ1W6ux8C0I/4d6Xe6ZtjoutWl4ttZZVq27YiZORngELR8ecjSkzZmY
4vfFk2LMXXNu/frBgKWZyrpxqQg5rT6iOk4ANbmNieESYqt8LxEY1Zja7GgnyWJy4375VQXvtRk6
Ubyzpij6NCK62CfYGA9lEtkkrsS3udeY5qcj9DrIuZk9oUKSvVbHdDxQ3R7CckPxLzyEyOro7ODf
uvlEzIgKckslyVHNQxKE5cYX8Au5ccWeNhrB7pcarC82yVCXKBiVrobF7pXbKqOG27mvLYHKEKsE
CpVyJ17rKkRYno4+HB+prDD1VNnJH2ILPRvf2aE2V2z0aF9x+qEr9Q9qJdqZMF2IJIYFgNlADCr7
t+moXn+tOD3jC+raaDv4Vn1bLCEm2hxGkZAWfYfygtwHZr8lfL/1MnhGPHiY8zEyy81EyQe8jvfr
0IpoG2d16tNXginZjMRB8HSpX+QaWp5LK0QYbet8ARroH7VRM+++o9Una5rfDHGkQpJFdcverFvN
NrFg0cpD36eGtJQ5dEoI699VARzq7T4qq33tpqixueEeXWzZ+6lNyOW28lKhtR0MjBt4eQw7ZkVd
ZulGztLVJkC67rTlXhOCWsCj2dFNire42BaJkV8MPMuXSUhtZiG1CZSB8PG6ss9jqONqGIPkASJR
u2W9YtP3Y2Reboum5Z4yO4qlOikrynz8f4YVXfg1/wME4zHUGAZ8CN3Dwv/nsBKXWl60tRJcJhOv
Y4rlZNM7bnpJJhUyT5ISwdjU0TfMmu+KW0IlpWG0lTV2EAgirl39IY9k2zdIYclbpXqW9hdTtY9M
ZvOX2obLF0eUe4fe30hIV+4ll1KvzkRgFl9L5UpErVgPTMZF8bXy6+BTAKTz2L318CC2SPCVCxIr
oAol66NKjz63nlhFgW6YPaogrlKOD0XphCoZTVuVNXj+NAwRcp4ouWGSICb8keDreTrrlLTiFgsK
NLlIoc81aIfQQNREEOgxEq0BBbLero1Lde2IQX0e50NmVOEL+jq0eMb4QpFRXy1mpX+1OgioKVLo
qJ1Jwm7zVdp54llHTUG5Xnd15mOIb4DY2np69vuMuEvLew74fLYafZN12A3psbBbZXEIKBaSLycx
X3TK0n2jGx+w5++TESV/JWr/WWjCzaGFSL6YPhjl01HJIvd4TG+lJOKoGVHzeZFyTLHjHmSFkCAH
nhPKAIndQbsKbaxfER8NxXXAUY6octElVaih9kGFvkPJK2/VtCSfaAJEULvdccQaIaADWGgmLT86
U6fvY13znzaAGRRG/AePiQLpNiLZyxg9d++CGD1WpEM8JkdUowecqjT59Yc7ngfhuBoHPInyCxL3
GWMVnJC7+eNaLQpz00XeM+WTOksUjoTieCEF3pmYg0OpqcFmdix0VBmOKSozPy3bOJp5kXz1miZZ
h63TPGs7P0TjXG6TGPRmGlrtKyFRCChMfLvU7YTQe3jUFt6cUVXglpJmvi8jF8sZDoGbAQ1xQxj6
w85tQkoI7Sg9DO+/Ld05ubzrps7Vq2p0yS5QI9TXf++5bv309PrW5MRL9I5KzWDwuyOQT3OHag7t
Ly0foKl7qdEJjOC7PSfTHT9D/8G17ZVlpDQPzZNctSgNHm8NsPRWm8i9yPKdKD6eZP9G7y0a6Bl5
tLKMmFv0+WubOAQoXjtEzVgNxQapBLRrmwr173Nyz6y76mz28VFTlOIKBI+2ap7a56UE9M/jj+H+
9/Djqp5KD8iymNr8ySkrXbuB7zB751GFTSk17AB1jJORwUSXCnd5zmm1leccm7RLFgqgvKVb5siH
RDV/4QGZx79h4wSc61APPUMu0y601dXLaH1wS1dfzpSt86nziQG3hYSvarxLMJOk2w4pNo4xqVAC
4fgoI5X0DFE8YpWF0L9sKPYQf73vgbUdJuS5cG7++b34L2YbJBWAA55rG7bt8Gb8MSlPJsvqSsPx
z6wDX6a8tzcqfe2jxPNozryJKq394GeKyWgJF0ueH2GIkmE1tcesQFTttW6PPbFyjzR75gPAnXIn
G7Wjra9qxSw/OTXjmBP4oKNs1LUIBcZ7jL9sp5XdeG/8UJirOBdkGkVhl7xIx2k+5Aw7U5Nnr66f
eSAo1UMjNGeay3Uxq3TIaBDpz5IeOVOWrGjPiqjph7O+JWZBOeVoeChlp3R+3Z+hUEgQXk97K2YC
XQ+0EXNMT48+smNkLRQwsiR8yFNyY7YFWe0W9Zvf5+SXpJF2JAukuMjzaolzZvC6q90Nw0pLnPFL
kjDtbeM2uQPhVu+wSoMVjWoe45RTfL2+JEWWf1QbC6kABSS1JpNPghIXgqKoMcR69slzR/Wox116
5OhLYpiOuokcWtCsp4nj1fv9mKhifkPV36pq5apE1emfLw7D/o8bxXFd0cQwPY1bxdIQYf8BYNED
TcGEnqd7A9tu4zVf5h6CkUcv+Iabje5cCjGfKIe5eCgF8F9zNKnJI5g5V+1g7DKIwK+NN0JntCnh
GRXm24WIn6n5Q2VKJEFGeuFFw6qJAKf40uIFO7ohxIoSEu2Valeq5bjGaxddYCMRFTqn1UYyL1un
jTbIVNDAC9klMXDnyPv8z++B9NP/+1yFN8BmEQTOkHcBRs0ffvssS306qOqMs7MhZa7OopUUFQRR
92xMAlWW/h7erWuroumr2rhibqjPT6Aa+cpmAudBAzha+kzLhogL84aKOqO61iJ2wMgbELj9rFxN
f8WCNDhN/zaJTT2mH5yyiG/yKMMg0PfDS1Wrzj00nJ/wQJ1nPtlvud1YpzzoQyBWxMwwHz7lrjMf
/9hT+kY95pkHrsmtUU9ZrfGhqSjjaHZuEC2Z3SSn0or9aFeUNFMlA9iuLONAJi0ZDufKsfO7b/XN
/3uVibfwP99i2JjQJUzNdB31v6aDKHrKEqy+s/dC+EIoHknxhODxLpfrfVpam6pP3HUtFvORsS8I
UVl1aqgSn6N32kp1R2TX0o+SZvE9aPRo/EA/Tjk0juK+zYUiKt7Tp9okmCAfwh3GkHLdiLmMSXQP
KCCynAq3I8POokFPOxO8t3XQzSBYmWhnd0auEmTmdDT8grI66KJlK0GCQSPStEne3I55aex4NGu8
b7yzo+7oOz0otW2nTsW2n8ZiIxcd8d/Lj98LkcYFbd6bBPUN9kBMRgCMXJdg1BxRxeXfdjMKc3GH
PXSs+/IlCNA8BJYK4EYMwM5krmX7temSG8uA4tNYOoGYxnoXj0ISmEKsdMApsRN3fUYqBXI3M/d/
0O6wnjGs/VNE7Ms2wfy2WkbVqUEB04940MIkM7fSti4PlZjDWGv8VeEG1aEy+vzR0R5ZJyw0t9L9
41vg5RYoSA4GEyV2Ot99O33KSWTa2NO99PJn4PToZUaEr1Pm1cA19ZrfIPU++xHz/poMsWA0u6tW
ZVDO6Qtcqdp6jyifSA4UACFmlQA143b/x4uZqBH+/l8D0RM2aTUv6Vi/l7nl38wijM+EdNaEfMFx
KJLeOf/7HkHR8yymi8vfkM6lxj1LR5xfR70gXqANiFIfrK8kwKCn5mvj3rYuCirmvV5BnjDbJnid
6/jdW1jzaoWPkt8LustXayJ0CAeAeZHqlpoW7H35IMnqI4EnnMbrjC12X0TueC3sptkji/+1V6jp
MSS9GSp3s7eCeCSD3m/2htgbxTkgGpcJhOROXo65i14Zi/pIpYvEe4owNxpL6iYImb4XFZonDG8r
dNM53V418M6K+X+EndeS20jTbZ8IEXAFc0vv2d7oBtFy8N7j6c9Csf+RRl+c0Q0HYCs0ahIoVGbu
vTab64WU60eOwErp8/T0xdPYTeoDlsFoYwx9hm7BIKybjLSVlxb2Ni0QnJ0YQYGyc0p9bVTh4teT
LbKtL0UL3AGHJ9kQmXup8+lFdsCpXAnjdMQ1LfT2nqJ/J8cb+b/OIqts76vY3oloWKR+7z+bbLnQ
SVKiyclx3WG6UL4Q2pjtUqTebBDGxqJM43ws9Q/g7ukjSpmN0rJXJ35tE/QB/T4nyo+y+Yx7xIDg
3U/72NOa9e1Lq0xfBQrDF1/PLxVk6U1W1eQMz6c5K86W61BbpM303AkzQkQURacg+NnqwrjI5aQS
5bjx5CWgBt3KrTA/SZ+VFwV4Jcr6xUAIs5fvN4z2WTSUfiPtYqprrVI0eTdXvN86JJq45CFn3Brk
WzjROYOWwjwFjrnIO3HO9VvQSDR67sZKB2o0ObejWz4conZYtnVnLOvSjh/1iY6Sj8nytsnmChoO
Y4MSflQS/xC24fiWUiOERd/tehnBolP2TUTGP6rE4a6m1Ik28oMbXPvp1p4kCYNOro9hL1Pr8qyQ
gUGvMrvmDbgOp6zVjXyuy5dBU2IEL+mmtqzxVHdxuZBXgyw2cEETzeK0VzEbUKS/qFR9Z91Vurmg
him2NtZCVOnjp88Op+CVRmt96nrX35pJWS0lMSBSW3NZZ5W/kcgI2ebm0zphuifSCrnKc5eLL7RO
7O9NovAw6L331nsf5C8c8IHv5bNSJLOoH23Z3nFYcdQQcVE6dbTNiJ569ktiPCPDAzjnPP7qJarg
bVeh2YlVTc/jClv8F8RA/kNiLfnLhl4z/6TmObaNpkEVjubQunUlhfc3ym4VaWrFcCQjh6qZID+n
tbC+abnGypAFw7lAakGJG1drXOMJsM0gfhrlQpcDD+3z3n4U4aQgOaU1ozV417Kq065GBzJcctwh
YDjrIcZcWE7+S9pr5a5txdebIjwYg/wi33ND56tdKD9vPsuyKJVqnY0pz8sIxyCu3j8YetweC0aZ
9kPrlW/mYGsXoyPirgka7NV5hQkpEE8GtICd/DWShkxgETjGus0cb6MFrD8Nc54ti167bmP1PrcT
+ztiHlDvSvoWaNhxfMJkV0rNhSYlXvixp7WGgBPlmFY8uPYGz6KvLRDwoDRuzmytX1ylSHZTStKL
Tv7tL/DmWLTZJ/yrtXYuqanOni7fV8vuKzJdxlNmqf2i5EFF2irDVgZG0uXCC3MO7hv5zA48Yq9G
UovrBV0s3FP/vARg6/loQ9p9VkLPolQ+6CSSQjEXMr5lK6dk8FcSxRcOI10L3aPzXYPYW7AzEt1D
mavuXdZ9RZ+t3cu7tPJoOTeNQxqskl5iqtBNUFjYkwX0t8yv93RRDJSndX1QawIKi/m0UqA8kW7v
kzUThPc1RMalXOHEFD3fVoWbogSw9UuXd9VWJzENu9n/jZTkXUftAPS5fkSMPNG80T9JU8P856cR
MrnWd/45BAHy64fB0DIxD6KT/LsEJL+/MPf+pw8ARovZhsHW2mR7TyuAfelvdwrVY2wZg9rsXXwQ
1JzFtOzz0dXwwUE6q8l9huOcbCUHYEBMfU/A2pYIiel52hnNFGx9x4+e/CBivzRLbD2QjgzypvuW
7S9xQom5nxFKO4Lxkju70PyV55f1m1lWz2lmGj/V6BkP3DXMvb28b6TFQh5Z/bQeXZ3FJdYJL9bs
4t2L78us/MtHoBn/xonNJR7Udp4imq7D7rG1uVfy22cQ6UgLeqSHWz0JiD5Ajr+puPlWSjcWD/Kl
aqafCsKHJcnw4aJR1O9y4xX6WXvDKUTCNu4nJNa+Hxz8ox2K+CIHbx2l4HryVMw1ddds6qb5mMqg
uMREmgK2JBl7LsjJ20gWudKUOyRLzucuBBcQ3LeeioiHfLRuZ8pWi++ZgSzDjmVlZEstLbM7SbyS
R3o+ZEt2+CaiwfCUl+xw2SMY7/IoGlvjPSiZKrJzPolZKz0QyrcbqvAtmu+owG3Mc1k7RIj21Vnu
PlJiW9hjYp0gDyNaTkPgbdAOvMkfcvdwa/boXee3tF41NhRjyUbekP28zvqadefYSbjMdD+7mF0Y
rjzogutbIx/J02nwAMt6qHKWgyz4iMC4eHb5JM/ki4pISymHRz+x6gW7aG9LC5+OBFPtx6xHNneT
bVKf3NcTxB9MVe45TD17pQknfi3z4c2nV3wAuUKebThc3dZ23hBVkcVJSXIlXqHedzpmDNh+X0On
Ss9+Qw6LPMr0Xt32+S5EO7QjnNN4dQL1SZ0M587GSv04wvTPQ/hozBHyizH15Mqyj0HSgdTAIxdr
Q4pUu5GnkVrv4DydAcjYX2vFW0VAb0//Xakbfw4rHWgKuLTgNLLKmfafDz4gCi1d0k7sM1u8uwWN
34lP/ZFw0Zhwp2khLNwrOtNtMjmohNzI0XYxOx36uNaFZDRvXXhGNAHNS/QN/qGJZEMKbcSQWMK/
SvNtN8bOYT4rlOGGZFGc4auiY4027QR4CCEJp8LKFAIYQJX/9y+o6X/+hszPST5hEuvqKhKTPzmY
faMl7LYdF2Jax7BoQCZ/Uhr7+3yPn7WANCkl1sxNMI7KkrkpIVbzeDTQ2LaKuoTgMfmrzi2gEI9e
sRaZipLfDT9P5fhkNDI69PKCZ7dFkiuFwEIugIlqachkESjCFSZWDXiL7INYHUl35EmpRf6RJWhJ
6Zfo11pR+CB6vLRh7o8P6dCgVkj8eA9kRn0imv1JZbX/OlneHNGbD9fJexrZzq6lLjnnIbpFVYS2
Ii3fFTLej7IWqVIG9phdw6UswlxlTuWkwI3PukhYtWcvczjwcBn8bjN6EZPAHuozs4np5iEl4Kg8
pHHz0/d1yi0VIYiw20fkAJSuM8VPnnYQKk5dan25nXlZ92gE40s7MbBP+iDfmlOKJiBlMjW2TEOs
+RR1bL6rROot5U91tfKWepZEdOiwmmlgb674Fux9WQzJNqgIVcQnyhzAIEw2I03gZrxrkYydcB8j
M5uFQkVj7LoKhUdqm9jO+5BADTHkmzQo9YOVKht5VTrE8Jx7CuowtCY8kbNqEj7CQ6/5w/McSyLJ
TvQSoPwZTolaTv/LSM/8M/qDp6eBms4WNs1C0/iTSgk+RQ0j2+iPSEeGPPOOLdEMr061kQ5F1caT
Eo+0zCVkCMIb96B5iFE4nmy3I+8c2AS9ZSMn5NWJHyeaJqt8XuV8mZc6H+UI43OHEGNgqWzcJ3is
mo0lMSO+fdHXkBK90K7um1IPDnYLAV6SuqreYfY2QeMEfYfYAI8ldlJqn9JUdqrr+aQIQRrT517I
ENlk3Y+4kg3L3LNdASL4/JdbWP2flqpjErxK5ChRGGhh3Bl1+9vz1gzp2jS0BHZ22nqrWVp4GhmK
hXZjnw0kMGdtfpFH8r0BHdSSYYNsVymeeO9wWVxkD4VC7r3Ky+iYuNGur33rcYoYDTtVNwBpI8Wq
xEV1dAdCont0satbTydwcIZMjQOZxSe3ApEUtiOmdQt/wFtc+/935KTjMai6cJul0EAH5M8dFeHa
Jr0GS199PwnHPOZCTOc+I4d5Vu/1s45PHtWJPy1o5N8zIWrXRZOKrWLV+Ws7WdUCcOh4ruiYvRK6
ubCaIKUEs8URgz4+joYIHI9cwMwkF1C30elNSdPtTAP9g++kz2rXia/zASuhu5u8AqxB0V9r8nSY
BfjFXVRM31JKuVOsNmjzMEjurAQtgey8uOpbPvbhe5QYya7W2k2dpIR0jqr56MyxHLIOHIQgWlg4
T6x+NHXcKD3WCmHKfdXXS2sojGPV28/SQyVGQywEd/debrFRfC3GPNRfoXTvgVYNz4EelYcgJIQG
cbbzt2JP/5/WqYacyhGESljqrLr7Y3zTKU7X0uSItmkXDd6GeWKHjoZBclyMWy9I+rfM1DHCjpqH
9r1CGecyDpbFGO4MmhaIxGlwkG/Sxe53URzameiMfiZYCBKZrpEpvg00TpYjuvyPoumwWebejz4c
HsKMFmPLJJR+QXZPKh7zm2j8Ko3vdNheA3hbT62A/CQcgZHOdECZdd3X3LOmJfnTZBLMakOkCxCL
/ZGPfJYiKmGNVSvtRb8gg8/ZjukAnT0osnOeeDQEjBIXlIZhPjYgqtn++CUK/GseivVYO0RBzDup
VMRIy/nQCdbkNKgHpNgoJtbydFBBy06kci0gxbfLW/NDCeCA9n15UszwRzaHz1LvcgdNOTPb3rmO
lqGuSxc/MPoaLboUKdosnd0CG2LyqS3di28QlKpNxKKiHlzLnoUj0j1XcvVIhv1HpibDxz8HGUlw
SjQicmHFWPJBB5hpwmRY0wl5jHWmVJQMPCLT/g7qXPnMvEXfJVbqbIawmd7KWKy01CdTuBnjk2Vm
6XqiJXXATu0+6x42n7nT2OssLi7j/jqAY0y2p4X+ESwk/pT6uetpNBL80/xAc7/wCYz4BlsJkB9y
rXt2MTAaqzzc1yk5tv+9Dor5uvy95e/gr3IMja2MrpMW8ucI1uLr1w2M1YcISiTN7/Sl12nKmfoh
yT1EGZaDxkzV4w808dCiHa98ou+R8tmUw8UTiDIJGVu6YYm+pnBWsj5IiXZaVFPhnMfITa+Wl68k
psQZ4i9ZkgbgByGXmJqS7G9FtU6Qwn6kYmg0YuMg1qk7v+3yja2L4cv8vge/aJG4I+bFCkTCLET2
7MwgkDP4KR0N/5wpXmwvwfrVh6qfnCPMJwgVQ8UVNL90ZbOhSOmO//0p2n8OsoUFjhvamrCYnuiO
8cdsqqmq2lBUNd8O0aDupJxyTGziK9XA3shTcGJiR7egeHdLvd2Tu2QuG+i61ypH7tO2OlTzPv5u
VGVwE9iERa7fhVhuXTU/ZHXME0IZ6vt6hObvjmSnYgCEx6rgevNhpn6d3G5d1kn5Zk+WTy55cKYn
I86Tq4GB9Gr9HsCpu0LHrd/n4SxVzIEFqgAUo+FH24/Wl5vBR58y68kGBCfzMVqzyg9N25x8Vucn
bTDr1WD0SAjnDKMgGS6qRYQpMQDpwhgxQ8zTnb43q01EpOo2oCohOTTIbqGlpLDzlMnUbaHWS4HR
YC2/OsSow0aeSj3tmBkkA9r6NWRIfl836b20tsgXh94iQzHyAuRpG6rKX+4H509FFN8kd4Kta7bK
x+Pa889/2xZUwWCoHlfspziXqcp00wRiS1AOeZtWy5wl5+wXQ7f1474554wgPo9ydsv586+f/zqS
f9IfxIPhJPpLB8UuVohO5XLHXttCgfXaoUPBF4ilJCMlnvamKXW7QihcnWo/PMopUWGSuUsjaLho
UYduKrcHgDbhQu2ECr7b9DeG7gcnrUCvOTCg4lJSCPBNjXQFdmA4y6pY8x1ne/OTCIOGlezZpwl2
G1Q3L7BPsGI12seQAWfLysk5J4wL9ypN+Z2TIaFEvcWOmrXoTCrvm6xs4jjCyDKVyc4sM9bnm7Vp
3qbLH4MMxJCh+1clQhvJAmPtlCJA6i4K7Z5Y8+zYY4BZ14IwTJMgzgq8i2KCDuYhsEehlr399/2q
O38+rok94xktDE2QjqSx/P37a+7Cgbivkc4H/3NzWQYGgMHU+ylE7lyNFHhclmnAONzqT7CpiTDD
TNhr+GFePzpkOKzkUU/i6XJu3MZWVz2awvt8/9ef+HUUo4e2OjzQs0MxNwgbzWPgj7Q81/hz+/vq
nyNzMj/f80XxUfCYO0hs0cRU/7P2VBs8f4SPAUHutLNjWwVQY45E+STVsFZyzwPOeweaemzmPUWU
1CiuQQ1Oo0kAUqTSsTQKpIiAP6SG+DYqMbjLZhcICfQx2k95VXaetxJ9G7/CPi/2noUp91ai0uLU
Vj40mC0ABeM82RM3kOfoTEFidZOqytGrvQcFMWJL4xNTe2wU5XFmavZFxoO2j4b3dozXvcjzC8b9
YDkWSr0F6BWu5RZ7is16m6Bqhig8C2gnMQbrqoofW6nUHlN7Ucfjq9IXw7UUznSvh+WbxHfmQ9yu
/a5Xdnmea6tbUUZPnRiRVNskahY+SG1d4qt0leZUAnzGyzKrD1rg2g86LJT7fOwuEmhuOeRG38Zz
TqojNZxn1+KfOM88zI2HXIethITxjg+gWlNlfB7ltcZXFoMunwFhrJvhwWe8REGhw6JCYaQj9lr9
JsUfxEeMXueYWE27dlOeLvyLGeMY2IfRRY4X2UepWn7lmocIuhbmYGSoIOKdvY4KvLNR0laI9RE7
t1aincn4GSUTiG4pip/47VcOwvYNOqzsQKNX4caOjdeZZUrzXIVpAchvEYdDtQ8Idz1kscaGVO0w
s3KH4CQunKXUvNaCPlzZhOqyT7X30fVUnt7wUZsZZDph37un1gQD30KG1KLl4JXFOyrF4qwqCd97
6UcruuUfSa09y9mTNTBcMxpc7fKhGapmtyG3MqIfGo+PfxxlIPENbVBJ1DPuZDnQ8gUcaj37kL64
yLRwyGhhtpYOudgZq9WE5mbpaYIFkBCacTfZ+otheA9xkwv0HpRA/K3MPwM+zMG/17LpPQuIQJJS
5ExQ644o5HYTWcGHiMZxN/b1OewESrXmm5QYFbr9IiKre7g5PLK+U9gB3EKxMUamx7hgExBk+dEP
szM2n/q5FekzKczpN7fCcas7K/nPRxLqn+W/vKQXsdFHF9vLrG+TL9E/RxazythSTrffSpog5Euu
h9PWsIsfFpP9VYUydzlOuj8s1Dl64HaIzp+kcSRVARL0VXCj0th3TCQqDHUN+XczKt/I9bMeB0Cs
5uHH/GJF90pJgrN0gwWMKXd+zj+vSM27KC2ch/9euDUpg/ttv2oDaeSpbBsU7KZtI1v+98JNzk4W
lq2iH2+dN1+NE5h8OXrexA2ai0k1kSk4idZpkwcwTBR13cydKAPe0yZO+bY7n8wljR36IizRIVtN
GZ9smAanfxpu7dCOF3LB+70F+2Gr23V+3/iAMGyk8FTHQwtG2K+vktLQVPx/WtoZDNX06FyQvS2F
6i19EGr0tUhs/5zl7V08lwEVKvmVk/b1EamYukY4i5Gig2w7+cLfS6kxiOiWJI2UQiDI71GJ6N9y
P/51kNfEXtbIJCC9uNGBCoc0604TL1HRDBtymyrqyly8WPDql76fOftRD62X2fuyAPFNNl3pVVuj
0cQh9pxmQ7mTPlPpf3fGuTdYlymIqaQB9mt357y0IFkp+cni2bx2EqPZSvxyE7kBmDlvDnqgPVYa
xkdl5/kOZ9oPbYjMTZe6MzLLVhbQT+KjqVfW6dcLE5kQQilK51/vyaNGG6817aiVoZOGlDuMrc0Z
aqYTBrXtR+K/MxI/VtakNq+l4bzIbGAvGJcGmsCD39vaDpvyrXsQTUG5qK1AfUzSGjqejZpaEfqb
0ZKs0Q/h1zbTCGCqkeXkTp7uLbezEKKk/bkGP61WUbHoB/httRb5OEv4NevaZFWZT2VT0K9NHUTa
ZKGcbH8gsqNgj5810TXf2yAZF2XTvDPSMRcOMTZn+eLNR5kJ3pj+Fl1DTaiLCuHpXlMdWHtVHj/Q
YFwWRRXdybda4ebLUjaNvUL7SHxneOms9ic+guRnYi3TuDd/9m34ZSL7eVcF4ODlWDacJ7U01TE7
1COzZWWXSSUGUI9+RT0PAjko9piWeIwmkbOSv1CoEEWvwxxeyV/XiafyL/tr889KiRYJewFak6pl
mrRKxL/v37ZUWCQsHLaiM63LjSBWOVsjNYI7k7tBv5raOA/34hCOsRHiCR2iNzE7nBTR0jtTzGGV
oCxY3jaZZRE5CyQ81OypP0TH25blNtQV0HnYw5TfNBGR3TcPm3xdgW+HtVHewBUCx8M4uk+ic93V
bYgqWi1f98VTHUfTg3Q9Dza2e8BW4y6aTdAZvfS4t9MNDjKsJamV87iEYctULj+E86nWJw923Tt3
1lBaf5s9/M8nSOKiblnMSW2DsQeWsH9/goavdjpjJPYno+R/GOPD2CIFn4k3VRf1OyGyoweYH5Gv
Pr5Ejah3ZZyuZAvfL8J3P67fhzH3v84HPj1BrgC9uo2wsybNVkrKkpYOBqHaBBYysmGty3uy6RS3
fFC8tD4S5etcdW70JXxSZd2Vqg3gB42K2rr+A+zTYoekcdo17cy1zTBckfe39k0i30Id1FA2INLN
+X9tKaeL16LtVVTxjnXiUsxfA6GtMt9g34BGcETkt5vonLzkyo9o1sJMjrjLY6SoXmn6jyAPutvU
txavtDt7JE29sa/qkVW+t2CPq2X4FjP/A2ldnITVMVYeg/bSDtEXNjvD3kBHsWEOyAwiL+2tlHxL
8bc7fAjNFHuYc+JpgGROvibhhPoxx1PDxEB5QEG8gOStvulO2exUEFXu+HwzL+T6qC8AYSnroWof
FHKtH9i+DqsW3eWprbHC3Dw+k1Mra8YvEzpc/4Md4fgWDEQI0FphK1n6L3ZBGdyX6behf1JB5KJc
VO9CYSUXYgSDpRwpjDRuFnquLd2iDa9LOdqUL3UWMby36s/w+CAkWqBSAx5LOSEvCtjqO2UU7zLC
oXOdfOcFTbFWaVVvB8vpl5bEE/7y8anlVyiHYi8NE0rXrzMk6Rs/H+NLSDvrt6N+6pLlaJfaQk7T
R5sRAb4y9S+dVxLfuN5/2xFYrm4bSAYQ2DgYCbgv/n0/UM8PbuoQjxHaRnhAybAJyvHih/29P0bh
N2Ed/CAFoGzAIbSabLqzosLdp4UqNrrbelxKCukwLbgB0g3e5VEequPtKPjnPfnTAYPHb3/Oj7Nv
WCG1o+0ScTnoolxWczgMEnS+GJHlZ/YfDrF3uOfblD3JjJdPBIJCQ0H7Ik+73J12lubxJJl/2iJi
X6lh+L2pIncph3BNj+c7iHSymuc9WCdPOyir2vQ9AXjlLQplbrAzCtyGaHDv5Etc2/EygTOz6I2J
0Jm5pyv7vLK7W9bsw+M4JEhg/oFLrB/sGV2jTI99YNoQR2UWl2P2PrF4OXvxaEifMtN816owH6gp
64c/UrMYstenimHLulTCXkF/Nxz0OmuhFl86BheXHlLH2rXadmnMWjL6GzoqtnRaAbON92qGB3aL
1J2tXGp1j2VAKLFejWh9g7Z77Py6uaeuWkQqibBLz+gfLRci31T70e3vk31eeof5p0FVczITFSFo
EPjU8TEA8kLijl2sbDdpt10W6Os6rb11W6Jjl/o1U+Ymusnne0AqUcMafr2xYXTcjDO/7DIN0JPG
a/KDfCuCfMSyhkotmGrGl/7MqZ8hWYmuiiXdjeLQz5AsSqQHNW23JMAtlQF8gxV41VHJDPHiigSv
O4kTSWjlu8xSlHWrFKRslKTCSU5WCvP8GPXOk6JgyVtH8zWEdeWqOiExcFVZrxTLYOTXtdAy5yM9
DZSjPjXTEd2QL7BS34pXkwb8VcsTuj0qsNjp/yKJtczt146lFat8spOVzpKCKZ2fTm1ByuUY7m/Z
pcjA9ROX8J0FBX+aho/ALgbEXk5DKFRtPNhe9TOm5XkKm0xdDbV3X1p9/ZYznFqVzmRfaAnoe13p
Eb+N9Vud4LqvZYFR1enGMJIE03U8oEOfJbTszhaCRJcL8v/41YS5MQuiTIgJCyBEjETy0DgnxAas
TCMq37siPHQgTDZgwE3crhDymUHUJ3kkX1RtoJ1qReT11azmTV+hmKIAZe7wPliA4ZSR53tQU7Gr
SqGuErq4duY3r1U8ANXup2qbwER9M2vK5zmUsm3VaQV3Rj2OjUFfx4gpPWZ8YtLDT71JZUZUrycd
eMHC7tKJzwIy71AyczWS7CV2Z5CJ+g+IPfeylVcr2mPY1ziBWBR2yPGMVz2fHjGSkuThczFQxsxQ
Jnw+/sGJapJaYkKQ5/6KnNLjAquXekTyqgTdeUMMeaqqhzW5MME+mUFcv34w4Bxe94y3rzTCFuRU
xVdHZUhYT2rxHo5RurLbwiFqrupf6S/CJdDdRVdhEPYcN7o34+SgzluQUZD2Dk+ZRg/itYWmgaNa
FzOnih4Mkj48RXNIplORBBl4KiRO2XAYmcF2XnmC+Jwv2R6EK0G18UU1LKKgsAfWAixUVG9a3ZwN
AdXRng0ckLaAISVdBaPIK3efrlnNmo706AnMkZKEXJnSBUWbdbThNe18GxhsXw7pzmXnYnb6s2uP
sHpiMU+lGSyMxIjF9snLxXTQk4zIZnViAKUWqz+MM0lrm2SAVd1a1xL1vWapko94Uda0qf2Y+W7W
uKAKRpCtsuvDiLW4BiUXWMEyxWalecL5ITVrTUWhABFdPbu1RR9wnkIFPaU05X2+MIP0aDsdNcX8
TyQrwjkagrjo1AHRj/vBWZRkCkrliO9qtNtU/aVGGXrbYCumll7HHAlqUTMhzotHGdEC9oe6yckf
9SJHQy9aOMZyJx3UI1jmNvhyc52azVtvcYvlyqPMfCjxo6oACR79wpke6d2t2zn8wTUyqGiti6iT
beCj1VOZq4lz9op8OPq2zv1l22fgOR0SA8Jwjsw6WPExCb8mGsAv6daDYs+NgAJlScfTWOEuJn5v
RobbXtechnE4IZ+45JbWfo/K9HZAPuimcb1VEuvJnTGTXMLauqiEjeEji8PPliFweiTZ86jEsEhA
yDT9FYMp3eaJkAqsAtHWds2BdFHLW8WlC0gJHtgpqYN2neKY3yih3u5mJ104b2OluU7a7HDK4kFz
sXQnLhzPkEjH3mqHM2rS5mgpJiLfWQ8jX+Bc2EfNmQgHzxVwlyM1TlGXt55/kGqrztPVH+TeJIXN
PWYrd4lP6woxC/aFdHyYL7Z38pwbGpQENyolfI6invMu1DE69uOrjiljJdlHZZUifmrM4nRD73Gz
K6Lull1nVNRY5AQ6aVO9yyMtsT+P5Hs94G0es194pnX33aQ1ZwQnJdGu/N6qbf60/QGqTOJXe6J4
nGsodDwtqV68dzO9PjWYGem9P1w++16pjUI5mZNedWISfMe+InO4g7Gd32b1BcP9s9FjkTagGROr
QW7gxH23brpeu+sROK/7QQAOdJRxJXuPne7pdwI7JvKpgyn87xIa6qtav45yxV7Xk20+wsDDWgi9
J16XERa3sMXOfoNiEs8MJhLs2lKKUbRo/MaAi5Av1ZtWSkmOseyBy6qzTDtcJpat7WGx4Xrz9Ybc
qGpa/IIl+Xa2wd59yGahMzQ5P/Tdb07BnsyZCMxNKImBLFO1jJX5DjmMEmaKyiVPxO04GRiYfTEu
5b85TrCb1j5XqG3vI6+YVqQYphukJ+WV9AsgAHKyMkzpl8CzX/RZefnbZl8FUpSqJHFZd6iADMB9
43hKmI2ulZqHBwlUd2Wb8tQxUjLmQ/MCXt68aD7bBSjRG4jzOJT6ft2Fo8kt75+kCqOHRi3Krtzd
eufVBHIjs6ev3mjGJxF3ny+Y2uOTfM8xhu2Nf+WW0zfPc5ydXGcpamn+SnhI3hp3feoi+Pj//B0V
OantKMZLCYFgoY9A/P3OPNFkepCToayOPsY41T/mA1Bt2nLgyt7LpJ86X9m6796VePTXil8M+x6E
nILMnoXlqOR6fW9LvlwsvHRtWSzFY4XbAGTgHQEbhH037XUys+BnMzpfdaXsD3pVFWRjIZNQ/UDZ
OGNNLMB8mqQO2+f5qDdpVsXzhttIq+Jie8N2SlL3fLOPDJVC6oKtrdknfsiNYTf46d53mPEZtl+8
ooDWVm2c2zszIilJFZ64YHp7o5ot77Q8Up+AfK6kv1L3PsUSbmyUR7/QsVQF06ZjJnA0w3Y8yqNf
L+S16yuvDX7+pRmr/9nMcRl1C9NAcWYKZgh/tiIaECYoQN3ucEO99xZTQDWPyFoYQlQlHYy8Tka5
k0iob+X+HMbpgX2Af6hNs1oRVSpWZtW8WJrRHLPeODryi2HjhnvLzY5NZr/K71R+ikHOW3huX9FP
jPssyZAWZ4SktB1Q7lQZ7oaqHO+m+SXs8zXpuoSUmd1B68PwmtfKsAbEG57KSs/PVmTR51Yveg88
tp9vSlzMw9KELXnscAISC06DNrdw+/s4HF8+j37c8CBz/fYYe8UXgajlyXK5w72KsX5UipcwgY87
By9GRTDs23yTTZp6nkJ05nMTsZjPAOzChuSMFl24VAMfaXagHcVcgKRlSZ7RHHFBweuSiEeeRUJj
/KHzlIeotv1lY/n0tucaqs6KAdWBl2dYWPWVwEEGnyReyGmvlD+bpRceqs56iOI43gtrIDcWrdTG
8Ss4EYkKkqynQDO0fjiFUXYfNqifLea++ylgQgJrAadNWXcHSph+PRgG4XdZc4yd4YNNb7nSfL7H
si52ge/CRZyffK41alsxax1aZDcbeGHDmRDeggLCp+kejdxzfXm1Y7FhgZiuE8PQs98OX/QEcpqd
qsVRrpKoANO63P7lqrX/rfxD+GvpmuXQueE/wiXl6d8Ng4rtHsGFrrVXUEsuoeKW6UolDnKp0MZa
qlkULytXBCcxczfDvlI2ysCjQ7Jdkf3GF10749fr7/wkeZWRyYYWDbvayqN16Cf1helFDdB6wg8e
qe5jNmFlgavtfZ0CZyWEb/7M1Qe36MWxpMjiGUFoxxz/JV9Uta82pEK8+FRBlGtu/y0lZm3eA/fG
7NkfIWYOVP3YoSqXwJidQ6f6WszxzPId3x3CHTuWdtEV9l3pTxd5dfsM8NlsZP7VdgqDYWikLsOO
olX3enC68yxHCvAVMMd06g24P27yRsD4OIP/Po8KR2w0VvA7LUZoP/lNfSAqPLkmIpiWHg0G4jau
RjyYV1MHV0wkS9ROz6nbNORDpeU9SWUvozVoByunMXTbCta2my4aC2dqi+EB/TJbxpz23RrvH872
msX02mWpd8rC6CRh3czvEGWYZkgVZLFP74LHirrgahM3vVC8o2phVJth5kCcXXhM44s8S4Nk79l9
vYqzun2Z8voYzLvBQbFyUrrc6RKCXd6YE3zB+aEmn2dYconnuD3kmpJALUk1MfFtKvnIpU3f70r/
eCyBLqpjyFZj7v8Ebv3/qDuv5sa19Gr/lVPnHm1gYyO5fKbKAJNESmpRqaUblFIj54xf/z2g2u4w
ds/Md+cbliiJEomww/uu9ayXTmqklalK9DlolcgVs0InPQKfk/ZaCKSh7UHgKAlIyCzY9qkMjgVV
aiLeLIJgMM3tIgSbyZIhxHD5VRl9/9ZSh1tw277nd0W+o7HRPPhQhuehJQa1UYYVqod5b2ljeTTk
+I5GvH6WrLpYs6QYx+bgNZqzC7V1+sMY5MOBVfd45otgp84DTrA4DSD3lZLH0+90zdYydFj8Ea3B
KSrurFpSZUu4iH3Z298YlL+/O42fb04LGdoykZgGsnqQB+qvLn8GJZlbGaGTuLit9iZWtP5GbWxj
b0QQ2YhadomiM9ZEX+PAHsg8wIzM817p6KTroO65p1lkdtZaUCi5SppkU2uNvXeSlA0VRaSV7+cv
YREWt/mIuGwRUcIpdcdSHV8tgeO7r+3pM1I+VpEdejO17G9oaTNwLbkK1JrpoWVPagxV3ES4D7pE
F5hZk6Ni+sqd2VODmfXgwgcb1awGcpo9Ra1SSDKU7uqJSOQ+UbQzAwnqUOvO7iRLCzGtwbLViTxY
VGopxOCr6uH3R/Z05L7XSZcja9oMdprmWIIDrP+ibDJmvaSn2ovzjyk2Qb6Nlz5KHwK//+IUS3Ad
CE0Ax93Th5slwYYVlJa1wgJvLmFQ376SpXGNX+6hPAHmKwovK1sFa6sYX+2+Ts9Py+ZOosANM9Lh
YqJYCrNvQ3Sd6revSI1cZtWECbgwk4uOCq5HthYdxrlQn4zRd9ul4p2GBUkNWJiv2j5l4yRrj8aD
4yomARveXMyINQhNHmEjmOxOKPPwEMoQMIcILMxJDs48lJ3bYFgsRGZ6m5n5uKAz26M+Tir7mvji
VOpnP7wioC/9XClz4GoE8OxH4GsEKhL/PduQwihEJtflPNg7IVBCNUbc7grC8T6AYKdFeNmnXw1p
9yw3mwJ4fFbuTq7rsbVIOh3U+1opgkOY4j8roWRu1IDM3aJNGBiMVtlbSXmvjsWwzpxGv88SIBRG
Xh0HxRlc00ocFzUovS6tVK9Q0viHrq7DVZuGzvPvrxTN/Ht7izDxt5CAaAGMt36dIXUgwc1I0N65
QmD2mTpGcp8GmffRWLTHwsswOkCLTdvjrJicfrxTH0+pXCvnwVTmrtKRA9I2d6eaBE8wTzd32b1o
lOYiPhklO5Kv+/iLJTuga62kWmaHaGplWx31pMCzBalV6HV20+HgV5IxudUInVcghBCR0RtoD21G
oj4c7nA4126d+8OrQ/XcAWF+c1LqhYL8txl47b6Q4DTmBXJjGCG6zLzRbvTlq1HJF0ASjeVqMO8/
KjEEXTRpmT8yNC8ciunD5KJZtnPmkMr8vcDmq/4DHPbWrRdPQzLNYGyoyRuGeUUEN/grjTihmosM
5uTiG3E6WMxGFR8+ZlrfPk/noN+f3HdDS0n29FU3+udCBw+WFWxPH4XJ/psiCy0xX/e6nvWTe1rZ
fVf0JT67E2MIzhMzS9cnPNapaXd6CKLlA4cWEpYUIuB/ywA/Xn7KP8CyukSih+FmUMJzfEn1xSiV
+EiIWrDxtW5eJQK8s2e0HQL1NJvPeiXdAiKEIMzA6o002w4GPKAvJOqKAJn+PGY5s7MKtSFrjYss
b9VjLQtWyqWks6JEa0jZ+lkRYHKzonH8iFo6BSzNql9sOgO4/vfQpS6ZEYifGgR1giTjtBuYgI9t
JOUbT3bgfWsBhEYpiDYYB+NiGDXxQVJpzH7JpWa81YYEU56mbYmSTbDE42yh0FyNJU37qX0vFuto
XlvraHGk//6eOimAv4++NltbQbbQQlWhZWtYv85rEzGxfFeV51WfHU69WkMflA2FuW59ukU6ADUb
RQTfngYJgyN8ukFvrT3ha7vhFCzx308JTdkFJibjPKN3Gy+ulXB5OH2FEMW6aKD8XKBHOn0bU+LX
Dj4koHdyQ0Lp6wddxtflEipyepCjIPU2RO53eqqUsXLx+0Ng/zy1L4dAojWX0GWQNGJy/aVRB1Wx
bYTwnfOUXMZ1masMEGPxXoPNoC7TWLcAMesNzWLkIpPFzg3h5qow7PELQN5LZ/lds20uiPQ0voRl
P62iKA8vLYusA6gZ1bmuA2Zb8nTA5I2fYXx7J3+T2VNyn4Lah+jOxIyaMdt+qATKqKeyGgy9OIsN
NGlNkvLjoVsXdqXhXcNiV2YEH9bVmeislIseyub3B02r5aqn4eZBIkuvijqDggef2aVslVKUZQfi
Bpi197LhZcv3ALwBhtT7aVtbU301Kdr7yc85aa3czlon1pqTygeHkEK3iGtnNZWp4/qtpF7uU6FF
snz38yvzKpMAblWxnq0o32bVlKwcU08hOumrwslAcoZEIKAPog2xnGxRId+GR99/XAmn74VDNq1y
Q2dZag5y9/vTbolf+rPk1aiOjp6arZajcf5/3m4FehxKaEbjWakNF84iVCpYop7XsGq8D6ESBcBN
wGS2OcmY6I9S/Fe7HodeYTAj2ikzX20CnEGW4xgyPQOw/XQi7Jh6uBM1kJp+RFfVdywCx1lzvFOy
6Ckqxq5yE6wNsTmnp2lFCunJ8R9ESrku6vwhmTXMyXQSlydN3zcvyxc6i5yunKNVBs2eS8vOrqpw
tghQSZtnw6AhqyGdgcEXEsqJ0pKTSrmfsd6ERz7vUE7qGhsAyT7LpaCYPWRObIFHmybSkBMLbUM9
9ps+qIjBWJ4mTmQeqkx9bRbBJIUDwshwRcDPaFC7Vv4dca765elBNWf58ZVBZe33Z0tfbG8/jlNA
MwxLOKBc0TDgJPzlJrVMZK2AE4NzRidgsJTBO1+RT2oWhV6nZ9mNGpbBBuW9c9A5gudqaPhbNd9S
MKDJNwfzhmZD8YOMNe2a98xXth8BSlo3WFtM2uejU7WEnS/uWSVW9mgt7bdopv9cI7Wx0V+3fbyq
1JHJrm5Tsj9UdRdl+rBiVaWvTh/6317Hfw/ei88fH6/523/w/LUopxr2X/vL079dRK9M0sXX9j+W
l/33r/38or9dPvfte/XbX1nd/OftH1+L+o+Lm83tb39z+15cPmfvza+/9NMb4H1++xyr5/b5pyfr
HDTZdE1m4XR8J+KnPb1ZPvHym//sD/94P/2V26l8/+vP16LL2+WvIVXK//z2o7O3v/7UuAz+7cc/
/+1ny/v/60+UOs3wnLPM/Phj//WK9+em/etP4XzSITOjz5CLLXwBHwzvyw8055PjWCjcKMRQjDEW
V01ekMLw15+KZn2yaLcYNroOU+f1vIGm6E4/E+YnplDqOIauov2Q4CT+6639dK6/n/s/8i77XER5
2/z1J4P/z5e8xgXPzMz3SQ1WKQn94gQNWS4UQ0/IRMf9hEZEcfRlsxIrNb3AZBKwaIOkBUatq7IL
P4ssMJbeTaQ3K2fETLtaTHLlpZ2m/kQFcG58qv2Wb+2jROlKauj+YLpTaNT+bZDVmtzHhoJTounq
sKZxZC0ivSDu2oegZXwRo/0MIx0eNtTz/nMRCO1OpdMNrHNUPa7u/r7LUepckOCFCzLqq4G1a0UH
bmd0Vl57VTwo3V5UlBlWBJ+NhNeNgY8lZzadr2NK9cVFt5JC1Voy1LwGWUK7yIFyWG4wfRR3sqbw
oXACA/xS1cKKFDnaMdca8vHNGezwjQKj9aUHvMGie5pGEl9QC9RfaqIKVEAdNIvWwg5Dfx1nqj1D
o2oygHh2PY4b+nzU3DrR02BU4wXI004SKa4gR2VeE6+jo7INZ/TckyJntHZlC6Y8i0vMsRXn153Z
4rYs5fTxXg/9Xj4IxADnimUaCrpbv5g3Zlp2Xy0zHB4o/VuGO0bjgpXLbN/ejbQh53eSzFr5nIdJ
UR3KrDRJauePos7HvxS/6yHu+ZEa6wQa37Wq2hfPQIOt7AAzMyt7N5/t0TwmKmv0M2FhsnDbMaNM
dEbFDxTDrFaKzT6yGePH3Krj4gmkZodhxMqHaIOqzjG3hAH63U76cDGoneHqAUCPdHu4V7rWeLF8
v6cxmOhLii0VJgxtLIruQQn3O1OtWJLQWvfLZYkQLuk5udKtKlO3ljIa7YWLHh+qs6mMRN/EKBhv
4z7FHhBjNLgvEUe8JXU3vuYiKtLdVJR2viYwXg+vCkS1IeL8zIaCF8TiSoiMeqyuoj1yi1lDDrYU
bkZ3MDPWFCDZzNcy13rrAJyoBys5JLA+hJPl2qWCkVkgJEyNYZMU+fBI6i0XAfw5v11DrkrKd+HA
DqXETWrPHUG6ko184DS16sUYCanvFarRrbCtimQzNlozM22EqGjErOfiPtBMHelJobLXIHCzvQfw
TABVaE6idIMmmACgDH1lXvtC68tdTzZgdmECsAn3xJYOuGrbphochA4jkAEUTp1qvw+4pSyyafjo
ZP4QYIrfRsRUvwEVYMQS3X2gwEtztUKJn+28N+5rtkrGVz+ZW+NedHMm3tSIU7WtklyJDnFaLDlp
mj92u9yBK7SfqxKAJTRaEIGpzMkrYGeSx+O2QhZlbdXOF9D4ObDKZeU403SjRrbdEVZZJ85NZJBH
R1C8jgLTzZO+adFXO7O1Vom5rM8iinLRUx2WYjgLs1EMXlIlmrEqh0Z/0mmRUMeE/16twqkmz9ox
cqk+YG3349FFfVLMGLs4evtGjml9joU1E7dodRzpFbqoy/MAT0x6QTsBqkk6lIF1NuZDHD1NNQxp
TOa+IR0I/GNWZAfQVM5Af98KrV1oJ/DB4HQ1MBdmBV5g1QEPo+Ru4xo17Q63IvyoGAFviC45dH1/
mOyd3szCXImkywl3ccAKuKawFfp5sZVSw+q0nJYu6ycsTHYgyzWa/bq8ITHDoVBS+oifyZCZjw4F
dMyMcQ4u1EqhLL0qgRTjhmbw7K9EmWXPeWlW8UWKfB7KroJPdx1zoeje7PsGt5QySDQ/TjC+2FGm
Wrso90dHA0BaONt+jPzgy0xdT6nOJY0LPX0jxyiJOEThzIV5ltPSSx8xIeUKspKITLD22NLVyCAy
ow8PAiSCIjQfmx4PqbLt5hQCFu0bH2t1iLaLiGdp0YvMRvo0xqTdEubgk8buc+fN90GnWOHBogk3
bUZ6LRTm9TD+ktatVnvZLMNx1cYVrXVmA6tYOPjV6MohFRGMoKinxm4OAW2BWKhHuFHWQxUB7cHL
KVUU8OSSJh7jMIEYBLR0+kUcYQVbjZPWP/qK40B7b9oqvWmlgKVctvIoC7CRHtVzExc5YwJlH4xj
CQM+whJ6WoOOJrSS/bBFhTPiYhFYHldBNuAbsTn0MyWgtgBtG2q5aWydesLtrWuBGiABNpV+a0e+
MR3wu1H6QSmCpehfXwr+E4u8/1NLN3NhSf3vq7fLZcn1x8Xz6/tbkUe/LOJOr/22jtM/0egFvMuK
S5iatawJPxZyQv0kTWlS1NBsVQM98n0hJwWLP2zluIzZ/BvOgv76to6T6idoCRCvHcC+7BAt419Z
xlFA4E/9sHXBsov4l1omGxe57De1pf7wg3W302K9F1TQ6N6N694MFpAA2EnLjoSbuXFaf+5wZTpD
/BkwyN4o6ztkRtukoKbVxY07quB8CnQmCoJb1y66q04Jn4wloTC+MzD69xYm7EFRzgFoX7YjksCY
9c84rqJ66fxr5hd7rg5c4C1J0iKj2JZP4R7tzhYiabNJQoRBs7OjRAmtNYmddZ9sBjZz686aFvsS
fnq1aKkyhM911NwO0FvXqq8RZruY1AJRDrQWsvt2hGNtANZm46QKDCBgwU3nWUfsvDJDRGQabYsS
MoyrIAaHNurg59a8cNJe1aq8UA3xtXSs6zKMx/OMnm8BbaP2j75utSCdyap0jCpypd7CV54m/spC
QaXUAgxC+rBfH/E6sTmdHbIzO0yixg0i/8Z1Rv8xot8BdmOo3DLCglm7Q8ngO5Db5c6vQRDTvKE1
F4HBMFVioce0xWajwDirdkOL/Y6YPk8D+5uQuly38XWujQUlFPuzbqBIKvDzW+3gJu18kUf951gp
5nWET95VImXdyEJz41wtXV3vnkyrf6aRGnj+QHpR0W2AlBQrbUwPvqxuYxj3bZ9cpcqT1jr3Rkoy
cspDFD3UZf1SRdDAw4HwoPyYKXgh7CG/McRqgrGixSrS0Tq46pvuoKgKis7Qo3X2la7IftDDSwba
YGfbCThyFWNJhUpyNl8Nn3BEi9qQwfLCJdhS1ciuoh44ellwoSxnU5XN5ywlh0LKe5IYr4c2vW4H
5kNjIjJNHZ4tswIiihxUs4F9OTXqB8xnAAvz7K4EVWFSopIG/J622Wbj8Dkigo55AjGoSmJvObY3
Jax2AmBZbHa66rbhGgCZ6eJJusEIuhs85KN4Fog0Ju9hqT1C+MwGTDUZhTNXqP1NXkTbLNKecj0x
vRLGQlEYKMMpME/OjTYLpJvIJ90oI54oKGvMmsODPmgPlZArq+wAOZpbv8m2SdbddjCa1So/JGm9
s/rHhkKRm5jBsxLqZ3Mh4lUs7BdMpndkBTLrjyZriP7WwCvpkk5ybvT9tg7MFXMdl1IwAaecEUrm
+VUTIkE0K/mqjC2HqM/rVShRW+mGRw7X58IxFuXl3emn9F2ImJEUXRsn9ZDZkrej69tuzM6VIaXk
katvGJNdJt19GOGXls1wXqowGUX6AiP8UbX7r7acXiJufz0Sq8ShUTOg+j0TYBtMDBoygYPVN407
2XQfXN+azmPLdw0ldOeacClDkCMFfMelDxK6+uLZUvtuMxnpAxXuddb7B3KC18IYrqXVXCxlOk0N
9+GgnpcyezZI0HTv2YBxDYsEhaS8mFlVsEw4g71KUXNYab52P0lqYyA6PBIMIAj2ITl904Q1jToY
M6n0sCKuMM6giUQjqvLPbSn4+P4um5e7u2zBWysVyW5ZgF9IoVwaNFeCyj3ZdI4rYWDacXZGl2zr
sBD1eGK5XQGTwjHYtRnDXWnA1lLmvHB9lDpzXx9jKzQparIVTNvzggWT23fqfRLY/U7h040tZSPa
8k0nijWI1M6zEiJepvIOwfFC+/4qRpP4u3FAooCqOTOFB207cMOkIkA6z3csnM5jM/4qKzq85B4e
UDAPJC4DLCfBCeOypng1tsC2md6LeSCvQK+PMMJEdZn15L7O2Mw3VPCuctHWniCNBowC8mliHLfA
LLbJDA3d1IOHvCyfZkmPURA4guTcILuIWHX23YqHCiZTeZvVY+5b72OuOW59g6Ik5033z0HDhkU2
xB23xZUqZ0LliFBksNr3gUE6xxi/twacNacsQbHzu4rODaZF6j2cs/08oyy22HZ7Q0xqREXwylgL
sR7NHfVFlNENSWxTob5M8glzO+0fdKJeq8R72fXKmV0Kt+lblZkk7Vzy0NquiV1zIASG5eoly1lG
/lx992Vyl/fpjTX3bxPsdjGRfVMPMdPkXJFry2fRrCUpXTT32WxqG6OVh6QZ71IekMNPhadgqfHm
CNkLTnd67VDlFrLccI4Znugvh+vdL9aTD1+jJ7bd5ZTd2oYPVUCPH7XqWmUG8OC6g1a1QDUQVl1k
LW0D1qZiCae09BJwVFnhA1fPKb1fMflNLmsP03P0F6pntOuhSK0a079Lq0RxJZGnOdZf3eaKaUxj
XQ3E0fn2wW7VZyWoXrvwXKrRu0XzWde/zIn1ucP8D8ZMuCj9njSD1DPHyB6sbrhFAbtvzMfWmNkS
Zo8ae2B83pHP7UdxJoMNpJS3pZ++CcenI1OA2rGA3rgErW9mkihIkFxXWnZQaoxwAb1vd+jLs7LM
7yxc1oz1HBEyJO/jsNv1TcKMZjVvuAtLzyzUFXWywusZMz3uAOT3C/UVKrJt5pe9OdC/1piwadSV
bqqYa6O0n8NmvoulXuIZa29NrPW+RqbxKOVlGaCYsKGUeGhSLihcs10jNHYVNy3NFW2fguDlSmnN
swDLsFBoj9CriNK9gfssM9h1Vo0uPNtZ8DLp0uKF8kR/1EpcrW4J8hBXVsOOs7d4zw54n9ZU99qy
cplvcxFztpTw4LcUMZSrANJrQHS7CxoYzHc/3gMres/rBThkZ8cg7C8Y7rZjcD826i5uDKoA2q1p
yvMBk6tCliuzU2mFt5m0CGEMta2jNNe+lHfxQ2H7rVuSqUU1ozbddgHKqta5PQqqK1QzuQW7fKXG
7ZVOAbAZcy6xiLXlZAgQwqPjcaVeBJDUZFKJLWHfXiZUWuS+sh+Il2nAiFdZfeZo89bWirMA2/Gy
KMu8qqdvEAv6maA5gdlkmzS2wJfXb/DkjqNaQlmSNBXy8bWx05tKLb+MVfJmR/cG4RxZF39tG3xm
/cjeTivrq3aeiPuL8F7WxoWeNagjWMM6Zvo1JrnSDWxzGfNtb6xiHe1L77tdoBluLqqDJapj1SWs
IektrtOmZ5StyjNWeV/qAVR4B6y0y2tYLDXm9xYjBH7LqAs+D6pxgUjFIZYXkHnQU6bBx5zb8lGR
8ZXWBl+Z+Ug4S6C1ivLFd7TbYSqvlmUi5t+zwTBvR5jy7riYm5E3rsyowsGgjC9xwUTOXsGlWkQk
Rlmvp3S8o/ATuLWlkBcTzVCipLYmz/qtjbKHXs7nJDhNILHnd7vuGL5iwC2h/UQ/c4DmMSIYrlni
llkNO8PCBF90xnHu5RkImtxDAcmEVMYPFhO7BgYLpckWX+AOnIiyVebqfaQOuA7Nodu0po+RRAaH
YqD4VM65Rq+C9X9FXCRtbz9d27r/SCRDtI5qn4EspFwgm+JK6G+aNdTkj9OHSmHzW5rGNdDvKMe2
a7xirhXMEP8V3VqXRD2xd0auHzSV3JS7IZ9VjwLTPklB+1bSTBd5ljvFvgAUDXO+ScpVNSCkVdIR
NN+Q3AYjQhEdS2Hf+rNXYqX1ANIdJ4FsfeysmhCX6Y1wZuCWMJww02/zGKUEwJILhyX3irLlsIr8
jGojDG+zje+C0H+36HSSnVJ6Ouwez9Ees5krLRlIKV7AITUrFC+BgDiWgeMBWLkxywguh4M+qGgD
sOzlrhb9eEbFf+sfrEQhmEBcqyESqUmZr/oBH4bdsbIgKvmhJ+DDrSmAhiPhVUiRDEbsLPLmqXgz
raaGF5qtakKcWMbIaTPnaOUdP93WqtXttORcRLSvMp1x2JiU8x5f2Eot1D3RR0uZe8LPOF+MqM8x
LtC/nUuwSqMdrreqPjQbKUgSZ+F118R5zyBCMxnLipVWJDFsx9om0m3W3pqOEtQ8o4vopuKsyKbD
ZHbXCTf2lM6eZc/qyjLCYds1xqMBlnelQJdaEUK9KiXqx6ALCQGexZ2YmQnQr51n2ZHiCPsbi5iX
pOB26+SXufCvMRZcY6+l4FWLtZxydiv1UxuhW+WyYtHR3KDTvJloEc+yINSw4ryIFphwxoDKZFkv
HytwF/gLLYluPdcpsSOq2rpEBXeebbDitzWHcPmkNLzKh1obKtO4jnTy3+o4aOGqMyGQWVNNkcUO
1TzonXWJlwBpV6T2O5tRM9HkxYCVze/SzWh1ewP4LrdNvU7JHlxHaXVG5BkCM6Vg66Ard3o0Uiqq
OZWSJAou6jA11wR+f1Hszlw7vYo0FVz2lvStNRykdwIaqVcb0Uyem8/ash+iMzVJ2KGsu9lH/jDA
ZQAYB5iodwBfGbWLnnc+U1sy1nStP9OLHr0+UsK8jeN9S7ybxOi+jRIiJiJprlE/44HtEDnPekTP
i1g9P4/ucvNLSbL2ap6yqzCHxyQjPbiCZ3qTK+W0r+ytNPt1yBJ+m+XsUsrWD1ZJ1mur0lavx5jN
L8llpocoPba0/gBCrUZwMhR1TF4c127YkVyB8d4NtCa+PD3MsSABVIvDnd8KhLBOiwESKlKfdh22
xuGL3mvBWSrVlEjnB+A5g2vEkHkqZfA8bLatS7sZFY02zphpxYUkNOEpKy56wR1VWpetj5qBdIlV
3h+E3qb3jT68cGrhggRjucmDlIjUqQI6U5FlGnQx9jpzE/TGbkhJhGdinrdxM03XQRcQu8l+XG8w
lhtx9eZX18LMyzsxVJdxNDkHqzXeww6uoSJoail3Caj2SGWCrnX0TH2pbQgTeK+q5jaul4UPPSdP
6ypiUCNuukFnO6Wq1ZrQwLRrEah2LOk6gXqkDB4aSvqu0YGZq6vuOCIciHrjLk61L7pZHFs1g7lI
XnlfBddNlb2BKHiTg3XMbHoWwPHGuLmG59NfZ/CxhT52m0ArboxA3EF/2VAKI1+OPa2OBlpW0dYo
BVZxW9nkrdJuRC7goE7XdWvjjUR7vOaOWjW6wyKxL0lz7MvPAZVdu5yoWuNOWE+SpKgqQonRIr6O
U5OkKJZJNY1+6iDpJvYL3VOYxiPqypC5bGwgo/gyhozfgV7lrPHoOySgv/JrMY2ZZ6v6V8VAZ5pD
uGAbS1eGZOTMYHtZIU5fh+RvrlsdnYFVX+rqdGEJ4ypiI1gJ/ZwrjxowA6FRPEqrZJani7CBT/KS
kJtd1bOHpPy1TbInYXWXtOleJ6V61HolcWXefQ0UonzLu4Q9MyEOz+GgbHPSKZuZuSYBmCEGVh/l
Mho6pMY20/COAqZBPLmOc8wYPSO/bbmgk3WXIIpbp6JTOudvPVscxxkbjxAWVqQquIqZeEynWRE9
rLFdzec1qusXVgO4HyUblb4oPCMqWPnrpe5qMZ5VZYmWIbCkf2I7yGJ0SKwNFTTAXnimV0ZIV6Kp
Ey+j90GRBxCdotac+vZmTNWbWGqLZAP3Ym1b+wYAwAp3PEcWe6SPC3nVy6lZFXFWEQRq3RlNrG7E
cKhn+y3s1/ISd+sqLCnDYLhEidKwTLJkiNYljMQma0xGTEqTZmHJM98wn/04Nc4zVR5EQZSTyfH3
ynZ6QyU878lxXNs0S/BeOLfRrD6MWEua3NRXVJyWbOHqOTDrr7OwPktb32jAbldOwpjdgH4nThTw
pgZ8m1Wj361aa4JHwU5qys7ZS6c2NjfFoPVbgeayXguCxdBxuj6FTIDilJyioTzWrP4GQ7vuMnLj
4G/f0qZ6ohmHDLDwG1z4NKfgDp4l9U3SVOUxiZOzvLZnwMb6eJ7APHYxBBto/OpVh7yOdmkJM6K+
7yXgGX1OSRk0t1i5fa+JDJyOY3ad2pOBFEi8+lPVeCj+b6NwfOqNIdtorc4BGP0aP/z4JaVr/sGn
+ZekIP9E/f+fF3mcfnP9FrVF/X9B56EifvjfWwW7Ig/+2C8PN/95/Entsbzuo02AlOOTxB+CDFc1
LRRElOm/6T00/RM7RxPwNqxDXRMowb7pPYT4ZID1Ip3TsAyAHgt281ubgB+h0KBWalqWJiRd9X+l
TfBLj4CaldRI5QGJDSgdTdovInhsDFMb+jg4af6zxWNczV+SwECW/qI1R0XX3B+Ozze1yY/qkp85
k+D+f/l/v2hLYpqsWlEO6t6mh8672iGOXWuBuY0sNmnly//HfzM1oSIyRUegLp/+hw4INS0tGbJO
3S/pVoDlyB3PXfS0a1TenoRH8/t/Z/+sE//26RYFj20hFYen+fP/awbL6DODo6lrrBNRBpjZ10jd
xqYGRpmIEopK7JlXU2C4bIbXiApopz4ZtbJLOrkic9rTJ30l2RVrAdihOffSXmd8pjBSHYrmqZxY
9/DMMA5+d9DUY1KPnoMSsM8QvuDdcnIKS1CHKDF0xryhAkgZRvFslzwNJjl/7UvNy2HQD+R2BAPV
1/ipKZU1RVM2hJFrNtsOoWQ8Hrv0AIKNxmvrNsoRtrrLBEChyCXkibaC5p2+xV9Jp6flXyqsu4ec
jFG26/hkKP/pyjrQjxqL6sR/EsXpR6By3OXfh7zZ3x/7RYf3Xaf394f+l2ZXbBpTMlvLhcz/dMxN
rb8syprAOQ4202SUeWge/sH/1LT/+YQT0iPR1hvcyz+fcCdPnaHEZLjXQMXhAXFjTcfLwMokZxtS
PDXSYGH+2KvVe6O02xq3vp+sBExvwgCWc0wHz8Mj6fpUfpErUCLi/HOGneQSfDhhHQe7b7dTimme
aUxXsxUzvtcGratiGRnMdOWnAXNG5uX0fEa2uLmFqSQUFDWBvfjSnfNsVU7HuBer5UuZbyS7UFs1
2E1oXhQqyLuVdUoW5XJlLa80rXkT69INHclV1FLx1LxkYgegqRRYOb9YH5bXphBJFQshD1upCJCj
z2WQyKcRBOwctlsIpa6MnpB8uD3hehqtMd5Hkj61dNKc/sj+wbMoEdOwcE30QFmnMdNnO1lQH9Nw
O9MYOt0SPJ8TBW1q7MpFYcyB8MXTcp3qHe+OajeBR5/ZPsIrfVLV43I8h8kblIOJNMrnwvz9pXZy
Bv39tfb9rC+D3A/DChDR3AcXpcIstM+Wz2eWAESp8i1nk+rFKl8+ClcBb9P2NY8bIim5Q7nfaoq0
3BUVcQgVruZOLQFmZGAKwKdp6Y51KBgsZS2KmnvyaTn6dHK2ra3sIHjuWi6nZWgZ8vpjnv9J8fnj
uPw/3z7fP9IvI2VQ66kTBaq6z6he2WO2povtlgv+nXG5IXqvLqie+/8IL70MiH9/JJkEVdMUunVi
u/1wJFkF0wvtJA7jAoMQC8/Sd9bRKP+Bx1Uu08qv/4cIaY1ZVrOX9vrPZ6wSit8ZSQmbpeRKXLCO
nLViOgYxZhpBOO2TMeFOpRqlZocuWr7DcI2J5qjYx7Lcov5xTTQcZVOvEasAQsa4IvHGcZszvXoO
N2XErc+ZxvXKBg09SZdTXHiJ97iDT7eGWjM4a1wcugGalsJ0n66i5d4oXLN/aoJ/dEr1xbf744cm
Qczgo6I0XVKHoCP+/KGT1kHZlIn/x9iZLbeRHd36iSqi5uGWGEmIFJtSq2XeIJqyVYWaUPP09P+3
SvYJNcWgjm1Z4gCg9t65c1qZK6cT1YoSxTq7zZgapes3qZEnI6vCNlwKOJpPg8PT8zisP3XIBKs8
qGBRzbPMgMxFx32UGijm56DJjiENOQ5X0+g/lATOWnI7kP5Iy99o2deiuS6DERIQVNvMEQ9fGdXS
aKyI2zadsrm8SehzSyg5w0Lh+UaxsIcX4Mb3b7j12k1ZPxNaRpuMSmRTj/vPrSudlHF0ZHxOpcUe
XJjfBY9qbGO200eYk+u62ORYOt1xJhfc1JhHZY98/7mCfZzszVGn+/5DUbnxxoEyRMnjv9ScWK/p
BebapFEPrPe0GNaeMg6gPib/WeddYJEXRkT1PdlmWaLacklZwllFSzU93DfLiL0442GgP6Sfb/SE
Y0lhAbp21atIQJAQzrWYBhSrlNnVJKsCWXolbKahLZw3KhauB6reKTFb2V1XXPdGE96SXD928UHv
FpAn91zMESwU+jjoObbyf6TZ0WpDGNzqdvg2VWoYi55Ivmyfs/gDeagbqX2/cLayOi5qsKEmwf5U
nimZwGDowWerftJbXxE7rRReNAnlbHgkL0s+EarxCTZvAm+u2xXmZUDFjbyqZhuAx6IDDuXEw6Ox
Cf4oFganQHxL99AM2fZc8osR1jJpdumFW0EEn6C656U8Xtx61/v1LsBe4WhMmbvVmFMYEyboq2fs
qx6KOoHVicsLMsaJRbu8c4KaHk6B6tCHn7wJmy8Gep1Yh9fmU2iC7Y1rKiFKm/5lS0jrjT25/2/b
/AITTWExWW2pLxpozjEUCubGmowdcwJuqeLb4t3CLwHNMwMrswJ0sNgYV9JJVQMzDBJbk3cZyXEV
9a5mGAidd8zyG/8KUv5m3hEntjCqDsKHjWE8zTyFZAfdpM2iVaCmtlDPu7qyuKizQCH+9lkKOkLu
S8d8bih9Ga16S0AOTyvOrvmsA5LGycp4r8V76JnFf3IcxCPDUroNkxo6XOFuleDoinA5BhwkNwD6
28FA7vpn3gcygaNB8lbOiVzhePzXEvXgLNHOB7URgYMRn3fDZG+pLNxEubWx8FPC7mNBA5GHMEE8
tOns8xEXaCu9VqGt4infttGuGx/m79C2HSazearZunZ5RmnaM+xLHBQC5rXOdsQTq2GB1cK94EnH
xoS+m5Kd98FaKjClsHpm5ja9dM/hfNcALiSdmnvdbXg19yw7ScttyDbidh0lvmcmwEq+spTSE8yT
9lF3U0fFwKaNHAC8moSZxQnzHdqRy5VPG8hbEi6RGVt77T439qB3jUJMWbkBJdxq7XlGJtt1gVKe
pOvn4pOu8kRiU8EI7ezbFo9EmxkxF8/l6lymH1dfy5EVDG2kxa+fXBMee8e/8Ubzr4xJrYl5Ps4J
bszIe8Q5gt/e+HiVg7VsbqUyn2vnD/n7CmmkBUKOyHcevP4/A32KZ5tb2jlkmVbbJEdvruJbLUV0
x3Yd75mVspXcyuuZMv9Wy6WY/lZajmLcTTZC6/Z8RYqvgUENBq8cIa3GBcOkB8F9UdPqjouLIjHO
R7N7nC97mnG+yDGVszkktZysc53c6hml1wK8NUmodKBeu1pFNgYnHKgDCA03lL2SeKw31OwO+lrW
kggNX0EH2fO8Ix7vQGJSQqbNGPks0jy7K9pCwuI056NqCy5dBtuAdyMH4xaGeigRuFHWsWm+6x7J
cWaYz7FKzA/lCCFT9hwv5dN19B68MfrYo7KBgO9mtKHdeg9Oa+8VNVYBGgZ3ROck9SWboBsv871U
9kbnrWdObTiludxyZaT2iFN20oaQ/N83oQH2pqkNaI5pW1FfHzfWX7jYgy8Vlx514nqll7vbyoyY
slVvrDOwjuIua/o0X9tDYlHYPAYfXTxlL20O7ZDvahiKocLfXSiESXzr5JBXC5vgY8W9MpiRoP0I
GccKMdGfw/J0Lr2HdE5fDOBk+VoeC5LfJX8kWGxSzSCgON0Q58vLMXtl8felyRz2a39QAGvDicgb
rbYCjGggcrA58LQ/H5s+P9pDtQPiJpqiJ95+Xnzdex2QghwFzueFFyDB8NNsc8PG8LBw4H059Djz
Ukcj5BDa3Zm//QYctPHgMspuuvNfGQcxId56dr2LW5CoRoQV6umPirXD6ocpg8uuo+cAB+Co+N02
G8aURrs+wh46y16xnXwuhlzvyIvfeRS6SONJqiq81eR6lOUqMXnLpTn4/eEsxy0BxuBml9yS3MRu
dtg9JFd25orCGrJD4DsbpvieAAB3U/Wgz+6RXkV6iiG1zRX+hG5N4WBRCMOart7JymQVFot45MIQ
hZKfXResemptOgctjC65zO2BxAApz+7MxHAguv76BYNFfeGuRxH0rrW/eB/y2bnRTiQwM+uk+4qb
CGflxWOGC7umzV3dTZZLYcFW3va68Rju9/2sV4TSJN3wmyOHnFxAv7DjvW75K8YhGPuekYEKJOVw
yv6Z9h3VMhhDVDFNRztpaalSRaNw/sK197dMXDWgoZsP+qn0R0RhuRE+0y4F7Mo5ZVTTcJ3cZznU
+LDaYPlgFy7i1D3ZAZVlw5OVEzpyHaWophvbY/wWp6rr0WAm9UuSI+2I7M+CwC/t7xq0LWX+XkcP
P+3COtT0p9Csd/OA9kZvPEmFJ+aGUAm2xk1jvgB7UdLOQ00vI2Fb1tIrD3+6Y/zmIH7JrlDu6YYh
rj89TMxPNV954XHF3Cr/HOL5Y22lzySLCdGJbJM2h2rS9T70lJu8LwSW/cvy+eyI9lxStj48J4pK
flo+uPiVQZEUpiqelys8Mdk3pv0HGzMs5LTyZwe1osvMwCaGfHi/Wb371hNE5JUUgxC6rswwPz1B
P5WNm2awl8H2sqFJGxjp+sFJTib9cFgUNzmRoeX/U8IhLI+qbRS4ywjhxVFduvVo0yHSvAnml7Hz
NpxX0L50zYvF4EXXeumYbHBJvQ3ficjGDvzKRFLy/FRFd/yYshDO9nYgfXZBIBlMs5lnvLFv7+/0
6ww0h0w7thfCcENXlf861OrC2eqyDIZSe6RGzH3K2NXrQNIhhymQiM/i2+9/4q9hFJ/oUqDP9aYA
f2Vx+2ljIeMvOkjHl5M1MZ0jsLR7ARtgXPz9+5/0qtdbqoSPilwPwjOXlP06veOnj3KYqwxrzzif
eva6jF7oTsHJA9VvbwuoJOqLr1OpqEyEWI7imZiyPyo0NGfl7B6H2tvMYXmjXDlFTJvEdJkBXOxs
l7PtvcNcMx8n8Y6J4x7oBaLapnqsmO3RYlwtfcRBG+iXJaxwP1Ir+ro3ui2lcI+s2odsT/u88KF5
kT9+AMO9jSZEgscdW9yUvqCOCx3FvyGB2E50ACqP2sJZAgOufrQ+pDIFJIoYFL2eF5qNsPzKsjKL
GoKJTyk9JkEyARmasXhAYt/faO91IkkbTbOFC8W1FMXrjQ6t85XRutN0mi5GSGkKKTRt0uQdKv+F
ZmkKNW50j7SF8HpTGOBtet+4M6/xPnYaSnO4JjXeXfWt5UdcMwETLXQ9TiISHPsPaCO2OijOKxun
hGrC7rqhTb46UC9e4wD5tzlq6uq8DCjsenLJyA/bjumHjtUDw9+NFObrDdF1h7bW3FEL37jfBpzF
5QKLbwH36yV4aJPgIYndPwoIzHmmEDKs8Dd37teUiuvZ0El56DWigFVsfxLLwTw7Vwi351N+vhsT
Vm691PPX4vJFsmH03mawfwf8vGFP9JkcT0iiLPBec+jMOa39QcjsViW75NpiOOWblkQoREXKPWWA
HQol4DDcxVdna7W/Qwle9Tb/uJC29AzZerpiXssJxbVQnVTJTDz+DQqaTd2FTFqlnRMPSlo1gQUf
hHi9EVXD7GXiEO5tPnpH2sEg4YY8DPPHRJdj53kbqxj37Xr2MeBK3j/FVnCL+uxgdq7uO/oAcNM2
DpzMXv70G5F/wz54tHsDARIFAnK9so4ZRaxVT7X2yaDmWRZyaOCw9VEZ3GY9pJ4faZXm8COPuMY7
LGiTMYEwvO8Z7/FUBNGW2Sb8PrhURqMpPGmUpCwQEj1547fGYhgi08Doz8hXNULKzYVQR+ZgTeI4
aBCb5uOnISt2w/VFIKJbf7vIIt26VbtnyoWKYXew/1Bsr3LQfCe1AOr4m+yY/TrFKw3w83Zou36S
6TMUhXQ9nHEWCB9diE7d7gMpGm0Mkbyi2jDMtwMZdUWKEjNFChcCcP27IaKTR2H51E/jXOGx9tlH
qulBsozfzUv/NbvoAuAGPkYGC0SL2D8fNfHzM1DVeTzVJNXhsnfRAjqwOfM2zK59fF9Q3Lfs3c8f
92pn7Kj0rOQcjid5o3G4hslK8CkNU3vPSsMAJQozLEhN2+mPAEewTEVLom5GjqtJYdKa9vOa4FY7
ZJP+69oP8PQpIAPiU6S0jJ+Y4lNR6G5+JLSOR+7yiTz7PBBb/zdhqSxg0jy3nIRjPXuXdE1j8ttW
kt68v/RX7B0/rrt4DEKy4FAZOK+QGhix0tyu6+k0j+5WMXnJfLb5TlF6232DxUypKSGZAkCvHy5L
vaHVZaP4nnqUNU3jWs/6haEn78SWAOrJ37M7klxpvgafOVbQAxzQfkLdlVCdN2yVxMqS4o/3FxS8
KTpIj1LATKl9TR4zN309B/Y4nahBWnEaU8F29SmnLdlz0eSoTspvaatCUaWfdOekz3UjhwslZItH
Uq/fygSaNp6G+yI7J82huD/JjiMp5aU/7ygIPlxNLL7lHqichUL5ySAUanEnuVX0rwL/+Xvpk/P5
vBvxCaQfG+yb3ruhbyon2yffQw7GNf02l1QVnDMqu3+oA7mcwoerL0v0gJqRqlAuVf4ms5mZyNat
uVWpjqFiOiErlL+S4bHqooQ5C2/xjPk+jnCJEHasruaT9fKy/Z2P8VY44rkmnQJAERjP14SBltuW
lOK0cAp3jjYhApSkXEL6NBdqlsrpKXFd3z9z9zXILM3mqb/UZZquaa/g1k+azYy6wo6MhkCggaTq
vFPmTjitUmeS5Hr588pkL5mvIieFSvJcyX8l9hRtKlsx86hIbt+Rr+OclafT30tkneYqfEjLnhz2
l7A9H/Pzc5e6WyPtbui2+2PNFxvk25SNJ9hUCK58vWoJhK6+v1T7rbDLwzewcc9dXIXXRq0qWmoJ
43g+WbO9py1sN/BhLbOohThki3enzLseBMCgaT4kQNeGBZw3kOCrAT74ejmTU7GuG7OgWZvsj0mS
fgkpcqZ8jihNuI1BHX2Xf1JGWEpB93tfGrTVkNMhsbiCXyRxrIAoW/bDcG+UOOFsNwyb2hjdQGMV
WVhjtyZ/JzBxknN6LCG2kuKA5lHZm8pD5VafGpKkSsdKuUiRwkV9FNqotJ/QkfXBLP9WhzIQcPqC
RsgZCX8QkE8j0cGHBYhREUdhxnZofcjzZqecqhKRMm/6KDlWemo79ehFDG8h46TmmjyB/SM9rlQ0
CJ9RFcDP1G4UP5LpK9JH/kYbQAv7xjqWjx51jXXzZ3Z3PiAe26x+nssPfd7ulLIM2B19LhObN4Ji
FCAzA+XGdv9IvfyorCfsV4LplR5WxYeyX46JcQUtUA0Ettk4BOzQEpkbk/YoxRJdp0NV6koFBFKh
mAWl55TvU42AEs4kSFyyd4NHXuoOhteNByxdMlBiav4l0EJlCMrMhDM9lsd87DZ2bZ9swyYJ7lLU
CUyPHYSiZKMMKzMRciRD1QlC0nzOTf9e+mclt1BQAVuseguBm9L8l4C2EUFEF4AusFNpf4cJOTo2
ZRUR3LUGAzKzvURS1lFrU2UM1REjJRrcY4lxH2zy85MehI7+DaSW7gAQA8BQUOkg91iyJ4ivWdim
mX97nPS13FiX342hs96yK1w8hv9CLkTGQd7VTzoGZowqomqaQHUk7KG5R2UTOlm8KHAO3T70R2qs
2kT5jzrMNgwJ3BjFi+IbA+a493XB26qAfnvftqlOM1+n4a5L5w5L3c2njBzy1GyFjczAhSpTUYqY
2hKOZ3VDUFjvf7gTyQf7Z/oLpRt4gLCElajdVz6akRd+FTpkX4zkv4ic4X4QTCCNq0wy3Hw7GCF2
go96YC/B6UAEPTVdcjDXwqnmgzA8ZeGJcJQT/F/QQwzZWHeqx1Hco9vkg/gIu8g6cgBoLcEuq1Pv
0TCAc8WXumT/1Sd4pX4EmMaLUmjb5K/oiuu5pEoAG2/m+V86NQEPSjZmTLCUBlIVQw+CGZNGUx5V
ilyYpZTXil8yt0GptiF07y4VSBGeAepRUjqiqGxGeKSQeYQIeZ7+yMhyKQTn2mTMm/ZptRAjTU0d
i+M2xbN/YwFXIb/K1J9tspd8rq4GOlzJS58sns/cKWFAwtmVkx7JDAu30mRpkKLJC7ni+bHApygy
xggJ9EajSAdduUPXx2b4EydC0Iuq7QqDFUbdQbZQZtIHolDaX3AvCTzzbDOt0N4L2NOx6EJ1NUl+
Ak4dhHzhc+nfUKW+056O/rx5Kq4uP2BGkv3coQu4Diu4g73QeXczdxMjaUFTq/Ski0FQdj8COyDT
UkCLJShY/qbl/niQIuAo/oS+B8Ny0ML5vZ5KH6FMMhIO5inxzU0wn4/ALquur4OHys+Pmvlr8e4L
m6wHVyAtiLEBFezoKpM7q4WcE/6u/pZOkmmRSYEC53bV88FTTCeJdlKpaVIC29Dzbs2gPHQ01o1V
dmQ+yZHYdetdSAsCqlYjb4M+d6eUmR6oLeLdPtnhwsFECgGgTfN58LkhpRIW3q0gFTaptsACKDkp
Q9wSnoH5eDvVqfPi+Wp/KC6UaAPUQj26LSgo6wrYhxYqoWJO0P4BTYGoCoCz6+y4al5KJ+XUGMG+
KBkMyFqv0vcVHIjnXWbGL8x8vg2xHoJ5V52cYGJpry8vt31qHA1YJ0yr2tGxGPUORLnNQTKuV1x5
MtUY5GSQFKjoCK+gGrMHOho7d7XBPjt33ZAdL8xDne3xKLhntSR4KUl/kPUvyJWWDV9yJKrZk+ER
etxTmu/gTfWxAyUapUTDeaef2765F+BRt4ylnIN166rWvpfdMeCuNMZ7pbhRdzkOHv1TNzTEwExl
06V+uTmeGcyUM9eW63bI8eH39DzvhYsKRZWJVt2HTOIKaHBVGaGxKy0wUwygMD+VKIlGUBUCWf7H
Fa6MyjvfIIoMRYYMh5I/+niYHDRBNr2g9ITQ6BYLGPpf+LMaxLE5gGPkSLvWX+CiqLBJVR7aYTkC
EhyDmkVvWXDkmE9DUSru2IoU4xvovpAhkhMn10yqyYYiAwqukMKqYWlWNSjrJEATbkb6Du+m/ME+
LSkjJIOnxfpsXqsbmLd3ci1aaJRTMgIVfVpTz7Ln+f5S/c5c/AqWYC3o04OyFtIXcw3bfjKfyQh5
tpNP2CpMNhEMRQXPRAiqanGfUdZyAmIyhBHlHdKuKv2UxhB4jNGwfKQb3aPLJbUmKLMEpdO9qUGU
FG/L+Eu3SokWGX0/qF85Mvqe5im+bwCDt5IGGD/QL4pbA2hu/ukQnJ1huDiQyp6klenFsahmVqWH
zod8isyWEgfC6FVepnxCCnqgKgVyJ7LVrN8Nnkt1TxAr8aS6T3JOA+tJ5TZoO+pBm/xvOaUyVUP2
t+PSrcXty/6Wpyx7JQ2uJE0daGC9dUooaQJ7WX1/k3zSD4WtyHwmIKy46Muy1mbp7gsfvQLOCSis
H82QvmaUUg06DsOAxEyPTnqCJ9YWa7uFKssgKUPBrY2nf7cRSe2GYjOmTOMSWsHvnK+3srG+41J+
H1Cwh8/xz61OTc+yWwjXTl02bs/fFYy71ROVy0YF15gJMkNC+f3jFTfRL+4Njd+4DJ7Jf/xXtYHJ
Zb7g79nmqTe9P0hPmmzc6m7SRaozKuPmIJsl7Y1dldWWs6t6XSnUS33n+e2WtvgPE4MH3n84963b
5MOdBC+yG/hk9f+5IRcahk2IGtkQQhhdFwVoMuOpQ8hDuYxC3WnySUo02yhYU1RtgWwiZP8reVDp
CoWbyulJhKyAtDLwsqIe1SwozdHllGYNaN7xu31efRX5U3ODy4BErk4QmpaYRKtXhafUV1SAPyMr
FQH4uSp+s/S3wDBIN20cThxeM3hVp3qF6HHIIqAprowZacGwzoDLqX59Vt+C9fL+Xv/uA1+5uXHh
kl9x+UAmqHDo3/ifhFyoIckMYTrvf95bccbPC7T/ebQQaV39LnCWFdQkK+RyzZUJUrqGcVub9z9t
TRe89uJ//rhXWiymC/xsXRgCgqGLq3kFjvuLt21qe19Ray23ghJXOWyExVJq0jVR9j2O7gUuA/ZL
t8qQKLKX0/r+E66wxy9PSMMIPUCuOn1enXhgjPAkXKzl5Lkvy0yLIlieY8enVcRnoW72zQK8pmR+
PMJk4f1V0TyL8nQhgpCM0ClLCSHJHH4Lm6zruvBtv+HbvKHyZ/Ni3bjntbHHd/7Tw0IBKxMlMiBk
9vlOBtylDw+S2Y0APnX9KJ0mQVCy/v0V22+KgA+VrQYp2Px5JQI+FAPuJVxOPSCJsAvhFZXzcm2/
teTDteDGyHZaThwXO4l+lX0c6eCv0m5rXz0mwYBfT/TfwlQC8+qlGlaYJcIhVMIzZvAlBhUk7v0n
t94owCXvh0KyTeUAfynAXdrCd0q69E6yEEt3Z2S0/BEnrDkl7yOdOGZyVLAv5SEQUl6NTlIlXwoF
zY4CVx5RCRiMH2WNIJo3uFtyYhd4N+TXyjFQlElFGXl5+W3NXGz1MrkLfFd2SuGnvlREoxBFcSPe
NrZVmk8V2RlxUEm9jQoYJOeKB1TYQ9/SXmWXLl6/nLKlyo8qY+B5VFfkZTmTyoo1zJa2lLJjQtUY
EzI+qW8H609OnByGNKVqvToblBTbrpyhfGV9qPLjeqW+p5+J6UN5FdPH9guGcdciX95yIRZbcyMZ
8QRYGS/Sl+eIHcYR1/IVIhG14VNJMV8TDzv0bLOEy+W/1Nffpp+Yr3/ug1gRgV/uI91bULxSau2u
LV4/eXJpNJTQL3If5ejIKioLZTukEJXu4mRUHa9aJ8X9DhjIei74Yn60nmpTQX8GO0060xKC3dCB
KjryE1qvNX6X88ItVAGYarIUdpPj0nfjkK0jOFCY2Be3VvAFI+BcusP7Uvymxv9pga+uH/O8B8++
uMspb3JqvZBNxiDBchAWQIIgeb/1Nd5E5mCIsYF/mVAA5vzPC88wTbPsWy68x+gQ0XmVjqhuSMeG
0Mj6BpVxyUaogXCGIew33fXoor2U4afYpQNrKC/uQYpMtQkwrDMzqNjhNd3IQAkoeH+LxAf5i3cU
WswHYiquZqi/Mht5CdLoGtFy6rwn+R6KxFXTpjyPiR8+EXYr1a50pPwDrotOUEVAuvFKmktuVZP9
/pO9tZd45Q4AhAu18C++IneaJuDrRLUMY5jTT8ZHN2lgQtpbsKwNJ44Sqo7d5DFnDK2TkisUfNeE
2U6I9OzmO1VvxIl9OAoWqnOAkvRCj9m395+TvZIlf3WRfJO+HvFcurYXvT51kZ5egmI5QbS7ZxrB
jQ99MaDbZfx3aHB6RbdvjHZvW91+vrxkALcG1rWumn1WfLP6dl+Nf3UjkEbq7eiRHisTbTZ/yS7d
zoBEZA5reqL7fe5/hIEKui+S0E679yE2EJoaM2wpaHa+2+7gg9tFTFpaYMEbbZOMJk0Ll+seCMRL
71xlr5x2Z5P7tK7lPVto5+OhSQ1udH+6bXKYKseOwXzDZ60is3+UzKSw1MXQCAnd0h+TyJRGwM1S
YaPgOKQTfDuP/OxqPQ5M7OR9O8a/+Uu3X5LpoIdsYa2JakY48zc8yjeGRSROR0t9/RxE40ECZ4PT
61dS5zFj9qseZInbnd+0O61YrzqLDsQdDuXQ7c58HS1MDw62VsJ15leGLLuLPFQlVf0QKxBkLQzq
5ETK8bDuKQkm17vcneXiDPlTQVVDBH6p2iLbmg9ZowfjgQlLreWveP5zJtnG7tRszCV6jGhkZ5w5
sdLRAlgskm4PGwY9oLSMTe0uJn87O8z34N+2MZKeSO8GtiVgJGoPTTfTMe8m6i0cf9mMHFRQM4nV
q6E8Gj7rqBfHO1YMoNa/wzK7LyEXC4gMPI9j4SjKZXzyiOeY57GzbEhMqLjI8zu9dQPBcO7C/DC3
e2P8owxnqB0ud35/JgqFlvw6HxI2BTzxSFvF0Z03PcVZIXvjZthWez41vPJcmI8eixn/zhYHqoYf
jw3rBwxrl7vEdh5UsAm/Qxo2+0va7css/DqPy6NDNGwszc3StTsL6pfCutwX1+xOL5OEzdTrnqvx
6ZpPB5fK8PoRDJlMDLLXzgc9Qsu0oMmNwJPgcqSYgplBgqKYsuU9UAi6dytcByTB4Q/66qg9uFoB
KeR9HXQMtOz3VklpIjIPefhjTfA08G/yMfTI7fVKOifgFJoPPuJmIWppWt5LhnRi+vta+8duXh6X
Ytzin8aG/7UEEwhhObTiJ10yXC4KL04+t8izGvpsm13wGWZ/ypIhasohTIMWp86/Nw1iBkWORDJx
3WNSfM2zz66enP3RT2BePkjg0jOr4pacOQgmV5DOJGkcjAed3cwAyIiy6OuwNf/TkLBKe2Mf+e2n
iGyPV+Z3oU7Lz+5qGE6lb/z5q8Nco6o+GAk9PtddP0aseoE863Ifz91+YIT65dpydZu9ZNZO51MR
dftLl99r5doRe+RWsanZE6RKf+iiuM2LU+V3BvWDeqz+zm7Tg0GxqPCnqzuyCP7t3XrVvsloukEM
gunxbGPArASvlv4c7r/UnyD2smSl04su8jBld9JbQ8Ks6v6xhLhptlLqvJsVDHCU0zCc4/qKJbvT
U6f9Y+XRmBs4DyaqYUIyGXNz4yBiydCQ/hsP+vUe4XARSS3SIoGqCzVg1lZFxyzebDl0zmP8xfPn
VS/ak8WwcOR/+iMoq10QEw96B2lDwuaNQTJEskQwt4V7CW8ccRXOD1KopRleci8RviQ8GQdc0DeZ
cRcvFxPMK7vPu/Fg8hSQ4tCEQLkVullas0DUQ9R4C03XGZ2tz9Jpu2l+71nDdqnmR9IZNJ9/c/Jq
N4ftqvMm10FDrGvWU+hdznW/PpkzI9ooJm1bYQcPKVSL+d4026NXQr+H4Mc5mo7fkGLQFbL9dtcX
/d5Fm0v/Sh2FxbCqqKz1j9dmPDDhGCNTEgjEf+i8J1Sa1JrrfY1mBuTylhVbo+LM64TqYbIv2I5s
ANz2DJo6eQZcRybdWtA0kevzyS0RCBBy6yp6Yw4zEfYOH9IvvKPU/IySlP6u8wvVZQwC4NcllG40
nxwPwnxOJuTcJ+i6rgujkjmRSzofYsogzYQUvP1i1rilhbvPq+SQ+QwswKRm2XQKUgSWCoszG9/H
06lGLtul3vce9EbpBSkzKSDjseriQCH4SIrIK75LPyzFfxYqSpME94jy2frRz7kcZxqz2q0WwFyl
u9USIKtmkzECfjp0/XBi5t2+m+pj0d/pg1l2afu7BTvNPV6VEfwzMhmSr8npYAKaTlIKsuUXSLu9
iEl7PaN3808L96PiSLTgEthHYkJ970YuhI5TukzGDF6Vh8uS3csw65nyYHyEXwmYiCnIU0meNbu3
uDQSwwFiV2dJ79aLklLMQ9VQbN6vZq+nNrfzHxrsoTawcTVPBLzU+VvCn9bdB2ddVIA4Qat7iBhf
22bj02L2n+Nmeaxn74MZ4vBy5iZ2qBtInUbBdeM6J9iAXes2yAqm4pmn2s7v/QHmUoiZAq6o4V8y
6BbcTePF34Nr+DCGztehX9A0pCcZFrPX2vSQXcBVwXL6CD0DVB4ZPnFEAZBMNCAegHQDuiZJr5Mw
5IDXyUxq22Xkp2XYnDeQryWU8ITe1vusy6kdjh3vYcLtWn+bd84L1A0doFiGrH+sq/y+NPFEUYy5
McCBFx5nqsDwtrRPxM63efxVq+7H6WDxFDqFKycl8ZEtl2aVJY6Wy71UmcRXvyOvB47+e4n7uQqO
FUeQ1ubObveSethDV7smfVJe8jvdRS1QyiHN8jsZtnwZDraaV5YXs/pWjXD24eLfppNzTHFwtLrp
Gj1IzRQovbXc07gbLbS6+TABG1nV5btVRA9e4ZKHyb6FXXqPvgwWj3oMbmCV3duUTDvDJ305z/NJ
tsxFhmp4DseJqgUWucyf/WrTO9cvTjsdBt0vtob3kc+iD5ULm9TTowyiTJCfMD0dooHYn0/R5XLb
UiSlwJQeQojM0/twwUNz55MUjuy9bjoe2c7E+5MAV+NwSprgYTD/1YzzXi6AVHjcpve6NykGooBq
1UrHje6OUy776PKxwfKgsH1cdJ2LzkI3qJ6Gg954vZD4I1Z6vpEZmRhAOVr9gTlBR0jn7mR+0rG8
9ykmNi8Y43Fh2vx0ukLCwqDMfVsyZgTtoPckRN4V1Xe4Sj9IJGaKIteXX5zjx3NsPUKzddRt7BhX
IrXuoIvCGh1q5PfYzNmeH3Xh9VYdYiXRuDJodRzaXXLpV499MRBurpHTdJDjJUcXu3LJqGhL/2zP
qBh+HeD7phoZB0BT+XNyPZ+8Lri9qqLlPr/kf2uRejKLWGVoh20uVwWrJOM9opdlqQYcnQlowLz8
XTMT1WD+cc/EeuZtf8wfFtRZMLkPWhrj05Dc6SBvv8qL+9pK7zOMkjTvuiOIgJx217eP5MgfFD7l
BMrynOR8yRspzwtg/t+KbvRsleswnwlPWyZMbcomOGOEaDboHSP0/jWy8tFuH5wYbwezdJ36zdAt
7aYfr9vEg4ougOVzyj38K/KJQ3HyYYG2PKaowxVaw9MJYXrAeCFqzozgpvMot4kM6w6WUlLp1gL7
emt9H9uPZwafGL5tbsMMUv5luO7SFF6SKrouN23an4whp1WOZrPzTdHF4V3rzwRlcGvRdLv1SIpR
DEWSKD7p3stsL8iPTITSfjj39zJtISuTtk+Kau9dv824yNocpq7cxc741EQ9qFK7Lzwcc6Mj3zR/
sSLyWz0cdAw6iDogKT8i4RyPzRVwfviaYCMGgzitBfevnK9R7X014/Gp7ygnxuCeOS/fiOHWvJh7
KCmJml3o0f1w2jGn/MRYsowzmb7oidd3to3uxGCYGyYCpT5cmUWc/AkT3IEEge+5x1StzQiX3CLd
JheXtUeRm+aNn82PsvkKJ5IovZMHknbzl2h0vzL0kzReunEu7aPepvIes8T5YkyAslF2iozbAmqS
m85Mv9sFJR8YzV4SPiXzbs6IBkiEx1Py1Jqwc7obc/moiLbB15LajWcUljk9TSFpZjNiLM6XuWfc
XOxdPvbl9ZvCEZ+6bRkMD71EG+gdFNIP+cQUUVDWrkBWp4MCqKHoqdl8lvaSdtZvX033mBM9SUtJ
Y+mddKEjvN4MEyujkjA2gnmkN21AjrOkztLoP1vwVziFydjD/u8oYcg2mtG6jp+hBrhRzF54/lHa
b2IALn3FECbt8u68RnpLMB0UwskI9N58mFAWM2P7ojxkWg2c0eO/HQ0c7+dvXSw7YR8WY2+m89Ma
XfaPl/6xipVNr29az/9qKimBpZAjK/3VZ8l33WZ5G1kdfLUd83G8VrvUtZns1Ba7yVr28n6ht2Y4
8dcyxS1N40/o0KPl2OONAuLGSC6UBH6rl+kmTf+S4yx/qw/6p6tLS6x5yHn76preW0FxL/+nbNO/
q3J51IlSKXyIvb2i5/B2cGPC+vmLw9tmPXNp7C/Z4D8U4fQE3ewhLmN2NN6FQf1XMpuPaU32dB42
bT9sPMVKnJLsz2BRYHfp98rQjOdY7Yp4dNho/VBGKU7y704zQI05wGdsZKtSLwomAXHWirqkxgDW
ThDqf+kiz/6yTPFBcUwS4g+RXFj9KuNAIMhQJPwVuJuHgyLu8j99U+Zi1/8cJcVdxbcDf9iTd+Ow
CeWJ2ph9igJL7/3pUY6rdkdyJDAjqXpakOpDHTtHeQHyzK/9fPAW80tShF+XdHmMsvJ+JsiW5S7U
EgQ1lUd5zfxoDdapbtM7HenEZJSNBL5qZ6qASDReCHC7ZdO5/oPyFbXjH72gpsUYUlfEVr5fgffj
97RXS+i62jydl2r/IqvnMeFEmxIaOI4EhA3Oe0yTF2NW9vKigDtP0gVD3e3fT8S90cwKBUxIopBp
UBY1469SmZMK64IhQbe4JT4ZNTFknYXajxSUJA35S6hoxL5g+Q32H+RBaDwXyYS/VZxiqktQgZNK
1wLawAQBCKNXT6vqiJQXH6w/K2sXfvU92KQBRtWiql5Ny6dfUxUB2C2hrio0ErJsGtHntZKnsfZg
7youoxj4FkA+JODTJ6hXzKIO6v3deKuEm9E68I7atqYcmq/RNkrqrwvjvtY6DcEna93B8iSgIwLK
EItNTkUS+ML7nywuv1/SoXQWwj0k5Aio/59J8PO8DIlVoIBJ6qdwYHmURdAtk/c5XKhXskQDLc0W
1PT6mkJ9quCFgDHFwDuH+wBQrI8pcwWgUR78OsSntceIIh7Bdaq/+y02/Fb3hP/zMytN/hMWUvrM
R/JCwGE8fGYm7pmwspmogRZwVzlcClo1KW4WiAAeKQzSm/2Ni3MRwvJPG53aA9RdlPKLUEfDnvOh
GUm+mC/6LvWVhx8VFQTOwUswvJgjOOX8o6Po+vL/gQe/UUrvo1ptx6HygabaV6ew+EE9DGcsre3Q
7wVuSOcAhDs0PlzX1eiB83jt/7sONKTTlCNcRIyICwUAFq8SlmrSfyDU9Pf4+PoEr9PmEOlaUDIK
fvJe3Vc3r+JssjuaU890p62dHC+JO2wHiIhUCUAOQfxHU2Jsyif1xuLLia9Proc7rC0V70uu8vS/
PBBclLZFr5nHNKl/CoFdmJbjT8GPNmR1ywbtCiSru/H9T7LfPJ3IBBt2o4A+i1drr+eKkZAVzoEE
zMHLGlz3EJrEVeau6sNbQcGxi+xN9MuihAUQ6Rb8H3Pn0eU2kqbr/3L3qANvFnMXBD2ZZHqjDU46
AQEggIA3v/4+UHfPrdb0dE/vZqOjKikpkgAivnhtukwlPBkVSdrL5YkJEnMgkCy4kH/+Fg37H3wb
xEkGuAcNH7HOb6xGJ+lt08HIfiVKEmpN/wlHXdf9xbxTPkJybrZZstKW37OR1ngLde29co+/3si/
m8sqip/l7zGqcJ3/v673fx7M+iIyob6/xPvvr7e8p/98wf8d9bsLa/vfp7LiLiq+xZ/jWJe//7c0
VucP0h3spc7ZwVO/rNN/S2O1/4DW91CBeZhiAxNC669prM4fOHDsJXGVVQMx+sIX/jWNlZ/RiYpA
N49I7tcL/jtprMZvD1tgWPqv1Qlvqkkq3u9WH4pA9cQ2BnkovHd6HUnHmT6ovSV1ZwoeW+GC7+nE
BFERtGQznZC/bfQuYEbMo1dZEd41z+oyBem/2L3+4duCBzVhHs3lS/j7NUAiKpVRJORBa4pTYBUn
y5UnJ1DoN9J/paX8faf89R3glYdTh7TAErLspH/adRjBLHh3GPBWj14Su9iYIzLhMgq21B1RF+De
mZOxHtR4pEc4JzEwGvlC8rPMmk831YHbjZgmRu1n76QvsNHlytAKDhWu9lX7P+H3mep8EqfJWnwm
Wyf6F/qW330Ly/unPhkjBQsZg8bv0jov0Mop0PX8kBnBp9tz+jPb6YNmb6SyYl3v47I8LFmi69pL
YuKWyASrin+xTv2DC/Z372GR//3pO9TczDKmasoPQ1XWBEeYZ3v074yssZZB6+5PT9ftX/aCP2sm
lk3zTzvE7x/4dwlTZ0CDY2fID0kyfIyquhSN9p4Uh272vnLhPv3zfw1t1H/590zftXFx03vC8/J7
DJ7S2jFOnEDbx4FOz4TVbYzWSsKqRY8S6PRtOA7w+6TkRk5kdG9M1Ryyrk3XTkl/WB8X6iKHjKQZ
6h8GMd46qaAFNyjSc0NGJC8RPBUmUkzqISYSa/COmTyBZDnIber3MQGOFA8UdbcS1XjXwVo+CcpS
V1MDJTZaAHY+jivQOYyIdOvc0e554ahcjVZ1GDyo5shKd7QBf9IVU136Uc+ehR1QqcUrGnp058Te
OvDVYayr8VJk7dvow8KVF7sBZ8vj9tw1NfYOOb/YpS4OJUHgof3LYhUb1ak06CJJ5/FYJBP9B4ap
bocZnqeThbUth3od50xgk2iyTTE7B+gDouUV9E4S9ztsFmfVTdPGjdV7ovmQnFnzQ4/Kfe9UKN0N
+YUXPd1WEfm+iU1DOFVKIVVtxPOBNHExZippaGo7207xlQ2qB9qof5QaaOGQzCPDFGLaQVqX3DCS
cyboNgqytzxBP0Oj0FbvfXr1Fl1MiuhdqeQ6+g0delo6Y4gpHmxl8sS4JTauuTraWbE3zfxNL+aD
H1OcI+yNNuUJqRfNq2/Ar3KbTLDb9SmDcwFTh06E1Jip49j3dOgSmo74iN0ijDxK1BZUTDeSm9Gn
xiPXtG7HFFnf62oOC6tiHyfAqOWA9+x1/YJMuVR5eTVl5ZpPGwZN2gBePer8e9p7MeL7lL441AGZ
lJp3QYTZO3urKQefOEV6fvRM+/VP+gJZjNyvpK4ulAHouT6G3ktVtcOWnMcfiUQJxdvpb5y8345R
wFHZxUQnYT/aSMelFnjkGtP9UFnQXzRDY4JLQz6tt/OiYaM416Wdr1aFM/BTFdyYl44b3xUvCdru
sC2GH3WXuUuI2WtaGh3fWPDFZ+LQS8n4qqgUvXYmStshsx6Hn57TJmtZiHJHJ/RRBBGVS4G4c3N8
DlRGPGaNuvNrLcYhMn+5yE/g5AcL20m9R0Jet8eumeitLPu9oRf+0uqDITCPchRwPkWUwXXZ8zi9
n6ty+KAZ6cmS5nmcnadeFeAe9Hw1TzIvUbJI+cO1k1cWuYtPHWK8SKWVRRKR7qUBqRkN5puAgLsU
ODbOX1Jj+KiUrsJcPcbUqa9jWhMAnwL8THpx7mvSDzIlfIoC6AiwZxmdisG5Wgm1uigZYahr3lDX
yXMelOqGNo7Hsy50+1ZFL4NIqKUyjQvnCdyHemVu9NZ8L6zgxZamhhPBRfpVRTx1/bDS/eyHW9hP
cz1riIiDl4pvYWU1/rHK8wcRD8basjkuQdm80sO885KaYPAaYLq7AkCpNWf2nqxZbGZBap1zA4RO
NdSzN97LmKPF0LpxXdbUbRlNTbmlBfSX+PrrZH/pzSvGGOeNQV/b9n0GY95Qu1RG45uFNhHAhWVJ
FI+xUdz7sZuHNEPWF5GpUC+Qi3ZeXx/siuC3GHyaZp3UXQd13x6pGGEkwRyxcoydIOL2B0jJjVvP
JGF0xhsdOBdbDNytQiU3vqZzubmuFEeZMzmcc7yj3MnealibdDfqdm1gVqE+xNUTDLXlIHvoxKWM
jALrHYx9kKXeJUZe0OR6v8rNXj/QeyXv51RFm8CNUGUvtZuDrm6TkvrYLB4+58KpLpGZlNtlv6f7
5mdgxWTQx+ZWGDYRVn182xQtJkxDBHvfT441X8AxFjxwKjVgfDiNramWq4Az8GbQhfWTUUMsVVI2
JBMM8aThMWjYdtdgz+dZKnZacwFShypZL0gGnaxy6xiL86XKxNpkTQtdWd15chrJpg/8TV6lP6V9
qP1IWztWIU8WcSnrdMIKUwrtxkqLvYs6xkyrez1N9Zs8m9/dqHmgo41m3ak/W0jTEO0nuzmegc9b
b5PncHzSvp1b9ylmyTv4haJJBCNEEwUAqenaNTEsaw6ZxVZ0F5Xg8+OiTazFuM6balynbusDm2d7
TZnPhRb7gDeNv3Z7+m+7NmH7KUnG7S+BsJ1jN2knKwuaddciKBWFc2eK6d7toR2wINbl/EohkCLp
Mm02VUEMdhNd+8iYEHmYH63v9asidRow3PZBT8dVYbSHQJWvtEle2baCHU3Za3hV95QO46GEwDNy
4xrEQ7G2GuSEFJPf4dncmvRs3eplwIgHhOdHSp2N3BkQXdCYloO9FTNp6JZHyZuVoCDMIiOAyJUj
gpfx1Y+KV6dUtGBKdSwbdDdc9RKxifAcgs4bxWsw5/Tz2UZKFnYVZK43vzZumu4LpqBWsWHEdqKv
NWTKWm9uGr9eat28FxXTTUJcgDMG73jEWOvnazQAdUGOgxZiMUuH738+Llm/Sgf+fjxDxYoryaGY
z2VF+22eVshvxqArCX9m5QtbXdJaZUX3IiWEMy/MO6ct0Rx7uDR9k8BC23/16SBDCG9eCMi7tiUQ
cJL3yU239ErCrhBmyUopZZFdnMrfgHi9NW5i3la29xBxp5tRwfGEpIRzPwUnb6op9DQXaUqDFTS2
kGcjT4VStoJyW2p0LfrpOiF5GCw5WteFHiNsBsl21cZwhoF8Ce+hmOJ9SfKCwcMk5vQgUQTtLcuc
cKU0VNUxsiRd9eWVryC55mZEJRHOli5OmdufJ09Pj56RMINQohkD9/hEEVHbnuRhECQvdktX6yA+
Jk0boNEStWa5urUK40HG5T5ClSVJrqRd4jtvHPyGRcOmi3nPzF+dvkN/1csLgpHQHbJ7yyyuwdj3
B1MP3n0I/Izit3OV2oyA4OtGxh5mN8Mtpt3Sjo5Bl1EbVNm0UsW0h9IX/VlljnfVPEX5mNxbcX3T
LjuxKMU1kfO+0EW672bMGpo+HpY5zBnUzokL1HTViBJhYMMhCoxgvgTYTYSaLaq1L+2f7lDfJz5i
B8OALy5prTJkTAdQo/bMq7dlijagr+w1d8sNXUno1M0sJYfzxooIUvXB/1ZRSap+ZXcr3TVtOsKJ
GvH2Pg1/sv+x/DOZsk89bKLUu73rMWVLtVtAvsAKPtkukPQ41E1U2Y8BkD5rOQLJq+xodJZ0BZIu
z9hk8AloNjo5XfwajfqeUtFLpeJXSPAzoaywVS3vSk+OhZN9zTTkJmZ39I12p9XuSyGqSxP7+apK
0I7EvXeXB+6+MeVT4q71Jro1nbmGiWLqqG3nDpXELpg6uaklAXkTw2HmNgEBZsSbVnwB8CikXRes
huaU/ph7I8NFfXJy/0mPmg8vUOmir/swveJCcZS/inovR14h91XaajtHIw9HjzriMvprFhzBv+/K
zgbCLT85lXoHN1l8VuP8YXXpF32CWJoSl6sdwVLPNWEopIkaFBDBtqa0odvfqYNop0rYRZyJGqmx
H9a28Zlx8WLDqC8UqD1qc6dWei9RzSTBwS3n+2IuwV89uJxW3touhqk+ttBZNM2d048T4kI4lsrt
D6SN5U9a/MIAYHoiOXMO3zclZXLY8+PQTZdOmKSlKRo5thzELaOpy1XmjQ4xLW2NezvJyqMHGkzS
bKLncvCitYUlIgrSy9jwqYSKozB3gldd8+7nROYhWpRknfFHtecOS0fJQ+4390zu3TkfEdjW3nDy
qbhbd0r7keuTWjn0nVbip9UUfljGPEwkOL9l3aXJ2ownkg7pzK4Puq6MG6+9KWlq3XZC93ChL2Z2
lH0rS4kPT0YAzcq6LcBQ7ADNGseSsXcfZ9TQOHY5/BV5SLAfQsJabKNecZgpjpqtODe09wRW055I
HfPO7bPPBnGiUwXOX47w/y7C135XvwNyf8bj/u//HODbfZeXd/nd/P5y/wvxPdMFd/3vAb4fQn68
fyw74XcBtz4dvv7j//z6kb9gfJb1BxAsqBxkC2kWpHj+DeMznT9MC2R5MdctqZoee+FfMT5SYv6A
KPOJvgj4xSAt6j9BPs00/7AXd2bAqQ3OiuXt30H5LA78fwdhYGxkbzLYPTmsOb7Oq/Lnf8JnyqC0
rahiJrajJkalrjrGvkxc9CzXmSL3E5GyFEeAPyRel6+asYlX1Fmmey3iITAJBoyCrMIL2XbXCCRw
m+lNdTVLVW5HouWvUSdQiWTNS9vXFVUNpHNgMKLqL90iBnho3DEO04imzzjNX+QisbWUJTYOwoR1
1KaH1Bn6RR/QYy2693vDIE1ozum4te70OQjCgOzqQyzIOCAMfoDs3rpW4y7JRPrG8vk/vfM1DSp9
oi7P5mhfuShEbO08FNhgTC9RV/ZFQAJa5QmVXSnXmg8dRpHNZKqXItebhzGrPzvLfFI0RR86F25e
MrA4TkphrUQFlUTSvCjPoAieKvJxLE5ESWBw6kb9ZlgCdSJOSFoV07E9jm9pI5686N2XP30ZvVca
63nAJKhGJl1czJN5bOts2ikayI9AF3viq+t9l3TdfvblU5RpnKmKzD5No/dzcOMSuzBiSuX2TSin
KDiVAyiRjrEmtPqpOzhFgJBuXUeT80C9dL3mZEg6lF/hw+i0EuVAb2/HEpGKCcpDMyh9oLWu7zpz
EDf4PylR7/TvhMtxBGD5jstU8ddltzeDnH4SS2v2bVEZxMJnT1UJSVK1WP87f6A41zOK7dCo79Ic
9AMjd74pBj89RBV3lqwR5nnxFD8EBm4wASH5YM3JuSFAhAqfjjO+BwgStcp78sb2YHX1R1Wm1QsF
rkACTJ0bvYrKnd9ZGwh/xhKFMIi58oduTy8e0ye17o23TtkV+jp7FE3xmjS0nWYBPqdea14cMk6Z
63OqPstp69FmWGrGw0QowEbFTc/4ScqxiXXkYA0Q0UF+F9v1ybRzHbVyUK7Lij7HIW43aUe1UE2a
Z1PII6ErzHM5h1V9LGgcEAJQKv3hzoYW9hGsWOB7qAfG/ODkmAlMnPpgJ7gHS0qVmWpK0ofok/dE
R9TSMKitNHetgm0SFpdsDPDyNJrzjYBkSQ0ty+fUDyY2d/uLk0SxH5ELrIqcIzKtsEkp/Vub/0II
pZWrmjVgPRsCv39b+dfIay6lTO5clTcXnp/kMSrbu2SgNkk05bqTjBzjbMe7FstfDdhE5q6BRM7L
HtN5TveB0I98BHmp82vRRy9VZPjE89sM7rmdbrKybY8ycqyVZ9MJO5olHbx6hSau2KdC6XcucEIi
knQjqaMK9PpYta1z7mJ2XgakECw9Dm0CMsFmnHPQRSgPuRudJAfMUu3PQWcEac+jIfVzOjMc9noW
ug5lpliz76kW7Xep7de7ofJPYqk3hUq7pS8a72bZY9iR7fsYWziwxTMREt2W0uaZjkOUVYiOmemC
lNYzt+CuT5ayekRbbVmcijlJX2yXYXFEuOCRwLQ16OYk8Z3C1GiQEzcTJ7M4s996uzpVeb3UydmP
bptfItaYmRTpdQ/of3DbeZNW9SW3+4+4ij7iGTpxFs19m0aPuhTdZYjElQSZT7tbDDNksJ6rji9S
989zEImQnKRqxyDCg2YtifiBjPe9MPpV35FdENnmi7LLcHazktESu2edwlrU92MRPbZza4d5S+yF
N6TbRp8m5DYW2evoUJHG8RPJFNB8GT+WLVBBPnmShtXs2gSMuW3ip7cGh+O9j6siYyEPs5jT+TQe
E5ohK7fgu6y/I5E9pN5t7+g7VRQBtV3E4I8aNEnZVT8nvaaXm5t8bYzdBHZiCAwllY68XV8Wy3Ir
KvWklf2dmAN3yVuxAGsdL2wDCidEioIji/H5GGrXptDjhoaYydPjtYnXjXV8F2TeXYJZKFUmpofi
EEwcNjNAZ9MEjZWxVe4DL4suZRqp0CM9yiyRGGaLrQM53MnIu4c+NjjZZZp7BDPderZdXmOWqEXy
U6ybi5/Gz7PrXICgyvVol+QItdVtOUzrAaFVpBvjNtWNNEzEW6UV/kZ2iypODZi1xlqtJ04ojcou
sx/5a0Jcmn09efZu6YXGeqShJT50NU8Ple/vBmtO6VkYq6rtOPjuk6rSOxFMW8krbUg9JFNiESXV
yLH5kMNbMmXvstDcDQ7OGxEX1HwvpQh6siVzBwE6TduGR1hPV/gachj37CvXXMt4fC5jHhApjGPA
4z9VCpuoGr4NOQLIuvUDNiW1s4aOqI2oTza/fheAcwQeXduG6J97zYzDiGcJH5z/E26CRD/67FWr
9iZLVTg17TXxqTcXMO+rLhkBwQaXtnMR9RvKlYgcy9VXr8Fb6Ck57lEHdCGiljS83ji6Ay8uRzxk
U+9uI+NkzmA4uVZussFnF9SDS21q/lYGHDWkPstt7EiX9LL0IzUgIowHK0DiMsny2+ngaXqbs3+K
Xkj4+NnL4WeWqid9oAMSauYNQ96tHyehazQwY/Xc4dmR574tTl7XHtBvWK8JTqPArsh2qayNLxfd
GmkyG7vlsNXHMeJOpa09PVhxqwPPxz4blXDlPm26+qoY6TFT49x0dbNdT6CtoR8hcgUqOM0Rq/VU
TtdBksXWluZtPRqYaD7miCgezojeqh69b88zGZ18x18VLD6tVz6oMRkOVZttPU3dmCw4e8+tX4Hh
+z7A0lJZwbpFW6YPPZbDrjolovYPdJ+FZl+S4NQgLMf+Gw3HRHCpJ8PdBvTCEDNK5FH61U9k7sg2
fy1LB/1ih2hWWMWbARa6D5pBu8m/7JG8r27pWS/N90gZ1sYo9Ss9u9XKiYP8orfeW+HN7V7oMcYg
6kOK7J7uzxsvwGVdtig3m47FPQLGzDhNkf9XfQkPsgsNCovPsPb89iQy5rc0FhNBTHQ1eUSCMYli
K5XuAHjXjVs/NbN1FUTTdtrplhxgkFBq+pVGkJBTpZsCqiAW7E29VXxzdco0IWpi6Q/QxJMckvim
oDHEEAsrVVUk4rAbG4FGwKxpbepEIcoRRJQkVgC8QcGGJxf9XOdGRLsU0UFn1cdpsYo9RgiPZuVz
8ZArvUP5P9BbVvSfbMXofdSDzEhB46D7rlqW/6EzUcSp8+DgIxLjnSvsOyCFr7lpi11UfRe3Wh1R
4pzPVPmCQsZqvqSxZZ1L58FrnWBNk0S9Ghy2BD94T2egzIAMx25WX37cf0VPU2ozdqPf0YNq62jR
XeJ8qjnOqe5OrBv5PuV8bXFycBX2oUF0+3I2biWHA6zT2akYRb7SbOxYfYKHVwIfmTHBA1O5UQxb
a2+0RgLyzEez0aFDI+9aGml9vSlSFfp1YG6CXCBt1gwOwfhn/YrM1xb4S2nFVUvxpeqt/ykdOiAj
50PJvgylK7AR+udM6/qVFyMtRXE7HymlD3t65YPedzAG1D1CG3RRS5E9N4TY6vAlgZOt2J+j3eDk
QAsAr6Pru5uIkmUj7kOyiAUdXDB8TjGsXLP7yLSqX7m29aZzjftZMIEKowrbHr/L1HvbeZzkyhVk
wPjAlF5iBJsEumUuSa+eUe61hXu0qiB5qCACtrZmx2GpQpn5WMppLOPCisUh2IWWmm2C+kANHf1p
TB2KoGykyvPQdaS039pJ1m7aeuELAiLcmcWrwXE3LMxha7Rko5bWLZzMTWvozwg/38y8rwH+FZ16
TfZGS+LBMaKr67xwlphxjsprLIAdImP0drHp7tyZp2fy8bw5vnXfEUt1cs1hnaPRPNOH9IPm8q+m
bigaz7xsEyFoWNXugB+IcnWj1HZU+L7EQJsr6eNvWVzL3TTc6k65tYv0edxP5kxpI8ridRKTazaj
xK7y+N1pgm/Ra5fCa0PN0R6qhJSBWMIT+2zGoS2aCw3WZH5ELv9QrIx97M5ffYzFp+3qW2eS3wiM
+UB5E6+1uLtoQ8dpp56XQSd/cuqq2wyjiHcmwzy0LTevWSVfqIE9EgXKeD0vu4moaPvJ5XtRYHkB
z6HXNsJrPDYkM+eJv89bbYLtKu8V8V1hy11/6D35PHQaTHwtP8bMOaR9h7FJ427ozHTJjPqZyICu
H6fTwPS7Y9dTiDSwPlhBbDz0dbGE6QuC0thf46wQazt+7TSwN08EzaHKtN3kjNE6c5r2ru/i99x4
qmuqViOnZw8Exp9lcG9zFF2NHgmCbc29nrZ9s+a89xA4Aw5ix9Nx5rAMqiJxtqZuMMF55Q6uCPax
lGIvFntyHJMlZTS5dtByhyaXqL+z3KF97PoWtldfD2XHu/e1FFkwQY8C6DeeuIVLawjzwfO3UeY3
C6a6Hw23fU16zHfS71513xxpBkWVKPtjUWk5nRbPo9s2oelUamNP9LSnqffeeuLO04gYbTvrqghU
FbntrMGy4tAa47eyIVVLarW+Wsr+yrrkGzS996GzP2zf/rCwcs3WOEKVJwNj8jAfMnsMExKqagij
TuMQOAb4yVQePTejf5pixjrHdx9KMezHypoOKnJg/GIvXkcpxUARW+kN8KNPzn+7aIsrDl5WsRsz
RdoJNBQrGt+YTyaM3lnHomYEdqPoti0AQszJboh+hli26lA4BIYQRd3Tj1Udc9pkNrLsJdnbfb0E
SVRImZXRYveJLT+0PZNPAhuDh5z5NdYfyFGB9SvsQxtz/ArskfXLPMDsqJUFT0t3JkINuzL2qdak
IWqGlpjpeAhrRPxRcox8z1/V4MEbuxhuppIcaFx59Iu1T1EXJSfPaJYrMJOi10C88jrAIG/Kp84w
tzHU6nU8P/mNlWzgrOhN1hTDoNXdtITSbksjP5vu+DL3zUNhjsmmYWTZUtmXXt0oW+hLnbHFc37W
o/PpRAzAwnpo4867S4uM0PaUE+nUnWppj2zhY3RBBsBI3WvXItX1s9EAHDjpeFSG+vRKoiAHCgS4
kDv9jaG9wYOiQw72WHGcBvNS1bEcS2svct3fFcS2HtPaC6Vd3cZRP21+UaatKx/SXurbrPWNY7Sd
Wj04AoGxz7m1HWp8w8e//KJb+UZ55XfdLy5yfOpFG1UbW+Nh8Yb7AqqC9Gp887U1znSRZEOYjPiv
NMdLwlR5ydV3qUcReU2p6WQfSHpneGmIxND7z2AoAvqR7O9oqE9FozcrnlBmj+3oO+Ve1kNK8eFz
T2zFxiBA0ZpnxlJFrgGeay+WP5nqcHQ1vgi7mcWsSx8TNGcr2dm3ndtf5tpYDkbQrn3frVSXxas+
Z5sEupjc7N4I7oYEildxYFw1enAWlZeFZkEEqYmbs1dH0jQ+5Ug+e8BhUaB+tyWyAyFLEQ6GoMZM
cHbTBJzm1DrNMankvFFt8UNoFBVGeLXIKEZLrU/mZ5NX+VbK8bGVFtqSJRwF/CpX3oTXhLwZx0Mu
QRgJJj+p9zeZwVlVDFm1a53cxUXsYvQpbQKQLf1C5nmJRCNGlAFmTgjNvCpaVazLLMmIFr/vtOzI
NGOsHVYp4K6PUiEOYNfSVnrDlEewENo9jn01W7hq+y/6bfChco7N2qU8s3oK7O55wUYPXeSNZHqw
Hc6cP9Myw5U9qoxVF39TOlkoTohaVUnq73y0Isx6sx2agxmvGpn0q2nAXK4m5HxSXnRDTQfZHTSt
drYMyCfLnn/6ybTVolPQ0+HAKEV2cofkQzYeVArH79G8BkM0hrItPpoy2ypr/JF27pdLlnHmBIAs
o/EapMOMoib95ig+3U1lOSyEOqnH/L6ItmYzPPbMdafB8kZs0dXK1tOWNQb5EJGWZtigAlyZAbOA
M8THyUZSMUycgAYH9ftYzZ8xGfnM6URPtDntMF2ftTs1PLexqM/ChSj2m2ldJFwiiIY1vXnBWkln
3RJFvxaN9aUwjJwMEAF73nQ1Em0j0jdFOsTcnYU6/vqFhAyyq8el9s5Gydar5xikbduKpCIGhV9q
oyxzGon5rWkq1tDl5+NK+dSVfbfuxJThEHxXaB0PdE3LoTPluyAwUPNwJNlWE0NQI73QUe4XsHMc
MuDcoKMRz9kiYdeH/KQEauigojC0cONso7MPOTPMvDaS+qult47okl1RK2OtfGNn4ONa9ZxtqMZ0
9z0VJ1tEbQ+Vn/OBO/Mp8sHAIySKpH3N6Yb+4wuqN84moDJ1CsNnNKa3MjqNisGhnEN869zWjrOz
k3IjJt84DH0Fm2nQO+qWj7PISwR3dLa6Cf328TC6myoy9cMg33JWhY0TU+aTSja5NMj8sHDmc20Q
RDxLtJ02eqD1pBHcyuZ2ElHwoxN9eVRkHp3M1DhObXnvbHjESDOroU6dwTt37tkpeozuFTN57pZI
Kjq5kg6hFQR6eZ11aLlZG1i+XT2rM22N0WFsOkrXHOtUSHmYawQzXqoOEbhvqHf6s20K8yaufGdX
QDcgsWJnL20UPhD0WtIkkPOBQ09vS32pKhhB0jkOayX1lRa51ATeVo4Wo9/Qd80QwFs2TZjMAEwO
GARXFqd947/kaRtvKi4mOCG6XKvIjGNb4AwE2V6PGoBXHJlUzKuiZ89dYjvQYVa48JzYnMlpFtW2
mK5jovfPQxKFDkkAxJWME7tzXc0cUkKCSPdeiuvCajvy6LqETVjRSGPh8JptvV+npvY0F91jWkSA
xQCfoWrOtNIm48qD1LiUCTHDPc5bgnpaCG2fzzH42o0cgQtk526TvHgwTNmR+AFYK2pYD02hWIvx
P+1Sz3pJSmOTS7N6tu0ljK6EZ0znu8yvqn0W9EQMROaJu+VZjJhu9cSNfqDA3lp5d3Wqyb22Vp3D
6hoWiTsIOk3NtbZzxhDaSUznpW9d2r58Y5qy8YGHESTxpveYliqDtF0wfuST6NbINLm1RnRQeVyK
dTFl31mjvSVLffcUZ1t9VozW6YD6pNWfscG9YiUMMWTq7EgGtKyVbqOZr7CWiqNvxskrq+q7eraa
s2ipm+qbazeiXyztxt8nxrTXyqLYMJp9N2KYQIOS5zQCt7KbQ7ocKrpEvssJPl0EYpOy/9jVVUmr
Wcf6zBVMT9waJChY+torknkj/PF78PLgkPjYM0rYE390dF6qdFZP8wLCuop7X5r1sXGqet8P+pkq
LUa7RBDia7SXFPtei5YnzI1ym9Z6if7WQCUxiDiUX6NMsC5myRuNa+zniJH2naM2RQmgkzTPrtlU
exVN76DTj8KqEZXgEMkJumSLHqZQq3wPYq35bIviM+ZAgHTI2c44tDZd7l0Zmt1V2ipSGMybppwr
JJwoJ0WgQ9GXgLLUFa5ERuhXNmQ7ORkmqSpCX11mC3+QcjJvX0wRJzkcbbE2XJQe3WcN3teqSx38
9ud2FjgHE53YopzVOYqq9EAa31ut37junL0OheWeghG5YgIAea0L2Jn6/7F3HktyI9mafpe7RxuE
Aw5fzCYQWqVkCm5gycwkNBxaPf18wV5Mdd073Tb7WRStulkkgwHAcc4vPR4hgLtyk0UZl9Mu0odC
ECJflcZPljae96rImgty6f2fn0xu/0VvNM09Oql//gd//v+uTtYz4efXP/+rief0wRD6AdjD032x
TSrUJnj23Ic/Pyj9wsC4x+gXv4Utfk+mQfdRo0HbzhngeBt54dENNXoOPSUPmWxFUPZ5eQidcd4k
Vv5lTm17zmP5Y+As3tNc+65mgliHFl94rq5+mFKXxYy2SrqUZSHO3MC4kI1aPJdope4yU9BGpYvn
2IN2Mc3ximwmHuaE4pewPvijYv/ynByYj7/pQE2XVAWVAV3/HE/4BUp7Zy5Ied1ctYGn22/3Nzfg
+EzRyH3u4mAYm7E5FBK2cBp4PAzUGIhk3e4Dld7Br5zvuomwis/+IUrdkoZs5szI4hU/Vkm987X8
HGpvuUM/s4uN0b4bTKjXYrB57uhBvyAfie/GEnx2WOb+iLHI3ywi3MYTKqax7M91Fe9LYbaBbFiM
slu5yzgLbqla1Rc5yj5ArEOyu+1sQTq945LVhEkZc72ONFntbtx7FJh02PdvPtVieIrnyF6jZsO2
md1C6Jdl3JvbXJtyv8io/eGV6lrFUq5Z3h8Bu8lsBpxvLaD6vnDe2MfkxRDqVyTY+akksI4uwY0d
v+21s3kbDEB8n527tRo1/rRRIoEoThvxBgvWEbTf64C/hH+fhTlSFM0f3mO23guQKAv22LJjgv0G
eW00ZgR7ShIIjiXGxx0HVkX5hENLcyPN+tEp5x+2COcr4xDRe2b0lRsdby63SXamsBIAdePOdPm1
jZX+ys1k3HrGsOzwy4hrZyJtnQzkM342YvPLqyRgO0CEMnj8jeldlFH93QrGuKoOv9DuM77afv/k
GUuHa5yMSq0aaDCSVQzN8w5TQ4Nj1GElt5sziJ8iDq2ZN6h7ADHDZgxa37lbwmu9OA8UuE4bdesl
cRfbPnQWBBmhtx8sW87JmOatsipeYbwp4jye1vdDTxBE28t1KJtvv+dKoOEBJ+0om9IygnoaMbcx
jkNk4Vl1eC96DuEKZpZdXI2d3ctkR1vv8tvcdk11gJTfGIRaBE1uBJHd/U4jFa2qHHdDDE0z8/aq
UmNrEEq5bgUZZDOIumFAqST22XQr+yAr4MwwLZ3At3k0nKwZDoAY901tmVsJ2mdXRnV0eIW6hDiv
piTM0UmW57Flc4lFWKB8lBNtAezM5Yc/d9Z+yTOUs+OUbXX4zSdcoB+8bJ1y15ChSvH0EsHbVPga
E+8hNeltcV3izks3Piz4AlfC31SL8aFl+1i6lbGDUkLl7rrHNi8r+KdIHbKmYo+rqo05jPTr2vbP
Of4kiiK71fZ82qZ9z6a9p08RPWll/GbRpCsy9jGGzOEWYcj9PMdfKg6njWnVGOd/oF4j0KLU3nYI
YYzszsS92iWnxvTOWSN9mmHEu5z7l4nU8UIVr0aH2r7V07M9xkPQ2SroQ9xKi9PxcqMaB26d2kgs
p1kgUSxR5v1bcseTFlW7Ox0dyN4OUKNmSKnr76jMKz5b8dBqMW3SRHxms13czWO8zhm0AqqhgQxk
SB1nXx9bpOMydNR1LNrdaDHuFcbPrkfigKDejGNEUBoIOwJ3InfKO+NzX1O8shus4uwL+kVyQQpR
naZqnY+0MYiZTZQRjNkkmvndcfJW/cZ25msf5dmmHYy1LvJP5KPJRiTJuYf9CUfKLTVoDNZvpMsL
UoEGvWwplksFxbc23YFg+LanSPF3WCDCl461awZuTqeVj3Uxzeu2yYhEi+FSqU0hQ+wSDdVvU/fI
gf3qBRAoOojC/7aHV4lUZ81+hxGZ96DquqAfUPPeOH2k13tZj8SnskV2KTUDIalIFYQW2f+hRRjc
EHOoLQO8VEkcKe8IJ1gWjrXx2KI9Dwq3ZoUw+pEJLmKEybkVo3Q62E10P3to9YbSJQXC5G+Kr4Mr
oM5RgjU6Ae7UNCbsNSIKfPHJRfr+b7Mz+CmkmzuEZpsumuN7egkuvZ+9laN85A9LGC/IE21bglpE
r7GTkDjVOb+sOePR7x96wOBtjQV/FN+TYmHxU2/hEhnuYZk3vhgD32maHaUBBVm7R5eNkAJq+2KP
sthaSOt7gYoztWcoK2DLDDhonfp5uxIyPtipva1tj9u0d+1jYz80iXkuKvvJa61xa8T+D8RGzLM+
QWmitw9G/WomJP4B/Ir1DMjhxy1YyAT1pjJCYrAI7W0RIYonWCBAbvLNOS/4yg2T45vVRiFIvhFp
F7MbROBbDB8TjiezxAqxxFifvAhkQDy6yqX2JGLU3YU2ouI4oQ2sGGJqXtkZpI/sofBsYAy6Acz2
a1wScBlnBApd+pdchescXl59dnost7h3YPDsNN2kBeRf5eDVrQTW+oiHzG8c+hCHEqWIyGe4qe5c
pdpcWwNZBGomji1XvxQK9V1VTXw8PwhJNsSgAU8gl3HdCXKKbPGD9wyWAm/izdclwx6rGop8dYN8
o/Gs/Sbb+tKyH3spETiGgXYQeQLC+mxm0MlSYdnyk+fJLNv7vuULq2kniRdzXXeI5AdsFWifwk8Z
ZvQkkC4LdjR8cYrvkypbXpDEEiCpo59lKRHRTxam9SbGlmd1EqOFdZxahBhTMwVhA+lmjxqxEyJW
YG3vVAwTpFkTQGkn716O1KTz0UmE8tS24gW99pwGPf82Tog4jQTndZ5SX1TbGdEWwgTGWjijm2xq
34ybjnqujXhNv9y8r/152cxLO6274katR+30sBQzUWYeb5dQ5pv8BshRKW9XrrFjNbdu0uR1i6IY
5TBSVgEvNtckJIR5fQvQuTMVdGJZx95O9q7Y2oXHQK7d/FA4qQ7CpafKJ+/PVMvSSTxlEIqIdLJQ
bzwkXyunmL/cKbtyY1PCkZrPfVh/EM7CCcf+3Jkx0G9Lcly0cMfM2UJmXey8Tg53PMrU3a3AZrhl
VGjk8KFT/Fqy0l/XWffU98BiLCvY0oA6zcLb9iYeOuFVCSNl028dUtxMDO0PhbJPzkDJrnKtFyvn
6OpEeO7NnITKNKO9JOunPUnct0Ww54RCx1SBvdAu5L1kcmyP3Pvjqs8kj8PCtRx7d4CnKhExQEDc
lKnAtsTG+Pq3FYGXyZA8mMHejon3q4U42PWuhRzMm37rGY6ia9Ul8rGpV/TZKhT/QaVShIh8Y6Eh
d618YjdCc7W4+trCUy8/6vs5nVg/QehRe9CV4SH6g9aFNkvKfCfI1genc/dToVGKDY+gKpwEvJ9X
VT0+2OxiG7xz6QYPEIlkIt8tXRGv7YkYemCBazT5MohckMPezD51geY9p2eiqmhwqb3i0XA4UGU/
lptWDTNveoZyNrbnQi7LcamtR4Mzbb+ox3CyT35CVDhQJeizfuBlw5uuip4LS3u7WZSgN/N4mhqC
d6wcO95oe91Fat4B03Icl2khDY5Hs5myg50RtoyQrQoX4zT3TzFuB4B1Mt2LLiEnzfFHuGNsg6Ym
EmmcCTxcuGFtM35VYKcbf7jHbmnf6bp+SJqUCq3Gf/Dq16gtf9IS3q7Gjuh01OO3/dpezVJPGw9A
K3DE61iKbFsCptJw2d1OKAcApWkhnqfkzprC5Ng0RkFBlvFFdSgEVfLGsFo/5aQ1oQJotxgg9GEw
Hv3SuYsIXJwSdHax+UbZWxgwYK17li621+GKNm1LKTv6tsZ+MTlFjby5uJMptsgBS8RRazMsfjqU
eYL4JvdS6wfF4xCXDACDPed3nh/vnK4ND57XEOKOnyO8zRxh2FxRwmGCNc9m7j2IOIfbxy+9djxM
7TGJEFtjbozAy1yoGishLSowpb8eo1tnkieN7ZgZX1bK62JxqSCJLGLRRP3aI6ZdDw6dl1Y3eXQ0
xQnIDyE+bn32NMS63+bfeQcTVHT9Tud/IAvvYAzVm0qQ9BHXtIw5wKVjP5czFQpFiJ839+NfY0rz
V9xDQ9S89Ldu1O08uzglOGQCN78vrDahQqRu1lyv8Fjw6lhM2Iapp8l9Mb/TIkERUdeo0i2zQWaX
ELf4LOUMkeVdfU+95k5Orr2mkyr+psmN2cgpuMW8RyCqB7f1dxmuoCINIVGnBEkcE+jKbeEJ2GEv
czG/VOR3qqpB1ak9RAh6lbZYz+KsrYM5lNeyOdTQHKsZryaNOxwmefZrYhiJzU8hSbkzm3Ff6tDZ
EJaDMeYGq2ujA0YiAC6Np+/ZiZ2gqgjRtTGu+k4Ur/uZvMvJWPa31EI5FyYJtiCyokVrUiCe3w2d
jxY5Ikx5KYxgQqgcpgB7Hq12lQHWhykR2KQZtlb0u7SN965qLr3ZUSyUVx+dujFyHfhgW5FtZ7Xz
R1x3B4BdJjef6rTEfNSV8i+ju7xre6KM0jCoCKIpBf4aVw92OhEKY808jBwr3YBuIz4aEG1YZbn3
hR5/oJFBjpmnHIPwjY4Bf9MRCqRcl1OJgHQejGAap/HEMnUcemB3R3BzW6HPT4XdKfL77ZiGuHz9
Nlm79igIqGweZiMkHBTY1TZcohK7+D2VwPqR0GpTO8Nn7CBmmAge7gkrqTLbCYbieAsq2vmTdUlv
AXVZAs5Lzue5qyMCthw0Ud6mKd9nXjKHxEcZUCyHGRkb4gmvP+KoaAKowr1nh592PyLOKcsvaS/I
SRUuSuNmpcZLs8t9de0tu1/5IqnY0ou3uozoUXQMqlGidn1zYLb9QAwkL+PN15jCNhpm866j7mIO
83xX5iTCOjBZq3ZBL7Tk9sGfcBfms6bGHUMO2dYvbpllm94ZvhszhqIs9KVq20+Y9cdGOIEpwN7K
nKxFQWhsOpQbQ9jtXSElAYPTMy/3Cj/6s8ozMDEdJ7shxV1uxfF1hmDZosBFOtxWx0TukjiDGAh/
lTgdST0dP9sweUArerFKyZObgpfHE+g/WushnGJqniWRa/IF83BBleumjpry4LTVlayIYd2DfZDl
czebrGWpTSN1Xz6MLrOZbZfbsiqQfNoTj1dBWGGM8KX2sq95xu0jR3zqkVRED+O4XDz9mneIErlJ
XquKkCz2vGK1yJDgWijGPo8/ImK+FKkQfGn1oXVuRnLHedc+s0guPBnYdvqc6ZY0agcRzxJ9NhyN
rodLNtG5ufbGHGNiaTya05Ds2sqkFDk03uImevFjJm7DxP5SZtUvy5hJjIvA7tmc2mQQzNonR8kT
mNeE94XIvGICyWc2/DGYk7mxZv1eqgZR6khBDkzAqWRpPrT28p6b8FvKr4kDSNWuaQq91+n4QzUO
JkwixdBrw+tLDJoVLkhOv2wO6rk+ksOBwEcgv6tTh1tvnuChHQQ3evYe4m5yIFTYlwa0NOT3zReO
+Q3fEzd4PwaaOFdAo01bIy9RrnwCIG6Dxi4f+imUW46D/QyasC/q5DkZ7qU323ujXJKjnFrEE2P/
OFBnAXNg7C0OMwgcyNWkVY92mz0ZLAp//sHAe0c7Yrp20j5Is2vMTrAW4At7YcdHO7EUkafturXq
l8xwwn17my0jezMWsXpZxuzeSF+yxfa2MxMTN4d+DNsHdkMKe+r8rXKMcM8Kd1HxvNd1tnNrttWc
JIM2sp4JT2V2SVrzNMUkVEj32bYIvxvG9DdD/9tS9U+NzzHcdvWPsZtQWs0/MpenvgxRx9UpvuXW
2Cd+5zBiDOiyQrQGvZf769vTyQj1LENKjdJqvJE8j6mJMzNSx7FnajR6ichmZoAqLW6tBA2gFdvP
Wtb1jTT5vQiA+LoWvDkS0ozmmCi7bM62DivtSUqqfpMMvrn2+68pJ9RukN5J2IfUsyGd0oitEFkX
LluUUREi1JHg8nxIlzXzDjTdvhGtYC8HyhVQNWNlfBsRjHtTZGvG6wCwsqaKqK7RD8ninHrJSwOb
HcjCxxFj6ceuwOU35CUioBl/jC9JIO+GH5HG45Y2+9mLzfOi219isrlmUXFfiT4+WN27zBI6HKL4
hZRdc2WjAdxmbrcPc9Jv53C+S1U5IEe8TpWqdwVc9HizJkYOeeypGJ3rcJuNb0izmaUBzdKASt2u
GNJ3tN1FDzkxj/YP0fCTNDnQSxkmexfuY+eGRBuCFfkZYE8cGoRiZnybcH47WMBt5Rn36NZA9Oav
3ratw5Dr+/LWzQQLeEgtTLKBkvHw1DigX07UnaQ7vgzTMG066+bFNJc+aIUaL51Rw/dOHVZKo0eI
y9lU8LJfs0oik62Rr2SOpt7O7d+aSCCbGtLfedRSm90ADSxUb8SG3nrsqE61jeVIMVrX/0i98dFY
XHsDNUJ0oOTcUO65aSKF9kAcsN581got8FRCJWfZuEXeNyIPloC/GXHQ8Vbm4RY2ctMLotYmruNW
Zwr3OSLGqlTyUmpCV+JT7xRqoxjlt34VlmSvN0Ef3ebSpXrFsBGBzz8jTGt3YZo+jE7R0sNytkO8
MEnuUZ0B5ZR1gBLk6EEdcumcvjowZMWHiSRZ/o7dfuIPGAmiq0jqcg1mHcdMJSrWbtnnxAQXpgvC
ZXofWmcGYsMo3s9ZG+Nmr3Zyiqqj8BVRBFbLTh0tV5nRkjUAEBfYzc6eBLewTbnxc5+eDYC1DFFL
xztstXDGFnn9TYYlYg6/vieEKryop1bkGOH9+WigmqlJymUG6EJcCsBY3JprzxEhkdhWx/Gk4Ol7
2rFdOz8z1ZBmQkSpI4BcQ/xZm3Ig/ai34gmo4QFHfL/LuzoLSol8I4yNGgFoI1YDPaXDrYbEi1kT
0PSE4EST2T2pGgGJQGgMD8E/OLs1GkF5C68s9JIcZHtUjTVdrNpgufN+YotCwS/ljylOZzJn6OIs
uN9Td/qafEPvR8bula5BDkej5V24lBtkiE4w53vUV0RhtINciwL4uE1efZ/nLfeZ6T0kmvlwIqU1
WIZuxOCRfQ1jGDTjqHjV1MdYdDW6XzXDEN/bVgN560Dk+K2lNyPw/urPD1nBzrFIPlSSLz/SyB5g
O/GHTmXxgoACfBOHKTp7JppRVSnACRsi3MoxLCmVFcyj68IiJdZB64hXaeRfDH1WzUS9pDIyqE2g
RdI3jjGSysZgrg1JYE7BzNeZyVSZ5RY3FfqMxK+uUZdsvWo822lvbfSwfCS+rjHoQUumw/uAIJYJ
GtpdJOa1M/TRI2uMry58mE074hwat12vk5OnTk6rwqNe2jcCjNfydnYb0bgnC6GhWgkMJ56tK/fr
U5HfOqkNGZgJfRnsT5aRIYLDUEFGbH9Aws8LeZjO2PSRVFrmTg8WYGc4puukMyqcT1a58Rb2Htsm
Q0aG+4pbbqVK1zrE8/gSoi9mVeXbZmhHrGR4fNvte9F2FRg3wG/GQD7goTFa0w8g1G+dc3mxLULU
vWHtIsASLeWiDfJX3B09C4YQ5XKLVnwwHUBrAv7ucGLmGwSidaBVqGAywkvjZjtB3o8zyo0qCJvN
JFiU75XTcZLwi00+naB7zxi3BoIXxmRDeMVBRPOLLSu88ebYsDs1qGMJB0IBke/Y5tn6kaOjYqkb
Cn2au5gsnKAMH0cDrS4+9y8H3zzuAY9m3/zKtAitZOpxbfr5ZUn0rTm5wVjudg+GDE8hajc/h44Y
VbE1IkXyCC6p+gNJa3bAU4AfpWlXRssNUhTFvJryki/BloHA+MMaLlCoNSyt9MOHbnWewxuCOw+H
rrN+EVTTn3l4OPuyhzYG9mhFRBiLvmDrfhv7Vh3Q59zHRVPto3hbjQ5uwCj5Cd2yHQkDo9u0hMGi
fkIBIAZzwtOWVTn+JwR2eT9/AJOuRkKL2c1GFtDoPstlcoymCvI9REZlpf1jga0cUjfqODzkUFB2
1OtdhBbQsYc7CPOdPWtzZ3r9ymgK/5Bp74N5p2MWYFHta/nTbUhly3PQk6jCRjC3uX3/54cwsR/n
pjOCDmHiytvQxke7XoeHB+Epxm8PN1VRkNAiY8K19mjPcyroIhOlmN7WhPBe2Ct57Sq0mrcUuU0c
Uk6iqcaYHAwfWSX34QhWzkC8LlKQgUpKOA2Pu97X/4yz/P8G7pvl+nmuvv/Xf33qvuya+fE7SnT5
Vze2dQvG/L8buK/fXfxNs2/51f63X/VPD7f8h21L0F3PRB5tk6bH7/fPnEbnHw6pjS4WbtO2MHe7
/8fD7Tr/cG8/wy8ULjbvWzRfS+9F/L/+yzX/IV0H07fl+JZ/S4D8f3Fwu3+LvMO1KATvc3Q+nslv
9/cIOssHzp6zBi/V4KBOu4VZYRd7NPos3dSKIgyrV4hAhL9asqVEWZF2dJks8WE0CVKIim8S0nUQ
ITE9t34mAU1rJ/DMgZDuVtFI08dbHZFnNEuDJF1KfrJ2uMurcGdR2XAYm1rtWgEZ3jb5vVXbB8sK
L9nQ61MZT5xY7uBvU+qyDcsydkZqfHtGm9wL3HFEe+htyJiPoSaZjykVfGcS/insamjqyfH2yijJ
1ktnN884NwLDw74EbymPU4pLnNUw3msEoqoyhyB11WqhWmPzl3vhf8gTtP6HbxcDBIXa0vcQg9p/
i5w1BeVujs88OkfVfV6QcVxqd15PGmAXPROJDQ7Ze8xVvrEEokvfbJeUfExuIX3tutmTIPmhrPxi
6/FlklDx//7zef/q3gcIU4J0XtP2XNd2bNO8hcT+xb3PjMRyOkKljeoV+VLMCBDdhY0lTv0UHbsI
vYivEmPvph1bTg0+nBGNslu86IkwtrPyqcdpoyE8yrTVJ/fNSJqHSkT2OffZ7qPePGeqfiOQhHTu
W+gWdiBW64rgsKodNmHm3f25A5Afnpd6KbEdk+Gx2NW7GZuHScLSzl2N7bW/J5dkG1X5Qhx6vGwN
Wc+nobH2nYMHpi3s4WqnjrPSxbCNUI89ETBC/DYdzxXquIdFLObKpPhEDJ1x1S4ahzh1LiHut7ti
NJsV9CHeMtRBIZ6veEEJP8vsJnbtSLa53SBlQZnMv//y5d96BW9fvocDnhwHVxARKm4X5y9ffhlJ
c5AZWESScny74VOV+TlCK+seKmM6DUS7Qt94am+ZdJ0y9m6jen4uUvlCB6nYqqoAU0hRxwxemuxc
cbMvFZM8EK/1quTi0diXWNt5OcR6majYUeAvDqrnbUlAxMZhms0agxqVgfkCfM1Ze0v3FRFEQNQ8
OmPtj6SiJolk9kQcRhVBbMYlJh3EYMncHFRS6mtH7OIhDLHCzz2NGXMOi5IIll9gi4GHutaXJrLr
nWr673hK0ou2BcEAS/Qu+trbGbr7jFTZ3kYX/HK3HzwqXSANpmSXl87Ir6bjAnvZQbFN7pvWirYU
ZCNszCVZOIvae2qyd6Gb46SxcDaG5Ar9hwvFBeFK/CV4iiuFrUtZniIjnFPcvYWU/uVKjY4Ycqsr
mRB1PG6jWASy1enW7dL7PkZe0ijnXgzDq4r01ZwtiScVH41M/QsBHURBFJg+yLokFnKc563oftns
5JX2qms4gUBXNiFMmtLcgBDamAhApztxmf+MEznnEoVDFadT0CijOQzkcWDDRafWKtN4y836BMbp
EGbr0c3mhhXh0rQJJBmdj+w1z74g6TbMWsyvTR7U7M0rQ+XNPrFu0QMkWTpLmW0nc7Q3WTY1TA/P
iWnvSRFxDnG4aatoPi3uiOI8a/b2zMncpxvPwlsBTnrVMnvLFMHdvtk3+wUAgtit30aF3KAiy+cA
9TGtQix4W11an9i2cdURj65d5njqOm4pglri17q2RZXCiolPx+3NACyfKocU06CaI8LcbP+c0kZU
kH0w5u6EvQW1aUaKEq6bKaeSiGXEcruRtuFZbZKIXbjw8mlPDYq/royWjjIbw8HQ36CXvJvuqc/i
JscH1ER73xgEKZTOo9bOryg2njMCPreRZ7xKcEy6mad4Nc9Fvmd5TtfCZLFUaZkeBrOG5piydwTs
MWgkTtdWZJuM+rCg0WTtJRF/Zmk3LbpC+z2zwzCokwkZHmSXNBj2h5CWCbCkPx9T1QYmxeJ9YXXZ
zZ3/bVbZsO+RBvVViKK9XiDvBkpnB+sNPNQikKGmoTdej45LrZA7mpeZhqSjQx0qOsFNPo3IHoy7
2En2/eCXT5EXbdG7sxS+N6hHDg5kEPFY5sop8hMOBohqrSrSSbzAxCyBV767KaC66FSbBlZ+19lp
coq3YAsgh8lgXrE04vEMEZhL61hbWDNEnUEc55RXwuuS7p+EXxQDYHqOzZ1f6z1ZWWeP/IigirM3
ZVpXgfI8TNRqMHUbpMOBocd+gu4CBAImCly//MBEce/ndPO1xCF2s9EEsWf3pzKEnG7lXTU8Wz1l
nW0cvi3e8ClCO9mCJE7l4O2myY3W1XDIqcrZsGwPNbqayvHxV7NQYLokrU5pgJGwu+8VEA6p7Jve
mM1DVdXlKfldaKs6DEq9COluRe5n+6nMP3uhXjMqICJF44+LrWv+SBM0R6Hyn40WtYGD/uHfvy7+
vA7+eghZeEYlGIkvBP0XdGH86yFUeVEyMTxEQYxx8uQ2fjAoZzlWMi7QMyh1KDv13C91ceoyba6a
eeQRkepilDI79JXHe7WOLjWG1KMQ5gNSsxbzNqKOmGC5LmFLXHbMR8Mp6ymRt/Dgbqch80+5E/10
VTtdU2avNTOkRYAjLgk7UnbgRYQldvngHqs6OiRNYT/KYqM6gny0MMfNsvRkX96mvFtLnuLUhmY+
o6/87t2x3/77r8i6hUH/7SvyHE+4ludJwo3+nON/OadLf3Ck1FBeYcyJq7jeTtXhorA46+IuQofX
8FbqU6yGCJFH2gj2NoDQNuJx3rbJOZ36X53tfrAJX8kBCAOiIPHfF/blP3zQW8z43z+oQCDr8g73
LLKT/vVaosDQTBkISM2HsKFrK7NL49myecPkMCW0M6fjWShWYqNs12MxaqCW/3A/3baLv30GplIJ
TGJaHOZAsf/6GYiNimxkYfD+TX3opmw4VaHYESzdngrLja9SP4RZ9qPEfLo7/XN6qDlg1i69Dnel
T7IuWZ7uxsP7ejJs4YGCY8cYGqwhf4a62SsXqKrojkjlFpcuwFeWabXTJTBcFccGwc788OffuONb
kOXsYhaueZxvPwCYmcdqWlgpECKvzcGpodqmO/gn42jHaUBIY3vnMFGubL/uNnO0zoRifqjkXc4X
eMTqszHIwVqZMIi7MRruPFJAXSSnTwvQDgmf/u4/XFbf/G9fqsW0z7jvucQiKvO2PP51UmhwuJYJ
dvtVt3i/ig4Ya8H+uMDA4qGllK2EMxzYRjqCazs8szSwFaBPVvaKpB45UyyR5hSopY8L6TGrumB8
MKbsbGUV/rEpfphCMMd0QMsOliyr+KOeyJFa/OfQDSSZrz9E7PpgihiPJnh/Ih0eF2DeIJvHYdWO
+bhxaRMFIvGNSh7QVZNfBebr9e6H19gMXUPkY6GyP0mk6oMazHSlSXqYR4W7MI9oemR4DltAvc5T
R+C4fOPt0okMlSjL1l5bAxaPNKETy73vTNxd3k0A1Q/p1kjjFxF5d1ORHAfk2Q6JzJWdQzEDeAia
oDJMqrIvt36YIEfyJmSeRvMZD71DiXBNakBjBYJtauXZE6scQXcLV2DjYYEGJ+Hcdlr7Cb3Obo7c
Y0TM3QrtC2iqMPnOK2c4FsYOPbZx8lX7u/WwORK9dKvQbM8FPWk0Y+FPQ4ENxJyPXB6XuL5WtHNg
10O86834bRoVKwSBhhVcoev38C6mka7JLL1BMux2jeYl5QybReF9R0DYw3hTNAQCRIJkQV4S1WBe
aO0z4hs3ffbWLf5XbrWfwnWhiWopjrpDwhO+eCm6sEoQ7hoR9ihohrJnj9JaNex63COF1u98SKxq
wjbu1GeLU9IrXfNe3ohJSl74BFy+MEEb49W8/6Wkv5SWtiQNVIs4QGJiHlr5YHhuToySQ74kpZKk
WakjDBH6IFIQSTaanZ9IZMXeENMlxlg4uq3Fu7S78hZ55DL84q2UB0KpzRKK9F42yxzk8OK0P3tB
GME/TwPNSh5xQnT56upB+Pkvbd606hPfI+nU49oK1UeI/p83yS4i0pbpqD2UN7kRbs7qoubukhsm
ouMC1BM9+4litYX0wugOkSdQft6yPuucdG3vyfSrZ52L5pW4ldcsrMgtdxFvzH70XKftQedlvyEJ
5qYnQLKe2UsKoOtf8PHOHIOtu7khsGrRRw02mObeNkOtFaip8AKivDGtXIr8WhNKqtzvQcmIcSVR
GzH4PzvwhxUYPDHl6WpBmHf43+ydx27sypp0X6h5kWSSyeS0vFdJVTJbE2JvaYveez59rzrdwG+A
BrrnPTm4B7hHpkSmiS9iRTq63IrSlmhR+eZwEQRsFb+3DIvXjvOoTeX1wNZouPjzbQbaM1agqWF0
HG7Y4fGsdzZfbDAJyg094CF1pUNNv9i+KplVMLjNqSoKtEVYpxlWVvQtKz8lI4xaHlhBsOSAWJNl
wuwi0NIV5S5BihFDNyvdA1glZUB2b14pE4+jNM2rFSuG3F6CCd/sK7HpBpfwG2aCYSB4C5PrnpfM
OvKcCatAPEl4C5fqYckh7djEJpGP2PDXmZ8yU8bobKAWeDNhuNlrS8jqMJwTp9xXTRVuPKu/lxyR
0sz9GKfhPhbCOzaamFhmcS+tLKxvxoMuEhDC09FhHpobzodtl5ZHY2CCK73hT44pcNXZLJP1/Kef
NY5Ezq94CdPnMPsMwaN1zPVoWM7kMg7chcV8d1XmBJVZimG/NL8BlQfbkrt2Fgwf+AyqEyZvequx
LY+VuRCJZPoxcMGz2YKwSbXVuh7I8NI+Eay6AhE6q7AtWVnUYsmxcjxezrgxEkAQQV1cJou0aQq0
ajlwQQyt7k0Ka52JYTNPqX/uWufsT0xAh9IkmODA0EmyhOy3ippVbkt34bpIEzW0bPsybti4qqUN
LctiHmFYVbyj/gsZvOOVb/pNkjVQsmqMB7h7we4SRufQzUdNxpQOuwAcLM89OuUzS1Kyasb5N0HK
IxsF/1kRco0AWLzgb45V3sQK62R1tBb4VYs0mA+9pxhjc63KDaDYuALn5QOywGGs5VrkHbUoz47X
fY564LdtvJuaR+xfgfdGpwaOuaA+Me1sJ3hVd7cJn4C/JAsL+X6N2xUFZAye53bgMyYQt3KdYOeN
xlnNpUNvqzg5qEIBnx8J4xpZI9bcQbSBC9i5Z1FM+HhkmXcmualpFtMumbSYyB22nmLN1F4D3wOJ
kJV4e+hN/lGDO58rIyMh2xOCGw6DVwUv2rSnnawMbgYZ5vQYVYFYLKyvNjO3XcN0o6+pO+kzDIHd
MWjEB5s9OIEYg6w53sxK3XrTdFdiLrk/GcHWceDXN49iZl+H3AjCllt8eUus3ubewL4aqyDbJYTB
RMVNsOR8br4TJqa3iyChVfe/2/6QhguvRvjJOfBEFYFORC/a0WGq0ES2sbggRgM6aGeUwdpve4MD
r/gycotpdqfuROHRxCytL0zQJTDrFfZ/ipUTRLMhxwdNfO+XmbH4eoP1LEfvdVgrGL2wxiY6UKaT
W/LeMIli8BlAtqFlFP7DiMmEtEbsHv2c9Fptz+5+7jHQhcaTMpitltXcHPpa6V0FA33S7nRsrWaB
7bF8dsPx24z4NtXg7ylLxI5DpmIZU+zZNVC987D8zOijWYLhvA7Gw9mmrV81UkqQwMArSZirCX0u
CWCthZgwV7LW5x6EAs0iJEMm4X94X2Ov/7IAEFLup7+u/rFmS+86D6EXUx5E78Tb/NN6YSU5stbs
HS0/+3JTNuE0giuKoXWYhno79nW9BiQCNadWf/x+jJY8AHitlSYTPEtQhDXVKwGMNYh7X71ftWdN
TL+f66uHXxPGZM42nuV7JF15cjkyUHm9RRz4W/i9WDNqzPBL4gcnTcczB3lmtiZ7zYpLeTCYoNLU
w4GaNzBENcO8wjm6WGonjktcsk2DiorpVI32ugfO/riLAdzx4zct3sYulWdRs9bJOm3XipxIjJv4
SEJfH1U88tmNpymiZiNv2x0dzkxEC2wXeD2HG/5M3METg7ayiFDlWaBzxtehJm1fuASHYEIehMlE
L7NB0TgNiOFeS4pjXDG80qzUAyuZoLz0E0ar6VbVzK64je1nDucbfD0NW3LvLkOLEXyTnWNEgOdQ
Yn81YupjmqXumus8Z38gne+suYEG0jDvJt5zRHO8drLSJHXLgjfxoM3BXnoqLchwiDdQCZxMvUCA
LKhcl+4JijYyQF2hZRLZd9QmMutxZQXMFjSxpRX5AEXKY3oEgIDWt8GbRB4iq8XA2JiKH/zY9cGW
pLMw2Wh3fp8BA5WKILEs9VPlhtyxC01akaE7jyM6V6rhMcj5yHRwQZifaFHTRMuYtE04DHgwI7WL
08lZWZXZUzbovTlkCs1o9qlagBw4UvgxP/4Nu7B/Go0QAMyYcr4ai/7Y2CMZaoNizg2WZrAGIwl6
he83cMbhha3kj6lqc1EEM6AFgoI7YP8TEl79OcJZPBZdP++HppkOktEIh/fyFDcNnwmWpYNDgn6q
TB/CoWfePYkhq6MyCBkYF0CAL0PFAUqUa5+jcV26rrHVjvcRtqlzTsAKOlQyxFO6aY3xs7fC/q6C
4DkZnwNX3szG2CM4RZt/OGdh1ThX28UzxHEj6YAy9kYGyrTVDpkV+xe9wXvqtMpNFDXp0jTtu0jy
b4GbjsUv/S1hd++Cx0gFKSSK2VKKgEy6K8eXDiv4Bpyi85xP3tLBT7YYBj/fMmzgYjNWxlIQxNsP
a/4D60Z16yoK0UbGHDC7npYmM5K9l5TjOqSIpc89ciIOYl9EWnjvixZHsjU0T8WIysk++teOLzU9
qOdAcIJq07E5Z8G0mVvnXXiPUhmhn8tA5VdN0QO8tRISBz+CMzlvbR6qPaCDDTMZ3JLgjcyBgHDO
IzPKqDg+usJbJr+Lzi7spdm9BR3lJ8TTjgRqN6Np/hhe8YqDgXQama+FauPg5AC7gxFopfSshckp
aajojnxbbUBvLmD/NWf25WAdOzKmh3lUT0aIiDxFj8lO80JGzbrkg/+i7D7bWeHck9p4fEGPytvF
2LgdIyE0gpwUVtdV3g6ZrT6qXljbSlbPrbbqfaHqO1Y54hhB5R6DnHXT5Vfe/jM3mLpzmabpJaYb
uwlDQpjpVG6r1JD7KS7e/RTTdim6r0iEv530b9VMn7gDu53nJbuk9gPcLJ44tQYLb8DePpnBU8OD
doILqpZFocHuZIYCKsE/Eov4CvBcot2MEc9Oa7ympSIpn6f3KpyMc+7mkBS4XeN7EQl0uHy60AyB
FEmKfzGOJXbTR3lM2JXv/pTlwKiYbfJrG9vUmP44xLDI+8fmVYTGmv1IgqyruCh6qrtCL0KO9X1z
6+d2jQGrt7cD4XQaQVhrXI5aW/RKpmMYzKl+SUL8O+2eY1x1t9ppyVH8yfa4couUv26dy9exLDcF
oGdsJUW7jkKubqaRmcdH7i8NDAfoKRMzS73kSXhPHAGZP2KTqh30fip1nM4DtDmh9c5Gs2Wl/BHz
dGot+DCd1Y5Pg8sJtENCtNjlG8guxhwN1JkWpzZR3b3GVjyrJjoaVdkdGzSrAJL8yozCCKAjSOM6
UNNCtqUkVGwk2yqzzTdKbjpqK4rxQENKhD206S5WWr95ckivtLE0xEzhB8kMSAVAFssYr70pVm1f
u/cZbt5+KscXioaGBcn2aCmdmW3ZdahXUdo61WF7qnrEk5h7zmJG8lxkcditG9x/u0Bkf4UEy+GO
J2ifuT2tEEW99T8au9W0jAcK7FdameVqCPlX8jqUtQNqsElcJVGIjN+GJFUwwGznKef+klKNocks
S9NPt24/Ezg3cRElBJe0Da2hM9y1q0u9ijol1g2ZdTy7vGdYhouQohYAaN46abn8D7l5blAEV8lc
8eLLcy31iAmKB6YkiFsXw4HLXn7mOltGNsuqZyUPXtJ4nxp8CEp4JzultMPINC+QpLwIy+Gw71wC
9o7hXf+J33vaoSqcE0rrTeJMNlKwI+Lzb92qO4eexX26g/bUtS2nxMF4r2wPTrqfMpxDNZ3aOHsi
CZ0++SxeiFX+hnuQjSseYai3+2GDh6zZEBImBLAMaDQK4vlnCMEp4q8k4uKHP6EVql1P7YqZUi5v
BthtAheIB7ZJLml1PwJss0FUyiGgnD3e06ckX2XbnuRUVZtq5usXsAQ/qIBhvaLMy+6j4sVzC3Zm
aSGjWSZ+pNDd2Zh7t2WdBbcpZq1KnQLnmT39bnOTO2DAU61EdpEhWlDShvkbInQHt01/1Iyq9mVY
dXvTU942jUHXVTbtXmKmXq2dx/e0BtDWDipaGRM+35zM+dUjiobBasSIVEyfTanPESzcu+y5izg0
YlSAjQDEWc2pAUDEVnSwa8u4i0pybZvELzHZEj56chCEE3Z9CT5IBsMznok3JljmeuDjZTF3/xjR
cKhU8aBLoutlMN4gX7XR1uvbX0FA9rmUvOGlyPgqbsVe6A3UnbPIQ3OjA8eZ8lfXjtu9ADOxcAOm
ccKq2zXzqJNPz9FxFq8luLDAATcsCvM9C8RLwi/ghaZEFAxoBHTcfRQXhF5GAAGuS1DXNum2KvJy
DzYYNwJ5uBnn71gzf4hQxshGMVVnP669kZBmqCCXVwfRdod/nvjWo4g8VLAAc4h+KN79u+3n/Smp
subh80AyNfDdmi4T1hoi+wZ/IobfqVv4E2Fa3Q/OukUCaB3iAgN+kM0AXnHTFiRI0qLqL2TEnqB1
D8fKrr4onW7CxMMdyC4o3JqyysdLOE60c/A3CbfGzI9FJA4HBvDRxP0YHr+HErnYwwad65cGahUR
86m/mm7xp5u816Bk6DmEFpm22jqFJkQCl7FKPFZgKWitM3IGVdwYZ+HrU4inziVolnRSkCMovqhU
IeeYU9CIoXdIhmhbPHQbHTs4R40TsVdO+mQZaRaketDp2mcLGPSinPjYDIdc5oNxuC4YnynQECWT
ppNOCak4Eo5l0EL0/mfcOBJ84nhkbVG/iqMcKc8JczgNYI8POWnFRVbSk2M3qLJI1Ok2yx6fmD8c
LYmdwO9r/q8+ECQ0H3ujKSczEYoQHrt2O6mfvAhtOgFMWLlWWJ9sTMJ+mX+UnTAfdO/nvrDDzaSa
vQFiFeO+oekxQCupxqkHC3UG2+qeTWn+QonDC+xh6ABzgKew6MLgPAxwQhlEVktVpcv48fTN7keu
ZP3UArkA04SzmrwDKa+LmniD2qJZ54hOR0DbJg1jg/MA+z3mp8MAb4IHvTbyS5Tl9WaWalxWrncN
pDWuRslcOHK88YWzJWlE059OWQByBg9DNFsMOaAU7iFAn+N57JmTp/1OVFQdFPSNZTVEXZmcmPbX
Oy27aNuNJhgm0sFbWzC0BIEV1h4xBX6ASM5LoQrzkFQJkfC6B59CLuegu+jcDrYFKFR+IzG4ELDa
w1RzD54fzLwkVQRl2SRyG3FBGmeEJxjhhQPZIjQ+gczzatr5WxRSzGNWNYen0U82XUlEu00cfzU3
eb4pHjPRFnBhN9Qej1eIdk9QdxESHO4KjFgZrY8J0dUVF3hMjj6Lh59iuR9K7wsK9XyU5bnVpbUv
ewPIkMJF0L5OJOJelPBfsShVF/K1lDmSEl9AkONyVGOcsSpnE3LJwiEdI7rQdfHcVljLYo1bp2bB
JcaxIf1u4UUJX5uoxLJKNgvIo/lhJ/OWiE6y9xOpj2UxQm32qleOGyqYEIWRYtYORX/NhFWU79Mk
DpqfKLaF0Nes5Iw1DLhinckeNtKAK/LPPwIhshXaIin3nkR4ERMUV+lHwyDuXO+R3DA8J0/gTbpN
Tesa5Br/wxzgEymScchuzteMfLEoKKZoyZeuI0Z2wPtSZ+cZ+NGrnvMhXgcOM/pRxWd92t1wmLpm
PhuhvEXAN3dTxDoc8ZtSswMCgLuVIyHf0rKr0IG5/wNWWfJiYL2xqJQQUAXYIW8J6wTPTKf35gCy
whHVb7uJJxAHpkarMI+ZPw7LuGh2PgGftVNa7aKdwuxIixPAspbys4Ba73kGXJCGLfDImWAoq8DS
8ev5w0+s59p3z2We1UfRqvbq+vVfu27CX7XAYCFl7e1wBn05gZy458Z/LLpqY/wS63BuvUuCTSKV
Gpmq+pUY6Rt3Ur3wE6pIcf16ZpYfSu2BtKOvyaPWDoIyRpEq9ugwy4iKoXQ3H1KyttvSeM+c+T6l
CYRZZ5xOZo8gkvPdcNGZ99tQBgQnx2Yva/gq8Wjkq3x+HIij/lCjnp6zlvtkl+7Apupl3atmO/o/
fh1nr7M1f6dFBBjPRKbQmhkrqIK5gQ+ocSmbCfEllpIWCw1uTbkGTAJ6Ia/6Q09GlL8pQWTT+548
jdGDk9CqLcf4HNhWuRvM6l7NEEu1rXh2nOHdLDJ3A6l0D3sgXPUR0Q7D8G8TVsSzNBHVCzLaN9sx
hk2IK5FwEstVom5zGH20gQw2ARzERcTnvjrykeUr7iNUAXLS9bEgTwQGdcIeWJMOq6XALR42rzUU
uW1Y6Pk4y1utOC8oTcKfIvrgSIPakhWOd81iaPsYl62rSMJXxjx5rVo9cdcc3wFmPKX99AbUYG1q
jr5h+9ZZ0aWdHeRBGJfukLxEkQGNwyaKMCPHLfQudiFXaEJhy374nZccFSqTfUQN2DLb/KVEyVr1
wyPtEdGBYY8eMnySf7aRyZSt4dJmS+QYF3pioasvhL+lmTtPPi27veseJ9/5k/NwEL1u32IOdx4B
+4UtM37KUkMy8m6Z9G91q0Ao1QASSJLpTo7nqsvfMwBoFJCMW+yl47ILPdJb3UzOI/KpzC7E62RH
9c2S3aXDc+g8TrnNuSsoKklUCQE9ciHWG0mwtlkdsVZhnIqpnkirHkxpOBqb2u/24PdP3OH8S4DX
e2Ei4Q9DkBzMdv6CQMCT0yIwNmFw6SPkHkBp1zpoPosBobBUR5EANI6cjzzcV0Oit+GI86KtCBBW
SlySGq5ebLnzvpm+AsW0Ic6KV7vnQlXl/bM3BME+1f0FYzN5aV9vopwiOi8MKTiZVq31uJ70bzWf
Sedw5KPrcAWp5JbV/odq6EJpQo+5+hB9GW1wcxGHFlWic3iaM8fs+VoIaPhWB5BMFpIzFrLR2MRg
kgT7MgpyuGmaolhx7tWgJlkXCz93n9Fvl7WWV6NiL+A06XLC4N2adUnaDAQhM1rOIFx6Jwsl5gEO
fLBpDX1v9KICERYVwTFM08W/8T+KgVsMub0s/4VJ8Go3IfgyxQizMLeDM+57Xl2vuTRZdG5etgQp
8DpN15wABVknf5EexlNqwHyyuFLP/fTbSsx30HlvdkpOQ3enNrP2Yv6xw2abGPFdzsm9CsSw/Ddh
o5BWmeJqHbgM8tCMy1LdPKCyQxrfYwaFVupcOn/O/8Nr+L9W+/+G1V7SHfZfO+0XXd3l39H/7bJ/
/Af/WZQm/qVt3LrapQ7N1sLGwfkfJntL/4umUGl75DWxYGOz/z9Fada/EFNMx9M23k5M8AILzH+6
7A37X7bCef8wfmLfR7jx/ic2+4c3//+x22gT+xZfCp+vp1x8N/+/h5QfgEFeV77l+rdO4j/iYVXP
pX0mb/NcNF6yDZyAs1p6s6bE3/WM6IPmRZrB9EqaHIKFeimbFSlcZ4XcROhmKE4SLlpXJgleDobp
01j88YjyuJho54Qgch3Vfwqd7TOHHkm4uTA0k+eJJkv0Fs5HGZ0TRcFwWNJ1pJCRF83kvo0lNTUt
FVJ9PjxxeTqYU0w3GgjPRYmR1PP8ZpNGA927wCOhnEJPbeR05+D0JHQOggCI9DHYiUYRHmdP4lhh
r5Bpj23GVa4SwSbhfIeiykJXmumm6wGMGl63hQVXHfLIfLNGuUmUe8cORPSKOh8fVucyzudrrrgw
CayevVbHNpyfe2HexNAc7ZAiSDAHu9RtubCGDRzV6jtJ5Js5dLvWETTG2Q8WDqh+xJ3VkIN68nGW
0IzrLAelDKrqtMvePwB45ODW5BTQKIBJXWO+g+MAo5LCJAuD8tw8Gs/gtThPPdTdRJQvciJFxegC
jTf3XhTWikfsl3S+muQByjFapftDzXG55RH5Vfj6qAmsrlWavk41SDzaN5hyWiUZexluQ7Q/UAHj
d/ldc/nfjhZJfqVfQn7pXSeImKETP07wiUbZBbbYNQ9OAPe2TAR75vHlvrTkgXirWNnBuBBGFBya
imRwK8Z1GsP/pK8pLDlJ9t24Nnpjb+oI4yyqQhQJbisZMXHboVkzz7dwpu+u6X5jILsODcNlnI0/
zUSuMMvHDxPQe57FAOqQ0Qb/r0qNg7ejvadbyBhAK50KRhT+CanVZGgP6niSax8nAFJkQAdSl37y
JDWHOSjQhWfEwq49zYrmpTHuth64XGHk8RaQFYRcSnB8v30lsv8kvYNvFVs4Y+GCfhzxkyXlKyCF
X7TAg5ilg8v3AbEFQVY9RknAD2puhLj9CDbqgxNNH/RLeAQFXrxuUvtkSDazG10HOn42BMVusxcf
ibwwSzLacxQ5zd6dL4ORlfsAqvbCcD1sq/pX7CMQCwOPt0sPh7LWY/zlJcQDTXt4G2tSjTlBUYlS
smwUs0Kfs7MX9zRSx1fOwzS9GiEJ53XhGWI9+obYNRnhlzB9rmP7MUXHhK+5h9WoKhe68RY+hdXf
PleKMBEvlWLQ6Pr5T9oySUzK+Z6Cq2aOBXgNnM5nUmAZzP7hpPh45CgQHeEXtYwEpkdpAKUUXs8Y
cazgblh40yn/5vyNksycm5GAS/LPSNA1K3BIBNMQevzsvXRZBwBzoTjVl6bLgIL39ScExufkR4+4
vQD0EkNmkMINmMrlTOLG6uwIY2l7FIH8NfuHWjvdqxeEmE8zTFLAXhymzWC1onOMt9eOf8ZHfROY
tEUxBu/NA9RbGDd/rFtYWAr6dGID7Y+bp7ZHgIEl48W23DCAOLaPFIU5cOOXoOK7ep1XAnU5C5aV
/GjRtrEa4zFQXrfB2BKsNV4Zm+CKRiF6HdXZjepjpcVVTZVCf+Cg5WMh8Drug2SlFR0+CSVSDvBJ
bqG061gFK0BZvvY+QPW656oTd/3S7lwMdVXXIE23EK1ItxCQAiELqtsxQ1IutQT16G998G+VoFCr
EhToYukmydeLnZ2CW7KCs3gc+03s9A/knxfk68oZ86c0Tw5EWi/eQ6XnDg+XsYeg6ntvWCYOhhRX
0hXkLdK/Ki7+orBl2OtTyELJZ0SRtaqba2jmvI8WBTRUGYN4duDEJHqGXFeEvBI0V8ESQ3SnGIIs
JIKlHZ7llH802thP3IRwP8IS3dYqe3LMWd3LAHFZVD8hbT43JpByIQ9h1ultUbHyYtd4HgWFB+Ew
/8rt3zEdycvWgodvd+pitxGcv6NPPtvKXVI6IxK7rE65jE9BU9y7XrW7sKFBe/R+EtrxYB4XhAsc
mwUfzc13COWLS1yzofRZ9JH1GARBpsDblp+jMp9Zafbtg/xJZHdmxL6oHNug5Rp9ss/SJ8g/4WIw
/d+yO6hKfEhRQ1QIcA4z+K1G/3c0hQBHS3gqZibJVWPDXkj7FPX95xhGA8V1/bQClbMM687aedaP
VRPpMYXJ1EyV2xEso8b0SZES15hWb9WUvTycEhPAOWZ6cGKj+s0yqMEDDqH3VUfUf0ybd2W7dyu1
gh12UxilJWWIxJ4hY4pYvAYJb+1kKUzbdrazEZ0N03sV3pOJ45dnD1YtvNZjBZSlHeDFz4O5MQTv
zlyscpdogtFjXkznPEJrwKBLKXQKRNOyDNIoHTk/yRRJxFV/q0Ru7VyrB9E4p0w3/WTcm3ZINwCs
qxxwVNivzSFXz0GrEbzHYGVObrvKzfx9nqQ+WU5i7OhNpGdttm994VvLqm3yU0EB2MIK/LXAEvih
0t8UTayh/al9XQF7sezpYmSzvUApR50PkUzn7hnn4MQ5Z1ozpd2aHkXrbc6fj9KmnejFRk4M8qck
uHtzplaGeG1H6EnOnD8lyIX8kZZa6KdiIlri2kg8jfE2oAXQDpCtIj1/OFX0kTvRtzOxe9jG9GNE
CsHGlgtCDWR4+mUSRhvIUZoxQfjT4/RcdJpJV8Jrv7U0hOYx+DDSCGUn+Ss4bTzummfoXR9T5dRb
iBqMMjlewMSExTaqLZ/OEaAaYmda0dGHpEMuHZBWQwQBVc9/5tB69tJyT2p8kXjRezuaOCVziEqi
u1tDSulA5zMHE5QvOQ8m5UBeXVESOY38Oc2Bvh2es8Wjmhw6WnH1ch60trJeTYbCma42sxnfRh7T
KW9OML7eHCtIr9grgS+sxlonN9PmB1eac6UhuMylxIcyNZ3BeMIZp4neaot9aMXRcqxTcQz/BAUV
MDOn2n0XgEYc4cARXYOqMBLxtuNoT4Mqey4FQdEoXv2IYL+MEkIZxXSsJWC32snWdpL91lN3jU0i
4QjsLdt3x7EIU9mqgZxJbsPmLyOMNZOqeePJ8LML62NE5OjhvB5AwHi/wmiJLYPtoeLPOZrFFge0
OzH2DLxI4L6l3XOkHzSPBAbJYgi3uISgvBHVisbq2DbRLY0quCkAJ1dOJMNDxQHKsbEUu31YIlGJ
vwKydpHWzxrqMOe2ZEWrWrhSTOY4m7LZtmwDq9iF7ubUPjDwFLg6eiJzQflMvGnf1LYH0I9phbDa
m1F4f1pZ8kJZBmDo+oVx1dqo9VHMqMFVyT6StEGz7GLJxhTQgGbCPijwD/eSLEoAY9O0XpVu/gbW
NOwIuN9LaR6dpL6lTn0jovlqSp/uYZs1DO/6LSsquHWca0yYUDGHbtoUyFyx50NKy7YtDbFLZQFL
rUR/ioC4OBSrUkH5y2JsDpBJ432r+yMC5QbzpHWKJzK2cB6qraG6b5YhY9NX7VfYR0e+Cnph3FwC
9N2FTktnKXIO6hTH7QiQrQMR/PI8G+52Z50sm+aGMGC6FXU0I3W6vvqhTTFoj/DHYGbTCDvD3F8y
7yreyXXb4KLSgi4n81Ta+mZjFxucAW8xd43EhXZAjUS+LiWgeqP7wxJxmZTCLBFjeyKm+ZUnxsoc
xo+MBCCQSIZUzKg40/cbon+wfpT3PBTpZ2AlF9+U7TYigEKNU/jkp386By5F7c1Lk3Tc2TqA/+k8
76lPqENW3i+geiNU4fbF0pmN5Nr2aznD0eOaFHGcWrYPFKPdd0+BoFMNw88EFeJhwR9vua5+6445
NdaMsOjvAbYYyk0xaOIqkYDR8QgDb0Fl/vbah/6uGF6PVv+XKMFvoxjkcRDusegt61rT5yd6Jlq8
rsGKxuM1tvcMS2twtJRf88tbXH/yFuwaDs1EdPwdFS1b848pO38TzO0RVTOj8RpArZENq4Zw+or9
YwXm3do0slqkWKYHumIS+bcwSLIUQMKWqo5erYK3MncLSDeYXDr+NL1rM1V1lh4vTGM9Wiom6BYx
YzSMqpvKbw+iZMnvi5doDOlssOkMBDB9MUcJ9JRqvaRp124+jcu8ntepwieQBxOHtBlLDpOnJfaB
dqVBrmFceRgEkuXYZ/upNp4nbzykJrv0o/yjUC8aGZX+HfdeObxjg/NwK1S8pUYCmrwnOrUMXftv
HaGAed4I0zbsTm5nnuL4dejodswd+82QGHdyl8Ggh01mLuvoYrCIOV36zBjhUVRY0NmMoxMHGuse
PNwsoanQjqtHrhM3QWTvB4BTZGi7kQfUpISivzlx9Wn3zW0cZnStkB4COCZMkXFfM4w1HZ/Sjt7f
z62yjm1c7zGwMsAMSwu9K/rQzVH2gjup8geIMPoaagPOdiyuGMsIgClrWScA3rzpQPYDcDl/mHXt
QgBpJu8aRheg083KxadOedOKmRieeUXSklRpJ9uPAN55xGwf4xSJ+wi+vNVH3W6iAC4Y9mE6XoHV
X92Q6jJtvVKPgS3e+smsNQHSG5GXHa3Qe4PJL24ZYoI5T0it5H6sgo2eeBRzp31yLN7DqcVux31u
+kyj5T/fveQs14notYyjbzr8BlTRgbLKHhAHWUYydM9wkBeF0e/Lqj8bolxB2nAgIj1YkALj3uza
69G1vhKLhG0sDklZcFJUFKzHTEsrJwPglwQYCMFweSXmSbs6i0b/jvzQ2qjsA/N7uIpfK+lS/hBH
T5T9bmIHOcdKCL0blQyu1YiGWtU9GQgSp9rI97pSX5x7dqaZ/wLq0VPvNIklhn6xZtfvOYtR1TR7
GSCfR/wlZ2UISVJZmdqaITVWXbSB1MlT8mK65sm02b4ZOW2UWR/TgYybrJkIEGlcY6LnVlfW+cZM
qo/WjZ8J65Fwy85yri+VRVtgGF/iFuhKzMHQbr5rEA5LEgI7r2CKW8fPdpwQJY/Sz6qtvyk2HMRv
JRqMrIz9glmtS3+8Z7k8BdO3jL3vDmc1UKhg3YzVHz80T4altqKff9JhegoGWkd6bPu2Hp5czemv
Tu54LU+0HAOqb15LymAHVZHmT57TWvzUbfMdMWlyfbHrRWqt//kK4WeTWB8w7H8k6JS6gC1q1M1b
TFgnf/jpH7WJgResRBVcIvorgTh/gVYDlkeSLRfO5vEjGMJbD0l86fP005y4J9t5RST31hjxpwtl
fopN5Idx2SRIVVhfaamLrwjvwKAK7jRm9uFkfON2pHvOuLjGeI8UIT3Tsm957zz3TnopnfCzT3Am
wskg+Ewygt68VzMoj/2QPscO31SqoF3JTnEc2QLDuGZztUqT6W6w+Ib1D2acix5Ye0qi2T1KSvnv
7J3ZbuNIm22fiD+CM3nZmmfJli0rfUNkOjM5kxGcyafvRVd3n0YDBzjnvlGAYLuyKmVJDEZ8e++1
u0/bCFiaEK0i334ljfQ2/xZaQPBr3tzVIKMQls91A445pmuwRuoHOVY73oNqLovjdjPU78QC8Ell
XKrQfa9Gml4no9yHhZ3PeORPKOdc2cEO5O1Li33O0MOfABrW3cTLqtX26/z7VrW2oA/rkqfpJ0dg
2EMGJ+xI+j+zGC5UeMKIKrkxghGscLfBGIoWLnsKqKXJgWkWF5wTL6GnX9sG45H9GDN1tJx6nu1w
OwNRN1+APwMbl3NbhJekC1K2a+V14MqK4GdGUQ1L38JGXesP8ou0lgoDj3kOemswX6xe4SPp5QMk
DwF8gFp1jR1Q5L+MKFqDibwEbk0eidLthV+eYGGe6rH7VQ9EH7y+0ZfTiAjKkkzsB0+wa6erJpgT
+UdaSC7wUF46v/6dU2u5ND1pLkZ6EHDm4nKeGXweO9NIwlvGQjr0tISS4B6gbKuVnXJFmMNfjmeb
dOjerKLWFza5lp+jw50ZXeoKq+HUCfF3KIsvioYJEXmhs+qNci7yii80N4oFPqJ7k0wXlWCV9Xkl
OhlxOGQtVmhNImBQrLhbACmgZmSMDlapbbiv/fSd4s/89rl+8auHu7WQaXggtbWtqDtb49H8RHfc
BHE4UiaC7JdUEp+I+DATjqtMByZJ7nJqB/a4xmsPiBCP3qmREyTcLP2kAnNJWO48Lqona9MATTsj
YOlAsTiMIj+q1nM//VUQpqfW140rlxrpzfl5tu02FxWfNSBP/HLtJcuBJA39X5nhUBeD4LRf3El2
PHG8vyqdfLatSrlFx19mmkauhRHMUhGWZjLEBgiR5qE6DLEaXZOjDXPzW3H4X3Xm/0GdIaL8fxdn
/i0L2QP9/O/iDH/+H21G1//l85ZaPt4Xts+oLf+pzWjevxzX5AgrPId6Rh8P/n+JM6b7L+HZriGE
YwBJwkv+X9qMjqTjQE3iwRA22xX9/0eacWzjf4BY0Hf4/3v8VehA8HCc/5GEVpJ/Jhnhig9/YzXd
FW3xmruw0rWcIR5KYHaBhcBa2w4nvSAqWPRVswkSCr1aZvwLQsZsrcbZkwGZu7ey4BSmd4doOY0/
Q3kJpblpIzs71u4UIGBknBDMkt1sFuy9ZCwu4GyghLQot3XQxBevZhcN6J4sUd4jmqt14tnJkdfv
d8RkcutZyj+LIKx2UVVS9iibM6jQyRDTOu+pponB7190I8guGrRnpnwkuHWaLy9Tjg/ezn4hBeSb
Tpf9MQfslokMrt9o7iG96YcwUem5hefN/MsNCPIkNrWPWMGZvBS2ukRVrG30DpNJ1ObhRfTOXhb9
fnayk8eQ/SXCAMyZlsNkXFazFP8eDkm2x514MQBathNw7SpXM4FzGi7fD17rDxd2YFTjIqxtAsM4
Y3DV9uCJaDNvAfYsmVfWa/rR/kahG+66+WXNlVtevr+CMIMjNSaE7Bmz4W3iRUoaQ6eKa34poqJy
+NdNB2UCslIEF3ydQj68VO57EHbx2cys+PL90nOgYtSIJXGZpTUMDROojt10ztmQ2X88fH8rG38x
pNCtRZ66JzN6J0SlnRXaJN1mSGZMYjKInvMPqTbQzlaA71CxxDfllF9Ae8ttSjk5bqbaOnR6uo9B
mONUMt3z91f6/BVzVbwfJS0j7Pipz8C4PhZUAH5/9f0gAkCDnt2vLMm5vXFHe+KeIKFxttnvhLH9
jjkR4PR1qocv378gwCFjzYcupo8OamcyP3x/RSx7mwJkPX4/32n+4EzKTLeg8zEQa1qocG+m9fqf
70N+v12lcfszs+JnW/nZU6voWOrwQEEPh8Ht22RyxsBUq6YKaFekUBPHo9lcPR3cl8gifc7nkSCV
MbN6rYl/JlV9JV1F0xUYGh8iKrOZFJkAjBSzSD06CAdIY9c3/r1tYvbwos/PThwWB8CUwRYZs2eP
Yb0rHPurvLDyj4azqCOd7o9m/U5CpJ2FCcqoSACg927xKxr6dAEQo18DwwxouvYpPx3s7lXAZSYI
p6xz4QwOmyY8mARge0qN8u4ccmZbg3YK7wOMzPmENfwo4ldGqpdItxjyk8pMsvn3iLTgluR++okN
ivxe7gODDahyI33jr7NWZ86fpNGBOrUOIRSnCW6jK8MnuqxkqF56jSZM8vML1frll0+Zlj/ARikS
5MageY0LTAuKvB0jMAfgZ+BezVqztmZKFxQT4p3j5w6+wdxZc8yJ97Vvkw8M6TWNE4VWLOSa9a34
25RkVIrwI6JB/MWgH305uEK+jHMXXm3R3dfPP4PQ4J2EQpVJtfSvNJmcmEPnnoIJSYzEqLtDWi43
hgQ0Q7rx3rVEqNLp08O7+pfT+R0hM3jzSeIMYYlwYxrajdMPxyz6GilUnS6x1coVntgvJk0IQpEb
XSSLGAGrsng3NYy8XjMG99rGaxsxgobCUP01suitU5N6hhiMcAHRn2byRqGsD0uPgcgCd42jEwXO
EQpiBxgMuNW1nsV/I0ZY8chngSDYV5zLgaBdcKugzuyLiEyWVgRHxrDTs2EnCufWdU7k+AgMnqq2
E3DFjfFzHOSKkHX26JL6zc6ZHTrm4LzoNI/swya60U3KwF0Ww7sr8kdB+8EacaE5Ece+m+yPbuYA
rN0WHE/tebnR4SNFjDr3mnxrpuCHP5vygqi5QS6KXjy7OxOxAx4t+h+Tein6VKzKCBanHDL7yUhi
cn9RZ2S/13BJTzmephZ6Vokr5olqMKx8NPQRDJvn5fqlalkQV/0EbZO9J3VrY/lZDjqfdC6aJpf3
abKwyHU0DMG2PBYF5jDh813He+Kbboy/N4kw0FBKVWVh++yTOWkw9M7Zi4vqXe9t3s062ytpINLG
Zb3PqDfnCfN0fAvYdUiUekQkOA+dE269ObSCLrSjbpORDL1PaBPoBmOCcmwl+YjBOdTXUSQ8hOfq
d97DmhAEoTeG7wUveV7cv38ZzE4Rr3lyK1I8UYnbDFhKx4fZ++VLrCXersJquhi18j0dpP4ULiHj
XkF46BiWPjukVT8rbr0NjQk4HpHWkCFxiohIMY8pT1Ucnrn7wY7uHE4BHTiMvA60D4dtpwRNwEWc
cbsd6+6EewnOiOGF755Ny2BKAoIXxj8icY9kxC6l15Vb1flY2f022FNIwvgEKXYTumh74Ry2dcl8
npHqjKtRR6+CQglk3/7ipYqTT+EP+zTi2WmD98eWcnzaISfXMiGGYxWQWSNHK98a+i26NHKeFQ0+
hj2DRyqdqZmdNk+CRrCUYc5wRna7be/RbBYb41bNaDE/n/ztJJA2ne5dfb9rZf+FFVPiGuTMibDX
78NqOpdx2DFNMN8cJLBtx1drA2K5jrAj2/yPWUXtsRuHsxca1mss7GvC0vU0XDKrpijeBjPQNub8
9Aczfy+o03jhitlFyKRnt4jf0ZPap0kf31YSvNoEglFLn+nhuY05KtZTfyOdKl/xcN+Un/4l1eru
0iT69KvwN01loH8Inq2E0f4Z87Z/saadUdMn5/ZkbyHgwDdW00vadUeKIZbfzxqTKdWJoUt4vu1Z
rTPjWQXRz8opzBsK/iaF+nDx4+rm0Lb4nLQenGXOOQ7pAVkJAO6Hl00mBUEVwCUaKsrBw9RY/hYN
T5ZtHnAC/qBOcJYkeI0lG4iCmXjls9FFhNidcRirzY2cr57Ix0BDee85zcU8ouWXc8cqe1F98yix
ENKO8WFUUzW/7mrTUr2+Iz/frieTJhOZV+wEB+6nuUyzPcDlkb/hORlRMcdNoV+UcfwEtUBtwZg/
hjwt1wQ7PELbfE6S2n83qZ83i/LR4dgm6VbmVKRAWclhjxRtah1MTwu4ckZ9/f1/jrqAg3CU/I70
uT8vkNq7wYc2SMIBVB2BDPC7e3L91sJylPWR9+yBzHg4NojQh0IzunkVo64h+4gJ1UxOq/ZlS9hT
tVH2hJROJI7nKWrh7HDy5acyqukfHEFKObJ4rdg0L1OL3ccQjH8n4gCnoJ6vUs+lmmciLa8ojWRu
mbzhQr57oYmNkrLRrdlxu8iL5tR0evvRE5tZadx5Fx7DJaIQdUeIabSPwTxqAS3pH6FDL8o5JmR6
2wbkzkPrj5iRk3NtYjFPhDomKXHlwYIDKCrPW+UiPmZWlG8URMt305xo2SZWzE71rsF7wHxi/kjM
ydtjL1YrQQnVNvWJJuhS5c8KDDHLOPdIbor+0R3YClgEqLWo41Vx2onDfB4shwZycSdrek5pGFkF
Wk7+JkiQGWlcZHScbO00CO6DhmRJW19H2Lv5TDA7PrsYEL1HpQjJJn0ToXG/CQ3/jV1zDUam0+Dx
XvapYR2pkCuXU47l0h9DE4lk8D4UdzGyQK7Yjv49wAz8iFifrSGZrkklCoKq3bKz/YebB+atZ9N4
NAlLLM353dLjMF7TOzEs0KESYoUmRTIdU3uwH+OJVsMDaWnzlfs063InDmHMoqN0tpU25RbMrrkJ
OIbffXDF83Jy9MDTk+3+eW8044/lVOl1oKvYUI/aeCuGQXywSq6NuPH3vqAI+fsWgmuWewJ9FmhC
A5AjDOwbQ4wgT5iG27MY1FlpfCkXYMHUxziuw9brTwQZxaLhpnmhFpgAPVzwCx15kh3ghNurhntL
3SgYFJK94P2tBIOH7wCzreDH1xapfzY1fpykp8qdLTPcMYPe+0hNabHTF3+0UKLYDC8K6r5iMnlp
au2rjsqUhm71S2+JfpRW2p7RDVx2BcyEdWGn6y5w6rWOeW/XjsCgEsOpieQSAx0NelDGmgh7mHir
kIVFGUb6HjH3TOwuOvaW9UfXHXNn0xDC0L8FRGhaCbVbgMDrrAmOnAWwfn0OyHLrSvoxBKeCbKPg
T9Zn5ZryNRqLExmF/tx0OYhs88urm+KjyNVLaJNlMydmZyoPP6O6qYGr8KGUUseJOOSYxqDlIq07
j1K6434gPbCqU97ovl24HIjXfmktktFNOBXVn7lGX0HmpPBx5PCMQfn0f8Iq1+7fD8Q/P50i0E55
GzIFNj2xGyF4rgWC8Vrqo3YXQemd9En/aWiBdi85f1GiFv4yXC3eRjW8/DLUJV2lhA51/NO+RtuB
wGqTJfRwm7xfq5b2wUMi3Ytorb+JNgxrTh7BQdX8IdpmCMHNTruGO6HVb82yPhqRRJ8E3yLLPP7J
7eszwTb6GpMyPWZpd52cqkKnh+pV6DOWRFjvwgTsngqxjU16KOZw1KctKawqRHVJvfTTKDTBET2m
Biplfmk29TPtxLRjDgxkwFfpfUgHdU2oR9VkrbZll1lbp9X6FzNV77keIszL/mxbxP8bSkisEAtU
qTblCNEtKko0NIgktuAtaBjtx345LGVDhCiJJGHweJekcFrcYh311skNBYCBeHhtIq1e2tpICpZQ
qgbjXOYdfoXcuX0/dAB38EJZ3jKumGLHBdyHfvB8ymlB5GdzVYBdwM3xqdp9FWpIX21rwgGRFD1v
owTr7JkkQCvdu1Vc68k7v26QjBb8Htt9wQyzA4b1e7B9sGNsYgKXSJbnxMaibiFUQdQfXiwPQahR
erlXaGpIX6sIFvayRjXN1WC8VB3d3rnDqIChIz6u9yJwkGX7dtrbrffR5408YVfFkza53aqs6uxk
tumKbiFaFnRouQzE1hRuR3uJT2nQtItqk/JG1fajobh6x9CLC3J+P9vSpS3FHR5eSdeZrEqK2lSv
LSvgUXdKUI4iVySfK6A8Cq1p6xbdQBRV/tg0PTkAIyYA6miEAcZBK9dALxsrgdcQ44mlI7miGVJp
x//zAFVsxYm83wqHTLM2Bld+C3+dc1HsDEK1SIs5amtXbS23Hwm3OsMGaElgRf5GkGkmK5OczV78
zirHwli8bgshj8OuAr/76gvIGp2YOf5xsuV8h0Wwi8mBqtaS/zzU81dpCJnJyJnFj2Xd7hu5k+45
KOJ7J+2cgvvqElNjYDdvLsfQg9E2Cb3oml7CBizkQYA83Q7KWdcM6Zjor4agbwnZ9KRnJ0cdaCzl
gJmZx8oe1n0cPtTg+mtYtAevTk5BVdCQ1HEAogzFKJX3I8ZkAsmEQ4F8mgOr6gwmW1N5Zu2TLm62
wwSeR/ismWMS3z3R/KG4FJOUp4uT4VrXOA/n6Rl5tz5NK1gXWkraGuOuHkuUrgloW5RmvyfcSgsM
tPpdFaM9u4EJW6JeuMokf6ebb2wL1qxB4iuvbaxwtexfBk//4wAfQLMY3s0u5uzqBeOrndGki/UR
d885Ksb6MSVetAjRb98oHsQKpfUjwSvWpozrpmnQNxCoPwusVG9Z4RzboCyfRF9pWUno4mA3TY5b
71F6ZdFx/kUpc2nYMQNAqmAaT0ZjI9R4yYeXIGExWavOlChUJxrB8nWIvvvMsvRkiGF2LsTNy1gW
P3Kmre9aC7vM8+ytZelU1RhRua4s+lVDe0rXvAmWZr+nuocfLvqDV+QcEAP44nz0E31jeHM64W0q
Ulp9WvZ7jM/VKo1IE1Eege6WokZh78suY4M/dz4WWO2EXpyR8qkZSi4piHFWDCAUIxbd3ZiNRUjP
pyfQV0wCRIxDDtPvpvSj155tcZsIHwpffPDYF2xZ4b0FkB2dyuX+Q0qclkKYJxrfw61mCfFqq+ow
e67pJeO6b6LwgEX7CyL2tO3YEXpT4d2T3nS3ZgamyK19+kqAOMwDnb5MAuJ6xQ5TmXkp05rEaVXZ
EOCcr+/6iNJOKLYY4heu/XjZIc+wO/D+EDtl68Gg4T0FRJsVxy5hugPTrIaxV9MmRayS7KR5pvIX
VoiXrzypm2uyOxjXR0J2FWd+vWAYaTuvTZYar9Ixj26d/+qSuSuzxgRvpKN5JM5/6nrjdxi53Wvm
iUcYG+6uaVz6lyJSTnrGjDPQ2vuQ9x9uQOidXjsO783KFR6z2NDeWRW8Bi+P6cfwG51jEf6v1C4Z
yvppQl2jtG9jpuW3NEipu8qSVRcQSrMRNAcOZXaqpmtvc7fRab03hnwzGn1wZdv6h21osuG8oK0K
SmmGvHBWCLT+NiWxBfm4t0+R6Q7vUSHXpu3uYvrjr3QirdxsGvZWhqAeG/mFFPobNDFgdbL4kQ3O
JopkdVOhZqMZD8mq9ajnbur80nQdNufB1TeS7hzNV8UavqmzVm76alVmdnScbD9JFxwPieWFSLUH
N1P3Elf93Ujhn3s9iIgRtEdSM//Vm7NRZx/W1BI15oMXALHYwWl5sno/SnMSm6Iq5UpvdBrOw/bB
PRiTR+weklqaN5n0K3Y0xbFlUs5MbvAxJqZLq4aIKTL/zpiWnm4+Dtyxv9wZrzValJCQDszPgfxd
uOgY1ZxlULRLrUUeFstChd1WNF/JlEdL5sQadkLGOhr5vtQ2b/yESTsyXhbcIJCRZYw1NnYRFjRJ
OEM0A+YFjCThz0GBr++YS+VWdlTKUPc4cXCDU3ZX6zHJgIkNiVkkO9s8aezud3WlE7bDLDCE1mfr
Nttu8OJNm3kWE+qBFhnMOTus+n8cthlhn+C6h2Btun/iFJ9IHsO0SG0Dr0eYhOvB5CmZFmu824YS
s+5gbQc/wEZaG8HC6TC91EY3c/Q/QHPdPW8cT/SR2ew/WUhWZtEaL/Ww93sz2vETNjh2Md6i7Gr3
3niShvcuUn1cZ2CxVmGW+1dp/mrcoLnWksJEonoSuPp0sZG878owzatXlpj/51KDFN51zIp8zQLR
X7+/sqQ0VoSTr35FMCUJ3PHMe5ivZE17Xxn6Pl6QLDgM4Vyt4+BRVRdsdQQafW1ZFiQ/O4/Cd30A
CmXVWvvPg+eQjvTClJtfgLUuwN62tVt1S63gGYMbqYyvmiPfRglLOxo12ROjnwgDKErbDV7IY4Un
F4jZBECy/yvS0LuCv8ppqOizDXOWeO4VfYS8ltu0LQk0h2/8p8ecjxslaiFgAN7sYtHb7oOX1F57
+NimCkkCozDpo654ieOR+is3B8nHLOZAsueeYz6BYUSXUBUedOaluww5bZHoAFWhGA6HNp0Dfd5/
fsUkgc5VDXSir3mXoVP+hbredUVdyOn7R1nJNrWR46GsKaqe4yRdpvY6BMejI829gW53kU2LGqX8
mEV0BtDM33oRG6ZpgsYUuBbfzg/f/yJKiJ2bmTfg+ljSZy0vUqGUM5AG5ZYmgv0vmUZgi8kj6GPv
mIwP5gRkwqMofVhYFMqp1FdVNHd91Dr/Wh163mXJCfxtwtaynVwRw82M85vuFFd4es2OucCaDhY+
hUkYP0KGcDuLsoRVNH9Ly0+1bXpa0yYISCyXifEWlAlgjvjPpLHtSFPXeJhcn9tSg7VRcSe7NdI5
ZHK4k+el8z36QwDhFTbDr3qwwg+gKs+CrOTC1cJNk0XDJlM+bfSu1R5TauYSTWfmb4cnXWd3qlTB
iaI51hiobSpO4XMUb5NlMr0chvHWFRMtX9Qanyt4fbtYsLt0WBoSO8yPpk57bWc5p36wdq4l3UXv
0JGXjH9BW2G6GsZ3jmMOv7f+C/kw3jdOv/MCbpBs3X6EIqk4PkeQ3TycYYa0//QzohhG9V+9hHrO
DIYsV+i4tBbmHHMV9viImtSuBXtM99q2DQCtFhEUGM/9Eav4EjVMHzGXchiF81E/DCuU6xHH7b4s
Imbc1BhsQVRQnVE2EVlT4iqmLTZWSWsKHd3seBPsiskQ7nudpID1MPiFr4ObftHC1rr4uNlZo2fR
JHZ1kqAEZeFlMMs+QqJNQyLyg2id95YIy/X7QXdjDoTljdvwPp/GcYXpkaLtEptzzRFnAYzDVuIW
F/hLhtKxd4aPNYVmCEZMortmhFRPyuq2dVIPW4opWl6Osb+UpUR50aB7ZtiAuqFr96Gr7qYbGVfm
YPo/DxGzccysRsUmSq2kZnMIhMhioMupfomNZOMkxo+kKZuF3U/pFVWDVi6SdMtOc+hZ9d1Xi+wQ
o/OYi+sYKNbJJPPRSDxSBJFJSaZxadj4rOqqwpnJcKJ2vWtCJvz2/aCiIOCNssiumbpHazEKq2yi
bT0bbkOzEldasD9C1Wrgj/ju+0EOhrhOJo44xtanGLDnqA/iGEb+jOIDLiLqaDPUEwPJ2Vmb0tmr
6I69Jr0arl6XOOeymLn0U74uUk5HQSuqmzc/4B7ULn3MhN0q1dIuyRlFMWK/Udfgtgdxtvuc8hKr
uGXDcIlDOW6ZKxFZ7plUVK1nc3IajWMM4lpgeL2Zin0IjTwYB4vAvskBjmqPF3FdOFF10ftQ4CZb
l2M6LmXnPsfSaI5V2vz3h++fpQWM0zDWjYPRJOwaxuwl9fTolST6LQD182x77wWVdyD0MEfKw5qQ
gNvg8ITp9GwrFzyaWzQXsmn9++zKs0RRPqEB52aWHlyP3lPP1RnfeyEW70QPDjo7TUylFqU+ifYe
i1btaPn+FfqAPQdnSJ6haWlr26cujQ0H37rDh+Uk1o19bXJn8jOrb0dXVJBDxljtE9fUV37rRk+N
FNayZTkgCcG3k/1pszs+qAZggCKGcPE8/o7WHEOaAoGpE3WjPAVy77MS9hcUKvvahxyXlN45Bz4Z
8Pqi4KMdMvMAFhPzEtrKh/KrObSVuXsKtfrbaMZY1UhSeW13cLsKLEmB44QoX2CcBXPoVVhlxnKO
BwOoqrFXMuEo67g4pOg/CFPzlzStFocgn46UyEb3CvrrFtxCRFqpd981o7jKXMs2uuFYe1P1VHoa
Vnezp8E4JmyXV3KIul/V/KCYGRBVmNHTmkl7w6huMuBsjSt/+AXZ7Kz5YfeISUhs8ajlOzvMsvVg
s/vSk749hI7VHmBENcuotPDPFpVx8QbjY/By8Y5a1hynxtoPcfQOQmh6DxgwXPvEevn+TtRdtPcq
t55jEv5BFmO0nzsl3YxWJxx72BZ67HYUQrvrivo69oI1SYnRSc9up1e7pPXJ9hquXAlrxKwphU/7
qG1Z1GwV1iHgBjnTyvs9hVDX71MwKMGnW8FfiOKAVQ74CZ665NCNNqb2mkZfCrPXLuybR1UG8Byk
GK5sGdSLGec/I5A73WQFOCAFXemdfsDK1gFVzfoV5zCadxjkAbrgtgiDmxfUIRYJ6jSx7LusMgte
VP3XkZhEuIEMS2GVgiGPc9ZscDtV90jHbaFVyYktBYOLUX6VQWafENo1oK71vaoOjBLn+vbsDVky
xi0fMaLUb5xKtXUJigR4YP5bJhOma5ulsQaaOYIoXJkGNa8QuKl0qIh6VaLfcUiYSSmVvgqE815R
MrIw+opIT9r89hmEM9wuvGNkAGeXUL5T/HNuxV3ZsXER+pW2d2YTheN4KR8ec9oFntiMSDdmJF6s
iM7uUa/uULeMFd3B47qDnnkajL4m5gtarsgwCXpjvsB85e04BsulF6HzY2CgRGF+GFVe7UWbYwmC
/NeW5a+p6WgZdliUBst6ILR36x7FUxP6L9djKTNcIgw48Q56kv1SpaEfwJ+Zt6IvPkLfBFXaWafG
m7hg8TWlriV2Ugu/AIm5ylfn0pnzuoWWglpJJ848uDNya6JjCsCO70gDIS/mPDGbdVqJjzQnQ3Wi
bZpUBZODapgl/6z/7DISt10AV1YfqAYtIYwG+JGQ2dZtZic/A4pfikSa9zBqftBENB0M6T7CD6oB
9qRIjRU8diBKmstUOkFdGAu5c5rwgM+KhZ1WK4e7COCVjdXx+odG8xuwynTrni4VFBRt8p/SQjP2
/abk+lznerFq+4Awbl0c3IqBXG5GNchWiEEi7+/CQdj1U6aMnPAXEVpWH5lvA2FPWHqc75oAA34o
gE2jT3BjpiZw5VpjeuC8sMaJuo5tvK6VYp+vp8VOODbIE46XayLiz6ay4p2i8HidgRpfx1nKuU0V
ggRdxRnXTzg9RR2Rgd65uAlD25S89KvhijXjS9ao0COwP1I6VDT5LUYMWXZtb5INcS+uiMy1Utnf
dO3WlMbCCq+XjNcZD2XxKrfKaYkdzAPWgVbHhRlR2Vd4A26akY9gw4G11scfMGNNagTRFxTbv6xj
UGVHmEWG8sm+zYNFTKhBf4nxN72WoZEtqSBGFqq+mjgkPoFpeqknuVhNVsTs1QmPMS9bq8ebtHtV
edtuEIMY/HML6kKI4oVgUEQXLBB6+mSr4uRF+ktdo6x6vdPua9nc7M5jMpWMsxO1ns8L7pubFu94
hYwjGAame0Xw4phvo4t2WdE5s0mVKtfKRNBBt9MoSaXKs9FXGqMxV0osGo13ahTB3yEMmKDj+09Y
n5cK/ZUCi4BZWEWFUuOftLRoro4pd1TeLg1lGi/6bNq37fwVdWxNlERIwgXUAxxiTlmrCYfDIixK
82AW6keGrE/ZdGUfVbUkQ61jAjDB9QT0ZAzhe0rJPKDh4K/sgdwxTfaZboGHcEhrrHMAEm2RQwyq
MJyA3rdQXZd6lbCpmkt9Yzw0G3DMv6Q2PjOqs3YwmIg3piEKdCv2vm8eU0kKTRYcvie/KlfuwAfV
5l1nbpqt2/Du9CYUdt3A0mjS9C3hSD76jlB+6VEPqCXBLYcGNRtkAApWHKQgYG/GQUCRGpONMIA4
VjUf2qLDdOOAWYuTaOOawBdgeYpdRvW3pQo2xHl8wTlvHYwp/lG1vthkfU34cvwRl01+zey5rgBD
hWDOJZOfumVFJ+R/aqVq3IYB5vDVGNeQL5w/8WhbJz61KwJe7lZBckYkwdNE3wYdZcLc6Cx7KxuK
08aLDWA2ufseTnV9qAr7gVuSIwrH3zxptsHoI18xbTAZx3RK++F5MV7RrvjKuYYWXTS92o19J186
Orl8Y3k/5wPo0ty4NlFcvlasBKOkBrFwlzmfgs1gmuQphxTujuDjW7b9RVXEzeM00jdFl97b8COW
ho44CH1Jt/5KZfiHvHWxE+Im1DMwCQB22B1PDGmcOt/iajEXGG8pMjZJ8UdoVFscqSDMj96EZ68p
z44Xc5zV43IfG/WjTgUro4LVGKluY6l+y1mEjHvRgvp0NX1D60Czro1GLjT7Z8asXJHPHXGLDoJa
24m7O9z14NiF/cX24LxW3AuLKrq0rPgM96pFaMwDQNf+XQlximrvIxvdgMlPSjK/P5C+YM5O2dRC
JP14SiKP598SmSjVZ9VpK82UBWHM+qWJx3ydexYz9dFi26+biyr1c4gMHJsKW98nzZz1zyhl6YyZ
1Dtd/KglvabLZBsYjGx4YUWaqrVsif4UZgW5uR2ZAzXjuwNvwYM9Upoz8esGyb8/Ukp4VQ0pSoFO
BSHSJmzc7KDQ4OULNeuzRAIpNZHPWy2i5iYI49TgfmByh+U5uo/GRY2oea/VHNsyIlRutqx6EmdH
1ywuFV5GfAzJ0vKVB5o12wWUg8ou/5347qmaioM/tjuJV3KVEP1Z5TWl9128UU7yY4zz1zpVB6e3
YAKb7HPCgq0kTCadCgfx5TBPTT3/ajrqFIUZKkz271ydx3LjSLtEn6gi4M2WnqCXo9QbRFt4X0AB
ePp7oPlXd8MQNR0xEkWWyS/z5L5s1BknLbPcKl8XU36evA8zGmh6tdO/8255jIaeqnP4BmsRAffO
62ifGkJbVW4SbyF29H1BDrKg6cKp7NsSgxPaOWqKaxwq+uN4gT2Li5adpz/IjyyKWvsyU22yDoHA
2rpenhEkVTUh8gv67jWNEfKMvhmNCXbSiuE+bJlI1/qNnZrhsQkxWddps9IaapRnI4M+kikIvMIm
dMeia2pdfxlL3uwdMe6sxw3MTRADMdZh5JCdncO1Ul4uTm6Rc3oNL0ahkI6pb41ovAZVTma2mGLU
uyL+0OgFYETv7XSTmS95OwrPDdAWIln65PxSPLrlYewhHWJHSgI/0X/QtKdhzLY8ENB1sytYaW++
DnVh1jNzXXbDWB5D7iFnaJpirzpBCwbKzsozR/uE15pgah4We9du67fW98bjXIDS7EurftPrbr7r
jLRMaAyRbLh6arp9//4KVhLps3q6fD+jB8K9pTbLuGcdSmO+Yph1znE68k5Mc4w6zmjru1SVyd1S
BMl09il4usm9SICcVHGgvDHd66pNdnC+/9JzIUis0dcDcLk9G331lRn2dMgn7KB57FurOe3tg+kq
ta8sw3pEJoom0PB9B7gHOyCCp5fSYinB14tlpBaV3GAHHAhvtWcEw1xMvOJ6HRhh6xzsrjg7ub2D
PA19OzLfNTXKV+Zv65mzQuGiVhA2zTaVR3VjNWbMqUcQ6jI2jFs7NkS0uqw4TAWJVpkymHcH29uG
iutQW49iFXowfrDAVgFuQ+yF3q0mS3hnNGatVRPGICyKfNty5caRm/m8PZbcrDoRO+1PeNc21jBq
mxZT7FqOeX6bpP5BxnTceV77QiyQCiT3UXglrWh9ytiX0zlgCLAfSMYT7ulYPWYd8SCjbG9v0670
NaanBJRilU7ppwr1T9m459Rp1blFxqMjHntw9VbqTb4BX8IRiPVjU01YihhhZgFy72bwEtwyRG7O
/QiSMy82sT6WVI6drTDjriNpmOxxoCkkUzKMIrx1y4PqJrG2oLNvGyGZvXcsV+4ScYAgSDJX9n81
L4yOlemImzDiR7LUKae+3h0SBVERQKb6cJbTYQnxeYM3qFTE73sfbpskq+oa3QnIUHeazO6pesDC
fRQyFBDERVPqnQ03vZR1G+2QIh955vhnOiFWLcP3DZaG+UBHpgmZuoLqBxQpb3jjpJPeHMwUVb/0
zjaWN2biHaX2vHRegE3V3NtUzvPXG+ZTmuD/jTzetmWmfjQmC4roQoK1JNQpo9yH/vAVSufp0LLz
Rl/oJyko/ZJMyQvkRWzlfcRgTK/A4YbhE09KdMviHkJDYexygCh0jHjxnqtYdPOWB65h3oYQY7ZJ
a6xPkWIPovhDvUXhfHB489y/n/FRTkGdOOwttMJ/k37NBff7/dX3g6rTa+YkeVC3+M6kVuE4cguc
ysx+8YgZ/ZngAmgqgvC7OesBhHQUAptUuq0okCvepEluIMTvTT6CW4Cvh88KqoRhsy2NNVyi//oe
J/p4QqpipuhojrH17i4+YJ1uE2OQLFSzvU8z+RiwKZiC9q0KuYwYItWJk5E/dCTpN2qWCcc5oCzM
5Wmb53d8ABVjjuouS1cd4VIT7xMLFEN0n7ntTkGMWhZMaGRBmxneNiZ5yAFY9VfTz/tr7ZcQ93GI
YXV0u2PkeT99VZZv/I/IKeeutQ+591wL2bzWSyUZRXnq2DmtdhksGd40WeIj3k0FjKbIBqZQyjGk
JTmV5zifN0ObOFt31swVn6B6g2k7ucRuCoZBs8C5TOlJlr7zisL9AC9jqJ9w9tHZ+uZU9j4nEEgv
3WLWcKievpP4vOEIDvcaOJWVtZQ9+E0RH+yWxSzmxg3FbJVVw9Wd1BnsgXZqHbwoYso8lK+J8hY9
1NKTB8v0lIvkf1+5OAwor6BkKIvG0/cDfqoRrlKXb8pErcRcGSTzwIjoBQcSBZMV3Ef3KO2ufWR9
+iNt+YSUrhVd/HWBLnFqkpZoDNNTLoQ0vrDtk8tvwAAPMVWPwFvgiva9vEfevEcvFcemKKgQsyl9
Eo2RLwagc6t13UUX05dEQ6MdgIfvr74fuH8Oy/yJl5B79TsbaXWpfJYdv6I+QGEhQLXsONfW9C2t
tn2B4dfxUlofai1SJy+xzypXvzkAN2dlZ+OrIWmvZqXbOFypYAFP8oOizwdZ4Hw94vY5dpQwPOAq
easx9dNDUQ70g34/jwRv8qyDXVpnMiev1fZXSanN97Peiz9y8KnVOn+WXTcTD4pnaEXIiJpkt8iX
733/h8GPJng3M+jN0cx2ok/yDUno+WRk4jHISp1Hfbg6rd4+LBNyVaPb+4wF7FE21W9Ny/u7pvf3
qB7NgEXIDOzK7nc91XQrYbTmi+7QQ9BEaHD8qScK/3TuigMWQKYMdqldUh8NQbDkrEcDDkekyhym
4JhfBLvHPoui34gB2SXmZrQSHR42z93DNItuvnYDYjSeHAs3MS5ZsEP4nkFzQO2pp8jYx7nFRpU0
tDhj7ly5aqQlpofNCWNIvSzvOZVj6HSn2/eWghGdSvViPBi6eTOz2f8YuG4fOOjoGwoVxA0z7LV2
m+pWNOk1LDwn+O+Z6vwrRMPvwk83oWyPo4Pp08mQc5gJ/fahpW7BwWjdZA5JB996YUZjrrOBl6iL
h+iSUUZxqee53XEmYs+yfKp5lgc9a+H2Lg896vfaxke75WDoX1QLQMiBwMOnfjl9mYU8jIAPMLpN
7V5w/btmYdddXXxj6YQW1jrdiOMddiAiQ3L8/lm1pabU8/Rka5McX6GLzah0FpbAWMGUbZZhzVI/
Mi0P0ojhxqSvvkYE0EBZBLRUMoKs2fHo6524XHs7B1rOEa2cWrZedMespVKAGAW7o7xx3WTs6tUz
aFowu11Z49ipmgTnZP/qj0OymaPFvc+ehlRJC3DTjEhzHnrf3Nb1H1u1DCeqPMglZQ3EqN6jYVoz
KtMumnAsokONseP9TjVGYg8MHr1ZO1uy2YzMqj/tGv62K4n6mH11qYvcCMrl4furejqI3h0fvlGO
tHaQ3EW5vYfLu2SwGFSYk/B3KbffHd7O3xWAiw38Klq0F0LurJF+03MXNHbuR4fOdKtA2ASJ/eZN
J1L2PofPpcnYcWMKPGtM4WW7Hiiefkcibw+TW0tGsQQsJemMVQzHiTIxbOqTkboX/uruxTAAvw1i
+k1XJBZlkaY/cnx2la1ePRzbSaKlLw4pqqlpHg2mr0NYx1jnnBCI7qybh0E25BdKrN+Om1ZoDGqA
pJepFz5FGYZvkAPeBNSmZFZ7FKBwXzQFZhvB4YpFSFxCj0R/zkCehFz5ToqUCRfd73t3rH9Cq5kw
Y2n0X3FzTkON1q5+3Gct+S47TmI+1I/BdaYv140v4Ijo4tHCn85Y3Ugt6c+xcGkXiNHSShdVRDbq
NZlLAxMyVS9D5sU0x7UuFTYgcdr7d2tFjdi2Vj2MJmcyrkaikvvYi6udHQRcly/NFdxQolJ9DQCt
wAN+dOlUv2oxwbeUEVA6VsXb99HB5X6k17VHBhZFcORkdF4GV4coby/04NwQEkkeji2snVBE1zmU
asUJbt43ExeKoTNq7m6De6gGQectIsRBCogcIx6mA95FZ+/2o9rm6k+DrXtfcRLcxZJbJZasnxTd
jvCjUkaMXgZK3QdA4Zb2K1eFc11swySO7ygmPj5Ri5anQuU3L+QsZhRYtTr+uim+OaUl3S6cPNCT
HpMg1QZYyrFFDfqeU0/9wsmR12KWL1Ibip/YZEA1GXJbgr/Yxkj5N0+LIdmZqjzBjLMc/Tl71bvs
pb3u7DhkkKDG1yZVaEojmG/Hqlw0dTAlueungZmHtNUpKgWNdD77catfEcR1LnwJHmGi+aNj/zRb
rigO9sdTwmxna5gJtmsFCDFiMhdwG6bFdei8NR7n/x3EcbsQATDUC91dKCC4fQ9cBjhgZObDl3SQ
tBVyz6Av8MhEmzdMM1MyRW11oWvquyMTVMzo3zD6Vvs+wrLTDWQzC3fGbVqJD6/wrQOW4Q2IqWjb
zKa85m3/t5cWAk0K3t0M/vtLmKCHSFX9VaAe6Zox8sBL3PZha0P7+H/f4+OqLtYgHoW9VYCsEfS0
5kJGb3iZiD4CHM8emjmk5ySjrValMg4y1Bim/qjcHYSPQ8SLcBHWJ2WTToC6eERQB+G1HMf6oZcQ
r0Z04syodno4kwCLWUTTvHyOyMdVv4CjqXFMiwTQ/lS7+L5CcJ0h4Jmxi1+srnafs0lIz7P57OLI
TXAh1mVgkAZd1b7lXwXw2Z9ZWV47yBx38P0W6WZ9CHpyOx4f9jM8G2fVUhK0S6BpAy/gEGf14xOD
knuyPaon8yijHAzIuCkTTowUYS7b3FcmO+vEW7l4CYXxKacx3i8TMfZI6J0HzZr3TL3UqSmWMHdO
qsjNRsCLyy0sbdIyoEXgp66MElfNzDU+obJywUS4Gb8O7Uao8TTTJb2eHiw1Gkx9013RMw23XIwe
vqTQRxbmHpA3rWm6Pp7pgd50mJrYshQGXvqX85i6Xx9sSulosKEomSwsPsctDi82ctsJ+gSOX7Sr
R3d+WBadZZGJR4X78i84uD5sVS0NipwaFhn9EXWpbxg9hoxdiOsl6JCIWGhKyY+0JCEZOhvNODi9
e2A/O4U59QJtnaAho+JRvyS35gB5KcnpbbTTKVt3rr4X/pTc01Y5r0ZYf6RafKK1+oQ75uI3VXHD
bYBhYIWdVd92i608QjHuHS4EfqptSaHR4OAPKxMtFeskM2ZLLhlb118rfHRlOP4ZYwrlGvo9Xip3
jjnXlVxTmLX7k7GZOwCaHh8BAtMecnh91AbagObca7a9W6c7hu20P0XO3yw2xv3k2e0D1zBJwcKR
P/xsAcc0wz82s50R9nuAuDejfWH1NLmt1dhqk10yec7WZEr/qZvaHvxA/bsNSw4kFT2WzQyLRcB7
i/AvQ175R6RdHrSRUhbsDBiIW/ei4SA+N14cnrKcIXF65yS5g2mrzLMX+VYEeLa5UOGV/HQ0iIiT
LGCjTX6HlYnfQkPd4NwD5pGb/Jod4ZQkzN0mRgAlGLC4mOMfmDpC7j8EosW/OPS1bdgoB4q9ax1z
1jQCZHm5MZUxv4b4Jx8NFhXetPNrrmtu4GT0xyeSfl8m1N2xYXyxNP4wYc6dca/x1txAXzbeMPM3
Abk1ctf2Kk8g2y2zmNalcCfCBG2YMwKGeI8kMzxAjhZnsiRaE6qF32Y6oNUGJ/wzVLZ2ELXjX7lQ
AzHBBrUdW0kHbZpwWa8lhN2xJnvedHcJuvlU2eNfxnyfXhZzkezi4t2h8kt3pg18w+zQdyabow0L
MIsgKvQd+LDSJEfcZ4GYhjPc3+hK0oWqqMx5pHP10nBYBg03UvE5YZ0R5fy3KLTqJUPZrcNh8ew1
W4Tnn0xb27XGxMSd0vc2D3eU+vjArpS2jnLhr0SiV8sClq5H6Kra4P7KI8fZNEVOcxCehrmZsl1d
tz6fNbZm+KXH3GHPR7Jcj4UPn0jD8z2372ETvsZGSz2cAETEi4DlWV1FTTGtHRKxbsHONXWVolU5
P6CHpus2qowghLG3c4ToMTJDf/HPfRL1exUmjJeHjpQSY/HJHDZF696xCd7LgYFKO1XDrjQLam50
5utdw9ktU4B19GH+TDNmPChXbyIyxwOVhmpr+OrVHTDMxd4vaDv0R4fGSrjRtdFxrRD2uRGwhVI3
9sOHaUeQWQelTgP/atOUCgoDf7eVpqXOj0wOf1oLyg48OUINY/ZrabrOcDTuooZuZRKoa5/DdUGZ
x44cXn3gYESysUu3KIyId5k66zG21bqJJTuv2uVd4h2GAUv0wImjwrWp+jzoQuyEWs+neFoe2n+l
k8BmpBqFjsjuLNXFrAVRswkCZ4UI/KOG5ztTN9zk1Zfqe7FpvEQGQzYAHnZD/JHWDkeW+sA1czcM
MEodSJVrrIVUtfdFuM+TPqWHk3Y7Y3rpjcYIHONbAMekjVmbWQeFe0mbTwwZNSjpjqPv0KxGfHrT
BdImgX9KNnSQJ7gMtPtE3N204uiEEjfRVSqsJ5dXtHCSYAdjGq1n68avw+BkBHFaSexC87bwgfbQ
VO1nOsaK1d5zEX1L58kwW24mp77Oo2q3TlbUNxhBa5PwBrRH7mfJmP9WqFcvhVQUrGOBpJRef9EG
sQTr5/wyW8zf2+rPBAPiBgiAgS3hVkWZyib0L/gUkn1UL6ZA5TOJkbADelTHteMhvnE+2ChS0UOS
tBsr6q0j1sNXWmcIfcb9a4RGsgVXgtE173BjAMznLHoTgK5X86Qwj8r0Nfc8hhWzt8gghkvXM7YB
qZX2cayqFMMGyye2QE5Z0KhpfmK643/NlMZ1bC/XoRPmOaEPKMlYtkiWHQF6MbyJjY+kdxtiHAnI
hnHwoUrSxqVnB+U2pJgwuuFtId2aFuNznH7YevVLVYoAD2juvuhcfhh35h5mJetyrv9YLiYZz8pp
XbGs9MEExz5rPUXFhcJpzItydhbPpZlXp1qm/hmfPyvCQBWbPmXNdZxn7kItGHHL0m4wF3NW5p+p
yz4Xw2BvK59ODwwToM29+hLPlyixxrOpx9PZc3pzq3CSrOB+yFM8J+AhZgOBezICgqwe/kXa1mnv
a1Z6MWw5/JSBZbTO0n3rnNm9wP2XtM7UfnNgnjNRAMeNlrvN6fuBXZKv4C8C7YxOucysLe5E5oB/
dGj814zw6FbvSfMVWmOe9Zw7Ym8U3taUtsCMWoiT1j9STeuDpGrKE/GzMMhT3BnxdswnGdg6ECz+
VJDda+8E69k74SlqDUcdhbmjctkOZD7YgVFA6A37EqF9+dlgBGdrp1iueijjpZ7be0mG6ejow0fB
8fNRuL66sxLBfWgfhlWKY+fF/1LHGG7uzLqdNeNuqMhlF/rGUXl7Bt4NdXp5KLlrIFmCzGoVvZx9
KX/EePF2sZmmiGXu71izGHcpOnHXgLXA1y3X5kRN+B7qjGpIEdsbLIAY0NHAmQJi+jDLP9J1eaWm
6M/YFEeqsPEheenTZfAYe/6+LylsD+scfpEA8zKkOCY4lzEBMpjfRssgxYaTPSK2VqFzV4N7BEYD
hN/KiC7PcMYFvqV9renv+CfcTe7IPmg4g6+MZ1zreM97cRqycj5Hpou5mtvz2s3+kh8hqzBNR6vo
IrCerlrD7z76mKG3HAmKdQG3O4prvAo+lTaDB8+gax76MGBsybjQzD2G1IyVnwGI+ZbSsrdq7cRb
N+IxkxiAC1oBWLbZCKLeCPwiLbbT1EIuyYGu6ioN3LKOT5TgddeU1mmLsnppE+hKysS4uAWYtri5
MRTYwQbgImXZKBrLR6YDdXxtfvc9f7ou9K5JNfR7Kjr0fVWnMIGomRSA4TE/vI0Cd7ymu9lWwR7x
KyzOfFSsrZtiGuJaGSMijzh1yWo41kDVsGOGNFvh/7UTOd3IKEKoi718sUHsmUiGV+4L01Hq3YMi
I7jrHSgax+5s8tH9z0kH3TRk9W/pUK9sLFgovWuz6/dXWpP+mJp5OCQtaLfQOlX60r4G0Kr0Jloq
ZsLfKXVvc86a5vKy4u3Tk5XtdqD/OURY6ESBNMgmmbF1drAGW80tmwUcjtR78ntuoXe6AW+aD6VF
eD1GzLI0EGvBYGgQtXb5WH2HGeQJaP0x6wC9Wf7EUYVkdltGyYHQ2zkDLoWhAlk8oSMTX9X0aSTi
aedZeox6nZgk3POOItPVqAwwxnnzz2eOuhon+dvJQNTWXEIGbgorHB8YRG3vVkbDaySoZ1d4Nvce
kG0S1i+ZzYB5scKlXn8EPGJDUmVE3SRwDPnUE2pHCa7466zY3R+9EZbXsNlYVqXvvGY6gzyjhSgj
O88Rf1GHtr33R5R+u51ike7SXNADRxw5EZ12iLepao+AoSbeC2FIAKpdXX3slUeZMFBojN8gurI1
Azgs4RaWd8UMHczLeAgzHOp23O3NetGyqYNaWRrahxiNu5wirjadKYipe4+cBjSwEFjdNdiNZe7j
A0nmN7vUk6NZd19xH72YdvynTztt44ROTW54iCkXcAjULjVWtwF7OrIzd2mnfmCY4IzQbyomi6Js
xK+WLH/RzQe9bvVHxHEtMigRlTudlnBAT1W9NfRsCkKto4QteYmy1PmpCyRZOFIZ84HVctVmVtve
K6WNKyiqYjNhL1+1p74fh9ukcXEXwpZbwcx+Fr1xy1DXVbtw4D1yS4PJrmDgGx4MTDCYgqfJ7vkg
9dEtdFN7RasxQmHybI3Q2pXul1wg+DIwVIzlE7X6rrlafsoS7zGVlqTTzlCbWXRn2BpMaAlL4/Rj
XrsQaZN+fjXUU6dS76ZMuVW8cwMvL/7GtmMGVbscRCzzNGh8ygbGsFsYovEmsRzO3DQd5kmRvoqE
TJ2WfiW0hB1ZU+HFtjMRwYZ2WUTbXeNOWKOZLJ3LkB6u1mJo7oQVqUHadbP0FYcJU1GXhtmZIk1t
1tVuKT/t/EbtMoY47IRcG3v1J3PmfN8b9Fi5k8awro7vuujuU4tVUCYd0gx4xxW25GjjC9Kxhu6i
U33LyGW6GJYmYOrtss+BG84stgS+WY/wVSPg+n3FNNbJo41e68s0bjF3WijqvSW3VtvR6RE1qL2Z
NyLjWRQJRaZ/DZdVdiijCipB/CscRuIJFeaQiWMEZnqBzUhGaxgR6TZv3eHo+tEjFFizUrN4qzAq
kOKXX01f6Iw5JTHo5cETjLupQgQx4tlr+NleYDtgdMaoxRdScdzzyvIRGZnx0hUaqo/2yXgv30o/
OuoLlRbOfr0pjYZDA0P+jeM7jL3A4j3KnISiovByM3XiSM1p/UaebMef2Dvz2q1bxWdcLZedyXuS
ZoRfmvv63XB1yBttgRAw4Y2d9HAIdKvzT2btv2YQlh12rGMi2DtCMfXH1AZ2gkhylaSV18w0mLEb
deDmVvtGkcgjyXKC/MobuKMWPzzd6EkSEoC2schh0WWsRshx3Vk98xRd4zgJQHGLYPGvrzLnRLK7
e+WHPJcZcxI9wbHovErTZikC/JYuuL4QNV2GfqCJ8ROjKw3YS+AdpIfdARlL9a7f+SGfuzDNjBup
rH8mSglzcCKSIdlEQ/I7EcGcVlZiPkbLkWiperYJSxrVC1AcwoeKHNW4Mg0JJKsfeXtgs1x1mtTu
0LFBgIQaN0BvCLA0WxXsdmsYqq0xt9mxQ6MHcU1yNU2PMGV+jzUgECxtJFoG9vk4EZSae3AQu4oa
w5H9dB05LCu1/izDpxk67q4O6cfqnAiWuTZb21wbDtKKaA8lWlDVlNC3U91vBtG3Zzi1LLx5528s
AuZB5lSHsWZyrooRMF8L4qIsu6OhaW8z9/XNrFEwgP2A1lMl7b1BcpxVmn+f5Tg+Ug+tOOx14GCU
07AJGKdQlVs5LOzlIXmPRfI6mmBfOIKEYLSwYhd1Gx4488j14JjGTlmc4PRlH07s9bAkEDScoYFF
mwt6aU7karyHQ17cFtfSjt8bCatjosfA1tuMXaFTNA5k2itiuavj+HMcTHakOSP9zTo4eh6rFo3F
+OTWUrX6tqLFalX4komyZbyRt1q3303CmDAvmg3m3ndwMXCnX5k08Jz6icbRaTrwIl9mFb9xWH9h
ePhm5Rzr+9FjgfOtnU1b6tr145ibd6OtNWHPG4iGHu9aB7NDmXXh1eqIN7i4Siv7l801bNJ6MOf+
qx6lI7otdobQFgXbee9sbVNxGy+M9++zMH22+taDt74gOjmdDiF6QdM0m0ZCsVoUcdx32cdIfC9H
PV87Axz8WTtoFRdfuPMRIwDt3FdmjrHUfP7Gl1wDpY2rgBRI0KuWX1M5QcWbeO+TcFx+Dmhqf91m
AuU5GOdSVbDcihr9CXR6XR67iHItxUCRCxKosIEijXCe5/chw3qCe4+oq9M7u6TwiF7q0RxElseI
gdyTa6kNl6f47in5GtOVsJ8a7aMq/OUInDnX2nybJ46zVgPjKUrcnI9F9JzYQZZIsBW0NJASXrMP
xJC4nBKBMlHxX0XG0S0acGOpmEkReom5snjZ30xFcRlrehBbLLNQqqhSkxBscpbLLdaW6Qh08OS6
jn5rU3pi3CQ/8DG9QChofjQOIF6Udpg63vQbtqazk9jtCMrIV0/v46P0J/dCpGfblX17zC0Rs7uO
xj7RKn071rTWoMUiZvCCyCj3TnHhDoc+AueMD1nEwgoUZKO93vR4B0X0q6+/WtH/rWcre7Mqe28P
xrwifnTichcfOsgHK/hH86nJ4fxryPJ3DYV5Qik4SSvxVzOT8DgvzB9ui6w4rao2jrG54nEqau+Q
U8cCd5SlWUKv4nDpvGlkhBj/ex+4TH2stuQK7TpoIRT8KImrJVUSNIaq/ibxcPbnil5nf7hLIpw3
Fttf9mxe08K2r6KHLdVlhljR07HTe9Zh0TX/ZmF110HmbxACLZDLLz2idjc6BGVhR9Ltwi1RYboQ
c+Jd7OIvPS/uuxS0sdjlCKXHYq1pe6e4ZDVnMOSA/tlCRkRzigMH5vdBafdqdCklwgd2jgyv2gG8
qLiDVOCDXHxP8UIV6MoWJxEAJEgF9MfMeKsJkNo74Y35m11FO67u794kOAEYWcQ5rxE3hl4nN01/
oykOD+nxj/qIUwrbjfIZr3px/JeZ2IeLMeKdwaJ+sFPm1+VckftNo+5Q96N8yZHKs4EtBd22f8kx
a+0Uc0qd/aOsGo3LCHLBYCm5DbWeeyZCQDBT+0bTtpwQaUqPKDpldcH3Q9TZKG7fX1b4yQKvtepd
MSBiyXI21hFBCtzOBTImPlzRLR7Yxhnq4Pt5xdj0QBxmZ9a0lRWVFm2Hihv59/+zcye4Gsv/fQox
wXf0LS6ZVEwbGMa/vyJXhDv0+7myZUZNyvKf/vtuWyt8VxFW/tSIBKY2HuhxCA8jofLRMpwg7pCW
2HuPliedoI0HYobRGNHVoOF4jFzcF51qed8tz7+/qlvD2nc2M+NmVAFyFzV6y1ffD0A704L+DJ3U
kEsX0giJDgX02LRa+OELSTk6FoSVNXX20yKJv0sirAhmFnukJ7HhQ02G3V5hfrUK6t/QRe1Ud55x
qaKLcOtl207cpzFYZJhlsmnxau3dovWeTgXEJGzMW6dkdG5GqDCw3BHbG+2ZeYwXmtb5SVcsZUTF
rD8122DUYiWoJMvThtIzF+Xv1iRD8eYaWJnKnyORnaeNMHkmAM9iuTylij3atXHYso64xhNNJ11h
XT12oypOZhx2NAR8fGuS+WAZwJuJ2Xwrlu0c+cSJIn1V1eP83wsQpuY/jzKDG2Df9Gy6HKC74e8U
2cmT/Uy/ziU5mJzcUNubw91KLQ4kEvkybor0aYO/2TaJXR04jjnkzQDCM/ZBvPZNuVzYgNSQtftI
1dv3q51kxNRpHWTStrz4JgGlLb4ibU9mINHq4Ykk/cfIq/E25Fr1Xi/UrEUwFSO8JIBk/hb8mVx7
DjeUjAkb+RGTZseSSlsSBumn1UbA7nCoqaZK7hwdf/n9EF46qjZX7QQFd/CwmdpLyNOy4d+4TpHc
qqb1gMTj21u+byACKHtkKIVSsLHMsPiczZHQXFx0p++nCVKmNpsfcSebbUnCZg3AwV0NtXA/CeRA
CJGpHTCftD5zZjx8N+kMjcBlRMkO6QrVVuzRKj8iQsVXQoVkh7FmfXH3D+YmgaAYJ1/S04F0aM60
jiQoiZHEOW3O8kSWS3vtzXS69g10KieV3mc2c3HVhUkhGrSmT7L/ZWdpTycu1ClRrsEZo/I/BT6F
dVMm5tkGbbjGRmBw9KkOWVLjccvpMp974xi7yj6MWSS3SBw+jV4t605fzztw4sdmhs0UuU59N6z8
p7GEY5XnctNpkx/e4ADO9cvoR+KXCC9G8lkkxoGQ5J1T07TFN8NfPR6SrwRJfN0XiOHWiMQZyRMw
OIoXiclCh3FuOE4BKLTkK/ypPCA0IK5IeAnV8LcTabehvnUO6OcGuYRr4op4TahNNUE4lOZnU9Di
PaZMTFIKGT/1xvstq4lMMz/jS+p0L3SniHeoWJQdpJz2dKRRw8gxE5iZD7wg0bhQY0pmTL3lHfPa
MVC9tr5gYBtqIJHwWGUTrOeMPhBe62im/nEm/UNqlKdFuGllnb90qrxxlm7P3tLgWfu29RZqctMy
TYTM5DvHxuGD62I1dkXmfxGToM0hGRfsq48E20QvXjky8LSXz1OTqyuRlfKFyNA7UYTpK56XEgwc
gtjTBsypQopPdrN1NxMuyhOQQ6wEjP6X7zeNgAtijN1Zq6LiIxyt/74fG7G2b2fwnSaLQpZ1zedM
TaTPrMeF+fGBhak426Lq1t+/md5yZE+tOqaFxXQ/kLUxF2HnLsb4WYuXROvCrWAdP5hVK78UHkOn
bdzAo9uFWjv/VboZCdlJ+Si0ofNlaPQxjBOfzURr6pdQ8z6+vy8NQXFupZf/R9uZ7caNrVn6VRLn
unmwNzdHoE4BHfOgCIUmW/INIcsy53nm0/fH8EFVWpltd100kBdOWwOD5J7+f61vHQJVZZ9THGE+
WsAXQURrF9Ci8Y2iXfvTSDZqlVacc8Z+06XtPjQL/6mlbn00Sa5ehvM30QygnVgTOd7V8SlSXXav
e97Jhq+/9EtTHPWO40/v+N0Oq+TwkuME19Qay7z3VKemsdMoh+I/C6YXlccXxkiG0MgEWlKo+3Ds
vk2ctnW23aOR09UIPELhHQ7s7XQ/1sCZ6Av4C2fsi2cEyy2ASRRozD8k/7Yl1Qireqo/VxD/nxMU
HmjtKRyXGZOnx3Az8V1AbRbttlLtQ57QRrYpzdO6GvP7DMaoOAfR9CAtFPoWRMxVJsrm4FhMVzI6
l5oP5k1F7V3cMNE7gX4XV0za3VB/gzhsvsTUzFTNs9NqKtJDlglW4nbERs35IMQlyQy+ESUKgrrz
7im0NMDyQO6088Pr5rZxO7n12Qp96w6X2EsNmmor5rWUKOSQfLpZnQOJg1XPeYm0736TJ88kkUz7
VsyBTvNfk/x1yZKyfQB14sDGyeD5568UWcMXb0yKpRroLfpRZz8lXJ5eTMGLG5hraCzu2ncGHFGd
S8XIJzq0hRFPQ4dpg9z4qB3lSkLlekbxjZNjvve6jjhDzjYokl+3g8HBPPdJNI597XmgukdO8Kit
4ad4+Ovb5yCi0De11nAJVPBtSptbCtk0qxG1wFoDEoHND3ZLEYeADEgCcwW0LigCS8w/+UvpYxGf
YhqAqTHkL5o2PqTSLO+bvg8OngVbhpPMDqUxmxOdty4AHaWcihwwmb30JpYb7Qa+DeX4sjQwHuUP
ZQ0nbsytXSAD7Oa1O72MrXfrqbh8aNqqO5X04Jdu2U0vlC+gG3YZ4kvsKw8Kyur16/O+OWthH6yY
zFZJQAG2xCfN/PfcLyh1SzgI+MuSMSaVV8+oPzhCPGMDL5ceTa0ulEfdVs4uz3h/XdfZm8MhVZSA
wjlZpS3raaWIJqXIrF4zLGNAgOc2JiNHC7AMt/mnsv/U2eAMcvqjB4RzA+PcbF7cFjUnWyyQNK+F
byIbEIkx23ke6y7lfBRZ47qCb0CJUH/RspBdNuSP61eOnfngJyUUaucx7cTXKAPcQvTYXR5W3WbQ
4iOnAcQA4fhtjILVZFvxTdfR69YaNtlBcsx1D8F/n39WZjpsgqhuyKulM25RDmO7BrGyU+WLQ0rv
AkqJvQOR8BaGqBX8RD7QR2ck1010rEyWBiNatrTsVwO0S9q61m4YtW7ts5aZk+STR1gzQoZzUjbV
DjmZWhdQzqgosQ23E1qkgctx2a1zbFmIf5YhXNQlWykyIiuMF5rjYBVjGW9wE7YdN9fJXecIilU9
Wmo6XEeUHePHchzva9G5aGjTeJt6WbTXamOiBr2WaKdxPpwnc8DoODkVOGzv0QzhboWBs2QZCal6
K/sYxuVTkdXNvZPM7VrJKV0MUr54bnEX+RnvmGuT241qdkZk9RyOd7K2PlktWkSa8OxYEowHhGEa
7G7RNfgWQWTuup+7B4ZOdmo42vfjaBBk16NjpNLAqS+s1301DAsS0I++YdMBhgMxNBigqVU7zRDf
wPz9xFjfomv7jK3zM8iKCf0VIiw3m+qzB2Zl0bTsfNJqgGpItz8TBCmGRUwJfmSKptvz5JEOlAjt
O1s8yEROyTLpUHXvTWCiuN9AV5T1kwqKVe344qExcsamoIHQxt4ywZwKWEZV21GIeBuVol4jzGEF
bsotJ+ie7qAQ+3QE2lqzM+aojRXf6CNAOLH3hYPcGSsd+RzWMGLKKM5GbKb7WCLene+xU4fJS5WE
XwPsAnjfkwOin5PRYOpgVB+iCSOyHaOMMJ0VBUj8XQCrYQFaaPDnbzduqhR/qEfCe4m0eBnqT7LR
2Hpr5sEn3W0ZO61x6gtohDiwY1C9HGZVaz7ZPHOyxWckxfC56L187amIzwG6/HNgw8LmUcXsfXeB
UcWLsO8+gxFH15xBgPPxKzJg5yZLrsUduk1AEjWzkTk7FIbbYGIYGMRUUHTLNJZUpkWdPu4Xw5R4
cGbT9sjkOVlaRPcKCkItn2jQq41fQwOlemS9EMkdIb+/izotuiAmy06BxY48Epn7pZEkYsVxRioF
JxfBNL6GlEDkl0p2jSo7pgBnWGVW8VxJUbOSqeSk83y0CNFhMFEbM1u2ShiAyQbRjGBRuzmeBiYj
p06/m43GwURPqh3ZhBV+YYHBwYjjVdbmAAoF+0KqwGee9Q2NI3ij5oQZ6uxyPkT84JCeExAQPGkZ
jmLgumcCeb6nwJQPWmM9+viV7wpuMqlv2amUzEV2X6ujQ67yEeZ7DR29O5Rgjr+4qROtKzGGBxnG
9Z4lKls1Ge99EZSLMB3KS9pZzno0TxRhuh1oquph9vkzdVt9UJz1TmNEAKDaVUZaspfXLQLG6iMG
iHojInLtELpawbFwbXhN5hdqICMMDn6L3549DzCtR618600hmUCfmqTveDUrTLJ5rp/y2WRm8x0n
2bMC9L725nrBKsn0ccv7Ny7YjIllEUThWvAD0OY/wNrbeUEa3owK4x3xKFlesXjWATgOr8jW7AIr
Qobbbh8Z7Xdarj2cD9sCUFDT9c13Lrv4ZQ/mYRG0xH6UnmTOEm8sEUvNpI2W1CiJ22A3Cfa2Lu2D
RdGlATVzUsEolN6iN4Rj3InHWZAWznuJFrFeMyUYxzhfTp6RfZlascxs+v+pxZIwdkC9hqA+FMJl
ctapPsFG0nLqnEbFQaztmKBAi5KmaR0oTnEfXO1bxFF9Q9cenEWLmHLI3GVVZsA0NCd+BVC1o7UN
GRsIMOi3LGa/0BIMy1lGkogE9syD2K/dg9nuzpVTtwuN0wFYTVQI43RvlbU8lZ2voyzjT73hgc5a
ddiScVRDu5k0XJgqC0266yzztM3pxFjZrpODt5JIlqj8abjxAyt9cQKUMFhK850WNp/rRHc3ts4F
hXSSc6PeG5qsH8m1aVah1tyx6a83PUU3PDUwYltUuHXYv+pTP8siDlrsK1hg43tOIjNd5RfpAdil
WBPQZSDihN/Ha4sNgpNxKXtmsChfaQlFYknP9FTiV8RMjEyzAHZ1yoI+2yqzI+SRI1QJ9vpFo+Gy
xd+IpLiP76+fzkUrOE+QKuv6oxYTGe9a9GiULRroxiX6lUTeFy5h4hwUcDbPUy3lO2DARIq3QXd0
uoyX2qGwcP0VOKHuGqVIsdQasuVH6zIW4q0iXf5FEbxBYWnhuCraD8Q9PptsS3P81xzyNDaV88Fc
B5y9uJ67//uIGKMOO4po8pZsU9Ky2MNNCdduxOa/zWuypmHQvQxlzJTjFOa5qmYysI9SbX6thEQg
2afssIXsk+2gF/6LSUQfzK/poad5irPGy7ZZiFX6urGCeL5LNSTmrWmi/pDQYQKgcb5zYFx7JzO5
jBle9mHw5CrqVkJLj1Tq7LXbWTfs8lFXN/kKQ5zcGU2Wb4vKvmmYPo+Dw/9wWfuufQszuhzMmu3C
DwzeUaXhRkI4Cfu9RSCS21dnKZqWhADXsGlJhAIzkrf8vWanIUbKqqVVcfCzkRdCUu7JA2SvXlCe
yfD8DqWPfnhBHULz5f3U9QY+i3eP4sOOXKLNODbNstFhW7dkYpgxTS3frYBsdRSIWZfCyltivQ+X
bYUS1vXy73HLwZEixWJEoLQNAi3b0lTDxez3ywpKoTPLsjJKAl3DrepcQqBTxf9S4uKJIw6Gtk1O
95BMcArXk6OMTZzFL1YcYjqiLbdoyB5j12bdlT157sCxXnCUawcPEU+VPkxRzftHU4tKFrdMK9AH
mRZzXjPwgyI2dXZg17tKSyqUW5RDMgujZ6zJZhNyk3eAFCI5MghwuQEDqZDOC9ui1cVya+GNWgHK
5RoSFD6sUgoZ9OTcVIBZaIbkBP3YGcesKd9nzbjNm5BZIHIgrXn3Q2Gshhb0TZv07pHV4AneNfYa
ObKZzUiKMUOOpKCW1j5VqhcFhiwrmaz1ZETBAWaaUOOZOXyr9fGwjkq/2BTagE3FekbGcU+640rE
UDdMvY9Xwd6PLYQgNMCnOKClpLenae4EiZRURN8pCgTDzTL64jQeOJTMyOajLNJYHVVUNHfMkOQF
7DOWCTE+iy8d+kYcgDr91qB4wt3Sq47SuXPoXfO1AznH5tXe0fSfevvB8CcUBnMXLFf5bDAlU7Ko
d0MaXbp4umt68YmN90qADTYb8kENbMy57526Md5X7YnK0rokGMWRcCiNhLPNEL9hhYTwEfoQM9Kt
0zbET+qRpHCHPz5l5ArwoC5yzIWeJHhEy4tXfSWtINu2YqAkaaqDkzc7tHPpWg3muKkDmhMu5+ne
Q6hJMo4rYBObZbXpE+xyXfPmZGgPs0G9ogX/NrD6FipCp4Qdki7KJYuOYPkJqI+azwop/pZHCA+T
9Ro9M2ldaXnUoqlD1+UiimkoxNVWMxxKjtkMDCjAMh3Hmywb9qHkbpler/bBQNU6UjOqHWP7CoEa
OWc623U+Axm5jb02nfaYw7mdlKxOURai5dcwJcgk2RhJd59K2k3kjy2LMATyTBlzUfTuulPBfFli
nZQdUsIJYhWcFnKF5/qF/TwYyVdjsm4wNlOS057ZQbZdTpyxGF+ZKOtFg8ZpBVFhWNA7fTaQNiKd
8tcA5yZeZtJsE6mWdk+xUGDHod+TE541bfXa2Op2nyOC5mWCtccGsx5Wfj9SG7c8SfMMlzTqWvK+
psLbVHp66sgyOih4nkyXiJmZX9Ggc/VWUSARnR+yj0684jDRWhZqcGvaD+QBEpR25zPPa0P0PTWB
5aOEPCA8/qRC6VGUoxXjs6q3L/gGqmU5fu1DDSB3XPOKkikQm/q6bvzvTZhR6Q5Gewk8iS2eEzym
no+4EzXMxsqzZoEyfEScNd0VYfzY99mmAw29NWrKx51CFkZhUFuKRivZ/G4Bxz4U7hBuDAqsq7zB
CjaxjYtOficpsOHZHKzk0CXEhfVOc8NZDMyoIyjrITxbhQ2UJ6+0mUN1ZPAerkV3dATNYBPWe866
ZVIullp3sakRbOuyfK9srVrGPkga4pSaQiAZrehbROxiJ8tFtNucAIisCOqioWBli8wy3gjoIkK7
eqenCc5JgkJyhvKT65lbZaklO9BHR2SvtU24iaG+gjRrxY3FhqAkmL02BnNjCsGuFW7hStRklzXB
Xq/Qx4fFm432BF0prlRvxOLgaXu3FHe5CzzEp8FusOO0U/VUgZGhCX4snPExxiFg8hbxBrOmdCkQ
4ahOXRpHJI6DXAVdaIyfALk5SfRcmOwMZS/BtIUI8Z3mNe3rnNNqViBzMN5NLYB8ai4KKbSNThVh
CYb/WKpp70/BOuSHU0BFxcXCXiwhMTrTt8Q3H5Jh/IZ7slokGR0rtNbYTOHXU9p/U+RLLXaF7bA1
hUBAr9I6t4A3nYw44qjCXFJCGyLImCIzdVEqX2wGSMxj8iDHvJ/oC05fR2W+JG77GoO8Mzz/XetS
fpJEfxwqPkr3ZA54JdBxqBV4YyzO0xdlMe0Tq7uklod63si3Bs32G9eyCQFCLNtodQFgP/fXwv+K
WqQEMICjFu6WsTDb4AtQNxazSPJ2061t9RZj65SuqIbUG9U78AU+UX5ahoZboAnGcSoDl9ewrLdC
b6PtZKWHQifHHH/hPUkRy5SowGULfcmUlbkaJ+/WN+eaq+Pei5Tys0PnnVWyV+WyQUKTXvQY63pn
zWSmDdmFh6Bz3ugw3RZOVp8o2Y37JJVHBh2SeYrwZvGNr4A7B4OeaPSpxgZVOBEEc3aYzHRfh1wf
djX4uk632kXIqORgq3k3Qbx2fATvo+OnKyMGx+Q4lAzyXruJEgxPKSJiui0Zua0r7hAeNI0EOYw0
qeaMO2WRTBBBMW58opJjlazuAofYxf8vWb/b9/z8mr7X/zGHCL/lxQj/M2j+8z9++r/Vw/9+/ON7
Xv1xetg8fvzKn76x/s/rP/vv+eq1ef3pf9ZZg5z3rn2vxvv3uk1+/JJ/f+X/6z/+8X79KY9j8f6v
f7zlLWJQfpof5tmfs3ul+mXa7wOujOCPY169/5T4e/2uf2f+KvFPV2fHJSWEK9cx/ivzV+rGPy1h
GsC2hGM7rrD+O/LX+afFPytHF5JoG921/yvyV6l/IqNSwrVNZUjbtdz/SeSvcv7xR0E3yM+z/bd/
/cN2FJdGXccybOVaOlMf//72SmCmX//rH/J/mTEgrolI0wsCNcpsVRShQQWMNuR1gTvR3fl5fdIz
1uLaNoiVph0lGFdsWlhbuoYTLbxnXF3NOe5ZOHQHWkXY3I49ULeFO97WeRseqkYLtn3CvzeD/10D
OX7C0L1S1XCfYi3dYZqI14FdNFvwwmQPEtXQxQfRXTwiKLdNLIed5k4p8VvnP0UzX358zj+yNr3k
YdbMH+hvPr4jdMOwEf9ZtpBzHvKfPn5VBBY5APg+BWaTfSsrsC0+p0OLw85mPOXwcImPgrkRsJs/
1BLkG8h5yG1N9aJah5VfPw4gl/2e2qQorBRkSzj8GH+MC17Zv7tKXoQPD0m6NpV0l/94XfQPD6kp
86AxEDxcYqJklnZqqo3hwqGoZlV+VoZPZl7oi8QftZUn8bqg3Qf6SOybCLR10E+vxJ/OCckZHmm4
Z4df30TD/Mvl8eIAxOEezn+Y3/A/38QgHOrS1+v8Mkh3PCcmGkV76L9KYYEX1HL/hmA8eKCVd5Nz
c26tBjqaJ41DMYEaZ1Qu7bb0kfJgM4AUFuLS2nQoV2+movAfi4GjTZ+9G6TTL4N0+G5RcF3xSiM+
jIZ063bOoYpcdq/e2hQkTDX4nwVb+GOWx8V9ZSL7C8MUwKsj7KU0gTNUeMQx+tnlVhidhl0Cww3g
HvPYx362doFH7HzlfP/1XZoDvD88RN0V0tFtYRn0dt0PrxqBb/XYFllyyaoOgzshinbdkRKr6njX
KdScsU4Dij0gVOMiUjRC7PwT+QwNe4kEYCYb2L5t2FnaMXCesNSWUcua4ljavT9E0e7Xl/sxCZyJ
gaxQ29YtKCoA/l3180OtRRUp262zS56qfM/IWfWaddNQFdmAYg9pIsC4RhO4TkfKk4ROta73mMbe
d5nIHKHdU19oDq7y5DjZzC6Rn6wtq0fZPN9jq3M/QzWPfoTS/18HisG0+PM9xkpvgHW1bdvSqcDP
b+qfhvMU2RiBG1QekAE/a2kml2EXOXe1Mt4rQL6PGBbXCR6MY7zOcM61VvTYFNWjqpLs3Cn3BQ0j
3Z75Wxz+am36ebGjjggv2y0hg2fVp2BKp1eAQGyx7McE7vEWWP8NHp2VxCh1TOdnq1p2/VOen6IU
ohRnLUxkvHEVGkWIfB61hN4DqhaljyhXqRnQhS+t8a60Kxzsjs4eD6BvPak9ODk63Pg0fnOfrtPa
T7O+koalXCV0y6FE6nwYsaZGTBpMUnQLhcj3gyS2r+miNS1Ese5H0j6l7HjESDj3KVaCs1/gT+T4
e0RBqi9//abJ+U36+WK4Dt1R0iQdXqmPS1BKZ5NAHq++BdpCnaRHRwYbg55wLfYEUoemB357vs4x
0uW+1/xPoaXNJrqu3dia/fY/v5z5rrAg6qywrMs/v0ONLdM20cz+dtQzBqELtUQLKiYyIn0rGaKU
LSDWhnKmS3i8JJnP48LAhIqTP20brBi/uUP6/Dg+3CGGo2E4pkSHwFrw8yV55cAesXCGW70f74tW
5Ge/nA4gKpIu2FJpK7dOjQzVacOlqgiidvOmeInm1xgz3KJB/3afTi6tbtM/2n1M5EAeUxPfNKBy
koJTNPAXLBIa8l8ZpObvlq95Zvtw+cjqoMnPGxee9bwI/2lUprxRBWuYuLXnCcBwtDXmADxTfQK0
kDNjlBDsJD1ATdiW1UbRCxIN8eph9/jrZ6v/ZaVSyrBM5bBKQSPSP7730mx9J8cDcBtTtL0xDTxN
vqUbPVsZ4HEFgbIh3ZxVAcSaLJdsizRplsJ72rawzGWeGj0Wj2BFE/3sj3jDtCjn5g1OvA+oyYVF
MOwpopw1jVahHppqp8LIuFB6+90t/etEx6vJeVZS5RW6lB/eCHqMbtCXunFrN1a0dclxXU9N/I3q
PvMX3KgN0Te7ccyrB6VIprGqs++lexunJO6LjGjhucJCVoBJ5RtztO4E/eo39/ovmxal5tussHVw
oexxf37qwgJNOMrQuOUqSNnDZZACqN11pXnO4hRRtvfVlla+RxoUbqegwD9HEw9B6m1VTC9VZYx3
wxCux7xX66ru03VnAocsp7yAxcrmMsVIdB1sBlHWlN0o6WFmoROE7eLXH+Vvht9Pn0T+/Elap0xB
NgbGbZpaz35Av82NfrM7UH97txxeTzahrLof30wmM07jvgOL2e2TCwVvyg09jsMkMshyl1616Qwv
nS2WX+ktP+NHfb/+rashWtUzpHJ+gL6169s526Svd3gKz6EXtzQ6OncDM3tLXBBBpwqNFsUSyhBm
vi/s4nUeuLsuFOeSZPEjcKSKpI5hN/juM72OixS5dlPSjORnoABBC/WbQSn/7vYyFgVLEsu2sD5M
DzVZv7QXInVr6Kp5InjuQVLjWXSzybpDnE45rhGbyiaTiIzprz6JEefG6qN17o7GQkeDtwCEZdz+
+qGrv5krTA5sOgcxi23bx70E1jokL05n3Ga2c1Oi63hq8hj3aKSbVH7uxsLSjwopBX0ZK76UyKOW
nLVSQGdqa2iU/ZFQawec9OJ+Np3OUx8ouK+J1UYXr64A5xQOUT4yS9YOkLFiHgY9otDZ82geu6rs
f2xKI7unmFmpdEdQF/uOuVhED8X9FDlsTpr08pvP/TePg7OqIZUrcUj/ZW8wUaTD/lDLWz1B/R6O
YK1y0UNtF3yA2ciDz2yLVYQWnQGozfYDgXAXJYfMzTPxLu6qtVyKqr1pr5Ve32Ijw5AX6kBUumDd
6lI/SmNysRJAFsJHsaipvf5YTyM8DsWMPpRZ8Xa9YxHeoBQO19kqozvLxNptBPS0f/2R/25Z4Ozr
GBx/MaLy2X8e4BALJCmWfOQUKA7oTrRMooWnFkBNmQiyCzUCLDpcixstH76ErfM24Ye64UC7KAxQ
f2Fkv4WavbfdPDj6Sf+UVFhX8AzCGpk3Uh0IgarG3SHG8jWU2AKAhR1//SHUPJ9+WGUtg5KmEKbt
8ATnGeZPq2xSuBOscKnfXo8yPC1ib0v6d0PU+2sf59Diup+TFeV2z4sqBAP3nkdHwLzHCDReGkQR
VFw9ubNDy95ndZqC7shxZih537UtBucWwEczK8KZEl8ttGqlCgBnR3oDF4JA8rHjHJIEkQ3dzPrN
geSv5yc1r3WUS5RBkKgSH6YJVK9KLymn3br2tPWJFTnis+xXWqq/yc4hAZCyOrEM6Y831Uxt6JTJ
lxE6xWKADHbICVzIve7zCOZwMbQmEDl2WndarszfPIq/2V4ri9WZ87Ch5nPUh6NeZyFLjNyeSy16
8ygbI5nriQSiYOcCcRe7q9zLuHGp+zBqSuBBJnM0CXZEyFm/u5b5tnx8LYg5lCbnIss1Ph7O3Vbi
u9cync2XtqmIAYE4j8dYxubeS92TTebZJpg3s76BGDdGqLMi18lYjzV1UDHV7q6KB7kgvc/bRlAE
bOSLWwkB/XcX+nfzjqNMi8a1bQDenufjP72/LvUjn3aIvPWt5wC96EbogItGWkLNVDl312tk/ZRH
0fafpyz+VOEIv2trLBF52t5hPfjtxvWvSwAVNkkxb37tXGl+GFJ2WwGOGPTpVmn1jABX8bb0CoB0
optVvWEJqpI2xZRh5ophBZ0bkcrztYogtQQ7f4mQwAcnvNVpP25+PeCdv24ZuDpD54TONtAwKAT+
dMNsoEyNjeHqNk28dg2VW1u5mSheus7HNwy3esWiWm7oKhP4AmAVL6uNnZEzaeqk9gH18HHwdW/T
UBff5Irw8hRafa8yc931g1qZnQYhw6PB4cSflSaLl2EU8hzWN+FsjxVquC2VRmutMokYqvt+55sd
PPURA2GO7ezl+id/kGxLlI6tPiqrtR9XkNPjGczRYVbM8iNnS7oq0toYcXVCipIufxz2Av2igdkj
y1jTFrTBtUVfUaI04pZ0dUfh8TxQx38M60espN1OIM2ZibNIw4mLuU51yEjiSxhEd27Xy41dpMWL
g5L4BkvAYy572B1FA7I8Q0YuDZBzErbNQsOYtNMgSoyINfZ+R7bqmEswi/DiSl0h8tOAOcxFDCcA
MBRpurGWnruCJ1cAOwTL/evHTNj13zxoHjLjQjKGlfWx/JdkXQmSo//3zD6RlnXGB2bYFB/M8ktt
kjHd2kWxt5E9LopmVKuKbskSssWzQzCOBbv+fiBFEZuwffaV+Wx4M6tyPqgKwdKUOLhboWkjIByG
ei1TW61J+gF52RtQnkcrWI+H0BDBg+NCFOiK4HYK3Xdd2VjZtRLTa1ba6AhJkepbUsTronzVjAYD
IqdPtGAFe5lLq5m3bWVQUPDSdE+XuDv6TbLzAYSQI9LdaaG/tvsSW4Lr0Bx28dshr5OQq9N+o+FA
AAsN0yvwovZELFixN6IkQgdCXSCxCVcgQgtCzEA2l1YB0BRTjOGhKnCcIzgSXTGyaSu/kumcLPsa
aGNlJ9+CxEZn69M2xNCkb/uY6JfIjlMUht77dRnVxdi/QXjy+XqiDsMQoW3mfjVdYu4IZQ8TfVgN
sbvOqtQ6QwlaVKYIT0xJsl2mflqelc5AIuBoqyEd3WRtdvFxwa1zR0GPv1582jHABgDu5vi96LVp
R/jDW4Ni6TSYzjsu/s3oAUtNGnFosDgtgJDmHEUpyuHDX2Yw0UmEIvlJHyIs3kN/smyNoaon3xDd
mBeQ2sQ5wXzGxSUv19qF7rZwKIXbXXSjbTG/CpTS58YZgId4LZ4LACFx1747LlvSzJio/I1vKYS3
vdUb31qI5yQlVRlUnCrfN6VNV9Lwxq0farj5cOOsJ1GBSxZ0D4d6H8BNu0lp0cU5+1onjiSUFQoq
LJtQYtKJvxs01Msp1zRVxYXQ86wcmqdexJwL56m1mxpCSIkEo1H8ZuOq7PJuhVy/44kxDq9jXSTh
hNNIW+pmEW97hOpLZfFgEslhYX7Ttbyo+cEw4mYEoMUB6oxmQ5+p4a+QB7Ijfp2BbSjzZwOAAeTL
3YjyeNslhFFrsNiA6NCr9V0yOIh4Sare3tktsWXK9x26mzc+XVVZ1HctVUeRZNRUpDil8xZjgLu2
bBIL7lQfGuuA9nk2SFjGt9QXSdwUvIUBjl+dpGHGLwWcVsDDqWT6qTQxv0N7z/cKOTwN1YrgLvBg
E4UoYqcQDFlDuwARXy/Q06VLigDGSo80sW0gXyznbaiaQEiaCUFRZN8Mn9UF+01AQbcBzhUHX1Ua
mfdDUwd7LSdLj7j1Tdoa5tEECkndgSKXYIdA1GS8wUpdzyw6f42ySxG+M5c/XbRrS9tsdhXrCAbe
xjyGidjzlkq8B9G00YwW07QpPmeRUR2HxsFoPlfQCnLBNp4I3nSPS0Ex1S0L14Nj7aXifmqie2Ky
zooCEd1c6SLjYVvp02/dVU5T7pCxjOeiT27oKMhz597yq7pHXRrfhho4WW9Nj6VrF2uXGOakXmsu
7/j8sfDnAYDx8dcPJXk65tn03JYMCCzqaq5t4jrzD3GzUwSsbfzBerYrjF/9VKgNQ+rWIznrumM0
+HW4PhS6+8k9ZrEQO3+S++urFknD2+a1OIbe1GwjEgBXYYSmSMnS3vvpl7x9doccUZOf7K6nHF2Q
Ux8jRMjnFx94D9jEa53clrDnnKT77kANaaQV3pR5dKijUsFwosVx3V92QcQgSCtvS9buwNZS/xQw
NTkaidmMewLaKQm5zX4w9ZzkY3suFbTeBtPmVhAdtu4JDL9OdtcjHjHu20KEKQqU9Fyl2amv7Cc8
J8UJ/0K5ICDBWwL5JBtV3WHpJcpD510ZfzzT61CcpuKcqlDblkjI7yDcG3d1O9u2qCb3MCaZf7v0
JhoDwDrE9IJ5m05gaY5DIb4OZnEnihyJo8s9yOK4esjSAGxMr4xbFTUYxudGTdZiyYLDtHSnLl15
XT2drpOpqNFgNEl6uH6VF2c3Zeb0J9szp2U8tubR0IvPArnOXRy738reo54X5e+U4jfUKOFWZ6FY
djquwAn15vURJAgU4EoVGPbS4kz2A6fduWh5rWVyaK/o3weMAA9ygxh5deRO503apLH1XpRmdhI5
8SumUayFDdj4OmMF5Av5eRxfMoC8mYN68Hq9bjAVW/TLtApS+en6uvZ5fSngusi8KZ9N/LTARwmY
1CedhXQcnwQi9vWQtifd5CIcmDoPrelZh05R4uZc8TkJxKcUOuMMAyK4ydDI3xp0zug66T9UbX0s
tpfcBuoYaBKtI9p0RkYiwUci1T4YzEjTJMZd1Axved5Sf4jSieTX9Cu1T0b/fMAxygZZbmJ4m+ur
OMWvOCyrGc4GJa65t3HmgWDwFmEXhwfbrxHXTsjg6atm27qFRcBIHRdEPM5mezHDzrSHivislW8A
09LTHrJh7dxpiAfZVlQ7bhGL50CL2OxkSapegMk64H0JuJUXM8oBAZnf69SUh+smyQPBBisxHba4
iLPbQftk6Ci456mZwY3+ZkYK2PwIpg1bXzX+HfBX6zgCpDp5HnuqFELyAQ8w97Ub14DuSsRVGPMG
Tct3dZxo68KM23WLTQDZWQwCyww2Va/BN0IiuAZVDHNF+ffQb/YSRnVMvXSPjfE+8X21C0GL6qWD
KhUclR1XX72qck9GZt+EJnwpxFvs2MN2QxgfCyJxYXv9O+8Ucll/ACsRFoeuilfAwodtHcP66TkO
7fLC3BeSjBtlZsWP5wL2st34+YNy03rdUGtjRduXBJlgZS0QqeHWspTmLYoy7C8hlOC3ZrRxGor4
JlWk7+RpgH6NBJokZzgBF1tpwtkZ7UkiGYNSQa6rH5P6Q53wUuXdskzg3/+YnPT2LptBHv+HsvNY
jhvZtugXIQImE2Za3rNoJEqaIChRgkfCu69/C+DktlrRijdhdKsVzSqYzDzn7L32oOz9UrGheGhB
/3pt9iiy6G3Z5vWyuI3IoG5uA81GN8moUawf8yGJ6ucY2Lq/WVr2y6tnMyq7a9MtEOOuw9wp/JRe
08cyxKY3/1vLHxOeql+lVDY9ZFDUhh71DzgvxlXVDz+XQmN59SYHuXJYFxWRuWl0MHUc5H3/zQ6p
dtzlB1FaK6OAdm5kmynSo8OyWoYRdD+z0h+9kiLLKu2bUSRHRMfp1UWzrPdYqIJWjaeeIzd7NdII
URpbuhvOAdS6cRtL4x34GBGJvQh3OTczajG3tXXFSm5V/tb2GqATQbTpirdRY3cFog3ntog+ARK6
uARq7ZaNq+xEsB8IfG4L2GhZQyZhCWqMtWiHugIoEBOjZfKsN80pMlzM3ti3EHv08XkU1r4FvYYR
ldc5jWfJxlStBj7XUeuwfVOBRS5eh+VaGaJnC+mK8px6ojw0IvvUMPhf6SyhezsYwq2CrH/O6s7a
IIhr2XOM5JLTOwqMfrhGSNQJvgFv5ZEdQh240mX7lfPkDzGw2/nzEM2PoP34mTw02oNfhy+Ev3TY
zo3hnhTp3YgyhR+20K4BaT9Z1R4gcPzEwFYca5GB4JY2CA2bl6JwQbck8BIBoCLHVV6bn5YHCnvl
rBTuknUQl2BXR5yXvYFJrTgzoS1hMtL/S8PuiRxq7lTf81ao5slzD42Pt6NIXqOY+Ha3LIidFD2z
YVE8YbfJrjnRPLvcJ7DPn5Lv+BAnWJ4rn1n0rdd4KSINSlbuHsIWon4CEf4U9AKmux1ti7rjKgYc
oJcDEv1/bVfDaZrm+SxnEeKwwWNtlv+oB2gOQ41i3nKNd5lr1iGAGLMiQ2namdPJ1q38sWuey45w
4D7rkUsG0T6cAxaVZHf3Mu+dVFqs/aZ91Pu2/ijdmBLaCROwhqn3VqAo2XTSfOZElaw95dkHTubt
funT9waPYW1M3q5O4UUzQNkWeevvOXKQZatnihM3Ia7gn4az9JI9WRsKqw5NYUw5zdPktGo9iQmF
f1vgtAOGS9QDuJDCMglKd71Py1zIsNJm48Y42Jbegz1FWzxT4q6nPcJj4NvZaCLeL1vkxrr5DPvt
W9ZEHMClCiHu2Jf+ulQcU/QE+pcQmDCI+XTmPgiS4NjF409tJKltzLxjMmQcoxAh6oHL4Ffz1b7T
pg1EGPNjRuXGXrVC/IqBM6lK4NfdKUjOdU0Llav8NYjN5zgQryWfiNjG4acjnJeI2eGp4RizA3J7
E15KRp6l62c/s19LkK97+nOIcixRcKEV2WDWeC/AxW/jNowgZSYNMVo/dQGgwtLJT82l+mzIL5VH
hJW0D1oVaJhtzSfHDwhfRSn9SQMt0+1zaKGvoVXnBOfm6XPDeG3ycBsvp8aa0dmqFx6ufY4DQZLl
68nUEIzOIwjJ0O6WJO6GJNfko2KHpnqXTS5uOllmXoeQnN7mtsCniPltGndj1BKJmYbfPdeN93mC
oqfqPaa5gWGumVihrS961MzC6I/Ls+P4qb02FcBJWZlih++YXoxfBvtSt374WorREQTPCh3qI5hN
6xgp3oQmN79wbkU8OQ+2B9d5l/gM7HSYniZmXY4w1D3i+ahEB0FmUZnI5C0a+h6/TpIcl+aD05PE
ihSaV17xJGSZE61HkecXyK7pjYu2JiUcnveQPDKCCl1Nv7OgB0jVtB3nLYuCrhZbFCicGkIkooYr
6HOFTbnuS65ZExUd/Nviuykr70FJ/z0RQPiXyheIz7OKo5qejQiAY0prBUuTxmVxaobB2aU5AXEZ
jra9H0fPpEG/SSkhelBX4bWscy4AjevlBra9/GZwcH0MnvrR9XfYkZoj5MTuttxCmD/rZgRk73R3
pv3+xhOOBLCUfO1cWW/piDXrnqjXc9BG5tZ05kZcQXqBmGZhe6cOzaQuAi0uJ7uheogS0AHuexq7
yTMuoa9S9/y1GJsam4y4lmNk3PTIe0PNhzvPUN9CmR4mO3hj5pC8uL3XrYxyK+2ooRYgdpQLeMPp
eP7YP2cYQwveGxeY8RxXA3KF1Ds1eW3SKDE+YzP7rpIpeDRpZSAc829dlo1bIfFS5ykOl4DEo7dE
+Kc6M0cE8l3xWAcJAiPd/t4LPKSByc7hN90nWvLcr66fHt0h2I8N4a4euTJXsOrOsUwJzgO8DNkr
z54DE4iL1vvNs5cxLdn14QBQO3Ww6HfyTB7Ze+Rundq03yXmQXsBnSbpN7zxNTzcgsiJ92ay3yrf
cx+VrW1dxy8PeqxFu4yXajsVYUfjK/1C69M7KtRxrCjpFxSXyYG1nsirjocsMndKDAn2rjTbNXHT
wqHIrG1CTurOs6G4WKP4eJ3qWsPZXgdniZJ0F44QlNASZackD70VNNYiAWSqDKzNIWR8I0yODWKT
hxg14SrT8XHosIhWgvrmRdfz9yme8zAy0NdgwvFyFUSot856LPE5T6Te0ulofuJs4Xv5IznrfvNW
zu2oxq2PTHLLix8hhyr7BmVH6DmnpKLH1A3pbTKtX/44kOncoAbARp5uwjR4cEhc30bggS9EXuFI
GO16Vbfj8K4XoMEGvEw4wrxD35t7n4N8itqBiU5m8pT8mtLiPsbyU1TKjQjzZO1njb+ekGiVVgJn
OSLsztS+c2HYJWhp4IfjtDx+d4C+apwSNHyjo+VaWzvyT5rvd9TNebyhQ7yqe/HUoG94aGZMR9p/
aVVq7RkW94gom695E+cr38n0K9sTee/jTqqIXKTMqNZ10tCpjKctmzBcQb8uV25M8ZwN8XU0qidR
B8O2I08B0lt6qqT5Oc7AkwgiPfysf5gCk+T1KvpUmtmnKhP0H9pk3Fj+HUyAXLUW1UpKs0+Pbt3s
MEFnQWR15UQ7q3JPtSvaLYJQVBOw2+knr+OcKd1kFbCCgBarBIOP5YjXURJ4mUFt3VTMtSUSrDV+
S0W2OnUTFKJ1nMKRTodv9cSr3TdFx4WNiACxfnmKWSH5I0Bp8A54O+JaYZny8u3zcXrJB+/uKO1n
NUeLm0atSPrNdvAI/XXHBrbRJmZhFZLoY6Yz9edJ84A2DHSL14B6DUwPEc8uCvqMbmsUjMapw9iP
/XTvZni70D3glp9L17Eud4jsDaoMF4jnqN+8kfLVsn+Kvuu2IybGAfQVccZMtVxv2Nkhe1ZhgmaN
OJTFrnGap+kpRRc6gorCBrMUPMhXRKQHvWJuorH0eG1VYFKb7WpzOKMmPbT/w68ynGYWhN9ttIak
g5H0mqkUz0nR08Rz8hzvARNJHJRXED3JLOojV1oOmKayh8A9AtlDpQgxoUmqTaNcJJ3BtM1JJtwO
hKFbvrtxVf+Sud4vuoS0rOovtutxPxJwI5R5gL2IDy97ayYQxGfszgjQjJKTrktwJfdxh/kajkPy
NjmDB7ySe9xq3UPAwZ5qlVxsAnI9DTxN6Q3JWscLY8vkua7Fr8Sp3sLAeA66eh02drkJ9egLASf4
kb27yd9cKSAA28gyXjoUravazuVsYNp5vfxiNxKos25ayKEr9+CGpBMB9OSDC67gU4CZkS0nv5d+
FK1ima37RE/3IH6wBX/hJNHtCsNJ9ySVriHnPQeTTvxzOH5pBSdB3Kxqb00OKMvGWIW3iIMpHjO/
30RSfFIDwZrJSH51X9U/07g+NgPMUb1uftlY/g6D0101z8ckFKvTYKtPemZPmynjSzmkH/WmS4b2
aDySh/Dg4Ac64pcjXQ6fHhltq8FEHO5COvNhVfEMl+M2nMjEFnxAgwbxSWn2DyPEnc+j8Cba8ipx
5BRGvHcYFO1bDMvSg8WnOnXSG7D/dMGxFdUb3n9zg2y83eNSS0BNecPRpIDdBqbdbBobOuBky2rt
uYFzxux+LIpbk5gkNLA7Hph4A9wQO1uDXFjoBW2WgTiyTOIa5tXa+MI+aznJ2RlI/kPsPRPQROlT
Q7cqK4eUIxCnY33UzOih0ynYuZjrxumjC8bgBztAe4Kr6GxnuJO94+TE38vQ/IFvmsEcgJO6tn8E
RvgzZ1pjw8ocyF15IZ3DXZGbigHUDuSK9N30MYU/PBrd1wRa4q1XEkxAEYNhxf23coiWNETrnVsM
qTEdCq81wdjZDSEeUdPfNWYu2LXWtZrZYXU73CbNv8bgO/dpqliwCp5irsUMfWogJZVQNpSwgjWm
boPN23oPwZ8eSw++EY7FC3VWfapN7Vn2jf6iTFZPlZjmFcbjybZK96ARv71FieZe/Lz/Pmgquxn6
19K3f2CUI+eOiEImPyfH6NKdnxXlxqOfdUi5yueCyj9x/OdJ6elxbEUIkJBUrl5UuBwULBCL4YLT
KYVwhvCsOJPOPXRD9D+DTqO7+mpY0xSveZ3T2TGhIzp23cflRzGoABip0Heek3sff2bk4qc96fK0
/BFZR3jxOxIqArOQsC354VCzX4CXRgjgfWfXe2V5SoX3La5VeKEdCyadpsjGHpjs5UL0NIwajSoO
AA9pHEz7xjGm5U1cTIFpeIfNedU7Cpn83CqIiLLbx9TJTDa676FouxembR7++yBVhBjM+tjEGPvt
oHlPQTM+o648zl6BFbAad5UzDuy17FdgE94QBqxp3niXUwNYUw1vVYUmrQgwMGMvIx6n76+a+WwY
Yb7HLJEShEVZvAiua73xDhYli0ZjNmknQDNW9FpxqLbyNQRr9wDwoCA0E1mSWzffjajcGpUq9m5V
wMyIneEq2M3pMRu0T2vQ2+E28/LuswtgPoCTQ55I9dhiN15+A63GZyAb4ICkhurQluBWax5jIld3
KoaNpkCcM8FYxSYh1mZVf29l1Z26rF6ljYkOXFq3lgTerKC1IqR6WbRfhe9hUDaZMs/fYui1n46r
VVu988JVAh95H/ruyyI7Rh9mXfGoIgCmR3H2TDwyMCQzrdPo6s9QefMu/GE8N30O23YuhfI2VPBH
cQ8sOjRGKU0oi+cRFfqK/1P00e8LIqbBYzJ8y5lYgT/nfcjTBjN3rfBgexZdl9TtLjZknVVCW3dd
U6FuknEaDlIjE8zVoHgkeMn5h3RfGpa2o+BiLM+ArJ1Id2sZVtH0a9Wqgv21RriJbl5YJa7snkm+
mo46MztrnmxjoN2WefVKOjD9ACO5t047re0SHZntNjw3y+ivkcWcc2BfpOvdeg/FYJQTeFbAwT3b
Nr5axD75yuqAu5U8E6hz8SlrSjxyqgYTPQ8GCzf5UiP/W1nSks8agc3PSX0Wrs+5c45jyHNO8Hbh
yn07MifvQzw32Uieg60eaBqd7CZwz2kHryqaTzI5iIB5IBMMcALg66SrIHOTG7SqcWVGtr/rWyhm
BhQTfBPMY+z+OXM7Tlx1p6GjmxuV88gioIQ3axK6i+7sWGQPqZ1lODBAFDAKyuBwh5JDkcNcvri8
IrbVhs/GkO+03hEXxxqJOAarFzleBtQK0Ct5vD9F2EBiCEhCXi5e4BB/MbWZ3A+hCB4/rl6YkACR
1Xd9ohTD02p9kgNRO/M3wm9xC3caswc2GlleotwpvjJ7D89aKY69bIvzkNDNaARs/kzUAn4aAgBh
wYnMs2Eb+Tb1c/rR0S1KdFm6/wmO4edeaz1medTD87MDl/jBKoafY6cPF5PQxyb2vy2rzQTb9hwB
hSA4NliXfqxoLDiY81oDwwl5YG5YZzsPqiGz+eyqQ/325gRk4B7IYZvwAXQvZI2S/gb0HyJuPRLZ
vrlq/ARI0VvlWjCcihE91tIqMDmPPzaGv+XsOy94wZSa9M685DYKClpePZrgkerxlZIOvEWDg0pT
dx792XPVQesNSP1O9ctIO2e3jMJGR1lnI05fh9nlxDIgzzWXaFWlNbgHPWMeOYtyIwn3q9fJcZ7f
VSMu5XmS1S70EauUgPZ7N3KPITW47yBVHNDpPYcEbaq8T66oYUkKCB1urLRREOAGX6Wo+HCLOy4v
82Ttl6eTVkJ2oOO1WoZSJShaRhb1btHu9ZwNiJcifXB5TGj2uBufxgvE5cZk/jbEIGaHH7GmPtuZ
9cU2qmhbNjb1kwOYlzbvYLjDxyTUUYrhgw80ZNVCwwgIA3ilyCY5N9xyhpjerLQg7wLZjWeXxJ07
RA4v3zrOatSw8yue5jmu68D/RtYY0eo8IK0hCKuevOJC4UhGjTcUX50U9UcwEc7DkeV5lCgzx/bJ
oto8JBDviH2rHNJsou8NV/FcmBO3DQitTYO6614MarNFDOhEBgwgvXpQuY/hep6B8JzaiLss6v+Y
GY3ATqYVaj7q2nenq96XhpaYMpisviK/XpCxYBa6v9ZdvV3LWYtRYn446lYGIcG4O/Sx1j5+7p3Z
BMwF5u84xtbcRn3Ja8zJkBMjkJBEa+4n6A7OLPoNrTHbySwLdlxKhto8HrNtrUY5PAxnZYPC8jtS
ZH0aaxthMOw16EXTLRxg90CVXfF1zrI2QKnKnklCRrdIgvV2ACW5vuHRyN3wfXxIj2cv6M0XLSsu
voSOPH/0IKI9TCb9uMcFpbZdFqETqDA6mRL4hlN+Yv8yngmOj3ahDI6SRilHqDHfdlq/Leb5TTDh
/yOI5BCb5MBoxEfPDz9yhB92RYBvQ2N1GepEhvlNo70Am4scK167FNoElKpyJEtzjNyP7d4jjGki
Yx2pP7aVUZsZPYV2MVEqrLFekKqJMGxHU3tc5YzFjzmNRlw6uMuL5yRwUya15A5AnG8++XXyUNM1
Onu1Gx8I1r23oT7cUyHuLslTsate4dz+Mqya/kZm9z9gKP5oWplcGBGtlld4qjI0O0n5Y7ATsfcY
Q9xjhLoXWTCiNVIqVX/HwpUcPTt6C0t0HyR7YjjsBXOOBCf9x4SriFm/gitar5VVVMBuReyvS6cd
T2Xv2g8RbKKPrbwzhf5Y83rg6SxfqvaO8s64pfmZNln9gJot2lVbn/rIpD2h9EvKtul7cMSmMgMc
KkHst0lDWHbBFMLW6nrdmh23n11x3yIW/sE9ojJzJ58gVv2mJeU3O6nnQJp6j4PxoIhmOLs1mZYU
YjfTJ5NBhS0xUKPYOb6d7lXauzsUk9MOmTncnp7JZ2kaP5zMrDf8f4MjMIEMoGjtHLKQdpw7/ooD
L7vrFf1XadqMsaLx3hfmd+IbootZIyzJCSsH49By0likLCpLnxCqKWQ5sURk0hORMXm9fjPmH1YD
YjF8CnRa8W4SnvuYDSMIPHhzs8KexKji6zgxPjCryX2ZqGwNt4VcTdlKPgPiEIPnHjZdVT6H1VAR
MEfZV/P2xuEXs0+JVIJ48bE+A6tL16NP0r1D0HTdZDXiHrLZcEAXB1VCpShaG2+uXRNvTJKVoFOG
bOQwNPyuDN3OoouI6x9Z36pD2TIlSRlZHJ30VKIZO8gglpvBrY2tY6GTCVQDV08V2SZgY9lkPtwi
NxRkbECe0KSiTi0g7/gDZ1GUgMCLumfC5xAbmbG11slK3o9TBGlJVDetqz8vW5FJVsZ6ClL7aMTj
IZ8G9wod0fEgqSMfiETBmMOvj33RMJOfz7RGI68qBqGviOpZh6ojSk6Zb7nN8dYawJe01UhUXncW
KiWuYF7jEIYx5LSidy3q3Ec7b6dVGmrQYn33TUJG7gIwBszOXsfQGu6oUM+jJQhi8e980QRFlL8u
2tq40VwERsyRj0k7dhGK3S3kin3hMCtu+P7rKTE4Kkn7CJjT2yQZgJfl1FzzDN68spDnqqyTtRvQ
EAnwt7aKXBpo5Rj78uTIuA/ZlOZ84mFN9gwkg1WnCJP3U46Q+NSYEmcwYfSwJNSutJ4bS9OPZmtt
lB3fslzT9nZDg6RLjHKP4ObHVPrI/dWpzJyCOUb5eZnBhqRGrgtHxDuPiGF4JwTpDBFbYYlo82Rz
3F3TNaWuXOQVoADOJYKFcgifxYLrmvZ5rTxq2OnkGt6rRaom0SXoGbpc52ytqqM9uh+/ajlMk6R2
QTRU7ossDFbVrFKe7ywze5Q1WnMwYLa6mnnMfVucUx0xCBKhm/NtKeBUAYctE3vGdgBs5oWbfkI8
H/vXgUYuQGdXlM3zlL4zP89BfWtcIhRjRI+vQ2fMDqlKh5WTq7k4eSxV55/tQPtmeGS6WUbefZIm
8PmyFf6h7A2qjUKfUeC8LJG0M1qVVAOZiocLBdCHNhiEFNhtxyzXKeqtg6YcwvukcPDAqXWptHRn
E+a8wVnd8EZSkRIaAc7RUN4Dd28z4hE8L0Pz2NWio42ZYFZJERSjd6/1XH0th2QCLvWDJa8WRhXE
Wo2JkIOsrdYTMZZFOnIcujzHgSYky3odB8VRWaXF8aR7qghpAznco2fpmDcqOmb958YAeUq04bh1
WP561TSXvqWSA/5KpmPoQ50mnvzKIyTgH6Iak6Aa/SMTsh54LFKlzmVxYoGugzymNpHepibVh3zb
+FR4Jn5VTpXCGAji9hFK93ouqElE/Bjp1poFkPwI396DPDjJqAzOYRy/J3EN2V80wwMSlSBhJKTs
8EdQuOlGUTafwiFEkWLpp7isafIW1TUYzIvWAUzD7v3VNww6I8OIvanL3+xweJ9MYLPC608pTCI3
8OnRSyCsDsiempxgcluCr7YzJZfaJnPUc7JDRqpq1pInJHjVPuzTATJr6jP61SXSwVLr0U4FLkoP
hKQ6uX6Yq240NlFFiHueKfdpqeM8KJCtzQxXyFliExafAxiJ52EY1dF2e4ZsBsHhRHVbXS9RvoUk
Vtt4UU0OEIfIZL6COuWyKCD8AUjVsmqBHswOXg9OCjb4yKeKbU7FKDwtgu2a3KKXk0Cis9v2mT0H
iTJGeRoTRM2n8TGOOOkO/rfcaqNNZFKuwOdTSOWn9VRt+0Dx3kxDs7PNNAYmVTxQu3p0O4xkV6lw
P6BXwwT9zS9Df/M3Ufm/XCE4aBwXtKhhScAfv5kzy4aTzagag5wDFIdQ5vwH3QB6J6A7ITZtOgo3
V6chURpUwGYQHBbVgVElzt5NaTz3fmagiSZzpZZnbuiKXNXi1R7N17YLtadGjwy8YzmNGCZmMYf0
xPqLYeQPri3cLK7uWJLkR8v53TDSDhWdniKZHnRzIm2WDNadHaniGpAbMU3Nin5zwMgDtaxfEG1Z
x3G77So4t2UziIPlB+ZubKzha231q+PBHRk9OZr/q3ViGNqeeNM0WJFSg4c+dkpfm0SK/vddMGZf
2T+9ObBXIMKYjucYOM1nZ/z/WF6iyuu71tfcD8tWbvlq41c+tSkJmGwKHgSsWeWJZ4F8OAsEg181
RHiK4q8O83978B3PNWwIFRbeNtP5zU/c1TUhIlmgPSzVoZaL6jOEKJpucEnLPC+RcIz5WicFaaUR
T0ghM9BRoVw9u87A1GJAcGrMW2iAVLuqvpFds3ETe5iVQWR2zSYdmAPuqnTEQeqyfv7vK2n98fNL
oc/GN8O0zNlc9D9XklqdPk8zaQ+FVWxH1s8HvyhhKZmDBF7KgYPeziZEPkwXgsXTI319u1T5ZKUy
hauckyble1DAOScm41WvOMKYm9DLi9e8bWMCEl8Juqp2RDCO8Bh9CJ31BFuwYJXKY5WjJoRg36Pc
PQYqBvLIVB1+FbDMMXf/Aq35N5rDcnWaLRghbBcvu/WbvQz+em73TikemABR86EyJgqC9Iu5EF7O
estN9KHq0Dgwjknp1vBui2GHWmhR2uXMj7ctdC9LhfE59zBdJChH+zz8acv3pR7RiS86/uUm/ZsD
4PKpdcewXBq0nvht0aGTaaYNCPWHCkoAQLdo4yhs8+hMny1mNys4zRs2RG8fmGW7izOwir3GxCyN
kI6N9udF+DHyV4+5yZxSghRbCYxWx2C/FHOVROFTz9oS2OvrD8/IUlbWsAsJ6TKZ/kDX48CDgniu
X6VTaVtqzr963//4TcE16GC5EOX/zpBQgtF7mDFAqVnkgb0hphqL6d2MS7gV3WRRGWELjXt/63oV
AYOi3wXGAHFMKsL47BLM49DTZmHRQxfrlOvlELSIWenyig1gzaOeMqdsmYH85S79e1HiLknwCBha
bL7Bb0+XZRqFnWv4qfFsQyKMaDJWUbpORzAobTq3ato+uyQWZ/omatSWFNu1Bw14OWQHgWo3sV5F
O6Qz8hKT+OlmnGt95m4oE2cmeGo9TZn4WhTlL6RVklkdrsIcD/YOk7+1Wp6+UuAXUzhv6t4DUcoU
4b+/5B/MpK4uTRyRUrekhDPwz/ViJnyApI5M5N8N3ZapbL8aaRJscVCR+jgJ/yy6jRkQQmW692A2
3IfEtDO+26upQF7ZJtWpaqTc9Hr0KYhBlEOuAy3fwhX/y0f90/2w5byo8fKAJv7trdH0zmASgvsr
SnmFk5ZLhhkOjno4x7XHgFE1wW5nwgRnvWMY7sk8BVqpq/VfPsm/7ZAu7nwpPQgFoKjc32zSvVma
cNtTfGgG4rlwiH41Xm1drV1RWzqcfMPFhzbVRyuiic1o6ZywIZfZcVn+7drVVlw29RdfsPnvpd/V
MWfytJpE+Qr7t+uDIwuHR86q0jk0fAmKRK4crg1iRcgyZHFfXjUjdzZo9gUnz74E6QF+fy+Z+Y5h
9a4IBVvj7wOdr7WgF0pnD8ltuJpk+O6V7v7Cso5dhHPIX04wxh8uqKHrkrs6Y0ls/bddi0Oeknpf
2w+z3h/Z7qnTkd97BT635W1yOyqDEsc1c2fvp2IabBSR+GitpjUJMLNXnmjK//+5xGWZdnBgzQcT
LMz/fDvwcmsiGxL5sLyMplNgZ3GMX8MkvLXV4NsQM9ak0MoZYYtcd+nxGTnF/38/cX/a6djPpc5B
Vfcstr1/fhANPL83j14e0ike9xYYTZLJSIalJWhQp62o0MZdwfh6mBJO+bOtSHGa85icQ27Una1L
qCP7dQFwLtC6fewDTtXH4rp0KmTZs4ko5ypquMx/+eh/urcQjRxpG+AODPu3e2uBA+QsYtsPtijN
s1P2r2lOOMfK1ytMQJwxADQxigqzH/mgh1CRMefUvUkPAZuMhqbhMe9DAxcG/zqNgtwhL+33iCbF
IWm/ZKYSmLL8fluXpI54FK9a3Oqn2dv2ly/yh72MCy8Fz6fJWvn70aoQVqYFluM+hCQbgPTTupe2
tp+W01MeZq+9Gz6EPSgaMZrEqgOPAn2ab9VV9RhKlkr6g5NEBkG+xg0251Qkw60/O5hb+gHS9H9/
4mXx/uex2qU6dqAlwUuaNW//fGoaMPG00Fv5sIglO4k2UkCihiAX7dCUMNie7B84FHyMS9nD8vDq
gbhmkr6Ya81RNvoY30SUHJlxJn/Zeqx/o3vAqhmsogCIPRel/z8/XdsWyp5iEd0XrSaZTXi53Mba
aim/3huptwYHaY7tqHJTRf0z6U+HZTXwnfEzE8T+2oJdeC5s49VE60Pu5iPGyh6RZ6td6kKSSkcH
XPc5cTfQ9vhVH+O+GgJbncjxUXM0LPNyvxhgEq/5wVE2X01JQiacn2z7yNlHkEaPziyq+8ut+cPD
RJ1DfKMg9ArT+m9vRSp7ARK9iWlasz/obvCS47SkY2CKTYjmZR/q7Se3CuYAUtM/LsOPNBHePYj/
wndhoeVC//aYuPD+IUE5fB4OGP+8EahgezHVZnhfzlUB3fFjkcHyUIrQnhwOFc3myqKHlUzOQ00w
fMjuEnKSi65D4WJMwgrT2WDYOavji4zx0zRffd5FtLOPBQlGSD+GTVvqn9PCJnMXYeFu+TFZCOWM
Jgu3HC8YlzXRUy5o5jpdN13gI7vEvjnJejnFk+YCFlchG05IubVmcTZpb6tysgnfLLDskI5Kb94f
VqHuNLjq6DjoDGUGljwtAU6JZc6U0+cstL4ta0luJ29plNOQqIxrWivjFkKetcoW/nZeW7hV0nqd
tGfHUG9tRzXXMgFYLV0UXWCxissvnj3iwY1Q0U4AJVZJmNmPBEx/pp2CfDJ+CJohe89F+qChxKVY
qumx5hcsktZjkLu7RckfNzhtY1FuJKbP88QIlxbZFFwyx30KOsC7kjvHGANJMvkX3Bn8pJiEi4g0
RPFL6hWMRkKKN174HuW9vPz/n1MQkrNvGiSdLn7fmXFyJPjweE6XDqyRebdM2BxeQ/Pd1QfUTclI
k8YYx+MyT17WELetq2OHWOAvn+UPC4bHGdUEaWjarMC/nVUDj6ktI/XoPgRhtjLy0d4u3v2i10/4
iLrD8hEWlMtPE3/inoK1JCbVOHrZ9DLQziVjsNn5CZ5TnDjTXwqGfzNULXSHJkp3ewaR/auL0UlS
Y/tKwkCi+0oHaB1ktfm1yrAttkVZfTYmfxsOyOkziJAHa0IdHrLfFiKCC8SYEgWG9Z3oBR5hVRjr
Ng6PTgc6+S+XcaH4/PN992a+jwmNDNqU5f628JIr6HWqD9J7aGsXZCXqos0/HGO817qN3o1dq5SK
Dysq7Uyg+wYrR7k2RUcc1ZzZjNEP/6sxbvWUjAmvBd64HJCWB3opNDVwQSvZgf7QUXTKEV68k7aE
Ok69uFpY9B4lMMXE0zfKJOU0sGFO22NUEo0Rfc4I9Dk7dfXu5dZPg319r1sVkZJ3u3u2kKIQLkle
O+mDL4NF+dsX1BoCjvYLNBKOQjUPx0gzM11VEUDpqBLu0UJRvTaQWx954dOoLY5223xelPeFwLGq
lQHinA7xQBl/MhTDyASHNfLnqrhWkuRmy+uPHPGMtYrTjh5ggyWrKPwzDfifUB/CfRUP5CcrXPxV
aFfXsOxvOO25CCSPPykTYanpxXN6Bv7jEiuEdAfr2tf0tzRArfeWqc8+1cZiN7FEb2Yz45A2h7y4
V7o9EF1I4GFc5pdeIQdOYwyLk1eSzdGP001kZLk1TXvowi7eCX7FKibXmaAvSvuiS8S1kPcuyrVd
5NT10ZDjt7RGZTnM1IesqImJzhLayREmS2MICVyovMdRz09jTNt5TMvHZdgx9NZX3WwZhKbByzi9
TroPySfxzo3fYT7lSDwwez/S1dovZmOFOGdTMmrsTdVv/4+681iOJDuz9Ku09d5rXIsFe+HhoQW0
yo0bEkC6lve6uP708wWKxmEVrUnjYmx6NmWVrAQIRIRf8Z9zvpM4NJFc4Ty4lpIW1SU++PQjfpoZ
frjlX5GCzX+8LDJQNIDM+mALr2PRP+5pydTYaNdlc5tQYwKwvrCPOs1W4WifZnSOg0w7OsGUjfae
mDdNQu982wQEN2w32WSNiyzcF+a2nkOOdtpDQC0NitiyzZDwIlBllFGhLv6LJ/Mfj8qgxnQulib0
N/gJ10PD3w3vXFnSIavl3S0TXcmgvT11oIyO6tpqkhkwlx2sd9eWWvwIuJftVie5wi6FJxWSXf9k
OtJ6Uln69M9/Lut6TvzDgoHEAnTK5wwZmJwU/rRgpHhCywpd+A7MITY1X4RmHPQbV2gHtGw8XcFw
qxX0OF3RaGPRo3hSZv59VvumFXllS5dT+1Kyjmz0K2mFa6qB/JaI4/ffwstV7aCopRgErgih2IvX
Q4H8XFaEAamixFiRodeaADSy/t4dbRgJLjakuOw2EloPphT1bV03Lu7icF6MGU8aAJ7Cf/5SGN51
k/n718JGPvNgTzOJ4Lj0D4clD52/dQY13HwPzr4P/61ydtznV7MzjWu/U8FGk83rIPGMrBh7+aek
Ref6DsvXFc4L4WV3AxXzxp1k1Q0y9zlNy98HcQsj1EMaJDffRzHdfm1sKXffiysFqgkBItaBOBd2
NNUurmmPoknJKTgig1Odm/cp1o7fx9nRSRHnvB6vta9xbKnTmSAuJnAH89WBgoozCMHtgGT2wFGO
LGQOgVJJusSJT3k3JZcwu5Y73KzuZZzcJKqX5GOiNvtBmd7zN3VF6T+mUZ7wAgYrqjvQuMvmzbTs
D8sh6we6sKHWhmrFJhk238Gv3JMMQqyZwMbIWa0anJrBZxMFHpppavmPfYJl0cI+uFK+wqvgW1tR
T6ugPRiaueICqD99fz6qoKs3XL2fcmT+YgyMfZbZHf43PiTfQoFra3sTQeb8fdJTc48DZ+hPHlO6
olXIjal3h0hY7vgFsk03ZIg13Vn3cI6LXlnrpsy+NO8xsayDwEgCZ8kiIn9VixtRoS3a61qCanVr
r4icrkg3Hok4NH8B1TPA1k/ZZ2jSADQlk3UjRAKmzcUkR5v9xr/yXb6/S2e2Ehm5726+fylFRfIq
qSeNREIDy4VP/yjN7iGDVna9ohn40jiPLi2hh/mdbFNLfyZuGrOntwEY9Arbfbb/tlXYfnJ1TpW+
zs/bsddweMOji5llVuXJBme907P0YfZSYw/dGtCNeWsag731enk/DP3u+56aOu6jCVn8ccy+cGzo
G79y7T0RUdI0Nc9zMpw0u4GZR51YDeYZwEl5qsm6HWvzXw2I/nxFYQ5rewa0cMuFQ/YPE3MnmGqV
G71+Ew9TuhMe2NOFhrWdcKjdnR0yxVYqLr0Bo5Atatr5JRU234/+tWrh/9Dn6Vrgz3/rbPjTH//r
8j7Kr+7PbQ1//xX/9U97Hf7wNx/TrC6m9/7rP7jZ9O8f8s/f939iC4TNevi/vl+kv7ZM/LU94lp4
8Zf/PH2JRqbNH3ojrl/xewOEGfzGsuk5TNOY81ke29/0JeRf/tP0fmPAjZRjWK7xXQ7xtwIIzfR/
c8Ch0grheVxC+Je/NUBoNEqwGSEtuC46JIzBf6cBgiP6Hz9lHBfgfOgB+H54hQFjtj/tv1kvFccU
mlEp9MqxK7dmNC8akCQX6JqvZ6zZEuJSRctJRCcUwcz8LZeJu2+dFBNqZKaGvlk67x0qUUkCrqNM
NU0fGBeTrWK+tiF1vYPmCm1C6BcOcDih8BHWMbJI0wUVnLEBR5K0TwQZM65QObURwbU1OsPOY1/z
XWCk0spYj/r0ohc+XZxJOuPndM8mnovr8NbfZIAtN8mY2lTGlHiLDbxK4yBulZnT2hCYM/pSMK/I
+doHsxi5Y9Rbs8d04L9NOviNJM+KFRS8g24KCztoaZGsDu6D2niQ9Jvtshq4XTYw5KQI10h9bjCl
QYhMouJcYxqVvooFnLnJNeeNme8mJe+pjqc6gnN4Ubcr2eD1LeD9RzoJ5DAmbRHCuM43iutmVOk/
VCvd28zvMRYWVRt6UBKwW5s1Wkp1wEQ+njIe+2D0IBRp8udCD/uWuFIpQCoNOR1q7nLv1k21z/Ot
TWTwrje1t6kvnCjW/Vu/NZ8YeVenvtHuTFZjuLWR1qO7mUuKMcp48XjfrmINeAKSCsIAgbC0L5MX
tXTdrDt+SvTbCY8r5ootyfQGWD7z6wqSKDlAwk38P2f9kzYkMNZSVDUNm4zdt83Okn3KoSagkGcc
KmwQH2RwYFvYFfGLyPUf/BxjBQbOmBk8dvPGvXKLTTgebWjo3AUpAWXWPLoUZjVu1GH4iFw9icw2
T8OYLrKtR0/WsXKcVQwj4TCN5WUeCOLpq4EtMOpTomwqtt/NxNQIh2dYK8f8Z1Ci9zqqeEZlM5r0
TBOSxtoeZlarPQoGKYfW63d5NR9Jv52Saplu2xxnp96Up7GvchLqY0R1ozxPXnEl2JDcKbzWvk3R
MHlnQ1Dk1/kFWavWlEdM+mtdONrG7shLGcpY1qMrvlLyV5HAIboaiPQ3M+gviCMvFmyTYJGboATb
KGYb8qEGvWJ0fxVlEO/xb2x0of+iFC4a+xjDWEttcl26a2z93AEN7oBliTI6EZ5xjORDsya69rwu
WBe1Bq/Q5Uqjq2HraoqnnMbQbVPd4vQ9WKrkkE0AcGsrbMa1L1eG8bsESwv2oB2GOMB6pOGF8mSZ
RMSL3xAq4WtNm3xAe1GZiWGq/a77oxhL0YtmpYN/FgHlMQZuzUJW+xjWZFPkbwIB51hU2c7l8AlZ
hVZ1Me4tPD9zP30yjhYrH6wBWjhcOZP66wH8CLsdjVO2P7/1fJ9wYXdexcWCv6BKf9QTRADK6HO5
POdlU60Gf0xXGubysBIGwbPF3+ez/aM24/SgqeHgDAcgeYtRJuse/FdoWpO7dS37obHUY9KKY98E
Fzd3xnDyZrXxndcqs41dCRupSV0qDhXpPIadT7IrR0BLMiFBN36YycjApdsTw+N38Jx22yNHjSkC
hUzLOWoXuHc8AfNacEkwGlzekkrCPgCW5EOH8QCIquZNuva07TvzwdXPaVE9K+fBvNYv8uBaMrYw
yy7keSVttH7qRk5BT2WNRxyj1jU1mp0Q8vGUyxeqVKG9+rjHM4KJvU9fqK6bp6Qfu13ukyWykxSz
WQHkJ81fDXAFB0L7P7jbt6Dhxk/X8DY66EItl0z1tQ+vLU7u2Bz1xT7S1HkAwkjK1Q++aLjQGUr1
9qWlIrorCLYZGXFif0EvjVtyZvqS/BhaW26VoOO89byTzucI2jvwJThJm9mf7yoxvUzSriO3qXYN
x7RV3kFxwFOJr8z/GdgMOjBhzacgH+50WPsh/bzmxllgyCCbRSmI3ZUW+xtlWp9gejPS/rRdSyu4
laU9Ubd4nSwkcSTSDj5bonZ9gkLpt5CR2WtuB1FMMB7GZJ2zW4Uo0huDtlzWNG/rzfgJWEufC/Bb
G2HKTZkx7W3mjKCi+jIH/04JeRPX/p015tUrGAWyUnOQ7pJ2Wg8eN5osYRjj8a7NIrs0titWbtMk
K6/DmFKd9cn6xBxE6aJGKgOG5L3mkx6rhdtsJlWc+0Vi5ZZetS0x1w+KZ7Dv3nRVRtCrJ3piohHn
zo10ip8xH4qC/M3PWawW39jSAP1TmxS8J+5bbNZygmLy0aYWNBeFa4c36A2WtBVxgi5CUwTvWuBQ
QEZseSXjY9vUEIFNFHupvcIbrCiSrjyeIaftV1Q7QE7Jt0Rc6Rl1mX4FlXYenjBiaqHWdf22dYvk
krlLGtI43m6y8sPpS/q9K/fAhPFGm7Vu7WcObPFlxmqeVmtfs3jrl+5aBTs/kAXizmZO1GdDFXeE
R0DZaddifiA69epVgqIOO4gfeBJXdkGYahiGV8uYHtDuMfJlj4hyNsS2+tYvF5YlLinhdI1nS+Mg
aee08xfDVZQUJkUojMy8ZgKnTQmSy+B4ROBmjRK/Tfy9RlHLyaGLz6tGh+LREhyiwlGrl/fpYhth
VcxkZWbeZOk7X40ouILlQHHahQ3UzrPqmqG22B333kzdlmXlPRO9ch/YFemq0qVx1uOQkMhki20U
IELeHBuRnjoxcDud+e2I5ESj3xB19yjumosa7E9HfychV/y3R0NHcVCUx8ZltZqbZ6wJR5tXHuWn
GIC75D+kVGTH/J+ymb44hn02Qa6HgQYQfLpmkpiKeXx/jH2QurpBvLdFhzve9N5T/a0Nmn2Qjvba
UvmbNzfLFpkwcvx+bwExoG54PS2kbsr8U1tcVHTYjyuYjJsugYKZBytPGsW+BeKjB6VN7e9EjbFR
ri1hrQXHEDQ9Y13rxi80vohVETpFb3way7YaFmeleRzmXKZ1xDvlCWoJraM90Is+ZjWxqysG78Yx
uTaOmTXS51e+63q706zEDL3eozRb3seSlCf+rOsQqXtwBNU/eXcnUgriTaG8cJnYqxBh6QjpoeA4
H+aA0Z3KElZprzoFM6oMjYs5L+8MNWHqIJkGP5IRnykzy7DR762KEJbetiu9qi9pr2U7JdWvZik7
BsSNccom44n+73nTEyst2vamiaV99BjPCkOuAGrgIAWq0E2PaT8xeq3z93x01Np3cCWO9H5Hra7f
0mVyjy58tui/WNl0WkVubz8nxO1JBuIOsfdUZnQZCkBleGHZ/7Lg7tJnGKyKbLyUXfGk8nYKp2sh
y0BxOfwMb0Pj4fWm2YjsLm/tlcH8IhR6S6cwMQi97w9Z0Fccyci9qoGOzMx6bLv4RITDXQE6DfJT
nMjHVhlpKF3odKLdwHZwsGPo9/XoxAxf78ohfc38A++iETZld56z4Jbd7jXu+Tx4GSeYJoWqxaAi
tBfzvaPL0u7kWV6Folbl0ZzqkIoDX4/UpJ9l3O6wnG4G/ZJP4hwEzM7UbH5RYbCyBo5fbAanRcSn
3LaPpg8kwjS6F61u7lqr+uE4sbnVIC1g0uoJANHC3De/3PmFcdocLUEhN11DFqLPeR0Y1RTFFZel
8yePfnZ2IVbmsLK0HKcXkn1Z+896MX/QeCHobC9+jZL+5WpkndeNLOI6yGenY8xPMPQ4Be6x8lFm
ZpKeYUK4r3yHuUA9gtN+QHD4LJufRMHMlYI+fnETfZtdac2DF+s75LkfHqSJaBn9ozXaTKPZtbZ2
V33F4jB44zqW3k85Am+e5h+KzgmqxMTb7B/jVt/Jynk3BTjOjJQn6yS5R5cMg25MKDV25qzTKk8w
7t4nxOHXjGL6qAGKiXHqrhEKQ2qjPnPsBvR3RD26U0TvN9yBVnvrc/3itbe+TjyRS1VUpKm9pZfS
WBFwWwmdKs7YzP3N9UoT1TPHKHNAArFbzk2N9ZboHS+4DcTVrzEYezWITX04m/py23dkkDOGO9Tw
tQ8OI9AV599Hpk/tCsQLxbVS3YKaoXndrPEXGDtXHGiUILoouNLkKYhDBkxpwsFY5akXVsuDJfSH
ZKi0MB3w6gWW0YZxzgGjPCN3Udlg4iWdSSeb8dvkBAdaW2kajv0XZSK4YJJi/lvpP+OlZ2PLqeyN
lxUoIk6nqqoZZbE0Wmw+q/LZr5OPuBk4CPns1WMJ+sfLf3gUESAI/6IQetvHBL7fRMB2Oucun1z9
zOOMqAbhJolBko8J22Awjhu9Ni8DRqGwbdDvq+xHbtAoWt4MJpQfn2MLGZbpMjXtgx1j5c69o6/f
G2PyWsG92jsohBsmpxTr8lBzWdb0+meel/at5nJEcEqg8IvH2wVMOEgS2GqBw+qhBV91yhYjDQ9t
IX0zKONZE0q8aSrAl3EAkccG952RHuXwuc5sDA1AspYzFPJpDaiFdQCPgssKTxvtXCNUwY6u3JQ6
3Ym9oFNa8Ugw6MT8djgmWneqRPdTkWI70+GsHhtJioBazLVOXIwRqr5fqrEG+uVu2kkc3YnHCM6+
2vqSqQT9Js+Ab2g3Hr9aPnR8YBfk5UESXJ7nvbJTtR8pB48g0UJuZyPj3rmrpqxZ9yLObuAF6MN4
6/Qx1XzMJbbj2dHKmzZRR03z7b0rMwI6QerSo4uIb+beWbGEyEq+T6VAkLvWsubzk1Zoh0Vz8kNG
QYbqYPzWj7BbdkJLYKgW3QrTP5z5alfnQASMhNhqk39OwULcYKT4JIXOYpneAJ2h3Bb8/JHn0CZX
yOKkowCFJXtl2HE6h1rgvQZfppff1uAEeXPxeIDczy3vJWEoGuJnPnHee8+sBCIGhxT6+yTwdntL
CecdXI9h7boZldrETyxDkN9MXVxLgPJbik03o1HifLBrbZ0MSxYOCRuRymilb8uU4rHBuPet3aKL
T73jWjLp0t8wiQdVMu7iBN5XSi8AgMoljIv0UKbdw6DLYiVijnTmIAgIl19w58q1sjzt2E9no4F1
Wd8llv9UX5F6eWcfq2QMZT0wDFbOhzTsK5ZX++gC4vtklLAJp/6pcqTPDTrAFCZvDNvgGh5765Gm
Lpm3j5PbrCa8lgf6v8k5ZT2wRjHwINvBMW/7+IEzM6XaaNhEprTFjMpGvcxJ8oMT1gfwavfAjTWi
57uDR9IglfLxANQ4r0zZPPQurd0QNQmygA7Hno3tWFfeaVINBG8GTxW63YZr/UdvLnx/NT3RZmGE
dHKtgZfH0ZkmkCKyEue+792B+YIWZRb10908IeS14lQR+2KstW1rd79IqlJn6zJ6wtheLQthkvNA
lwMxf6WLvbQGbgq92FpQgvhkKSfSBvBLQvX7uN3GOpOh0crnyB06M0ritg/ToHpv22o3GZS9dlb7
aVbJ0adUkXurQSW4ldi/q3//7+bL2/+mhvh/4FjZNnWHue5/P1gmK/te/8fu61qkLP5+vPzXr/x9
wGw5vzENxoJH9MG7KpV8z98nzPwXNGDLCCj3pUEWj+nfJsyW9ZuF69QzsM06Ol/L1JcyXpn+5T8t
8zcXQ4fhXR0dDp7hf2/AbF/nx3+nHZpc+rHSUPFo4+V0GFv/Ud9tZTGAtQog8mtMV/CvEGTRHdhu
cCKyrN/O2RiEit1HiTxYO617cVzYW2liErE1n+ZWPCmXvimfdGyonGBHRPfFLdz3uLOwy+fLTtrZ
DvTr3jLw9NZdfxncrg25S8NITZhNliNDCW7DgJtgyXtybVUBgJkCLBn0zOliCbc+JqB9n/GygFv0
s+DVntPuguM1UoH2qwcNBTeuZMrsMLWjcZ2qemsG8+KB85joWKvCVtecqGF6NeBomeonq1lY+Dr7
YqpkLEOgCNgB8th49RcBsUW43NBormtwrPb0OGguO3dTzWHQl2eBxLZ2+l5EnV8M+1Hz7+oAYL1S
vIyFtTwJAN6h4WjFHY5s4Lut4XDSnpFYrdY8FFblr3ClbXCV7npQRWLMXsuEE2bhy2Pp0PMYC2vX
TnR+5FyEL1RwQRlIvDf6vh7qYbqbqsIiw5yhWStx249mxbHOhc9K+6RksQZg/yGsBe6X5YHErmem
JlQUPxcYDFY6RedYpES/0c35R5wVw5OypkdBCRXSY4VNsWaO508PlvIuNuFZvPebpO5v3bl4BTDC
dTxxHjBsxFRJlIDektF7jQnkkb0b8MSWNoAGSG4kSLe+RdwTnJWGSAjFANZJsTH1uCU+rNr7Za6H
VYO75txkA+Wiur3QSsA+6xMRSscJeJ7NqN2mK/X/jm72khVZ+/WZvf9/oIL5ONP+yVr1/rP5Q3X6
9a//tQPd/g13voXdlZgV0WvzbxIYPefXlSlwTPNawc0y9LcFyvyN6ix0qYBiQJMRm8m3++sCpVm/
4fRHEPV9atsQz3zz35HALNv5kwSms9S5lAbhnbk2TzGt/uMSpZYcHQfJ2FAsBC2MwsU1Vr1pjRdI
JvNYHBf5aM7BdBKZOYRzWt4AUZ7DsnG7lc/wDKoi/R+tzswWhkGhKf1gQlJ9GFJv3455pFLZrlon
MQFFvg2tZRyFDSOe9QshaGjHNUYWehyZ2u/0KwqgevVyMdE2MnpnbdLuWjkccI9br6VHJFems7MJ
zHjeYA62mBR1UHDAIOwMa/o0KisDtBykBw8K5UCJydkqez8yEawRy7UDWvI5Kyq6USAiBm3rRdxd
mIZ0kxZJ1dxUHrPOJHXmm1HqT12W9EDm5/qoLRBMOldnvRsMa0WAuuCLrm4Vu/nVstQmnn5Ruq9d
CjcFMTfl7r5IxxsVVHvTGszTbHOv7Zal2U4CfoFT3VMo8pBbhBxqOJa7IiZGAkd3pXHa3zlMG14Y
Ej5OKrt1yBvuzMR+tpyXLAGxPo3mvJY096jUQfnS/JgfTe5cSa8LWth2sErr3FKcfmdf7/8t5Eeg
dzaNGcl92VMAJQ1GwhUms40jLb7OnO4Voz5eD0oZq1KyPumvMya/TWXOjJQK/8lfoNfTYsWabDYb
8t/FI86uPAQclJxaIlP3kkrnhNJHXQ/LqcXC0QligENenh2VvBcq/fAKRz/abXwJkoWEdIy7iflz
GU1D+ZJysz8RdF3hyIu3Oh4Hr6VeyAZ5dSUV0T7k4SAe2SO57K1mUqlr4ZSSezS0izjoFkZsvfpo
KqH/lAJgPp/CtJvH9cx9b61A12FPwTNhti+ZzVoqXY/xPIPCeFl7fdDv8R69J9ypF1bI55GndWMl
3G8YfT3z8ayepgqe6pBw/LY1StJtAg1b5c8wYMc62w5BGtkES1YSx8hGnxs+GRNxCxAMK3tEd9OH
4ctudeNQTM5Ns1SH2jPS7TLy+0n8jjBSQTI7zFwdVFOnwuwyj315CuJarJi/o2INPYFi4J2xga5R
llFF2P6xBHzywJyF9FO+PHBQOuYdnkQjWK5hsxv8K7dF4YCQus6LMnoOZn/rNeM6bb30pqZZDOSs
qa9zuz32Fv6Q3nbTBy115Eo6Iw2sXo8HvE+ax3Jk9o3i4PeLGQqhxEWlA7NVN30cKnZ9j/qNHSig
7BHz8ME2/OU4xTY35P7qk9Q/iLP4tyAs9dvlfpzgHTrNi+sm50EMapNc53pNTVcrIKd622Anr6jo
EGXlbABTZJEMBqbKSR8t6rNps0+XNoDdhFPHZRbpuoZ2KJf+iUsfxF2hn3q/1fdc4iBoM5CEX3uT
xf71ngvxz3bumkAMe61zdrUDixcsNUGj3Evh8uVTmCQmFh1zeV50ibjtAiAu4VFx5OBjBx7+4E94
elspz4JDTzSB+53TJTh3adFEgKbERowGw8EiGQ99k/PjJUu/0Yr7abCSsyJNzmbsc1mTOnfQxdtP
RvsU6yP0Nk3IlWjjL02vfk3ewO2+9N7oojd3eQHeRw6ClB1P4xqQ36sF5fFIu8DJ9duD6iHmFTAP
OoK50pXTtjWHdNem053hVxV1HgUnAcJLw1g+By0N4wCXJZ+TlZ5nzWMxcZFHcG+ywH4eseet21TP
GbkwV0lg5piV0xzlUg0rQ7ZFpJzllEhxtlkF73ynfeeZLdd5YkFcV64KxyAXZxmQRU2aI4DLdKMy
honJbACzc42I4Ne+c+OvukzQBpGDhx7mpZq7F+VTVwAn+rPGPhsqja1CSPugUog0DeOJnafadcOA
7g7EgqkgJ1bMWiZQjU5RCL5pH3VZ9YLfMieGfQ2uMbkzjIJPOJP0iKyynxmnGP/xZkbHCym8IL1Y
B3Gkmmzkpz8tst5fOQ79MsCay5uTX/flAVo9wPtE7nLRpzeVFBfi2O1WY8lFgXWc6vD9j3Sg+grb
8RrI6wMvDpNcvxP9wUoWTo/x9V+//5wNTCxmudANrbnIUql8U9U2z5xffT/eGapFjITZhpcs+EhM
RruG8QNm9+dAecctUaQ01HsceLIzkbJkdkAljUMps8dhjs2rrOpsvAVz33LMNRGECfZvNgAUfvZN
LGaJ/85uyy/Einl0BRZZ5I9DEcBD1CD77XxpgeT3tU/yeVRIFI638eureFyaH5ahrBtl1M0utZDv
zY6CDMeE+yMfFkor3oYke5iFBnbJcWFvNpRF6gljYMy/66StdxoRjwN+UUQMEy6+dNKvttGWzVA0
KvInjbeLE+yeuTkvbDIPd1wErJ1orOfE5f4+QAdyBaPMcdaHrVVQHuzL5ejWbk1Xp7JPdeDtr8Qn
kiszocYYnJPL1jUbvGgl+sxhgkBRJLx6mMx/+QOoHNlRZzvuY33RMC30+j7RrM1UyxFforcwzqA8
NBX1LzX04ox3460RgnC5xbBwaTQIeN24ro5GDDy2FIvLQmafFHV4kIXUg+m3FwK9WlRLQC9kCVAk
afV7KOL2bhxL48FeBg5FMTe2uZhX8bjkuxF+TuvwkKWjcSxLgNGTZzeH2rdWYD+sLcQN+lgqg6Kl
Zib4OjGWiq9SVMvNgzH7TpErDoWq3YgHB0wHdVacyyoaUa4Kqa+5bDHcyIBBTv3WBN8Ku7/Y1e4Q
345gKUPwbRcuQ8YN0uO8Jcx8DkoaHlWwhNxJZv6bijcmyu6aDgvaqDUuMaO3wo9/QCcw93HiEc4B
zbWKB6a2cSMhDJrFOZYoHlczLfLTaLNwy1OgT89eR41EzDwrT3zAwoqIlk/m/QgO/uqcvfcdk72v
w7IjAzXRMdCtWOnnMO+sz2mAVcng3QiVrcCGQNxJ4VGOwjdu6fwelslbEcew8fRc71LMw+HYMXTV
+23ScQqJPeScaRF6pJvXYfOjZ+KNoneAb6ikedKv/wjK+2JO5SGuzbu2HfaOaqHK5fMtV/NHTznT
BqPAwEiXdIwu5AW9g/1KQ8otKsw4nRPcQVjTFusHjGOwCI5xR2nJl1ZMjBJ15Ky8dzBnLQmtaWwL
VkLemuMbOr5/NvwkR+keN4iJ8kc+9eZ6zjAEyyJgW7DNc5UX6bofm3wTT3zSXfhalLLwtGaDvhZt
qTa84ge3r6c3m+oXeFpOiYuoBr3nC3ipnbOZ1jUw183kWRAqsefR7aifYIvXT+iBK7uBGFJO9kfR
/OKWk1302KO9UC1nRI4nPNHE+eJu3uh5IFYCTYDwMKDoBk90TKXSYoB7dVhNY5G7azrLult0wBwN
ejeYLLq6N1pPhnk0C2RMG4zX0a/i7kEFw3O7NN2T8Gn5WWR2NgqzO9Apq4Jj1pRBaBVNf+f3+oeB
QdYnqAljnlduFOT0vSuQhs4SsXE0UEsFDyKUtJdZxJ8ZzpOcxiCqZTAaN2b/VCMiFgwNw9zgAN5o
04MeV80hQ012q55XEqjvMUspp4Dat4YeAKauLD9GxiGRnu9R1xmz+t5w62vqZ18UR+DndoirLI9i
KwPW6fg3TDT9yLu1Fo5Pc9vcKKx4O52cSz9j1eqy4qnGkBEuFThsWrxWeHy8yJl8fY/IvsK0JM9F
ro0QZMcykjZZFHKrLVQmNJW4bsujm9rds6mx3hlAvc66NVJMXYBJxGI8SodH1RrZf72cjUIMz64W
fJi5dR5H82GceQGlQQ6TcgwfhpIhNPWq9+WCeQXyIdMb47Wk9iPGocJSqDd4GbLLcjUmuz79Ltni
3LC4w23BVAbEQp0HiFCKM/YeePJPaDtvNe0GEAmqU9kJbjacyYOGO1RcF7QN8MiH+cQKzTFM7Qbq
Btl051DPLd4BirBWVpxvpkkrD6WZcqIfr64c57lz2/ucTM1HNqa3yTT4W0fvmsgt9Itfb31QwWiw
3ZvUroJ93Xd3GhDuvm/LN6tuKShwfAYifnldlhfa/GZoBn16R4oLtr1LgZPzPYirrO2y9M9m62iX
HltKyVlnFBg6y8Xsjl2f3wSwpXYzVHR2+4UeHQbJDJvnA52HcKVbCSDV6RFWu5PVuHCz0j7faljM
g1p/6bGN4sFGoaBnybwegeHd6ZFb1m9xs2GAUJyBaTzbDZflmTc6WhLKHSpfbQBkEze72q98p14u
5eTdtIX7wkRyuYyWPu+rOgnAtqlTMy7argtIEGT3JXOrUCTduxj6Mcrc4hGZuaIVkW4d2dOW6Lf+
RRTWi11mxKprKyo6HhM/RRnWy+HG6Ct50IZxIcM2v4+LDlEuhy9G5W0EgoRiiVmc82ZZ9kKpc2rC
0lsAki5aEqMd+7Cd8/5AIifNM32D/+eZg/sQQuwcIEBySc9TO1+pomILiN2YloMr3qjr9ZAK1mE7
FNnGids3iBrjnbCOplnNF53HZcLGe7baUUTekilWR3+xsBcZPq2FAkOISvczSunl+3/SCoB6Xovt
iirt/oiO3R+XSa7MJRDnerNUEDSlgSpqJzaFATEUfxQpmKz+wrGhB3yeVHbCGlP99C1pHrl/mHd9
Ug203YJrzwCw2LPWnsuETSqDlL6dApQYGcf6USm6DYaKwqtKcrAeZuOObglZu8vBbqDP41065Lqk
03C29lX6UFmVebI7ZBhnfNQ9yORa5iT0c3XBHS22J30qWfcoHbUJRz7RtvcjkVS/FdTQ7nsH627A
JFfXOAanZHlXUwnWmwmuERZFnh9UQUkL/snaiRlKNIhz+dAdrMv/Zu9MlipHwiz9Kv0CKtM8bO88
AZcxgI0MCJBcs9w1uZ6+PpFtnVVl1ove9wYDMiLjwpXk/3DOd6KAiwMUo8evsxwecMgruM8omp3w
x81Vu57ACMJqnHD0oFVlWgtAs6sRG0PH2OWecok3QANif/tgDIh/CZ6iyOpOvx+sIb42Y3nviHtv
yCxmzGW/6Fvrw2jveox19429jbCirDE7iDvTr4atqqkXLImkJZ9ciJhZOl3ylKEH8v8S8awK9oUl
eeiK+dnmQt6laQunuwfX7F49pfEsZHO07Usf0HDTnsqW1GC/XqZF5Czbel6ivDFtNsKRq9GO8aW7
xYeNbqzyZfQwJOrHapAOAjgmFID8hENaEzBo0jo2ZqPXYYb9pQ/wI0Xmtx/lH6Ecmo3K5uLSJCbO
1eiZXwJU0Io/42SGf+9N3otqiE11uQx45xJyKiu7JZzZzuu1yXKRjIN4G+vSOujGHnZ4NS+mc68R
OhEdQ9yLiRPDG+NDGE4rVlXoHyV3WtmYzwB2djURupwbOe7s2D3PMSlo2OL2QvlHiXulhd1/VE4L
ME/7JM+1zPGm5ALNoXiU1oMxsINvh/CrG6K3EkblKnPpn1y/PHvt7KL7gBsYpUl18ARErmZI7uzi
HIYObFN8JiwdwhsnpoWRUUoedvQCwJ82cCBydTLuQl3fUpjt7YrgzskmfT0syjudWncs3lnTnep2
5jcfUOfPDs8bMb/ymqFrd2jdSpRX81h8Vd34yYoybikHgdC8BmHZ7Wf5BDke4rLL+2hLwPaz9IeN
9sdLlMYUD+RyHIcRIM8sg7vc4YhgXkn0EMFCamFsZOgFUVr5e8LijKL6U2HIpn1lDGJNvHWYEvqz
p/8gxSgE0Tf5oM7Lq5I+ZtMmBU9TE0Q1qsMorXbTpeVzSNryLpAOytZpOgk5/jg5uhgkx6S9D/is
WMQXBB4P6OmTtLK3rYkKXWhxwh6Fwk9y7pvpWpT+TdOM7S6Xcm3ZLfpllg2oLCIvr7ap8Y2TIWQw
Y4S4x+OrMjzvHgsTgtfauFTmT4AAi1MVrU1B84CYkuctNIjBn5+RaVz7aDa3oJiG9UBzxxm39XKA
WDLw0WOGKHdnHFxKMN7165uymcSBFLd3YpOsA3VxnVgo6Otgn5kPIgrmYy+6YU20VXaeScsdSu1B
cRqtu0FOH6p4NPWzCNttY4ERRztH/G2ADX9o7+vSeK6CTl6TriZERoBOHDIU6H1mXITwTpPdPaZl
sekb27hHzDiy1eaxjT4ez8TIvpl2nvZ78Ae1BeKisc3uYDT1q8plQ+yVBsM0MZxl0MdbePSgKav+
Tk7ppnfhbkZUxYhY7J1ERAeCfplL4KHK4NGnxV8Ybjze+gUvPhmIxI34HIDJW8NoAYLrC7GdUuGt
INlhkY1aBsdr9gGEYSQKTRW/UTURquJGB+TlGMOy/CeIBzQ20z3pd1gIBrXD1GE+oAo7z72+MgUo
MA+bfxI81quQKZE1qlfUoN9xUD3PNTN631bvJfGn2t1PZNj/xBlBL2a8dTuJSHUC56Qq0Oxj6xlb
L3OhbkfdqbD6NwYGK9E6+xyJ7hFrArocy3qLEwvWqrEvhP1aukSv1YAx1o2UFLZtsck4DLOKtT64
9kdsZfdGGtyZFf9cxrs9K4nnyT/PBKgT6RmGTKLStJv3k8kDAieCsUF8yTqSwU5NStI6Inlza5So
IEQybs0o/CjtHsJf815/lx3TGhjfryEHNkuCm86eum2c8AfnvtjNZvRG5GtLE0wykBsY6yDK7xPP
PlQ4JtahZhDbjOGPUk27BRC+dovodmj771mTatgbpNbQR99Fs/1sJKZx7PSnt1hU6QWDFelfrwxy
Toh7NtIcMMtofnAv9U95ogGMkEJDbFBxN+qK3Cf6KhREn+novvUlIo8ufLO1x2uIsvepdL/Qe/DI
qvh7jb6kxlVmhdh6BuVDF/cPSS+5v+InE8XDbmas5JuG3sshJd1z6sl9j1+4OIA2J/F9LM23MkJk
zFT0bBPytpI292Nd7D10EXnBRTJE+kWY1LJxDme2d3doXg807GucD6CK5+ahE9A5R0wWiDZ6hYHQ
ZyZW9cGN8PqrB8BivXj9EJB9jFl1rBwUKzyzf/BhEnUExBunEqFbekkeFh+in4/SyJ6VW7+y+Loh
TYJYMG4i5MqMKrmx393CnFFm0Cjomuk2MAmmVmINwdpagY/F28cJmsbZEQAB0PPmI2vie8bnLGT7
eaP2QUDXPrB29o1gqSLjd6/B3aAkYRUTo93hwgymo9JhmNokz24xfSfsTlZTz/HPEOmYdd1Vp2jR
Jd8okYpu4pFoK5dfDoqChnrTPrWqo7Fy3Q814pNtH5yozTdGXuHElR8tl8CWYhntSGSd+qT6E03e
N7toF+3bdEXhmmwRy67xQGy8qfhxiUtmeClv4RUkfnu1ln/YdHn1o+SfaXGibfMElKVJgGv/ZeOC
HvPs4GfGTUmoYo5tCBEfmlcAyVLChre7K0FWhD29V1F4Ki3InRWdItft1WEfPpOy0c8xcwuwvGB8
+KkZPuCTIj4ht1bJPFwqoV/qab5kRX7HcfoCmJg8jpjevzqWvn40Defexc42l3W/UpP+sYpvSxP7
5FjlyS8sIFeU2Xbe/TGbdldDXlnBjxvXQlW8b3qnoPOsGgsZc8817iaYRVuJIIcEvw2M6psyLNlf
oTedu1sGHHpjFpKlTeju6QosxPHjY9qXR4i1TNCK12bq0HO11XNoc77Buj9FIyozUqlaZDnrkPJq
BX0TK5RXAtUvnkN3U1IAAIlh4NIVR3amX5rUSK4h9H3pIsoerBdgpu6qGhmkMjFCShDv+gH2uxYm
b7YpeWssgIj2xAuHqbaW0vuECfNsZfmDkdjIM1mfopmqERgw6xmM/DQ66UOI+ybt82SNFPeRcBj+
S623BXVMRr4kRdk8uS9+Q7RDlD/jUbZWdisfQ1O9olB6TIKRyVS/DCQxt+GSWDf8uH7Sfzpwx4Es
IMWUF7BTj3XoRSs1IJdXlcI04Ls7E+fZJQq7W56vsz2TMNxffO1u/aa+6Cy412m2Govqb/BHdMZL
LC3sgLnCRMupmtZk7bBLWHXGmUvunLrYq8zCxERUBltit/4yTLpYhYnF7DBM+lp2XzNCw/XACrYS
xWfNXY6H8z6ui/e2c7+HCll3T50ovWPQONlWZZwqTqmOhDhvq4qa0WNZ4br6UCbdOh5D2hYPCXZf
bUIzfqrs6eLCEVmV9rIR1et6eeS4MvwCuftRQGtYL5nnNRVdi3yucPqdNbA2zgFtVwnUXgVWaHQ4
eg1M6IbuXs0+/ErYEIbFdfBHezUP9Adjc8HiSSAeN5/yuse+RkxZVicjyoOVqSOA+/kV1bSztiWr
PhmkBFkTbqqG4cXpg++yGh7zoUSTc6AuWhEpusk6Tc7JxujQubD7JW8CukksiA8i4a7y9J1CjEku
wKPjxE82sugRlZudpM+dXR7MqHmdrPpAx1zDpghPyx9uRPQdh8aTE8wz8lVnVcbFxZDxvdU0h5Kw
srRJPpmwPMaYvtfeWHw3Ce81u3KSPyKirKs5PAhS0FYOCH4RXUJV7oHPdqmNR29rgnDlzFKvLJNp
DUmUDAw0iJMnbZTz/lePl9GJKLcdBO46YmI0WQFODAZPWQdaC8EPYsZivubzk3DyaxOA0KpQ+a/m
hmmvWWR32ueQFNTGrcuOEw+UG34ZhHasmeEUK0BcLy00JVLcmc8fcYA/J37wZ2jcY73MsIv8GTYB
lhqLFAmn4ACemvVsTuzrqvcypnZJCed2O+SXdL7XrNWPc2dt8LwgsLZRzg8RKzL3wPmLkSHjSu3a
7sy67urAXGXAd9uxoDADdRWj9yUN1J5TZd1YQ7vJkUPawFnjEFPsNO5i9833eMm4nlIGeYRVRmTw
WNFN7+MgWoqTsUHWDoJ1J4jgRjnQrVRj1FvPrru1prdcZhx+SGhUm/CkwntHF5M9zTGp4OC1DSRJ
6bKjKPxXdoqv1aBeKZ67vajjo5ZctYgV09m4t1oy3YTiN0/C247pKfZQ8rJywcOAzdhr8u7M4J2N
rjnQMm2amvsr9hfxQfFjpv0noS6rbg5vwvENjMSlc3SPcJb0Y1a1J7eFbMpAjb7smBK6wBB7vmAG
u2V4cJPU3k1lfWUEl+Rej0q9P1eOc9ZZtaMDPeY8DE3fvNNCXYuKqAkGO6u6A8te6cesr1sG+t/B
/JA39dlRw84DHINunTwcE3IAtKBgHO6rkpScwCG/x7bSv8Ykga4bdw0PbFPJd8ZrPCzS5FkxtGzg
h/UNesyZOORRM+tlMmKvkmfSQ68h69gVPlAUDF3/aEYSG1ust/FSPCfVMS7exsx8cUfxGVjiZ9bq
sV6AcJbgzVKsR4PGRmRnQlL0iD4sCiCPxK27yvqK8AUJ7vQkzk9SUYf34wUp+EG77RU+1aWavonZ
y3vvOmUUJ2XynDftHkPfQ8gekMEmk/mBMJSyptQIGfRI6GJKfBKC96WT8HVM+5umqobLZJO9QqDf
1WXQusedgadndm8sv/u2hXOWpn8zBBa4Ix7PAVkLjD/YM114Gx6LkiycrBjf7aK+sLXbMKdY5ZP/
h13cU1Kcp9n4YLSLDGIkbTPtrj1TbvIrXqvlIeP4GtFb/t4W5oNMmXsl8wtytDvWOC8mz7sZjyXH
coDDKXvXDhsd7HOkyLM9rOM3tJl0x/FhRJUDyc+/mSZEyiRhr8V4hi/q7FvZBhwvb1SJ9SZwEuLO
G8oVIzTANKF8Z4i0UwxokwrZIRG7AC6RIjsoFJzhlVId5zw/0hB7H27rKILnD73m/zg7PA9FcjEI
TZR/Md7ck1BzV4bhh1XEH+GcMp4Vi/iH8X4DJSISxLIkFLkMnPcmxYjv8cxqgVrJnhBWDPC7iPu7
Ef53n8Q/hVcSLUK53hYh/GItngczuimX+UF2MWcuzFpZdFYAWDcF0V0H4m/+JN4no7EXlmq4dTG9
bar+bw6GrOIaDiZxR3b0sA80W0FBmNmsJd3QUBxSMV3dHgtbSehG7U4Hw2eeGPUwqkSwtEYiiljS
UMqE97YsyDni0NJVSpR486gGXp/pjFi8mm3aE/+W+BhHDQBNKwxh9cmP/V1ZksDI6P928Ahf0EZA
bQ7Yq0JmzaMOFEpR9D1yVKrzRtItGBj+AmJ5WNkzbQicBlUoD6XJw+zp4iitFNlEiJqGfR2nn2Ou
pzv772STq6Mxb5B/Hp5iHZHTYDEEbeo9M7QPjPMlQ2mXBRbQANtdNWPGEK08Maf/anpCDDIZ3MjR
cw56yFDAol1pox8mZ7hiyMJYWcaIl9r0l9Hsr2wiJOetwM1aWpcoj+7aHq0Wk4Ce3I3sXPoG4x+n
20dx8+nFDHK8dkAJ319LpALrWi/HWtPR+wGpWZS9LAKNNTvjraezO+rCYVWyWOQpUgXFq295ezEg
vqrMtY9KSXZ49WR3TcndJaYDiUlHqISJcMcx8CNSZ0/ZcpEXHLkXe6xwC9Mj2QbDjXbeJCK7tmRd
t1a+T8hurkdzbxAetPZqkrScsd4PDYWiTVzbm/UAkpfBLkzp+eIq92b0wKrCp2DeQG+G7iQzkx03
eozeZ66YKLCmuzf97CFiue+WnVz9iWamIL7V4Jnur1OYHQt6qAFwzNoy2TuFot5kCr8OmK9L4qN/
VRmakt+ihtSg1zYcHqq8e5trqjnsnTx/ld4qm8j7F2dyLpU1P5qM3ScyhYhTnTe2swlTyjjqwmM1
uF/GUJ68mINT1O2jHwxX0yDLxu7NN9wC71WHc2gqWNkV851wuu+4dF4i7II+P60dgdFX9h9LzLuC
/I/dMPVyQ25B099Ouc22vSamBXPtnRkUNZu8fdAF7g5k61PldKwHvXcRamdfeosshUYjg3WQGX+M
wX4hTBymUJ0/MDleW8rZoSOJdr/PPwN9XoHdfoi7K8Hd/oYCRdNvkaPrjjmuyzxckZHUu9ON57U/
LmUo5bE6MyziDZi7R/QswUwsLuMNfC6LmgAHW4IudyDCssnjj8ZYegZP3efaeR9EYR1Vxs4nq7nF
GN+usqXecaiEZry0so0fcucroDxah5SKqyKqDn0MZKC0fxxN3LsctNiwW+RwHjjHHEQHDK9eMOcj
P7Rrsi8J2TFtxOfN/EYWFQdcgZAFxYEpU/DfRv9IbPHRLlcdkTl9Ucc70dKGoZamY0crpzRdN3N/
p5XE4PL3KhYfKxuNpIwzFCs5KMNQUGzQ3oxUtowTMaQhTSeH9SuV7Xvt4dln5kpq0NwfeIH7lof6
XhbhOao87xwJi2eXi1d2bZLGCLZNAT2IQugMv18bVnbxmJ5pTMLAUxU8YOGeUFAQdlnb6Xgc6eU8
EUznorTNDZV4sHJsbI+4wi5txFmArXU+FXk3n6ycQ91yTgi+Y+q2GJnM8u0KrfQR1bgUVBYlkUSb
SM7WyVEUJBz6KRKOlp4BACV/38ULOWNh2CIr+zASWFB401Gqh03VnyKvRETpO686krDwRuBylg2B
PxuIuKV9+v2Jfj9kQz5uhzz7tprSPCjL3gbLj/zvh1o7//tLJIJMhmtCZNMKDmaeeOZpoL09Qh9a
uzrmWb98+P3MkTyVxppASkPeeoPbnOIsbU9ENDSnf78sOBlTlTUH6l9Bkxw+NWmWr22ffIsUqoIH
CWETpJwSjdm/BAqAuKOZYyh2kXE30vTQMp/SsmR4OMN1FGr6ilPmyxbj73Uw38czxTrbyDEI971W
Oxv84ilzWOj/fvj3S9c0s4NFnHtY9EzcRtExdybFrWOnxo14arulcki65n2ksdj+fi/zcuqY3//w
++kMjC7gmbf8eRSy5CovH/79UgQet8/YPepaf0SqPHc5eOnUIo6gbLni/vks9GnoJiljqFoRE0zr
L20QMq4JvttpWD64yw+RajzmQwd9u6XWPoVoYhUqOgck/laXxHo1xEDq1P32SqZEtZXfeVNE7WNP
9UkuH3zR1Cc7va2U2noF+y78WekkuFjCUxsI5sFgQAoPSRNBXYdpFp/kcX3NPguOeppeOyMGXoth
nZuS76T2NoW4uUo7nh0C8diKiOqXZJAPeepka7MoF7vmBezalqboVCp1CfLg2xp6ebK6cFuM+Xgb
j8Eu+Y5qii8AZxH/MAOxRPDue+7EhslnfYGBTLTEYWZmuS/psa7kn6KzlsjniCDZYTH8hOSQriPp
dZt2rNhZ+QA9OzQgYXYeCGOB/Ya04TjBZCbOiOE6wXo5F1+L0T5WF6QSi2PVirj30/bQMWAkoOgY
DhVLAdUrTOOMagJvZrmF2dcy7jDhNG91BDyNPg9zGMOfOhzbPWPb/GqP/Wny9M6QKjyGLOXIK1rI
02myBelCfBKLnnWPEQUAAidJ2TTGQc5s4VVZME4hw91DMOhHtY8aR//pHVlelEetFQgxsMVwSQJ0
cWPbr3Eh3FuO9h6Bcd+Tc2dUt4nxmcVTNu1Gusmt3dnBDYS/J0S1VK7O/ShTeBKEdy0Nsj6GX9wX
2pGXwV1Qj4Q0beEtVjTj1SfDQVZjMxvctJbNWaD1awvDOeZVYl0M2z0G01TSB3fjrskB9+QBMqXF
mVg6VEypqsudFWftNlHmm3Q0+4CG/AezsOkbp7ug7hhnUl5whgT3KszdWydb5gpuMD75BnXSJL1T
01gmIxGX7xvK+zvIiQFyw/67TZCLBFn7zg2xJ13pxQnJ2c0JiT221XzwyD59RIjZbx0Pq+VknxEI
kTDtHQ080Y8OHlaYAsTp4Ic+BGDyNpq14bEmeWNt+CxcoACtcCdi9HEYdzIaRUwls+RWzvD2Isof
YjAvOHyPIxrIK4JV4n4Hoz8GINBphDDHap9pSCLgPhXRpUKZxiKcmZTlp+mqMeyvQpnBNR8ZTc5G
dq5n9jgJSioG5ol9TxzmxnADzMoJFGip+BM+i1fozURkm9I9KhVUJNOYLXNyaqC0z089q7gnCJdk
hzoFg0ssS6tUp/WtgKe1slIz3cVWLM5+kbLa5/ddZdmVaJPX32tCz7gXLJrZw5IWWRXInYHOlk9W
mb/AgPYQuhdqw1yIoGdDfJH80L6Jisi9vGzvkrJwTj7QzJgf0jbXmQ2rO0HYsPNxTJIb2fFO2uLd
GN1PFnYZLluQ06qfCt6P4sCDA7HySFDz7wU21NG5WX5QcEaY8F2JAhrhJgeCc6YB80kRqki+8xPr
rjcMZj4mMruGZX0tSXbtg7q68XqkGgbqSi+1kS9k9YvR9Ttgn+X2F49oC0RSPavUS1XGi4IxeQA8
O/EMEcPB9ojA03UU43jKyn1lkAXTYt9/7lRRMaDp9QHPjPX0+2LjRZ8R99sxHLBVLHdXbHOctLRq
oGbCY4fk5xjVofoLW4mqOgjrm6H2XAYopk+wV8nJUo9nlNTGzVi5z3AQfYwSfJWVuUfKhwKz2AkA
G1mw9QSDeCLMQwLng2hFpFl+UdNwbSPnHAi+k1hYr9IIQMvvPzk6PXqhlohrHtzTLhC07SpVNvzT
nulA18DrldGd7CaFqIJ+gelkff79YCGd+ud/gter2xbFDJbGy46DTVKmVUpCjWOrvVhxQyUY9k+Y
TJKjjrtt1AbUnay4X8aaMLbQuBlmNznrcuJqGLET5AJyDqDx9KTbIt+y/1sDhGseIAt8gDIi+bTG
ZTbVt1kfrLMe8yEHlHpo0tepEeKCnB1UpbuG++8ck7hFNjhJxBGhc3FGbV5w4EDW6JxL7VEZ69aJ
bmZwy8dqxIsNFzu6qJn5IEfKaUpDmipFRrksI58QKfNaY8ywO58nGU/qJDfcWy+XWNWJWhQq2uFp
Ug8s6V9UG6frYCTCPhySL9aN84V3aFhTxmf7mSkwVGgSFQX0k81IZDgT9eUhBjLjJkUy8Ce/D2xb
71hsEF8MwW3vVijwhGQOOenvtO701i81HS+Wy95coGnOF0SeiBaxY7lfyGbDqNM6u53VbAoJgkRZ
08QvGKh7MqW732+luYqu4Vy9OGl5EwvISL2gTPec2gE/EwFTUkW2sfO2vu05DPqCV8wP9t3J4a7M
HHWfJEwZf3/4yhuOBLT426GZHxDfiVvH7HBtIzTJzPa5H5ufHl2/LbUiFjVxj04Flj61LO7rHIwW
vtnVMHQpSgzaIagNzTqAhHvMNVYPDbkGcJS3guntvpkexJ4+VrcWAjO4QVN0N4zOV2S5wxGgeHRn
DwMzXg+t5yKjwue1EcVdUofdl4rITNROQaCsKsv9pLvvFAEhAjwbekHb9nu76alDUsaQv7HrPeYD
v2OFmHZ1em0L2PISG/3eHbS6mbTzOOGSSIpcvzpwm8jbNd09ulsqHzd5MUgMbJN8vBaz/xSI2t5V
Y9FdwraODr+/f3+KHCpauptJ+OdIc8P/Hr1hVha7wZ2CgwvHBZun92h27XxXWXV4sRP+UtTxr+kc
Up1wlkII8fI9wbTZKSYjGQr3vCVYMnxE9HkbFnnwpQLjb7PHGZe/JkOYrhugHU/DAr2Z5jC/G5Az
WbE9HUbDb3fZvPTAaIYNiz0Q+A3/yHXDHHZC3D96tKxmzBXC43E4azScq97TR98f83sUNAhlSB7e
dAioGfmmJ3fmzumKIN0ERTTcmpRrFx7g+Um04cfvV9KQwU5Ag4Lf1516eJPb1pqDDbal4JopU3HS
pXoHB/ijck37Q/PJmJf/fJIYZbByC8Okcpl3iNq7VwYH3W5UCNk5IastmcV0SENdnP79bIHFclkP
+7ZNxoMRwMuITV3t0rB0IAfYCyMllvsiMyjVgmAij6JghdWCm6wD0R98xxW7HNndYZoWTK0+xS0L
GOGkzj4p5Z/Krz8C2lTCqawnf2jxoC0N5ahMiSoYF8Os7ZLrp/nJtmZbxA+y9FwG4N5wmoAbiTEo
X7yQDcDMoqs3bfE6Tyl6c3Z5BsJMWWv3GFeJsVM5m1XdmvaWkU5/O8fcw1aHIaEypzReI6GftkiU
v8ecbdhvNo1ePkvM4U/tMbuYp6bbezzQLsaSTNqO0YYgOEySyxmScbdx+3Z6jbSJ0XjY5XsV+KiK
612Fqug2DvG7yHESn0baXMAnVC+W2wfbJV+QcPpgJ4tBvzuA5ZpufEujIt6rhuxPYD7vIQ3+C7uJ
B2Oc/HeA5OugD/7IfGxfmGmFW9doP4Icz5MYEC1PRYNsYPLKLwM6mnQDSu3MeMZUrRlYlsOtjT/C
9/P+VHqtuUUI5b+PI/P1pIQX3d3UJhZAN2uaS2iHyTXHMsouK7QeEg063Jk16J3O+oLbz2lCpEaC
qvG1X+o4RAz3bAfeccqkm0Rqcn6Un26MBO21pmgGgs5/EFOEms00mN7F+bCbPZPOFvUHjCizOvAC
H1MoGujpLRdzWHznKkZhsYGUBNpbQFtjOWeK/4pU3Dbb69r68K1tYdrW04DcNuq9AhM3dw4j1o7i
jAQdo2fm7ogJ5xsVBtZ0PM6TuicG4g2BIfzFtVFnw2sHVwjbTb+DkVy8yskN8LG5waHGcH0HqesG
kfG7r2z/r+dw6cgiekuT6W221ecs6/GO/ZS5ZFFXR8ck3sjr2RowzWgW5Gj1OMToEv2sNDgl42RP
mhtL9KzFpNAal7kii23Oq/EpYF/FTLoKj0Vhvoe0EvvWRl4/1USykmmNdIlEKcYwSbuTU5we7FT+
QZdEMlMZo8PjDFtXAj8Cp+tjEoob4ap5/88Rxulx9r2b3tTqp+nrD0aCIN+cTh96z4oYJUr/xmfQ
s2+RE3OJVVtrUsEbK4T7PBgn3rRRkLqdk7o98s55xWicfg3Y/5+tQbCgftIN6OWvuq86qR++E/Hf
3ee2hcf7/+5Wf/yuvpOP4r8yNX7/xj+GdcOy/oOklSWjCPoFyW7O/3GsG1bwHx5XHOG5YRDBX/bI
WKhgrAPOsHzs7JZvA2WOSHY1nX+hzRZ2dnNJvfRCP2B5Ev0/Odb/R+aKFzg+SGknwPjuBaaJ3OO/
+9UV6CW6KOPes+rmFjrr89QSWSwXz9MI1GML2oAoxZF9N17jAx5fNp0oDRENe9bFDlcJMExcM6sJ
yc45NnELAR+ydv/lN3r9h/Dxv6q+vNai6hTckOh/5LLyOgN+PyF4In4dAeIQflf/NdrBGOM2H430
kk7GjbDVtYsFGYZt9jZDnSXIamHwqhpPHp1nYoR8EhEcS67dYx8olh4ijLdl4jzh/PVRWRZ/mYgl
NPv2s3TLZ9GRBWKHmMP6cmso8HV2G/74ErVDEWIyiBATcIDHLGuyVzBPmyLL1ZNbdG+lxCGWK2s7
CoXnoMzOTG33AhkdWljn7JiFtY54jGzjIpt31XM0jCyobQmcNtJkQDoVD+tg142V2qsF3gnkAnxQ
eXAsPzkRN4a4CKDsesA3exjj8HHJsR+d7mwSq5p7Ba8GtKlLQbmpbgZnfJjHWqzpAsUxSxFddP0I
HaRv/v56r8pFBBUmrIW6GnhKEc73qVPdOzlax6oa/xb+1F0coQsS06kfl0wKwQR+bfakI1iTS15Q
jN97bPRGpPI9jsb7WXvJvgPN6CDWWoU1uRYZAcFny/yRxUeS1TjaY2yudg46qdEtCZ4YEAY7yXdU
awS+5cgplDmdfj/4rOeBCEYZbjy2yHMEXajrB+BOUXDbpdFrHninPDQgbiKcWZdesrXZywrgixth
DOdxRlVY0pVBPPJfWfSly0Xy1RoAk8cU4rQLLDgRSANTomUatXBaWYe7xiksuQRcg+l4Vrd/W7hf
SCB3GQsMyaBlhW5erVK3+SE44N0p6gMUABQEq8GieMRzr7nu00+/qZwtJkS8u/gLx+JqxRZunEYe
CKl9E13/Q330nbj9nkCUVzLvIT8Ewa0hWdsy9rs7mpM6+H4LbjTTjBGiC3ZEd90AvQxH733xraD4
QyGvQ4B2VrgsuOn5x+hqz92+jPW+swWBolP7HBU3Q1uHBzMGDWPXbbgitno1ewAKfROITBWU60DW
DmsnLCszS+pb1Aj7oB/XeMOYLic1fFHXfUE7uDJF8pSWgbPg9j79utvE+CNQYna7CbrqkNoQnCP5
x7YBH9eDcW5QYWSy+sNqg+6bfVXDiMpmM9sx0t16acJwtej2igis1RxQgbWWPNri1A0zdjDG26u6
iT6qsjcw9Y6PPA/IAM/SbZWzhfX6PxR59qqC07zkBB7cxK/WuZW+wkRnZM8OFmnqOSmzW5dpoQyg
kurpwU6YAzeWsk5+93CzXASWOZ41YXUK88Om0O1nwJi31K2xanrk7a6q5dZ22h8YyztUJ3obsmYS
Fm0eyY87dA6oa/ppFyb2KaqyG43xBoFcgeAWtHtf+DdO8EnTw+zHep8i87PsNCsojay6jjQFTwfL
2NC1vVX5cLKLT18wUQ2ZFdRMLsq0ug1j+eA9w+0ytm7c/fg9ghCr+WNb0x+vFU8A0b6wVa1gg2w7
vMZr0EgPQupTUEv4stFwxpMPAdecLqOnnjufDV+vsrcW4ARaGPGnsK2dNhn+VQP3WAx6xxf8b3IW
VqGaWM01JrQ2psxrnCRbPDb/ydN5LLettFv0iboKQCP1lAQzKSrL1gQl2RZyaGTg6f+FU7fuRCeU
g0QS3V/Ye+2rMw5z0BQTr8NRhBwPA6bQfWMrHNro1ggo3g+ZibEnxkYEkAH772pEw1Yz65GG1IrP
XETZbcjdv3H+pMYs3wHAfC9rL0KqmyYb5Jz4ztvZ3+ByhvBW/raZx41D/0P1WMO5aq+uEcYbj7X/
VlP6q15529ztC7RnrChldg/b7gqH9hShoFtwHpM8gB1GATUm1WnPVJFsjxCuN8N++MTpweKuxR5K
ZUcn4mVgrmOhn6cRKHA72rASFkglYQg43fY+SpsxJFZ9lPkOYg21Li+dU89NQAldFu6OHe09LFJG
L+FyCXGOdXygQo91X1EYv+zopPyS7WuLVMYVn0C4+kcwqxtQyd5JU89vrNVo48q6xRNk/utHoLn0
jnbmuRsXk8De8FqU8cYECNfJ/1gONMR5cq46ekza1OIILr8cG0xgZUR/R7vVR+Z/myoZ7zWDuGXJ
cDRXM0dmJdEUZNtl/iI7RG8d1fpbnz+XFcEKCTQmVtFFhEovPYQlK/ooliyLrPyEo6jnM31bTAY/
rmEHWdPvGj1eOuU5AXR8qtFWRoGwThl+n9XKnWYvuV/lxPhKxrmM4lByxkEzM8/xWT3TOiMHHVB2
D+P8SClxnQaUAU4c9vtxaG5hJOVhUI559qw3Jfr4YmmwrUsGarmHyG8hFmVZhi/cLlBiRSnlML7A
rLSChA0JRsqSuvmE8QyhqmOR68ve0TUx5PcqhJ0OHYY5ZVtsnIhhRcySH7Q4Rbzk0tj47rZpGXOO
06rP6+yV9E2rm0bTy1C72zmdWdyEzbDPogqFZ9u295qAuF1fhX9DyX0JcG3XZCp8k+WE0jHAZmUf
dIprtvEgbkXoBlb7Jw54NL5pCwuLPtO6uwXGvaX4VHp49Lz4I0xHvMVO+dGPatrVygyargQ6ATRi
J/tI7jOiIza9dNKAGDUfPov4RViR2iSWB0US6dDs8OAYq/l0WYUUKQNwe0SmCj3sfan0e5baj/Y4
y2PGgmfX6ukZ1nt+9Cv0zBYjhcBNumiTeezkXbbrD5R03w2CVUa+2AsNO31n4Tvsy7z8JwgluEJl
v4BQT/cyjA+JKB04nOEDEX/wdWmnKon0yDPk88zN/ow9PjqyTh3xWchTYqXk0/r+sYG7uDO7R6q4
9um/L2nlDLteQc8hlXQYJ/zCQ1Sj0NF/fb9jwNY/av+Kz/i7s73D7Axo8tdvqD+SlKEOYYKva30m
e9UCqG1WqX9nEwcnNt7QHDpRsdmYvkH2ov00EhwtbMfVERpKn05XCW91M2bvFi6QGSEWLKXq0igU
fOJHOeHEmIbgrB4xZ1h8idq9uxOOxRLYqRTRbrQN9puz9asxSMaIWVgWhp6PfrO6zjSP1OzLFxuZ
kIPd3EzCF9xKqzWQ2ao2KSbZV+geGxtKHSy0j/CAkkeFFnjKd1U1cl8DCJ5Im4hk/BAxaAp04Z9Z
PdyWhd9MSKUDwj1+TPNJ72uFSdaosIRaVnHP4zGQlb/icqYvMRGJZPf5o9PIp8ktREB83rGA6oEK
vP2FQDv2/R/Pi4pz2v+rihIJEUYp/NQwl/sCX7wrvVf37FfT3XH1h0y8d+bv55Hn7hSSmauS8EoS
KPJNCVJjabKrRbQVvk0ajrH9QQwxDMN9LIfjAChzYyINw+Pp/pVgsRkv3gCtszyzR7bxBuXvXESP
5DGiIcUhvjisVWTfvjA2sI6+JDhKY+83Gh+v3EQ6fDGOLG5Ac3ZjagfuKAFVdwr5R3vR8TRfrQaU
uS6pY0VRB4VimQV9p36p68zmPgFq03XPqM/wq0INTWV/rSs9XN0aMit/7Ba5XYW+OuFjeNMGgxZn
dvDrlO4ub9f9b6S+mCzlgbI/Z/LGb77hIfIfh2k3KJxhjiYmZxAz5g9GR0qDHjESrOIIAx9CUbrc
06yLo0JHu4UVF0WpEZ6LMMZFmYAa6lW5TQYUGCn2VDzJHP2ufZNJ+kKcSslQ0GdBqSAEQ89yfedQ
1czKyhwOq0GiTYAcyIIDFnYH4hsl+Sqsxe1jhdxnDyyHiTKyvqwseYHaMchrNvb8TqiH604opAiL
lhXcnm9hfAiw7ePXEIPsz9b88XT6w6GPRB9tfDCRhyDD4dekC1BA6//2HONvLEjZqFEcDpyp9Bse
iHr/Oy2RMVVD8VqG00/ESLGR5G5x7m8S7CEKACQ5ODWm5jXBJK3gQzE+ZfH6XEZlhr2t4vhv0yd0
Y5SJAtRwl7/OlR3Ts5V6b/plt6GusYMwbpddOmL2KHrlb1kg/jFXWFK2bWy/wiuRn2vt+B8FsMME
ehlcxm43WCYoqAy1ixErwi9qMhKXlu1odrLjhPV0iSKsbvoL4mKuzyr516j2OPoU4xivfczp6WEw
/BDTIh5m+lDo67wPgmNxcNAVsyYnE9N09Znub5s27afniuTi1zHYNaPa5UuEV9z8zGt+FU3CeVia
mnrNS09p6L2ZhQFDiDzAg4cnYF7Gt4Z6D0fRCWww2OERAnlKLk5XG/cpbecb6RBMQnVQExC/nZF7
w2rgJSjLI8l972Xsc5rZKzHmBoISu3iMqXEui7e4nOgT4g7JVetsZ5tUvgLB8ILko/eQyju6+q20
Lh6aiZ7XYmuM76vam4wp6TO79GWOf9rpFoNeOCu7vRsC5bODxWMyLa6c4dMfjfEgic+ph+SDa9oN
argfOMzOQ1y+EtOZMEfUSDc0osjQLacbF2CG5SZ0D8VcLo9ROHWbsZN/TBOTR039ayXLaym+Mk01
XlT6p05Ivpli8eQ61Q6aVcQSxE9vTcFaiwQmoOQJWukcXQaIsQq8c9Oprat/uhoFk+PlbzbDbsR8
PiD8Ibt1bJIDs2VzCyEzL2esfLIJwtDPmEY3eMZkj9xkGuTBxuDgJ/OvyMEfY5d3T7gtmc4TdjQO
W15Q/9xI5rQeVCGqIH7q1HqruhB1bTozdiHtKBoBGlcECRgax5w70PZzyEHUfONUnZ4aGAlI9YZ+
V7cvdjp8NqkI2sm1Dq2Z/lgj34ioNHxM9Nv+bwRfwVw7I3QmzsMZ9afTlXsemd/oDHI8BS14FyAX
28awTm49R1vdOmcCUL2rz5FfOcauWiBAx7ZzDPMhIFyTjB6Xkqv6mAoTfVBd3isrQtzkhPMNZiM2
2jHg44aaMhKfSBN2ZYFsuWECfVAipdEIafrTuWy2mWygKvnDbtbtwVYZlBtPdIEiY3e/tAliX89k
7tH9KSUy7Ur/g0UeIIABASVJj3LbdBca/NVoAQlNcAzSFUwKpHmwLzjTcF+kSfeUrp9LZSM5BvLD
YOY9pdYRvfOeafK5IhgXfOsK05yFyn1NxnITTJPhLLccTodxSZ/SggwvlqOYXuFj+A3ofVAsFTuh
L+oLf+v2JqOOVMBtmkabTgP8UZnrYoPY16TD9/4yDHkk1++vlwOateOF8GrHume9fZ6G0Q4o4R6q
jIsQZ/RtcULuwbB8Z+4lt4U3bvqQoqPyQE1UpCAzXmfQ4RXZZ9epn6IsHMYfLoZ8+V41w5tfintG
IUspVNwXke3UUv9pawssax4GosQxhCf42OLvYiWVfFayfC/nHE/wynQxFXv1rE9OjedrOjPNHzx4
BfyL7FJVEx+YqkZhUiQggLBjgdAh5kzAgeO+3Fju/K8zwBhN7uQC+s6OE6P8CrreQWVrHFhenfud
VkGGqb9tpmVHngXL/vYw2HCASODCWXm2WfuTSI6kkOCqpeM5iLvhT+fQzC09JYQcEDLS0Nt7e4gO
nvT3IecwtprQR8voIKKU4mhxdj62GVQCEsrv7sI20VLzA30U1COxS7mJ/TE7meTSZRWjIJtUjoWq
5TCYeNjVKH+Ir6hWhcIFVjpRC2uK8zASJoaUetM15XZZ1pFTojHPWRBbUE/fS/3ddd1fG4bP1qKi
jAxCOV05bkLB69Y597BOril64m3cvHA7Da9Q1eIIaWGV+a/xYH2LXDsbG6A3QsLxxbfjC+NS2DtN
N24bFkSVCaJJ8ohNvvquEkKDmEfjtIujiMip6BK2LC+F9aCbBiftyOiL2517GkL9tiRQPiBvC1Lj
XOWB4TJ1a8zp8XF2anWF0gz3feRzkPbok820Pxi4/ZA8M79A6DNM6gFlJm8GQK4duLLXYkF+ZnvW
NZ2SVzs+xoxntmWVknYRerhpOkSuOYz9vmugpVHqbyMwV/P8nz3JXI5wA6CQX5HIvNeoAXeZCfRR
EGQ39WTAs/zccqj/lNjA4A0Dd64mvAy6/DA787iY/Ynok4uNvxwjWnMJC8AE3dh1lCNo2Rffulhp
f+pBDQmkJCGQixHRxRZf549wLn2SPnWTsWyhK0OVTop4xzh53+ger2PO5LBPh800uKcY3Bc1YzEF
uUt2SdMzDVYWV3tt2SSO4E1v4b62xD0JvWZ8RbiAPZMMXn1tujToTOcD6aFyqY0dXn+AGNMXhD3s
hoUVraA0LIquvMMgptfKX0PL/kQTRRJc7HwIbBzuGH1H2RAHoRV/RbZNGYrMD5TJxspH7md73pTm
zKfRPSmJEYWYkDc2j8+pz+MSOUHjtHQn2M14z/eLHd8EAjhu8vxX4lNdIa7Hshr+dQeEuVw7Pfd2
Lf0NxzjJaJg+dwXOyWyRj0ZiUKj5CuG+nRzKwQqkAOKVFEIGPUet7yZfvhw/oDvhnnRIMItCBJqp
mM94s7XfsM4snwzBilR28gfC893S7RcXuXnVs/7NDvLZUThWmSRs22Kw0ChBnVIuljQfpyWNHglR
/ywPI6qVTW9LgVW7Ter7qBkmFiBWZMssLHIddqltfGmi2rmDnJ2U+PTMmvRrz2s3LkdA3rw1McU/
bgNzKxmVLsGcmZdCqvkFdAirAgUGzQCjv3CUDaO1DpPtE6X9pURNsFmsHP2XV/1yF9BMEnl7nKEe
SVv7S+OnlEb6Fg70E6L0/1S591nMJpL9dR7llN8gvOXyOrBCNJYPJUZvO5ZOtQkXPjy9XJiWhi6i
EEP7QRP9ZirSBVY9E0Muoi1hC7CfkILNS0HqhdMn27BpWM1j3i7DgjUxvshGKuupK378VD3MngP5
Dl0cy44evECkjktIhF9bEpFDU8EFja3FciTmkZZwAmXB48rFubThdS/DWzg54plB7JT61aYyJLPL
Kb73rDQYtzMUAyZOvtlHhxxpi67GQnGSH3giz0SvMaDydrWTQe/okJTgNEahCFFiIFPBntg9lQZL
6qKJfoWuBQtO9oFnMT4hX0tMmReYibw1s/2nmC3ays4lGhm/gNtL5ICyupV5Dy91JDFZJ/XWtYxv
+G3o7HHnoydkZz0/mDB6qS15UqNd6aPR7pb51bL1ExKxCB4EgM2u9l/bNk2CYpU3kMh1i8BaUWtx
F0h1JGYGeZUH1VDhS/Imnm8Ltc1UfOPfiw657O6Zd5B1/MSwe4FakmuQRQzk7Ma+RDHRGMQzv5u5
eFA9A5pBcYC7iB2HonjIw8p7YGpL2KQ70mh6NFK9/kpz9iRN8tqUCzF3MJG3jWXdU8NDUIuJeYtA
hvTH2uZd61IStv0tpotLk8TxIR1QbcYsnoeaQcq8MFMFSdwKj9sZtCq1gwV8Y3KMoBrlXXa5fAh7
TI2NMB6HPk4QPy9/Zo9gHzxMXxjw9Z1KiLVgeEyN4YfTFrfIgH6faalLGtCxanWz7/XIaDA8JIA5
N9MF490fuAQx03yGJ/PMIdQnNd6D8ttujOUIyO5AsnsQ1/IC8CjFYxR+9PoapeiovMq+Rvg5NkU5
32prlWw5og3YgVikqiwvy9L9SSuTHMO4O+Wm9db1CrNUczR7t9/Pnbz76azohfOXWLgMdIR3XDRJ
9ln7J17G24r8h45INdt10SnJh730ecuI/HrI6vYjY/dgsk6iUMx3/kpxc/rpKbNlvZ0MCden/csa
Cx7uIkhf7GCAZC2TfRKOlpyottgBkJZUVk/FEAaewZHUaoOhs0z3guTvYMGWvEEYlm9AqYV7r66b
zTT3fzkg0JJW6Aw7Or+wxNlels+2GUoa4QTflN0PaE6qQ2Ug65ETj7Hwpj/an1gKus58lJP9x+2E
eTZWtnIPCwChxYtSA5bcyNyr6q+RUyEVVCITw31gNfZ7SHhtDiaIASaf8fFP9MjUybyQf4U/THC3
KXJ0qDzzeufCzx7d8RVw9XaAXI05nsxypOIpMWfyvfUy8rwQKsh8voA/GrD/x8JsAybUz7Ipw21o
/q3KucJq7geoMpmQZyPrP/lktVS5CSrL2O29/fCu3eHuvWeip3lYSMS7Jtrtd1aGcLjn8SPMlbmy
akciSNNYXlpPWpfEEBCFcX6WmKXPEf5UWhhpKbyOkbpHURkMqmhu7hRWx8G6IRMjOU8t02uVGuox
MxSAkWh+VSQTPYZxfh2Z17SiH98WLbx7ldqfadwsHxGn5nbh9dgw8RF7r2ir31MOmLp25i9iEbHZ
oVm+lMjNn03EfXMwCs9kz1fVlO5Q7Vw7RtDRoZEJRyxkzEUaQmW+8U0TOmAPT9XUzo/YwzCIuN4v
ohrtXewa9bFm9A1HztDXyTjaZLH9dgYsqQzpYKZLHb+lXgH/72CiMvgWPgMZry6Lm2MW+oE1BQpc
r6iOhmjcg5E8Z6XX/iAZ/j12XvURmtnqRgtJLhrqF6Jvw6OpS33CCaxuivdhZ2d1/KpjGPaddkYG
GnN0ZZOCMHdarHegJ3svsj8Yndr3saoNKl1y4PUqn/TUGv3aOzij7eKYDQ3RpQlJwqE1toE/iPJD
Ikjj6lUMua38rzVG+s0S6RyQncepWnX6zZg6EMXpeCCCswgyZ1TPcCfqZ1kcOttX/DQNpDLDEzvP
DtNdwepp7ztO9VJwMR6a3i63fQMSK4qbo12Iu2qZla94OAZ193GNGpvj5NzP/1GM6Zmz8OZ1S3JC
ToX4EZe6sUh5Mguyc1m90ff6n33GP9lYn0bK/KcW/RNqdjy/eXlsXxz/xxQO/s8udveDkz5VkqTc
pDW/fKofRkJGcnAKNjQxBqiNz5u6GcAI4qX6wKbOgykynLXM+d1qXZzSd++6pkahi/PSRzqgff8F
eTEmGO2deiMRGBRHXNSRmW35oCdxkjy2zIkLSxCE1XH4ZF3iArDCzF57/lrN9i+9opCtgXAalD34
I3AaCKf4igACbQjryp/LOnsw4t9N59qvqiR0u5f+K7koYhcDjbqjGNw0Roi7FlY0VvjqjU9tdcgG
h/k2H/JNlIMWzPpuCDLSyqbGHndxFt8sOqdrtsRzQB7aOe1k/U542SXCYjzHmASsmj7dbx0sM7L9
q9sINAH3x0h8yF5rweio9E6eTUYSOBW7Hx2wC+NwcDhUcx/+e9ffMosfJmr8twYJ9pgm+ibs4Zqk
Mb7Genqz0F/Ai/Ncjnn7l5OFKJAdArHs5U2Fcj6Yy/zm0c1uURurA+6ncmflWLW9nG7KVU36mz67
aoqHNvXFn9n/tMFEkHdYpyiD9Zvsy+LoQzbaDt5cHjvzMk4hHOKEkiAjWeplHPbMUwhikmh4/XzN
AfBgNDDSbggjOACUHw+m7b7WzWQcGiv8lKPZPnAcsLbKXaxCWmXXfGSbIbTqd3k0yIur09Xieqbj
+N3GY3+ytQWpLU1w9mjgYKbasfMgi6twr56Xs32pMaLHiGJbNIZB6y1nNhUmrwRy0oKfcTcyFKVF
ADgBvYumvZMYAU2mYmAMkMNXCOJakh3kUEoGOIK9DJUO7RPBeY3esJ/36S0NtYO03ZJKYJ7xS4w7
i9dt108tE4AqpGBLd5XbRbfSSo5GzfZftBOKYipZtzee0yLB1UPhk2CzO5bpyIovX5eMAwoKKixW
vM9OVjASnPrf+YSmOi+MR45k3IGZf5erw61n4Oi0vX/U5upHpHK8FSVXv6zJ34Ytxywu4VetXxDg
wyvX/upCtNtndoi8hREHVt1V0AoxtZ1pncR+VO1Vr/+V+iuOcv1isv0l8kLw9AlrfDOi5eb6a7RP
Z47NuQo9Qn4FbY/KKN/LZOvFRFiautPQBhG7RMY/aRagqCWrxSw82Sqpz8vU1OcoaeSmEs1aFvoO
qL/FOXtIRred5NPca6c5OyyPWPjP8btFusY+h5O/hnzz9/73l4+rF8/wh4PPfpvHZCgOpgwvtlN5
Z/bkX0rjwKudbxIzKP2BESOOPrZWg4x4TpE/iJTPgoAimBQQyVEBA90uvEsRksXTcMecFZaMo2GY
WHlrABcw9B+0aYGsZudKIER8y/AqIfPWt76r+wMpkckTOdpEoc47kXNUt3M/7preeDeUUWOzq0l6
0mSR0QZpxopgqXdmQeBPPpYQEz0LtIFfGG+Fc9MUL0z3SqJXWftyys2vfKt7GyPLKXHS+poIFriK
vM+9a5o/XchRyLTaflIq/KgL66WKGnGXDDTfFSv6IXlzsLcdW1d9NZgTkyhPriCpSUxszjFMx5vh
DPm60Hr2TMhdMMuZlRdrORu9LSXHeOm5hL8V3rvn29xg8/iWOLQRYcW0yFM9yhI0Zc2S+3vXZX/T
ZDZJJOV8MJrldzU4NHam1ifWIx07vJxoyBRVq+VoZ4d1LUqY4YzQKw+9TbJJZzn+KUn954SX7MKE
jxXet1ORRiV18tCF5SH0rSlwSyKZB90MN682flSNCnD0r1L4x1ZlLDHpAvj+HmZcirvMTqnyEQzn
SxmelUcX5hj4Thw9vvYEEQORyezTGMePdmNxpTNXJwNj63Q28cBZyK0LnbFYZhwTmhnZwlDn4MzI
13vPhupj4x0eJJY+kbDfkpwbsD7glrbNZWDrscdObQbdbIp9GrX2Lq19gKZ9dBwcoIluISHhhgh2
TOABjAVK/wi3cAKBbIZn/J5bq6fgLmdWvqFJ+gjwnEfr2Q7BL7Dv/keKlrNtvZRRUNxim4hsB1l5
LgMSIxkzYxcIFBEXG92Z6Lv7xN7ZLtjo+t8sC+cwrHQyAjAOZG3pJ1GBOoF/8gBSblqBpXBkwWRO
LrG4k3g0s9HZR1Zq3nP/qtMUl7cZnY2egXXaVmmAivgtQUN27hj0rbIqn5qIGUAbITu0RGgwd/MF
ybQ206d2OJuAioqscZ8T5owg6OKTzyu+tzq3uo1gvmC2n4yZG7Ueevk4I3JyNAJ5J8bcWNSInunM
wGH4aAxqb9rixqWNXNeNxhTChIUfh6x5701IynSfbaehfhugP++GCGJJ5IQn13EY7fhueDbpxZli
PWhENUxlQ7p4W2z5+bZN5tfvVj+++nlFSlnyFoLwN12Ck8Dlh4+AEHXlPFiT2+KaYeDlN83DnMer
1JHoNy+iCPQxqB+6Ag9mp733NgcD18YmZJLZcgjV8cHkdSke7hx4YMR52xUmrq2IZXUd37uYRPuG
IPZg8LjWYrGArBoAVAnbPXlm07H28BPCZ1QgEtihk8fuexU/ylJDa5nFIQazbhtuAcP7AbVCc4a/
ekzCEEjgCol1qycvN75tvF/XBDm+Mny0djEZNyyhd8iCnQNE7uccH8emSI18n5KxcitrXLRu/lGt
aUpG+BdaznRUkoEIG/jqVnUwBqKquw90wfsRyeHBSZKZtKl+TxyC9YD1B++9wqajrJ8cVNo2KUNx
zLSPLSilrDeMk5Xl9rYcwcy5RY0XkrWk8uBkYGVjDy+OYbzUJ9ms0AvWeIA8ox0FIzqaNkbqbphB
Yi09A3CXEBhTEZNiRQXSzu7BtPkzU4Qhh0h6HlmbmgEQeM12GMRxtIy133fVrh/zoOqjduulBglu
pvNcFbSGZkFXIqFdQK1/GjQckx5Z/l6xoPPDVVfMy3CC17S1VHnLpil+f1aOUSCYcfhIGcyOErxV
YBVM7FnxH2CyxQ6sEe80Yx6ghDsb5vKEM+IeetP3YL355GRuHMjv3Pqi3dFn0H1a8R/slOk3zAQm
+rpqr422X0dWCBwTRn3x4uY1aThgfYxqDQh8DGIaQy57m7Gbw4CHMNmWIiaKM4IyS9nOKmnadInT
v0tCxhfA264DSqm3iewVNbCaEf0UnjnStX/qacZ60kYYdBM2+5Qm57Au3woVEvitOzRHXIQJuzym
PPQIvrGcDNbkhyGxPxK8pYyGHPBnCQuyzP/Vdrb5MvUMOPEmH1JrYCoQ2mT/Acg8pKp6wpRxr1gx
HAxV+nciGmqOivSXA1RrD7GemRPXv60IuVJ1h9i2fe7tmIPayyWGDBOLIj5bI+aNdUQUWAUyOxfD
LHrYp0S25mloxZe9VHDE3SbZRnZ9KPFLUEPR2kU8LQ7iyCZlV7aE1bselvqW+nj3C9ZV7gRTWogK
rDoIrBoCWsylYbTOJcK+Skaa9xC1yy/Ps8gWyOQLQbnG3u6QVaXmEwT46oi97O8krka8TA/C5WTp
1m+CI3gBUp6yhTGtk5cXSMrWLwtKmOn437+6kuhV7QLzoD1k3EkiYE81c8wj/i6Xb/VcJk3CQ6N1
vDahIITFrwG/T4KKYc7JZvZ1CBdjhTJwCKKw9B5FnIPHrD+GBiWp+51MDV54OZ8do/+/L6hOBjiS
3ch572M97XkPGn9Mj2FW5zuCNOLNfyiF/75UK1khHBXTWJdsdysjNBJ0jhfufRnfmdq/qiWNsYbV
Wz8X7GBhMuLV4ct/v50pwLr6GkFVr/9P/Jel8/+/5L//hJnDwDaJSIuIKjYo6hnVGXssZk1CfZgh
2swqgv7CT8HbMxWfvUBo5SFRqIFpOe3w5aUh+8eweFPF3LJ9yLd2SND7GnsGgpuSIvkjmX/mLiqg
SGytKTm32n73e1oKv7vIMh/OBZpHKy42wop/zTLpNi4+b6gFjxJ/4D7PybsMK7C0GFyZz5BzcJU2
Dl8GXUdDAs3uWeyRpcC1NS/f7E6gf/toKhhXdHtokQOdY17tQglOJG31q1AFfuV8wpMb2Q+DGIdL
n+lxL3vydKrKQ2cjJ8RNnOdBI429wrB2KPvfoRyp+N0s8LqBeY8nJc+noPIJob3N+WOrB1ziP7Wc
2BVjbpxQuh6i0eQuABkcF33zb2ADoTBdLPQMh9IcnmLD2fR8os6wq3p8RSWxaKU6mFaY09YQ4V57
5o/yiugY+s21lq0kCkWJc1M/DopGJST54sDpRgW3cFSYlmXSGcz2nj0bwI7IeXAamteRgnrqVZAW
xA7KFB1gq5CDszXYhdt5W8T+b1271VtqamAY6w1gOtnVQ2z3hoES+ZTOYL/7k6B3qcPnbkIrABqh
VN2FJAq1ExlEtISCzyhxKvlJfcAtZt+cGmY7xnOEOm8QxZprhpcErA6sjciQTD69tzC3fs3Do1/C
lXHqtH+yVRruiUX6r/P/IrKnxdDO/KOvz9VYRweMd8+xJGfMxU9pShBHuRC/4zyFG2VxOFqI809F
UfysAxOWd+slOPdBydNAx5n12ygtu6Afl0cSpai9PA6eDF7XtaxISE3sHs8oOpoUENYmUZ1AZlU/
4nrsHrQwAkcda9dB+QwxmA1bA+K0LfZRg4p+hgIirBVLXUtGLsI4Rjx/yIZ/RTX8wdYeTVZ283vX
C3lOekWeg52d5mFXEyHZMflUZnLXKbeMBxe3LsEADikD5A4saJD6NT9CIcBctcs+mmjushiEJsuw
bZIweSS3BLdEwg07VhEVi4fBJVxXIF7Q1AOj7QExO5pE3qsaHHDVg52Z/eVQN/NjMcK9pOXmj1p/
4NJlIFza2tg4PCobP3u2G7r3dECPanid+zhFxe8FLUWbzR94FaqsmZlwbtKOmRRS1PQ8uCVqX+Qg
G2vA/r/qQpWc/rLXzDdO+NcwWvImFLnYftIdKwJoc/Ia98zz+XOsez9ORMb56gkp8bdLPNtdAm2r
cgO5ciwerdr/jagQ4ldffFWqziDQVNt1tJBVpXWshhzJmtt/FOgSaFKj7xyQAueViSfEZtNcu9kT
KDQoXnBRbgDz1VaMn8OAf8joufdQvYN7IyuRmyJmyhGgHc75JWsH6yOhksW19hP7ZC7ipUD+APcf
HcykWT4pD74wA9wsb/Wlmr16Q6BQQK35e2Els4YdsXIyHY8RdfFLjszolHkvpipjyaSvsYPlYhYC
noQCBsn+7epOfLD6ZT7OQD5Qw+b1nvE0zqKpe0q0IGMKLg70dz8YSedkajgGeM/yU0y7ligUYl0i
jD1x6PuRTeCgvkK75IHoEaEkI81zg9HVW+SX8rAuZSH6o0H9s3ue6MGYLiaVC7Oo0X7wqc0wa+Q/
U7IkB7YMMogE+g+H2KZD4jATIbbvvrZCcZkWeCrsKmhSvNKp3HOUcc+FJGeGmVk+KIIZ199lxfxE
uP83ng+TOzdppQA/ME/kU92aIxVfutxlWX6KBTdTZVGPU7HYbPgYFHd9IRg09HPAVCFAuq/2fccD
gNraZBRLco8bosN1f2GC0mfCNcytN1RR0C4kMGLHOrm66He4LCRxU8WHjiIwVqL4NG2w7AhkxFYY
50oI+wolngsLvb5Z0sYaIIK2Gb0paVxoxqPVopBBCbhW8bMzNLw0vPLb/7F3ZruRI2mWfpVG3bNB
GvdG11z4vkouuVxy6YbQFsZ9X+3p52N0o1Hoq3mAAaoCmRkpZUgizf7lnO+A3C83eWdetV4+50P0
67As26BdJDXo7KAV3XXIBtZFx1DD7dj6lqDrBoE0eYy5gjJFHBibN5jhmLfdtkP1az4VCN5XCYzp
rWflYPThuAQdTcEAMteY7qGWYCxgy7u2C7TOMBJWieS3Y5Ena4ucrrgpfYzhhxqYyH4YJCFwsEJK
eZ0AjRmS+z2AE//MjKuMyW5yT71R1aeiC/a1Id5MM6cLR4XLKOm3SLVwMwJkoaNg59roerhPWeL2
Q+JvmxbKUlV3v0irgy0LtW/ypnj1WlqZjghHNkQxWGuwfVYTJjDREG96zMrD0LxGk3k2dXHhv2U6
yXgqO3gY+jDdyZvMFyjViqNveE8olwgflaRXsat7FuSSrDymREu3SEIQzSgxIykN0F6kbvsx4ROK
9KMojn8sSUTCZASbv5PIMGxb2jrzSc/mnjplvRuUBjVelK+9Kf82a+fSMR89+km87iai9PLOvg4i
ZF9aZ1uG+eO5Ec1ZZNYbHAi5K6DHaSUwDKYPj7PZy3EMbTXiIdQD1tbelNxk2Bm0Z1w1lYZ0Vgrv
VAz00UaMYyJL9HKdRStCcp0lcPpkxae9SCQ4G80PYSMKtKkVbBzTcqOVCCCmKaRTOq7hS0jsFKFL
5qkyueP4M8pDFaYWbfVDitub0aBer4eQMeOh0Sq+jyV5FHVuXixdp94Rn9DzHUS9aNRG3z8XQc/4
PIg2ZC77K57ZghF0/Wi4/tUD1r9TvdrwCrmrJuHZmrTwVmPlODDEZSaQcTnK/ci3tOMhLtGhcGCa
RzTnI2FHHJlJzMTGpRHnAWK14joNTYg+GXvfcv8gUFQLD70Z6jc+R2H227D/Y3hGcWq7yF54YQSD
GspUWXRk2aynHrwIJzMjPseNt0g8lhUOAAQM9dqU1GRpoLAYpVjAjPnimar+wQ0kB2SEVV/GiTxh
38ITSrXF5pu5Ysm9HJcaZxGIKm9mgptes1SIv1y7pAbQB5/WHo6p56PmUiXjuxFBK71t5a31xsAk
UZBU27S8WXaA6NKaJxSKC3YR6N6HUQ/9uXSeyDiPNhYUoYU1Gi3VO7higgbeW2gQi8BILyIexGqI
CmttPti2m538muhSJ97nSJwIR2y2pT/eJuyWBD+Y0SGuk1dnYnPbOHOMiVeXL61+LpNdaYTFWUda
wXDbTDZVkzz04wCIyGbeRnVbHAskDGsVW2QTEj+GgkCMT5rGSpZ4nLLSiAnTLBDFkToXuRLYRfN4
M2o9RnrnQ/fI7Gqz6r1GknLM8asE6NuoIkCzGEBcqg+3gR+gXPs39YkeJsmgw0zvWzsWSJgT8uKE
xmimueg6as8kW1VVUa2cuAQFP68TELQ+FlJjaCTqF/Ady75jG1cfk3QEV0bc9trHY+rXBF0CmKjW
hnNITdwjZdn6h36ifk3M6Y6tr37qNftRJW6w7ISaNYzxsZ2rDURJ7PQkb2UHz8PgVl0yOy9JIYWf
qxjHsLynqA4tE/23WW8LE/lPZHYcv/U28vFSG3ber5QOUHacgFHYltnyPbbWUmVQpUXfbEOWzChK
rxlLoW1jZvuM9fReJ+j0MJANyuBGMisBo58H5NjL9q51eBydNp8lFXyf2jDHahJ0y8jaJrSxEE0T
a+3mxlHK8I4rHXwCGJlt37oYKyhwuOKz9GgMfXr8+1cmlIOOm2dpjjxXVUNRE00PDmf/CnojT0mU
9Wcky8uSfxzZUfhshf4lbg+VEQ3boDlheuJ2dNojcivnhjMSpGLJINis/d2g/HhHxJK+kvlvkmJK
UA6ySF+6bzJwmz0t787SVbKxjfxl+NOwuoZq098m7tBVLVjtOp3/XURVyia+sU5ldHF6+8vOGA0W
LJYZgoRPjW1cmFoHR1Itwie7rfW9o5nvpTS3qjKGjRO6zBXK4ajnqU6pjLgwzHrjkLoMc1tP24em
DE56AtzTLJ+GAQujsggkZi6yQgz3ldvOpilZLTiSDYwLJes8oaBGb8DcCbsPw6owavGfhStimf2z
aZyIV4suuHdfqWDJGk29Owk8s9wQdW8stUs8mvXG181HJ7DUIxp8BmWEsmD37kDw+vVzqCZanTa4
18n8IjQWXPHEvyViwuBA1pPuNtSMVvSgtfUr1xiP3165+gu5aRxvjvUwDPMMFC3kVktCvmAjchCX
cOZWUbEJSc9ZVrF60wEUn5noopHGRkSQNmVN0pZrUoqmJdkTqFgTfStUpj+zoz0ODE8OngzO8wha
41Z4z1uD/IOay11UNPRhK7TrKETERJwjHB3/hg9ZTT20HnRRa5E523wgDAP/AJzixH5gk4fsfAx3
qFDedBsnB+aDk8uL1Np8ABEt74054jX27Ncsd2kK2kkcADuna1pG8kmUOe5TFnSJI8Qhc7KrU5oP
jfMkp/pPMXhXvCYtb32fh4D5Rg0IIuGoOIW5OpaqLu9919gcz59/V4DRzLfso6Ag4G3A7jAqxWKT
MNrl39/5+0sgsE3F7fiWzDOhsWnBT3KTwbOc/zKG+bKyQowXgkwl1M8pxoOx4ZCN3U+7ym4D0tJD
F1NwI/2Uy78f9Pcz/f0lmj9nrmGBnzy2+1H7XuchHqMsILJpehoZdaFkjxlmanW9K5XY+bH1XA0j
7K6BnyGxBXMClANVPI6rq+nooPfFDAX/+x33/PqIrgDQJI3fbmo+J9tkNp9CAW6tW44WmeBCyP6x
7J1dPg+a/v4yuKDsFn//kigo1nbFMeORZPneS3X8+4sK5hMZnUCRWkzCnPoeOgibGqPtjlONg4aT
iDMGBdNRh+69EHG7L8Joy2sXL4IeuWCFqMoC/o3Dd10NOtI5o7OWZkfCsYUmeWm5RJkxLlhlbnmo
SvfW9QS05sDAKtXvAgWzoKhcsZF6uE18Fa3RoZ3KBJc76Yt4OkmoAj0zPvIU3VEIXOBh82r6zXMw
OVheGmvT6NGmSak/+sHbJdypC2M+MB1PJ8Gq7eGvYixk6PRrWNw4utWTfAHku8YX6eH+YQe2aiNI
9hFiPRtupmBwOnWCS8TAGEgxSs8VUgIusIpgLa0hRYmKRVRSYk3oSawzyXI7+tVirJ4jKNt83fLc
9No+HlOSNHkLl5HR9duxk6CD2N3E+N/o527K9dDQJS9ZlL4nJaM98LW+H8WroYfhVQwx9DzxwuGD
Ay29Fy2u1imkpEznrtGHkTYYNLM+WlcXfW9oBDrra+Wty56OwFTlurOBT4y2enQr824ZOFHaqD/Z
XLUbcnj0nWbpr6HWm4s0JPmrYsRchvjL2BM92amL2ta6j179Wbu1sxpcSiZF3IRSwY0kzm2SmaRx
5Jw26TBDwmOEX0gd7qzAQRF1cgsFSt9ErkImgGjPqgD1K3YS1kDaYZG9xj3YnsIrb34YfWPi+LHs
FmctN36Nj8Cww2rRgi9okCSs64YphkQ7sRFesbfH/MUeHCLRPbCLhhe9yFqSOx/hCqvKtEWOSoQm
+7OiLOQ+Q5ph4JFA/MJ8uxvZ7LNU0lRzMlgFb2ZZDzxLeQiIoIySHt5+GHLfLBhy4/J0mlvrN3Kn
iQpvNQAxC4RgRtDHckr5d3tp/mihRqgZCd8MdtuT3tX1fgxm1lBNeTIQSR/mS/It4Dl5wV7Pqovj
4inEap/u7BqxBqrrJQEmTBSclZTxwwhUa5sMbKX/Iln+PxHo/4EIZFji7zfre/wP+VusPtvPf/vN
5497+MwgCZ2ir986+vxXItDfj/hvIpD776ZjY7H0BW+F4eoQd4bfpv3nP2ZWkAUCkH9q25zOjuX9
DxDI+3fbpoXSBRwcgU/X5beaoptZQRaAIceiGXNc4cO79r1//J///K8/2n+jdZr/9ff/itoRlpiR
P//F4Nn//PMftuvowIV0z+dgM118uxCL/hW1k+bEYkVk0nZlI54bFyA+W6f02M9BYnFhuri4wHD2
WLmXg+59k4fhY9vP4VMLAw4A5sdl75SkQfcfXeSc+YKwVqhQbaNcFOvMT59xW1AwuVyIZoxvXiai
xn9Xnuxa/pq+8YkeBNGodK9OrA7hbF02IgHj25netbLSt2XsbmVSrb0LuvpZzxp1H7F5AhMcsxXH
pezr0UWfyWK+YtSIjvyDeTeSJH1lRhXhwZN8Y610QgT5Bi5yAzr76EKmi2y7OjQtuq2+ZI8g+lJs
iK/VowmGYO+eFTQN3bA+uhlwa7bhzReYypX/xND0l5jCL1fXlji6H0OPPL2kCPHeOw8dXzxEknkO
ao8PMd50A9cXCp9oX2RTeIjEBGdxQJ8EqYB7G6d/UQ57WG5sORjkVv0eJgapCTOF+SZy46ZFRb31
DCxcmA2wtaBMKWvmL+F8R9UfNgQlJD3is0+ypal6bqFgTQgkn9xwCGj2wa8kLhuV1CQwgmUcPTVj
JurEwphepT8xh0BD0rHICdPsBxwj02pEtZC5K/DeCMUKCHip06AITFzgxea0UWZ1NKps5xKDFurd
h0bwVSuHJWqJLbyoCTRe89jIJ6uNHrtCXWmksNVmUO6l262mD2kA/FBsZhio0cwdS2LcRN2JdS5y
ptpjuhpaiDCcervGm45mMl1xWIUk2AI5qucptCGrfCVJZjNyD3m2bR7HwQMlMo7Yf2vz0m2bonzJ
kwYfIJ8qNsw7KtJDmp4wLMQo5pHqIhPlDrQABOQ8PHk/bskEeLE8nKyo005xROBRolACxMEqxgyA
nEAg+O5t9KG1XFmG9jG2Vr2pzKeqwTPlBw5rIJpll2A7QQr32KYTBcKaMPYOil3xS7SIjfwoK9td
GUoSRU3A36Gw2dqYOxHLJ+6KcVEq7MKZ36tFFKMgSU6xIn1AWcyx+zz/DX22swJXnT8QMa8DgWUP
AH5au7Ch4hl0g3STldmDoSV7jWDFVevdnEr7qF2A4CkRBZt2Gl7o8LhhQs1jeIzDtzaOgj5qGSj3
E5TII2O416JLf7UIj3uIrxhYSM5GJ/kZoeGtIfv8oUk7Val8HXi4iLRnfB6SYRVP2K3wUWFaT7KP
viJMifEe5va9hsN7HUAWFn40bCriwCyfDxg02Ch0k4tuIC1Mkw7RkGSuQ/e7we1zNxVqRyWomwhG
68t14zYbxpY/mULn7XVBgC0cPXPeHOukfkS+uMOdI8i7wBTg5sne1dnakwCjC9r6rIEKRIQ3ew1g
jj7YQmThlKNeeuGVFAs/xfLJiGwdNfaVx/6go6dxtfpG2NhhmKpdVcb8CGdAOXf4Na4FI0LStSlG
jh7lPFtiZjbCC+2V2JZBeyQL6dZ2obnwxuTmBsU1TMyLZ3jf9PT6cnDwaCn5PP9mDywdCnNChQ2k
dJBviFvuwKGRl+OVRYsCLR1IlhDaAJ+hv7J09da1Ud+kmT1mlgW4HKcw3WXCdMo79QQi9nlWbHXD
/J4qlM5xacOpAqAKDmObhfVm1EdvS0jWOwbsYhNQRrQknVQgiZBkoa6CF7Y2J0ouOla56eCaE8O2
7JgtpdqxHhqGNLH3piazXuML+2AbXC/DCYhTZfqPru8igpnJJ1PMgCUcz/OoECOqvgE3B3R6Go92
s8/TITvFQwb2xyDUQw7PXddINsDeneDtc1Pg2RXuyeybqyVLhdiOcaqvRVcGaCdCvk7APxcl2SVL
EXQXksNZ1rXiF0HxLnNmVn+/RtC65R5999L4KQmYLwnS9shOyZiv01QlVFC99SIyfwfyZjw0wXRt
J2zCISFHY94ePR+Tg3J3CGd3jW1dG6pGYEJEnYzTp46eYtfa6juMKgbnw2Pt1R9aYVyQsN3dAPkV
uRQ7e+KtziAurZ3gTx3Yh7JzCWgHq+pOzqYKiUZQJd7hRtM/A7t6jANe7L4xzQ3U6GYDPJksAtKR
rTyvFsTMb52KJe+IUq2oXur0iRhIEC2PleO4Cz8LPqep3+Dp4hobGEfaCaHjDf0pwWjvxJyfyhzH
JkZ/ZlsuXTgLXB6SC97PM/GY07ruD4NlfqN/whcx1tvehRAVwxqKhz6GP87sReIAKdLuwy+EAO5a
PAnMvrHbX3slzkAjJraV7r4oCsEtJv2tBmJoDHuiwcltYelbrRrEpkvD7T990w2vTt7hEIIcMZK5
yNARIAJxdUb+a1QgSW1CNQpTYTqZv6FQzC61jZxGDJhMdZ43d+yZfuOz9IqHhud86Ri0YFZvzuna
0QdhCEc9XtVhZmxx+HPYaNU+z7RrmpYEpybRg2VJbxf3I4IgUi1qhbBanCkzXocgPisHL3FAy7sc
a/sq2nQlDPlo2P1V9cF5zHCatLlO4ir3zbAF09QQBVvo8AzIYREaL51mnwqZPTohSSeR0KqjJ41f
1Lq/TTOhMyZik8c2dtj7wDm6Kgj2S+JfaD1IEKpzHOmo4OKFa9YHfHU40QWcAT159IvpQoYloZDT
oiI/Klo08g8BCoQvzPZ/N1LPHRhZeORvjg+vithTDZCeWnkM3Fbm9MogBcqgkz7mWX2tbc54JNzW
UO6cIgAEzfqoIeheG73XJh9eSy1hHdbpP+S5Jk7iLruOLTNWPiAFPHOdgjtVcTey7l17rf7qajzW
6MZQoEFI8eNsr+Y4wFwTAAYJ18is/JZYAz8BL78ZA/JVAiJo63rviRPiERpwiSYqSghycix+6swC
RkW4NgdG0/Bh3kjoVl9D61PohcopZS8zQvUrJTUia8afAPDqxrXFK4HKrBehWJZzxjpRDOylirtF
Min+cf8Ib65fOi6uajk5X9BdyCYn0agyGmdRFV9IOeFesT0jEzCEbIiuzsPjjNjijgWd1bBBmehB
/JDGC2vBt0w3Ly7ve+1PjzIarGfNE3Ta4yupQlSZEbtLnzpAqEBHyDYeeRK/nRh42dBEa9NBe8y9
0aVkc4CcCq3xdf4JVTWZ0rKf++6RTX5i3PMi20elfx5qHeJfXOP9pljoBo5xv86ew8GG4zN192pw
AHq0LF9GIGgtFvwsT6+iU7OpzXnER7MbA+SpCe610qt2muINnX8kRTceymyF8Yz+2UOu7syvS+FE
byJuflLf39plju+W0xCtnP3QhzwA2iB+hzw+BSiHivZLlPav21MJJcrJjkIcmxyPAnrSHgYMK5UM
8+xkGuyAwpvTmu9918mNJZHxlYSF6fF74HOD4T5aOHtLyPrmY/ZAalxEaYthMLa3QPZWbZ2t8rrO
d3hnDvHYH9NAPofxzCsIAG84BJ82jUmWDpa1ONSeXZ3Bvz/ZB54Anhef4ZTbnuxJIwopRD2Bf2eJ
RlJfzTiYtBHmibYDM4M9HPuy+oII/wGwrNuFuF8o0Y4ekTCA8aHFzTswHy0nTNKzzrQZhTS0mUpm
IPFnp1Drn8sAQwOBrxTjWsN4B6V8Z+BhSUyTb1N8IKYAuV2MW5jgHxAxcBAlrhvN5k9WKTzkUK0h
7/jf0o2jZdReylntMtdX2HPtgyJfOs6JBs+QWq7Jb3JzqCUEb+8yi7dv6P13YrOYjyQ+k1fTPYzQ
i4Yr0QITQyrEclr4aFjEoXSHtp49Cg6RKGae/VTikNti17OaRF306zLqYyQ/dNpFdbBJkR5UpOsu
IyrkoSNbLTEQSxrxc9Td3Mi/VfGYLxun3XS5QAY2p52GDHsaioNUEYXEgunNrufM1FfeLnfW8Nz7
yXhTOcpZ0j49p9kn6hvnwrnhTjKrmlQ+G41KzxxmLB71gUiCgE2U6eyMrCELw63ug4Y6qL0Uijzd
sM++9MJEigknPvHcVzOFIBj/Te5TFCR0Ybf5P1Rb3V3LmluYBCBcrJfQLm9tkHz9PYN7a7qISdw6
wKK2kh7NZrbHG0F2r+g97PvcFISf0aIErzE8D2dyT4j3RygbXMkEX17SzD83vL5BFVCEzkihtCie
qym7KxxxWMDQeMpz51HlpZQQWWWsfffQlmV4EDjceHmtHa0PyNEwslYsa4lEydFIY4cl2ot3eOT4
6qjwkqek62wcevQSEY5aX/kruyygbYX7yubUrIMSQmhbU4wg5Y+ni7T876Yqb54kZdnAgBGPf4hk
VGvwCi2zAHKk02h2Z4urcjqQI3ChJvlT+QRRG8L7zaR+nmK1Q7qsg5mfUL1UciNRQhFu7oBtYAKq
9fRWiBUXJXbEcSTKWnR3YhiedZNrKKFKA9XSxuNVRgQSy67gDoix/tgRpDjcmvUSxcBZp65Z9r2C
+V8kS3gQ2rksOUVa6tyiRaAeh8e2HpBLpcyB8yz7gYDO4y7xjLqjA2/Jdz/MI5Fzzxj560+vzL7s
chaIjC9xYm0SBAILiIgDl4m1DG2Q9kJB9Q+Na2KjNPOluOh2d21xsiGW4KuxO+4xC0VsbHxptn0J
fc7GQeMJpaMTC4yjO+m8sDNUi84cPogWIc+OyC+33yCpQROemnIBsCZg4QxThNNy65YZa5dMPQQO
Rbvd8A0wFN8KnLyvCLUYYA8KmwUhOKPJz3hCSrguqvGGsSnHW5AyzR8rSCmELrU4CVROgqybIwXy
xk+ajYEopf4sbX/diu96wItIbvIdgvwDm+YLguf4sXG5Plq4Mn67mCT/9hDj7GUyjd1fx2xgV+CS
RL9Pgqi8h1amc8KHP1UiXwocr8coxK8dAQdqMeI9dZZzzsO43xXZiM94QoVSy/TH79kIm423qCes
uU7bUWxbaGKJUglYSvh4LLUIF878R/Wqc63vTJaR1MZqaw0DDHTIXeVP5uM616byppOVuzLJcxmt
T4kL6YBEeiUzwT0tc/Y8KiURXgJeSAX8w/aoCGFgdYz8qDP9jexZVbraELIgxGbCCdl3rguGv6vJ
izngbP3wNNkAhA8Js8PDU+CidYIU+KXRfpGktB8ddMujfsXDCCDERz5KkJXcYvE9SKf4Y/hXnIAX
6QSvgI/GVYXH1O2DZ+oeN7G1DXwkHVarMi9jxGKyr18RcGj7SpaPqP/ol1FOuFk3LJOAAZPu8LgP
VDt8Zx6FoCYKKkqpCJ9xrxH7FPTHAFTNLPDLN0ERUjoC2VsmVa6txNTx40qtY+jpp0HIZ1hLfzou
rFIPT5ZTH5QifthV6MfnRX/hVfvCM4kkkJ+N5b+Ay7glVXRjD8g+YiBZc77PiuyZET2yh7C4kwaF
mZElWUI71rpANQsIJfDwGVtUn7JEfTMG4llPiF6rNTs+1UpD2WU86VWpL2qno94JvGLnqcuE3xUT
BiaQWkeLbrE0XnoaBWMkXXJTAHRbikMdX+jPYGBjHpGfWSQg+teshw3bFpe8qpbSSRVsC75d9Zhv
cDQ9TsbMIyA7ZFt5F1StR0WeI8FMFlqS6ts1Cs5gD81IqapDb4vmJYxm/KRQh9IAd5M1XXfofK4L
QFbbnGg+1aAamDtb0weSbn0GgnyuIImhnrDM5dJVHcIMu91VMGAyww9w6ICF6pmcsc4FhmBp2Aai
VUy2BVI5JHJJLF7VLP6vK4QWdgANL1LFSo/ZjBTes+NaBXW4/azUvIir7LMphzuJNugc7d98mMEu
aC1bc9jqnvgWk3kBHvHCPhDfmV2/pr04OJ4Z7VT6RoKn3OWkk9WMaeYfJSQBEuPjfOZTci/67aFt
FWLpoGTKm97mJtNMIBwUqHCQuXXxDlU4vHCYCYVXAC+NkFZnoQHQx5xTkopxh6E1XzVMmWfn56Pr
5H/GuL+UbrUflEPudegojp6QQ1LN8xulv0rdng0NpzFMijXmIrySo/Wld6yjSwi2ETbGixkG5t5H
S2hhlq+H/A1Oc4ImUZtzKlzjLWoWnl7HdERsr6DsEiVo+rfJyEnFLciMHvlvY2/jEicHzo2yC3Ev
+BijAZODEy97cRntMjiEJhmCDsq62mJUFBvI6wm12Pph/gR+/Hf0QNNWTl1t2vChgeK+b5jPLbzB
2dUthHTmYquICiCccdlWqU6gaVdSiWXNZifbhhnEfRtZDO84UAU5e2tzUob1JH7t7XMsjIufjnff
6DT2u3JLase06eCi6OByMd3r24pJK6vahnfdKKAMGF9IoMelLQGAM4khXIVTah0ZGFHaq2ia96Eh
EsS10OINadJvOyfh7u1R2GVRy+tEZsxWudV5/r+h0eWQAzTsnMrcwmwKV/HUXXQf3dnQPraF92Ba
6rVCxr2uYnZeMVpBMWyyngchmXhz4XACg+cLolfZO37404XuizEdyWzj+mPDu9UDutw6YymLOs+N
gnfetpsT9DCmGXujy4dwuEJlSfzinB2Y4uMrQoNRttq6ExlOjWNs+TH0jglkej6zrItRNR38Cqan
RTBu8gLlTaE/WS6uFc8aj3HalSvfezBQtKCTgFsIvQc6RaOtW1rA5bkWjPMMLEqUP64iBw89bZWN
e/TpDVTBJmA7QTJCEcTiG+/7FI1PgNOPQxpkGPxxM2hFs0RZ/G4plrhB9GHGVbsewSc0dfHK26Pt
J3ko0N1BZ0eyI+snbQY5OU3x1joJzgqO+aCnig95mJsU0FtdGQjF0r1fonskAr1aWlV3TUI9Rd9Y
mLsYeV7vsl81feLeG1+7uEXpbGTLwDpXybLLGAd10/ilx6ce0jHHJjN3VWX3roHaMiX5mzPMK9ap
2Sb2l0bsJfzCWS/ur1O3IDuxqgkKJrgW+t5rGGS/mWVYO13gixsNhyc7PQcT8xffJ38vaiOyUKHW
MXPqsI/ws5cV2MW20SGhCnwUCARovruzZxLJB6JwGaY9NTDlUGt1YpHqk1gbE81DLqwvzSW41eoe
Cea7yQA6I77n59YkmYWeiluDPdfCnrhNrSS1l8aYEBHA3afX5cEpjYxhPyl6tRNGwDONbfQLnuZK
1gLbiyZHnJw0YD9Zgrk/rm8F9GvNRlfq3osMRzpfgh+uwu5jYuQIIWRvRcb3T1/EN7scLm1lXDg6
IJqTAY9JCm1aXjFHshHVaukHsKZz1dlwPloocw2lOGiss+87f4a+Wk5uj9oQe7wTs5tInHSdx3c1
IspD3I/sxUCjRUyMuSkL7yAmrVh1SXsXU3XWekbIlRqJYSyVQjIWnglfeiuoiQ9Dzb+I2uIgUwR/
FJGkD9DQajLb23H303bPGOZ+zY7jSCqCDoMxe83zgGSsCoWTo2FBAl/B4OsDMj+NuhZ4yNzSp66r
P+KK5mdIC3s7tPweFpyTtNNHw5ggRUANrAd3b2IPRo9AYZDpqApKYLZDN/7EA3IR3YFWl2rIIbjc
VmyaKKhsMjRtZB8Kh7Kdxj9aPVEa5FO2SKaJhKRoVZJH2dsSa4ZFyzJPQBjiTHuSxuJl66dHx8rY
1sCr1ty42kUODnVlX8yG/wHgKNvhjDzvkWBMAHqhcy6MchePXrUexu5hxLOEApVQuoFCJcFKoRJe
rsrl7ZuyjMpoKt8Y2e4jpoVbBvN/Eu4eJszacGrbnMFS0PWohAYBdqh992JGjsr2wiNWzsc2p/C3
82tADOuaWF4x4l/HmGfs2dhQ2yOq9BhD7abpB5HdRwhHYR2W7s5xCqgt7YlGuoS8kI6M/Yv3rpyu
fNs48WVfbGyEYYbfffoZZHA/ZtjRifgtB8wNTH4RDFziSIsxmjn9aybQYveZyLZRAHRVIsULdGYR
xZ8Q/3oReic98zQesRIM9ThtgpjhT0amxNLjNmyImTv1ce28egO4zNa27pmTTFtRm8zkRY+XUXvU
S4JZxlD95CPsDNtMtsSvZqvQgsxB1sWyTDNJUfg3YDhXVfo4aRnvlkUEAMLUcWuVzGTamvKvDiaF
mqa9l6xKfEdfhZk6sDG32Hfl+t5ChL8wC2JaOhbAsDVTsWn1inKt/cocOz94I7OBhsxwmzWOEa4d
vcPi2wtMMKp470GYpgSJ3KYKbFpebngAtuGgjRhb6bPbdnrVa4/iR5u2CnVJ003XyfZ+o6aW24GY
BxL95j1FTioEF7vBXBndZLSJ51cexwVr/9e+p8LIsaA5BD2ANUQ5Z5QInwL5ObVIZhzpitVU2Cnr
RQETx2M0WVr6vs+7l7Hxv0kKidflFF1nyxBs2nXdFbsmLg7ZPDctRBAtSbmhd4rSP7pj5evS7e/1
DOQsq/QjzsOXzKJzKRnC4jlmFOGubIhoy0BOD5wZcCJbjiWTd4mX+95jLEip/3TD+EpDrd5I0/cw
JRjb1NLYIwGg8FOzWU/1Pk+gMgB9v/eky+El5yQrD5OSOupliehpUZEUzPEOjkYbmAbW2k6DxmZm
cbpGWQDXA/1T7LPCdH1Y8eFQLo26vWVme2fyvatJuLIzSksotaBG6WiWAfka3mzKKsudlNO1CoZP
ZESQnsBGtE3GxJHnJiZby7fbhPgROg8Ruz915OOA9355QxQeD+h3WWacISddx2yW3TRlQwhFdEO6
wfAS60j4jOOqoyNAlCA9sSXtgAeGM0UCkUEtvVNu8tgOM8TRfOmi6qM3P3JHv2qF9m12lMXUQcsE
naZd4jrNlbHIBJ9h9JtvdLpMrSOY1zjJlw2WiZ5Jw3pNvPOvmXMt1/Okz5CQyV1aHBPXJiy92kT0
6zXjQ5b73SzTuBtaDgTFnk4U3mtYmc0Dz9nktvCykmBtdh7muq5iHFrqr0rPVwWl2kLz2HAPf1TR
X33VAHgEca8BbHWRcBFq2fV2ezBnIgQmsYzv+LYrODlo9ywAcl4aEEFEoYUX8seB4bIcyT3Kwums
mZxqZWb9VfQBwO2feWpIIiFWIAj5x3JOvgjzn5D9HH8QANO+NWy77P+ydybLcWNpln6VtF4XonAB
XAxmvSmfRzoH5yBuYJQoYZ5nrOo1+vX6SfqDFJkheYpUpnZl1rmIDIUkBx3Anf7/nO+U19Ceyrnu
JvXc7KJm7ykp+fUatU0o3bHeHnR7bM4kxeHAp6WPR21XeuYhaS32W9gW6TVo7r2DCmC0qHDjCC8/
0xZ0sE0pUdvsFK1UT5Fq3hiiszAcKvnSGwyghqi/Vk3U2fNCC/K1EzpHNVd7DhgtO4BcTe4xfNH/
Nv270vPTewutFvMKd9xnqSWkMzpz2IzOg9u+jIzYiWUfncMMW2HhKPlKi53oHJjFy0CcF2KX9hXH
UXn39R9ZPn6o7Ho8fP1VrVTlpnbog6UGXTRbNe6ZYAnEJkj8KPTSvBERNw4zOuu+bDZFUVImkHp7
DdPL3hNgq2H+sLVdpiHQqOoRlNMYphSEC//gOshfnJRTRC0VnKx+gUY5bQ/J4MSHcKg/dNBXd8YU
ZYcLW260mHU2Q7G75WaIOQqB4s6rUHSofnpNPwltJUHvpSOLZShFsZiSwGapD54E2RJyC/p5x6B0
N6Va8avpP9XTvwlTbjNPMw8NNtlv/x01PhJCFJSjBcU+ahT/lsQW/1Z37Q3ZAMnV11+x5xnmIqCz
46KGWBng4mlQiaPaybtAE3hRBpZ/O3WdNTxGd4EdoHpgAiKGHVH6qkq3bKPEY1h0tCek058a4b0g
oAGiU6jNQ2tqGG5G4B/06ESxV2t/12pWco4tlY67OT4LD0CAlyTVXhtJNykMT19DT71z6sh9luDY
MJ/hi9FraKW2zbaHInm2ssbCpT94FQ/c07YkpK/Bn7+PfU5OMeV/2ld4dKvELlH8ePFW9wIVf43+
kngKberBznkRyV0VwHJNUx33Nc30tWtAhMJGQriNqLZwJZ018SjaGvCoIG+K4J086PA4e8HS1zz5
ZUjMfVWRGDkVqE7spayZn7sdBdb8kDZ2jxVRUU+DmW8JxaXOkuvqQzFyP7UYeLBl9hHjSap3dnzU
elk+V4lycNz+tUd6fD1UTnlt2e45gVfZh7n+6Nvd/aCyWYurmKB71SyW1aktB5eSNapcqT8CNFbO
sdveNEqXnLr4yUXKRAfQKY8pvc0dqqo5Si6LAwDy03I6lrqEOqlAnQVIA/7a3o6dHWZQNopELNdO
QPOvHu0TlRJrrZl9vKp0OjZebg14Y5BvEzpH9YEw0I0lM478TYQmZ1TE3G39fiFNuI/c93iVxXQY
bSWD0jtgfP161rOibh27lbOEd9bPiqnvy/Ru3NHc5wcb/VtPQQ4R2oG2Qbo/7ajDV45mNUIw9the
fucxfccGBm6Kw4sWyNVqKFTaY14ONt8DMn7uZLkgOR25tC0OaR2ZVK+RrX511GnQmT2A1de4QzBJ
SYl9S/WcayUo3O2o+QiR+igi20MqNOer9txyFgReNzUhYOpoGPH7oF6LEEF+p9XKghBE/CYBWj79
pW/C6gu8zam6UOCi95ghmOiumiaeAgfcZNXYGooZNRj3vu9sDf0l1TyT0xrGC7Nheg2kgRLI9e77
oQQENMr+WjY4kZISn1Zmdnc8JOeakoh3RLKBQL2+GlDanAG7K3emufNxDeaZ5b0AZZEkj0VLL/e0
U+pi91Mg5mHfJ7c1gvWya2Hcz3SWqdZn7Bi4xxZg8uNTg8NvDU+EQ4tZ39ixERzaYnxCtmCe3EZ1
Zp7laSsyyFiX4sHYCTejkCmKx28/iEFlzW+zfE3rfB5hPTlQfEFS7OBx60F2rbB3PJcE6iLhAk0x
I9AoWoENEVd1U1BxGT7Sx1D2DDW0MRFd+Oke+KneYUDCpdPR3kXRkN+EFLECZJ6nHrAe4nTaHZVV
kjgOJMOznHhjCE7GUszyNlVucyPjYIxReEDXu3KXkYdtrmLbB33tQzqGytl054lEjWA4akrxVqOQ
krQfifSAoz9OPbfoQxRyTo9wuu3tsTizre6voyoEqzP9iLXAffz/lcHl8KfC9/x+VqilTjUw8z11
8PElfhle/kaUQBD/3//+P1U0/eo2ePU+fy8Y/scHfRMNC8P8w1BtqZEl6hDUqYv/9adoWBjyD9tE
tW9aloUe1EKt+2eIqKH/YUpVaqh5DcHhwkS1XP2pGdYRIat8IhZqws0Abf47muEfBcOWQ0YZQeyO
Y5lYPqmqkJf6vWB4cCL0dalaUpor1rJQ94lBOEdlLjK1WfCXV1GSr/Evn767bz9JBeWr/qBU/nZh
Z8pJtQ0SQW0NUfT3FzaRQxd1rdf3vrLrANyVU0NxQMdW+KvAQQsUV+RhCNT6HUYV+uQELNB/wfpJ
uYYws6zqEB7rZBM6lC2wG2No2RmkEGh+8hySqOwH+QaP/G1YqqQONIseh0uj6rO895eWOS667KMA
9zUkiPI9eZPEEY2uj75drcwiORjZuKwS8xwO7RHP9AG061rVh2XUZ1szNRcqpA2fo68emlRey2cr
uJV0UtRatXA/g2wnXxPTXHjwIeeoVXxFPNAMJBOZOqNKpqP4VABEb0v77CUxBMv8Q+DV+5I2CG52
2nvmwpDslpNHs71OVP/RB4RCVjS5VXA7yv62NScIaQuDKCztqy62zsw8yCB6miUUCmvmpQ75DPt1
pFj2qXM4CFiD7y8wOSG+MNEggl4PD1YVzJWoWjWmXPSNsgs1A9ycaSx7jlrsOueoyz5hvrMm2q6P
ZmebduSNKuGrCqEAzZd67cbVSeMsubC6/MmZbI5j9BzPSbfH1lsg2dVj5DIgdLUR/V4v7lUju2YR
t6jhTTooZV4b5pVM7H1egvGrd2kZLQS5oxZ6crrO5qK8V9J+m+McTY3kIGyEAGQNxe4VznTUuTPA
EItfvJ+CAfadkv7r+6mpFi5rUjoYHM5FaG1RYYTuBWLRrpNzEOxqL/f0jgl1GpZFIG+MLvpi9kh8
upMWBmeO23vfiZcGQRFRbF0FbbvQKAWkSK7zmoyGQtllxvA4BtUTff4HiGeLmjXLh/ADOWiRjhQl
vM++aBGkGhsr0W5Ch2h5BBiB62yHQk+Q2cdXvrVtqu7Ahot//YiOH4s9L1hoHuKq2w3S5841C72j
juL1e6QFMC5o0Pd1tBwZTBlMOiLYTlVRb1PQIL1obtWm9eeeLg+KrS9LG+NmUFzHONPjWK6neE3D
j58togaowh6KqmvnU3ioT45q1wKkawDbCnTgzZB/iCWtxja6QvW3qUuJGCTcOGZyjfKXOPf+5On9
KS+KO8dDToLu1BXB9diefFrtUOzv29JbCWBDg5tcWwzh3jeu8BesLKM/tt4nw+LdT/DO55P+L51z
NoMU4S5zUa90JDN22uCWtg/+6H7L0P7BafG9s0L89HWgj8QcrWvsO+TF69BGZZmkHSagUnXOuemc
KcEsLbyJFNeGpnyiQ/RKeuquE/0p6OUS9sux7igAldmt264zwMQuJdFwoIxchIfAxmyeeaucOi4p
NMec81eX5temq5wNwDYB9R0aldtG5/Zz6LeN4E4R/b4sClxPcm1Y7TEhFZ2EvHltdcuYIgeTxtJl
9q5oV/h0e1JGeGgRMeQ/RzZF9mztxpCk+nChl+FHNlS9um8qumB986T6IYqf7gHZ2SJvdH6+fpkF
CZX0ZoH/m2zObI0vFR0qfidVW7UNsHmyZ0mb43GALWrTTTh0R3xT8z43D6kaMdSzbVan8zqvjp7e
nqA6AnzDIGb1e62EREi8sk2gneig5mvrNMcXW1PWL0oc9eR4ENB55RcPBlpYFxljFr0SbkkKLpAo
dnG4V0qNr6IpO54NWNd8I3rliJI/9AmJr6mS5TpLl6tcvz81TFuCf5oZhNSFYL10LFw7P65coYVx
WwKcuze9eJOZT0DaFsKTa2+AOmmkG12pVpA16IxLOmc8i6pax5ZLY5S2S5iva6VZKHChoukNonym
yWiblxPLZKXWu14Zr4wSXhPjKx9NzBmklBjGxkU2SR9jI8rH1rvJkVP2WfNY2elW0/X7wg0+TQNM
YzLwWMJK1Kru4GwbK99a+mPpON92im+OCOsnN0FX2bZQyNB0k03ID8u3EQPoMKOxvqeRcz/NhzpX
7jTsIGWHqxfO//t3Xfz0goaUHPSkIakv/HjBVil1JSc8+97I6p2cDucza6HX8EE8jtXy3iWtY2jl
oSyJAWNN6KNHp4PY1sgrYgfInHXT5fs/0rQ9++FF0PH7881t4QipYue5yF/XZeRZetd29xShkK0W
W8UBosDkM5rGpkjNQ4tRM8/ZU8XGurSMDdXkRZXedTW8IilXCUNxnEIplMfSohVvw2lUKLe5hNyB
ofFemQWWfmPBoSme+jS9DlNvXzCDa226zZzmqLXZNRQ0FhIAdrJ8RNm/bwt0dIF2b4QlK/PcrGmi
ULR+TJrwKpHOzp9E17EOGpE2YojzIinoVMJaGRpEjpIuB/4b+6ViZ8JBfBKq7Au2g3EEsIaIx2jg
xFJgzp45ZLDMetCstjs8CP7srMB9QPnmhkMUx+iY1UZTzpVqHnrd39Mp6H7xTkzv2F9mN8vBO6cZ
tk78EUVsWv/TQP30chukHjn04j8QnRjEYHD/wQVQZTbWeux+e8b/llXyOLlOq+xL/b+nv/Ypy4cy
AGnz1Zj316+uXtr6c/HuH1nc/df5b1+y8m/Hu9X58k/+8Nm4/v78ESeH4g+/WH51K95A2hluP1dN
/O3n+NPL+K/+5r92IhKTvfA//25A/Cev5P5zOvzolJz+/LdDjyH+cFQOF5x2sHKxj2K4fnNK6vof
kzuR31EtzIbC/ssoafyBbZJNHc0xTC26qv5llFT4PVvTbJySOpuxabz9/qlH0biAwWcZHMW+f2Nq
LzAsu6YXKkN57qfUFFd6HzI7xYarpcBU5Me2pzkcjDiIv7s3199ey++3EN9ONH+9rn9d9OKI5U0J
DOydibVPrBgTEsFh1s7pE/yUiD0+RXXvbyPpgonwcRoBK0hvnICqYRfAAq/yAaYyvJnDkNjaMglZ
72pQLAuvpMc2dCBsSJhuF3GTItbRA3Kh4xzqIrpCvmZryeAuVHOA3Ah8iEW0ghu/jKKXNpbNTVzb
6bPdm/VLZmi99kDyDmXakFkFcX+EBaN0DTptdHaafuv3gr0/lc9uHQZDbj65Boz/wyiM0pqbvkKN
zPO7MkdjnXneGpFiW89zu8pbFMM925sBpyZQioYj8oaugTGRkbLkubJZ/xulQf9g22p4U1J9OlVx
1xwodJKEPOg+ZdHOVvVbLWvkto0dZeOFoNq0giy3GmbAMsdkks7zLsbV4Yvm6NPpRPI2UusBGkRJ
NPIUpIAGkpCCUKilIpCX0OgyjFMZ0K3VnXzrJTnAMj09gUOZGZmzwyM6M2T30cO/CYL9EZ/Lg2FI
9B41i3OwU7xg5Tr1upTKcrQ8jBzmtmoj9KR2jA6EQB4y1+3WYv9jLaMWvJmbEQORkjIs7yYElmeC
tXZaYE7pkvwoiskDMuqAipFiYrlHd2zpe0iRKBLwZ3rxIQItbrYZPRIZ7NHCYuagkwdZzSTpXIkF
xdpko2NGDzz3DAuc6le1DSbRUEj5Gi+wQJ2zcDGfS3T7Cbyj0JMo3+L2bOA5GqxgRpDzQteDeyfE
3mOqAfw4qLW0mF5FyO6TiETDeOJQyRKCYKYqFpJCutYRagT3z5fmslLMheyh8NhEhoQ40PwARVAv
CH3lLys12WIeWFXf5qweXSlDxgEzp8BHy6u3dnBL4FfcWghFe6Gt0REt/CFYKzjyh766izGr6rmH
bCObq1G7UROwEgSi0KbfuLV/gt0747W/ihDVVKhQE1s8d4O51hrkqXG3bJN00SMlCTN1N5EQxozm
BRhsOyyQtvWvQYsjgXTATUkfqyRNirzJFSrHne3Ix758jT0L/bCyrttuPRhQiUMezLSbK82rOOzm
MCQR1ILFMfsbMXq7qMruKjDyUdPe6r2+UtmMpB6Scau5JpV8LmJEdIO8CjOHTnMyAGWL45cob7oT
iN2qn8fpuKpKACnxSDgeMsLBQx5lArfRuP0DTChVvQWbuMzt/E54FghlEDPo4OoDR7+V36r4HDWy
4WhFm5V+gyRuJarxMRSOR98Cf4XCLXNUlD4IcbMZ6Q5zrSyv495f90k9YwtOVKFmS3emY5z+4GR+
dIJMg+NPa65qUrEN3LvcPtIjJ5ZLtIyQxhBSwB005kY20I6BbsmQs9XoQGNsYwRfeArrNj2XQXhw
qJwknPTzsL+OR44Pdaqsobzh2O0ftAIG+xAecdsvinBYNrqHaSCHkxOt86o8IA1TZ74FhAdDKDFH
iy5hICnjS4JKOfPq1YDz2AuIkUHdImywKjU+nsDigNLvIQmu8mTyiYfUG8QxFmi67fyKN13lqGnm
ysKJ6hshyFIzeN97+pxZVy4NTChzAOSbaAg/4iJGgpUR24RQs9wnjXfo6W9jT0iDGjqlZiHl7kon
vwM5lT1kZDgX0h+9Gc6FW5rz4dpHuj2rtezYTDFhDChIw2GgcVbHKNHovOZeo63LDsiOGo/iGcAW
vPvJ9ib6QOFQzOQT480/6rr/iVSYcA5EtIM4VvSqRMebwtQhQO7KiQP0z7495EfdxUIC9kfHH8aa
gK+t3sXdABNUz5zoecgD+Yj3zv6AzQRob5eTmqv75hppsn9GeXiVS9p9Tj1AhxLBsugRgJmW+yGL
XeY8TNXrsS8+hq5aLzOAUUZP2qXhE8pSacdey9dx4T/SMNwS+by3THnrmu7CoezhS3vj6/aZ3tln
x4MhYsmnOAi3wVjdV55cQjG9G/rouk/GL7HRrCyEVzNFxLfGWB6LEY0aGSLknQr4MRY9vHOfjbde
qm88Z2KGIHrVRkHggmD619BU9QuhhPGqDSVpFRD/yxyDgI42ZAzaa1pYOMaVu9K0eP9agudV3Hnx
k5M016J10q3ZB7dNOC6LRsHUjbPdT3CJGSbfyxt2IkghMold1I0fI8I0kCIRXTLGZ8A1DyMhvSTa
NbNCRjdB1+2dyl+Cm/MXTI8nDJF4UMSpcaArINhZVgWTSW7eW800zardFWusXIFSGNBVl828VcNb
qxVs/Cfkb/DJiRsyjRQWSUK9LZe+BD8ZTlEc3bhnOlWmK1NTCFEzDtT4AK52Lc8lCDcecouBnnYi
RsjH1CnCHsQQDlBPIjLxcUi62ouFMQvEHwiEbxyBfB1pZGVl1hQCXq8zDe1uL27HgJJZ1yXPdJVO
oykfpYMrZ+RdA8uLpr8ovujYWMrenI7rN0miXXWGO72bV/BU8SL5e2z8C6OrR0TqfoeFxbDwpjoF
yidqfwU6/E+GEmhrksWMK0XX2w/SQi7UUKpcxwF+epmx5VJSy5qFemKvm7Eqt4pKfjycvWHTNNYr
MRfKipfA3BSGom3HqBsOrkbgsEi1DuEMNRqrlMMqt2prEXTeFQUdzj1tqFFkHsBiYcN9TKHkPwoW
2piuX9Cxv1iTbgnlPmu7neNaHs4GAfG50Oy1n8X5beUGGdwcs9qkrj7ST0zFITKRYlrtEM8zYo3u
+jCqnv0QAdai0DoV4FBLMylWUafBGmwJ61EIy25sVz2CBBjWuCApeRTjMCjzNnf146Qt35VDHi5r
uu6Ug3HX03jEWOSSAS9bgkqroYVz4UVo/fLQBesl43ZJ0g7bDwEQzgx7jndkSEAntxsi8vjrNKZt
o9wbSq2ch8GMrkVVkpwZ6d51q1Kq7TzbX2Wpbq69DFyi75OaKrBczEx9MCkfshV78rqqu6L+RM5Q
2tKANftQ7FTNwqrY9MmKBg2J32gjQGyoGIoKFFGgr7L4U4AS6Jq9tPIstEbbVh5BFH5g5pSXhz5f
KpP9KKiGnGCgUJvj5xzJ/izhNtX+xMF2+pAQdsHrXuY1YArF33QiEGsvD6JNhPyYjh+6/pygeagJ
dTVZdAg6iuEUaD2k4bau8itlTCiDqmOJ52XoHOuEG7qg9zpBMoXq9pDQSFa6Uwp6GUluj0dEr8Ga
jVYZT0BeBB8R+QP6jAb6ECxKOWI373nYq7xl5EaL0bOA8t2Jxu8xFlpOkMDcyhzZpNE5tel4jnML
U1n9WoS6B1Op4dCePY1xZOg8BrO0jV1nFlSqaX/7AwPcsQZFbJJRlN21FPG0p6srSu9DHcDpxdwR
VnMAC66yV9Cf6MuBx+VvqmTkycGA78JbfInNQNCYTNL2WaK1LZ4FUjGz26pDXycqv6PZ1YAht+6U
eIFhsRvPblpl8kFXMxnieU2SfAXIXdM3QdMbA141v6nspayaHMtdm4oWXpxakFZL5GOJ1zxrgphn
y7bhi2nhdtjROPdqzZ8FRmwwNzc2a0sesNTfhKLBJn8A+tXl5w76u81oleyB2AShLTKmWLKWcjx0
i7HnbW8VD8+lw/2Khi7pdpAJBbVlPfPs4ziYKsjLqgwtNvZxQsBg0uKyzGneQ4wLNKM78fJA4zNU
Dim4aBTNwLft9qRFN2HerYi0FeNSG4xQ563R2U8b3RhnU1xZbxpbPanxkelysMRN3TaGsqxKk5QO
VWLdwfQNtJituhO4O9cGb7PzaT3gOqYJVs21rNSBm9at3pzpJUb6IRRo/SgT0UoeH0bi0sL5aJdW
v7A7vgcaIaIHNx02dXFvYZbNVhlBcs6N5QylurBsg8QXx+uG/KxHFPWXuUHP/OjHBKMfQYVxjusi
A8mmp5adft1nZpGfiRh12k0jidFtI30gC8quTTReEsTvzGX8fDFK4n2PUZJt8zpmfpGdFhHoQ1w7
wSt5N4mGrZ6DaxGoafvJa/Qq+hjbACr2Jo3O5BYHSJRlGMpUx//iIWNzyRYuiqj4JCkKGHQHU/Y4
4zjRb+qRzqpyLwbbr7MBYFjcsBGsOp1mYbuwRj8KbwolBKeMuN11gxMCaVOuIsp2E01k7Nmwt8pA
mSr3HW8jZF2yRpaF168T16h7FFg65TmhbN+vBPxYNvxHHUC/KBcGAYfDtkQnWFZI2gkmAfI3+M+/
9+EX7VQlUWIF5ws9VOvJztjjQk5vCK97/9N/LH3/9aNPxdnvKm2w5Ao0IcxqXUhfohr3Q2PTfwD4
J8zV+5d46+5cFPMMNagtr0IxmXfoR31iGo8tsA5Oo5gufu8S06W/+xYoZ3FsBkGAkLP2yPbKMH9D
synJWP29C0wFy+8vYMZD3RPqQ1mUfN9ZbFToMYWWR0xnSoau8bcu808NCDrIlqrwIqXod0rs9Al+
+JYU7vc//sfy6j8etnbxLWw3FJUFBghexNRbpXuDWHTz/mf/WM3/x2dfVvGdsKP+TELDrAHM6Pak
GpNMTVDDTK37RSVe37/KNKJ+UnHTtR+fg9WqCiJWlmqpP9jUAkIH/96QoBkaF0SyzDsfDd+f2pk3
OyIXLcK/vtNFUTEu9VBNOvTEqtoVEcfGTkcDBEGjpShvx1dEnykc/NAYTW5JJ0PKzN5Knw9dPEYL
Ne7x5UR6fnz/u4vpsj/58tpFo4QMHRWxPz9OVyYUC+mHcDCxu4z0KWF7wQNFfyouWTsm4VzDK2fM
41pkLz6Vxo49KFi193+QN+YM7eIhhETudCHDmMHQo9PM1eDoRxhTyD21VuGQW7/4wm9cR78or06h
eqUOEXKWCSZs+zZznbkMjjRQ3/8eb7xMX5F73w1qkRYsYmIabRwwjhIv0nxMJMGPfr90g2SVehaO
PLWHJBW3V+9f843J8FIco8vc9k1c7jPDqts9PIFizuyVbi0rCn5vNdIup/TWQ+FXM0bckhDAYCo8
v6bel/d//rfu2cVkrjhOQR4cydly8OdqV39OveYpIAuQdOqtTc4fv3saquQ3L3cxAvNEgg8g3mpW
p9HeDsMtkrtlwJGIcsFEGs1G9HVP73+1t2bHi9ctrZGdy+labeFcYQCiapKs3/9oMX3GT4aumG7n
d69an5R226l8Np3+NAhXMI/Zd2bUd7vFWHwsdLFNLG1v5t4vpuM33jNxsWsIw7x2g8n/zmF7ptJT
bjAeq3X+i5XkjaH5taf73fcpx1ZDUsFHmnU08Nn6IXfU59jUU+p2eA7fv21vXeXiZWtj202jgAGa
i/LASQeRSwSBGI5iEiu/mATeulEXWweH4NEkmFYUsDmr1rIfEKfuVNLb3v8Kb7xU4mLJDYpKjPl0
wnFMbd2QgzE4+v37H/3GUBQXy0GFdkvxJ3eK4XbLAhqFif2nGLZGOZXlsoNUhl1Tn9+/2DR5/OwF
vpjzPSMucniN3CYu0qk2aoCTDzyCQJypzP97F7kc7X6jGQUMTGA9OUS6FIqFxMM8B45CvE4CD8oQ
y/cv9dZjvxjsemkr9ki0y2wkZ8MHU5Kj7xj6h/c//Y1HM9Fkvx/uY9h32BTZLrqpFt0pDmEaHFgH
iyRuJzgFpGoiU38gZCf4vaVy6q9+f8G8geEW+cRCGdLGMEDuS90WtD9oOc9MGf/epKJerCxYX6gr
TtvTMlYoAX/yYgyHrJHv37SvY+In75h6MdyHwMRLFjFnpYF3NOkX5HU1T+Lk1gN87gXR58Q3v8gJ
iISVekNmDPYD1bwlamlFNMD1+z/FGy+6ejEfKJHZahEOSopu9r7Wo0VXVNQDSWKtPglkSe9f5Y3X
j573D89r8GvDIZ6HZdRJXtouvq+NfKepv9qMTx/zszt5MTXQQ1LLYXq7deO1DTmg+8MvHtJbt+di
HoDelCtSQ386Op61RLjjHJs4JHc1S4wNdif/uiI16xfP4q2vcTEfaDawW9/kWXC81jHYasRprIcB
HsIvzo1vfZuLWSCFUWYoeHiY1Wh2+sna1ldIEzcmclDPWr//rH+2ilkO//vxWRMQqA0oIjBSWhvB
aAnK58j55PfZLx7Jz+7S9PkXYz8yZRtk0xFe5f/3ni+71TCG5S8myp/dounTp//+3Upv5qrbDtG0
gFXuuhfdRmvFrI7pIDZ0fdXV+/fo66J1+cZOl7kY+27RGnKq95DYYdNBTYaZ4mO6LQAREOJ5EIN6
aPTyXh9VIoDdm0oFDuQ3UEYs5+79H+Gtx3Qx8C3OMp4zMrn5SQgPgcIwrH5JYJHW/OJLvnWFi0HP
gtPlAEmZ3+K8JkeHBiGhbM6scsInLICL97/Hz6aW6U5ejH1HZCGJcLzTyDegypS0rtK1ncrf/PiL
CWBs7EJtC3rLVUIqLj16mNdd1C/g+BW/OWAuhj2yf2xy02LWhP4cWQWJCLPevkJ39osRM42Mn71s
F8O+zZpE0wJ2r22t3yBbuUPU8aDb+dnw9VOV2iu8gMUvrvXGQ7+UEiYg1gvNYytA1EK9a61hp2bd
jVNUN4PTtL94s9545pPy6vtBSlKZG8T0aGa6PurKLgnGMFgMCDyJnDJLuPDvv1pvzAX2xVyAZRZ4
Wc2y4hNeFOvmjGYWGhPM7femcH4xJ2vTU/jJ07GnO/ndjFPFPSmAGvNZkjjoVqjrB+ggaqW/SSPx
ocyNM0btD96g7gMACWVbLtSkuXJsb+UO4W1hdRMmMgS6TiQYTQlM0fY8K7Sbr/fg39IP/gvKwPXn
bMofqP4HiAKnt+ZtTSBfpPR+zE+Y/sKfokDzDwvBLJV8MSk2AZT/XRRoqH+oqmMIxLSoe+2v2rm/
nFASkxQqQk3qBukEvE5/d0KJP1S0wKoqLcfW0Q3+W5pA61LYrUtQl46lGZphGogX9YuZ109Noxyx
zixLOmByY4G6/dS0HThiLTXBio4iIinbImfNQ0iFBsIvimUhhbVpdFvCVhg+l1UQdgSH2N2+L4Vx
Rnk8LO2+7qdIG38hfXizg5sPG9GNPiahoPIWLuDwU+0O6tzPYYPxmnpbrxIo+Uxd41Re+DupW1Qv
W1p+sdWX20AUAR4ml6Ool1W3TB3pK9o9BaibXeFaNB2gUXSfKkrq6z7IVCQv5Kfqtvl5DCN7nkBF
33dEmR4qj7RbOp8gBaPBJKOtFy7gAvdDNEbeLdDgl5A8x4XoXHIggHGBMIvs1zAixie3sCIFGcK6
uiSGPtJadamzrGyy0s1uG4KtwFA24Hpq1dlo0IhWRp6AJG30YF83QoGA4EfrusCNngUkQps9q6lo
Mu/oDOQ6GBYmMCMtSbFphnolfBrBeVejUilDzni4j+SK2rdC3FtXrOys7G/yDJuSBGG7QKfkHcbe
Ck8dDF6EhaM970o/2hUuxlpHbZV56XTibnALStD8lKCBIZNhuYqe/AxSXB6RIGZoIDaCyI2WIfSR
tUMPfzEY+FNKkdjVTNZuOvdhLM6TApGM5kcDcqPe4uArxFINzBiWuJ0t29S0PhetWb0aptCvNceN
jjiH3RsdLmeNjrrs9jDPAmifNYo/ZZTy1nCw/O9ARIRL2xcmoGAjPpS1M34c3dTZ+Kp8RTVkUoIw
9Q4WifEyZCHgDumVT01hknVBzDTRc1HqaisbPfO1lQzPpjE55yovBQsaOxxnA6ScqxaF0sLMw/C5
aIzx2omS4bolsNYDUdXU2azRouIayRsMyjhvtqHmY9PqPTQzZmxHpwbU+KoIA7IYGlnchpwpjk6t
IfewWQc2EUDBjwZdys+ZIfRTmfTueazS7q4uGpIbqkJ7UjONWVo0NqRGRWdfbXrFVVRa7kuHtmoX
FpBiyD0Ml0nlZ/d5bRdfxhJwgp2TtTiLJbCs2HcE9D4lux5kbm7NsRi3sR7756LBkm9ZUjx0bFCz
JcF0yrakZnvTgeHBGd8p1m0di/Y44su/inrb3ZmxlLsg8/STljT1PnDt5tRi8V5JZKMwoRhHr3Q0
W8Kl5fDBwIVHykNdVkfNicZDFnL8CP2ywLBlasMX+tT2JrMysm1pQiO+9zNzE0rXOTsmgRlp0FEa
i9LgHpqeWyxzvQ0/1anAiDMmZc7qmebBFV1h4wMZsMVtYJTwqIRFgxh+BaL4mT5oVO7saCxeElOP
nmw59OdWIhsUmUgZmT2Qd/TAxZXjVhApOgVP1WKyXx+bQgHEJPlCBD53cXBrw7B2FkOYaw20zME8
lyat/v9H3pksR45E2fWL0AY4HNM25iAZZHDMJDew5ITBMcMBOPD1OuhWSzIt9ANaVFpaVVaSjAj4
8N5959S9a11L6aYM/3gY6m866Ag7ZuNzzkEJoKNIFB9WzlwWYzmZ+125s6V2nUglWADe14NW2sYs
HWs+kg6LEnjPshkeg9gHY0nrGmvLxHw0FakWNSBzkm11W/tQllw7tR5jn8BHZoXOp7Ss5Kavk+FP
5VYJVlQpDyN20mwz9765juuotRBVn4Bp84C9RhCSnCOfEgM/S1tUBA1ekW0+ePhwnBRyJmJV4Kx2
Zt3CwCh3/QAutKr18MhdCeX1PMiLF2l4sMZKgTszyzS9i1z4FznyIWIybZxK8JWO22wE2u6bPq3a
hwl9ar9h+QkOFX1y5rlXFP4cJ/3vXC9roz5DE+f4YYyqj31yt6BV4JhvShuUnRu7zJX1JgbQ7mh7
l2OaORcxkufNMvrF0bGQWdHebi9pP7SEDcsAcnU0mPFF5Iu/96qJ5Y18OdLyFhh4Fc3xjz0FAn0b
F5XCbXJszSS8lr1CIoTh1E9esak7K92Wmc7JT/S+nLIU91/j3JnIWE+J04qz5fcU8bxAr5z7mRXc
XiLoc7Cs78K8cr+jxl5QGc7gkhJdfYkhM5co9ZtrGBfp3yqC6R6W/fJtB1b2h6bN8qXK4W8+Zman
psT9zTvNa2USUfCxEsuzh//jnZ84Za3FafYkvDCh99JOvyJQ84lIiPVhD5H4TGJ32MuEUcSt3yio
fuOUMzBmJcsvqH9IYOmQhIRb5HootebkoSuUjdCit97dnnIN/Y+G3PVoCX1bR9FwFw91+0p6trxa
fWjdE2rJvsgxzzthdP8a6Cog5aHEwaWdd01n1/+GaK2Ok+69U2sB2cCKkPQMwYjefSqkaXaDE/in
IMhXAQMgtQ4S77YXc7I3EN31tp1xpwHpX6J6iwrEfyvCaLjvSjf6mWNLHQl4YQOuK1RmjIICNZyZ
EtyKbP2RSYzZMIVi29plVuqRBqs4oYRJ+DMl2nsMeC0fZw49v35TiosTB/ZP4C2BYcohKon5egwb
lZEqrujXywuuhi5beSziEoCAuJ3SGoJrng7TaepF+AveF1IXVTj9h/SR5jOYw0EhVktxp4u4rlDH
ZDXsybK3VIEfwly4pFLBxG1hsVIOjslukmv2Gr5bVlFi/FDKjnnT1KjuTNyQeiYCi7mjA7lHP8SF
GTHI6rMdJlDz7TTjiILA68TwZWqAtY6s+AYhwPr2IUpCx9CZGSj++9WcuG+mb8x3kKjhX166y2U2
o8PKNI52QKg7ZPC2CDxzrpXInrA81QQfi/Czimghs1Ar+uvMa7OHN+us16YVJHR0Yj2FHQmxTNjI
BEZ/pHCLDR64xlj44rvqB+cYJ+VKn0rGPr+haOGe2zZV25ioP3kWP/I+GqKvz2ZsGOsNgvbbNB2o
vD7sXoe2cc2Bjo8MTkXZdYhqwR8/FDMTWDu3L5340lsV2RTpViz7iuGV82KGjhVVQk9WGcwcJ/eP
vCwhyffYGVnxoUXfDFlUHoRs/IuvQSyKUNObLXUQP5CHaj85sxtrE3F03fpK9Zc60+7vgNnUAFgj
FFdhVz6Ropn/jk0GKpipQyw8ToHBq7FDeyszj5mKSAn3aQ23PnizwsHQS49T3TRW07LNMxdA5ZRa
q9mPg9ZYFtiQraAdwP0F2NkZwScPlw/8WLntuWiPCGztJlJnzM02FWKdPP5Lv8KjjV57X0s/6m/Q
c120CZPFulVRa73KTtt3Ci5AubGZrA8P7MZkoZi44yKRMzQJH+3GC2YPiSp7SSj6kjCL3wKts8bs
uZ2wwBYx07RRGrT0ddsiP8wrj2Bx/KzfAd/28g0rlsufyhp2gRiuScdoLtxupz3wW/ncErTd1UXr
nZPK7jdO3Pr/5jzWR0bmQsrVGpIuvluk03PSQwSfo/5vGWt9qlkjT6LJzD4g8N7cLFxXXsALFX8U
qoVDBLhxYKCCDYkEXx4eGIgMgvMSz5W9qULC+4fGz0h3Q4AJdmD7R29fEUO8rfNePPp+2D6noOhv
fW1bVM6ElIg0ZOcxVuB3E1biTOrxQEw0yY70VoC1ZUkBzq8NYZGyF3mQFBSs8j8JYIPnOtfiHkR4
fZydtHivXJE98HcVdxYEOEYcElyQoVMmH23dDn9i3bC+AX9idl+WuA5i03N4h7Gv1UZ0uXium7G7
C+ZuZp/J00etXUZg3IEEKFFcrc9LHwTYCCap7hAk9r892k0y3wGFa1NG/UNn4vJdCOQLkd96f/Wi
GB6nassbHcqLikMyuQAO73sQRSv/UU8/QxSL22weQVzGC7vQ2GIZDucouOO4PhANH8MHt4vsh3Jq
wC+k/fylsb+jNmXM+1QzILynRD/cwVoElpC68z94ceEl9ovuNCYttKwgBRxK5KG27hYO55IhpYbd
YSEq+8zB2X1FW+dkuymHhMvYhs+hbi7RrFXEDZ/SPtLLXteTYF9LEgsoBQjDuAysexFJCHhr7gTq
XhXlj/bIqNN2dKbp0EjpnthKqnQ/RumX3dl+t1NjZWO3Z5ZqgI3Yc9/rhrkfNgODYTNn+na5HWNq
trk/26ciA3i5WULHuupEZx+qROdaYq3akV+Ha6QGfKbhBMA3RVp8Zh1OX5shiZ6GsJ6LWzz29b6a
vOY7Q4JSxUt5WzCs/KWSjnIdlRvx/v97lcVZQSz/jzLLkFU///5P6Mx//g//y1IJVIYRSwBaNuUW
4F7/XWfhGf0PsmH8Bxn8J/lFUDb7n4UWR/yHD+jCiSJJtJ049/8utAT/4TBsKyMfy6LwHSJF/z0U
eq2LOamr/5elkp1vLaT81x/8L0ul5/NFPI5vUGyka//fPelhakNhc1LNbTdlG42+FPOAG3clwbcr
E37JFg/KCWxNZV3rWTWnceVu9nFvbwgxP1pYVyudq7tl5c1PgOeTMowPcEz/RTRltlXLKu4gMg+L
3wTCFMwX8eyAsa9HAKMxNPRgJdyHoO5bThCrsM2KutfQsl7q8V8TQsann3c2Kyvf4RBEB6OD9NHd
yJWnr7F2DfXvCGY/AbfvgN13Vv5+vpL457gbSeYrG2pqXrPfxvVxZchXK8NfAPOP8RoQbw0g+fUP
zcr7dwD/9wTZN+HqAoBuZ3BmJM8s1w9F1+Ag9PRbkXePbmG5V5LbDvsPE5YzbpslecZv+QBoD32B
F7+JCvVd+wL27DdxsSxnTnIslcu+tRoMUlc8FzzjYOrOQTN9+kG7SjVMeYHUzqTpGowc+w/ZOR/g
I2XCD41rBbd4RQ81cw/sHek5cWCsI+o7NKtnwYqwTxaoF7AyvM0tG2yex8XVmTAkyEidYht+xRhi
bkDhIDE5rEaHPOheIZeM2877NuD+I+kz+RYvxyW1rgyUJ9AfL51rLi5wTgusKtNduKdXj4T3n0qJ
dsYuMa+eCU73+xbxRDE39C//00WxWilKS14MDobHlFEwpmpdwsfEEBpkFg5Si0Rit8hXz4UzniFi
5pfJxoAxrS6McbViqJCpR5GXyTE0GNYJGwBRtMIPsgDMP1ElIWo9Mq6Tc1gwuPlyfYytFFlnUb9R
KfiAKOMdw9nfwMmG2GkHp6AOrB2sRSiztnM3Zf25jULxbGUco/qC+mBjq6NjyCxZlfM3Iiy8qWFn
b/qaa1ycTCBcEhv5DUxSkCyS9D0JbSOHXzdivjLuh/SSmm3AD9i5rdjmdrsNrEChPgwxj0/tTcPR
elfVoX3UMcYJxiMS2mVMgvJRAmXK9G0q0hetvLeesSZ39O7tyVkhH2GwiyO7uOO8eBShU517lJQ7
p0EjUqWGMFwKkQM2zwBRmDEuySTesVLmGyokT/g1qZuE2l6znOgHs+0X12howLmrJqIDMV2z+RhD
ifoig45uKf/KprJca4F6Yw3e0erj9CbGrTXo+JuD/sL50FGnhX0EiB7PfmeLs4hgFyrex5vJrt/T
tXtaeX63Zz5tumLz3WlUK8g8+BadQd3ai+sdvEYwsIi3b8mZh+DcwyjlgJNuTO497mvbYgC3LdGc
OYrIuGpQTAmOT2XU7mumBzwei8wybylFUXysMcZu6Eg8ai9UQRYGAQZSpjDlhHgR1A3JPnW3XTYz
09E8jzOu1ypNrG0+Wvug39VL4W0GLkpbhwGos5OSAUIisEskM2FB2LbM/nlAowz+9KD8aiwft8jo
eFumMXEIrXa6MOf7GEAx+jVTKLzp71oMnOhSCNzkPd+DnrmLvrAz7ucXwaOQFevTo8ntCz94nhrn
Nhjum8Z9LRkn64obBJJ4SUvOmyqIdnUT3QWDO+HQgs4Z29NrYIkLZVQOAIyJRsy+4Hzo+NyZxGdo
6qvXCWhHfKI3FuOzjicgKBL+55iP6idhyqMImm/KlNeyiaxzQq+bA1UjV2sPMY49HiimNVJq7Mib
ALwG4cLdJ/jhQL86ui1r78H6y5T4l4WcDx12hi3r9FUwOL5l1bhRQ5buQ4QJmxZxVpRSfEOxPewq
Hyq+E7Q3mFbe43rAOVGNv/NgMJiXhloZjKfZuTeN86LH/kfo+o0JlXjHd5k8NlzUrSWJdlFrvucQ
vmMB6v1TVC1od5dvVjX5nWOhwOHea6YhQfPYr5OCDPqiuxv4vM7c3bkWv0QaMiO4QMl046bHnhIV
W6eU49a184v0Fwp+6ZnZeozzWb4HbNnJOr6xZ3ygZoyQfiYbyqfpdpiy+9ZLPjqfLcagWXZoGUCR
F9vYnh+sormJXPeOeZ5rmbevth3cDzo8UGl7yMMBVrKIrsXQU/OZxIPl7tqsZI2zrqkLf9COH1vm
6Ph0YiGfGRj20qY42O11nssH9A0f2mH3XX+T6/g9amlRBOKtFyWjxf5Cmbl9TTQA0qF/taYBWaxo
ziB7HhtfTBsPZilw5OIWbG56GPIaoZ+9XJsdt1+z5Zdv0eBlXvVpLHynLIWPhafwJDXIq8AVP0tX
nCfdXADfJvtB9tdBUPZCs/JHUbk99nb2FKOhmKIVT85MdGKjbKmiRh9DxYQdz7rOlj0XtHNN+tmM
8I1G3j1A71vGxN6aPsU3OedbhkEpFCIsKBhVt2R+MsJ+gQtzVw79gbh0umfC+jEMqnyfl0WFbx5I
KvH5f5kNhIWe0MlX3tVeGHXiWHJvDQ6OF80y0rbX3GZQvpAkwl1puEHEJ0103NKUM+T84CxDuRkj
II9EjWjQ1/7einmMGREMNvBV3+p07m8c1f7Nw/GwtI14rd3qAwnKcCfC8RxDrDr0wvK3SWFp5ClD
z9pvPzW0sbhby3UhXxsEd3n0j6bDb71UyMU0o1O1X/y1i5oXICg+qZp9FTMxjkIHP33YfxVJeaoq
eA0OzbHTGOES6YHaQqyYC5HsJxk+mNmZN8IDux86iBAWGjJG7WvHR8Qalm9Zx3w6dhFGLypm0UOE
IoZ93EYGgjcNfhZDAQuz87EFeDpwwzclab+oItsuDrOvjhqcHaOY59pAy891+6gxSPhtAVjCDiE+
R/+A565Q3XAL3bl5BOt6lJZBCJIE1pFqvnRmvG1YuyqTIfpxVHxjIuqEyaAOamgpyFOGMx2X9fSO
K+qbrr7DkOzkUNi/NrLMTBmWVIZZkyF56idq2H51zw67U9xucLr6X238UbCHwMIjZxnKsT0E2PV2
KUN5+rO12q0W7Z0IlvgYG0ZE82Dr+NXf2KusTWeFFWekkoMNofJwKYsj5B2KONmxaoNgY8noKhv0
4CEzhXxFRjbVIm8qJg72vWHoKwhvaMc423VualeEyXBRVNQPeE2PqWo+ANvm1yrID4vOM94qbmwW
EnbpXKK6kW9hIo9pLKrbBBQQ1oUMaL7FsDJfCLa6YekeR+eENlcwvMm/d+34aSBDHuXOeMoLNwPs
51IUQG3gtr7e9QkwfMX84C6pAfYKxtYXgbJBdr+NH/1EM0OESl9Dzx0PpkMp0xlnx/Al7S+yA1LL
0zQzP0ELeObtYKJVIFjCxbCj1/ljCdy6YnwEztztNFfQGyzUjBAHKzGNDzJKc0gSvHOlcR6TH8XW
u0clrDY+13EOI5hEmJqnYsAAWeRSEQCHuQ2lddfJzt7YwTKdl2L6SAe6fppi3daSiihOOgPKlsFD
XC2cizi0oRCEo9dhEclvuJTPh9QpfkY1w1z3insAMP6hC7irk1josDWog5QMv9RR7AKN0OF2sNpf
pfJvUeLWhUKCMsS7eEs2b9MOz7fvhTexrryTrOSOutXdXLxBHKQsGx77PF4wVesOoZw5jnVC7H22
2Qompve95kd19JjLXkLipZPADDaIC0+/yn6hJDF9GsenRGw9JyW1lS/L6h8G+U578ky9IKREzA0t
bHnB7Pin9DIshx1+1ciWz2z3v4ET7jAgH1xkyfQJ+0MRaV4aoz5C5Zk7N7CAvdfpX6/uwk3faYw9
FniVzOOrian/VmUwbmcKTUHZ2lw2BPt1XcY32pkeZ2vgZRjlXWGi2yzEs1zDad5OgbUPia/mTOK7
o7U8cNYiNp2BvoDvAvXQel0LkX0LXWTwvyk+7Zd1K3ZGaH2R7/wDU80Bqf+iAXxMW3yYGZU3EwQc
is375DcIHfLhU42luy/5WDHGnN8P2ampuPe1U54cfQBjCMmgUreW4ie2v5Af3S3FfDd78V/carRY
u7XlzUepwZCouvlh0h32C5Ws/OR8BOjfHxpNITTxUJX85RDO2CuPOriskFcKCLi9K9b5wNh7J6XD
UaqcnjqnutcBgu9+m8jGJfo2cd28r8V0jTlMNt6voOfY5gv9lyL5xw3vXx6/ONGYHDRK7YnDMEHj
Wz6eN07r33hdCPVG+B86Lndm8WhCBIQOvLh6mWT+B/jEk1bBNQK6BrAaYVzU8Tp12Biy0duWsej3
xpP7CcS6EQWgnqA4Z+VIL2FeBk4Neoek4depI4S62YkDDzm9tfdL1S/r/DcwOrcmxczYMmEPJB9o
8/hjvLe5/jQzD6wy/r0DLB9exuuc2wTuBZgNkJLsGr61aWf115QDAJARfXPvtvtZt6fKULcKOg6r
HDGXVQBUNp9ceQW1ZcqgMWjlmJNX4FPxAy/Zuj9aycukaBfUZUnAs+PgkvXYHb8CxDr1urKn1ls3
uoyL18N37LwYj/tokjevAr99lEYznMXi1AAK8m3tcsEYbj0q64fIZaaX8b9UQB2xLaix0uONLpZd
YDEzvmoFKvGHSv6WJt4utVvFhx0/Q+ibbRo/dk79XOnpwfTdK9yjnAUDp5O0mQCX45s9isskkjPj
uO92WhZfHHX+tUt2WFj3dzUf8QMtAq4zbsBQt9ZvTAf79yZInqdqyG7Tdba/l+OCJSj4FZM77oU6
x0uiT34Mkod/gA16BdzRNP5y2zHb5i4rD8jebWLELoqshykTtzw14h4qKGzLHvRdbQq+hl8CNJ/k
oUbEiB+iZ7I4QYhlF2pXNWAiutlhi8rbAwWOZsvdNNnPCTShgDvvnhQM+f2xOIZNZ+7CuLvJ4glc
SSEIl1Dlv+14AWlYwezt2DeGPKqwgMfcXj2mVqpmdG8sYBj7jHe0dzOfFubGbtLm4Cl2a2OZD9AQ
Jz+g525HZi+wae1GDtG7kRsE0JbHxLbnW0aB9dYtT3Q3vL1o0B3Z1vI7VQDbK6lybhg9xgo+0IM3
coNlCtu326PkpH+WBekTTmE19Td2WwrzKWNJ/fBIyP4JLrDHrpueYTS8QkzwmP4D1ins6DK27Zcf
NQuri+vuCaKYFV+AxYT+yd7Lxz+oljeRbC7dWN2NgV+c03A4tJGvtoGD294h7Vy0sP9oeVsge5hT
8LPgKStLrC0ucjmJyocY0JlW9ABnPXpIrOo0OGX1WHQ+/h9PfauuZHefuNioqeFQjbubiO2x752H
TlikHeZn9oODn87qSLMDw4mIkQUjHHSFF3Hc4JBUZru6A5Hr2+8gF566cDkUA4+RB91iF7gzK9kQ
3zke5HiY9GQC+2IvZDtuxq58Hzgdn6vq0bad4B4fNIWwSUGHadGjzz521rrzjiAH9zNm2bp9GMVe
+uzwQxN/BJIjqh0m7a7yaGwtgrcb0sdf5bcgnUDihykd6TPStVXU3Z5LduAttdIXMyx6IwDmMzoN
Lz8Z2CyZy5Q59CDD/D7VSBPsq9by9mkubYRWCoFbAZ+0yv5NXVb/NYQl7F2DhvxaBja3fw3BlNgR
pTB8dXytoUytbVD4OX+rJQ51nFmHtoWTmbXTJy3cHYSheU8vqNmF8e9Q9hhZeN63nW09tdV4MgOi
gUY5O2HFR3ZyUrvFltV1YjfGWEb/B0dJ7TLOWWdb1dsfbZSecl0TR2oOQSG+lnT+KQcYI3Wxj3Ev
niwXaAny5b65zozTtx11Mcqjan5FefHbmpwo5Zi+QbFJJlC9lGeRB8LuSZ38EPDzkqiO75TrnqrF
yg+1lI/B6P4tufpYM+rkJg7+Bg0Yo7EYNjJMYO10vPytfh19i88xYKB9G+4sYT3oblSHioMELdyw
pGIxPneKOqlDHsGn7AlNzL6FQUDLpq2OtMUtLAikmBxdv9DAiI6yBF0UBd6404HznLWCU9Zc/cRC
f/Zdlm27Jn3nxrP1HRtkFqidys9ZUWyefuqM9Mq4qpmeZiYCOgMAiCBMKg+ynO5lm51Cb4y3ji2m
bTDzvMLvtw80a+p9oM1L6tS/5UgPHRgUQzz5j3C5FyS7CpkIEilOM+jpYxif1JNy+VCayEVoALe7
khBxV20hgo54TKJb21+QTXujfaTrdeJq8dkv/TVXJTyVHSQuIl/yLZhJ4eFC9YKuO8K8vvEVARsz
edQO4mzYBa0JDoP0js1IYmKRVwrSTMGI6smzh7MqMQDlbizogbocWInGd2w5DOaZfLo3HhmCWDyn
VnaSdMRui069k4fgQNBL+yCr5FF6z/iZwpOydbu3yg25NPi7odgug/kbIoSamCXuRpu1GQzRIpE8
krObSKtscw4Yq9WGDt2I6eUATISDsb5tI82DLikFL5Vz7XRyEKr7FlX0NHqQmBQWMIb4cgx9nPW7
Lg83nmpumf9BJ5ZB6Brr+cC0+kJK75rYg9hD+M+2Y09BK+53eZwCsxb0HYNwK13lMa+bFHvT1NMt
XfVtUYNbJ1+PbrlY+12SQem4728i8Cz0/TH9gqloT8rPv5X+djOPjltOQMPugalr80RLFwCiW57h
GlFu9ZG/pVPwWyR9e51Ci6edwgMoZqbo8cnDO/TUbaLnfTE4iKFi76/fVRgYnandOqSQh37a+WZk
9Vb5zGuYBIBP1HgOmzoKd1x9SF96vbsL8ym8Z2GaDyC1CDCrXnKZ5RfXCzQmKRNvRav8ecd2gkQt
bJFqdvZVl9EtB+wITVXR7eB0kc8k5bdRMb5K0lEceqZyT/Vn2HKuPotOE6ZU7NpMvxzgoOSoabP4
DvSMs1n01cCPbTOcYGGpLrECmlmMV2+OrpH/4k3BtpY+XyDh+thBCS7G7JIMzs2swCvFBtMmuJmj
tmJk46o4yn0aue9WaBFJGlZzeuFevDB8EqkVHk2SoG31+5cBwWhdUd+MJGe1Ac8VyBmLgOtnhewe
2CUVbluEj9byzZ54M1sBFHrUcd0gLF5mDg3IpyFf4vmJErJcFYLSsH0SrjrhB/ooeViohT1MLdFG
OwK51vfVnzp5lRPXFTSxtwtXn66C4+ejuQS0RFlj+Swdg/aj3IkK9GHCsWjvgfm1MAcmpvntLSC8
Q+DCsmItqqMk4oF0Mxo+QbnjdsBhTwzzXV4eTGPv5WQ60CqDvJv0/B7Hz56I0Z/UY74bYvtXRfW/
qKJW3brWDLudPSAP/nSckodM/2kBUvpmStCrV6wIuE0pTDLNG10iskFPBtp8Cy1r4zhod1RU9Qc1
kzrznVY+hA43cta1rZtnNL/86qIXsnqtQaPFDVkS9XxCW/ToZ2/FYvFaD9o6FNPqv9EIa712oR9l
qOg1MTR3/ELe46hFcypIhhDk3Lljc8Hr59Pprv8FbvsSD6K7CTtx9HNQmY1EQbsUzA8ZTmajAdOk
f4bptlPhQi++2psikgcnVH9iMd8D5VPIkABoZ8Er0lfORCN8UjrodU/DWanq4hb6CvyIVTT44/as
9k+LGpOdL6pHM0KzqpOg2g8JcE6gem00YGmNuIpZ6k9J8oJNezm4KuJNba2dVy42vArnfnGOQwCu
3xTPkUvFY5by2Df63s3AvSFIvCKPeFIdqdLR1z/AK2mdNdOw78vlUGvO1UPwQsXrGGj94BAqcpWm
q0RlMLGlhvyFaCDw9L9G+6eCYIGpt95Qw1h2F5D4PeB/MM3dOND/azjnSXRjGVx0PUR/hRdc5Jzf
k1/4dGb3zhM3mbTpOLB5mYZHIaFJVNT60ao4auXd8hblW5bdh1D6z5Y7/eJH+mJUK7tox/sAqXqN
jDefZKz7TW1NJxqve2sUBat5tzam1L2mI3toZfbmO2+V1qTjSNyGtv9uAtaUnsvHfjQF1PJu03Mj
3idLAGMKvKTrlds69JObUoU/di/z/ewTEcID+jCz7kdFHm5xUj3Z8g1LDsuQXM4lcVQACDb0DphY
uHDKfkdQ66UL6ouJlj90SOl1mPQ58QFmYSR3tibnM5TGdwS8YX/kJVfL4kNY9Keq6N7W869MqPFF
Rj+FKawr1/sxWxnMLY8pJdYhWuytqGiBAD8rb0AJE3ZuFJ8SBhs2FMcxGoa13HiZC98i4H3xwLG6
bphtrF4kgHOzekNEq52+F+j8UTww1+fw0otaU76mqwDVdiBvsrLwdKCpgm+cUsUXRJrzdsZhMGbg
R9PFL49e+h43lrsP49Q+5lL9eC51WlLuz0s4zeexg3lQ9vneDMTTaWETpDGHFvTVhrnFXTtzr7FK
TqrVeKmCi2jmz6ykROALgJN1L3hejPuB2fmF7Nhwcslq5PIZGH+GhNbymbSLvmsvBmnofy0NpTfa
GJBLY3dvRvGBCKQ/tmlyZWxApYz0p1WKWY3Go0OixLg+xYwxI3FblfdZZ9+mOqu37n1V5bcj5mwG
C8RDr/trAUisoq5q29lNSE1G6/R1ZAnTGQ1yaL+rctgfts1ee+atCygy4a4F+En031fTeWqiHV0a
2amT72T1fVfYn80EBklmyYu2CN3x9r/Fif4jXizXseHtjofZmu88ryxICi76COCNikFw8fz2qW/q
1wkK3cYT0w0p3idq4HJrWgXlSgIBNbH7ybLeTuYH5tRnYTPxKwEwLp/BHCI0yNRGEdy1bJncNNXf
JFbMYkBUDGOwnzSfNwOKa04YW1F62NU6bNLd8L3U9SUn6woddjgjZuUbs3ftSOtKpyOXyTQ4BnCk
GeT3r1U/53vP8x7o2HOooyRFnrNMr8byBZ02aMONGj991vEckOSK4SKiHt0ntieoEI3U0KfkY/E7
zJsI5SEu3bdjfl+Z8NaKQc4FuVkP9Q2l0BQIJWdG8KQxBGP2/65p9gOjw5v0N5sEX9jhjfEM9UUi
kF3KOCH3Je9Q+DTEYoZACqvB5p12Oy5Bz52PvXgOaGcPKV0g32/PRTnfhjbmPu7T4RCze600owkn
q8gM9Ft041kO3jmKEk6b2Hx7m0nFkb8LZd1ehdFV5RI1GqZR3X4PBNx75b3ojGyhiZh8Uf6H44Mx
DLFExDKM97PHp3pM3mUJebCu/+y7vOCKpVYov6MOVqwYIB2Gw5BQnerodfvh+EYUj6tz92tXCU6c
sHlyIn0oHM/amCH65EJwCqb8vQRcHC82d4yA/DNAmq00NZTSwvqy87E9dW1arsGUNwYyuVgK+5vY
XnCg046PPrsnshXv7MFyV4MBIo4w4yLN8W3uEByqqnonp8jsjDSsqXZ8zNfrQx4CIDV2dt/43idg
f0yjAcLI4mTznvCcEgVPjLtvOS3VAfHqxq+8rV23xc2CGo3rTjI6N63vWhALF6h87Nxo1dSJJeV1
nJDrOVp9N0uAp77outsgLP5RCCcAQLlThkAWO/1kWfZXnEsoporPBfE/yRY1EIkAj5vWP21sPZsC
Uec0RHem4QJUiPE804/xeNF2gZM+8ogDGZycncYRufhDx36KfIhi6WGgtbRZweSQGymekPMxnC9S
6wdisthn1XvN5DQXLU4f1rLcxCO8vUau/kQEqz5GUb/l7K0iQxWVEStF2WS0hz+SgRVvKi40kD+V
b7h+R85ubFh+01i3Ozvw7vsxW04LsY5ecDNv5wORSVT1crknmnTL0sVfK7pPSteMLOTlq293zIWM
ryFxJoJ0Ijv03vzb4JsfU/ei/wd3Z7LbyJKl6VdJ9N4L5qO5L7qBJukcRYmaKW0coVDIfJ5He/r+
eDMbVZlAoVDbWqSQcSNCColOs3P+cVZs6vpHdHa/1VVN9qBBhpr3jlMW6rjyD1M+VWFLlbp229BK
rIljnBLIQBBdmVd35ZuZoj9GNMUFQ1swVif04LqIWswfTrcPkJV2VuWu584koJQzJ7KCbjNXLDjy
VqiZ9FjElJdh1ZivyjH0b9c7ppMgFHCgGTFu4wMkOqnbs7mVkqcMlWN8dJKC2XDgPinS09S1p94l
72BJeyQYJqalIOv0voBY3EVZ6yKPBopXtUnA2sBS7zbgkUlHfXtd77Rr8a2rvjukakasnX8FaQvR
z0J+a1qEom9o8sE3AOvKnUF+oBgcOjQby1nHBEzrovhDlTM/T7sw1/A49i1UFKRXpi/AxxRs+VO4
2NWb4zKyMS1/l9n06jdAPq3H/sldJ+V9Z+WslhXj1dKzf+SO4+/brid4PNqKoH/NyhvTgUAyYKtv
Kiym4yWY4GJJRn41s/lXldyUad6qzsG0fH98Nt04hGQmTDRYEWMbraYaSbdQZ/xd2OA5wSg8vPNt
kDUxeLeuM0TVnk9Yq5OeVFmEmGZuYlsKd6ol2ZcuudolGZi5Txs7AvUjl/C1jwJ5b/QU7/Q6qHeY
VNazEQDHxJpq4k7Mx78+JBOGFpCEB1176Rb1hIBQxGzQjJGHEAJgC4DwdGs9zX5KXDOnzKZhyXEY
EAeWtVEsaofh6XGZqs8pR1cWxTRJu4MddiRmnhcZ8Mpo+pKHslvJGviurogbb6f+G2i03POdPBa+
fow9wXleKDictm1X5tJbSEjq7wE0MMziAd24cpKDmICsJuKwqzN9eLdYToc1t0uvCKfIqMF+pfRF
ud6z7Dt0XQOCI4+m4pVEl3gscbd4kZueRNxxPKhuZ4GA1Bxsq7oDmZdW+xCNeMSqVyNP9XYeYidM
Y8RcOjJPqSM5vRVYJg92pXEEJXFhhpaK947VfLjCbknRv6lL4muFKn1Vx0iMCCR1b+fShRiLn1Yz
rcJ5FwbWbYhopOFT9kq78WudCrqsrOSbfFdvTyL5S4z4i3jyog5FKsbnenFqTjvpo14mukjBOxW2
+hrdyjgLqT7m2uf9b+O8s4NzjrBpvVgTYLdK7zv2qAZ9DZYv6MOWfhVwNswlXYCGpKGrk4R/0MbH
VrPyAuu0Vus+LFG3M4e2Pciov3NH2rJVYgR7fDffmlLkVbRg+HO64M3AsiC5lFnBcmLOycJ95Ujd
E+I/+Ij4M/7sLY+/U+qokiHbkfAOaiq6u3Y0BbvbnfI682CNfYH0d0AZhlsJLbbYAk63dd6HfUK5
RsyrtXUtRSe0g0DIFBWmgBzPdnmYcMpuuy7oVn1hsqWRVG6hOkcl3tFu1zD2AA11VfkdATMRfP/K
ZkfgnpG+TWjSUGglCHAa7tlhm0rt4y3CNytAc5jDRt4R47VMOUOKCYF6WRI1nBd2vV+icid09Cpy
cZmlXTGGtd6mb+pfZJZcPZp4yrl6JLSdykBMNkhCypAdGrHqsLwl3oz2YIwQX3f9nWNBrxi+uFb2
oB8i7T3rhT7p8cYjEKUZJpiZjn5/q0Ff7mfTyCG3wZNr0p2TNAYpEDY9zvl1drDLw7O/1FN6mkdm
A9YfRvp2LbQ5bzghPiY3exHS/x0LOvJExX8bqIi3klcyZscd/hGGFQuQpsPrUOXJOQ0wVyzNU9Ss
wOfkaWoITK5bIgEahF1BWyehq5nOuhuHED/4+HKZ8Llea97yAa/eevZJ+U0KKFGarmQCGUQnF8gd
elauGeGMx5pM2cH9NuDE1mM/+uulmC0sWFbBP8PxUNzJvV91fJEpRvdkb40FjF5F3dOCAG2dx82l
LOVVpfODLwnQx2aYshAwfMdBdEe6AL3IZLzXjbS2Q80ptJTD3i3nm4xo3jfKxUNTHb2aXW4c4UqT
AnFYhI+FCFMAygktuxRRCIqKzam5t24XNCAUKESc7OwUAZ6NodOp6/bko27C9+zT5Gr2wynxrOHE
1Hx1OmxzMYMLtHi/hmHVp78+lJRQNqtxzKuTT29vU3THWXJmrf76v399yNTokTc+xmfhPWA+TI+u
abwZem53QkEtysxkmO3mZm3b7Xkyxm9czhkC3h5KL60Ps1P/xL2atpZSH9z2WB+TmiI/J/4dBK0T
YvH8mgrTeIrng9dTRFXgZ17ZhkeDY0E7b+rgY52YU4lMsrBHc+IV+LpWwmJ+jvEbuebMamFeE4/g
8VjH0dZmCrRQJIZxlr3HCFxEGiBmFdFV+8+p8JfjGKlHTeaeJbI1UeT002fudzQ0H8PSD7Ay3coy
0Sgh3nqfXcwg7jRx7HlIN9r8dyvsfG0gzKaeIN1L4T7PHN57hSSMgGpgrBaVVIkWaLMgqVk7RfIK
1bZJhGtuyOlHERc7H6oTP+ONkzIoEWJuotYkpRxsmJ7QL169fgiV0/+KJvuU9LwfQFSzFbnm+s7W
8PETmokJe2igMGdE6h3ai117El8jCfGJNZxTYgPQhMff/CwXZaREAeHJpOLBaUBJO/yrfTu/jfP8
gI86oQYuJyFfqj9TF2xHbY4o1IgmL2EWVtz5+CaUSRleJe/6OiJMGalGqadqZxZ04NFwfRoGlM8o
1kn3j64DPPdmntV10OALOUUsdgB5wAtBcnJJb1jMUWvgXq0DbhK+0ClOs/u89jyg8BpZg/JWk8Cb
W1vk42QPgpBwvjgeoHm0+zvd28eZhrSyBo0uYl+uRWz/lEiSLN09F+1tjB4QMMpKq23sTAjBKfsk
RhxpH+0eFX7FQ+d+joY73lfjd9IMxb2WQXRKbHlnVgOyicBIVs3W9gv3fhH+3veqbA22R6b9kqQn
b4QvE+yDIWywDnWEoCXS3bvdFnrH0lGeDVVvcx3og6K+iXLAZEChnHdkJdHJ7Hv0a9wyuGa6pcPc
iI623w57b5TG0UfB36SSHblLiT1nkWtrJ7jPYQZXyvI/q5ZbL1cN1T999VVYznHp9DM1PyT2tjiR
q8UICyc5JhRsyql4t6fii4Hj3QBjjNwYrdc0HAaqASDGfFyOYAYtOsi2dI9z7n9Yhrl1I3mnAkS0
hhweOJH3cRu9tEVl8w9DwFzp33bhhBWys1XTRZ9LPn52w3DsZi/UYBGk6eG6jgMXec5wdHrO4dbk
zQJm8QCNjddaPqvmu+FI2+B1Lmvmn/TV0sU7vieU8279hIvwkVx5lh+jeBg9/rKahx/LdZEmDu1D
Xpk/JuvZemDKBzC3HlpZV4fI0qhjEffBr3yjh8/29lI+ly19N9PghLAt7ZMW5T7OdRsOUx2SJXZx
04TOCIAxQ5BiPslt543xRiQVp0/WnWZtLpdmPjlB8pgPNkUGHqBVFqk/bTx/Vl7qhtSA79y5wLVd
AjxOtm6I3Grrm5jkKFo/PjIePOm2XO4obe8nyRTRSu5wbAVBOazNLHY27K00Qell1wcQiRlb8tR6
+9g3/5AL/IR4r9g5VJbv6imYwdf8fOsoVOUxHgy8f+a1deKzWQwv0onrtxJ31xlrJroEEu3fBu2J
o1mD5vI+TZ+KmBR0pac9NAixEbGILrnnnYkg3zb63mos4t1J+cd+XWw7PUzHsjNJzBibkOKp5WCb
hXEadb8n8wJT11LsMDRHJ6s/Q9XIYwF/pPHjrRLPpAZXk26v2D2iXs3H5AZPzv5ShllCqs2i+nKF
iuHoAvR/+QhysnFwP5SuyBGtS/dAEFP13LfytTbuvSCeXiAgrceioohSTpR3pZCMc1dRs5VWuGrN
1Nz+9csk2YiFIM0ZnQm+Y5m/JVYynOKJpyutlHt0nI6ST56gfSJGfgY16h4qoIbQ6q15NyWR+waK
RUZT3URhXMg7GxDEdsFidcTL1pSFiUIIyaby32yXUL8gz1CejVwOwRIaGllPnhJ1YvF26+lItVBv
HkS9ZEcE4mDNsWQJTYYHFn4rlA0kFv5XY6Xcsn+EAM7Dgvzl56Xk5KiDRnEnpeCti/2r5nxFB/lT
ZoZ36bW6FKWL5JEF82laE9wf3Q0D/RJuTxVVYmPXzHPrmebPdKNS131RUcX972SvLb2DLze7fhdB
3yhmtK2eg3SnBFVAuT25j5PfozsO+rdWO7uqrU722M4nOdZq1+bmShmD+EOpYvWMAoK7PALwrwgk
2ciqu2ToHO8xla/HuIpfJjMCgG8xReeyQmUphnhrD+gW6hkgxvXjzWi7u7JIxteR2bwVwYmy3XPh
5eNZlXQ/E83HFjqPF1E2hLOgZDdJc1nzj+PVHekwg718DIZpQUVJflsyGfSujB2WkLpRYdpN3zF8
70nlaltbZ5L45YXiNVjh1KFpqSzvJe+B/TAPtzAFzVxHAVkY1AkZJvwd2IxU0Kcc4FlA5uscTMrB
D6LvGHxcTflvxDiiA2JX3GKVLPlrUCV1ON06ggAC1WlwMFjXlsIr4Pwp3SLaWRr8q0HZs9aZ1T22
/RUMyjtSq3LodZceeETErTYa+lIygUpbIMtvULvJgW/B7Bdr30bpuI77aTxVGJuQi1N4i4kk2KRe
3J5FcwyitnoG5aQzrHwQvZ/QywtHSMJCs6JUAdInlgJmQaAjym+NbzxshzT5Ttvy5RaokMETp3H9
nNx4MuHhvEjHamWPAuAEffJVDdYqi3FTqeh2DxdOtIK1qc5NZOV3VsKMZ2cJ274sX+sKB0RuNBt4
3XYzWx34eROzWGrNaRDMzv3UKblRM/eLmrtfXHJiq5oRHAjR2yaxjW+fT4Q8zb6h8qMmPmLNcGiu
2jqw9q6JcK4cXPPQY3Eub28cXKnOIQrg+gnjMS5pL9AwJR25I4wzGxFPy7Pl49fFuPFJhbB7o923
tRjqrXUbPNARUIFrZhqMjzCSsuneqqSaHwrGiQe7DK4LuE1Ve/O7aBt5BDTlMbKsNlQUOYCMaoRf
GWAl1zYKI2u4T6X5klUODFBF3Zppds69mcxzaAzZmfSgKGRSfVmgrigS4+rl65fhwrO+RuxkHFVr
2+sGtQ9HcgIi4MTB1jR92pe9NHsGNtL7BMxknUb+t2vJ/qVIjd+Qls7viYsRhVjwNhSgc5BMyIen
6J22mUuiRPAtTuj0LinV20+GqiBdDRwN9q3WtV8elUuhGr0doZn75s5JmjdyCxkvJ+MxUV23MW8r
o6/s5Nj72chNxMiLwvQpriFbWEeyQ2retASwfmsnlsd8nJswjpigi5i6JsNtHrzmYWh6uncS1tO5
a14aBM0I/OzkIbPkdzOMzUH6s8OOmXeXrkMnbBs2rcUEzpEG0WLvY0q2yFKgRuvUxJ2/92p/WfNE
gzdPkigXr55WRcMsl+qbNoteSZZehaqk7DQnoaSn2qs0YUUe6xcagDYx50Oz+CecdPOx1YTnuB2I
livmS++Z5z5pSBsw/mr5c/Jdb7Fu9oTXXwfDuC4eDBgbaXopkm3SZvFbHMf3jV9S05Wk9ms24cUE
pSVKgiJD6JLtlFr5yxRcNN6NE0cMuuBgiKBp+iiU+JS29TDJs5ymx1mVCE6xGIaLVnzDuevRrth8
2Ki1Nh2J2Hf2DAI0DFQOTVmwHZaY0rZO2SeraFkMiEZBi3wnnao7e/gytAkaOhtuvh0cOyK3KbOO
aMgMV3Wc/W26G41m2Fi1zaZX7oxS3NlF9arqEUpiyBDE0hqx6UWanGj/sqO8e+huzSfwW3pdeb06
p+2PfUsRiXT2B6jv7CrGFKs1wfNrj62/yFHFIGGjU/x9jLhSrCI0bEVU1cTdDgRD4jbZ/0bcUjVn
fqQ4C91gWdaQuvdGJ59xXjobIXJvNRrOusOQhJXRfU1U+ruijgjFBfKyAHjXm3hrkoogjmXzGunK
eV3KDDmr4Xw61cxDEVdq4+MaXzkLKlQajR4dNdMgScElDjoCzG3z04lQydcV4is9klygnU9US8ta
tGifVdR/+Zj3V1bioY/CTp8uVPcAcEMnZY6zqaI2hYfmtNbaP5CbFfqV66ymgc/XO3m/IeNnS2Pq
L6Otph1rRUGpF37B1umMPQfIaqlE9Wg54wku7y4e8oW9Vg8oSAGzx6W9l34UnbRT70t/hsmVj6Wn
niM7k5vaDNJDvFihX+ywpJydAMSP3XJZV5ncgWyuJxJcmHvkk5pSSpOrDxG1nxI76SZdWqhm+2zS
DsS7krSQAS7LjQT8W2zdaaqlVh58ROmsIffWNcDx6DJYUTgYrDG2PjY1RVoaM1fvNGtBXCyiefua
T8mPIejbS83vsSBOzL2p20gEeAmG9sNIvGkT30zSssyQgAmTiRtyogvEs9L0llvYK+wIYxpICyWJ
KTZJauTG2ieCQo9bTzJPZs0uG0hSGZer4wTXtJmfB48/PdfNQSMkxJDEZBgbLYVmkcIb4J+xXg83
WaVf1+wRV4KkXhcj6R/ijiEhjd1gY2XelTLHrUOn60rOPrIk3d+TGkqcjYW2urnzEKIgx3MBV5ev
vo5RFWI86LuXyvMfSht+rq7vStc/JxHBZzb7vG2xViIJllvbGMmcHuEldYQ5cpZ7tEUWsnj/nhwu
tsu+32RDT1e9/zugvGjTJ9knspQvQGRsH77/sMzFc95Yl3a2H8fBIorfviRpdGeVPkBw1T3YHWLW
gc/j2Kjm/dohFaNZx5489AVmHzGGU0NScMDVPmesk5FwULpKd81esw/cdtn2y7itaslzP6lTN3ef
FhLfbKQNk09vmNUdDvnRAsVSYEPpklEaZNp7E3J3NWAtsIJ841IXhcKtoqaboxGzNgXz9loth0AJ
TouFpXg003vpUEmvF7lZLIpN7RzHhDbLJ9syv1Ex9GvP02cnRS9YZ0+wj5dpavkMxkduYg1HBqVb
9RS0e7b4GWuGycPSf5cDgdrZgK4mt7Zt79Jq1JGB5ZQYfY3RPrUqjOBMFsgSUlJeO8fGroLAeGN7
2XNf6eL+rw/aFDOuNNw3ZkXUi/FSt7Z//9cHorQYwTDksndhKhomEtgBfTncV4lZvDhlrDetOUyn
Ke3QZwUmP9+yqjZyJDikTH2oC2OawpwVHkEf6uZOb12ySS/Ypndj4F0mOSZ0rvU/Ce16coiXva9I
I0k8apgtE8YaLZx5IVjsoUoruhFvv+LqmvcRo8zKLaxfLfwGl2EdzjJx1lFm7sjaanaVAcsdGY0+
K1gb3sJUGU7WeDKaJqVa2S24HqGMzBbg9a9fIlsqjw0eDELJbmFJcPA8r81xRpblZ62D1IhYNnuO
JtY7PgStzY+m43mpqSY5OouyqMIcuGK8ythSRvPoe/2LrBZY9c5+7/pJEPLPh5iO5I1Rzlvewb/1
MozHrrbHo9P9cRlED42DA9eugenhQjx8iZKoGV03wR7GeDnalIge1I2hpVLg6ImmOy47VZrPiBmT
MIk6BwidH7dJqKLBK+G6BkEgVpLxhC3eRqILPXjpsFfwYmvbygCnK+MEb5Jtoo6erawjobHMfsNo
NWdPS+dp8fP98zL199il6xcPaS7QQp1Bxsrk9m07IDyYAoIEYbss4g0v6cgSVX+XDdkmaO5XSHvr
p6EVtCQZ+oWuGMpnumxbibxDtk7lja+GZjc7mLgUaoVZZOcMB96mwWu8Tmt35ZZgva6woCPkDU2a
vRNW4bOjf8eEiwEKBgHPY0NQ2rku4jjsjfatlMG26Qd9FirTa3LwtnTfWs/oyczmjYEgPgzlwkuG
WM/mKr83KiS2cVOcO2gmt3eu/NMf8Mp1bg2MmG+Ju3K2vttw5idqn0TYC/3pSMvdc8XZHju2HwZ+
+t0FuH8d8xa96PoMPkIf4zb98SGV9rb6406QuL6afjU1h5iDsx3/Y/XtyYw4uX7XtFwWhsp+RBOV
q35AHHabH+RFknBQ1Egc5xx1ascIWhCYR/q1+pmG5Iy3HLVJtfWMmNStSRQbQy9nOnKPLOrtapj7
YzsBjgwtVo+osK7zLM317QohSL2o17Am0eyfe/z5K67yEfeBk4U+cvhdg/bc182WTAd/E3fjT6Kt
x2YeOq50FJ+1WVZ7EhCLuSE4Qyh/b5Ue60K0bL26e0Fl/GiWlEFgjBwkcmkEO9Cl6Uek0Z7UwsXB
0ItrkbdBOGagqRDORpqFRjVP92V3kWXhMUn3H6002GHqBZuJg9NqBttH05efpja7NmzgayPAWZQX
fHCXdETbz5LeeMQO1So6ZXFXhzipH60mYL4lz21TksDnCymxkwebhEiDNfyW603mk12OR4yr5KGV
y2ZOxpJbLfplqgc5iCGMvPQJo+1zXtNrWZ+0Av8gB9ba9VNVhg6SYVKvSGtTxZOfkKxQ99UrBaXU
PfXcGmaxvHSjYtKM1IDxvS9JLAjqsCDylrQShKvLkiEDmZIdyZFXQro2AOJ9mHcC2ANR02h2zP6L
vnp+daA5GhmpZRHS1KJKyGauOEOv26Jm1S5ttZONNe89yjmBG5o5zGq3p7l8vI94uhy/Ic40ImLB
kuepz9GTjJZYq+7d6J1ozW9zbdYBUkHEa5vilqFkTsxeyq/XGrE1cXtkPJPMIFgHRGFndz1KbT1B
RGsV4i9bW1GDHL/4cpHdpAnqp4hMFrtpMbMtxD0X8qtd2mBHJO0C8i1f5US2b0l+ya2dxhoKFbbJ
DJcKq+UmGP+XFsWpUfhhjKYEiQqCatP4U4YeYMw2cW4dvAXCZWiVT/buehUF9L+2qn7t4/wWkHlN
kvbL7fq3MeXGNW7RBPMyxTu4L29Vub+ISMWl1uoLYSuv0HIPAp9/1U+v1jTcBWa/s7pyN5fpVy3r
41h4ZmjbDvtWep82/FBwQuKUR9SC5wKFXfzjlCYixeTo2rc8jcb9icb4lJKFPwfjFRNdMhoYmRq0
VoSM0gCFyKYxxgc39uyd4WbdaqKMe8NRGNroqduFoNw54TsH5rmTuPoukqvSyC15l2oQyYq34+Tc
KImqeOIJinii7idmsRXpU8HKispoXQzO8zTET16ElWSkqReqRTCs0rhOnzw1f0ov78M6a6CrMxPN
K/FAR5EaYP8UqeF3dBDmJudMuWJnVfM1kdm49ukuEUv25WIyW7CDD5gmVklWIlSMzORzLHAaZPFn
199wYV3Krbrp1aRasATE5bjz3PEZmPfUpqZc+1ExIrTrUBLnhMcgiYtNHGyiLsRuNqZ31q8AVH6i
OzuPTqWHySjo/POUmKRHzt64GQ1wISRdSK0HM2yVS+aYy89SkFDiBDLajYVaWxZGF2MmbN+Olp/6
FlVL6WfoFgtO/ugNNQSW/5wCxNSYHnLpSQak9n0ZAO48S8vVknFyCZTZBjLJjT15v289MuynNOv2
CaYOs97T2H0mLcJd0ff8wGN0tjp0V1Z3wdV9gRpZyalt9qbZn7wCXeo8lad4IKhRNdEtDoyUl4HH
WRYQbkE/HWZAz3RZQsrWChrDONZzP/9emuTezuFYXUs/DD2yctAwJmsDBt7rSeKofPiuYf6uyP7I
GXNBGG1mA5dMFgqaDhE2TGEuOjSc/CGiidjRwAyY30AwB+DlKKg+qzZ9TElVA9bh98hn+VR+/uhS
LQCYRsHIVOiDJSlXpzJ3BQ8N827Nf2rvyfSmb4mcAP6PUcBLq9VEiApkwHEas3pTIYE4+nH+Ls30
HEN0I7FG8iwZ2FZR051p871aFn/Q9ILjyLtiO7OerTPPzsMFB826SK+pl4demSJyszFbLsEUKpZQ
kKofxzaK89CRaMnn9OwAFg51L5WTn2MWDWuCsZsd5jNatK2nUZG85Nb2BczkMuHn+uMm5u907A4a
YRvOfJOOoM3NrlFWR6311UfdRpQiSQZL9O0Xz6TfrXGgICvNBTKFjpyaPwKYqWHeOvlOirq6Ngt4
7PpI0GUJI5WcnF4Ribh45qoRLF+FZQoMkzCPve8+GQFeKEIgXpUzEL0YrHQjv2LPLG+2NAulMbOL
X/JqD7Y+dB2ys8xyD64cSG3CGSGFVW+6TpzJJ0Rj3aUkNRCEBDeD7oNNaz0j3dwUA1SWWtLzYlHd
nPnNfSTZRvMi+1Om6k1L1MSqITB06gAns22k6eNOZV2ss+p3Mi4dR2f1hgL+PcptsrDs6gpUXiKI
u8np+rt+mb/6IoNHLzWsNCZ4D5hx2wbGxQrGeoeupN4nbfvg6MrepzEp0nYzPKN243qpibdwgr0h
cZsIExxtrG5Ym+fxhGPHxv53F40G4RVCbaRRPSLXBXTHSDOro5VlREy31RuGUdIDsh78Ovm09bhT
OvggvZe6oh6g5Wb9pC70tMTjY4SR2hXmbzMRdy1SuhZKv6se62I+pDOBtoakuhJqDtTYE3IVkoyJ
8bMC11KgFvQWpGuBdQnL48NYI1ZEvXeyJSQxWBMcT8VqPm+LDJidoZ0YHOcC+GzBe3t26P4pE6wN
3qKfRr0rwRP5YfZcjbIKUxiN0EpJ+lsAVYjndKORQMX01Uuij67PsNRgxzd410WJqHcyZiCZ61Mf
yxc3iL9NXvrohiwYpsD+Rdv7gNs2tJA2Slu/J27EQ2qguXL0W1f592P/QKQwdNcyXJYS5tBtbOaI
atoLAyZyTOvz7X/diB+RIDViZJqJ2zolJWbMMw5zJyb8t0NBYXbdRynbZ49Am3gikse4jRUKtIWC
8nldlOYXG+eJkJ8SWLDSa36uOx3hZek96z7IcMwGFvFf5mBAd3PXWOZlcM86S9+WlG+oVzWS4nlm
lOG1VEUd7f0o2xk7x2Fu90ycH/rORMWL8GW61CKIN4CzJzl5+3ZaeBkYeg61fV7qvEGMTfrrVNp/
5jh/ZEMdCNBqjmUy8gp5mpQau9qT4xFR5nkxCy9dZyRnbYYqOHlJcSHA4q4rkOdIkYaA2lzkJg65
ym6C1zgh1ZnAr61gdFh7FY7TwXzvex5mt+55W2T5OzlvX3MV71JWycNSNdOFHu21MFu5zgLzq/GI
OwuKqAzRCjCk3Kw3y5sFYLEZuCxIUxr0pUqW9Jj3NXFZ/WWM858yKh7aTiahqGbGCLHsF6fJN4Pl
8GaWXLWTz4OgWmZ/n1xJbZgUBwTUBcBqcUAAjXhO/koH2rnrNXGpQX/03KHYY7LdZRFj8S3Fz5Y+
MJW5GXJT7Y3l3etxL8axcyTB4S11QbLmtHvBEHPRvvW7s6cd2dIIv3ij5K3/p03RhQ7LtWzc86IR
8/SD++QC6q67LnpC2kcekr6hEsjY2NzJA2VyS1PrjTvCIv4LkFOm6QbO+90kWRAGa0LzgyS8kKVx
Tgj/cBe330P7vvmEDxEGEGTpLwuF0qH6kFHKVRWNJwQHclMs3ZaAjw7GeriCzwzHykwYGSyNyG4m
1sK1AL408Vi+jsBoe6yCWf87yz0nXPJ65/rzqfYvk54W6pcAo8nke2jmcrtEzN8A0zBNiGMgAC+F
295liXzu9Vo4zbRz+r0wrW+bpJy/F8D8t8pPNs//9+VvP1X7t/Pz9uVf603o1v1d1Qv1A3H/f/5n
1aSYLo1K/3mA55k+hr7/808Jnre/8fcET8f9N1sIVwZCmgJM1bL+f4AnvyNMn3HHA9G8pQj+e36n
cQvwNMkKCDxHupYZSD7fP5pSyJ//NyGEbdHMZYJHOlL+dyI87X9uEPItm1A4z7QpKAgE15L5L+U7
JldeU8WYewJSn9zm3SXwD3+MPPg4B/oxG2HalycqI95Sh6U6Qhae4WMgxaRfWx9TkRSrFdbVyfCO
Q9Nt6Qmy1bJbEMZb47LzCDCKC4U1tNHQoa9MI0TZZMVPvKSPpuXeOV16SnzqEeVj4g2//8ML8Y+8
0r+VQ8GZVPbd//5f9j/3Pd2+OR81hSMDPgQkpf5LTVIPfeKn0eSjF1z2o7gIB2eRKO7iJH2McH/e
FjVNbiYMJMbUqf1clMY33bwUWX102pS0M4mfJMLwgrPV4XAm8zu6mARn+P7EFJTuWvc5sE6SOKQ+
3yYxPozY2tgif7BrqLmhOi49E7JEYF0BTv5XLe63Krl/j1/9xzcoGbID+iEcLD/8/n+oTmpaQzGJ
aPB+LvfUSkiwlweP6W2xA24dZ1fn1YWrLf4vCqG8f+5q+vsXdn2KeoTDw+07/1KwMwfMBzrrA3KZ
htDt5ivrxK4QR0K3z2APdzCkp9mb78WMz4H+AV+6oEvZDl+FNZq7ZVRhBZqUckTawGBLvhsq7zDZ
pDz0zdVVyaMmRT0ygMTQINSIUlPEBSk5LLX90izBPQKAgAgxbKr9B1JjbAz/j7ozW47cyLLtF6EM
swOvEYiZQTI4ky8wDpnumOfx6++CquteMaVWdj9eM1mVqVRighjc/Zyz99rdeITw8mz08amJY4ps
GF0gM+rGPvamOCFI24grxqNb/boorTtrGRVDk9i6uvtuRtlznWU3sePtwOpvW8YgtjZc+256o0f/
Zhz/t/Hi5t/ePIu4XJNbB973l7yzsLeNsqEnsjKsp0LWO6PNT3UTnoaRZB8MSrDnIrtBNzJtPW5D
lINNyOQ509ROeQ64pfpoAgXzuuvB7oOkuv/nz8YW36m+/366DOQMVi0WBZaF76+V7tFgxW/hM+yr
rp1WXITiu2dYrSXd2VwOW/ZHp9sXOOuPpp9/xip88yf7RQ79DUxtqygfMl09OvrWcebDrItgVsZV
m5gfwCT3ZgvKIYSYsrhfXPstaYwd7DYvtfdhOaMa7sBhlxvpObTYBjwl08keo03a9pvWVQ+6EWS4
T7smpskiUUrOD8rt3+Nk8RlmJ9C0zSjAiQ8N4wsfgc8iuEtnWs7xIU9ZunTt1SPJRBYf/pAxdxDn
QvXnoSpQrDnbJi6vxyw9kg9zn3C3w1bbOVe6FHtXL698G6ZJqg6ZfNUkXZkGak5Y3mI5Xt0Zhfvl
0K9iMgF+AnBVjDnPFvToDAis3aEq+oPfgc7ERq7j99MLAIbJ0Y175L2A3lzjox1S/n4RU457kWNc
1QlFbc7oBW/QaaA3jLbVi6j7E/E524KYIPp4u6Ftzg0uVyt218JD6e4wMQuLK05yp1zzd7gzNlRG
2y3RM4E0ShyA1VExcB4ZkY+iWGeRv68K3LjRdBNjL/RSziqLp7Y1Dj/IMDxbcX1NY2w3MLCxlwDo
turOWuRxAgrffeQjmMxFdIFJfjWaGcApdAJmoDe0SshgYvbhrrXBuCoqD3w4bSiO1+QIbDLJ0HyZ
69DA18LiJhrkI4CywCeAqF9Y/0kA6xJjg0Tya20X7sktmiOsY+LgDPNT7MqfeSf2IY52OohLy+LB
7Ivb0Knv45G6Yi7vhZtsqOl3op9RRTn6JRQJYBXKKS3+Er17UHxCS0AVgXYPiKyfa4Npvn3B50GR
5+2I3PlywddOk7HFFYzKLLuakS7AKBMPUHquF9uTwCtRzskXCQgv8xhuZtN7mJZVly6WmMWhb547
2722w+7sGPlbY5a3xZRd+aO8plUK0+YQv5Qbw+AdgcZhAgTznVPs0zyKW8xbHSsSpdNVYWibukK/
NGC6wKafudfx0oGdM1ilj6WnQAV4D8RBf5BndU+e7VZA2Uny6SltGHpwe7egdfactzeaNgbNDPlj
1p/IQd8jaP/QBGRa3+VDrO6BoG5kpz5Mu7rg9tybCbo4P/qIGcLmVraBZfmhA6IirwzrXPguQ++h
dDvAFQBdJ+NSV7S4fKe5lgo8qgtEH4enk4BmKlO1y7zivvas64FCaHaTx/596Hgf8wWrV4nN6CcU
AmqloemHf7aa/Z9uVf3IzOIeWdJTrs36apAaLy77qofGXWfYqCV3w8lNtA9S0lZabV/GMb3q0uGM
qvAaO9p9k9lP9Q/XxSpU1qaxGk4S+IZP+EnkX5K4DSJF641wo36mtEjz6qWI1JcqON3gTnqMnbrb
iqzf0/I8DY73gMTnJ9yxJCig1qBP2ut2cZs2A91m49RH6RvU5yu3cK4zLMOJQ1RVcQ/5GreOqT8l
U/iQ+eZO58RPV/+g2Z1HqY9hvVyOEjbnrHg2oxWt9J+MDZOtavKPsEZIyLElmvFC4jgx1yr18HH6
/UpUnkZLL5frEHKZ8BGQCkZ4MVJkfUa/oogx89L7uqn3MdrUVWPaFxOGbGHGPx3d3eql+zA2JqMI
5wOu34Hco4PWLrrx3FrFiXbUUw3yNysMRPpiHWGlIkHTdXadNxB2oUO2IPXIupvdCSn3vFXYBwpg
MFZd3qf2cyNirE31eSw10upSPJkuDl7seFH7ZBvZ3pH9wTSi5wIKYE8OG+USEwm7WaF8fp7y8Cc6
q6AV1YXZ8LkJUS+eR6O4K2WFUaGeVtm7G5HR1ms3xlQ8CMvfaG590uDArhbWz+BF17VF8geSjqw3
t7oT76OhYhmbdpGKLjoS1TF9hRS7H1u+MVM/+sO0huB7Fzn9fraqgFDti9n7J8JYVr3RravGuHIy
dS4jb9+HySEyd2Hq71xkJR3sLy0cH8zUvWVwfmzZB/55hza+B3L+1wbtcqx1OeEyE/zlYMtgZkCC
1+O1pPANmydvgMXSo6WYcPDMgUmlCGmPXqkkJBhNA42r9mLrH4P2YDdkn0vqGUqe/1V9+D+o+v7n
JeT/RzGaxhK+/t/Xh+u6eG+/52j+8W/8uz40/H/ZJilB5PYatuNg8PpPfUidZ3uebpLvQMSzbruc
/f8TpOn+yyHIzfpPJsRStP1XeWib/7I8TpVgO8ng9G0q0f9FwMMf1d//qy+EiWbXMW24vK5tCMf9
4yT7p/qilwJDohgZMTcYWntOLrFXlNtiZo2N8wEVD8PkQ16ZLm4Dzi3Io8i6CftkH7fRCyliUHZM
dPUITC8kqxhXf7qTf1Pg/fX6HMtymb6Scs8x3fk1rLovOkxYeqfhedzU1B27uWGeSiv3MyFqjhNY
Hm4SIh04xeVg8FL1kZr5yrWqA2TtIbAzc1/E0aX/XV1mLB/gtxvHhVHsC134JhdnLoXbn24cSkbI
ZVot10NH5EvREio54kTQsa4S2HUoulQcKFvnNXf4Y567ltargTAxia4GPAHoctCzqCJ5S5tq17Qp
s3XZ3/zm7unfy0cer0MOq+MSCMLLZ3u/lo+I6XR8Hy5uUWaWW63IoCyrEFI2SmxEWEjTDoWtPTad
fFQwJHcaZJZNa8c3tYaiowNfS/YBy3jbJF/jMBfPMgmv3Vh/YWydBE5LWg0kviYQKQ5ZvXO6QEUZ
4BgMD8cxAiydj8hASnQO+4KeK1C8uNg3SDTXUcNRbQx+zGTIMTOEC5bFXbQZIXAdGo2MLEbuCDb1
fmekBeWFZaW3A5TAFUO6bVaJ8dwJ7ZYPxUVNknh7B4kZOh7sBQ6yzXwSxCzWc7idiApbA3s5Adsy
TjzKvewJFpg0SR/aRLsYJY27c6QWbruxNG8WH7mWztu4JO6C9A2cPihgNknT7Vnq85OlFR0zh+KY
gbFbqV6rQfFjvYfBumzo6b5CEXFosJlsjapDOdZma8JAzCu3bwOBHhIFDASpyMbHphGLtO+z+ugn
+pOR4gnVPDQ/qhUxv7VZH3IXJIwc/KN0Eh+BmhcfTa/86DIrPRv29MNLGVOmyTxu8Wd3wVS1G5ka
+ZNyiqsknMMTwvnfbk1Ly+GXN58VzbWweOueyf70/c2vR444mYszU5FqlxMElTqtvetsgZuUQ2s4
4iyvhtQM+oKijn0SI97MmKcfjJd/fr+tv7sU38XPZ9Ew569fyljCiUUmPbV4H9uDzjK8ImF6x9e2
LQbDOKW0cTGTWttuwJLJi/+kRaBRCQJUjAqTkMPwbAZxNNiBNZXj9VS8eqCHj1kKA9roxE/IYFQm
5JYQlNhssiJ+qOYBtSDT0UFUGKCmikiIAeyEE1v3kRubO22oT//8Wxrfi/U/PmIaQLrPdmDyX782
uViHar0ekQFBJEvPXZdVJ+2OYQN4OWWPTByo3CkwTwAT9ogQ050ysUsAj834br3fNIZYIf76/OkI
ObQmXXqa1q/55zCiOy/RSm1lDc+LomJnUQ6uXG8+ixFn7hxbp7icX12rUxjdWeqMEr/yjK0I/L4o
X2PD+cQF09yAeScOV9OPbZdG+3nK1Q0vDw39rt4PGTl24DCKJ17Az67WmmNJ9svYM8XQwgaCUePc
ojLq4MTB+NVOFfSW16+yABMJo+NETId8Gkfv4vCPk6JIXzyhLpGpgSQeinoJrPg5eRS60PJhhZQT
Gra9A/7uqlRgeT1g0jUohKa1k72IhLHpfICD1cjQHdNiFcMvREv4SuPYh/ZU+HAlSfMr+hG7y9h/
GGPk79IZQ0adHImBTIFFkF04EiHGOAOjNJFx4Dr0uQ9M6ZE21LpXZS/Ns76EqsWlexv3/WfMUOrI
A3VIXTamwAwHdmZQMSsdjutQmc3J66oHUdb1AxKWsxT+vqyzs54rsTdde0GCj/jUZX+MGZ6DVDKO
xPL2uGLrmbfl1m7jnq+l6jaI5/SnwYxE4Kb2balhDWkz03xM2NcDTtvM0invyq5vNjXorbVtTagm
meNvs6jWgzAlnSPBo6SqIXxNhzZw+nrHjEjsfR94muEfhhxxBkjsFpjMcGi1ezznPUTR+SPlrm9T
3b9BsmJggY/2lPWfjJy0R1fEJ3M2WEVk+TzwMtFa7sb9jGjC4fW6Z5l5JH+XTktrnIDPnJOy5c81
bZjOGCRi/NuMRtnpskanWTSXpGPQSp3BCFkhClTO10UVuge2mcCf43e7ZCJXj8jnYIgYsM8rOoWt
hSVXfflu1jxi1bkr2GcpGD15or0CyT2rxtta9uHRHy/NctO8ynm2jf5ZOogXe36iWYsfaag3B1kC
Jg8BmEAbaW5HopfWgCGKnUlXzLZQBbTM9mn7Ib7zhlFu5kTjvkoMynj8wCDrww8r8w+EXepbzYqo
5mfsCTbZEFakjnyXJyIhoLJQUvekmoI7G35KHYz+RCsKXj2AQBn9sPAqrUI04whbvAqoEMABSQ+9
COeOPAn4p4dp4OgH+KU42j2RD0UbgaiknY8NUGCaT0m8STQBoKLS9HU5t6B2ZV3fK35hbq1x19eV
v8ulchlC4yHzrCnIMNeiW4Sd38CuAdiLU6cHzVSjsBLeIdG68Zb4FtJx47Q9mBq9kRBd+Q/HvnZC
dUNgVEvK2v89pv/d4fJ7kfXvhdVgYMbRmxKY/ez7TiaKYbRDLdJWdvVhGMaXpYR16Sxa+4QkB9J0
ycoopI10CiNnHwFlxvEKr7hLATE8NoxVjqXK56Are+Rd4ncr7bJ7/bLRcipnMOr5nMz/stE6ULAi
TP8wxbIOXQcv4FqaOLBcREcbRT6OdabBa954Gbk8eoiAeCofTbueXzJpPsxtwQGibn8UaVfSYja6
V3yvIfm5dr+vHP8+Hsrp8Js7+jcbsuOxVznUEmA33eWf/+lUjPdvRCwL4U+CRl8gG2uZ+VhOiggh
h7QeibOEqOM+0I2BujuhZpERw01PlVHwz5fifZ97LQ/XZjCE/t+2mL3x1/dLEZkHRwkvENAz0Jde
00WBVnfOSdixFXQJhlh8GdHK8C4tUCRV4kcqZ43sBgeia1JBC6o8/cGm20d8qBVtEWsebME6RIvo
a/AUfvAMKbNp1TV7RtsFYBrbwZ/eotzaKTDEdzLR+eILcFWjbu9kigos0SG7RhzksH1wVqpS38cN
Ov7E7sm4rEI3EXdee8q0fS1UeLBHWvRIJnd2P3jrlFH6kIzYLYQJ28bWzinf0Y1EM7dyp26bSD3/
cK2aIxgKoTLsy9vWo69vKtFfkZzQYCHStH3IWIYC6RlNQg1CD3q4IfJ+U4Lfm2fbuqsWgrU3kyqn
CF1GDuqjTRzqXT1AIZiT0j6aUY68B0nfy6Re51BtauhKby7hqStiwl2EQ3UchKGfnkZnvoReZlwh
V/pNafg35xDb9YTpYX/kWXvL4PXP71qdaRBPKWRWTZNGm7iNz5HbPudx8UJ3zQfFuWAlF1BnWNUo
EUuvwm3WYahJce5bmrqg8PRWAg6BD2/5RH5rcVP76QU1/6FZfqEeztWGefy7NHp/O2F02tB3GXYF
CFLsFWKd1vlr31pLqtQqN5lAwjtRIA/Eiybz/pB7bBS4XVfhkODg6JEQZYyf6JGCic9m50HJelvl
5G3lODj3nMSu2ICyi4sdKKAldKgnMW4KcrI2//xtGH/9Nhw+CY4AwnaYDv/x7fzpM40UezVSL7l2
MsqWYWjOcYP/XKOPiKnlwbLNIzohc9drDuiE6AJwqxke7G58SzQuPjNgfvzmkpa19vtixyVRRjsO
C55JS/P701S96sk2aGEBWOqpnvonVXKqxBLHDhlpa1kq4JLwsvhw4Lz3Gn5w2qJyM6YlFza4v1l8
rWUs/uv1MDan1WLYJjO8X0qLPsQQGCUQJwqDwwEXzLjOpjct2WeTFyQzdENDglD4bbo1sR8BIC1A
RDEXjbO6YtyhPtOGVjcm0Z2rATHSovluZHckL8KFskRrz4Soh3ch3sgwK9ZVjet90iwOGQRb5EvI
OQACMME9Ik8YnuQBk0qYX1qzvqRIps/DNPxmMGj9dctx3GXPcdEsWA6j3+9PoUWwNvVexItBQyJa
BFu4Ew5EtnTb1mdc5ZcEdQBmr1YsFZgm8yy9wdtz18GUtgYcZEWSPABRS69hZ0LcAFN9qBLSfXw7
rtb9TFBH57wZi77Xa+0nznjhNlE4vBOD0efCtIAj0ENF4tezxpceRPTvtqi/Nm74FV0aIkykgTOZ
vzxYzr55ROCzZEIp3nTBEWxyye6Ya3oSy7lqmp0zpsdFr4aptZ7LH8g7in9/31rhQwCoWOkhrUDN
deeDBoCng4v2z5+D+TefgzAF6ktEIqxv5i/j96auXOn3HcATp3/szGmndCc9JCYKeCigBJwnaz2K
bny0G/sc3/iqm8YHmcZPxtLTKKTcwfaBfBdDrR4Su4VnE484Ky6AbARofuIVBl97YQ84/vOVG3+9
csG6stTky8pM4fr9FWKOCvIOH+x6mmd5EBHK0ThS/q6ZoOS59ZDfZMqBm5jZq6X1xVdvb1zLpXlX
HC1VW7/5kP+mg8j1QDNeWkFEE6Cm+bZNZBiGTd3pJSCDWsABwOmKaSUOOBcGczIaV2jVFfIW8ZCO
9cQWbpI7QvWCESL8d9/Fn6npcPYk7tz+biVeNqnvy4zg8kx9qe1tOhRLsf2nldjQ7CHLPSAC/hAa
V0rHfpuKiqwN7zWEyLvrJ1gxfVbVK84KxaHbWpV8nHTn4XdP7S9bgrBM3eOcSRfFttAxfb+QyksT
uDZCrb0Zl8yKjbDdc2fGqwoCAOoeo9p06E1OVuHIIOpconI5B+k95pmIyLnACNOffl8tSRMyvKoT
1oLMTAGOVGkJabg0l7y8nc9L164s1SJPhF/o9FeYTr7KaCq3Ld4uemMlbTyCD6JtPkyfyOlIwJnK
ZOMM4HqasiJGIx3IYJAdUjm37Hd6a7M7xZLnqyPem6Ym4DWwjmZ/34C6v5rGNtqKvBlWw2C9DTYr
qtHy9NHRrmM/fXctaIp+zQWQqK7wBW6REgCETgHjuVOM09t9GiOSc8usPDIsU0ccQ2QHyO4wVcOH
VekGzJNbK6MTZDsxWbZg8yzacfjgM4wCLCsW1MAjj1WeLPWg5oYKmY5AkPrmU4MtIlDEhAPRaM1D
p+l3ThphIq7luSXugNSwNtn5eEFvgaldqhqbErD3q7yezlPOoblrk3RbVFx46hB73tGz6BPvzPBd
CzxMBZs6QcmNgN44QPZRd9I9WmZTHvroD6jzNe4UCGB9eA+TNYOAG9+AgCZnMWy0s0BSiuQ8rDd2
YhunKGo4DkXcT7w/DKydFFDmVFvQQub8rNseuaTDbJyGvF5BrEaBoJWAFioPSQHRJMzolAN3u3KO
tT8eJcltu9F0JM9xyD5/8zobyyrz7bvidbYsSzd41rpDvPb313nsx3zohFRrtrt3a5IR0vH+pRbC
OrAlEORMOnwEDC1OrB1yaJhS6ECvUpLwgiqZeVzx0oIGMnhMY21aGlfsYaZgpi4TfDtFc2XSj9oP
JmlvvDBIglvPxQuVfzYlHS92NI9h5doGHboi/lDsKGqvVVI21zXyJXd+8bU+YRyANUF/M9pMQYEU
2d5uzetIRDrg+vp6CP36glBgJinumJuOcWVa7RnqbRfbBIw6hUR69yNOAXZAVC//AIeZWwUZ+SZc
+BEqPNpDAv4nCXMwazhQ7Vwzb+K4sm5g3thb1SJu0PEtTKq4NkRdXM9m+SFz6PoUAlT4Y3XAv3JJ
rfldb0b8o/jh4zjl04b9swKp3Owam5TUoYq2WO7Wi/8dWsUBPW9H69+h9UZ135K+1fAbhj0UQLPp
08CuED2nFItBAm1gT/Q1uPrinMSYKAjIhjhU4mWRU8apG98JnQMS52p7INx2cXniA7oeSnEHmJ++
voV0NgMwt7LKIXBKkExj7YaHoWMoXhkOWltIgDAyJT3FUzq42Ta0kb6rSua/OVtYJGL+9b1z/phW
mZZveLr3y74tKtlOScz7VFbYQ5HUG0QG1YXx3JhZv+3wX7jz9KmaOcZUWIIudOH8RRE6NzsTT0wM
ULfDDF1hRj9YA+BQDWy6NaPTKDgFl5hNhNVz7zT5Xiyoclnyjhdqof0sgRxFa65qRdqKuXBR2uqW
uMx7fGJfeAouKpSPJSAYGhi3VeftNIqdZujHDQEsBiedeRNb6tlFAbwOXzlgJ4c2BeXpOxxCfV59
fUnPCJt0p008BUkA5Hqyi22ZGu0WJN9X0yT6hrBGnKUE/6QDWgudjEzm1NrWbpp9KhK4j6qvAVs7
F9PEvBPh426y+0HkXYDwGHmCOzNS05J1NjwUof/DnNAsJGQGsynQSIhd51OgoZhaN14x2GN6Y0sC
fSt29tn6sDDS81auep3bY9CnrQjK1Wk4ExTHxLIs7ses32i4OZDCg76hTbvcS/29bFtcS8QB4Fxr
T95DRFtmmzsTaZFzchcPBbbZ2UJDUKqghCBOUCDG0pqyA+nRa5PhoTGq8eBwH1vDGgE5Q/k3Rx1E
3OzsJHpavcJfXTn3NS9HEJZw1EH0rCdfbXD30fQiASrXPJiPDhRggk923SSuKxHDDsMwLiHjgHKU
bzTsrgylnTWvYpMquTlRRU6JCcVS1+pjh3ttTWzPmjkSlkHGc0NO24F0YkQjpfbCCvQ64UFa2XVq
42hB2+Lyd8lEtiOAWyhK7k2B5C22CxysMY1yYmeuSSilMIygEBWaulGm9l7L6hTmhKopfozr8yOc
cgxarSDSQTDs6RsM/yidwH0esmbhL2edt+ll+ip7CCZlciSw6QM52W06QRJu6EomOLGa5MJL8grw
EdOAgf+nIa89g6bQCusxbIZonWUZPhYgetAaoR2w3LlKQR5gNG25Pp3r9Bkn4j7OCtC3ep8SaYk9
p3NvvTZ+N2LtjJet5yjIjZu1/gfSvD0CMMx6kv/FSBHCLeKXsiH4iVAReufJz6EuuMF2/oj1F07k
2cSTznEbHI5vQVpSSt5II3735+I+CjOS08hEgcPg7KyG14E738NOv4wR4HuXIwuWZL6XZIS5t3DI
DLJzFlbIF2zTrTfWp67FkRVHJnDJgZBMo4hPqiHxXq/f1JxDgBTk76XhbWI5d9LIQpD3p0SvChpU
0Oq0xlmw+FlBRNJexgJcKonE6ypDne24eH597AVicD5mi59DwxdRlCDbDTtHUN7MrIlL3wtsrE+R
k4evc8XIWJ+J/azyBRxBPEpaRG+jQRk8Rejp+Fx5gmqz5Dbh117y6pyrUPEl5d7yKUf9TyI1Vp2A
GwkRnn65gALuhnckjD3w8VzzEsqNaEpEWHa31STML7SxGO7T+kZWRKwUYxzU4w/GsBjUDU5rDLA/
5wE4LpMBdHYt9CcrzyjjlEBTyg+3si4oYsLmWhYiJFWvWjXyWLI7ly4pdTYZynyUPr+Pw0ltrRiu
rpKLM3U6jiOy5RTxPSU5tiXU3kzxx47gp1TS0tIk2C2HGrfrk3gT5skF3AUWrJLg5spDyTrPPyCp
yWDco0hCNGYBcUtsfplwfDfhIK9Atz4LNzuNWf0+0oVbRdazoTXvXeNZa07lHBj7L1myYjWk5+Ss
VmmRkPKY8KARQ+y83v7hlLvR0XpirjMWTJnc66VxFLm691N5X3mWvUakptDNEbgcgwDnHPalx+Md
YjpyWvpN76Gsq2bOtDTtr0w9uiJ8DPq04K7HcwxyBbErjIenqrQgSQH/WpWedjFLsZ8GllvohFlw
LguNF1eHM13Na9eEHR+FMa84xd6qYxpiTwygcjL/8JuTcYRWsUsR5RnknWk06bAyc0gK26BYsIZ2
xgq/FSTZMFWSaCo7Hi/BLDs7kRc3udUK/Jyxlgvguul92Wi3s4NbGEphBbnpRuvQzdU6eWuJl3+o
GDuPSVc9mGqxKbzxs0xqJOYV48ZeJeu542Uz4upW8+qfNRLWUEfwaNiLhQtQuZ3FgTbxpsZiuA+T
9qFmwQfXWJ7ssKQL29IWcAvrM/LRnJPLgJd4ya7W0l3kPZcdiAmRpjCcOq0COkMHZbLu89x8QU1h
BSGzRCSQw6m0cV50xXbyY1hBinemBuspcY5hcbeGAL4fkaijDzx1C0QP5ABA2rUS0l0R9Embjocl
iZGCX/usoS0HLZN8ZePIlChiMQ3n9aD3zODNBnOElMPxj//gzzKb1EInxxGFBwSZhokLThVSQ+n7
6c6n61UgQDgwr6VB7CqDwxWn9E/whwhthvRqVpZcZj8T6JuFyYbzycu6A0ribmODtV61hf+zKZvj
oIcPylv4PejUHI21INV5qHnrXcPrvBpmkHhOw1xH3YhQf611YFaOaBhK9c5rQlLaqk0InBAGKVx1
+ew44sWYGL4zCQ1XuuaBKjB3Xdy9F/nCYXE5APoTsWxsXeuqBfeIbYJ+u0uv1sf6V/jpjWNWvM+G
zNE4QsjL/VXb4oWH8ntHJEofRs/gxQM7fPIy/a0eeRkNqQZ+iPkKw4MH2dRB4pXvtpMHWgFJoWci
2fvNSxHigNEn45jaI+zRGXp2xqpatox7u8p6brPpzVdhFGSTfBlq+TCRG7SGimOsOj5snYBe9jlM
J31N8oahl/vaVXjGSTAuaht9LFCLDbUEoTLZPswn9BX1mhDxn25Sh6sOroNZUjS6I5hdl2S/ykW3
MpvVaUwGfdU6aF0aqJtaCb8gHrEFchxagUhz+N5TTmgcESbL/6rL6pWo1XYbhrckQY3rdCYdVzjy
Ju4AzDDwsTdtekfUckjogfaV6op5f8iGamfsclV2En2DkjrW7xNCCGq7fp8H9sk0LV40u+bdaHTc
DZH3WLZIKPj8mMMP794AZLR3HKw19MWRZSYJFJPIvekied+0NAfRUq/UAMJQ2rSfaU9vTZKQmVXG
9y1DHmgFP0rD7a97fKzmdJU1fH+hgTzWZDXjFXh2QyAVscNMU+MVThqs4mDYg1AYOyjK5PqmSypy
diBoQ64jw3+WIAFJjHV5qjxDytmn0ZjOeeq/dz7jlizTPYyQnHt8su1bnxFzZabvg8+o2uA37jPI
O4nVBvRvwAJNbBJmnGK34Noo0cuQbHQ3MWk8AJEUOsGfwO/UXDGPGl1jHRGZwdACpSlizy3GxTuj
SV+FxR7qTdpDnukbVeU1XO1KWzmSGMsqm3BMll9SGzaesJI7GB2wPOdPu6p+WkWkby3Q6skEPsJ1
codPmTAFKALrXMeaO+fQywaw1esldBz6tW8ThIHVh/NLKeRhHCxSimngbAWkCeTClJKNMeIDsd8y
Rzsqmlsok3DGhkveVkuuZJbDLTEmnw6AcUmq0oDu41AeOM6RUJUGZGRqAefqd72d6YeFJBBVQOrV
owkvXhJ0sUJ8XG6b8aehk9ItFzs4M/GAorHdZMNbWYLQcycqSlJMt1mP0o6RJNl7/Sd5C+oGebq3
ST2gfEzSAjUmeVC5NiYXJpCVgn+WVzBETfM4IHA+T+MHrW3U8zlBMX29cCbNeK+NIvBDURycRJ57
qtSVOeG8HIgWX7l2/QL7FYeRDhu7mae9seSvI6smHNQkEd169l2quTCNMyAv8tqI9Se6akfXyAQr
8kwjB96o7qkX8mjAJdOMMHnpotRXOzBMn1nFS58PlAbc6VWnfw7o0klMye0tKPmHfIy+WvIxqNv8
K1uDERg1V+XocmJfIEitm++GufyiEroh6adhnamxwI7JIp1vX/g/YqBJEhsOwUOYSoACqDWI4OGN
KFBtQMZ6GTPSiZPWubgSoqJVQ1K3RXluZQPKj0ctsnoFsOFe64gNR6ydrir3pBRazG5oOI9MJ2JV
6SSCRAcTxPTRly2o94kVy3I8DvGsorPefKEcIoWFU+Ump2PIaqYSOustLXc+9ofMhhgtC/E2xu0E
8Bf/drsxHFOdw9nYFBVkaSfP2CNwengERoCtgZbpTSjuq2GCPYuhL27eYYg5DGayt1pPOBEtJZwa
x13UZpBsYNdkjvEzVnQz0yQiMZV0F7uHXGx729AYDBpo1U+wJBF7QRIg18eGO8MVAdHn4xShKHnO
hyFAzESWEYxz5CETdozq0MISWpEauxJ++ZLWyqQEhIXee/mtRPy75QPJtr1tv5H42VJPcnCZDeOj
E7SoiJC1WDUg/9loRGj3q+fZGL8w3GkcQiJuLDbovlq0MCxGMp8I1pjkj1ZO0GV7b5/NYGa6LH6t
knjvggYkGeh+quq70bHI4fHDdedMFSHUAjWbTlBTLBdeiQeMtkYmpVT9SDHpRhildYMBAsFce90c
DxDYqaeL9ixyA0qtCM/10AVlx/6bNO1SkAW9BZWsGZOYiOb2mh6AMTk/awGvVpVxFjig/RPyR+kg
ec6uL0fsgkMNzBW/1VxfEoPrIKaAypy3NAmRpFZ1OXDO1MZdfE5nJPG94efHzJT2U+n7PzAUsK6J
GqgLCQxrdJoKs4YX4REcaETNYBRrUMuQIlymJSjCdLaDapzqdWQRAh551xq8yLNtkzJCVjmd42fk
WjxtK8ZaYhCDPP/RriiK625cOWM3bseJvVTpfrZT6O9AUZEdhHuno4sdWCYgz0LTHqVZodUz/Qe0
wTCXnOkjTsC6NPOT2cdAVC0OcbOClxOqOgPsIQBaElmdp1Ce+glkiu2EZ+Au7O1eE25q4bMiZPd+
owccy9fu8g8BbqZ5vest904bON1G8Y3lcgYiyck4VVP7fwg7rx3JkW3JfpED1OI1Ihg6I7V8ITIr
q0inplM6v/4u9tPgDjDzdk6jujpFkL7dttmyW/hiYmyJrAmGAEL4cXKI8bbt8JrU3h6Kgn+RegEd
SxikVsicKQ9t22CRTPEJHaEQ7tIBJJhDm2NdLs90qPJJN/V3TqdCBzSNjskwp9C8/MkKIUFYEiwx
USMhC54DZ4Z1lcmntuFvHh3eIXN+yOxhOqTheGVH/29w0mHntVTo+aLfhVMNG8VpSOtxEXc0+VAG
pMQZew6TgOKVJPmzpKFmHIY6rZpEw874Hv1OnnMRf3XcPk9xgKNH8JadyaNtJjU8cmB+ASNcdrlb
09lCrH59fx+QLV/6Kvhpqu+lY1iuwuWLNuJHJnsaGfvkrBzDp6/1JZX2wZMEYCCDYAsrPI4vRq0A
nTj+ruyWTGI+rVwmqhIGomf9cHAqiSLpe1sl7DsuVa+VAZbDqWr8pCk/M0YfS6548M2cAtv0Q7lf
LG6kNlljKeQ+cdnF+BlhmN58RDh78xKMGHxM7E1BTpMXJPbIBDXQl5wQ9q9j42fG6bJLK2/ZLtK7
NYY4OU15T2vFT4lxr++T37Bm9eGsSZGC8Ys+qJTrFY1Tk0cXCjehMZ2g+FjI5h1EhrBQNJboKMD+
YObOA3SpRzTPYQ9N+xvHmD5YVUwJvLifS9DipqI3mdDtdgVi0hVFEqncYjJax2yKtflVLzOsOEAQ
Zpz9TBIabpcld4oSBpv1Euf0Qz87F8p+6Ee2AHhwu9jmMj81ISnKBNBfEyd31eyH22HZuSpWB9uI
b1Uoll0XLLvAjh8N4lwb5iHKbINDNqxvne5eGdV45JS0s2eoylhEslPgaHkokg8+X7Ta0HXALb7F
id127WtlzgT0KJdlAix+g7D9BevNp9fknR+mM4vACgdT10GBDvwn3mE/bQHwZH6JK9SDModfmI3U
jCzV8JuRT/NL/9iU7RdKlXVznPyHbqMf9GtqiCqWM56yll1R5QzYVbU1V46kqxgfGwDHFKutdYr8
6JeSTOuWKwiMk2X4w8WTWhln/LLUojAZJs2lnu36UjBu4l2wznkDo320V5e78U+tf9roh78tcKV9
19r8SmlMag0AQNZqSe3l11C0/p07gItqbOVfJtBq7CXmazmKr2nNUtg+plgwVm1UWh2lR3X25rIA
98ty2Xk2z65gaKtwI0G4MIaLqwLcALRvUIvnxs4a76UYBbjp0LTfZLqKXQ/pY0+dIYp3HJkh1DIB
5BqeGmeb1WZbS17NFh1s9obX3gLO6JO62MrRN/Bb3rhppcCYFWSynrpJzyWYR+4g38ZDMUeFHMEG
zhZAWB9sZU0ldj1znNmxax/LBHbeDNwyVyjGWRpW2wRPJfqV2fAGn7lGhf2dpQuO1ZRZF0rV3mkF
NlJ/Qf81ntHBW0FlC2OQfLKyZud4/qsjEtpYtukUjJHH1peVqFXvZEMZsDtBOEcFE+x6r27fXSX2
qqXkZZDqCWdlNnJhKebsUVdYmYyEVknJqkmVX2E8w+VPBWdq0O4KX3z6RCqoBM9+mLKNszupmUBp
Z/S7aeZJM10ThGx7K4yqP2RGps7AkCi+6uYrIOn1OEcqbykg55sO6BoW/tmyKMDzsmLfC4izBaS9
LStXpJS0RuhoBm/vudYPWBJg0xtwDOUhtIwnjorrolk+Yk5rA+9xcOSjTLEmU+PCVYE6S9/Zgcyo
UDrYrfbNclZmeMgksInQaU5w6eTOnnUZtSZKmcYeG+lccrmLxc3Pkauz5F4PTrEXhgtVUoH4NKo6
+3Iq0s+NX7zmygGPmHcfYktVWwkh3cThZjMCuuFeBu4dRryTO/t/Bi/eE+EsyTpmP1VqPM29M0Sr
PMUhoq62ijF7SNLdFMLMCdhwfyN7p/7bjxNrHNoCxy9sx2WkNBs7Vo32lTdkFLhq3q7FGeLLSmqS
wUvH/gQ3Heq1g0JLEDPIIRXYXIiGCfZL2kedRXvNIl2MpPNmLJE669RhV9Kz6PdLSOxLel+AdV2Y
RtiAlBMUCnWmv2D9IaOQufV8K1zzr62Hz1AyqbWFQ/IaYg/S+xtV4vJmKfneFN4XB4S3Y4F4X9oc
FQB/Y1YzIz8fdN3AdWh6SnyUry6kLTql5KgllaoX701SPmFNCT7v0aki1d7JLj3EKy6uznkXUAlf
DeKhrZLXwv8TOwYoo9hjH+4DwCidJ8tzmSAKflBtJYnSxOHVmO5hdFAQ5VbikGXG0UkwYVcKch+w
zsdm7KhOohiBoT39UwP1Hu0WXprBAqPqSLvbiwkxyyZsLYbyH6R0d2+I7DsxULgrAjQ8Bg+FRzOj
7Jwpgpz7njspVNEy+Okw/TLLcNOnBaHewskAqtDmf/+jBVjCuoRgiwEhdFFHNJcwwmerJcNezinb
co6PYd6S7+gBfBmIt7WPXltcYhU+u/14JdLfODCgJf9tS5Qzg3zNSAifoDLpiayoMhv8V8CffCac
gb3ya+v1z3WOUTemkIg/Zc27aZIBb84cZFwnWIWGzleS0ZxXU8jDc3pW7iDesERh7g5PlGEq1fak
VUw2A8Rk4eAax0njtjGGoT25DfbgZuS+LAsf2hEdCFHPyLmpnQy9msrrzrGqXWqLYtdY4lUztCch
cMMgrYtoqkx23g3nGrTvyJmRS3h7W/yFZYI4Au8by+BmnLwJfvByMHnJYPsny6r2OiCxMANYMz12
Ye7qM7b77KwVfZSZEU7UOXaXsKj2cZdgQ5pG6HI8Ciqd4hO6+L2TmneGDXizGmjEElDoG9d/Eqol
b+2A3hZ+wVYmM/bZtHC0UdAzGY0gA+ydRvMuS3grm6C08TXC65PFnaBpvFQa1X76cmnevErtHgwd
JvvWYZuTTcaPQhY8mnOQIU7ipx3S4cwr7jtJcnnopHs1/Ql2AruKuF5dh/P8FTjjw9Dq77iScMAG
soh+xiBJBcgNuydqVLdRNS245JvfZ4MDwLa/hk4Iwv6FcWFLf/TKxD3WKeiHdoFvD61Q98Ef+o9f
rOCu5J97XFdljXyS+tykrOYkR+PQ1P4J+1YbYba49L2Fjbg/mOyccFmjMaMa7VnGppETG09o7MT6
Q5y8RwfgO9NScPE8nd6JaXmhCOPal744TLZ0OaVh+rXyr9ubUAdL76fNPJ+RdQF4Qacl9XI1NxqC
AjyyTce+H0PmP0qRWQQ7fHUs79DNLI6TIA+RbooaFF7qPcZeuocBMVEHrdgweIaNcSjjAq7vuR6Q
LkC63nVa5Ptumjiou+Fg4q2nKAXibtxk9S50h7cwSeSTT5VROOtTpwz3hix6HEw0Gogj71ZQaCZC
b0OXWLXpNNOzJ+hZEnNNgU1B9QqQ/7wwX/ulJauPOgvKj3v3UtN8Sq9c3ZBYgHUh8vlrMeyfsIT9
7oNqIHb0SW3eeHSQnSCTdydvIN1d1M13rqn6YdBq2OmBB2G+s4nZNNwmncRjj1FNL3kgriJTUTgH
L1XI0jjoBdIW2gMhRT7TIWMQBkR8rW165fnilZOxxJ8DK9/Pof0qhL+Na+8LjwQixJg/zylXlYIP
Cz8Y7MYMTWb9N7DKN6I19AdIKij6fHjg8GSpnLJNBzZ984bmn7MQpIIaS+By5fvTqdAEw6mmeGJb
2EiqVs761Eu9nTsXkaz/URO3HFLlUo6nhz/0q7TXuHaIz/X87ID2sdLhzrm8zjncxyyJ7IAFt1M4
QElAtVRhsO8dFIZgrJ8GTDZbp7fvh6b/gvb9gAcGQjBtLVWlZ1ZhXJNVGvwaxKpN/6ugGW2L/32v
6+6X9Rjb3NLam8r+CI2GTlI/+Ze67TXERgpjAqqtYxHEcK2A9vXi5M+2G9GGU+xmFsMeeb7t6IBm
qTRaAOtWDuJ2b2VcxXMj3HOA3KVJWezJb3Hu5R7kQkzqBD02fWCtOFm+h6pnD9hr0o3Vqtv6JrcX
DNwMm8HSsJpPjqzOSH2lTvYCw5NoYn+f6AYVCJpcqbzHqlpX0mwqowRicVS002vGwCAdoleLrD4a
iKNnyvbmbWOhfCmI7QzRm2XEPw87fl0etFFhNs6pIBwDKRA7bmLv8K/sg9H+lZmw+LQBtirjZ8nO
7zqrdrvU61FH+2MgZLMtZ4270RZPsguPZnCWHP2ebdN1n7Jz5OZHB5r7SQb9H0mflP14Bz5x/gWb
vLjsguzgq7dZocQtSSKypshZn/zbZGGV+NdRUwZyvqLEem08SfcAGA7AXkE1FfRYpzFJYId7aBuX
kT0zVmuFFWQo+MeV98pTdxiMuQG9mmMwn3OgKx9d2r0YA0J0Rup949SsjcrC/4Ttmu3q9F9Vt/On
0s6pUVzYWw00MLG++y459zlLmqKev1ubTDJw9Lm9W5BrVsNQRvQMUYhNVZZUX1QxEr0yqUah2OJk
66dSdO8Y1H5r/j+1soeO7dTRy8IUtxpl8C4uf95sKILaW4t1kvE4N81ngRHgZMu1AZgRbv07HBnm
hyQRB88aoS0Du/WcH9OZDtQhbDrl9lhI6FmJe/48XY+/reOC54wBkefds4I3wf/qQV3zln+Bu0tF
aXfpTCotF/ngzqmxEwZKeeprWCE+7ZvjYg8QtotH0GC7AZVz69puBYWGWwtsXCxFY/fLIfaDc8zZ
BHR+bj22De4XNqANDUlRT+o4ci1xkK7q99P0PnsUWU8mN7NhKQ6q/7EnnmsIVrRCss0U7HwjNPtn
VvhQcYKdocbuSjyulhn5BsNJt6zETxJMky4pl6dVQiADbKU/GU8hnXm8qpj3ZPbWLQJqcveHMEd1
6Oo7wmjvYwCbZUAuMhIXtKxlb5dO+1B6+Uk46wNXqsZGmsjZsCN1sYhQh2JIO+BSf9g/rZ3g8boV
4ZrcZqRHPaC0OIM4yBzMGewHTtxiufIokr4y9sLtpPFRp2kVpYviOZoc4qOKupUCLZzNptcZ0YB7
ceONDTQzCqgslBAnTNjdL/ZHli4X8FDTphY5C0wvePQn5mgsxmiWE9vD0C65NCE2D20a8few47b5
FTfOPGxT+OZOmQ6HReg/2D16N8fvFufNPhHE3oLh6HR0SxW6QfYMEKSSmSDLoLnr8n4JCzMafRpt
ZI30SOGbithxnzHsz6z4agJLkL/PusxfCnN0WUlU7OVi7zGZTTrBBwS0wKZazLcPS+BdSUfhmIXH
Y08zv8B0+eOV9b6acyQBHEA72+zdXRsu/Cl7YkuEyjk59prbHw/8IgwwWjQ4x33xSTY34PNFGLyv
QqogicVjb2U123GcGnhq+66oj2vHR+rjc+MKzRQNhGo28lewuxM6lvnF/Uj0kvPK4wGchuIcYi2K
ZsXeCDraWynjds/pv9Ez7+pWsYohDwjeuqQiNbbfeP8eepO4Iiykr8YGL9SZi7/DAdjw8eR9Prl4
YS0DsbeogqfRrvUhxjHCzbTTiL4exoKhhjc2INKV9eI+DanPPXfho9UEN0aznn1BEe67cL6bvZZA
rGJim8JXbOcUkgGvWXrFK/at7UacT7LmSy24E605oUvXTMG5nT5Kd6YEfETfGFFHNo3h3YmY0rTE
N9JoBhrJfwxxvPu0CyhLTVUfQJuDow4oyC45+SobQ+FoSl4HlH1104J6T30tChJ/uHlnuUpHoWKz
odmOF+2bGdb1nkGOwMBK+SkUdirl5Uf8qHzoLfyUlcdZ0gsEKAcnnGp1dQBidgtnQApcsszdTJEg
lmyQOFZfbJMZ9vaYctjHpG5KdEJaDgY2ityS4j7gaeJ3mwzVX1sk75Md/C1jrkRmz3qqzeqXDrPM
Dsfvp8d+YTYQVGQg9l5mfzgFzVy5VtFkmBUbeCPe1gH+sZJMMu2b2bosppTGwNdUBAEVDDBhN4lT
L1GZWqsbrx/3bjXiSvQomXZpZVnRBDhfsN+KVh4lHTHbOOA1M+qcqaa+B0JHwyB1P2gJzVNh1eg9
PLUpdHb8GaxV1RjfehhRfoJjI8ktlgYNDjaugRmGDz6aJzZvetNikN1bbCVh/bVORICYr9oFpttM
NvhglESLvW/MQnj336sykBPPfUj7fANxJU3dv1PWHUfYRX1BuZxdL+9ILXRuVN9+gaA2jdV6ykp+
y01O/0Pu70dlRhW7TqL2nn2eeT3WNqsbOXQNTiXb3Xmpwbpoure4fm0M30Zu4MbPq5vJ3/Xbk40/
g0savRLxgHC5htZSTt4LH3MGPcT5jYfRCjcvHQtuD4ZW5tc+dfVFCTjP9MNh0ceTRSHMLqfPY5Mr
NmP4XQSApgFx161xo1jLAcEN65mEnlyZ9TrP4sSmu8TgdxEqvHHcPPYs/7Mr3ugyzC+YGeIjBXXP
3hBaW4vis2Ei+QpcGrWkk+qeU97cZCWQTgwqJNsLrtIuMMWcoXpPz1S8txIkKG8CMRcA4GbYeRd4
V/n5o17UVvebmtYXgcQR2og2QAdeGLC9UzXwEpg3nmQ5DDRCbr2kvgOdTcdyi1Ght0ARzpgJInOw
7nV8N8VEsmU62htF5wGOBpXufTwdOBW6I8kJcKNz8l1gwirFWiQ4cIdFrvqwbG1HRcWUVqxCSsBO
KgsUS3/6IRNArZvZQWilw5StB1a1iKggB2dN3Byb9C7oZnWmrfdRdbmi0AyyQAq0OrHY+WNN/7AI
kNdBoSIz6ADSU1/a1u7X4k/ItgbKtNfMLy00di46fGeZPz844zzsZqxOMAao3wmorPLNJ8vCziA5
SA9el4+cCYzhAfo9jm56CXj1vJcBF0Nt9s8hTRy9Cn/WdPGQR8aE4XA27GmPg5WMFHRzGu72hkSp
SCuFHlSPZyHCkRl5oN+GtgntmaisM2U1mmgqdwqmhZdpDq8F739rEC8Lu0d3mNhIkKvNKewO6vFo
hPCxY20UXD+4k+DD9dhib/IcBxpO91faid574qBbQhYGVacJlqCgulFr+pBQpgeLhy5iNqoH4ccF
S/iTmQy/rm6wWa2Cr1us1iOTvp2SLsx4jvinbTSRF6fidwlB6zM9reNNHIJlBDMAa7pqX/g4LpFh
IOXUEG44rjxMFerH7/RnEN/3HvcuVepwVy33lUpClED2unUB+aFJtr1MX8h3mIcCyhteKZ+Xg4mg
IgW1Tviq5mWxuFjy/wpyHIXu9aGqkzoqQmNtWZzTfe4PzDDwFndl3ApsbuVFiOYzSTHue1xbEcuZ
ADlIWU0VfA/INdX0Kjp5dJhAo4WuH0gOVEw2Xko/A2tsMSocCaFd7eQJP6Wz1XbyrDuUILG8+l6R
7TpstW2KZiYt6MJ940J9ANBUmzZdNDPnipc37ODa4LHzsXOUgrqupZRMuuWhoAdh1yaDONqKLobc
Lv9itCYancs/6HAvAQb9AbPenS8aANn+B9e8f8A0cPKw+NtaA3jDcG6MSOYDVU418QDRvlKy+dKn
GD8HBwREUbqPgcxYs2bdHW4xuTUTr+Wyg+RrzYhPLmKtZXeHEJv4isoY6DiaxkPmDU+StdARHsx3
Ebq/vgeMr3IvbT790HHc7SxW1FwQiOeY6NCYo7/54tV5xoe+4WqPI8KCDtqZ/1QzpNdCll9ejPzo
42zDNzYvD0ZYROqC9hHcNwVg3xHlLJDwFIwg/4g1TuKxLCFKiW87Bi/QQ3jeZMW6rs2rh3RtNfbS
6kZI4h8lz8nGNTUqS8AR6NLfUGF+jiYxnRfRhAeagXZjr+StleXrvBgtCLv8MHniN+1omyBf2Efk
4lEEZPM1tbZ9QY1GfjVo77Ny91IRlxfZ7B0d50TAf8TzyKpytMbxklB1YyzpqbCRe+vMJmMODcXJ
FWC9HBdTPWYH3DG8Qchj75vMuyeeiWfYz1lPQY64t4f+fsKAtCOJ9NoTamDjj8PKWAkqeCUi3lrZ
vlfey39/geUON7T5cEf+XV9SxZfBcnDvx/Z0MmwMMksPkCEldRYJhtsliL3bGpqsiw6jXBBQzuGy
nS3pxJoge6BSDyNxJr60uuW07SjlzfPOegxj6zSWA7XMLCH3s6Vz2hjfc98xDrkpJMgK+Jozf+sm
QGWLcWlReyzlXHKPXTUgn8oLt/Yj3Bo7egtQUxpQaQl3pCoABFLavElLVXkAJpCJfPs90ZYbEUnC
Q8edjS0iPU8BIPshXZZdI+ODcq0+agTlyD5/FWM0Z/uskSZpZnF2SjI3A1hMj+jNKGL5s1saTlRM
TbvVo42doa+vY5hce3sWL/W3wBQc4QKKzzXb403e3nJQk0edTs8pKgpVzb6/9xRJYCkN64RL9C4z
QIOKYCEj2fbZJowx0gD09NnucgqFrWKSX5sGsmpm8gL7RKc2czKN33TFi3MjjZO1Qq0WaeO86nnJ
xTQ17ro5DCOUyZ0s2PmRX9is1rGNS7bnFJuzEfkDBP1eMMQvyKYRLXocJksmD3FcoJVAl9y3tQJg
kI3XmhpAtiyIeU3nsUloxNGdPN4Q9bREjpVVL2kotqH5oPqJZ7sLv2RuAjmhxCSslP3oS/Nz1KOx
D9rmbYDldIslMJg88B9y5HnsihQI6fk5NChxSDTCKyPGm+MHz/+hoFo3+EfctNpabHkTFPnrYFmE
GkkxjzSRbeaEX6uZEKjpFYJSlvzm3H9vS81YYA18XHrVeFE8Yc3XZsxpzjj7Ae3oVJjqpmcoGhhM
GaEX7hy56bA+pDPuSxblXSXWiXyBvxsk2EVC+lIK2/TeJ2CQSHbxXyefP0TGTdKzHx0bW4nRwbXR
yrTuQ6v6W64YGlRT7P9zOdwU8QRpTd09ir979Ev3qZcQ7loUfJPJ4Oyv1kfOMPMeP5OLayMNo6Zf
rgCFyje+MuOG1newrAlXXBB8KFa0TOob9n3stbDhXOqaIXDM7Tfwvs52zq2Eh4xfIsNOf/M7sgvW
A8C47qEklrqzhrijjh7KpVf2MX1Iur5USbLHpAqxuZ0s9vnOizc5I0xSfNOyH66CdueHfBL7KkhR
/YYgi+z6iYTC+MYEeW7Iu5E28KrrZLGYpoUkcxpEoeGVQLZDo1cJyo7bYjI7H/QxB1uKsjAslj5N
X61Xvi2du/XduH6SWOC6tDEOrSWLQ5uN4i0trV0IRmzJ8BDEBjtH8jBs+RBw6BOdvOB5ybnVD/06
A1HbGOGOcS60hR41N8E/Yo0O+CkMXqczbn1Yyvu0xm8y1hwO01Qnx9Jbd16DAySWtUyULOLJTMR4
J8jvHZJZFruwuuY+JvCYM/aaW3y00pab8BS7Y0TDMA53YVFxaLdP/mK9L11+M6u22I9zCy9kfUrD
qhsezAwf3PSvQMROwsG8JObfIC/aS4ebbxnwPfqTbe4KlwQery51okcDWFD1aYe1fYYgFxVjH3yU
uLIbk42mUVG3GpfO36aa2wefnrvt5DsiotGKDuLRnZ+GjEl6vEwhumlTGNkDIgwIhnxjUvx+Ro2a
jy6MvdigXA8jyNWk8GrDhQQOeTa+aNuhwS+j/0uxMQX/srUSYb6R9BqOBXVrjjcZB0zSR+O/3Df8
SIe1Cp6Ocolirb9bDOx3gPnqozFKN0ozFvmjMj4lBcPjqia67pg/5rVvbayUlgG/Bzkdg7jdB3mS
nyx4HcxBcXXgAjbScy3Hu5CrWCNCcWAFxOXUYXHVGeNlDHCW9tx8TEscJ56Fo4VJXnXeLmjc7ADv
zIrs1cnOo7cn3ICRjjq9a7Em0JWbDfvAm+edSgoM6SZAYGtp0ivIihOFQp/V+DaNWj4k5XgbTAgM
eGH+69I5dJ09vvMw5Ao2Q8lmZpIOZs71w5XJDuNVHZvPuUj3xPTPWd82F56+o6cGdeocdgNuTCPT
zAYQxJxO7sOBN0jlzJ92Pt4XWBq4F8Hz6sH6iN4NeIju8El1xxpJ8oIA/5XlFB4bsnSwJqzRs/xL
xcJm3c3nidwK+m9Y//iG+Qpvhse1LD6U7twzHCokOO/OM9vpDtfIHMH4Rn3rcYTzarEfRF59GhYn
ua5s77pwZh9dLZND1o831L/8WgW63svQOmun9a9VjQHcR1scUglEeDJXoy0giKpk+rBXLHxW6FM7
mbhN56q6N368BbwiGp6+JjMbIiQp1mxi7c6wxvRZKTbMtpweHUfk57VL8Vy6bLnsDr3RqQqBMYDg
VBa3CInjyIQxXMcFG0M6T8nd0GThIRxIvDJ8b+DXD3C6qmwK92mMbB8aX21estFo8/mBqvtTRcz+
rcqJUZIAWI89UjVjk72Wdq+j/1h8XcG+x7ZW8ozHoi/RY3+H5ECTYtpQjbEw5yF4bCqinHk3MSDU
XgUDeWkofw/+zAxNu6QhHLKEVBZPIXjDqiCUhtUe4pfHNS70mz/9SKox5lrUGUP+PWVvtGzQoZbR
YjRW8qezO6TLlLIsjQiL7yRlOrezR3ChxBS52/EoeWQQaFkkdb4ZZh/djl5jN+zm27BiaZq0xonH
sO6vdWmLzlj+BrDrPdTXQCPRg2Adz+XrUNTiby3kWarsXxhaAwMJRZRu2U+fQvMxiwuqeNKtHrr3
ri1m+JqsPITh/DWIVbAl8Rk7dEnXLrk9ngpGYa2xptfPvhAurSUzGgl9z0d2pGSRRh7x4Mvq/Twy
83TZOwFu8FChzMnsxXXm8d7hO/Da8Z7f3kuiEIrMfsD2aFMhZ7o3xVt942TiByfcThPI/HI4sLvE
+2HLbb4K3f2knLVkw95T4gvv85y/jG0Tnl0MaKQLBvbofvDBsn6nSzxF1dQtH9P6v3RjcvWI4+Gc
FDEFX95iEPXjX8LSyutUMLTBC8eqwv1mXEjvVlOQ35Ju/JHFwmCsRRgNyJ0Xp0577liEXHxpfWHC
ORUCyH8x6Q8gNRECLj2+WF5hNjynK1CejF13qkPWt3VzTOKmvBoWqrzpg1GRSdYfm9G9oyXJflxY
v10N5wCTlrsqQmJSsTFchUaPE3cA06GoRsUgzhy4zH8KkbuYNtmdApxElHDDcyMk7QwjkRUKMx2s
FyE9qdHCcLdJTb8jGTJ8cBmnVqmygdLolqIrx/yIqyI/k+upD23X1Xscb1du+XzXZWnuLeBpG99v
0N9Z0ojqTbpNAiiWlwz7AZJgaf+eJYt5Ne0bCFGNLluX3CQdrvtNC3YcCqqBNDGI4JS1U3ixx5Df
dgEzMk2e6s71XgZsTZi1qr2wKg1AIFwuPKvfpfB8iiFQ1Twp+BHWd2U8PvdxbOzbmCe2HyaYe071
tZhVEJGPVbGGhoHhVqtSnAX8Vdymvs9PoWtuhT7QQO48lia/Dt+JqRhfaHVGljlK2nbzJDPu5oWl
A79Kf2fntA8L0/2prAGLikaNg+e3McyaOLkMCO36+Yto0cy5e+IPbD5CQHiHlMPakK7Jp6MM9mXA
kouELn7B9Fzl9h8+F+xzkf0zy9G7vqsiN0+pHRzeKeStGKhyVAa+kk2VwpMIhvRfwCBh0Bdy88Zf
C8jENjPz8igZwaDsA/sNOyzINmWV9ly/DNCTDqWnX7muib1LaGs3sUHZ6rIm52sjeOtpNbx07TpM
mdchSZtowu9eccUclXOzdaePS219zXZP/MUKHzhekGECNRySno/bbM4+9vi8vfjdp0/i7hZYGmG2
1GeJHXGdgrMt1WFYGpiToBftqXOSuEtgPPmp/hSTfA706rbo6SaVCKmlg62jTKg79ugd6TnsDLVQ
RzqNcfTfkV74LESpDMFTFB9pU1mvTIyFOAUAv/MhSvwq40PGwsXwUMpSk4/rhDxy0GX3MwXgJdA3
z4FZv9gxjGBjBFqHHo+SbiTvHq3ZG/gz5UvAhIKSt/JdOm3FR1na3WVoOuvJqHFvDP1abozfgSs1
76iaLYrUnXPVboZUSkBg5rawmzOQr8AB/vu1qYHqF14Oz23NY8KjS00d3LGdlwkeaexTlzqb9hRg
Wk/a4GdHtZ18kBijyL5RZzJUW8UvfqsCY3kWUpMnTPfIUCOmwdtsaOeaNfgjsKamN3x3rCoMIIjT
koooNYN78Karjc5Xr61rb/w8fk2VuvEeCh3M253kkp9yi9k2nsDQ6sY0twDhw1CRY7sm8h5ybQrt
S1NUO4V9NZtxT9lZHeneFdTXOnhkls67dkV+GkFQina0HxXA2m2jz9rL/D+UQOBz/WI7qH9L0tUr
qULckx/jitz0h3GM4YekKe0duaBqWr3LtuzvYsiN4FtjDhqPBX9h48Kqc+U90RzubrTVq7NFkEwT
YnzycwKhFp+fKwyL0PwY+756MJo0PxazqVY75sNA9cvz5ENQWuB97lpUyjtFmai9RKD88H6vc4zl
nZ1mMn+CieWT4D+I10889uvrIzPM9tZmU/fuY44CMabdhzHlgyL6IxTq7imXCatlUFXbOC2TB5GU
Z5EVH9VUVD8yts6qAIZjzMmjWSGaNG4IUBBy5npR+X9jXf5DS/8vqgt9g0aAYYQ7s/kfD/r/oCXh
LZW+T4CT2pwC8Yd9f1KFDEtpVCtZn7mKrr0zJi8CDA4N8Y24JpSg9HTsTcp1YBpHY/iuF4MpEt9l
YwUHNcDFSqQ22b05Nx/642ayQEdwfu16Ju9rgwkj6ruOk7Ytp//PdxT8XzBlHyORZwcWHJowNPz/
TafKh9DMamRJbajn2fLvRUiShEWnA/Bjm88+4inH94myRJKa1Z5XtTzwrbWhmz0N2mhvYYjcW0XW
nDl3ZoYnNJaIDHJAw++6uT5Vi/2Kh8U+Y7aDMiJmcUhKy71PxnHllNfvpg9IGBpAdxEO63e75C2g
M6e6Qhk/B6f/YexMd+NWsi39KoXzn9WcghG8uKeAznmUUkpJlvSHkG2Z8zzz6fujqvr2sX1gNwow
ykeylJkkI3bsvda3GmHld3XqF4fU4j7oIAIQVpW/KsSVB04mTGBKcCpdM6dDZywUo3NbpfiHLSRn
q1Ta/jnQBvB1OjiYMtU/d3YyoFdFIpqIPt+FvMqDOZrHj291rNc6UfW+JhARqdB0V8XjcIPUmal1
7jqXCb+JQMR/Sn3UVwZUyRp2ZcNp5JiK3DjLelJr1ahw2Q25fiuYT22UnQFcVua+HCWdxxYl8a/v
S+snWCBX0ZT4Tg1dWHOgwve0oYKeT0SLMlzCRbs0VqV2/gwWx0Jy0nxcER4A15Opsi0IrWbTBDz6
mUEucWjhH7d1KD/sGXk3RzWPwFIM6lzW0XjX4vu/8Xw8VyFEbxpnoJanYOfk/Uuf2Q94uLpN2FbB
arDba8maUVnw1Ryy+TqrrtZajTqP8KDmVjf7bcJY+PzrN2783e2rpAFgjgwxgQf7+zfu1KMdwV2b
LzYeeUqbfDsVZbvwo9FiB2eZnQJ6qzKxKUB7so87wfH41y+CTLqfoDsCeBkJG7bhEJso5svzl2UB
26TeO36P4q0i85tOCJA81EdAB/XHWc+E8vVUJe1JDpX+qemmJxwXKNSG4R3X+BPOcPcllcGXwSwc
0mI+TdA6SwzWfZhh/RQTMTKTiT2N7jbCcNLuIGmtSo0CfNLap9DM35wJb60kCUz2Wr20a4yNaF7W
SYHmDUs5ffG58KvdI/seogkPiHnUgxvIum89Z/g1JS9sPHo3mY3xDyUgBVhb36AQWtROhDuE1PKN
MazLcez3lodhpUWlNWHHXIky51zuYgU0SnoOJh06DmLOEjf6YxK+jD5aWhvL5zKOcOY0rv1JBQPp
P/xnT5899AzSGuIp0JZrb/NFzMu5Mqc+X6AvK2hBYoUfsZRP2ARjVoE4GO59ykeQKTAEJ/2WBh4D
44B5NCZwvK5iV9UjshGDoxHjYi/XOQko26Jz+6ijpRp5A+s0JMqhTQOEQR7AtMxx112n1StwMHP0
wxvS52hdV3RnArd/bsXQrYDs0q8v3LUeOg+4vZEMQXoJZ8x9XZM0XY/+ppmred8vTghbT5jC7lMD
LGvtE6MAHu5ZKBxA88pCtd1AqkI12FANKtb7ViHkRBJUAcA7yBi/vTPQh48UqAoz/VyY+mU+UMdm
SxBPgb7Is+XArdBhaicaczKzS1SpkbFPvxOT86ZXEH38rrjtJTEYVfZk6+VLqOG4G3qohxYqf7/t
w6Up+L0mLh5ku8WtCZ1j4iRc42KAXpMthYiu9WCgnTMR6A7GTZmmA8pOQrc4iQ6t5KN1xm2URsUG
bxIyRsD8A1m0SExKBsgtfdpeMMzKK0g9eRpUWwasqKk9E7Gh2ahbQsxFVaTbtIWLTutxnTYolduS
10YQ1HTPUWy6VzZ+3DGJogMoSbSRwUMGx3VXFKi0Ck33jsSE4fCm+7RBd0H0uecNB+mZUIXCeDv5
nXvEZ6rdmCbObLvP94Xjpmffm9JzF91FhSkP3PT6scktABCGRZ3qxNyezUBPIwtpviRBzNRFmOZe
GKZ/4wbc9rFdPEcGmIc+pxXaiuW8jLpsUkk0OlxVjt9JjuSqsGftV0EkOlY7yrwek1zk3hYcJ2+D
Tl7zGg2ANzrIrmc1hR47jNyS+ta1EQqEiGLWmWVnx9C3HyyjD27NIP3Wjanaq4TCzG+y2wbQNR3I
YClG8gLboNhGmgOcRQTZ1jAQRZC5rO+x0c7ubCTerr8Vjgd2OkNxwbztPCY6XEpGkxtGk85aWd1X
bPzIbjKaSXlBB0W17x3RVvmytcED27WjNgqRgZERW0zukNMtTKKYjxkAAwgE2A1aThBGSEsFRvJ9
rWhVDIFzMs3ZbIUSa+mk5mvfCusMdORR6xNFnmiC1MsHrZUGdrVHe9kUw54MoflWoKhourHZKUUp
hHDGJ1ojex2cyjsUKPZgJNDwSScvvGQV0zcvtIwTbnQlWofZow0EN02/1a0V7sNEK8gvbC6RxXkM
RQYHNGd6wApfHTNUwJgrh+4lyjcS3VHideOl8Bzk3JHAKJg05Mn2zbiI23K405W/bhBOXIFktFWU
nNkdHiEs1pe6nO4nmESsiM1eyyfOwphMZtc5n6Dy0nPYFS/UFeQahSJZSd2/Vk30OuU5HEfr1ZrH
Y/RrcTUExSojiHArSORiT6gyVC5GQpOINvAHFLKIh3NRULPEDR4TJp5rWSsggGX+qSmN+g5G23Gs
uH0zJ4hW0UDnNg9ltmyHjFixnNktykXAn5qgG5WzregQSbbTWHOsc3CkocAPPmG4XksBQlUfLHdX
F/TOuwLgU+ZEnzIntdZaKbmjYUmEEXoNQJ/BOjPpd2s9qsisVOlDObPj51brr/ffeY//vihn97Vs
jkMuYjdikb7ffftGjWSpdBEibjAmNUFOG/59jyekMnbYlu6ckBLo17/z7+KXHJD8FKQmP5AD0Pe/
FESDkWsmax3tdGsDIgrUVIAWuDKCFwC/3aoqRDgz4wgu7zKWcElDTJAmlKX1JYWhuYLXtK2MqFla
Abp/3Xr1Ik7Vv36ZPx9YBF7ruTZ05BwyIH+gqnKuRT0O4G2BMLzdo9AKASfj+qnatt7Q5ORes8sd
QhZnw3D2rdGKIyDRdWqjpNT9/M2LiFPW8LTtUl1C+2WG7CB8ZD1idQk6e/aphhsTHs9K1lq1ohv9
GDs9ZBpFYqddVidIpKvfvKmfGIe8KUef35PgbMBh7PvPPnVyMTE3YC6jKyY7gzfssJ2cI5r/DHJp
wQ06ln1ERrBJnKCGwuGsstJ4L6iLtIREHY2fPfct5bYNETOnsnyj1wa2xzMs4IxDcLKd9vOvX7Ux
f9Tf3abzq7YsMvU4Oc7/+/5VOyLAcVZaRGEVPeh25oQ7Wl5nuzyVJhrxAD/gMhaxBoyOUboRWHti
J8CeKTRDv34p8qeqmb2R4F2dUDhBoM9H+N9f6tUhybQR4sssYUnQEwxoGTUcgN1YrjheTVj/GXG3
TUgMpRoMxmZ9cUFiJnaEhlkbonpXGSKzK/GrX9BHNg+hO3yaEjbEzKyiayDK+1oUp8LovW0ecpfP
ygETCsa+KRDi4t0CEcO+E7tsRX1JjyYFreHH7i5vUV9Wyk52GfdsQQfrbQjQJsMYtME44Ozv1fQN
d5+xGW1mfgYGcfyye91xqxsnkevMbS71XBSh6qGQzVsKK0q3vGirgz/xnYxo6XgMODzI4jzlOGrS
BnahnxZf+lIyZopzcYdZNS4RsSAlih8l2vLEGh4qXarT4AYg86zxrTCRFf36svyQlC5JjLDQjgqB
MtzhBnF+uEPSvsgtE406Uwn4ZRaWXNon9THtMGnL0hnXLDknBiOM4GQNOiLrsdnk6w8BRWIiRcW3
u5pakWOeNtecSzmZC8YEAnsgnnzbs19kO9x+qG0+WNJ4LPKF6tk1ypTiq8mEosAFRdyZx6kYlkbf
yFUXF9m5JYOY1Uz7zaNszcvkDw+FopPimobSbcUd+f1D4VVJ4nOcISSjUzanNhuzj69fdL++q6Rp
3waDni+Z9AAaoXmx5pjJPCVw4nNM1ZqzsCLWibL1MHdMIpOYou7VpyVw5ZCwYyDICSenY54iIs4D
ZgojXdpDNOQoxLuIXgyk+yXZd/a6F1nAmZ/AUybbnzR6OC9l/0TbsPzNifXjRPr9O7Yth4GnZIU0
CNP6AU/O5EqLo7zXwD8yR2piq95VaXU/hfrBQpl9qdL3TBUg9xlizapHZ9mRgwMYakyefBPVazu9
lEbgXgIt1Y+hRrPzg/mDOiA4ukH4MAe2b5IOcnBfzxbxSQwXdIHUTKNvbmM098iacgOUvsetMTs9
U0+/4Lo2zib9YLOf5LYOZ+WvA7DDLCrjtrExYQEUXEJae0Sc7x1GYkOq8OpbOJxyCwE6HuZ5SJet
m7Q5egYjwRYIPMJBtdeq5OTqiTjFvQdpMnN3cYBGopKd/ruksp/XWMJW4IeTS+nYhvFjO0Dhn0rK
cGCGMHVo4gxw+n6B69TnBALqtt5qmEnAB0Ag0yxmPQBPK95xfbVGbv1fP85/A6LnxZgfLRldEmnw
Q4kAaEg3q5IrPeZ+eFcqJLqU0QlWRgCzPuydGnWKad40giS1woN3QlYRNsT31PXb34SVmD/h1QUv
hptOscLouvVji6LVJoTlLWk0fUUy0kh+PYu1r28+2v9MQohJpnwOkqBa5+bgQDmwF0WXNUvhZNNV
h7myCDXP5z4kNnvgyCuCoN6gWUxRypWU4KXO4+XUbxmu4K0WOYDIGEhFMWK8X3+u5k/NLmHPoaG4
ReifSGMOR/2u22IPRgzWTMNP0KarcXb3xioSx8SKX9gwYw43t/Bhn9yix/YHAw0hVPfQO3T8Q5KI
mNlpkBSDp6yqmOYZNGuqINoifLIPHGN1zK04vCnu3E1CO9Fys/42lgnZWB4+9d+8l59qV96LQU6B
K+V8034UDX/ZiV3d09q85b24wSp0qeyb1jghCiLaGpGYQD33Iryl3ujpjg6HWmqGhKNgZE+5wz7n
Uegy3KSf3qzdar7PScc+lAF8RhWNd75Vm08dS6rWZGDKjAxpulZ9GxJlvVi/7Y3/zWVxaMKxtDHO
NHT5QxOMWwjlvGkSy1eMYGQsYrvw0LqbPCR3s52h20MtX0qIfb0MjmGXaLdjXVj4TT1nnSaipNkv
5KYa833Skd6EZkhcKGKmRWThWOtDOltQDYqVxY2F3OYY9+/mIDhXtXr7m3vM+LubzDFJ95CKXFpL
/3EvdgotSvuW3NcQnTKKJCZ0nvSemM96KxmlFzNBfJflUuP9SSAxasSGiBu7IU+aCSZTpnj4igV+
Mtry1TSZ2Ea+sZ6BS0tDT3GVOTlGuPssfsjQISHaRueSdbS3R6O9vDuWgQbcq5+TYjYJ93Y6g7rT
fRfrAsQBj58bWf7N0FTYvgcO4OOIeRTVAhuK6TwKDeGjEd0maeJcPY2FbhI0dNiO8hXmXHXKyuml
i7UT4pXiPNXmK77Z6gp+5Dqi6K56t7xKj3AYyrVKt7MbZxqAJVVSoFpBpzfYWA1GkyQ3YlPVVJ+A
WuRblKLzzFl/0SSpUV0XnkxZMUYWjGqVtre0Ol7nOrrrcutdg6i4uC5NTkfTEZXRYVjakNYleN0K
lNjWVXi96GHCPsxaczPNct1aG8NVjKPNtvGECiCbK+y99DsJor8Ja5OetT/O9xn1von6/BU7M3ar
WWHU5NG+Cb8SgeuukibvbzlYbOZpF20o+9WRKU7oOO03WT3b9IIKc66tygux7Po68yux6gLmaXNt
MLZCf6njIYd9UT62eiPAzAEwll50wjf7qASJk4Ng8PHrpUL8vLfJOR5DUSWxKxAr9v2y54x6xLiC
6tBqyxdvgqO8qIP+Zuyr2e/oZluzxt1GwFO6Crsg2jh2BAS2ZInspx5puW5Y61o0970hQQyysm4L
DybuVCCFiWlJTppwtzjpaZ6TIrjV0a2RoiWn7DgMRQ8JjMmUVYqKE7aerunPfdLA5WyItbW2VWKd
CuXDAK8lVua0njZT6rr7LLWvnRnffaitjd6/yWK0PcpSxVLzWk4dWfGgPKGzjslmHXk1Q2lPAAbS
YOukNTblzgPn8utP0vi56OSTdHXLkUo38eH8sIHorfDCABUot1aW7dWTJ+lxCQi2NQcADg75yq7m
2Uh20HvdXkJfv6AzQiVZB97RQ1r+m0rho1nwfU0oKVhcNgHmN6ZuzbvEX3aBNA8d1evMhoaoY9RF
/kCODmRyW2CwM2RGmjGuTD/GEKHbKOfiMd91SZWCtrBYShjJvVLc3Beh89Uvs37PA+zfgS1ZV5od
H6MqcVaSh5OM1IRwAlRmOEGHahdrzqWaxBnY7cFoRpO5Dh0/CR0TyfB9Jnp1N8IHIkRCO1mKpvmo
wccMNRqZ0BbebEb69AGL+i51lL20zI4eVeCkK/yp4282Svfnu59rZboWUy7T+rmYisIBe0FVoKLK
hNxrk+0dG8MIj7ow6nGRFqTqkMY1Z9ul12l06LP0NkFWQ7vHAsskKhicPVXRosZs52e1u2Vgm6zL
CYaOBSjFNd9UlyALQh1Lf1l9o3QksSRRn61MmQdCT/U7HSzKAhKbvqpi3EbYAs5dLKOzi+EHrsi8
KIeDedYTaZ7pCQeV3ZwHWR8JqU53QYyaBC03khJ9ZOShgIqHVWredw6/MaIGvW2i6WmiYAKyy2AA
m9NXsi22rdlekE06G78yVpY9FsRjjkDXjcZZBk3zEiPKTzj5No6Zwl/U86NhNk8FbMsCfRu7tbaI
lqBGDlbpFOjLi5Wp/KfJFPahpBCAOERcM4OmtevE4SYKxLBNOBtY0dVsbDgxGiStHvmpqcpdAW/k
YMbP/vSZgRJnrxxcMAgb/fTvP1zrN5f9b7ZhpZNO75A3z7pnfyyKf3kychttYmH2/rLz7/WAPoXK
vlo5EofOwHcOQJmYB+045WBIsWDuozA7hfkYHpjALhTsXRG24xFFLXqInHyF4UqiD05B07vDZLu1
sO3uPwpilc4cabOGWK7i3/Qnf86CEfOp3jQo70n8giDw/eMdGcKMS+HRrwrcfMsG3O2rpN7KwczO
4U6fFJMKxTBdW8OqHm7cjriU3iQESJz9kAQkXqa7ijnDLIcpfyFDPT1lkfrym1Xxb54wx3BoZ9qG
5ZLzPDeN/vJRBzWrYd1yu+DB7lbQTB79EaVN2SqxjlK/n0l8gIOmLAUAKLxtxpM0FCQINBlNrV+/
mJ9XaOXM5ZelHOHOeSbfvxantJPRLVKf7D1tWbp45ejEf/yK//Vl+C//Pb/8e3mt//Xf/P1LXow4
RYLmh7/+6+ata97L/57/zf98z/f/4l/b9/zmLX2vf/lNq+v/fvjHt7z6x/m6efjxO7/76byC/7zC
1Vvz9t1f1lkTNuNd+16N90D6k+bjlfBe5u/8//3iP94/fsrDWLz/+ceXvM2a+af5YZ798Z8v7b/+
+Yei6fA/QbXzj//P1+Z3+ucf2+Ate/vx29/f6ubPP4x/mrqiz+5Kso0EmhFaVP37/BXN+iegPtuY
n1UhGMkLdtUsr5qAf2X8kxqawTipijYltcG/qvN2/pL9T/rSBl9SLk10Lrj9x/99299dwv93Sf+R
teklD7Om/vMPer/fn0KERNRPQ56XYhjmfOL94S6uST2yO+0NfX/1oBv+AQCYOnWzVO0jiydLx3PE
qHXvO+2wDfhF2rgfiElYGubobUtwfMlUKvJZU3tvmBk2UFVstSotqemiASEBiOTC0jHzKmxjtcpv
3BrCTromqX28hEZeEN8ACbkLTOIEdFgjyj07xTjeRGaeLKmqi5XWs2tXhH9iTtWLLafZbUFKD2P/
7CLdmeBIyEob7RLaFIaG9YPAlXSd2EZ9gAWxCOsvH68Mq7F/19tAs5UZoNgryNRigymXhdrJHCNU
JrPsgEnf3GDCqMn06sylO0BLq4JRO8+YKoKp4gN2z5rqHP2v06ISYB3Fn67qr/Ach00EvYJJUpjs
UIzOiNAYFnSZ4Xib384oWct6H4OwT3dzC+dZrIB4IM/kO0KnfoHVgszdl4z0nDrS8Ja1Gt82bhmt
08aMOnHX05oqDcz1YHVRnuZWg88CPlcVQ1OIvPQmqOjxR9U19RGHAibokVBa8bAhosQgN5pQpQ+h
XwQKgpJPWyK0u3E8IY5wzO5jd0RuzpbbINEd/FPVZBH5VcVNC3btOfO7O6usUS8G6S1gIPjjc9Cm
JmsffkRvbzgNSaPaaVFX39WR4wL5s93NLAbZi7B60gpwGUOZkTZRufKWT+wFRf8NgVPmqu8s5qvw
rs3Mcm8cd0QZ1eNjBCqEHBL/+G2tGeD2rBRaUQxBxTf1adUj5zj3pkJNlDgbyzC3HzcK3rLiqQLL
tEr21Pr13iV51PWnk5ItEoURVFrcQNgCZUjAk4cJPscJM+D0ZjJIiOiI6WPj4C47aEP6iA7eJX0J
ID5CCfSF8x9JoK9nxe8BgjoRsZB0Wi/rrgSbFwetBmkTsO1CndYOukwE+V3+keTAcu/D/F1MbfbA
awDgK0oQXyWWMlo0KwXDhtazQd5x1cpNGHoQuw31SU96hbBZq79GWFhNH2nFZN4J7HXQarUzjOvH
1LDqZ0cWS5/JOjPoFtgFuV9DHMC19/vubMX6IhiHN7ss2rMjwYNw9LR37m06oDDPVLT9ePQz2FEr
qAApfqx2JtVidjRKgZuuGfdeP9dMTkh6XLHEgxpt8KAO//5QrMJxTi0eCcmUq10e9Vmg9lEbhzAO
4PmB5uhUPB5Rmwf7QEHfm//Wx6gwO8tWM4luxyC+2CcUp4zBpuqUE7Q08hybzKnDbolviE3eGjqx
Ae/3SEgd/m9bP3TQUteOIiIBqEV1LLTNx4VMtJ4wMT5R20i8O5FWTyqBA1SFY8lwgqS0CRWF5im1
A2iSgeB24ZXbLs6yBgO1T0eUs8KI0NSvBvO2TfpnZcwDUxnHRws05cod2+ispdUXHPvjFv9avOa4
5j8xW+U0llQYK1ItPqYDMRSINGHhSykXke2bj0fycZ+RAjEAt+MTh9fploRDAC5Sj7aZV8RHG9jJ
NYWI6Y/lnSe7cZ0L973CWtURFgLD0P8a1eNekuyxk158djXyUxBXgruv9XKRy3Tg/zUBg32ABWVt
2KuytDI0f0255eRb8RnWT3R/H5Iu/uI6VrwpkYcRMsL0v3uwJn62VWZrHLZ8gpmw6YQ288wjWCFD
ce7K2hmPWg6OT9U6JDfhIJsrU39dMog5JuhvdqTavLuDPMPLzz4zLudKl02bXUjKOnipNgKKtfJD
IpBHoG4dZoU83UYfJBZV3LaMm3cdd1s2jQTzABRfty1E5UEqD6QA+TduF38uQuxmnZa8BRozj4iW
zlZkzgEdnX1JOcyUU37UkAOr6FjqpbVEWZ9R9Tu0i2JdW4vSXRT+ABM8ho+UEKm2qFPHW8ScEVHQ
uvYCKYiwTfnR3N/WRbli8sPy0PdqXcLBHnQYAYZkwhs+dswfBOaCTFtBFPsmbYyWfsRzNTFWMD2y
Y7g9F0NP7wAN2B26KyXp59X4HhGc8YfKmLuC9o8q+j3EnQAV7HHLTeholEPjb8gfzdD9lCTpuDZ9
a1xaJL+43JJiguVQV/Vhqlqxqy3/MsW8Kg7BQqKLanCyihRjaTi0x6oaH7QC1U6a5vXGruJ7I6if
EdkxGY6TaIE4b03e2tbInzPXWOF5vNdc5K71dE3S6d42nXsXEL+eJx7AkRREZrllEggUsFFnUSSf
FT77Xcqmqp9gc7rHMajNhZkS5+Cx4evFKzIAyI09DBl07oyaMBMEVr6xS4DCxGw3yxIWCZ0tGwuD
867h4eKR05iDdtu0lzmUwxKFHuxYq0HcBMhslxnOnKDgNls4XQjF6WpPc5o48R8wDl2GphGi76RO
aApkb5ZFXoQIMIVPMRDuJmj1dc1hbp1JGHkB7TDmNmozJUSnyZ6TGxGlZj/c103snYawuQ45NwaH
lGAbmsUMtAoG2l/cpdLd2Lk2nKqcPbTUvEOaDVzbpsC5aZQukyl72se0ajhf1mi3HHfTVmWzN0qg
4JVQ3TnmXJ5jUThUWiEOyErWrQFIrFWDOKiEkPvISdAHStgZQ1ybu76Y3jKyFwCU9d/UoANerdyI
EDXBJ6gj9gLJdgIu16wUCIZ1cZQMhM90l79YSeSwKtO4QQliEfIAtKMz1nXXrlqJSrcwWfl9Ou0V
t86iJ1WvDLhrwrB4I2n8iVXEWg6Vf/RxfUH7hL+utua7DhWO/WaiHeTFr7IX/K0DZ2eX3IbsvJXD
I6Z77FOwWdVN6RNFpWFhK/pHq82GJVdS3SAgWRiYHg5dP8K30WlwefVUbcl8gKkEPGlIgs96ueSc
5699+kREoBmgJcfpwjR2a3lMLcrWH0G0hJsxRUofjYWOczcTWxUTC0t+ziHxONmadCh5AVADHWaf
GLfPtkRhr2fT22g0D2OUP0o12WwDRGLKmsteUytQxbANwdqJ8KORezYcoVfHaMCsL5jsITeGCNkM
arzcZEGzys8OASDrGMq57eNeLYfZBAbjTaautmu19nnO81AI2M+kKryVFvIfPI7rnkwKzJdgGgIr
RiRYG+omrl33PFaXRnnJmZVhVaLKWJjj4G/xHGKFMfWTyL0DSLB7AaF7T8fhccKnUxr4n4km2nWG
Y2zTQkquLuAPduNt0k/fRKZ35FLQIdAq69LSRF66jc10KN6i7zDvQFUtwUJ9IqaVHN/+oc+TT/gw
5bIvbA+pF6WGB7LKq6OPlHG84tqdbvn7vCFWxhX49xhw0IoZjkHeUA1XMyJqAgiihvDo8smCJyJh
2ogcHdBDR8dVBxReZeXSqUBsw39byCvtI/QLsQB0w6IYAiDYj7Z91xJwtKCxvOx6blUwwx0w2+nS
O9UBqdez0uhD9VyDRVXwKJeoyheTCJEGBuBEvCfU7uREdseJuKRTbRXP40wGNwSLemkDHaqxAiFI
L13MmG3dnZ2emKd2jJ6AsKCF8Zu1BmQaGxrP0GR4e7+AKUgUPJlgYMt9V7a3eOreRpYmwSx72fTd
KiG6AmFIXR7qJL+pYwR47r1F+g3Eguka9gJvWjlQJhUv0nPvvNu6mBBL9dYpB9eF1vIpn8fFWu/c
9iQRySkmKgBFv0yCt6FokkXT4ImURGjTnpD90qjC157jCpdrApg5GU8KkfGpKuL9mMuXKU3fEBWT
hsAHsibXYRflOWTDoTJ3YQwWkjy0fUyiMSoscrAq8D526eorQfQ8m2X5HLBdELP+uWsQRmOtbY9e
Xh88VFuufmt68wYo+3oxVVxAIKgPfuStSYZkrAxvGIAFllZqObIeQUtx/Jh9QkZJsFlWG581nRq2
9XSSc6KGSqE7OqO6uNodhSA36CifSiv+FHLnj2yorLTYJrS51O9TBDm1nGNS1QnG3N6h67jNu/Fe
2iXswiK7ygHak2kb2yno19MYrKOsAqM5pa9GZV6JYry2B2GEjz4nUEYIT5Syywk/2SbG27JAt+ca
Vbe1xXQ20nPOZAceYUP6sPUVmBRcnuKldUcsOFn1FngEIlQuKoWkZ9/KW94eAxo479CQJjiUq0yQ
8QJaYmvl3bCppvCtK8PpxLrgQV7BHL034NAvE2PaNNaTPjj3WYBlozcp67QktG8oIZdJL570ZqYf
acbRSVZw3q+RU6f71jp0GfQPUEO4zO12CzynXIaomU64IRa1zejJ9uUOhx8bg+ZAcpmJ465Ww6br
DuXAk52XN2Mx40ea5JIFbX9FD/WGGplMDKdfucaY7CDEQ3qSOheq+IY+h2M9OnbJZ9hSxBCXBd2q
ClnqpS5WsJdgUHT9bSGJwST3ZusFhbWlcvOWUUmulhc/F6Dy4zIABJDAjpADOJOUQBvOnDtzmMPQ
CvkV4h6xQRrUGtOJEa3bz11rXPMqPqOw4ltGhUUfqClv302jIzKMHmDorOuzbvOYGamzlzlXxlWV
vkj7fGVF3snx4iXiICp+R3xC9ZeEFRxbgv9MndW+z6D1WjLb6QElZd9Qc3sdkdyFxrObec5OLwzw
Zlpz6EIE9VPSHIgA26QlWI0sTypSIdzH0OgfTIhpKcdoDAlQ5oBXsTtUiLwzahD8ZqDTqv5r15C5
lLqKRLP20ubW58gAZSPqfFfW+jVQ4srneoCpFCIhR72DmlYH8eAvKlN+cVPrGcHx59GEGc8Tehka
4pSSyeJHZltGW+EirxTxK71zNbwZwhVGF8vmQeyE/Th2j1GH2Mbk6A586JUwjFddWJfCt8gI19rX
AHcFgqILweNiF/GhtJQCuGLJL/Y+k2oG8NV1SXEp2b31sbn4lf+JM9hO1/3HDmraQqjmdYyDA4Co
Q6LQdDTMIipwgPVUBwBFko1RwpHO657TJ8NxKJuAB3EmYQSRZxuNFyycdUeHamUI8nu4H0PN/RJ2
w8UI2cMCU1xBgH/x05R6yvQegdm8iNS6neIXOaln3xiR7/nde9Sg42MxmlR1K3O2YCztPs0q/dUO
vxbYOHI1XoNWY4TQBE9GkNQ80Oii/PHB17BGlJm1s4wSRns3PYMQ/hTqolh5yj84dV5iyk52bT9+
JWznEjXm1bb9B00fNn2X7lEcneDgLarKAHmlqMkwaKwtWBELw320jBSV9ai0tQy4hzWLp61yBQyQ
u176RKoin2fWCX6r8E+AViIg/p9hPzJV8WBmw6Qco+lzWc2lEhpkmL8IvXGlET64AV92zilguPVo
yxVBuYL3VBzA/XobHW2rQGO5QNvrwchjPbG9HMZ4KtbGzjFIr1Rhvoud+FPr6Fdj+IDqMzxlMLsR
M8WiHLmng/KzqdnHMR7hoImVnVfbLMjue479G7NsAVqHWFzn/domX0yb/d7+JDe6lVsrZ4C3344+
I9QcHjNt0duYDTUl8GqaJOJ6q1tnF3MsnH2utZ8SHq2lnSiSZclJ1eY+DJhRZhs5DhenXY0O5xZ6
Cuky6WZMAJT/bjVm9FVgUhhADthCR/Pgh9W4mpLsrqDLGViDuWjd8AsmFZa2ssUtVDxmJIZh7KIF
Vpv3TFVWg5tnmy5srR3koY03J0XbHMKpsW+tnopGtwA7tjEhHQ3JkaEFjNe6yz5FATcwHRpU7lCX
kY9GPgajqbrTU+gKPBp2iSPaYzXQtOaZCnLnInqNCeIyew0MC8Mm2xhf9YkQygnhNnn2EEXdAN9Q
ibMinW6hpAwEvSg53wUnKYNPDcafU2fHK6NqLcJv7FMm0QqoxIRXg0x+bBEAly0nLFQm42tLa4N+
2bjsM/2xrcCF14H1VUsxIDXkMPZpwLOqffO8YF1rNZw44xaM642Iqm1OSOLCNggIH6PkNvPUS9oz
ljVA6kTl51z3g51hoACwG1pXw8P/Ye/MkutGsmw7lZwAwtA44MBn3b4lL3uKPzCKotADjr6ZTg2l
JlYLisiXEiNSqqz38eqZ1Q8tpJCEC1zA4eecvdcmlSxc4XklOj3P3iql7wpTPOtFT4s2y/c6SYiF
dcYjwKMeeo9xLp+n3oZqXE3Dtkp4Mv02GdZOSlM1OQuzi/adrT6Lon6IWFnwKp9at3dYWVivJ4Pm
MmA+YnHx/dS5P+944vI2ZrMkAISO3UBPboohy5ggXK2C3e68KucBZ+B5aoF6VyOPctgzrULUG8BS
zdjJFfyLXWy1KwxIn/W0jfAjmO8asjZEA/kzqdZ4+SlQgZyBssSHtldDRfgiWWpgD4sHCLVLAcO+
V3edQ4Cx1njwgYY7vbUpQOBfs6FGqiX6CEOTTwSf5fdLbnOEZsZz7ZkP2EzhmFj2M53jp1wf3gsE
01PukkwX0rHGs7CJCYczktl6gVMlDUhv7LiMuEZvixSVQuKU1yHved/raMoBHSJw+Eq5bxJIS975
xxk1us7ZEi+TPifgdvY/4qSilurSjasSVG4J/IdGo8hCzfro+m2IKMW/C0Ze0cWl8bxH2KCC/GYJ
a6Q/dXkHDD+alm5fgQuff1TIfgyM9KugADTmGazkho42WUezEqFOo45E7lK70aFhX0SrclhDX5Aw
BrStHOEr9wPwtdoKH6sp7Q8QJJZBxMIqJAxjV8W3Uc+bz3QssbFTSI9J/TXXDbyH8Y3MyFU0BnUc
A/pSnuY8R5Y7LCxRfYlUvmlwthyMqr5zEa0uwLvALcfls2MGTrN7BANBeWHkSbi1KP9QgQB4mqCF
+glWJo/Yqksz3tLDD+n/AuZ00rRd9GGjFioU20QNR7JBaY2d7LBZFoX7Sq/8TocbrGzKp6r+YjcN
PYSAU7QNCvggrC650x1a6Rk72A64SqcrGdPrTEbLISKBYBSJdCiD0W+51V0vZj5usybKiG48DhSR
9khP1INwudlq++JJ56RnDXlb2WuNhGYbGAozjBYtNCFmRBGbkh5zpc/2kyrXeAyr9pM24OAsK3NL
cO4pLNMro07lqazD5Nz49FPRUUG201LoqgSMcqG6FA51XI4bCl2AqMWzYzBNDapDg1xd8F7bhHEG
OLsL3yQ48G3jASulB0KROYxr/AfZJqVNNwkPeIykljDKuMQpBgZ+sD+1pdYzO4ASEq0qOB1LSxkv
uATOsbDpmMLmadIGX6PpctdWYJSrklZZW0DjlcVLSJTGNoyCx1J+FWkarpigELoR0BK2m7A/aq17
50/lm9UCADQpGBeSwOUluExyoyCFae5OoO4FDbkuUnXQB/xOqZiOaLoh4tTTvjVob8ch17+G9TWF
zT4ya0IIQ3poFj1cWrfUcGuzrV6S1L0vE5Io4YyTFz+8mEhWdJ0lOYUwXvTH1rUuk2XzRjS7a7dk
KVZPjkf8VkPwg1fO1IwhnCsDMjDCEPemCvB8IPdGPccFNFR13YGPMqrhkJo7oTE4Z019CnraOEVt
bY3QQekxe2FEa6A3I5t1a7UKBWyMuqGHl9KbB0S0N0UVvrPRIsedlc71QccJz8BAA1LDsdLroXII
vxmsN6JVQcaAcfMTEkWIMQEt3GYugj74swWtnHROT4nckvBhVFA7w4FQZrfbocPqyZDj2Nb5e9vT
9R8pHnglFwQG1f24x8lm0AkovjLrO7iOLveKCoSYBZs4MwlvLLD3qEf3mmhOJoHk60iyV8py/0Fh
9N2oKG4PLeUtkEUWn17BJ+Izg0cHFwNPZGvDMm9ACRtumK6c6SZaSs/R1lEXvJt6X60w1OOLVV15
0hzAbTS7X5CiGNsxaYmYYqq3dI3WZ4mRb3Xf2WsvsAkilvaTwU23wkpxrgRGU/rw5aGQhG2P4+MY
jK9zdK8OlCiw9HEJEu9zXRCbWQLLXWVdfg/e7ctohsAw6kLf8mfwlxOi29k97hBIkpdYiIswAnJs
yTLcpHG4lTz7+zBVTxl3yQLNIX8cwW8ZqOZQJbRdQp8WkIIvucavPncusue0zgOSONLy4NquOkQB
o070RMQhVUl/sAhQZYp1JHtiIouMlY7hhWim+hDP0WUm8qiDVfanxglu2nA2CqfOOYmb/lD7kKOF
mbUrLTCLQ3D69ruDskiWGmFtN2V8gqJhx4iwjRSHGBOHrQmkZh14wSImvafzi5ZpXPXahcEmYm4L
Kye9jzA19EVoEl3vdRQ+vX4QMAbJdJw2qNnZbUmvIh2BGayjzLWr020sRcwolSnsCq6Fvx5C+diq
8lPSMS1gfG1gEuCHnW5r6XdrNGX3RVQcS197ahiyo55H09XUVzkEoi3JGrQxHH1YxzZbhxDmtUrN
B2R7FjPiwA23yAMvgZ9ZW+qn64JYu6ZIN7ShAf1OIGjCnORaL6o3THmZk7u0CXuNb2kS5VMUxtZW
5VF4CPTjOLUs/9nGCsvXrPQsaoXwPSz0U+3rT410iPhq4rvWBvg1DjNGMqbTX+fhQ5fBUhFx+Smr
sk9CUEArgrYPZkdqAYNfD8ECyQJJhSm2QkNl3DM+pNVrxLce7UyQbR0JO7DFZyRQ0TrM6Arej4Vp
rQB4QtMZkB7H/W3aIrsqKnpHLaOZbVtUDC9i86sBGc8aLHUtK1utdWA7sZNke89IXoWF06+lTlEG
1LpI106UIE9NTLE9BMODa82NrNB9w41B0FeWfor7kcFMoJ6Jc0O61wlq/dBf9/pwjjBk3hSDQ/Jq
usNesUvd5BF3ExGmFW1Rm705RpnnSkBnVYlvsGDU4YodtQPkkgIt8O8Zn9RzPNZaVeanrK08igZl
MsHKpsXI0JcRDYx2BGJowdjc997XnC0tRDh8AXBjydis8XPH2sRwXusuQwyLPeqQ0Ya9Pu6EpT43
I1Aisv/uKbIJ9DYz3LjmFz/z7J2ImYy0dGCLOWI4bRpYydred4yz75ifTWecFpXbr8NZCmolu94i
0oBH7CkSY3jVw15d4IkaD2l+57faXd5hQHZHfdMFvNuUs5uQ+9K+t9xdmiljzSV+D9qI7UcLeCxS
2BacHPQZdPSUQecydMkrm4YzRs5oObhEe5jSRZcHokazv5S5cR67uYjM3e0ErHWROHIfFANZgmrc
aCSDbCuj3AKZ/BTJhp5t4ZxrmgRNP/THJrWu6p42lu0Tf+3FWrIalHYsGG4icPBheM3QWTCA0QLk
o/EAgWdpJ4+kjaR7Bu4UkVNlX0VEnhq5fwtQTZ3xhnXMm6Zzw55WRFyMOXk+dCxYOOmj7RavVifN
dauHT3I8qKn3dkgS3Q0BwB665G3W0JZJ5xZB1X5ObAFJk2H+wqgUzKuOFjBIzeVg4+VPb1NdH4HY
HiNZ+EfkoujbEYHkLgSlEu7HAqWnM8vzaTIZ0T2U7YRIe7QyjuQOKszp2NKqQM+9SyvSztHr7GDa
wy218i+lLgLiWxskfHhGJY3mS9axU4CG4TD0R+VdNPWT7/fGStWMwg0vk/umolPUGgewRYQuDcnR
7ZDH4Evx2PexPYmIIFkJK9MXFgE0hqi/VIBoSE6lqCDN9QgpxN9PTXdWurOD61sui57ktImc9AHY
+QEq8rsmS+pm7bHKbOJcWSfR6k/HuEdhEJcNMED0v7P7mVtVMN8pOAmXsUdm91v/jeC5pQv981A2
vHAFj9xC5kBYS8hdOJ6MB8PrNnFMq9ntsLIp5lCrtsb5yRB+w870WbojreV6n+QRPKuUMXVkEKQR
QldgFQcZQY3Btogv57HUyD3XYr1f1aUxYN+MlmIiJSugSl9WHnMUx494rq32ioi47oAV+phWJiSc
kI7gqHDN2nV8JtYzY7JHZPQaWIVcO6V5mbvmxli5TES9jq4K/15f0wGJ6E00KAocPSXQNtS+VBCM
ANRBrM/j2RlKp9XHZkLT9lbUuJ36hqQN/hD3eRce0o6obTIcUDmVkGH1L7rjNuRVSkQI1MtaSRlA
md4ze0CXY2zsUn8ZwvDANvRTZ4q3eG6TlLHoN4VI3I1u1M8xWDxeIupoOvJFdpjzgf2TVdPS2rB0
3DzQrWDXOzEefJ+wiljSJBxaXmoh7H8YZPaUXKJM6ksaZrduz3OZp8MDPhdolfAJKWB1OMja2Zd9
xvtJvWsgOsaAlGzXTegKk1E46ne9xRPv0EFGU168RTBVtnEYvHV6eN1Ao05Lmkwij7sVxlsq8drI
1abPeXiI/4pCjbTCIIMp7upbYH0hnzVbj5Ei19Ch2WN1yKcaUQXrfG4GYX08f/uRq1qeixonEwVt
wM4mrYiajfKMNnDnrpwy3umlbM7VhLx7nrPp8EEIEx8xEQ77iQ3beRgmoCV9gV1vhorrxDeBM0jW
WlnCCAw62GNau2mDeGU56mtY+tMhILAginXvwPtbLm3shstkam8cncxUM3Zv0wYfQDS1F80zZzhJ
ffRtukm8pmBK57eVbImOQSO9quy8eEyK6+LkeGjJaNDhGbOba6Ea4LO1sXe4uEYFZsUkgQDl3lK1
TXoIVP+mx+4iGt13R/SgxdoRBXX8hSY8qSYO44m8gdvAmnWBBL01M/R5Ay84FxzXoi6v/SyM8N44
jJMUjbnkZUDrSroMfHZo+hst1t5thLiXGORRPCmyXydTW01fx9pcC3ilV0GfHyH58+TO8+BID6ed
Lcr2dpxbzLVX0cyf/PIYYbXcVW23HlPTWZuV/sIEh6Cs0KQeMZDnOXWJrSnQKcyI7Kl1j/XLNrg4
XnHCAAA4kQcbtCcANuT3uw5dygoN/LtNUkMesYB7PhMBGU0HynLY/QVT90yceDYI/yFMyIWCeF0x
RZvULGKMuPG6sX3y6sS+KTFEc/5QXKaWYaYabkZf8uZD+EgvTiIBxFBK7TClXKqIjoLXWfdD4rc7
q2x2Utig/lPtWBeddvz2X7boGM7pIvvsAn7cI+VSLfs0c7xLROptZfW1Q2txIKc0ZK1uGM62jP91
nQLa1BNQJpF6tmsIEVXQRBDC4vI0GbjIk8FTO1I3r/RWMrptqFOSgmlQyFfCpOiqcHq5kERP7LGt
FGTyDO+DbyavGvFxqWcZt3QGqoXdBzbbeUfcdXV6YYmJDlMyNAf2eut44qKRr8FUnQ350CTeRjfr
4dpzgFQ3yOEbrMYIXcnKRFFl+ap9sjsdT0FhBAgtk5AEWBeuMsk4dvHV1+UbAXXFUcTWBcFGeBw1
J1rYKrKe2XSOa15P7Q5itPlMptrWxYx8D73URiEm39KQ4avKEhJyCgURhnFI6SCdKu4ybEd3yTwd
E/PnugB4bpdxVDxqAx0EuHk73HWPErT2MoITalq0qLSNB5EAy2/XbczUl0f3bhA0buUQ7Qap4oVs
Sg3812iywGWwutGplUn4WTOLS69n57pwbjymRuvABZ3Yx+41pXRAnBohxTEomEWCAHdtTBl5FlUL
sjbys+tQFNl11EzZtUnawQGx010y/+rbbxlT7iPBcagsB9K2O4fevy2qJT7AQ04FWHc29MMu+cI4
mm7bOIuz9JYdSjk6h1BnP2RhE1gLMFZLiroDeiIUImaDIsbCHx/A+EHIYNLbNW96nHQPcUMZ1/XY
EP0oDZluJs4jXEBCjiN1oDxoadwjPe3pDZwdxsjkeRC0bMtuOSDopTBDkmTD0AQVlDS7stGYp9Q1
JQCLi6/zOjQEkT396GxqostBZMpia/vmlWS1HMWQbpFIxufYbV4BJkPHZBGIGiU3iVbmh7D+mlVm
eQzjc1/QekR3Ha64+MPRTGpEQFFIXxcwZzDHaGe2fquZfJzCtR4tmB0t62gpzHLZ2NG2cmnWFiYB
VjEz9IXdGVh1kyo9D4GRnmtvNr6gDWKMtho0i+6O7OFB5sldkxztho6uFbI0WQVDjLi2lpKlrvNm
/HhifUrtYKeZ4R5N9SLpkT8kjIMOuTrXyn0yvOgpjilhC+6nAbA1aGEBJW454dZPkuEgLeg9KFis
jeoaf9kTcBQNn+gFL9UMhK9HntOQVwG9GPK7CLNfwapk69KXh9wrkR25ah2k2mtS7Ek1Jd6jrHAo
6kDUR294zfv2M4pHRXkQkoodPOteme+RqfcHLZ1rc7s9B7Jrz9rgVhs2hiDIakZPNaLBICRUrZQy
WANWstc0NgHIPA9WmGytMfLw/blf8REvR3SwC92NUeT01lUO4lLWSHj9LjmbNG2odXVEoi+aXzvr
skSIKxXnmVKvwc9O1pgLoXmMbEKDaQ/h2UHsM4A249SjB7JzgJTUBZb5ZKUP8KTTlu8Ld92isEWy
IaV6DfIN2bJcOR0e+zk91vFp//WDefED7gfCCqpFF/V3AZR5mvQOkkO8GvU2DvwzQXDDyh/NC3GB
10HggXWm8k5saM0ZgXhtJx+bNt1XXaOtscIHQc1Y+izC9gb0xZOLXnNVcXN5t5FNf0HXiAEL2+oY
VB2EVPP0ra5EOXc3MPKz9PA27q0ztMOQTSjtMwvBCtxqd8zPyCsJrOjHkwzJd3czsOdVY6A+NFdG
ATnXKMPbcia16eh8aXquosI9F6b7OtKRI9OFwjlvH4cgfraH61o+eJlTLQPU3IfaST/LLiK7BLFB
yWYNawUmlpjOlUaMok26NqNZOtKFSQNavTeeT7OKzoBjD8nSStNHhhLBtkQ5QTYD8ZTtdPK88i6N
qfVavznK0i8BlsQLllptAwHrQeCAXKriifgj4kbIPkT2plnrBOHHmtE+Aaf0+9mgOM7C11Sy9IKY
WJT+uSu7dlPAgF3kdkaqrYCl3Wsw9gwE01OD12bbJzDBUKqyKJUG73DyHul+2S4i2v5EsgkvbPg7
V99+EP8Q7gvLeiRk/o/fylqgNxOIelSehTzH3jgcvcBcfftV7Y3y/O2/wohB87f/wsQXkwPV0dMZ
adjbqmi2dqwJucoSCFGmK+ccB+sqBaOpVMf96ZgTeYTOsBmtkFH4/Mt//IjK5kpEZnAAX0xeStCO
m3AMiyvhYq1qyfFbfyN+ffvRoX6X6QxZc2h92ZUtb3xjii9wrhihTLcai+INbzdzN5mzzcjYhLx6
WJJiC0kvDbcsJlaIupBomKajAxg/Ff1Y3dRjQKkf4pZ29fLghW8gK/MLsmFymsK1HQXueSK26VPY
JvflNDZX6ptHRHOsfSfzq2+xI44pdv+63+inPqEfTEj/JdvRX9uX/gf6jQxoFP/cb/RvxOlEafqD
5Wj+G79bjsDU/eZh5cECiNiPAnS21/3hOXKs32DTW/Bj4DfaUrcwFv3dc+T+hnPMdjwHSy3gKx0q
2B+eI8P9zUAeYnj8IOHOs9x/yXP0I1nDnulfIKhs4bKvFTqAjR+9arqadBGivwLYHK0no9wUFJOE
qpLeeauf7eA10KwtqoBFBuSyFHfavN+ghtYaNM5kyAt2rbInqDrd9Yz9qPrJNbItSCFudt0BF/ju
2v7hmfreI/UjcWL+uJjqPMFgxrZ0B0DJjx+XWK6ylCaBXoPzpXM/BUa/MPyrOfF4Rtv+d47FlM6x
cT2STfXhWIXXDEHrCoKp9iqGXVOwxxjmZLS1rf/CH89doP7hof79vIACGHjIrBnOPH9N39kXh8br
rVoSXFCMkBViZlfBXUIqsMWQD0IdLcWIF/HPz++D2Wy+ltxaQsecyk1ofzSb0VYj2ycOxGoavliw
BCR71vxhCC8/P8yfvzIO4hiSm9mUlHof7rCQTlQZZ5pYxYKwIexjbIPHs+xOGcSEXxxq/vp/vIzz
sTCh244OxOMjQYfGe5qVDV+ZpZDTiFNiX+LiBdgdsjx1cqIrK3loqHATcW/2pwwoOPshEJCgbz/L
6skF61qIbd18bvp7UsgFZUU5O9I+1ww0dXsmkR6z6WIxaI0IABpd+igGuPZ1ys70tfQ/l8Ehzb7a
Diq3Lls2/iq2EasENw0K3zYiJKP+CkuF0Ed6kSZEIsLZQpoAHal4xA12Dx24wocm6NExHAvKybK5
NxUbpIr2vvZmvPdxsYJjLR1z37WkXMfkatS0TotfXEmDBeZPV9JmzoVpGWA4RLkfb8iyTXpp065b
GbF515T+rs7tjeLut5gEo8jdWb6/YgsbeOO16PodgFS2OOIXH+ODg3p+LmzJJ4A3Z7gm3+zHZzBk
I5cPuGDs4l53iKbKpm1VhMRokRvQqVs3LN7ClOxTl/GEmPfiBYlfZA0Z4quYqeOxOzy2Hf+HqNx5
l4b6/qX3sstEsIeMg43utofI/dwRtPvze/Gvr+B3H53V/ftHWjFdaGpvEquwyLduRrgLu0DZwUfb
BDaeYBN0qLw1knafj0wlGijrzS8M6H9eVX68evPj8t2qYpWaS23NR6gGhUMeu0z1qisi4rHqBVG7
Vxq8PrCcPz/zv3rgbQsXtq1LyRf34dZJOzHpmP1wLhnsE2faCYrKp1ITio09ptAsu/75Af/8DuM0
HUgYKCJYaLz5Mnx3mqMe4EyKSk4T+9EwPuqI/7SsO/z8KH95Wv/nKBTqPx4l7IUdsg3jVgTLHLyL
6K3wrzPr5MS/OJ2/OhCFDGdkGWDhZrvz96fjsPEe+5TTiV2MhO2KVGjQT97KNz5Xqb/5+Vn96FX/
/QHjPQqdgNeOZ9gfDtZgUUvbrhCrvnrraThP0ePPD2B9I1p9XJS/O4Tz4cKVfQYLJeF8EtInAlUs
58Gm0YQbxl8UpYiCsnAbqnDjMpaPw3FTJZh8wQnn9MtNdCMgMgLG+QUq9c53Nrkz7JQlDqnRMuZ2
EbmOd4ztNqMEWg0KWcO16iO1VlRqOCFaYyva9F42LPFF8TKFZrRI4vs0+Trk+p6JVgzVIiZePpS0
irOtGSTbgCHK7HBWNTMKP0AJZK8n673w74RCCMNEoEd5HLzi9Vk6JfOxzMWrou8lWsnWqa8y3zjW
mb8ue4L3YNUqc6bR1zcmVatBI1M0jOfFCxboQ4y1VPeSnR7PY/VsGcfIpoW7wE4NoMzdqNpbW6Ox
bJJ+p9G6TU2y31M0EaO7iQihDsthl2ThYcrag88hwJdfN9ZEf3pYlcaNl2W7qZarwJ67aFg1tBAt
62PB8F0RS2G9g9zBA1AsPUR9OmYGG4zmWHPqIV9UiV26kefB6m61adhk4ws0XUbLPp4m0g2n4SSN
fE9E+j7SUW4QSzM5/PuZvslI0gvVUVET04nYch8vh6xau028ZkxxPXlyV+EdouuwRaewdj19H9vd
rakBkqKmJL1Ba831ubWy69L1dprFDLOqSBVGMUejOJHlit7vsiX7IR6qh5xBomfe280tk7yku5bh
9VjoyJJvMP2k1Nzj3Vi0q6y/8lxOj20I8fbyTa8MXunT0oa1C1AOi8jZJ7E6ArGoM46Xn1COd/VV
Ie4am4So2kCP/GVOd0m09kTDHhr4GhsZSegvKgtoCRLinKREydyVbHVUbK+wCmO5F2SnaNdpu2lK
Rm/RZT6udGiilP3eztKz0ogMdGumRtBAy+iTheXF7lu40dX76Ac702lPkdzlBKUVrbkNteRrUzi3
A4Jsu3uJuhzMhH4PtVo0Sy2Pdo5wFhV6EB9bohttx5NJizafPKSRJCtnxqojLSbPnV3dmRu3rkg6
g2htGhvLijZlrx8t4DR1AYWSC+BhgIvz+JNwPvNVnSIVX8KCm9WoNkb4hfCARWOhos8AyafpOhHj
qbfy284tt+MwfI6H4NAX7ZWrk/JcuAcndHY0TZ9TBpEB4iKz8ABj0qzMgLOU1aF2vWVVgIULUfRa
QbMj8XUjBBzXqr6uAeNO473j+hfbuyun5xmSWZQjA+on27YRbJEPUbqHgii4KaShD07XLYctWpDE
QlwdHYr2S4yC+udrnDEvYX9a4nj5UN7ZJjSkD6uoDi7TH8qWV16Z3+Z0sNHKroKSp2q+tlq7K3kB
N6O6L93bnx96fpn+5MgfN0idFevI8WvBRBRAfd2wt7gNAm2VAUv8+ZH+6i0L2PXv52h/2M9ATAgI
bORIRVquLUR4hHXiIAz/Oy+k7w7zYc8yapGwy7ARXL5Xn/aP+4v30V9dML4OR0hItWwqP5QjWtA6
gpBIXuPyWukbTV9D2Y3KX+y8nL96iUt4OQhhTY9a9cNLb2A415ektKFbGTeORm/K0TYpzwkt95cW
YXtMIIR0BubnA+acfFUTm1Wy8R/pROPQI1THWBO/vJM5Mnkmy432Bgdj507Vpqc36BsMveuVnjTA
Cqd1Hetrs3TBDpow48JN1Pm4ZT6NXXWas97ids6bhUWIFNBFYwRGf+GQEeWPa8+7h++po6FAwHzs
mJ3JviFJyt5U7FXRRSJfrKmmguQzuukD/IgWRttISF/QtyfPucIjs5pcj26AvuiYCSvyf0uV/L77
+gMnc/n9lv5AuPnwy/8K8Ob/vkf1P7IBZcyF0T/vQe3r9P1vxde/nV9/AOUYZDnw9/7oRInf2JrB
7iUoyDZtdNTc+X90osRvrgVI25MC+owwv7Uf/uhE2eI3nhLYimA+4dN/e17+6ETxv3Rh8Y/ylyi4
HWH8K52oD88luyNdn8E8LDHfOFMfnsvKQqVrNQGMFGLuevvJRWwUBFCkWvWLhexjUTkfyoDGRYU1
1w1/Ata12MASVH3Q77X0aEEXJBaBSC9PXIIRQUyUHQmr2VZ9c/CG4DGm65Xi4cwGbT2l9hEA4a4P
qi9eqb8nBpKxZHyahLYrrWlfAaNgNHmBv7lK6+La0bRfrPf05H5c8b99eoO2oeQUdArkD+swmIye
iGIdQEHZNWuYkNftECAGnrJoFXrbFLVom40nQZxB/CZKksELlDBJdLGm6LY3j6VKn3RlnejyX8UJ
u+4X0VLX+1GwR0CEB7TBSqe7ahfKaW9LokT6cZdqB1Rxt6lko2zoc1KOhowN8SGbuAIfWT4uHX08
BkH40gOrh/SXiZVU4bE3oo0cvSMSx0s5ajNV4WWcXQ7U4mPmHYPOPYbs5haDba6lynx04wycCXw7
K3KqF01aHUbLS5fYtUj2KqgIUN8gTHtHWk5Glx4eZajdeZXxXgt5HIv+XIH9oxdRXJslqI8Eulps
mAUOLfkqRzYFvmiX3Gg3TooQTBrDGen+xtfrAwwKuCHBJ4ehRRXyUdCoHVUiL/4U7EFtbGI2gF7Q
r/UOOKXhJLxl6wMxdTc91MXcZ3I1TMY+A/AgUPG00jzBqrmEYUy2G9HVebpKzPAq7dP1fHPko9oZ
hQs43MbY4jCvEVG49ark2M1a6tp/JcNl10ThOmvDe3+gFwh2f13ULwhzJFdQf3cLtj+SSNb4Fhb5
1vDgCgUD8gKxzYJwDyj+LvOmqzilHLK1e5Mtrp81l8ksrwzkGColXSZFeVM7x3IK1r1yXt0hvMGz
dItbydaMfW4l29iMLggxGXX0AflLRXDre+UmcPrrKCTV24+0XV6aL/7gnRIEYL0wyPk1BVu7HGLz
NJ5LArcs+5ylEcSACrNQDD3TCcDXhPDsC2Y1mHcrfdkJ44m+GRl7DsrKop0+w2m+CxznNhF9zx9k
+FZ2KZQIN3pwR+LlLXvANckNyzMfbMyAQaynD1uXsSBazslYBhlttqlmLOQTqdSOdb6IY+Vvo0Rm
Sz+ekUQmqZeQLpZalvAvs3buHdJTgMtqTO6bT2MdvBX2lyCevqJcXlZBf1ezSdmK6anERc6t1JvL
rhw/QfbYGR4VI/qiLQKbYeM4qbdsEaHk8xPqRRbIFejnm4pAY+Zx1om8qacmt49eY7xkXakza1NX
GXlsi2GZeeWVm5OMGXNDoLVHSa/dkCB6JUfnBc3genIYPiftwMDcdBnIkavZFslR9f5zEXIl9F49
OwJnp+ndF3zTDYWGgCqGtJHHPHfdu9rBjYMt3DXVWwgzZ6o/FWytY5ldI2E4iqhfFxIFkDGshkxd
2cmuUPY+0AlWSuzXQSWPVejdQAx7DBgAd225Q3i5Ctz62WMenRXQNzPwTQWxnJmu3fjC/5qa2lei
j9fwKg+tih7Hyb2F8n+Rsf3qiNylMXDyF6UOV8NN3NdGEP7jyeNkiVfNjN7GPD1AXniv+nI3KPtV
ik0/gYkPzVOcJRe9UV9GzFtKmjd+Vu2MgNigRB5Tt10rO30q1U1qOzsYO48aM9Gl2yT48SCbqDum
NPtqbLbBJDZj3p7NaVhJ39jXPH8T1mxXWttUGXNIJZEPXbD36vQ6ScodNnYYOmQYIdvVWu471Aab
sgG2ECBOq6MHJCXwi8ItJp15YHphf/XMwv7aNsmqnDA2yRXYIgKXahJgk0vNhrFE1ifq8NZxqr3m
aKcsIjyrRMmOZ5aMIpLOsvhKWdOLQf776Fe7gXCDUuLgLYKDi7aqL1mxVHijefFT/Tm1UDU2A5LX
1G/Oc99EVjQ5LPs9b8DjTJjsJ+KOLPK7yzHrKSbnqpzqZQKc7kbOTQXyBBqluqpKdeX7zlF1AY0O
zNGDkgy59d+B7/+725shib/AG5qSyuuf7/XuXqEH/g3aZ/PaRG39Penw29/8bu4oIBlKpiAUpZZB
HfWPuaPOMy+RE4FkFsJmh/H3uaP8DS6iwOtHxUKkhcv/+vvcUf4mHDZNjCXZdlgSDOK/wDr8lhfz
Y93qsBIzXWDIQLTMR2iwkQPINEeDtKZYXokZIhtYNyFIDC1w9xE6s5ZeENjMrn1q/ezALP5uErw3
p2KHzZOYjVl8Llc90XXRTUcEeAv138HOFpR7E51ao/CR+GJbRkRQ5NG9MtvbtupgAYhVqiOYbuld
dfnLODQbV6b3BsqwyYbhpFD9Y6NItHdWbxxJRMin3e2UyY2nIiBjPdJfTA9ethkc8v2mbFnzPh+x
IQutJlUORb+fngJw9hoNNjfNllBgkbRCGLeCo6UpehbdWXeaQ9RqxPUYGx0DK7TXuYf1NYbTAY3m
geysK1IvVigJrmHYZFa0isE+wIFAsAwbyex/bzr/v3vinqIkUu9fotf/D4iiDF1/+sj9x78Xf7v/
T+rOLDluZEvTW7kbQBocMx4r5uBMSiRFvsCUGhzzPO+oHnoVtbH+wJt1k0IJEXZpbdbdLzJTKBMO
ONwd7uec//uz5L/+8x9f0+//uCv/63+l33i4X+bedIl/zr1pouiuTnUi6TOMYSyiQf+cehb/gvOD
y+86aT5DEI3/75n3x3QA0kGJEj8yAZD+PfMU9Q/mo4Cc5Lqazv8JuujfSvqLWUgeRwAyv8xuQ2Oe
cyKc7vB9ioEc+2iBy12ldkLwuowpwaX0fMzuihoxD+H5ug3ao9EXBRmr4c7STLzPUh8Ekz3p78jo
REK9141OTmVDew15JLXpSGJLhMgYQGCoG7Xf+PBdK7GfbsuxsPgPTKrUDcpyU+cBwzcCBxjAD+y5
fIF3kqZi2dGbRIfde+sCbVSK9YrEO3DsHlL3CEj0ELXdaxKIBLf3C5SGA1+u3INngEbCb6h4D7N8
rzYeFUAjmVqNYwjMlOc4jXMq7qkb60xuk/BKKpWQWu2Mh9PYNWKc94i2dhK5o+HNoQdr4hOkgRiV
H9Xm4C8T17rrfQUXUFCoa3St3wqjdDZ9Ff1smmKnW31FGBlABTY3K2fAeSACU+VG8Q8QLjWhePfI
etPuqfhCfl+KT05RPLZ5iLI65+CkhTtv5LCI9MTVqKHvsmwDOeWrCcFiJRxIRU7J442eU6/tYOhW
RSVvPapLmwiMRdR4WFbiiqhgu4Ds6qJWNbF9N97/Cr68L7sQ9nT8/nu9ZsTAdWTVJ4FvkA4Go/vr
iBmiKs0t+8VKoieKs9GUJmydAzZRmF/ou9LWEH7K4SeGHj1mYNY6LG0Tl8KBXopyZR0lkPmcQXnK
FdiWGDsgviE0/tapZYQUBfAi5p0OBhOw4O5iw4HDiYZC0Qr/kLT14xvXtq+CYzYgIe0pIIfFhnFI
V8IpwvLrO9+TZ2oXr0zK9ZGIFfqq75tDVgkdWl6EljxVEDLU3iptCX4BOsGBqnc2hg26v/QFcjvr
eohLdFFj5G0050tmcOrs2ARSlYUdJPRZrZ42dHW5HinkTybQDAeaLVJtHW2Ufekl8QHcSEzxOTAh
UV9SgDCk1HSYun81qE1EIQC60q7HW1rvkKvpWrvxeu9HAu8gE7hOZGkFkErFarnCEUMRDMEG4SWM
yfYbTgXfGhBKKZYGvlofrbJ4bQL4egCfJp2Ch1vCdOHavvVj59rxUM/BSlfWVAh/zbuMkr9Af9Wj
4Wcuw35vNztr1PQLv2GON0VlHloj3yl8kzGLaCg7Z8II6t8cqyD/lH/vK8+9TMIm3LqZ+dXD42bN
IaxYOWiueeHg3ZIg+Gl07NvJVr22VZttclt5LQUltx5CmbUm0m2W60zBqLvhXslutCXFzlr7TVWZ
Bl0bO9s8QMqrB+KLsJjaQTQW+LehgJkmX0Pt7MYGdxFalN7WQaxAB+lR6mRAXariqFTDJTWf5UHi
FQw1LnkOBRRTvYfN05f1Dw1be4Kj07wmpmSZlkD31LR7S1W/V2qOzsIvgSyYOUW8VfNAUemlC6t0
LTsgSaEC1azxKSbR8IotlEnf7UFAAe7qbh2pfbG69EzCmR3V+zkHOl6zsdbRKXnFgZgqnVmkBxVM
G0vnpU/SaxkiM3QU+xlG8LVa6xsdRNfKiJVPLBQN6jv/59vkeZv2//c2BUuFgf8vBl3p7eVd+H+U
krNR8CtpfHqBf22/Tf0PzK9VAq5/1e/xT39tv239D4KO1PZB+8YFynT/3gQomvgDibpjY3PFtsEG
Uf6v/bdimn8QuiVkyb+qzr9b+PdruJWGKGhjH2HPvvx9VdmijbV426Q3o+nsYHEeVTQMbW+fsTNb
amEWyBV5Hia6TdCjFwBowEut5Fhc6Em/iVqkDu96/Tcfpl/TLH8/xvT7u5IPEIM605lGiFhfj9oo
ORHgqOh2D0YfPBZd2J9p6Nfs198NTU/5riG/x91ElTRUEgMoIgO+kPyzUbUznbV0+en3d5en/Fi6
mZXh5RF1O1d6P4Gnr9PAqj94+7PPdt3Xo5qGmORgYXvQEXZig0PUe3f6LUxX+Xtz8HfnsGd9f/cM
JkEhP3ffkD8XarST/d3pKy+9X06v76/MUakke1Zi7gNLamXUxkNpNHd5QeS49chhJ1WonemipfE6
W2XxccAm16/wXPaCK7MIoA/nu56gTtY+nX6YpZc8ywWKXjg2SpF4SxHOuIoR38s6o6YFDMHpBhbe
w3w7T7RLL6TOW1Y9EhNRZOWHTMnLw8euPpvQ6NH1HlufGLE9UcW4MClp08krnL76Que8JVLfzYAq
D9UKt0hGqGElBJURsakkCHZtFH473cLCWHozXXjfQiITuwURgjE23NActyuylBqgshz0ccPJ5HQz
Sw8ym8qB8DjCxejNgENdtCJgLxZbFCgimjndwNJbnn5/9xytHJUgAtO+LeEE2kgP1+yOuzMXn9b/
30xlazaV7dZOqr7FbjUzrMfRl7eK4msUFUTfmkHcQeLbVIZxp0d/CQuQA/ze9GLpYbRfH2YI1bAf
HIE6z0qQpaBj3iGC8j+f7qqldzGb047EiCDp9WhrBJSGq5SGj5681n355fT1l+5+NqMTvdP81DKj
LZvQ8p6pLV5GIwejefryC7c/L8pDyB5oejJdXtGPlaLfExi4au1z/o0Ldz95nbwfSFHAYcMzesRd
mYLCpdFu89oINx+799mXeXIhGozS5pygesZW83rw4pJJV/VuePOxJmbf5NREZKpmJvRIo+keSvwC
1I1qyeAmtIpzjrcL88GczeZapoVvgAhCrZlcYbn1zbaRmXejdpMW2deKp1Jt/wieRj8zAZdeyvT7
u9mdj7guYnUQbut+zJ9LFEsURyp69el0n03v9jfzewovvb98HRijT0aZPiNTFQEMLQa3XEPFVy4I
Hhh3jtPdF/CLT7e2NIBnsztQJOfbitZ4LAzzCHCORnY/qkjKTjew1FuzCQ6oIhNlCSA+yJ9SYjj4
mZ0Zvwtfi3lBlRpmqaiMIkQMCcXTTa+Hqt1jYHAoleRg4Hd++gG0hXbmJWMwiuCW67QTH6ML98b/
hN3Krt8m+2ofXIPgWftrAB2H8tAds9vqWb+L9/Ue3+RX97N2Zh4t7HymgpD3Y6LK7SY1EWdsS/ET
SeEmVIpDjXF2rhS700+5MA6M2WLgYRETwVoNWQeqZDtK5RvMlEsfesWZBvRpxf3NuDZma4E3DGOY
gaTaDvvwytuLK+9YH4Jjf5nu3BuHvyXX7cG+cdfqJr5QN9qB3NmFciTZebC25l1xKc/cycKINGYL
RqJgYwtJJ9yCPod2onyBoiHOjPalbpytDSYcAyux43ArohRYY/gp0CyqTUV7/7HXNFscQJV3kVuD
4xVDh9wLKTk10U07uCiM6wDTlNPNLHXRbFXoXGnwqngMHbcCB+RhIl9OX3mpg2bLQekHdRHgsLEd
zEK79HRgl02TIzqWufjg+5198ik8jxAe+6wLPlvUvE4vWxyMznzwp9H6m1Gsz07l8HZtiWEmYA+z
uSqFz95UhGJFzG9Y2wk2Pqe7aamZ2YSvtRh1Myiw42SXgMPxVLgBnSs/V6S08BrmSb3WDJysbShe
rJ3ozyhsWPYxDcTGUTvzXZmVcP3rxKlPT/buKxmkVUlhFC2kt8Ujvj6YX6K1inHR7dZjtlEpAd7D
37ju7vwL68G7AYKJGzXF4cD+smotq3WEU4m5Rjd4uksXlnF9Nu1bD2avj4SSz3YGE7/GczwIYJ21
NY6elNPnHrDX000t9e5sFaiEmRaDQ1O6Z15EqXyoY7D69Qe/2VM+633XGqo5OqGi+1syNkDA4UbK
2tol1Gidvv2F2a/PZr+nxmav+pa/bSKvWI8i0tcdwdQPXn22AkBda+EqMzC0MMMwlOJy1YT8evrW
l+bNbO5DiR7DFMH41sYMDMxTtnJHj+9kmnkrbKPcM2NpoYe02SqQZU1LuJxmIh9iBztBGW1PP8DS
lWcTX2vTtEWU62/bLL7KtPxLVXbn4icLw/Jtg/NuSnba0AYlNS9bEZcAxV3gsgO234Z/Nga30P1v
i8G7FpIys6rOZuSY9XCTDOKhHkJ8f9OKM2OJR/fpPlp6jun3d63UCjpVIWlldDBopV5GxPdlZnw5
fXVtYaOizWev5rNSmFl0DGOr95ztqIwgH0TvmOpaZlKVL3mto2wp/FwF/Zzkvr93NLdqX+qotWJS
VjaYQD7IcClAANem3OhNkuI43rahi/dbXhbxXs9rCtDSIVM+ZzZIEkiUln4mL7H0GmYLRF3KALI0
UwybkfuiBXiT4Zy36bXS2JaxiM+MVbGwpGqzhaLJWq/pDKbBcK89tZ+qx+4x/pQ9RtfmhX+or+vr
9CL5lD9mn06/maXHmq0ciYHQK89YVu0S5uHKyWor2Iq0bO4cX+BAULaWVp1ZSJbG2GwhyfEJA8c1
LSRNffRkhwG5LJ9hl55bqRYm+puZ77tBnNSlWwZT30W9uoEfNa7lSI3o6Z6aaod+t00Rs2UE9I9D
bSB1zvVUL20pd6PpXkjgAKoke9nZyXMG3c0so4NTQtgwdByk8Qg83fpC370Nl3ePFmRWbg8A6bdV
UlfxizKSPotXLoqm7AlOfAAw/WMNTQPlXUN9M1LsODSMc9SdlAAgySNF6hRnNttLr2i2zmR5UTYq
2LKtzCBzu+puhA95+s6XLj1bY6hWRdHvt/7W1erLUXyFEHX42JVnc7/pe/BnMmbgaj97Fes874O3
rP3a2XEDgSpLuXBuJtY2RrAnDSU/nr7rhZXkLcH67k3qfaH3QZDwJhWUZiPa3TDJ1+2QXBcYYjkl
EpzTDS2sIW/6sHcNlXYBi7Iq2ZoV49GybtT4pQ5cePPOmYVj4UnU2dYgB0anQWjnE+hqX9zO3tjG
6yTsMeLysSk/f+gp3qqG3j1FB9JmwDbD31oEg0K2Op1xCcOotsTP0w0sjE91erp3DWA1RrAxp4EI
Zlc2XiAI2Jy+8ttn9DcnKHU2aUNPxhlxCz4ae+vaP9q3xnrchcfkJrjw7tJbdx0dze2w0zbp1t0j
rrxQd9HmnPJ9YWlSZ1N6cCqzTJIav6qOoJpV2z9TB01mMHn5nH6+pRZmM7soXDbPyMC22F5kF2Ue
XPgUZe1yh/qXj7Uwm+FU9xhQz2lBqvnnwY/UrQjqKyfBw+hjDcxmuiNFbTUWcyQNRZquewqMgVja
WhlcalminsuSLPXU7HOOPV6teT7NlGDSdhS/9Rvdj4ddBWfjzGBbamL2FdeEP9ZaNS2GjkQQ7u87
zFja0Xr9SEfhLv7rLOkSikqTksvjcKWj7rPu2x4+S9t1Z75Av79/zZ19xmOlzkjL56y5CBXqqXCO
L9AYDmdW3d/PcgqNf73/IDKcIS9SLp8EzgsKb3IXKVV6Zwbq0uVnM136HugxihEpvALG6cYU20bq
8KF1FuXmr/eOTZ8TlqqjbHQ1aXZgNbd5PgR73FiA1IsRSHBYnmlq6Tmm398thmpWURySB3KrFkr1
Z0TF9tZIIHt+bBDNpvMwDAZGZ4W3MaixqsL8AlQuGjYJYvJ0A0u3P5vOmm77NrRJbyPrXn2xHNy3
V3ah/3uq4/8O9ECm+LV3XCVKBjAH9lZLMFBQW5MqMoi9R87h7e70EyxNg9k0trTBbTtH4AHbZ9/g
/xcXrRbJQxQb7tPpFuCrcbv/87ME6uvXx7CRVo5jMuTHMIzN5M70qyg3DigossI5mjV8wQcA88Vk
4B0quUGoSiI225Fyr+GaWhlm6F/1MvNSqtNyCo4Ok4mv66N5V5wYRoLsE0cc40proXwDtoxsrPxq
tcH5XQ5a3b/0opUgCIdkNDVsiahu8+TaQT7jQXSu6yCj5E6WFic4hC5edChyJWbDZAJqsSOoSX5p
XbVhhdm5I2UKWaNQO4nSNw3VHjWXnxIE+Q7qbsBdHuVNL+27JIR4aW1aw01RVuGQKRHFNBVOrPhQ
bBVRjXuhhJZKuSz+pbeFnTBuUAwacfBd4fTX3KaJicJvpXVDkUQY/JGkp+w2qaIsR2rsjOI6yy3X
vzXH0dUPlDe78H+iksLq6yJSX8DD46WaNxm8G3uI7XUYdTq+ihXG521SPGbe4GFGkz8AfK7xTDM6
1DA9phXWLsfLqYOkWAzqXg6Wn9zzdirvAc6n6T7wq3KTxkraHiyntyG74kiHdataoJzh21Z+tzAW
SOEXjK1+aAxVk1/H3tJHZG8F/FccSaoq3JmDBQajHYsm3+VFAnCjDooGmXdjiwFdGe7TYPcbp8Rj
m7GB1aQXwGsIo9SD1ZxGXgUo2DOwgS1Hy7v1zTodEJt5EJzxIzdxZgP34TeTQkzB2AzRD6h0sRud
AvVmKTEEPvqVaSfR3uzDEpWC6kU2GgYc4qiS7q1UrmoYB8paV4IqvfaUWsc6NS8cOCrb0mlt5z6o
EkclvM6SeFu4MqgIWWS9gclMBaZYXuNemkGXJjMbWjC01NQYdTjHup1fm7YU/n2iSyd6Md2gd24n
OT6GFI0SeZd6wAf8wU1gitxjxtAmmG+YoXDgpeAvqrzWTp1k16GimF8ZyVa+k0Ne4myCrD97dXKv
MD8NAwwOlE9xmI1r1/NrEyhKHOl3tT1q0TGuh1LBWA2/o1UR5VWxrcah1K7z0O7iQzr4Iza4oeL+
6YVOIteW9PRyJarC9Y6Ie6JnG+pys4o0T012rqJ16TVCkdSlZl6yMwC/K3KtXGeeAvJB7VK8apM4
d5GBpGKEnG9Y+CW0lzXmU6rAM6gQ5pY6embf3tZ8ohFU0+ph+jp62RhjUDkYYhuMUrU2dWenVBRj
+PDcGU4PfEi0kzVH4uQ2ODFZSUNbERzXgfdqXiseKNWJhh31Uq2KEVvqplRd111qfk2VWGCVCbTv
KfFHGzoy/gDeRaXXlvcVg3S8lxoT/9svbWwbyqccy9hipYd53m34ahEbwzk3ZzR7FuuHQtFidVAc
f8Br2O40ddeMuooXWsHM38KqzuGPZlaD63auAXtNBpaitcWG3Vh7eq0DTQ1crFkkJhjyFsFcLn8E
9tjAN4D1vfLAfuLzp7UNjP3WtePsIi2T1nru+zKr3Auonp6el0j+fDjWV97IypLvjEErDGfvdqks
k1XsG3qWgdXxfPeAULZTMVks8ZKL7pIg7zrcLGPfjw6WbmkFCOuidiGuKknd9r5cZU5i2hh4Y9QW
OgcofYMOKF3l/RQ7LaUcWiJBrYthwi9TXF6ttUFWebxu0c2jftTd3i4ZZLosUoCg0ECQY5cWXPKj
Qnl44qwcnFHkpzajAupZ92xt/FJFQxJ8dsgkdOYKoxlXgjazjTS6MSh3aLtVV9p4UWONm/cB7y2y
enSiTQ4z2wMHQm12zYGk22iG6/dXaqQhc97iygFye6VVzeQd5sEKCBAV2j1IRXRMLu9j7+S6qF8T
D48BWDJD7n0dUFTru9iNA08grpKUHuGXa9j3eTzV4GOogrlDp2Z28a0ubD/YxY6lhI8wq2R7k41a
3EDxbUyAQKoboqQQGg5ATmFNOBw98l2Jk1mIJCDT4wgLrSQsCY2WjIhtawdReOdRsGXeY+dlkBOL
eimPDqkJkyRFQ3l/HqOWWdt4NmlbNUcScVEbWoUFY6QmAro5KPg1bnu4LqKV9fBx6YEy79RMzxym
Su2a3qWTO0b6wDqpGK9e0eHOILU+9fZS10m+uW42mYArHl8L03ET7arEGwuTTcC2uN6tW5vooY9G
YIT/SgV9bmI0Ioc/hZqo7RHHwd66VYu6DDbAClP7qtKrELPZoBQwhPIY8XlvZrn2ZKcJ3nCZMhkM
Vj6eervCFIN1JxBXu58E7F5QdU3K2WAlNVd20TEoY0W9xhmwzw6I7Mtyn8dB3d3rKoHsbU9UBdlw
YA/lzyiIvOHCS5U83Pfp4NQPvcw7eVdJCnJReetofdzNiDqJ4n1NEJ3Gw9zvLGeVUQIj4nVi1311
g4FKbV7g6ikETm+VkwIVUsbkR1NjYptdREoohhQXO2FgyE2xBJqZIu8pl12JKLaUS4UiUVyZcYt6
BckfJzurEhOPpGprvUObgSuc891hPgFhVFTXG/YjZgPVdek0AquZOqS6F7lHDAV7FVVxVeE5mbTN
VWiLREPiXQ4VACEX3D3fTIl1mWEaw2fh5bptbjKIXvitGVI1ARsVQ4DxSiAzRf2U+VlQVavBJl8B
E17G+MTDT+qHzr7Xpw2C3MmWkr52lcB5reMHvkMW3uhmYCqtukdkArXizmT30ab7vM1I/LG0qQ2S
ciQahwx+KhWsmmaFlbURgZ5RMaSlGEyHL+yxVA/V/mjp2qNvWiNGOYlOKP1LFOEr/ggTujcP/pD1
iJ0tFot7Ny5BkYFzkUE2wbQ8UN5XUqSm+k0GxCC6rYL/QLOJ4rFk01U7sdKCG8yy3mvWdlq5WEHa
WqG5lxhShO7RMezUA4cJewNrXPZysYqSqPcJscJWaD0k5I9u3vaJvkEWlEx+pn2gCBxNI8OqP9cO
+rEEHJndZ1Br+txB+aEPo4VzBtaoIRSxRAmnCZ/iVnsVqF1SWwCpPJBgaxYoFvPLphM+hteCysYB
F3mya8As21jYwCTNodEMFYxmYmIXz6tljxlzqNHWbqpaOR8HfId7KGxD7AO5cUE8mOvOim03JWxP
5A+n5wJ3BQe9OivFc5BiOcleNGrT8gebWlan1SDq1BhWA+V2U6a4RuL1qkahpaXQ30Iz+G7pZT3+
pL+76sWqwHxZWz/T3fzJmGpbYMN1vM1uxyYFX2D8vDHV6VdWooN9wA1bt6tHjPQohGHLDLjjOGh9
nSIlccs+/K6ljYKNsjmUJlrtJsZfXK3TDq2HqMLYuNSt0sLndPA7MkcrOylVegWuWtU/2+1om48V
+DggbYnDWThfqa6iez/C1AhuosEXjdjUIsyMH1mZW8DocVST7QvO2h22SUqZCBxHAHM7Lta5QwxL
fPIhKMPPqm2V8ZOW54HxLRu7MP6m9tJg019qXgiTYwyVRHzVqFBTMXTRPfb5K98Kkze7oL4wcagv
3CgMJufsCckwtnxKqNAftCH5LuuoDr8hPLScr7EdxXgRmTH8A+hHUefFt0k8yPE5idWQRBa7XItO
1TvTSMINPdxZr2qusmtYKYR2KvhsmC3da3LgZW51u1cxwPXDTtGOii2KiRhPycCIA4Y7+L3cxT0F
iUcmZOE0OBZ7Ed6SdWX1uDPXvfNoKZ3LTlZKtq8px49KC6tp60G5fxHz2XkN2Q/JZoWL/XDdjrp9
a9lSmhdGmeejtpLVYBfP3jiSQMCSVtebcV9gmxPtO0czsv2gdJja+GPp9nAGBrbQ6Zq5H5Sfy74p
Ur4IcpTBHTr7CB0crhKF+iXXrNZUV0EQlEawSWpdj75ItmAmBxO2Cmi8cMsZ9oUWJYq2lrET2N8S
CpuNly4vMgOaCpYhj1HTeODkVDPVxZ+hGVvFfZ8ViTmshY+jNPooX0X3vWqGUU9fatw8Wzy4FdOL
P4FUDz2IILVdQFYp1fS7q0KSiY6JCMkvrPyhSGHdp7as64MqBlQtW6tVQmyjKL7xk08MTCw3VkBV
xvbG4JU33308exPMxnzWF2LYHMqwvIqdLqxvJ8MFaFMKW93qmnxoE/8w9abssIa1o7S5U428x516
HFITA8VYwWj9cmwCjd1rUgVo8+IBbZ2Dj4MiI4zeYo/scfeMS6PnJ9d60Zhic+Zwv3C0n0XRRrWr
LJ5gPLbFF2mQbsG7K11NZoKnr78UOpiF0TzLEIqFU9pRrbB9mOoxjMnT9fTFp5v8XVxiFkRLOleN
R0NVQcCO0GoiAd7HuKOK4iYL8LKLMPEoxZlA10zP9q9YjjMLqqlVE6epqY2gLIpgU2fGRT3IF0La
O9VXcaTL04cBy1Vsv1mvq2ArMY49/ZjT4/zuMae+fRdjy0Zy5SrZtqMpwkPU64fcQfUbSGyHw6g4
05dLL2oeagvtIG1dYwT4ER9sr37OMvtjoVRnFmSLh3iMhsocAYv6V1lc7/z2XK5wqWtmAbYAYeoY
K0S/SPLkSIgVoEcZBMrcvD7d90vdMguvdQNx5iHtx2PoM7uT8BhazZlLL4zeuYgt9+M+9vVyqmO7
7UFwGe39RHaxVMTXV+1YnRk9SwP3TRT9bvgovp6kuHeT0kMJ29kgxUFTDeqXthkuUURjogEyXbsY
le9h6Z2ZLQtRSXs27atRCcOkpk0AIH38GqrpBj/o069k4Z3Pod6JW481PAKuDcB1+O7FL31xldgv
H7v6bJp7Fc6AVsidm2h/43GXpOouprywgX9zuoWFIWVPv797H52IddlL7h+TDrZB34z2TLR8aUDN
pjARBD9VRwojQeStpXUx6ldm/+RI3Di1Lzm2Safvf6n/Z9NZM6mAFV47HtlEQja5GSSHf2OtRh+c
F7M5rUEtcWRaT+NVe+KItnGoLNoo7lU43Ch1QpTj3Jq+1GGzyV1HReuPPu96whVXwCMDALbZVyI4
K624EOO5Woxp1P9mAZ8r25y4zjjeNd0x6XxvtelARGGmN7JhiexXvaMs6vSbeSuQ+V1D04O+G1qq
0wVRyaJ4SFJ3HTrXfnuQ7GDd5iWuLxMdS3kU+WHtrCZn79ZycHa96e3PLtx4c4w3OIB1Anec6vPp
+9EXhvpcFhdLABM1IfaDl4XH1lKvqerZl2OHqfSxdu7N5j53LkbjRvdg8FWwK4R6pY2fRy3d1cQw
Kpw3hg5vQy/YN5NZAGU4HL4u1fA5MasjMXzIA1d5Vb9oSrrNq2gr2GWEeO+aBIxrbZ+ozu70o0yp
jt/17DQZ3vWsl/u1lLpDYqVSLkYwbrB7jmz/AIqIcBWkcD8qv70rhLc93aA2DffftThbiGoDuHiN
kSZmsfJ14sLhcrINdPeZYy5b8eRQu8QdLFc56IGy7gmLgur60h+aLwbWoqWLraKTHRo8vDDz2RnB
sKkrjohn7m5hEbBmixjeYWYAxsvbpyUElZtGXEw+djrUvhIV8KUOrxD09crOn+zuh+2GRxFc5M3R
9X8UYs9BvKpafDgvjPQ79tJUD0Kdxu+w3Lnm8+k7fKta+V3/zVZDw7AdfARleUBoeFeOxB45jJG2
N/ee299EjgKWkeHlXLdnvhwL3zxrti4OQFkSC+XzIYzwoPTLEX/jbHJ5iDt/c/qhlpqYLY2BQvGa
SSwT41DY5yORi+eux3XOz8P+zLhbamK2JlJT38GACzuq4ziTgL1fCULlxK3OyHXEwpowlwVGzpQ3
bPruWHL+JNPDeUmBRGX2z2HZaJ+0EifgA75fawGmCq4hh0PR2QetR0VmpWp160kPK2Fhlv7+Q706
VxJSq1rmMWHJo87gJUS1rlu5IVD+sR41Z3shwhwjoXu/O/YieeoaeefUYHLs5un03S/152xlKuJE
C1vVUI8ES5VtntbOljh3e2aiL8zzuYLQV8O493KlPepE7lbegPeZB2gPG89vHaGuD7YyW01yx858
kcmODFhHAr4d272bD/YG8Ni4Tdzu3/OL+NcZzpytCWHqG4anme0x1sU3LDnrnVolypn3vPCVN2fz
vw8ljhcIqI4GQZBhlOtaz9dhfGi7doVd0pmu0pfeyGwNICJpW1U4VMfCB4x911TSCdONj+EGJnU+
qV929DZ1pAaG1x0w2VGWkZ4SXNMnP/FG4BR+V3ajX8drCl+FCHdh78D6OYSyJTd+2ZDPDq3rmPBg
Xqw0TxJY8Yc0Ga8Sr63UvUEU9LYyM1UEm1Ydk1FbkyYNcnH0/LGDFd4k0Fx+ZmMguy9kH3wiYE5E
dg8nIicuUphSvpt4PqCpXPSet6410gbryoWfo16VVMjvA2Z4Vt2lAHfCcyWaCxo7bS6JxAkVU9/S
kMdksj6oQx17FdHh8RjA1zWUuF7FbIoAR/7ZR/qDDLRjWTt4GwRXbeFjHquKFVuZOxHVT8k0F/zK
v9GDfEPgfKsNzWvph1eFmt3qPuslW8jvUam94gjN9pXcmu+lmyaN2zPnq5k/z79G8lx4OWRODl62
9I9xOflVkFUmm17sTZkHfNZ6PKOTbKsngqSgYxyyED/HorrqQ2Utbe9cIfjCiJ9LL5NYBMJRK/8I
QRRA4WBdKqop18KsbnQ325hyPLNCLz7ubA01kNZbQcjj5rlfMbBxsygJUZQJTjkKKUsIo2NlUj0g
b7ve25I5uE4zUKfIq0+vskufrblEcyBHGJql6h+hxz1SGHaBWff3JtIuY/VG17o73WhWpX8rb/GS
25A8B8sW24citr6euYHpA/yb/cxcmqmTP8j7FmPyPGy2BCoP1InuAg9k90hRQAMRLhzl3kh+jq7y
6a3N/9MEpf+PuEjTd2yZi7SGilR+jf/xHz/L4NvX9B8PP/Lmzzj49h6VOF3hn5gk7Q2VCF/eBYhk
i7fyqH9SkgTYeQ0gPCZSUAo1Z/ok/DcpUfyhonWxUC9ApeNPlve/GKXaH5qmTtilCbqkuhrBk3+D
UWqrE+703YixdSE0bJFYoICBqeJ/UEq73kI+g6wmtbRDOKbbOmuDu8gda+o/7A7IYUUu0tqRBeue
ykSO9xh3QkkT7ZMmIufatpMQPHbLEdnTxz05iicbdFlHouMYdNR01rJ/jnv5HW68c6TsczWawxeL
PMHGNdtwDWhRPpHR04+WQh7M6sY/M7fobxK8IuxsFLhxj9+rlgs5ep49UVxN4Ybmwr+e/kr1lMu5
EJ+vt7+qPqnROOr6dWZF+UY09n2RxeMtxS+PWvnUd52JpQO+ua+9GuDpYka3tZoMR8rlpwqe8DvP
5+ISaB373I3vooBbK8uBzw9ZgFrJ9040BuvI7b3H2koEGVmbNH3eAgGgIhRr93wjo/BCtwuf1GIC
vbDqwz3g9Fi4a/LV9t4W9WSPtCM/gSn8QKb27Q/FGqtd5eSCArIg2PR5d0uJrLzIVVvduzV8uiDt
ChyKvezoxTh3C02syNE+JGE/PqX2RY5qN4Iw8qCXeyla8u+CZBlurT6GFWG3GQ3jwcOnYxWPoXMF
nDtb56XdXGAevos6p7woNXA9pTaQ0vDUI8njbuuHLeRMh7y1DbPhf3N0XsuRKkkYfiIi8OYWaN8t
tezR6IYYjSQoKGzhn34/9uZs7MSeWQmorMw/f2ObOP5Zdu5GmpitXe4TtS5nYgfh5EAgSQs/xNre
xLd+GmMWIScn8IxT0cBN8cklQi8rJ2wCPYcA4XqCBrEFclksAKHx7MpWpiciuj57QpjxiA+mk973
f1prc4jk9xiF/VV73s4TsnvQUSlH3TDO0fDbOV4Xw2l86bqmjVKnMeIFrs5+tVjQ6nP/XLJbv9TO
QBg8RAw+1jaaNSfWAMPiwsf+dtB05MFWheFSVRYR7oCnuk6mm2UOmGxrzW5hNRkXmaPFLK14rUFH
UKVOysn2MgbNxZUQf3KryyxAhvQhySd8yYkAI6Pv8TZAbcnXaAn4OzzjxSFbflcNuRNabkBeXTUa
kaG2aCH+smjK7IiVfKe6S8ERmIm2u/dm8ANww8yMSUJivlcppv1iSf75o/pI2pmjhBCR9KVQYMBO
vHPJtyVZFDvvC/kDa/9Bmnd+HZf+tAyVGeaFh2pqXOXBnWDK5IGtnRrzPcu1Uz5iM5h5hGm5X7lw
DkOaa8fZb1xgjEnEskGQX2nj4yqLO77n57r03V0HocmukYt79uiiC9He3TJY4JsGJ9gOyc5HbIFt
pvXawc2FunbPJY6fbm5/B7kV2XxhojKbsCswu7LX1ty7TqeIQyAqQDO4NV0r+deqddvYtw2z1xRb
MIuehrIO9korP83ReSzN5lXV5aeH1+hFKSGOqhycOA38BjuTtt61NS7MtWs88pe2g3eddT872wyO
USLl70oQJYv6bF8gCSbrws7DMYFtWDpD2PCWr76XvQ7lySPI8DL673a1GakGWRGhRJN7K6sPcKAq
HuEtO8wwfXb9tHhhs7QLBsnum48xutX6lNExkATLi/wyjVAc6gb/dd8dqktjx+6mJc1tPs+im664
77ehbq7VwV2Dr4IzG7obHuzQNPv+9zTZh8qqT5rRjJGpvE+jxJhTCTJ2ZDC8BISEhutkRJB/16gz
CjOchu4w6dMaVg1xXm1xz6n3V8HPrdmbq1xuXPW6J1uiv1TWWu69TvyhOM4GIk5/ZccedDs4NB9m
6j2M9bzP8PYI+ZlrwkXIO9RqHDrN1MHjOjgEJdK5TNb6SboVeWYQi2Jd7ft+xteSQHKsTQlZ18xf
aoYTl0FHd5rLHbP9vlom9tl26511ezMibQ8rjp/8sSxjA9v44m0ujHcYwd7R1nvIVEL8p4PiTIyH
oTd5JH6NA2II8jM05OM70uROq84OOulXlue9ea0Nvzm0QGDToC7+4r8mqiGqz+weTAOCqKmNnOUm
+RxrAumgzsp9r9tJOKnxOYAGuPeC7mEd+v9mm7Vel7M8LzDYBFBX99ntjOtQnHtrmGKwHjalq/dO
w/9cE3RA6vn00tv+j5z41M2pi4ZciruOBpcQO7IujAzeyJS+pWI1Do0vfnvonmtNrFFP3BFsk+Cz
6pthn+BcX8n1I1jltwdn7ZBrZ71Kgrg6jTYnJtsM+hdvoJRVPa6t2RjZYiMXB83dqnp5Q3ntBJiw
+vN/9ojpftJmDyIhhK5uX/Wiwx40f28gVix+HVZFhqP+sDMSMjQhjkIZMH09bM3hvRUmhjGjCD1F
CyBt6zJlzPzou9f9TKSCv7on8OaYa8mNJMkP5wwSBbTl98zuX4rZvmt28qrrEK4hqJB7yv3Ctase
oVOGOVzlHTRQ1hVdLskYI24Zc7CryG0ZJ7I9JbVpHPwRS3Ev0LE9S1uyFTkhs3erkiKJPGUDS0wV
Ae6GuNbYqsqhRAIyoYIt8ozDmLlPpGRsaIVFoBR+CV46wspZ4kFeKjNBc8xSpGp6HS57kh01rJlD
Gx70aa2KxyEoXjf+GUmZ5j1pOMOrEWDBUGLyhfP0eB0lHC5MVQNR2ntp2BRdWASxGmCUy15PTsH6
PYNh7YLRJE1dV+ZhHLodJtSTfp7dhMKKUJorOvSpGluowe9stXtbactFma7ic4VhOthOlAkqtEow
toH8/JgpLQjnxWp3bUKYc+9pZihRxGsChwj+pD62o8HKx963wnCP0Bv8g67376Lr/0yOCoBs1yen
qP0NsR6O1fhhiMU/BYlWEDSiQSkDv7wEzhvJI8uO0pmRXzk4HAAzj+tpficqPD0vb0Xnz/fMSCiD
P0WS9jto0DCrDTT504CbdbA+tVwFcTH0j3PVqucGp//Igupz6KeVnyIPIlyizX1XkwuokQKpd1oX
m/0AOUe+DutovCVt8Bc/5y20UT3ZLE/SJq0gQ3bVlf+ilwrJgVs6J53Y3Z1GDuGUGaSSzUsbcfuS
hLRGUHqKqCLJI9CJAktXOEyICB6tXPYg4ryC0utOlvS+8XWZ2VKePaXP5z4TVztY0oOZO0+V10yH
wIUX2hXLQxDor6XWg7c7dbpvRvW48nUNjgv51/6GfFo9pjCwyEj7ybdCkORqPI3536FYrOvcZT+l
C790cW/0kEev9SFV500VQfkU0LAaj1Jb4V2RDh/YQ47nzJp6VrYk7WRkNiXNA+nd/qNGj46/hXjC
Zri40cA3o+6f5H00OhMjS50smZRgaMt71zI9qqWis+Nbi13lWliHq7/pX/J2pqM3ot8vnGyl+SVO
xemNsyVZu0h38vcM8sNDZuA+A0E2snpngmMNSF9SQGk7aNBSLv6hP4zZwbEH+6Kr5d1eacuJv8Hy
OCF2YNKIKMYkLzJRzLHD0F80ZXf7kUeKcxs8vXUlJzH/Hlb6/Kx0ASpKww4L8o+iNBvNA7KQEw7V
b162y1KJ3ZuaKvhC7s2xzf4BV7y46Cm1wpm56/u9MfViV/o9C6U0f+u8LqWUjvvcuqKNGWNI1/kB
Q7qHpk3t+6Q9tOImkgy+ejHpR6GAvBqXdIRlSrCaVpDfEqlH9lPS5IJaRz+h69A/iZrSnJHvJgAM
1XIFzU63zvqaEa+0YB4fBO1rrwEpZctLWVVJtCAQuUF5CjuyZxBZVFdLsRuYnediFFQIopCWnADJ
tvzpl0Fw7+ACU9jG0yr/Vnh7HuBOfEMjJGW74RfMTq3Ii1PmGF+NGFcOwepsqAfVyCaJr1lmZH0Q
eRrx4OD5ETUurto8SYm1NjS3qp8OOhoU3OSNfYWnGiehABx0AuKUtoBQooGGq0XKz8EuxEfbiTW0
tmQc4MMtHiiLg8ruw2lCmj+sRXZwDeIs7GQsjt2+D6z5YPnypTQkAhoNrmIzdw8DdKtwssviucy6
13lKD1owH6nf897OliZW1UZ9beI8yX8Nlc6Q6yeMIvSCx6lA0OSYJkRI2PkBUqHFIPDoYO64S5OA
uDCmD23BDb1FkhTKUsWirXSMz8Q3ibLhMlnlvlWw6mRu21E7WMUe2tkQDpdlrrKTy7Jcs6vlrDXG
BR5vRcrFloGrxtfegJkcJMhgdRNXrCJ5wmQbuDXHY3sUz427drGjdY/mon2Ipmp3hJwuB4e8plAa
9bOaiNpw8sU5NrNxTmo3KoRufFra/FXn4z80JGhIfSyf6oLBUPBQrDRw913TnbypZTEqra+AsUn6
50psqYj4hzfzxc7Fs859uwuMPRx1EQWFPR4xEOsjZxQ/Gf77nhD6AbF7ulssKH8Nz8VUvR5rxpBE
8M3HmHJEV1OL4Yik9derXNjqUkL2C6bx6GNqw/v1tL2ru4+qAEA0ipVqq/tvVIWwb2cRjUR6hUPi
EsnYkgc8O5IOrGke3HKAOohuZ2eP3bGGjgCrCLWVSXjtykU7BCa+M0zBasFXdLWM/Jo591kmLJr8
6d0SehuVl1XMAcOSXz1atf60HEu/YJ50+SjStF15Wvmbkbcvk6cToFTOx95e0qcA9iLUKPLiDFFf
Xd5X1vT7Cq9AkiSbjOAtKLaFzkvxc3+nWhqrsfgtcuCzdBo/ksAsr9nVMMK2DJxrbyxEJfkMrD7V
MipaLaq0BIicCDJ43T+dcNVxISO21Hs6E26q0EKIxoOrdzU5a7t1bs3QV/mXF2jTWVgW4WqwoVEK
Ygdf08p56exGatRIea7lfmklSQp+cSe/6W7YNk2aHuY6N3AX8EhLG2e22ky+8opZY7ZAoXNR8eEM
AlC0yrJ4HrPvDqtNUXZlvMpa7SssQ1M+8jM0ZVQHRRPpEz+r44hDb1h3b30yW2UfkrV9bi9d3V3y
TrF5L+33ZKqXiGsF52I+Ab32hwPbjYpUPafFs969ZijDCDq0uWeM9mqv5NFgjXaoa7XEqlif+1yR
SmD/59faP4ILvs3pmuplEuWVFRwWoz3ni/u+FAwHrjt3YQUoR/+Cn72RpTtV4BtkieJzLaWJNqMh
WG5+02qep+Y2gMuorknnw3j6JB2ChhEjvPjlcJ/XNt2BZmDO5PLHlvp0CFTg0cmwc4FqqNEc5q2n
zYv1mBBWGiqlf01zoZ8Xz48H9FLXPFCHhBjAq57of331IIy3VZePU1V/obUCVjIJtElx7lLAGtw/
OvMRpPRxanvkN48lKvFwNnTkRrVVHFOUBw+Vx0elY5Ifda15mFfG+bIvncPYxWVKusBo+T+wQ/Lj
YDn7sR2CcCVu4qzV8GzGvxxfwruqYLrCzY/GvPxq8dc0Ossjq3r+GtOjtZhXk0bxwI70w1+1t7Fq
i1C4Aq8nFGcTQAjfQh+EeWqeKsQj5O3ZXhwAVgVg11HtiIe1aT9J1MspAeOhKcf1qNn4kDlED5C9
Wh90WceBq8X22tFDp0ggZbBa9IQFic6+GbFjOvr1AgSFx8PgfNQiwH7LIzstUdrNnNyPGtr8Ho//
HzdJunPuTm+rMd4XV3zXXLTxuAb+TiJY2wVKp9ibA8lK6mOoVB3lZbubxVifh54sc3M0wFXojjlr
w973/6D6m2ggCRXYrqJuKNcYR3UyHtnLnzWqUysCpFo7y63LNxAnbvx0W1msURLICRmHB5zV/Rk1
44ZOhdfYUZoGp2TKZ4uysxM6yHVUX9U4OYeiCC6y9DWuSKuDaKMh92k+MzJsL1ILLobqxNFiZZ41
3EmNTo/gm2QMq3oauRYS4hwW62LyoGdv/lhM4nuLYd1N4yRxf1/e+45/bfayJCpL+ygJmddZ3c3J
31xnEjc6EcS+gF6qaxjGNSRAzWrX9Nts0c3HKqn56/W3Kiv3/jJ6t75vY6O3q53uPDneUcktcNMF
3loXN4mTyT66XBEnNXHn+PKIxn2K0vkpLyVxObMDrV4O72LI/3lG8lstooyqIWNe5J8RpSAJA/Vk
LN2ZPLpkZ+cBZUAQW0jIZZkBlBXrdN2YEbu1MKd9rbVhhR4wqp97MfncCSTOwH4ubeqMh6oWmWvP
FltbNwZFfQAe/Qn6UEwiR2HGiZtJcGfiMuPUkq/onX4GVUK08JsMTUiW7Ca1HBaHuQi3sy9Hk3nI
T6On4GLLqn8MMvlrluNlaNTLmK/08FCHOZZP8LP+1I3tUPcTD3S24oMZ5Ls/zb9qQO+HvTcD+lIQ
AK9bcY96dVevm3owdTbJKx6KrHkBTq35pg3oZoqMirikDP6qpQAQd+zQ0PothgiLwQztkazEpvRY
MsqT2RhovKJSIu0aHlDXlKi7xv4IcALOlzo3RLNvXTXpccV4c/RdAOixqCKZebBoDA6k4T4bhQNc
nQf1cVzLtxJ40kTb6wkOwmjHIO/b59xF3WTAFjLJBGx7VF7lB4MXDV4NKCUKFEbsjYnxqSKrGfcD
zAzCYb8t1AChyv3pZPwrtsBscOkubKrlRS4dRCvcDElP/zvqThdLaWRRLbpfKxgQRzvwblzjYJQF
BbshIkcY40fP/zhx9ZdKzeBQs/GwKHr3btZvRgr5vQ7U2S+OE1VBCszpyvo0e6jV8uaq9N7aWUQR
PQPBxEFpqF0w1AGZm0NML6IQGUW5QHtlz3YRZ5n7OlTpb+ORH2gaeVQ5ForxQRC0po3TKRPfTgqe
UQ7dni/IObT/panZ7QB08zCjOGsJuTCjGMxjwjgV1ubTBMsszpH9xqQ6GZ7mxW3b4zfuN/sMbddO
IFzlASb+pe7XuNTg3DELfyDlco4ymL9Nrj9+6UY67cUccspXQR3TmPpciP7hWOE0qSuK3XhDz/wn
c5W9txLxIxqycdJJtpH0ETn3DcoNtz5A9dIB2tsdUiwtWlIbeqRyn3UXfZ6YF4Qtfn4ClfBijgR2
OyiUO3sEhrb4IhC5M4Zijlr8ch+kZM1zKzS5BnV9+aOTa5TPoOX1wgPxZ9r+VF293JtDo6qLKNdL
RAOQdmb2z3R3zk5TtFVcDSgiCuvc1SBJWV0/+h0To5tF4DvDQ4OlJBebcEM0KPMuoU6qQv6O42zF
XTNqB/IiV/ZAdmhr3COaXjG7KzK/XRsrGiTWLLXtZ/Ig+oNukGPK0Kw9j6ZHGFOndiJY+eKd4lBk
639CE/rd8N+sqWZ+bYcXwYnxOm868BOVYUGQZVhP5DNzAp9Tz6BH2OTAs/DTk6ar4mSufP3pyiRl
uWffrdPr4AJ4OMNLY6CgNNz8CLwTectyz4fsas/TFZ8ZTDz1DkBPlMPR6M9+S1iCkdsJA8efoJzl
ybEsuR/VFAMaTjn7mfVYTMXOaZgNE2nELnLdWEv68zho5c7TxG3Oussk5V8omi9qW9ZVyqZO6hg/
VTW9TSebYlcVkgZ0esnrYopnDRWTVTiH0hfBg9vTDaRJw4iEim0xXglIjCwJcFvIIjurifQyu0j/
U4pVupPUEgQoMCLX66fdQIdnYs+3rMK69vmyX1QWOYnlxWOxADt27XOw8ZiJmWqjTBHsK5l87WZX
ZZb22LZbcDLLD2H76VtBEPyIXf6fJb3pmZ9ELe5rkUClzj7IvKbKxxKiX1/V/Gy7QL6o999bfdnP
Q3qrLfJAO8C5KBX+vRHlE0sEPDKlsxJN6EGBaIlmdfiA2ta+r0N7SdghHRuNh4R6f9d3A78b5WSv
bPEYvPhD/Q4cZBl8z4mtvWceCdDDmj2Q9XIwhkYcPaKnkPxWJxd1bCjkqQvYhczII7tuJ/OW6XGg
lHa5yaWUmxyLbp96Q39JaKu7cYwNBuMQcfffJk0X0DD/Y1qTD2vJ+Yla99D58que5d2xuiEMUGHu
jdGhjey7A1HXawWepHfji+0VPzVL3xjF/VuWWsUbOEZ1SDMeFjqyubFJgVpdOgyOeoQONIKQmlyo
BH0IH3z7Ia2jRRCxShwbpMmScS+TQ9NQwedBkhNi6lHeq6+1NM273nrA+LlkmOm5iRsNXASfYB8b
d5tQvNESP4j5tKfgas25fRN1cbYMGiMj5US5M+1e/c8snpakPLFkZgfWkuJW2NazzIzgoQ/8f3M7
3cXQ3tfW645O5xCrhUfwTBb1rhmCGLLkNTH9B61iOewBVfCPqDWbKcw79o8BkOcBh9R3Y+nZglEF
+upznM1/pmU6bCTGsE0l5LFSe7wI6jwlWzPpV20yLO1XpS7TivwTBwPwZ2whaP0hOKKtttjKbiGZ
mXpdSsWEkfj7NO/C1KjJkaig2G42JdZ1LSYCpFt1tjr7p3UueglqZlo++78WiI0oOeDzaFK2toHx
LAQz8YsK/2OWehvbSWuDNhKytjzjxPe5SBw8kpUs8kS0h6Z33u0Cyv44yBjNtWAsNGMmIzPK+vLN
qFmrCPPcobCWPeuXqfAgVknKgYuyHuIS/9eTJDTXEN4DiKnF+nRfGO6HxV6WxBC115xJRF6DlQjq
7l+mqE/mK/Ye3NUqYTFfr8eAm/jgyjo5rlPxQOWMSuLUCZJjAeyQiF212oubgiUiRTstifeud+4P
AKcVVdDY48E4ObYG/B0k4er30zkT2Z8lEcah00G/4ZvB9tqYuLI5Tel6q2F3Bvl6XdLsV2ySaGbf
Ip4tl+S58bVru9vSzYDsffaMDoetl/mSYoriukgKx5fJXn9mhJ97MX2maf1tZ4N2rWnbPYsJYl1k
ErqDZe5L4f0mSfnCMFefVFX85bcVe0OrrGh76VmwlBfT0kI43jni6qGNTfgB3sIJVJ3v7e2OpojD
+YYQnNWTzmadLmcMDX26kEe8X2uj3uFPcWeT/lzp/QONbhIWran2ds9u1JALXLaOZj/hjXnsStAK
5sC84xNxIeI2tl6wt0uAyMDsbzm+BlHOdjRO0/QdMS0TGLvZdTauWWuiQk71l3aGdO4Gku9PnfzC
/aF3fBwr7V+PG6OxDj9lslx7jBx4dNMHS8nNjOYkNP3OSi02XPb3bds+kqPEInSL0Awa7WXlBtK7
UGlErGuMWAHNSS5VXOveRPCF868cW65Y60jhfdR0XmO3iOAGmIfpRQwU75+31pr/hARegWXP5Vvf
45/ijQZjijOHdUcTTScXNqyUwX++dKxpKs986OmYdnatPkpXRAlCPiw39VujvHpfqu4zH8p7MRrn
0c2ag6PMD69pZCja92YM3uAgvBSG9zzmEs4BI4XIxac2jIgBGn0PDvHHZ5oASELuPprWrvXEM+kU
66HQ3xKg+HYcL3JFQw2djWQdHZliW+6NgVcoWbnWS0D9CF4d3UlC0yd5vdYKnSU6i2KE73vbXM44
t2eh9QZ+15Gw7b/DzHs1HPmVpQyFPoDVKtQhs6+06QgGZrG37OqVrUCxK1I+Ddt6Qa7/oAwl4nTS
Dlr1mnHi4CCsL5gruKzFEozII7lVrLJuql3eFq8mV3PSy70fWG9dmTAbbCtph2xvf5Jnxyqeoe4C
zzIEGDlR6WSl3IeRMTylrRBk9tbd3ii+hSLDSVc7VyzDztb4RWZ3+qZZPhiur0f4pmwtvJO3J0N5
t6BGjV4Va7R99zJTh3pu/huRyJ6qng7LmrgVyZVkkkv6aOtESpmcl9b9ryqlBPvs9zXD0ay7d9uN
UYDLUwZfKTS07TokhLM9iRJshizQLjUBSHaCjv8AdeMB4s+lC1DLLhEmxNu2EiwUjLIfS2ergHnU
+Q0GLu5tLcXXUjPwmYoPrL9nGUSjulhebfUWyOVFcdOdoUm2xvpCHDFggb/+vqSdg569Fb/Tmj9g
lA2MPT4lJp2RPngbYegHDsh7yao7pLXZAe7wW3bQU6H6IcafrlVa0NZJ9her8471BwNsP11cpcAr
teLZc7SnFqCh8zhuLb4Y9FWsn3XQntap35aOnWvq71mIWSe8K55Ap+7pMDEzpvjsVOkDxvrrERf9
Jirkf80W2YwIBPasrTOQBDq0v+zb77ZYyOoibHuJEmeP0e27NqnI14odJj0qtFtKsOkU3xOrOM9M
H8T0DV33x3brt3Hp3LjNX428OyPoZusn85faHz8Kyd6pDd5p+17aQuZYhiefG24DDPrtIRoNs3uN
jRo/avtorMs9S3n7TaOF+dh8OAu4efpRVtunxRmNC9EeZY1hXzYmRxyJbpDTjpbbIHQx+dfqfaNX
72woABYG470W+gs6AfacU3vD4uORMYn2mq0/XUCFsZMouCG8tjtbw/AyDqqNnPo257UbM8bck3p6
n6ayOfz/NRll/s5qeYMC7rK4rnuHrU/Y11TjpW3htM1VbJfdzJZG/fHKijj7CBIAwJAVV/V6TR0F
eeJ3cyQKRRC4IQ4x/yV68ZYkwVM98G0skBC8rjwQRfFuzOrY2ZgmlS2YMJfCfxtfGK712XPGq48i
nH5GfJXcmDs91/72cmGKAOWaGrAgbCVb6zBVlOTccj6Ahn8W1EUYneFUTCck/X/C4hBpbOsws/h0
R1bD2xvi+tD18nWs8nc5x6PX0uG44wLUPF62U+QWodsGwVlz0qNRBLchkW/CM49OiU1Q4zaPFmc1
Rjx/WXENC4tc+1eUVHGBCVSALZgNK9opT0Hfn7zqj76OF79T58ZLv+2lYWqpT2WA+YqzKPaOwANW
Vuz6hHKhVR+La1+qpAScWj7mEUu3cTb+A6teyAUG2SuEwmrN+2l8fojpu5OgnsC/xM11n6m+YgjD
R7T05sfs0vK4a8XeJX+0bX1bQrfUEi5YDQ52lwZv7ZDsNaPd/Ao8TCPqo9dRoToORGvshZvf3US/
Wn3TREuHRUWfRTDxKDwkoEQLIeimrT43PJzAdCYVN7j5SxVrY32ivf5XZwNeMewjzLmN69elWz7r
DzCXs9mhbZ5KXmiavdm+vfL8jJ1VkUZdWZoWBj1MvRQ4RSMjnWx49gHYwuANx06TslYu46UdOxCS
YwljxNXNmzVeOpU+13snUP8Cp9+INUsGoYRai5lADNPp72ol6S4bgweVTDKsy4l4dkQIudndkMru
4EW91GYRYbp+xWLms3KKZ/x5rgarYUFGEwRC9YxHD0Itl0vSA7obOk5ZUoswdwgqroO49B67ZoGk
RChGQ7ygttH87CrO9fqoefp15GrJev9kYdbETojHpFHo3NrAaL3e6lYkYQhZSY4NBM0LzNA7cPeN
/kJiOxW6zNQsMyQUPGPdkV5Ux1pKl67L4eiCKyyG9jTrLeqD+RqUgIGJVmIKZtN3G3clNXpKT985
GC1AwH0f2T/A+ZlIp4VjBSJDLMQLXE8cUraBc7kTM/gNyVBxl2EXpFuwqqr0W5jZc+/A0rLEcGk1
Rmt0CEd98m+5N3wsTfDPnXc4vrn70VSP9Zy+tQ2Xg46pFK5hGcHcDIxRCsu0xXdzdrHvm5znutP/
g+DxR5lYqlQnJN8VlKyZUGwWhe0trZc/GNu9e8q52cMm0SA4u7CHYzJZT5ODDrVXlzrpDtQjN9Lz
4bFMpl3fJj+Bt6JLTpaQUE8x/1MtYu6Rfi/RJB0BvKURdNlz67/QZ6+Wdsw0/GRVxSNmIWVm2jOu
TY+TTkiT0OFtDB8GC+S4H/UIWt7LpHrax8E+jEb9Opf6HcXcyYZbB5NRm1Ab/GkxKwLb6M4jaaVC
yeepmPmD+SItK4+senlhqS+5hkGBAbkv+JtmNi3M5K8vQVk94ErFKkVAM2uCAGOU9EtsnGKH5gzK
FU9iHMNcLmDjqAnxHWPzM8y3LEN4Mtv95+Js78P45ftheQT/GIMrgm3G5Wil2nF1MKGqOnQ3i26+
pfPi3OAdwkckdNkPzk6tjCs57gfPkuNlKtfbOKQgsQFpXLae2ydhijihZ7zUqcAaTRsC0MBf5nx1
NVkuR01+t0adzsVPH/Evs1gyGwHklaU/9nmKnkVq2+ZHrrvcy10WEgtUtYOop/KRTaCmkuGs6eW/
Tg2/CYJgWjn9n8yZs3GT4SAAe8phqcA8149GAR/lq3oejG5jhm7zck58h9FruK8JbYksa5zxXQ3Y
YGEq4+v0u103P449n3BgfGzXAi42ELgZoDgwf5RjMc865n8sTCLlwVQEqPGBASZ2F+gWZbs+ppP+
pOeTf2DyWSOp0k0GVPzLpK6F5KX+Bwki3edjN+5VPv/Jsbd697wbXELrxrYnbDz3sSoGK8zrYHx0
B3U0EHk9p9U0MCsSbq5/yNLjOQYdeo1JP2BDUMRstejtmvOSsNZctTm4TR6jPwzy3bChgoF8DXRa
T4dedCrcbCNXvuQKpEF35XzG0ioGbgoObY98Twy2jYEoIEaVen/1HJmPcWCtKE65498ea7ba58bJ
Dq2HiR+velesTv2gw3AqMtPZL/XBWKT/oB46o0fYun2ANbW/tPAFpKX293nW7y3AmThNSNxIbQcj
BVRrxTxW+5HJPdS0x8warTgYUsy98MHCvr2m6Dhrc3jssuRPwt4cQuEX4YITy4PpLlkm7YrgLTco
XRBGP1RqcS1ATh8b041YG6gYhx6mq06DaxAU3P2MfWn51zBxCAtK93s1ISgg3OR6gG9HqLb3P47O
q7tZYwvDv4i1YBjarUBdlm25+4Zlf7bpvQ6/Pg+5OCUnJ4ktwczeb0X/nX/CRN4mcrf3LeOZb4iI
z5ULsksvmWvo5NJ62SaOh0ttm1TF8RAqgmGInKpA1J3yXo/0y5IMHnBxv6nCJ9AmkidRAm6G0j4Y
6VwxIWQ//Oe+iouS3MF2Y4dolrui9DPYkyCs4rvJvmoEtAWRQHhlUhu/6Vy33MZweA5iH19Vj3ox
acAemtwnhkOUqTFso6S+n3OYJuSCNxQ3mPSzz6yFkYOEPKXamtDYLe85xtGqzjhTMm/rEMq/IX6H
eUG5U9A61j/SruU+SqxtgU5no1F6FCS9t2vcRj1Uo4OGjy7B3AKor9B6oB79SbLu1DCiRaIqN4bb
vpSVzP04dn2jkZzU/b2a+5DD15A+HcVH0j8fDWKRYkNQetdfHU5XzGG8ZDcxfLgoszla3SoYYbXC
3PuOa7s6WUP81Uf5DAdP/lg1EjUFxc5R230I25y2c1ucJ4TlBcdojroPvSiPl5oK33STbQegGnjV
m0P0FRpHtvQFbWSu804r9HCR0j9McH8GO41aKQMzfV1YF610OSdQz8WWgj2xBGJOiSDOENYvQE65
waN69Ap4nbbqtV1v9ReVDlCdnfO7LMw9jTQ2HAkPdmxDjsF2+SY5RXFIUfaQlt99Tn4bG9SXZac9
Oa72M4oZz1c6WiQF5WI24w8CgET1wyZNHf5Hj39oj7SziSIy8bCt+wTW3bE2fisrkHwPHaShncXl
BZbOD6czv7C7HWKWviSHeWuQILIjjAti1+U9s1bAECVimJwsssh2pRkzBrcKVejULLBUyMxFeSZh
ethWhMOx5sWcHbkW+lLdO/FamRIuuu8tg7UnODbbRKVEDd5cC/jU+7phqRoQU2Dwwe3nyXuRJGwT
DJCorv8mUzuOmZPCS62MTWY8buktupoxAHvUVeOmzAUaDTWhw0AWEsem35fj3uBYirKlPYyi7IKi
qYkYUto2fFi8EOVQCuKgresf/BZYztrRhVJEWi+FrVWHzJqrXWM+ecjjfXIPf5al1h8msrh8zZ7J
n9PD4WgbpEq19bKD8kS5qAdLURLL59ZXCFs+38REqkho5+xyJaVExaFCAk8oKAULk0e7XVxA464C
Vs1eJo34MTlO8UmbLyHZqt2oAtVXSHyZJ0gTY9pp93YBo4Uv/lgWEdFctXujaSreWWP+anvIUwlh
vC/cmFRi/iGK3zE3zO6ELFlyiPA8vXSoKFpAWzsVHyqPXpZQQ/q+sMAb2aRoGtJtf86SP0ofmFbR
3pZ5zV1jXFQ9vhNdjdTLcD9IWJ/pcYNlyLyPqnU+27S+p2DoN8+BCYFf7scmOQ4h4JyMwi15z/a5
kQSccf9sUz3cVynIGVFgHF3h7xI1P20JYJCU6LZFb4PRmMM52q6ZDIwNyLU01qaksnb5KLzdGqy5
sVD9mw2lAW2fv2AMsAOZOn47MqiqzDhbjQHQOozWLonNpzEBvKtlRflRYbN8hgO3kPYmUGgMGtS0
s6wb1wsaFI2qBgiyZrCvsvLedW8+j/9HsuCjh99A/Z0BiplaXXGuVd1FV/K9ZUcj6XFHLmpMLp8B
dI4tSMboMke39sOshBrhRiJa0jmSxIGwrgcx61J+5gn9/sILSjucZpwNSuuXAsooL3UrWCpl7Tqh
p+s3/iCoSdyMrvVbKRZskn0pxbaWB6dbpt0yRoiJ03FrGfMxkdoubPglMCIg0Vr6nXQwtkS2hWWg
JkcNfQXR2/WpSKt6A2E7z2c6UayLY6NEqstfq2fiWZset1bTIh7NbGdbOmiKRiclU3WKnvCNHMCI
H8dhfObKAS+PDYwmbXpQeBfqkl3cSvRv3GFmoIoS4RBtlSerc7fxGrPBiPY7VU+e3r2nJI4e9Lz7
wbFO1KZAeBCuuCa53sz1XYR2FPWSbaBnSpEWuK3Y1D2XqNY0t5S/bhM327BC0Q519xlO7/YqNx7h
0SKnfHFdnEtm9SY16Ho3R0dgq7MdWr8yqoj0ayO1Fd6704NnVEPmx2RSeaCVoHJyMxcRi6y+dUaB
OaEayADq7qEKztI9YyNBKZR7Qa4KQkVzFmcoDZDpX1cfkh15D/DiM6H0dn0RFsLlkcdPNrhW6tT9
KF33QRojJL/kWmlhBbqKWMwmLtEtZeCQS9ec9F7uIqSX/hCBKRRTEZRiItq1s+jVIt0x+o2S5CcT
7WdtH8cx/uvW+c3U8k/KCpxAG74bTmAlJsTsxCmSBv4gc91mdqlxeiCPXNiwNoTOvuYkkdsh58JA
3zPxzylIlb7sXS3+sQxEzPmwd2JUZVqt/UrlWttENEEjcMDBoYdl8T1UwLiZ5IkYpkf2YETRr3jb
ARPZVkzkJk2yIDrKHsnbqzaFUb7MM/ONzhFfNWy2HnuGVeffbgEbNLTmzI8FMJFUyzsh4AflIdeX
WfjbAHZuikVTeMGm/SLFfZy58jbj2rJO2gjqMcv800M4l1gd/oKOB5bRjoBKzhOdSHOp2UXAvAk1
aTZ70PX3CiJnq4Xlp+1iro9z8GYTUVaC7oFoYE6SnA+JpJ9jFHZ7aYAWIFjCrqhtxugu4YTexATB
J22+dYzyU2PVdN30J7TacudSpAvQYQHyvnVThY1TDjs1QGutO35R22tM4pq5zBnU46raNCK9Sc8J
kqj8IXQ4yFcPSjfPT6he+fSr7pMXKdu7iQgIAL+fu+iv7dPvdtEvVRG9L0od7Wp+dRLnXdL3FUhF
JnzFg6osPaGR69JnZvtkOs5h0ZgkkcpvvZ7tPJfOXRF5ALHNcEU1vy0ycRuTKQ+iWaAf6/ItWmUS
uQ1eS96qwJDWq5uu72hYIsfWECQTpLk1c/APG5LQ5Sjzs5GQ364nFiFCmDWZpcP+0r2Vw1qcgYmw
wTDYLYeJuJANrX3oL/FdtJ1e+KzN5CuwIKZGeO6xqWKbsmnPbCAW7I5YBGDVeX0SbA6HmWA3M1re
0xgNU8dIVRdFuWvViH0klHduXAR5O93jbUK5RO6nXyQ0OnD/cWl9SLN1/aHTj47UKr+Q9g0Y9psS
gYPg+4j/fxVk+FG3EGJt/oMQ5oZFPYjna97olBWtr/nQJSCKWpgf8oxTyqhxfWTlv4pRlSxkzqdK
On6l8BUBVNZJfjVVC8Ks98OeR/3J6MCdQtdoNwvsKOC26ylz69YvSVyVu2SAF0sEGRQVTZNBqyDk
I2ycVQ2+1sl6L4dizSAm4bYogZna9H5Zv1K7Qk3KdYJmXoHJ+IpYP79wavtsNp3nY904NnVKOl5p
fJmVHEG2LUTmci/IQwTcB7MvEG95bpTsyWicoI3WjHSy++cqD7QVqUOl+JyOlnYya+euY12Ip2La
97F6dDT3ZFoEKGU0AQI1Egff8LBkxNBe8mLAHTiqbx2fTIERKXBraG7LA0+RU/+Gjp2JETvrromA
imtvo/XNKWcF88u0PuNwIBIWvcZ9icBvNqvpJGtYlUy/IPbgz+ecOrW3Og4KeFMIFH5rmxtPlXUw
OREogGQt1sJkm4mebRnaP9AjwNOmN/14Mn7nNVp3AT8BvO4OYxfypFhwpJpnd6jQ5G+ZEKiuJW6G
WMZO8ASJJw0NgJvRCE/475XDfQ+b8OhlHPmqLsytk0JKZtJiGeGmwcvEGlCVtB1nefIdS+Och+a/
eI5P48gbkM/ZY1yG8RYmOyD/5BjrPXlTWvxrF4htIoerydTCOzxoP6JGhx3r7VMSRVej9dIn3VV/
ZmIWfos+OUhHLNNzmPAhEpOtOMM2jcZ+oUtIzE5sCC7GYYRdbZHWVaFOIqd3ulop2CZrvnaAyz53
2AJ82kYEqam8YNV8LC0uahDfR0oniq2d2YzWCbngxWJuq8mdA5vv3Wd3S3Z9VdlINW7NSF68lw0h
MmCo7LI1d0mPibU2rk5XyXsrOhOYqe8QyrylJL1zkNvIaWp1qMXSnvoF+vU41d7ww2nWl09mh6po
8rKXAcwzypoT+HFdMS8baSkgYSJja+XLIznGEM9J6e7hqHaLAkU01XQcLXUUSEKLDGFGGKWIxciU
IoKaagjMk8+UJ6Bd8BK+4QolEBmlw9wjsyQeo+nUS94BX2CWie4x4gybzzJxv2qq0veJ4P42SCmx
gGdNgxPVsky2gJjX1+zmbWrbQJJ4423y3OvlWHphBKHA/y9fP1K+zDvNrQj0pSVhS4DLzRu8t5yI
28MUxhBPwl2hxcxf9PavymbtmmfLrkrMdLc4+pNHFOg20ZwM4dV3Q/b+g1ccuyG29nno7lU5jX5e
6zFhGtvebObHuVteI3P16tGGVvGR6KSVs00axVbr5/wCUA/baT8qha8aUWSbap9FvJ5CTmJvZZx8
O2aPgDrBUSL0sqcDNxgETkoHTdW+4ko03fBuDHFK0FxgoShPBI6m6ZtcfH1v6KD+VMq70FenpPAu
rf4VloowuhKZudFq4c7sM46Y2AZHHjEXCjywnlsiKeNY9Usv0pGksPEZBZ8YWpC9JlFZZbLc83v0
vmc12GAb5JtNL4jiM7q9SvU1/HoQOxYbudNH45yaybJXcAyJZt/I9D6TZwR4M9aPwyROfS6+oTQ9
9FaZwHwhg3kqvE2diic+7AwKxEThXhuPXlGFZ+XYd0Ni7NpovMTT+CCiKt0Pg/nB2/mqh2Z9HNpl
BV+YVW12zm7hfaTtIA/a2T02bq0fnEE9NLKQPoXZ1j42j2VH1pBnFuIV4eCV3B+o9Fimd8Yfer1t
3TjzfmgadK5js1lDjCaRvtVzD0ZAGcxmdvIXbzL6XY7RiRTA+9mTKKJrhqCV2IC9qjB5O6A1kL4T
6UN+4pIm2A2i2uUVeHXhQA3o+Nm2fFeMtBYNHpp+bABUznWmgil3X1uQvP1YcW+nsF89uoRWwjK4
hAEY1aQCbJlYtB1dBBNtFr5ExeWV3m4pJvtQTf2tw5DBt1jhzBCxvtWNfWUUKJwq3i3UTciukpY+
myX9dEZ0orYR3gDXcSvqHDpdzoCHn9kINOfQ68o6a4X+GqXurhv5cGcIjUV7r4X+0ZtIdNp29/9f
Ztl3UZTNN7Pmqe22aqxAjDP0GL1oHiTI86FtP4ZRaKcKnEH2zUFYTuZbYqiPWdfd5Ti8aczoj8Wg
XrqsXZ9jw6W+nmFmLIs/EEseDpBzD8M6CiiGrFx/4pAhF/rUZ3n4YC6/epWcnbbXTpNROnwuehHU
/BxtweKsk/bRZvO8E+IULeV3jszDrwd+VqObdSQjgd664Q55wxC0BlANQgWum9LiFioOQi+QbagE
unR0N32o7FvUqpf6mW3UeoE85W2QG5EmHN3u5F0GBNiX//9bMs4sqLl+/P+PdMpOCdvSbe9irf/G
Dc8NzpxGmTPaQ1Q1HziEKYySr0xBZA1YOZkJ04B1LhcfXMaP+OXrW9qciAYtrwmCx3WTHR7TuH3j
ZR+Q/ibFSWCdex/R6bVu9q7NTnZWfYhmz2mkb2bKxQtj3ZAf7bJxeRI4KQ+t5zo3UU6PFPwMH46N
IrG0wvmAGEwcBuFwmObaHQr5h9TomufYq4wTuv8Q5RX8cRwNM+7x7rup1c84yud6FsZjgrjpITGq
r9ZmVU8SRWmWC63u9ZrvxCDmVj1nhy6l3Aze3e8QWF+Q9Kd2pq5pbIVb5ZZ7E9b3Pi1a3pd02hi0
0oGpsWn3Igu6tksDxzO2PTPzaQizsyEw/FUSHqrK64BYh5QhRRmXRnUXLEPveEi9Daymfm/HYQfi
e8tUVF/GaEJtqX5qNOL4zXhpM/c0oN28uFh1uZqbicSA3t3N2QJCGk8AvTgywDPNeWYdYeKMyOQ7
piLtWEgX7daTreJacASI/Kh3XIxAek0bQFHtwBqiszE0L8Jr2F96+U6iGRct26WPXim5LzUjPNU0
y+2U1w6XkcGKxQZ6I2qTb2/VVTom2mCCAHnuEh3Fv+M9QfInG7tz88AGVVMdAVOAnqfe4Q7PUYSy
LGP3GTyJIN9zCa7z3plh8n2bQZfreeMi1CjTayOaTUjfQhA2VBA4io0tNqOLDAkqzUbrZnZ2t42b
8Ah0bq9asXRX/t9hYsOR9hFrgDR2Tmlu527o+OVIqo3yJj6GukbCyszVyV0TgCuOOpZ/o7GDyWif
Db6F09S7t7XHCssFMdCduiRlczcjfRs8L7BC7UrZjs1fCqC0tIVHkEnis2UJvw5HXK+pdaRtcUap
2YX7xkOuRyRK3jr9tojpc4kHIkZpa47a9MEtBFErkgnaxP4swKA2owYxmgJIlehfWRlEt3fTzwqp
FgRB9sAiFsGYcYATYrSa03JMlYseiJjbi1aHngQz7Rg1d1olwKXT+gGe3fDbTH1kzP4Bp36Lq9XY
ito1j5CWE55/AQGuJ//anEMcvcPruLWVt+y9DhMOkTyxn83IoZPKeXTnDICJTP3BXrKTbtgPnW6L
oErKlOyN9xEDee9ycRrdLUZ/eUhL7atS1U3oc0ykSfU3Vye9wlzL9C32cT3PqIL4o5YuDnPEONxG
d3UWYT8qiRSCtT0WEQU+KVx4JBOd/lvtEdBbGdVh7uQ/DX/9+kHd3J4DtZiaK0iS3Di9DX/ecaPR
EQWBU9+GvmhJnzGPo16Sy+j1zBXd3vEGdHqCaRppBpUbf+vzZg9Tt6GHbSvdpNzLqgdCFlPmi7HZ
GchKRVM+d1NeHMK2pGNpOoeedlcO1nL4il1+90XPdnOxygUxq2+LCCdk5L5WK7WJZa8KnEzDgjvh
ih2QV5D5UrrsnmPvBV1BRkKfw/n3nv6etbCP1WdDhEWgRpu2gcp8QGVP6sCUexujql7mIkd4qaG6
iLwD5qzUtxr5Npru04iTAA/QnTmwXotG/SGfqQi0+5WmRQzVWLW+Pjn/qhFZRUaqMoLzf9LlYUI7
hEe2cl+1W+G5P7p0pz230J1pxteShoJDOISvFaf6rpLfqYuN2h70Ooir/meYbd62ONN5KgNhG2yb
XcNbF+Pl5uAOnHH4llFn74c6uhL0LA6GSL8cJw1KqXtPKMCr6N7G6neogQkDq3E+5vwaluKflqn9
gCTcn0zzsdC9QF8/jxR3M979Mtu2obObk/Q4OKnEh9mYJ/QVJ5rE8oM08JHMjXnHN4Z/cFntYt10
iN1u9JPC2WmFedV5A/YtnbExzTGJZItWIJdIT5cf10oYRHLW/ehuWNhAhaX+0r4fD+i//6nuPTJ4
GtZ3H60vQIBdv6ol/gJieUKTeA6b3mC6Nh6UeOVI+PJAtvxBMUc16U+2xG+lhkWK/jyslANqLNw8
mNXWPzm34ftIGPDo2WKnpdaE64hqCKfgWwjhjqkwWr8lpeHbK8fi5C1qX0MEBCkHL166fhPy3k4C
0D0Jrddowtwoe3GoHbo3CtAna3Kv2chd7I3zpzTItVaWwtPoFNuoTE5xjfSgIEao+c1IktUa7P5A
Wniwq9zDGZPs6qZ/mBB8dBHuSW3Bp2+g9AcSeByG8RYrIJw6dg6kw+JAdlw8dDh5u9BBkmbJf0nd
jeT+eXc4Dc5WfuUyAcaNxnFLMpi/2vgHs0Uk9uOa40tjxti1HSCDzDuljnZq+0FsRsP6miMG48wh
xroOj+tnlmG/29rN3bIOpIzLDwtlU5vMabfmaJ1tUhTiCL0/wkQR0OiHIpsCt2wihGG2arSg/Q1H
2z19Pz3sRvHTCJqIGHku+FJ+Jjpo/HlibnLG/KVDtWU5eY3rxvtumvq+d4xtzFBIvCkneCmRpkZf
0hXzXnX4u3TttzejR9bF7zIaX8bwHMqHOmoeaLeZV7IAVouXgpkuJUGkLb4jujGCcbzoq/e1Qw/r
Gf1FZFSxI9p+8zqX+FJ+XoH/ctP01mu72CnBOu4XrbJMOdlniOnYHIvPtiUDLWF4nAcG7flxREVY
DijqK1NLMXXGx54ao82S6NfZdXDBT9+oLoqbXnNhaOIjxx1xX4co+Sg3/aFQEh6skziKC+esS7vY
wEMw59QdDoWl2bQIxMMy8bAaOukxqj7UAuhgkxdmetrVUOMxVdljzwfLV3pqjVruh254T7WVwllu
yiv0YBpKHPfJ8jCo9Jor9Zo7CwhlbFzD2vbjwYsvjhqOeZk/RiYqX9BFaBj28Dn8F3qJi3Oj5Vlv
brMjzSPtgAuZK3811i70snN0kJ16NCsBipxO7/Eg1T5Zsr0zUceYEdnTNeND54lPIbLv1CF3pLAJ
SIoRTyzRn8xcyDQP2XEIzHBy/0lV3Y9KuxaYv+vEO7jkn/mi6v7olvxkDfcy+9NOGmxVCy8+mTzK
fcUT/ewaje+1zovBIB3F4p3hklGxCI8cjgSgDdXJSNP7NBuepxpayE2WYe+l7/Yc/bZLfoNAPDXD
JINE1+o98T2ExWnNHWgAC9scY5bL4d3CvPzoTO9XoC2xaBhj1LDegF4u8HZLIIV3nefko5PNScY4
gBK65q0mvw7F6vdlBt0k7XBtVruIW037YnHuDULUNTIwXP02yexn6EB5k/yiN3f83bDv9ISqk11Q
EV0/vzR2+ZePvDKczeAS4TEy2zf+RQmZR193mQy3Cj3uJq5jEQxmeOgNQBtLEi0oNNv1bcvuD0tv
EBASldiCjO++aPSAh2XdQcORgQaNBKziUIkCC/TQbrwW2jx7Xsricx54aFFKPbel8eQk2m7NQTUR
Avs06N6syByDFL5En92vWJEpkhbzRcmY1IiVebYcj9oMDUeMLP/WgrU9nSDA34jVNyQpIs0zFZB6
6P4OFTnmMOX2KgL0HZm9VeHLFE5vuVbdZq98wbl1LfLuc0hQZCKKYuIpXpx8DE9aZr0XgCyQJ6LG
T0lOGsW9XQKAkMz9bjHyF6rmd6PdkbkR3oH+owlIodIkYWru/L4gVj00RfIXrQc7z24dQ62LpvmI
OojcTCzLtgXmxa2/n6HCwIzxjbTap9ZgASwVFvBEr9/5tJiU+eYSVG9DiQ+6NudDkoQfsaJZYHGf
hUcY/Qp9oU1g8mzGhIE3asM9yijFGKgT/uJirJ61MajQsWtN/6GRrralS4U2INqWyQqvytY50C1G
6ok6GcIedjZ2SpWB6ZcELp0QxPwudiC6qmN0Sp81uTJdFWoO1oFybjpyXA9xOxenVh2LWGLHLObA
TBF9ODQ92jH7TY5iDLOQCWCH7sUQ2FsnCQttGsRy26QU2+ll6ki4o6cw0EyB35nZAurCeGhRsfPz
1H+O4UEYeWZPDai4b2wU5rrG7e8ih4Hv4Bowmt94V+MZJWg234YukEm6JFusvzxPOcqkErtZOywG
wpx6N6M6rePldSFnRXOfWmtId57j/Zsx3BQDM50i+avUtFcCDs5QXQ9NuNMruCEPeffGCceTMCb7
FFplgfSoVycT1UfRD76o+XTm1o33We9+khZqbaDHD3HYf3tEYLLO50+dFpWbxnEvZmy8e+UwXye8
PpY91rtqIcJGIbFXAh2nPpKLyUaQUsu5Mew1w4QLIsdqHLirY62z5q3ODeyVKGX0S5lTJ5m41h3f
GsxqPN0vDa66cYQokmX+zwNhJPiIcRIdXiqSp7zA+xthU3Nba63SuMYCLIFnCqEF1vsyXg7JjMcR
7/fThL+EaBZ1IyGBMmJqz8gJSS7pIMTBdPvnJDGpYYXS4IyWq2yKI8spdqkdznQeK6Z9b462WVWd
7XSqzh7oMmI6siaM3xvY+HM5VT+qbNfNzL6zIwlnScShtZjdtgu5500SMqMETFQO5peuZzfOYkKR
wscIgUVGaE0WG29Q8acpJfjfjDDzKudVRvMhW48tLQYh50vyLEgAcu0ReTfvrkn51kKN2GbsBSEl
ZfLrevJTl/rBGK7p9NItuvAlKWupp256rE7W0pqbqcUSZ4n7oSC5zZ7YZHIDXXuY3zKZ1fthjZL7
tZzpCaxPHvV03BnLTJ+uETl438YN0OKda8e/5rKcCvoK4bSSHQ2OoMWJ/rZ0Z4dD13em9n6ZEeUZ
ZXKFUP/jG2AAm9IWi+U111JCae0PDRiMl2cL3qB2ZMOHW5EMV6TMjElevC1E++wMWhRMSPh8wyPJ
B1k9uT6n1MDBlljZxbPqi+QsQKeqszuND22W3Ez8wGw5z7pjHbsZmIlwro3wwBIRqR+IXPqNovl5
MWqSN+xdbKsTAxlWdIfdv3IOWF8iv8WiuydZ/s9BdEGyzfQR1gYqJp27c1K8PI0X8J6+RykH17x8
pTZy+TRCNamN6zYWnweX1mJnYB8aWvENVsJrMTJJO9P3pMWv/ZY4Xc6iKYUfL56n1vwZau8G9HAy
NX67qidcEfLgB9keVaJ7XY1LQGJWAyVMZUfTnp0RRlW4r3xeP0vWHWdOexiNC1G6LzQ9YK10t1Qb
yj2BQwSisgl2jniQg35yiuGH1NtnPR5f01bx25LPTuQk3z5xbrTXDBk/rtdmV1iIqrumrb4rZcxD
sPrfdDhPvXTfVOlu+a4f46XR0WKNz17cYqY2KAYMbdy5tbSvUElPneESmTjj+Na9N6SLBjh+QQpt
tqUXcYej6Bz32Z1F0ItrectB2ZjYaPtecyUOoifbYFjK9JiNv6bTTjujmU+ziDENccQSkPBMHy8S
dit2LutU2yuyNWZVIgBaETzb2pcuwd2s9ljY0+8IXoxwhqU84Aa4hkZ0QWz/TrLWQ5rCv3q1DPnk
kT2DE6DZ2PTDfO8gBLd0758p4zs8jRwLcf6XG0iAw39z80Di6w13ESrOnnGnnrK3VPC0ptNf1ZK7
BKl+GFT/txjFpbIBri3YIwNHy8Yp8YdbegiNkvLAp9ilcsnfxzAVima6iizDoMnARd46sDkuIc6e
XM9+1dTtmyRi81VfMWQmnAVqPs8+rOX2G7eqTjHhyUnoXIr2f2vM8kFtZE6WgnqM6vJM6gUjR2E9
r30JZgsHlKNVkz1GOkgjW2t+LPEoUCdfbMf9VK28qYzTjJwv7AKweV5EinV70Kr6X8VQTarbGf/t
95CzZsnkbYnFmUfUN6cpiAFjk0FX/ONWiQKONhNlJXH+SyM5GvTfWP/QS4qDSGl8MpjIWVhiuRli
kMwSuIh9WoX8o1radBQOdb18jCzES3NziAE/6f2tj2XJ81JG80M02W8y+VLsYJgGjyW3R1NklwYK
NuZnNWF+d1bdXyfONkWnNiHPEdM7ARz0shHwErqITcg4uXDyoe2uVu9tp2624OchAG/ocLr3QuPA
DltfQeGhYJsy9I3/fwHDwJvm9mK76CObE4uVJmoO14KAhDF8UznhDZMBNd6KQffd+MXzcnEo8psw
c8BqKwBc0gi8Zu1HBN0XBOHhCia4tYOgRXHMllA6OfoW7VGPEjJ8wPYHVlFCFyiUb0qTQYH0AT6W
2xB6zxxo9n7m6kIzVfjLVP/aVv8X/i8ZQymhCbPEaE5+ClG/aOBi7YB26CMjGhFU7JiPbOhIZlcn
BpJ1Ju9qfuK4Q7hYyn9KA3Wc8NO3fOpT7NWBLUNCi8jhcJIm2Rtp/jx3ODW9NdADtAyKb/qU2hJv
CZz6xUsHaCmWE3NBWKuLIKoajI9UNQ/TJGWk9+lICAVx4E6N7CIkOGNQOrO4k7VPtkY6Zzjrzygv
CDgyB6zSWs4XXU9EaJFFYsfOP6GtEb2LfNMspIBh5JjbUZOQd0Kp89oZFXo6PZJrrXtScQNqUfpt
Dkl2Fn17MyoXJK0nLFQVln4aZNduyz5BfJmRGFsQ+xeQAsRqLR4XXR1GJzMIpeIn57PszfpdNnAp
tdQIA28KsgwW3KpV/OJIBx/Xysy4iqgKIiRsDSu9+EwdL+RanXwzJfCCyZAM0RpTFSZSMyIyBaqc
hccl69PD/+gtl16XQV+Gd0YbvQ2jvKOnHpphTi7hUKLaZe9qR/Oln5CPgLfeF5NFNA255Vr0MaoC
BKB8KWL0XpZF/iKy5D6AYXrRdeD/2SJpzaH+zcA/PMYDeir3CCCV+EhZySK3NaxXVBN37q8r3YPg
Apq8WO4J1sv29vykp/G5HaFPINcWawIc5S7olguty0jnddLzpukFMfIDYprXhWBLP+u1Ny9mtGZK
xARotRfKmzYl+m1P2IcwSraGM7w6gFJdrx3bxTOuuiqPOTCRHSPbMMgPvMwOxIHqzKcsRVhJUe3L
YDSPNREuY0tb58g7arrasz1jNJ8iFD48vLB+mbjECVuQfjcE5HDfc8sW/1F3Zs1tJGl3/isdc+1q
15ZVWRGeiTCxEwRAgqt4UyFQVO37Xr/eT1LdX0vdHRpP2Bf2hRgCQZBYsnJ533OeA7R1yPkwyWPa
mwZXeMna483aeySIPItKwPHzC7nUZ/yXFSo8YI/msMO4vq7gd5R2uOyt+lV3o1drTA9sKa5cb+/U
sIR6cGZZvdBczMMpeal1jnzCxntYGlBLhe9dZE3cu0ttViDRieKq2cQ1yBx03AYJfNUZtssuMjgB
0fFsCvEJDxLSAawAEMAfaxQL+MijrwX1LtYWtdVDjVsZb5NkIYsZMFI1/fvEwiJ7iXx9P5fZjgLW
2QZrkpqht0oH7QFUz5dcI9OmhS4w1FyeVXMp52ZczpIVxS8eCEtHAWJoD1K1XitEuhI8WO81x1nH
MJGYTPOt2bCXivtH0yJ0qWqpIds28uXpdtDN95ii1nXrP7dNUW1gHDBJRNkWzq2zGp1wmwQhssLS
f8LL/16D8zPnkMbEagJDsdVM7SEtrpElA2RJdMVHJXje9sxDpyDSorxUmcs6orV3E0nO80Q/NAx3
QWIcFOBWy05uV72YRRZClWXNprfiwGMHtmHRAcgFOHSkr8YYnWJD6RdwkPSdc+j18Oz78QETikGX
Jzxz1JzgsGisTEULlr7FwOSBOeo9b5VFYgebQ1wZaDJqUoa3o7vOeudT2ffFxpfExxTVCc0VJBVX
24MTBZSNDQKSsVyqP02y+mPZsOo1fXBkN3giw2Lftt7nps1uC9ser0IEnaGTwdwoEEwbS/asRw2j
mVsWe63XEFyG4z3e8lszDU+pdV0YuPlyPX4feHVuVCOya3Eolu49nuaDVl/sWrkjNWL/AD6erMh9
rPwDHRdYoPOMwcX/nCI+H3PLYqxM156GnK3qqWxGJaSdzn13urlcID4ElnDjKeWpacqTSUfWkEG7
nsr5KEaHAg865jbU2k1H4Y7qbeGss0h7qnuAYH1CCYIl2YrdFxpZJCx45WWIqtdJp9aWp2CjGyv+
Cn7usZVg5EKSMGszBj2OuTiIMFiiQ2eLHKJl1T14vERhUERvQ0pXZbSWDTU6dnhQKIW+r8ZyR7Go
WvOnd7pAHSuGipmmPwWTrLcUL1tqNZlYD+m405AZX+mtYvsHR2cQ/TLzwkfL4oTv6PBCcw5yWWNh
jk4grvX02EViLcZYHF0d5lCcs6eM4K1/eNMjeKSDkzw2fvke4xlGfz08s0uFDuRGz8LRnyZjfEKm
8ZIE+ZJsAvAVVu2suwyZrxnr+6ZKr/PRX7aTpKSmQAFoSThetWhFEyuCR9IhFiCEB6f8hWR7Zm6/
PkUmXc0RaFZY0qooh+oqKec7h2tw6bkAIGapvcsJ0RocUmeKvsqSrQblj4XpBNWeZWFfxDbGZ+1z
Sr/tqkPQJeN240Uz1ioL/YmBD9lz2K72rOwRLKcHPO6rSkj2flR3kzrcB6a7A2aTEcG9GHLzNigS
a2lCB9DL+NW3811WsX5hex7EyAsykmA1BvpqJH/DpHB3lUfmSfodroxc6+gkBm8g0u8AYyJUuaSk
OGiSMl5dROPVFF3SqvyCfYg3ZBq+eMmwn9tioymDSCfCL0OWbQGFyIUL6D39KhNN7GQmxYbMko5T
MfEXeNuvfMaLheSHVZKACB8eLrUj8VJSnl6JAcD7MF4nRtev4VC4m4ZWZxLQyG+Gbuvm7hnzVqJO
HKiKR2cVlSnN85m8B1gE05qDUUkrr0fRvZJhk62Y4IaIMklT2t5ClMO2zwb7OouATHnki6a2vK2i
BHlmx2miEVd9/XE6QO/ixVpNA8pBRF0K0HjDqU3E26w6rGP7UgGDhfhKvc0qqIDkOj04yJlMxABp
6RRsCwHkXkLlgaVwaCH6sSBj70ngcsPVAyv2jNrNu1EepWYw5ObGpF6Nj0uFIArj5CId86OkPqJS
IrpXbkBdHtiPgO4d90NsvddiuAUa82R23kMPcTg0cZKHEeUCT8uWGMijRVuPGDFc1CgK2AP4d43x
Zb4yCXDBSYWs4cOi+ebH1auGCKxLUVyHWFqhGe30VDcJcohWQ4T3EvDvuOgrOpiUIXynUcBHf75u
1aZu7ObPHiWapVm51+igHzQXC6Zskab38RZ/jseu+lqCMt9Pjh5vEXVfRzOax176AJ+Fe+tjmbsP
a2YZKynfa9Po13MHjnjA/CRluzcdjJcGHUj1BhIGSiHkU5dUy7LD4u4NykQuuxtdeZ2lpF6grTrT
yYlScWDEROVd4CdXtvfo1viLGwN7f+ImlMy4yhlWHQRkhBe3XlLeKn7RVSwrj4O9Q1Wts7+Cjbqx
i6HEPuuAy3rSCyNfuw51KBcKk+Ts76uyAK2OcovWepcgwyyLdzQTb6kdgeWWF2Sx7rIoTfbNEZgp
S8pdmU50cvL4FvXB1rTgiziwglCdpmtieKAMwFlMmi3nIH3fp+aeDS5nlrk6+HN86KvhpZ5mIuaM
kzGW4MCakqQKN78VDhWOAh9BXyZIS9ITZ3FMLpKGVYTzCRZKZWTpZqQv3dk+gRYEvihtir/l+Iyg
/MpyCZfp7GQ6gTbUNu00U7UfzBViWWebtd4xNuUmoJ3kiexkMsMUkhVaH1GdIvLdTpxes6ZIV6OI
NyKRTz69JRJBPrlM93Ti0Dr5MMHbGtW5tKpHwyxuy4HgJMjgh9QYSFUnKYMHB/tRr07WHO8q3qCo
JePUjgheMuAte4I3v3bAsAAYeo4zFHaMn0oVy6ulq5IgnILjujclT16S3sWSQxcNZWtBjOATDMTz
pFvNYdLysx2f2TcuDScNWa9IYREYdTSc2usWe9MSdG1WaKfaRDhn5D00XoNtu83CNDXx69z2+PuL
cVsUIsWQGFK+MoJ7XvVMk7t7GD19Z7Eto31OrzODaZmYskY9Nt0gzSTKyCEKKpg5xI6QlNaWRhav
TyKJZaaPYIsU8yy4H7o4exyoDbPRvvGn1LtGltXdB7qprfoS3AZLlbMqLWSDWhbfQ5XowCWyiGYB
bTG6Z2CM5n0/g1+nrb+mRY5nzdCCpy5XxukGzEUUUmYnDQqpQawwMANCT3822VO0CeEDAioC3V8e
uhZd9oLADb1JAsaEKv9prstbu/CrdVVr+XYSTfjKSQ0uxi2XCfwGCgcV8tFl73GO9FzduOZqpV7Y
opo3y2TjwwA6O2LMzhjkdkWkrZS/YNvmUAHVRdN4rb52DdHeRvENhxrwn3RpUqt6IVIGGVFFHTmp
XLaO9crJxc1kle0iLHnV5eBsYhT/brrWDJxvVTg8VbZz38rmrrVCsEyx9hwf4w4emqkOMGGSvfoJ
F/0Athw7A4bUmENMYKIUkrCUpOzW2UgIhtE4+MYJsUAxLrpNe4a1csxKjj8Nu8Ot2snnXrQfg4Us
KX+gUzTZkRew8UXeLTX9xRjRAHBaaDZDN2InU74jqoo3dgYYBZk/uyJWX023wakBQhqp0CInwaEr
o6VZYMXinH42IvShkHWpjAbBHsdWukfFhkxZUA6yW++k/vUF/V6OHXCi7YZdFFTDsuGwPuYj9JrA
OsF0vY0wGF/n1J+uVL8HUWxEeJN4oIY1rv35pnP99tS4+hvyUWyZVDCuDfay1BGxU8e6TY0YzElC
MnPVRHR4JVMycpNyk1c1+tqK/bfObtVy6W21st/YM4YV1wANGkHCHnSg+iNcLroH6U6fm1OUKx+y
wRwWYQ4iPT1iitbv4mp8zGaZcYoBe5dfQjOJNz5igE3SZ7wJDRidyPVvKnrngZK1Kh9OV1ovmh5v
8q+hZLq0afGXyH9tXCs4Du5SXaabTGQX5gxS4LC6ejluRFt/H3UNlgknvbGOeEvx4tYYThWiaUdR
56rM5C0HdJhFQP3R8bH97byKPZEgbsTKk6tacBCXaQSRClF8RW3D94tTZVAn4hqG6THdIzGKGLzJ
PkhJepqYHks53DYRhDEzp3PsUGPs6TNXMWVHtoi3mVsKNI8gD7VsPFcZBr0ZaqtGVBqLpF8tzAO8
rHwd69Tm67C4Rd93QRLKfit2PusifR7kw9RlgtoVBgw7Hz5rXPTT1Vy6qO8zRyKXwjRgJRENdkDn
gXHRbJhMUjQ6ImU0XXnkTtezDnm9ci8cfR+DvsvWVKxR81GdCaOXngJ1LF/jnKpBGmSnyQjXU4CG
X28Fnz2C5WVHXxwDEQIObwaVNr5EzZ3hsCu3kRME1YYDEX7NxH4dOkBnYgSlHzzPAlIHG0Wsrw69
RyjNO106nwFXmDsgpV0Ioa2Ce2TalFkA2e4nPXoZu+I5iEtrVyNiypAZZtowHm0uLFaicNvIitl0
eNFq9m+htDZD5ceLkHgFChmYYZj1LXA0J2wIARWEz2N1dBP/Ms7ite2a1UjT88oI+CnHUy2MuDtE
5bjNQt8DbdG8uPYgVvHsv4fhNb5oxkMEUNj1miczYLtssYdCt/fols11WnH5hFW6nQKHTVOua5vy
ThehtskS560zznrA8+EKor+UAlCes1cLNlhsTQo/8hatbSOB5413oiEWcV14hGclDc9MG2NlgxoO
DXpYMBvcotaQQWZxFgYae6Tc4Fmxci0pwuCB9ss3HFGooZnnRtS4V3ohrGUMeMXDUGSGLbJ9KFnd
lJ+qUpxMkx5qKE5B1dEW94Z7mqoQd2L4v/D2rpnKyR6RA5DzFmlSJ4OvEcGmV5Q8roKhZRiluFWD
ii1bk1RXlUJFybCgHyX72zFp3nofk4zdvdgOB4IhplTqHbD7Kr/4eCt5uWahv9iZSWKINtw7obeG
g3dBn9hfhwFyF2O6xJwcmOP0eRcrt7kj6U+x4/Qa/6AL92D5pKLlvrnmMcyI6RuHPQTwUIqscKRV
S3IzbKYyjyBF8kevHM4qKe5bP0PHGJetsfZ77VJEpgKo5HROXcCJHVNzIrhquyVY51ngcfWK6xLg
MVsC4BkThcJpVWu0MZLiHJo7H6OmFr00ofOpkW/QrGKOH27ofB2c8YbTMF5tK3xsvNePzWuqqFMo
UPVRe2OyWZuOearbfNsYcCD1ODkTmn1fzWg948GE35LlO17uoufsTmDSjRdkKDrVPlkI7T3rw53I
xsd81kDOUIXLW+crV2a4sUrj7GpfsSDDMI6NLxlMd5RNZw2zPh4dgdrTdNaOOVCPAd+FhZUtseat
tRqFJ8HEbo5qy0mh7kTZskHbCOICt1bzRNE3o637SIjQrFnPQQFjB4EwvtjSPBcUcmHVP2jGxtLT
Wm0icWCGWXU9W/2BzALKkjZDMJohNYjx1AVndur2irPVjGo8WEx5wSYlxUofIals52AFQy7Ar31n
UjEB5pm3m7Fx5BL3/dNs5F9cuCSnTM7RsuxVpEdXILOxqQolbhquzbmUS6HXezFRjJ+18jV1nSdI
So/1gBIfOgUM7E0Se08xCT63iE+yK+xWzslK0+SuKquLPmPGxcNWHl36gf3AjGqHsbHECvkYJEXy
yYvf/OnNti39yHn7Ju5NAwMfJ42ptV7Dsmby9PN2kc/pKXXhyzAnQz/1qIjRmVLkNg8bTnOPCrO/
yzOF1Ejs7uDktrcddINKTIuFONRSMOvE2lAJL3ZoqbHoFNjlZyucFJDrbBtuRLMcIpM2SWfP6r2P
x+s60av1nGj1MS7tuzpB4+dKZGVdWKxMCA8LuLNCLQcc3/FvfbVCXL0J2/qbxh6uK01rP+tW57JJ
qU0u0Mle5fpoEfbpBqs+I/KoI/FxWYSCXiIdiY2Gq2+V1NkhTVnUBa1FickRESIpe1O/9Mmn/loU
/SkxPfCagXtwyxpAOfhSA+fb9OzJpiMZKBquOye1V6luyWujFKQa+diChuStNjVYmnGnUzjn0U1x
6w6f2EFcKkSZW6NX61axEHkPKRelE5obWqAURfpqHJjZ5uYqZfwBKhbvOp1N4ducSRC3B5aJnDS8
xgKANnwMmLkfhoJLTpEXjSShF56Z2JCSZjnQGWtM3rYosxwAAenWodt3JurpLip6HgUXZ/A2VquR
pxpmuFYwZbY9tzqmUieGLzjQUlsSUzF4iAwzsMuScv7g4jd0zB6dwalGyXQ1Ch1Xt4fTobStFfW2
HZADKNe3pm8SF5kDdxJGcIpYL6+mUdvmdvxYZdolxf9B2x7vetQCda/xoK9hfW1HB5hOrtGfnox2
VzQmXp0O0nNt2Bth5dgPJz7MyI/XRuCf8FHFO/6sjSfe80oSXgg1mHzYuF26Ngm9XOGO42TZQKog
W+l+tHDd0wLrXLzcoZJt5MCJ4aEVlnVuLFy+APkKKAAiKy/RjOwpmG3OP+XjQJKI7VPpquVKEBkZ
aHvOFTuU3p+TDOqIl53psyUDF5EbZsMyqozFNCVfpt49IGd1l5Z/38FWWAZufZMBzroyu0musjLa
uWQnkOoAVNV1011eQTRnXTbX3QgYX49QVOj50fQ1Fy0vbslQQglEeVjGLFLAh8NNmqXPidAII1uE
ScnpiniThTnic5mgt6BXQHZeLgmF++oo35QhPk3jBLZzZueXmoBgbPcZ7PmliTKJ5if6RBxCUjCB
Eh20JP3Fukm9wGD7pX32CfHVJkhJg91/cVrKU5qMl6ltNncwXe4ksbsd4NFbZgJIcQl4Bo5LS2IM
3gxdXydmjvTK7B+KET5G2OhrdC9wh9OR7Fd9fnYBLhUWDWljFtCtOgt+SqxfDYONgc5gzh2H/UdU
9f/tsO7l/f98+IXO/y+H+/XD/1C//a0opzoKwvYjbfqPW/8fxXqbrv3xZvFqgvdi+bn9/AtR3lE7
HT9n7//8x/3nC2nr376z+/LPf3z8+LcQb82xfjUNpJzSRLzsGZg8/vHLtxTvj7sIeXJc03GkLVyd
gO3fY7zdXx3BbChdw3WEYTkE09MCacN//sPgLn6h0A1JuUnYjvefxHjbKuH+j9h3IaQjPKmbBrhC
y/M82+D+t8/nKA8a/tZ/awNsx6B0TJQ88HCGyyzN29pC2mYjocxJDulfRNYRUmskOKOSrXZFMebO
bUHzsyHGw32ywuBIuWTTpsk2jC52/lwHYitrRqNenz0H/SamG5L94msNPUo6tdfQc7ZRCYtBh/Lk
J/U6IWYxNl90zdtkU7tzYh3AGTiUsb6AKALSKzdluosg79tWdx4djOi1DX7mPx/iz1ESle9fos8/
HbvHz337Xv30R356IfxwXTT/+vhFv42sH26oxns73XXv9XR+b7r02zX020/+797528h8mErG6lvR
wS3ktwVRkf8waI2fZtffMyI+l0X9/pfHfBvohm7/qhMqL6WDgIOt83+Nc0O3fhWeoYyRQuq6Kxli
vw/zX21X8sMYvSVqC6lzmf0+zH81HCVm9NRXx8TN9R8Nc4ff9N0452m5lqf+OIZIxwEpb/44zrMk
ElVEWWwzzOiiLMEGHDFME2IE6bVVQekddblXUZKnojGmtk6dqbyXxbxvJHZn5BGzJbYVsLORAg66
DOqR6U0TAOfsIw0Fvb2WPgl/Qe1snSL9mmsjv6IiZLWvlhQnLNUeWcNsLBe9k94Urr1FrQx2F1Bw
QEUyRnIKmUdsPAIa6X7AwuVPRRnwCY1T4rw2huRcwVseZpel9V6Ra9A2vMoRSY1LenoWEZgQamLr
ZXLX1BdXOsdJk9GipHOAL4zi2VvsSOwdAsSzm2JaBCeTJQH7TWfd2udamneWD4Y7F9s4ddem2y3V
U1VPpqrIFvU1Tk/toUe51UixqES2kryRIliKuV34kcQjSW1rBO2Z23dClC8Q/+9z0oZVmiewNesK
vvKt+l0q99Vt0te+dLYVUWj4aKB/Aig06A70B2e6AEtfaVq6ykfKftFRoHrP3ccpQhJ/pve9lMQp
6O25pS9B1sxI2013EBWGYjvaZ0v412m4rYx5T6fnQU+sfFPVlEA1wGm7KZRXYqRyjYv+qrLtrfp0
ZXfbBvGm8O0tGvVlnJHEV3dyWUwRvD+zfYlqJDsV+bBxXyP0LD813aXQLwnvlGYg6E/6ZWiddUR5
TqawXWf1zPUSY4FdsSkTC1uztwTN3PZtfjtNZ/Ut9dGoB049AEHd3hggZtST0Sx0bo2za6vgi0NQ
rOc31EUYs1pwqGztJaEeJqr2oLSsWky6OWUzaAhkpivdjibRfiDfJvlsxZN0TNBBkPmF4Swi/Zx2
57w464w99UFMI5RMHqwTOStcxDEPnGQ465moXVwEVOFeXScmMUgD1ES3Y4fMcBiaauPamwj9qRox
Hfi5kKZDnC1aRSKArlQBTRhhZDnqYOvtnBqEkrOoc7KPzJwQhnTlNCZVXq5BxnsAujbX+Rs1Iwxx
P8wE1lgQXObV3J8DzhLkPG2LMbttDQfXYn+ouvzVnrObhuyXbnQfjCjcT4AXbHfvUShWYyKpgnUB
zbBwxyc0cis1PqYsPcBzMRjxyLZWHZGnNaJ8SwYU/vjkQx4CTvRqKghw1ChHZjPhTpyr2+yGsyrd
8HY8MHGtI7tHyjcSKsdrzd0jvciNwC6hXqXn+6sOjKf61NQnGrX+qjIpaEFiGZg8qgaph9kf1BVD
z2ypPgfPGzF46Ut4qz2TRi/dXao5awgAFNq11Viqwp29tQyubTblXBwdIsySbF5f5ve92qjnHogB
TppOtjJs7S3zGO+0SvFVayuu/QoVaY71Q40dbirQe9KdrQkJZxHu/QihcHDEWwDBLbupa7mL7Wod
Mbkv5IygL3JcGAkTRJkkAe3Y1ZStyOyii+q++l3ZbUbwj3GztR37S+P3Idgn64ZSHDb8YtpkBbic
zg+XKSTR65zH0LRXYuTQweKLeslMOTU7Yc4oJT4g9HHBAbcgfzVcc3xF7S0RqoccQD0Q/EuSAfji
wyjNqwUh8SdTUrSRLQmY1XDpZ2uHlhngivpZ3wANbATRQ5QntyFl840O6nNtDtOhMb0zzlkajrIS
9DfRKwWReSgMgPXMhgsx0cUnFZCpnlb0MKpOtmvfwpXOMJSYUHFQfRpI4Zel63JASbulCy2NDjWC
LPUiP55nK64rzHO8TmRLEHCvjIy+4NDnX52cHl+qmarXFm01ER4C3f9kSYyJVkh+QkNSSCyEYsh0
JEWV5drD7kEGcb4xNTqJUR1+gidAd78AwDP4X8FUopyxTG2DMWXbpw2dJwfdQKNb6y7IxwULEU7Q
nu7PxAysdfObgRttlc/B84QYgKNuthxEbq4iSeasJfhro4d5EV5baG8hYSzAGK2LJH3LamOXWbQT
c/+lBAqAs4SWL77VLOUt4fAd7zQU499tq2+/bUt/yUndwALdqv2nWqX/2K3+toqbUhi2o3uCbcGP
q7gWCc8O7AGNkeaSasqUywziwtxwmU3m3LxLcYG4/UXVD30X5bFn/LunIP5uJ2EJtE4mbhidDfyP
z8HKnJ4eTQLF17M3mYdizgcpA4FyHYasI2o9Zv0iEDApv6h1FKXoeo6VZbQ2D1jXP9vCeIoz8w50
okUxbXwa0rsSYTsVQOg7FiWTyivezY2GEh35m3VqCAJXEzSXrRtXt2525To4FbCXHWERb9QfAWGw
UHB+HQsruwVIZCwtalIMZo2Scqpia1ZqKldvlD1r9M3sjV7m90kvH4R9ycpqoT+3qdyFzLboyxe2
7exyFyFwsHP7/HVgVnIaBjhsJpuJDmrwem7dXW4E+7IHWzQQPA9mJIrQaaPIVbfdJNhDkY8MTBTM
gfF4rilyO6SQGzBno8nd9ellmNGzdJcA6JZCdxSMDjAWSInPg9p0sRxQqoHtzqkasbvvpzeDJJpW
URNl8lUrIeSqrYKBz9W6JvX2iBH/WDFqQWSLpLsJtHFL8Vy5iL1j7rEIUYRoCIcb9NVM6kw72Vtw
HEExblg1doahT4cWIQwFE0UCRBo2uQ8DYthUxl9B0sEWIm6QeGh6Z/OT2khVlDfVajaq1lGEIxgG
hnopNbsD6hU+87d6p1CHofO4JqV06Tr5pcmyG3qBnwpB38W+FLM4alKsAwoLP79ofjzhfbtmHIM4
ZUzkdMxt78fxSuxbkyL4LjaDPxGW7EGb7sOSCR1Wn31NzsPl53/P+LsLhOYxSihbGsIV+o9/UG8i
mOezLDY0/o9ECO/DhJBGaW9JxcO+Y93ZM+gGsl0Dlg21+OWJtplYztgl3/38uQj14v48Ybi6lLCI
TY8jOKeS74+3XhPYuYxINIREQ8mH7QY70QltyUDTm3xNuGUsiTTnC+daw3MVatdzcqNb7ZNtktdr
cuDEoCTSuwZXWCEhROODYs87rAcVFaRGZfhWCwvdnLYiL2/jD9ckYR0rR+6gNx99rb6W1nNr2NTl
HbIxoZ+Z0joETrrgstNMd+2wqYI0dGVO4I7CjCRZsWm4TuZhUTsenEWolHmwZ4xYY3VfErDB1B34
dKZ4CWq3/fO3zPq7t8wTJgAW4bKVMahKfP+W5YZphr1eYJZhW5f6XNohWhrVqEXR1JfPDOshvcxW
sFYXor/pghd8Nkt7ZBdJcEJbX7jQXQ+HpON/bOdIdNuqebkLNDao7PJMez1K5BDZpnmpyJXviIIc
w/k4NOQ5oVxSfzjR3KMJv02T+HvafvlvXuTfXRQeBxvHEoZnWbb88UUOULMoy7OQ8CGoE8c42Run
75ZFqw47TG8DDhukszFHsw63Z+iR5SUuaOhWSXjBLpdD1EGd4J/1Or1J2UETF7NSx5yPj7A8q49M
naDSBEF8tisn/xrpAHzkAwEguxEQt7o3RDc7Yen++aszObn/ZdR7jqVTz/GIGjTUq/+uqGOVsAcQ
GDLq4/RCnKGY7J0U+gp3MjrS0NkVtn/NfhZSzEXNf4ytTrxbCP1RPawq9D6l4kPDxzKxBPRWelMx
QNWkXYxqYLr7Ejrsz5/0x7Tw50uVD0SwtjquDjnrT086rSynphy1UScgdcRT3ljKV4uBsGI1bU05
TcGshxJMt6gCk5Dc4FJd6Z57tFwm0fQ42AQXYHMa45cu4gJE1yxP9XiJCNJRWRYsxJy0YjTtIFe6
BDkiV786y2NzOfh1+FSwak70vnqP2ShfUepdpQ4H0NnaqkxccL5LekwETrnrlkEaGHwPB8ZUQHPh
avz5O2KqncRf3hHXsnUXpIQjP+7/7mNMndlPCM0pNupdUMcBtS03+RSEAcyG2QN1FvpYNvQD/Ysa
oUFMW0mdSNVL1ItPQ/yoZisZAt1Fq9dxZvs3T1FNBn99ipQvlU5OGPJP15EoS4pNBk+xJE9MHUdY
FdAiXdSxUJ1BS95FdQaaAOkB0f62T+PMaYn9OL5WfIQf5QCU7Q4rNpET6pAErm3lBOnq58/1Y9T/
+FxtfNWu6yBRsnQKqD8OsJl3rvdnrgorRChrnYumW2V8oi7S44LFfgimrYmKPHI3BmkJFtggy0dG
wBSbtEd7wG5CLfPfPKm/LpY8KT5di9qw7mJd+PFJDRXtiqkWjHr2XLzwhXrnMldJr9iOB9lKnbcZ
rWrivJlLdCRVsNfIO/j58/io8/7lzfnuefxp1q/MYMwqg4USTvxiRocN4GYTZOys5JnPcxAGes83
tYMERA+xivWKgSg1Z9vcwdBcWZgNEpLQ1XjrgPTX82uR3GQYpnPnFI0HxvK121xGTHMYskvnoq4l
mVCAKXH7oR4nIfLo19lKXYLqxZKHTr0jee1E9/TxWlVNlcro7bdXRVH1+97Dn27+6/+0gPv97/7X
5r1QjYDmz/Xg/xervDYD8L9/vDe/VZF/6GQ85lH7/uWX+/Zz+978UOlVj/u9peH8ijjQwnGP68SQ
LhP1t46G4Zq/0u130QIKdlserYnfK72u8Svzums5likNtV79XuaVv3KQYg32DBNMgGu6/0mZ1/rT
3pNJkt+uU062cCR5FrXlHy8ncFDAK4ZEvFdWcRC5bj2ONO44vc7exugd8xG4gQnZqPY2H/fqUjO+
3WvWufXtXqQCv937d4/9+FUfP/x3jzW8z1FQoBDBYLj/+CIJyCuv/rjtKeW1q7786XtxMJe//6DW
3Dh5OwJ/mGtwur9/SUvv+5uRndFbTbZe5SHcKNPsxiK/DCI8N6sp11fDELob0wFzZbrtlwQ6winA
XW+EcCyxTqyTeZheBUe/vDU88hZHasHwmpAQu7O9TEnPJMmi8gHz8j+n9HxC1tBdsyv8/XbiG9Z1
z5E3mfRgZbt4aNsanS1xdLOxH1PDhQPGMWH/cTt0upNW+PqlTCII+axSNzHp4Dep+hL6VBxTnQPd
n+74uPnxxYnq4iYpE61BC89/y60XDAkRIvyidBxJGA+RaxOL3K9Ha5bHuKn7dVD68hiq/80jBLXa
EwWBC5uisZonT6+02xbr6ibROLyPZV8ce/XF1xK+uDjORZmT/NIOQVde2Rnc9LIKlBygPUJ6mI9B
qdn3BvncK+Cswboea3EP8mQ4BGVD+z7z2TDooj8nSYwEC8WZI9h66Gl75nX0aPhQvH587+OLulaw
6MacudXPObMZnH/2oI9flArkEXWBjgQQNHCnqJv2A4iN7758fK80XbwK/3XHx/d6u3z87TOXeJHj
HgbYkJ5qKwrvfV/jJGI7aA5sJ7wfm4mN0YBRLjaHdlMlrbU3DBPgsIuhRhoVVXpKZKtcziDsRomc
QUvCZ7YjlD1HDxFwDoumMMeU4kATP338L/2v/zWDFn373h//c+GN0ItAU21Qd1oYLvVjL/S7EFoP
t1nP1RrlBdveoI7ZI0K60pohvHfHBAM8/oJtQIzduWwo2fcosr+E40DEWZgBmp+MZWhr0UG0pn8T
WJC8fbz166KjPpyBBzKuLB2hJYOe5MiUGmQ4haQ4ked9nNSXyh3w0nk1kA51Ry1JfuC64R4tbAkU
qMo3l1ixyk9fzTijsFN6lUYlMH3Nc2IKKEtTmbE6AhYr4tn+uFnndn3XzDvDmrM9/RYLNWdiQ+jN
0yRYtknRrizSpr9989v9cWNcnDILt24mIuxPGlu9XgNhI7Q3rc3GQ+L61jEbvQXBnen81KcKeovF
nhMA3rUUnQMN1YD0yVtvFuO3L7m95BHR998JRujW5GlsiNKdbsd0BE9tTpvUDaK7wqe+bE519gZ1
ejvG3fgsmvro5tUmUbPFxxdmPX8v1DzycTP7mEz+uM0HePJnRUfAG3HT9kZGCrDtLllu5peAWEW2
Hc6X8H9Rdl7LjSNBFv0iRMCbV0kkRS9RLdN6QbSF9x5fv6eKPaKkmZ3ZfUFUZiUgQwKoyrx5bzQ/
QIQaPdOvQ6+95dMfB7MkKsdoBsjQPp+hIMuK53evwj/Lhg/ZR7n1vSySKLVT4TTJO5rsU3hhiXLl
+32VA8UyDBIhvco2wu2Rl6Bgr3s0zSpCcKlNdGw5/Gx/Dn1n/234+dxGMILBRG0uTGNWH7sqONFa
NR4zMOePhWB4b7Jrv5j8RSo+ZnnQ7FnkHmAHgHbm7M/0IjSu5Cy1s+x6VBBIk3GX097OuPhhvQ9E
R87/6WdUeb2v8iF/oMEQVFVfDPeRXteo+IRQFNpt+S1IepJ0RvAESUO0Nl0/WwYI7H7rt20UoKCd
FejER4V7a7NxflKUbJ3FCF/O7cMI/e+dYrfWKQu7fTAJ5UQ6vG9n2zYXmtN2L3lPXh46gvCYWU1w
WwcOxbdaAwFYT+Fr7zcwnavquOtzd3rIkurOEf7GHcOFCtfhuoqs/FnUOqS/82L25m2sr2gEC1+1
9jhMo/PiTyKz3tXmQrqD3ly3cRk9Bh6dUa2J0KE/0KkJo8nNv3/7HLFpf/flY8Ul8hSsaoB/eGKp
9PHLN4aRAi2IofyMYvWhnWv33nXieN8kfn8dq8ksHiQ/aCRx73lgRnuEq/74XfzNm7+f4bsrKn2S
8aMTee/ipd8InB+kr6PaO3ltChBZcTNt5+eeulNQuP0zEj46BKoF7MnmFQr3KFFcpmW0K06RIxnI
PWVe2YbJFaXzfHFX8ymJzaF6oxS8Sqs0QYCj9/JtJV6lWWGoq1A1IqQuMKFlSe9BuJ+tQrjAhKPd
M2bFNrLoAqI1xIf9OoXO+jjoQ3ndRkn2o4LeMfbt8TXj5bq4RNgWGiU0IbvQ49MweEV5kUfzxS6N
/3iGWCLhWKQTJXyBDDLFpyiWyDoAHkBBxudPsewmCoyK4f5UglSzFLbylb6Qy8lCW6Udzd/SSOC6
t0rlS0nukjbnbz39pX4TB5T3QLpev5mlr/ILk2w/z3qRU997wXQDe/ytNVf6zjDT4LahGrCzxMgQ
PjmSvstsUfrK6hInRzAjnrR8jnaD47FyMfWRTqy6OSZz8OcgJ4rOG1lK/uWTITO3JmUrJkorHRH3
EedpwikvI6NloEc18T/21AIc9el/7LCkFHgr03J1dgIf7xQYVCBnH0Pjp5XDdNREkbajsejPwW4i
vqnSbuG229llwFY/ajYXV5XzwQDbNhZzZJkHJUrMA1z+VzFVub05deYB4OsffxSbKc1tCPV9mpBn
jV7KeliPFm3nKYA0Z9p7DmrRg8vUs5dqjLQ1DB7NsRm75miIkfAXpj3dnmOT2EyOZpdse7PXH2e9
8O4cJ9rWQ2k8Ckpw6I6SbaW67+YaYZnm8IWa67QodKVaN0MZb+UoHqY/o/RtdJm9jILBibeJ3tSr
f3+Kaa54TL27AWzPcQzWbabhGuzTeKF+/HDm2ADZoNrRz1hLaG65ZgEun16mCvJ0mHR2PqVvnKB5
Y0NSTK9qSs1GCdoGieHJOIWB8jyx7AAPU8Q3kKEnu9pQyTSU9Z+R9PHIuksoa0Im9cEvY8kLIigr
4y7TsV0BfKt5b/zD5aRPpUekDLt7xzKLxdihza62FL2T2o0XWTEHL60dH6mv2T8t37qrbFN9lqF6
aP4J7Wd40N9CCyd1fvIsuIvLTHu2/alAohQluDpsA1iuFQhlyvzO7YY1C4vlEJtU+cVIRbsFpmBK
4+fRx9nPccoIfRnA9vO5l9nCbbSNXiPnJR/T8tF9OXiltoaupV5fXHJ0iU38Ut1Jk6bEXTtm/m2U
TBBmXEIu50offKJHHbKBW3nq5XKfT8s89aQga34z0pfpz+n0hS1AfA2ErH6xp5aMZ+sO34Oyhdg+
QFs8TtqrKFLoZM0iusJQVacfTzCRwJOCgGh8RE5Bf3yzZi8wHqMIIvc+i4+asMSctHTW25fI/9N5
s/gJb1e5/LyAnyCtt7nLzxNzF+vtN7Py1FknZQTbFaXbvUsthO5bGLczR7AeC58cXQ6JnAC6cm1r
45+4fwoOR9+//Y872fj7q8wFREbV1VU90kHmpzpf6IR+Gk9q/TOhQ7QxoebwljVSXqhCVHelMvZr
aZ1djgamo4ZIl+YZ17tOz7aIlvNxEk1A5us1pGvK3sjo8ltNHu3Ib5eREzI2AtF00xa0Avgl9Ddx
MStfLT0/FWUt5DV3wdTCsVAHxt2o59Xr4JfBNRzw6oMK4fAiLxANqko1Xusw1a+h+jP2SK7rCw3y
vgcjg5t9asLgVVwxRK5DXNH0g+TkGmG9MpVSoNiq7Adp3RVdCNNL1GfUuRRn2IA58e9kBDSJwyGN
YYdq5YtHvGhGs1N3jnz7DJUgtjGCFBTSXzOXwELvUrS8KFjmg9Hce/SgQjcSPpiVFz7oQ6ffRDRW
LKXvLaIdK7rrR/9Uif2jNYf5UkfR5qYRpvRFKdRuIAugtZc7zuDNhkyULacIlD7Fi2nu0uLmXk5c
rpXJjSvN4ZRPlHZjVuGigsXv0AUj+2ExcvSsONDgYW01pHs++WWEnBRnytDLSZY4sxZnvl1WRki/
DNOj8XxZ6fp0+sfLNl7xH992WSh+99pyVEu3SXkLvDSwE8v49Npq7UiFzyX3fyQTwm+gttHOmyt2
6CrbdOCt6B0Is7J8cBw1ffwF3IvgF8T0p8DYDR0H3iwRLoNGESQjL+HyktKUl0Sv5JhSD11GMaj0
yDRKwX2ddodyKz0znQyHRLqdMhaCKCpaKyzPgU6IM+Q8WVvZOZGsZi2aDufpP1eB/hhuwzqz0Chd
lDV9w2RMunqnxUWV3cihPDRK6m8z2oXEpDqY9e5d8CVsEjOh6npbMJxRWXI56ToPYR1gKekY/tKH
/W3f5Pm0LHnbXTnk3pD5xicPcH3R5SeH7uDsSpVGUzts6QW8xMgRYpp/riBNr7S8zX887syPpS5W
7hakaSxc2P/zhDLcT4+7wJtjyytp/qCXcwFChG2xUrtw/8JFeSNXe5dVodt748F9lY4oLwmVq8Mp
M6qbZIb2XMZLnxzNMHAc+h88ScRVxXrzfK2P1z//UBqhfjt8pMmYNfeZOPTOKVTN6u68+hdbALbg
Fw/cA8ldCW9Gp1+PfC73SZtaD54Cw3BjFiBPfc96yGc73toVxMFydtRG60GcYPo8B6SLjCsn0Mua
Ng0ANJEuV+itu+GeKW6lGWRVB9kNrcmqmA39v2Zl5v0yKzPvclYVwZ/O1RI1fyxoqlrP5fjbn/Ts
LlTD/HxQgv7nXCYaanC45GTnppCk6/XvTGvyO3hS5pvR0w3+kqzIu2VsoC0m9oBxT1f3pMMYV9Hb
tnUaq1xYjR+8NuBeaz80XuYZTZugAl02drAulHX4gDxC+KAl48ILWuUoXWNECTFUyxCkXMw7roOQ
w2u7fAmUpgcAWnjHyvTcoyNGpRUENArN6foyMVIn21coy8qwi19epEOw+d0EuUJaJ1SFbUPkm3BH
1BXZjYR9WUwtUFXsHyjDjy8IN0GDolnTCpTg9OJ3kJJ17nBKwvA/HoTOR3iI6WiaoZp0ZVuaI6AT
Emj/rijdDT6tHdU8fh9rMv0AikYqtrY5Wnt2XPeFlfnltdOav40+9LZzrPYPpG2b28TJBrhHMOWh
L7/Y+VydpKFHfG9Mx/HByREQarm1D2LrXlqdn/fIFvu/k7TqtnqvlAdyq+Y5zyVkrIthULYyh3XO
VdHXGy7DPk2uL3GGzGJ5HUBcz4K1YiO3U5nHnjcpgd3KHVTx0fTg1r9pnXJJ2cvaG0DZZXJfHsok
uwv6ujxIC14IkMCGYy/O1YAYkuS3+EJDm7xnq7kx49G4kaPMHt0v1VTvBrHDkX5zSsyNh9zTl9Yt
P/sNiBlWU4y01KCpgf9fezJLVMXev9w0mpAoQdOhQSHfJL/5cU/mVnrTTo1dfG+mwUUUGvaPNoNj
eZxghB/zcNwHRT3u5ahApBQ8d3MgM9NYGxksTAg9gdF5xilVU2fvFRDelZ4XblplyPZOPNsLWpDH
B94sEFhHUfbNycZt0pXAmevUBbSZ6D+dCbloBJ8POjnBPUl8UDYoOVJXYkVSzeC86ICb8rscnj/P
mVddRrE87PUk+kW/XHuTT6HgAuXVcznYkDDtUCNg//g20ef00mtjcOXQsrXwWN61p6IH7wgXa6aP
xrMRh8UNwBxrbaU0Rbe2u/N1rzx16TScwDJueQQmT6VzdBzgYvwqyU6O5MGd6wmNoL7dFk2q3Upf
7VEj1/VAXZ0TYBSevqQlkkdyG+TL3JrIqF1M6ZP7prfYc5hIwdlKufCtvl03UEZsL4e5L6dthtwO
LPgwfxsBzSyX2bPthBSsbH9eW/FgHmd7gME+q/aGsKSr5a2zVQG6S4tnzB9/X6hoW8UgJC4+GUIN
51XrpmY1kOMF/mWo+WJoR3tt5JCzpOUUfM0M0Q1vR9MW0e78Wavjs7+AiYOGjBhyQfZyX42iYRdn
axCmZLl9r5ntoy38FqnOZeKN/ipXEN6FZzFEn8+vRm3a9uNgP0BAEz22xVJu2cxGk4bceZnQ5YgZ
aaQiDO7jS1gAcjqGi/vfVwvASf52S/FspLOP/iZWDjT4fbylRmPIS/hLjO9ZyP3imKq7kwfFpT25
Qnrq6uIz4ajvr3QS4eeYHJG8HXee9XaWjP1kyngLslA4ePmTHEgoQ2WG67v3SCmIA9TMwHhZiVxc
dtTAZV3p+W2lF+Y5LITrammrjQs3LT5jSDRULeiFUj1Q9+XYZGttrLwvla2oC9soqegKs5zN+hYe
fZQ0hRlPOfXAomzhlsTsQAsde9XcSysJ5+JLYJ1PlB5Q1Ld+HDt3gRf9iOFs3aKhEdx25uhfyRLY
JDYgn3woL7MY+Rh38SkWletzre3TeR0CCluB74cfM4CrLEuemp62L00PeaWgBws8Re1vUiuBrnkO
1qrW2T8/hiKb021NEWpVfX8TjeOwculIoPLShwdXHCqVRIgKYyeCyeHBtio0JuSstOlgOLDZM9dK
jay4EFUODx5yCIdaSdpr+v7zxbvzKpChq9QFB1CFYQr1Vvs6oxL8hHRqvDUz0tzSrMvBXDlJmC+k
2dBGgdro4K/OwakPB0va11tpBkr14lhhd7TRiXwKk+aa9q1fnQ/zsAkq72GiQ25f2tqLfItJF7W5
Lfvb6OgUnrMLEvOEfAt1Trkh07JZvSo1ssKXndplWyZn9YoM8Kf9GhQ5BdjYyEWGyefp06Jas6ki
E0ZguiRgNKPkPjVbQxyCrISbXIxg5ip42nno6PzlkiMZJiOkKQ9q6zRb39eaFVX3CNZ6SG91H5Lk
ooiiF7so6OSaJ5T2EFl+8qYj0L7oRfUtfzv7OTBhYSLgYYLTVmGQFSatD9s+R3ITUq6vfmN/SzTI
/wP0EzZeWEB3E6bbOu2nV+mHV2Xc0Dzwj36HbNQGUvH5SpZDR9tLkKvFlDVRWQ2VE5ey6cXXze1t
OavQdarG3lehgOLlp1L0xrwcvDfTV60M3hQzWsnZgNwHEs5iukZlfT9Ha1TXjX3sxdUiGM18YcyG
ux/ZhkMJM1RfSRyghRra/hbyMv+x7Hxu9qj6Cks3OEo9bZeIMJRfK/jiIt7sD64ZeufTZxH26fSs
U26kn6USXAGQiEWVi6ikgDrIg1GU8VWcOcZGmqwENJofND4HIqbcQddqZpXodkECy+1jNPo0TbIr
Z3NAsZEuTaVe9KiD3UmfZWvk/pxHrys+hOXWSzKw84HZUfHuzek0k6Yv0F9AzCWBDnxpGV34oELG
KyYrgX3we/v4728I9AU/vSEQdXOBSNmqhOWzq/z4hnAQ5qZ5py9fS8EADueAvVX7KBfikBrH89j2
LWvbO2h766FtXlty6hwgp86HGlKbeIBEk+JnteqznP45sQMrheny3VzILZdf2OWqUIBjyg2Z3Qt2
YjEb91lxTwvaUuIXJJ5Bjrqme6ydLlpf/BcoxPDXpIyXmIhLmKcOj9BznAodqaw8iR6h/1/Acj2/
QDrNPRVlCimuenqBHGmkB3AMD4k3nMOU2en32ajAgy7WRawu1KVvafBzvdUTLyuhT7XJS7CcuCyn
PpmXK/Oeis71yMtF9bHftUbsHr2xPciMfhYN95qSDM9mbSF2GKftzkOUdKcEU0ifapy9NEZ9iOCc
+9bJUk8etMHJ5116paHWcjRh9XkYdHXDW3t6MRoru23oB4K1BVOG6UCZoMoG7V/4E50nlDTvLt/l
YMoe+3JUN+cvs2HDbYUacgWnJ193eWjFKLSLR2Dt6ubiv8TKa55vGsUqzteLaXC9buawhkQlTU7U
lLSbsbG8RelZ8Uke9Cx6nTNz2krLhx31zk9epCHPCWk/Xhut1wCW4Zx/us4Ik/V/LLGsTyh3aqiA
CekO9QAZGSIt92nXksBJlaGcVb62oZ5tyMuF+5Qehf3YTMDx2XzcWI2VN3Bu4PynaTnRltbXpjHL
rdxoQtPX2UGPxAC7zqRGg0CHznolTWXstL3qj6fzJjdJ1F9V4QS7vnat20mzInj7RwsyZK8LgAqX
Bf2sE/3NcfccsfVZFFEIgGeevaNl0k1L/tB4dmF5QdYdny3SBfGkUFX3q5W05smEp9efwTYNfckT
sCiQK859z4Q+ZF7IXyrTyTyoiR0u5G7Zp2PyniLPtV0Ew4OMqM2UUmyeFmtpVo7tboAd8xUTf6Nm
pOZVlUTDKjXnfFfSjtGyWjpAsUDWsGrJM2qhOiyCDqbs0O1y+0ZONYr66pU09UweIgtBEIS3KDD1
aAKP2il0GmD6JHdOATRIN6MYxcJXwDGzV+Sy3Uk0j3dkRBEqDe9gcaEAKg5NRaVY+tn03UkLrb0F
FSBv69qJczcr/Vf56EB/dF5Cu5mttHoItl0b2+sw9+/bdGz2ErLW6nmyDr0a4hTxSJcHJfPvk8Rp
9tK6REjImzzr7RoyIgpgCDO4468uz0X5sNO1Jty3/s9PbmnSJUczZ3+euzwy5fNRzvndz8vDUo4q
c983bm0fxMsKqSyaG6i6b9g3AoaJrWGvagVgGTcdyfeFEf9UK37qQvqQs7YqvlVZe+elpv/bbr/3
+WRTP0QYvQBB+LNptdfcRoYqSJCZzCl4bEqdDbWuGM5+0mNnHzuts4+spqCdL7kHlW3MN6HwyYnc
hSuKNWCvKmIDPsKXl/d6sLqk5sY8heauR0s8vHeD0PzxNkiD+OyJ/xqIqVZzjsjwJFs6HN29Ejbw
pw01qcXOguRZOj0NBOdN1folSsVOdB/RCIs2wYgkZddCANqY8A4oauLB/svigKdPfR9Px1RxVxUg
tt3l+efw31iy3kNQSa4XeqJD8P2OBsxyiJL0C/Evmm9237sIfcYeFsETbXTNxlFLY1HV1JAc2AZk
RNFp0U1b18k+6zrnYPvolkF5qq8VF55dqC6sbcnOdVuLgzQvh7pSV4MBue3F1dnJsDKgz5mftLrp
ViS8FyTfwoMOruBuBJNy5yq0HWvj7KzoPYaItnDjHnZCG1U1MW2KwGgMY3YeMOTDbrlyIxRvjd7w
6Ayt542W5aBjE8jxOq3my2OaJuQSvvMMTdgP6BNz+EIRI/KA8SHYON0qFXj/RKEKSfOPfzORFIfQ
qqgfCtifPF2379PGrR4KyFoXageXlpw0otY5+hDOyUnpQu0VthgSkmtpKmo6bK0ApR+Ue6EbnIf0
MY2NdD9XdHOXFnhcSEvVbBFllEPClPIIepnUUORQOuUhEdPnkSoER8uc4sslRpo8bu2Va47KJvFD
HeIws0alNYpfxmL0jn6VCTZWRpWOPCOsodNCTgwJBMJ+HSj0aKMYnvgRjxWosl90ncrZ6DyXve5v
gxHxzpwUT5WZMSp1uYoElqXHJ3kIlMfOr/w7haTzqbXycQs9Jl0Mf80btekuhnJEwFH4dLX55hZj
zELBGaZxlU6I9QxB+a21kM2GaqXYQRHiHDRtgqZd4Cv/IaIMVI2GRPPFYHt2Csh/GmwyHqUVW8E7
S8yx0gA8IiILODculpibbDv5BZsEmO+ii5ExmdAPFfdblZL0H8mEnpfrEnicNz2yrAD26BQ7TK2m
PFnIrNb13H/xlaaHZAIhk7RQnswccZHKgBp+EFFxCZF8XIXlQs6mMTotYVOCLi4BA8lLQ5ud3mlI
9sm7Wx76oS9WtdB7lWYcGNmqDRLEWhLX2I2zfuoyZ075ZCJanW1KvdrgNid5oF56QM/Rgsq7OVoS
goYIKr3yEYJGnlhWnp3pRCdOr1NK9QME7GYbwpVIT/K70uhzoLDKcIzRKBGei/sSGmpWdp5IM20U
oSocjKu+pDfiNqKzhTZHAy1i205/NcAy0OT85WRoHGh22z5aqQdkX+vmHSzi2tZBf6+7ZpGo3Jxh
eWmE+sDcP6qBU2/6wH3nN0cj3hdz8T0LMuPEy0eQeXpfZKalcFFaiobyJC34a1+03kddR2RpdJKg
yH9UiKcKsw8Q1qYQl66kGRl2u4ojh+5zcTV7qqeNoyvOleX6zbLXipiUpket2K+tnWpSWanpKL0a
/Db8zr133yNv8GgavMBKPTOWalRU+0lUuNhNr5paiX46qZFd8QjuHvw5UFZdOE234An7Uzq7aMCI
kBh+FNAd6iviLXwifQjsQ0cX5N+3Y+bnfB2LSYfeMEi1TL4+hqDpeg/tNcB1Bsh1pq/waV7ZfdXd
aYbSnJJWTzZlI/hQqXecpK90GtjDq7RbSVNOzIbz+axR0W6nwmuVBwsNQzi0oVLIYL7vLgOwFdm9
oQb6gmwUkADHQIpNHvzMqmhKU7/NitJs88BBLUJ39GZLD9mfEGmaect5cng5+d058jrjVH/993+X
JsEdxTsco+7wHqL7Bxw0uOi//b+aWm3CITOGr3qfZ8ssQDjPEOsJTRzkqAxTXuuR2p7qCGlj6YvE
ogIqASaoA6AprxgwSwtnl0TuPtMNZ5f0Dlsg6A5Ux9aOn0a9nupn3/g2+v/HDXq9bK1gXsk6pQUg
+Co0SazJbbE0AzNGLUvsoaWZmGP8zpSzl+DLuW2BNtan4IsZNDU/KFX8a0R2nB18ocXRnZLbTKA7
5IF8vXGd0bC8IgEbPqSzlx9tx7g2dbX6XicT8rNgGu/p09BvS3h7kGY3E/YFUMzHY2//TPyrhk/7
p510ylWWjvGm1Hgk22VTwkyR5i/BxCMfzgltJc0c6hylcPJ7WJUrisjGwfCM7CVKi+Y2VDpaDaQZ
I1NhQx+wH1AuezLyX3E2oy+c5vnWMCHYl9ei0yC6KVy12cjZyVSuvTCvgVqpI9sJfgN5MTWLgqX8
Dc6m6X0p3D6/77y8OjW9dciC0FrAVhmtOyCyN/XoWJQ0Sh/SeYEuS6roOzfH18gtjAdDjY21DZPz
srHi+tWFB7t1wu+fTvQ77fnfv/+6Lar977//BjRiugMWxNJVeAUkOOpdGRT6265SPDt7skfWIk+m
5prLJoztCdrMm67v/C38f/427Kv7MAhMyDywpJ/KmoMk25tNNw2ZdwCdt7A3ZuvJjtnjhaYgNdE7
DW6vuVkbvQXJeGWXd4XdXQd1Op2kKy/GftkreXsjTTlh6t6DXXdAf8VJDs05uyacH6UlD6OvlTR3
kVWhZ9mDd4++JWdunFXR+fNijAE9s8gMr2u1TXcWYITnEflYEijTI5jYYF3BYgatWW+1Ag6FZggk
bzfyJj7f8vJWjlCiMc16G3T0c1q8llaxB5+8SdHrfCgTEyaR1ErfTYQiRJ7hiDNkcE6vqGb4dBd7
Jf1xfdBRnPKSatu+jWo5I20KvS5qJ67zYyw9oJIiECa2Q6vad5/yANK8+GCHn0Gx7aSn4HX0LmXQ
6ggENeTprkI3Dzd0gKA9HPuvJs/+o7S69piahfuYIRtzrzrhkbKT8qR34bhVVTO6rq1OeaJJKVrZ
pFpRmOEdRwNOfuJZHd83fCBholoPSswBcQR4Ksq4gjgDMyu9FbQE08qPy36rQJS8VYoJavtUR0rj
YsvRJcYV0dJk23cISTLrvTbenjdxIcmLTeiXjxJGIYETcmSGHex3hQdGcyrZ7AWkki9xVkEHWKPE
M8sDzUTaHIo6u2YFZQhTHtQ2sI7wjt8LbP6GxubIgac/QYSuR0PjY1hctdPVuTtOnX1zmzR1eJSH
fESa1Z3upEE2kLQzmeWnotPndT7DBwCfOrEI21B8MjXStsL0+DJt3Tbe88SJT9DuoJI1pHfSKu0E
KirykNKShyylxEUfOMStIl4ezDJkLY8qY5b04T6vp59wWRmPiV260iqj2ECefH5nUXM7W02m649J
4r+bQ1lEvyH1mkF1Ys8bK4zVjRy1wzifR9JHHybylkMKtLVLq41jIetgFJpPuc3poG8/jzWTPsWM
Fn8hsKKv3Wqa1mPWpTvBfrWqlMk/dEM2w4XjBacCvtwbMw/bR+RHnSt/oG4x9tGvmP3kDyvX+DqP
LdhZyNHNPmLT0dRCgDKAvmpKu11WKe53O2x++3brvuRegUh1qWWPBV1i6ALTjPTvD9S/de66EAio
bB55qPIwZfoTvCqx/RDJ3sZ5DFtfvZKv3qHsqmsEhNONTF+PCp2qpaqmG/nqlbNZ1PyZhdHuz+zl
XDmrW+O604vy/p/Ol5eTJ4RoEV9bkChMsG3D3YiiGUx0H4G3SMBFaCD1cCCdk1hu7A07U4+aa/bL
w2NZo5waePbwaLJp7wC7Kop+NM2ofJ7daN6MTiEqsphkClX0642JhySmHTg0xVRttUcErHi2LPiG
pypddVbrLYIWanNQ89XK6nX7sUNyTm4Ep3YOIT2Lmod4sKzbJlArxIBi5xGF5lNEqxQyQrB2wRqz
UZsi/2opNNlA86ntTSPXt5C+IstT2P1T1thPMsv9Fgpv+Z9Qp/e1cygS4c8oLyk3dEw6e9OlLflG
S+mdioV2nyc48LspcPc6Jdi90Q7udz2bTzY35XfVqH454Wh/NcoMkdDMn5/pWqMl0rb7R0gPTNY8
eveQxvl0U3UkKVSl7RduFZrHPFf6JcDgEHKAUl2Nndnu7MFE8UQZvQ1sn9nGUIpx7QyDunWrqrid
bJoBvaiIVt1YOocyRlnRdqf5TgcWTAlwgAAxho4ujtz2S1Pr7OX1fHjiwWVcddmovUQOsp9NOSiv
zjy/8JfUP1gA7J25cn5ZQwYDYhFuAoo2t9XAnwMfZnqciqm6z8vq+xgb2lctMFVI9rVqkzQ0Qmrp
cCX92dg6qxps23IMHPVrCE9umLrhl6E7jtzcyPVN8S0SDTM9Bg1SJ02f/DCrDtHbpPs1VS4sf3ZX
PkZ+Gix1C11iuHiDvRvAxJmqVfCcDPbT4M3dLyWJl11nmUu7iHV0oNAIKAzo/rLCN5ZGp/ZbBzQr
D8SgXHZ1WD6gMsfjMjSy71YF1yg096jYROm1k5TulsK/cz5IEw6XhjWIhc6XmIB/ZkAqUQwRD2co
g85DT5xutHO+TaJ3l5HBbtQO145apGtd8ZqbcVDrg69G+qazcxQgQC1+AfCIHJti5r+M8Oswh/OP
nBfz9Vjn6r1eIXKtxKi0mkqg36GKxK1XOdX3BnV5eU7uur87XS0ey8xMlh1fva1l0JkNayC67Vo4
ko6uVV6LMeKr5fgQydWHOBhilSL9dTc/gPz847r4qUo+SGvwddqb0qg5X+N/9cmLyJ8w9ulLZgAT
sCPXuqFhLPjS9VVzaJGx0ZU4/CJdttVuGorJR1W4XK/OaKCM1JWcjC03A05GMUCanj6Rj7NXpqPG
DUq5/YLGlIORzu3RhkjnoQ0j6C0T0lgQb8KKaiEXLLJatE6jTaZ7zbEyjO5B7wQL5l9h3QTSMvOe
jcSZUD5L95k3gOLVK7fejRbYNXmQZpZMfH4WvP6kj4w7XyuCuzja0JpLvlK6lMF6ha6o/eObbW50
YADVQs6yyijPbOUfKD7e9+qSZ/i4QIdQ23VBeQrGM4iyNfUTAKcy8mwu4lx/pMJJMQZJgKncDLO7
ssm73VfiRT57CHwhaX22xNzFEnMyshWv9fFD5N/Pk5GNuObbT3g7L0KvYTXU+Xzl9z7lFL8bKK94
O7XpwUy69nSQHnmYAEutkDyDiuDjRGOn7AJkoth1M/XGq/MNtGp0MoiSGzd4cbBq/1Za8mA28Ljy
oKivNSscUPdr0WLsPXdahbl2PYNbonum847OFPmbyIjvozz2jtIlR0pEuQYaN4U3xl8TZLfqZZ4F
0yH2moWZzfpdIFaoU1YhkZ0oFbCT3AK/iYQn64fkasr07zV53i+R5v6aUV18rLV+WE65r200P7EO
yGyEIIaDZl0Wg7cgG0UfZmudnDIrHxIhJ5XZxbOdD/HO6sgNSnMEr8hTy2qX9ZiXz9OMfDOU/nZR
dgfY9CGt8mId/H2BZJk2WMUhgFYWvsND2ijKmqVEu+gz2sdW0zx/o71muIL2tIW2L3Ifu1I/IXyb
/ch6SihjQUsI0CD7NjWopP9DBNnN4qb1NX1FS562nMuWooaeZXv2wCWUoGr2xLvsJ40i/i9d/9q1
XXOX0llsolZfB2ydSovsTWrdDWmhbWIyJQuaLqwXtVSWqFVnPzQFGUgZwW+PWjftowsYjpo9CprN
dQgvLrt7IL+k1DvIOdkr6yUgFzCnEaqr8HAKiJwfdsEumsYdItcVGrNUUVqloZOqiS2YOwb9dwBX
HWnm5HtNR91VDxT2GWmv/JpFafJl6iMot/hj7tLIa5c50PG9FWbT7dgCZZmiHv7YEWW6wi3cPenG
dBnXUALwiUHKYFBQnoLMbpaswee9UU30RuiFsQ5UZXpJRt4B5eiRM/fr/Uj/wZX0m34zQ4I6Eiae
SGM1vgtTk8pCvYwnmDLlXK21/oRBTcvK3fvNqz15NvkXQqJQfw2gO4DGyw13bVzVh1RL/OuAVtvv
GswjUND/iFS1uJ7bhCLs/5B2XsuNI1kafiJEwJtbelKkRPlS3SDKwnuTAJ5+PyTVRa16enYm9gaB
tKAoAsg85zd4gR+aFo3T0tar16TIbjMb06csTX/liqifnKoq/6+lr/WJWcCjytMMEzlRzVWRJv8s
RtcOieZgpzE+g9bxHmrzxTU6HrzIZRys3oMxkCbVWxbF5cJW2u6uF5VxP+ga0hrUJ1Oy7kexwprG
XRrYvuzlRkQWo8b6WJStdtHeYKF6701uekQcV2zCeigf0jqpkdG29Dcjm+4jicv13H1pOdXvxi6/
GWPqviqQtbE50bI9yZ/fbduoN4rakLzpyvFr6OQPDYpBj/VcHwLGXwWmMX7tj5imFXdCJfQud/RF
MqkbMRXBUu73ZVyABNdwivTS2tupY7Zbq8CItbKMeOukPStLKJfkKt28fg+mO0JbgZbuj06cByyQ
1EEcZdkPCnEMBqsjK4Gd36cG2cUubYbIjq1XD+vMHZ5b0z5LJKHEHsIPTY9zlQJp4D4sHQTbJ1dg
y6WrJ3yTqzX6l2yGVLVEAiQafrYRHHQ9sH47bvUQ+67yBUEBdOLiWjtP0Dx5/mvE4v4Mj3wwY3I4
39xluG0F5u866h8mYwzu8AMVOyca8rsGWsECt9P8S11HLbLKdrZV6ib/Ejo2DummOEfVFOE8hi/2
XD16ubtDPAGJn3lQPrL7M/XaP5qh2r5Gxc40/OyLV5Q2/q/APmRxULDAm8q7eBYEymsfcySresIV
LL0RmtGvZH2QB3eA6qonox1XyLprCzUtN2bbsgRnJX8EPP7xcK1TnVaszQLHdtnl2iCLIEXFGs6S
g0d9gy+7nqX3XpV7a5YbKi/KqN9GcVYdg2os9gnLwkMGcuHG4AbFSLvr0AjJtI0a9C7w5Slbj1k8
PKSpN5ud5c0zNuD+YtC07osaNgl61aPxTffnHDC+sHXZbMbE90OEZreuBRZ1YYxovyZBhElVQRLG
d9ofXRA9Gnhex797wBR7mTEbGvICfpfcq3M2rXAjjGft5F62kdG5tBkznfRPm8zJ/X2ch280ameI
LgezlpBnoknoF164kwhMWO6Ym5ch5KxZ7aANHGVjirQE6sovsnv01ADv9yD4DVNxH2Iw+0YsRONB
MSS3qYcxuoq0zSaLdefRrcliY/DU/UJfl7vf+VlrlbqY9Fx5cLWp2LYsBg5DgFxSULHerPCtfiuQ
m4u8tD01qOhvHSJ5qI8rwW8gp1luGgjwtm8FyeVXp8N8EePf6c5wynE3GXqJOHxnbhIlDW9QSok2
adhoN0atRSc8NdM1oK/k1RDpCwza7hcol02XmOG3MUG3o7TH8AwxgidNlYe7oO6NeydMQrbFuvXd
EV9ZMkM3SHEnRKBvpinYuPjczPlJHFOHk2wAEfR+ZmrjADO4wKZttOxzL9q3uvSGL707jhsnN4k1
zkCsVjNXaqd4T2MqqiO8pmiptmb0pSti4Gr8PHay6E31qWsC8VD7bXsviuRRn3t5BbZIWYtZn+xF
8I7IpxL+yC3R3ZJP4KsoISNdQVITEshkmiNi+X/AVmPXrxQkp+5kFQbb2EWn4ZZcgXGTJgOEi8Dx
tmbZ8GRQU2XVaF33lNiDvVDrXnxtg/I+5tcRLEqUSpMELfs8Lm9Gow++t5OGREcQmc8qFhhyYaAk
P3hQv/itabxinzftuiwP17LoeX23VBTutEsrf5bIg/9Ld9D+27vPNgwCxDoIfs1T/6bVoIkJsQO7
Up6El6MV6BvGbMXU36kiSw6NqP0NdMniyS9m02g9c36W4AKDlpv42neE17gfk1uWBXSPyvyprEIk
sAvDvnbPVBSp5NQpBNfDpe88tTWzSRq/1ZcXyYV8wlwxTdOblojvr7rVsNQukq9t06Nu3cb52Uxq
fVew79gFhRafA1ijeB8XwdcMbYWARbkc1AsnIQoKTmMCN6HPT4LSyqInJ0ABeM7OhwhePSWC5O/8
BJFtf0pjMn1um8eBcnH+D1kZIHOfN0owTgzUSFTgdCqiBJ9gdIRvfBM4ofOEbryzSroxKV9Ty18A
MUsw4STd6KoCbqY8rTvSke18uLTkJmYAslKkDZnIacTdOrNAktrTSeJcJBxGnn3CxHwqCmGN6MC0
trmDLIU2UNf3LMB799HRdBadbt/daErlHNvE7tcNIjnPkPzxWJ+/8KzEUaWwfspBmRIxyIm7jWqw
55eDmiTgtgxd49lJS5b66R1umeHPToi1qzfcJVVQLO0RMAzsvm9Oa09fPK1tlnBZrAd1TKDFJpF9
amNT2cE/VPeJimSsBVxgY05COXih+RL6BNRSQDZHQnTeDfjQGBvoSTzlcOJ4V4rxlw+8uTX5gYDH
A+/Rx88i8ax15NXvgwiER5dBbFurP4NGiRSokepCQT26DIrnK83bpsuVfF0RT6qPS2gPAGjbmygw
5wA7o5epDb5p6NgfhZHEh6mMPRa7RBkbn7VsMwzBTsYgK0MtFlY1epcYJPJSKNZH03OZWitsElVg
rpr9pex/NzPOve3aYVMTT9m5VuzM1ZWBuUlgJl8wkPCRR4Or2zT6KzKG/q2skgdZ9LJ0Q+A9Pn6q
NxtdX3YZNiD5+JB0xngTztqHZEAgE89n14OsS4K+3CX5kSeU27NvUx9zjNMWU+pbR21O3jo2eFrd
ze2j3tv6s2wdO9U61t5jUA/NXs8S4zWZPMwvAvtRHZzwvg7FYzqTwAqz8XYanq8rZdKNtdKhpFGU
OO8J4u8reddq7pjvvNHFWlQuA+bWzC73eJ1urbL9jT4umxeA+hvCODZVFJVYO1XgPx/84ieO2Mqx
QWH+JBe4obaJHLU6Xda8umu3E9F5HZsDHRtmEr7RWqgx6mlNCLqapRq7zGCFXEF4LOMwe7Sm+GP9
xK5vyK3sce5vdZn3Zur4b4Hwz1o4tkkXrk35iaKs3LP0d1cCC98dbor8A7JwWmRt655anKaflTZY
y33mmHflPiM+vBSJ3j2OQ4ifqmvEG5ko9BPcn7PE9I4JX9lrHp9LVRtfQJ89XUAwYL2M1WTg+sja
2DngP6+c3L5lexm31RerTc7BHOvs4/JgZ7n1JhI8DA3WZXeVH/l7T2mabRR45kOaI5HuglX52eob
M2l+53Ad3nC2IRhcQCL860RRPtd8bMpBL8SLj33yqnXeVMh9MuUA9mXOETmEW+efU96QMtIjDa+c
WVq0hyZZFeN311nkI3t1n3/nEipBe4tDZnLsLGzGU6dx3rqsXjdpq/3Iik5deFoy3acskgAC2u4m
jYT3nLX9k+xRZxEb1ih9bsu02nZuHu21tKseujn4Jnugnb0trX48lTzTVu2sHFTPB6FCplHDTFu5
Wjiyr7djKh3bWKadEz9nQ3SLzUp1li+fghIDyrP83c5t11JrBB9Kf8b5Pj/Ef5/18VTn7+//GW5D
5kcjUfd3VTPDUholUIfxafIOtaKJbh9lYJJQNu9XfRHbN5IYIc+CzmcDZM5WMfFs+C7a3t90OQJe
kFPg4RObuEFO3iV7rj4lTuLhMZTCmzXbeGP7OVHhGVosQcbxrFbVFiiNVRDW8CNubmyerC+O6b3k
bqLfyZKK6L2Rx09JRNQGU2z/wHMb24LcwReyL346AOXuS69RbpOpHxYZDLPb0VOwi0+G+7DtG8h/
3U8Lpdq3msga2IV+fI2NLlpGdXpOxkDcFjEs9Mh1i9vac/xdrIlmX7M7xYMKk6CuwohTV6djGnVf
tUnvH8cq15dx2wfoZZNVKHnX/cTNdoE1p7ZLtFjZVX77faxRUMrMrOT7CIyV0Lz6m8bdnuul82qO
po97k51v7ars7kO7PKVAed/SzFjJvJLaojA2iiI84zZyL5Qw3g9DZN/4OVwUeeD1CUKxqBAqmnlC
M6+q/y103rdkaKLK+xIWONe2Bka9rjO2d6TEeJV20Yju91Bt6sQ372qeTkvhV+7GFSAKFrC20V/r
EufB9dU7AxjcNw3AzKIoi3zhOyVundO4KVT3NcQP9rvrohJfibpZx1MXb+1a1ZY8AcSrZ9sR5oBh
/yOADl8HlQgXnfGEJZn32+qVezbFu5bs/Gp0YCyMib5sW61diAyPwcRsvZtiaIad7SoHfyoQLx9h
sadNv1BBV79OeTdssPlEMNzv2IHn7Z1egt9rAB1+7xJxdkm2/iLlRMzG8XBpCLGBUtr2kAKLkWw/
OvxFC8zHqYe2kB6HIIzv5aGqVO1GSYDwzVWJotTY0rrWurQK7SScEf6BKL/gTHeu7Lx8ApX7pNVe
eoccmvpcKNpLEWj4JsRlcxqt+gwRAEh/Fsds4X7Fapdj0RM8ePC694GTYWxWR4V5VAhAY6Yc2tmb
sIkal51ab2RRGe07t2R7aOu9uO3sdlgESp6/mUoczWZT4Y3udSdgmi74Z9jLkkGDVYIGa9H4mZQh
xrujeK+XjQlBTMI1cxdZ9sLmq+LMlk7++ExmBCfzNH5mddLc4l7LnTQJ7SBE07+oLk9qoOHZliDJ
T9674j5ze+M0DM7OSs0Qd2sbSWDO7mWjOvrivh8c51BOyXdyjPQQKCTsvQiFwUs5QhF3McKaXPhD
3q9LIssvLGO6NdB7Xmtz0TZsb6l6WrfP0WfeRF6JRn3bKMi/2EZ+czl1zI5tEisudynmWjzPH1JX
V5ahuC1xhD7kzXiuxti6c7N2y+5zjW/Dz0Lg2KfG7XdhWv15arMSB3W33tTR21QD9I3Z6Yxd3PwW
5qNwHfGMh7x3rPwJ7nCVQqtIsHLuYh7piF/5O1VE2aLkdj5nSlee8/nMMbVzxkP/RlbJxr5osq0Q
RrCURcBN2a2i1d8TUsJF41hPdaL2e9HY9VIWnSiYiLwl32Ilt5/QFhYPWVdgR0CpLGBsRkHfrQd1
UI7TfABN9n6WJka/7UP727Xq2u3a14NRTGqDq/8Z6djNDSje35VfuoehauK92/kelNAh20WmFpxE
FDXbsDYSjFaUcWOURnU3ubWz9jKkPYQIzh5v5l2RFdkNesTtIeT233VR4R4NlFI3+qhOd0PVFmsf
3MdDNyVIT5tCfSrT+7q2QB24U3aPrnW868263seB196NURcR90rrN93PT2rFnZ6kYAu0vPka152x
BKmXnQ3SrjuAVOquL7tkie0adDuiqHvNZjZhKfMrQ1R4rBvaN5uNha7W9i+3zB411hDLhqjgWRjK
GnGR8rcJqSzkWfgW9HxCESbF2cqjbleP7a3LrbRNdFdsBwusjOq4xBbsUH9Vrea7bmfx79w+gdJE
YIGb+WyTe35zQqNcVj1+Asi9dJsqbYujO9R45pET9AOlOcMw6pZ5QyagKoZlWNTpLzVkm+XlrEnw
gcDPPMuLm2kyrJMOjmQVekL7YorxRAzEJVHpaTyyN41qV9+iEG8j4arVgTCl85A34hfcCh6UZO3Z
ETf2fdZ08Y0RBWhyZv14m3nz9sWyvsdaGUDLaMedFrbd1g5YIiFZdN+B0v3hAZNbaHk2PoyZKUCY
1+qmzvvulfAECRJ6RPPC2a2K7F4XGIp0Q7NTnSDdO5OHw9MUF0f+l8l2VFv7zjMrnNTELFc1xN5u
1KPxmJfA8YfI858s02zOTj0cEpipwhALoyLdGwxteoqQ0sQvsm7XEtwV8F2ubBFVewn96hA2Byni
tohaAf1qOnfRoQb4pKp9/qD6BSHT1rqxamy9DbMX+67TgvXkavkbRIxfZF2Gc+VB7SiM8Gc0P3Ot
xFuUvYJxk04cdvRUe99H/YixUZI/BLrwiFd2zQ/bq5HB67RfCimLCke250o1p7WmJW/uWJerIje8
czYfINiLhR7zQ/VtRVcWBIK01VQ75Tr0a+8sO2LPam7d2PQW1zok2eC3WDxY5llktxRvqzNemXPF
ZbLU1rYBqIZeTK+jEoRrFw/wkxIQAIQfyPq5x1TGi72vTmJ4p8hgfx02j5NhREt90pF69GC511hG
eK52KiGoLCf0tYGeIIrvpY2+z/t0vCvnQ7TLxyzfsDmOdiU7hZVpd/orQoHfjHoYfpOfm0Aqs1Bh
t10rabZoWq9YC2LfPC7TYDooKQ9qU7HuB54jO3VUsOmubO3ZjgNn5ydKjtxqzv2qpV/AzKSryW1Y
cKnleJx80COZgXtJbBsDekBJsXHV0TkWVdf1KCl1j1bhZDtZdz1ojftXl8bVias5wL9YjaAt2jSv
biMavE7N6AW3jWLVZ5ZxTryQLSpYCPDc29iYoAhASADfg6SrwPNwMUXtSdQGW0AiVI8ZeaYFpOxh
L+s0nO0X/dRCKlbcc2xEzi9yUbggzOaG7kNgsEqOdPWbqijjAeTpdDDxJMkWPtrJ0TiHJipFsBBM
vihNlL4JNQSwDhxoBi67BMDDA6j0HpkzAy+twa3XNhh6K4xISAZZdFQxgdlHE850bqkqq8rBzs4I
Pf9hdMRDYAcnuNFBiDiQQoAl6ba+Vhf3xNOgJCsYrihaC23cZtUEpbZ+tosxPg3ENQiFtPVzUhbu
rZeYT/x+7Cd86NWZDv4XQ9yZ1WKuVLCKXdyq6kkAS4K4bIirxr9tyx+yYIehui4crF4cp57OCdJY
C0NrB5gJxnS+1KH2sdVTbOVlUTawW0AjRUEDhkGliJOlauUsgGeNtMFzqmPXpe9nqVEmawRgLWS+
RNOSh6XP5ZQnEb+rVO03SOaji2ghHquoULszzfNP8sDPwNt3MK0MtEVOVm3zAsji+7ZSEm5/Hous
YJ17bRoQR+Gb2Vu15dzLutYtDnrSTLsixtmyMmF2dalNFn5ADU7N0VSpxluyTsZZHUcciP0wuA/5
1NvRGdOdwtYSi5gJNto4hxDuQLCueks1eU2D3PRKHS5ObL71kPpOYf9zNAoSrd2IY6VL4LaMEufQ
+A1rsflMS5DPuVTKsjy0zi1Z3nHTd1GLdZhKiqKECSmU9M1PwuQrZgKzIorSvvC815Zt7AePYFGi
tRnX/p2t8qOIkm9srkjAdzXg/c7i1TIX5UF4OqhayyM6AK+NJn1wcCIVK0Wk+tloHiKzgdio2kiv
+HzBSCKgOap6dbr3bV3A39AUvJQn4gFmYqWraFKMe3moQiiBrLa6jRao73V123UkbPRqP6S1eekn
NO2WhJ59TArL25TxjBN3NPPQRkRaPNRfn7TQbh5EIxYqctZPptOvvURV7ueFut812qsBYvVIgMC/
FK0yw2dxFPEm08u4RjUbB4wS+f8tEkwpudjih+vHBc4BQhy41yJ2zOZwb6GksRy9dNpanu/eJLXy
EsZF8iBgSJpd3TwF41g/FaCRSqPVbstAqZ88Y3bjQd2VJyxFXFj8rdYTmvFb/9YqAFVB3fJx5rV/
atMUvwZZXO8jNSQj5AXJqw1bZm2KJtrJVhgRaHeGZgl6hVZsJtCrTpRH1TXVB94fwFioHpwe3mJY
2AubjeaNo0wABnvL2FlGk65QEbFhTCUNgk2gx+CB288ZoQT8K1x1RVyf1lHVtmXB611JHIsQS4h+
52x8LMfqXh9sS63sMGicx3aAznjbE+ebO7PCazbFBDJetiY9sT9znKpLEZgWL6xxUDeycy5S8puD
iZzhPJUaJPm67giMXcYOmK46JLS3srPRt/qqDl3/0ppKU007q3aXsZEg8daTEpJ/QjKFypIMa7LF
jGdnOV5/1yN9v8miqTy6yQ3ok+hJaZa9poonRXP6p6weXmBReafCzIdd1UPeVIxB3HUtEnRR70Ev
UiL7Utdq36oJPbVLVY9Ywa1JstlXSxSrY3bMAM3DgytccSfnyOsoRfMkj7YuXrKZkwuWeHi+Ap9O
b4IA4jestx85walvZRliB1EY1l3mW/EuGtxD207ZubOS505Nglf4yPoBXws06r0heK2Ttt0Qax83
shXwQIOvZ+odZGth1o9ZU/TnIHKNl+5bU2XBTg8LdVUKq0YxxK5XDbzVbROT5MTTAhkkr8QdZB1b
zl+n6XxqalmlLz90+HBqZlq5SUbCB4H14EPCfLH580jIAuMdvODF4Nd276fFQZYUS5h3cTA+yFI8
5Uig5uKHLNX80dC3o4p0axW+TDXaQe5Ajk7OGreTsfFBpqxiWzHuRl99P5jK3lFEcHetZsFfHvBg
fJadrvWp2WnrcCRT/KmhCGJ1UfmwBa6dZRfiEex10DETfy7n92wYrVrTnuHDbyLRjm/uZPurqQXU
PGq5elJ1wl1gp1f4is/89zpcRrPZiTzgq/R+lhqWy+2d8w538D+Rrdqfs7TIvDWuuO9jrw2ys2wV
nRJcZpatkH2wX7FFQ1SC2Otl1qZxF2kzAdzrIBUTYBmn/IBc2PshZqlwSOeDPLs2XPtdGz71+w+6
XKefAMQnCzn/dZwsXvtcr/QfdPk01XXsP37Kf7za9RNcu3yavglmYN6n5k9Xuk5z/TCfprl2+e++
j3+c5t9fSQ6Tn1Lrx2rThdHD9U+Q9dfiP17iH7tcGz59Ef/9VNc/49NU1y/sv7rap0/wX43999/L
P0717z8p8g41q0OjWCIQwtIumm9Defg35Q9NpKIYlafu+6hLuTOT4jLLpXwZ8GHYv7yCrJRTfRz1
z5/oetVrH5W887S+tnyc6f97fTYzbL2FGbM6v17xMuvlOtfrfqz9/173csWPf4m8egsHwqpEv7le
9fqpPtVdi58/6D8OkQ0fPvp1CtmSzv/yT3Wy4T+o+w+6/PdTganHChqHn4UZj81tN4TOugYRv5TF
sJ8lA8y8AblDKxgta6lWrr9S3KbQt2mDqV9Te6wo52bZcRgDMHGAV46Q1OuDXuDZtJLNQb82zdQ7
gfmFQSer+slLbyqPVWCpl/pWHw1nZZJUWsL7W5JmAHo527VdzNykr5t0boOzh6SnPLWGKVGWVz83
3XkfeK26WsH5vhGjctyk3/yoUfYmks/LPMuSLTkp4lFqVjyAytyZVd7eIraUPyhEX46W155lm+xV
ceduPLseVtDC8wfZTU+wEgsJthxkF91XWSLlLE2ZVXZIywIMlxkDFpwvIhv+w6vrbn92LN0niPov
ruyNKC/p/vcgN4jA5a44TSCxwIGh/XGSZcwmw+WQeu/N1wbzTxfbVOhSDHQpxPswOVYeZD/vzyxW
lYSbwoS8q5UwWow6JgsgT+WBKCEipdfyh06J655AX47bD2NAnv7V/UMt4oqpuxwMVSDTh4Y/1m/2
ba9Fzq08S3Gh6fu8O32qZ0EUrVif8hv6NGBow2OfBKg1/DWH7CEPJdtbVKDsfnutk2dh6vQ7aJC/
PtXLScrGvanLyT7IRlnlpGKTqaPYV+DtwUySJ8QCxeIrcpa5XXuXetko6+XZ9QC8zr6RxUkK4MlT
l2SKX8fvY+Wwxoz8VWTULZ5n2bABAtAvo3jSvYVtec15UWkESbADUfjVAqEmbGcPm9gr2rMI1PZc
a6VzcHr3SVZd65HferKy1mWvQVd5yIAjb2wz6JfjPFLWXa4hZ7pWyuu4TjBeriMb1HL6khV1s5U0
XXmGKNT9O1/3E3UXET6vXFzaLueSsyvZu8jCgnZoVx66nCE53IPaGkaKrnmVNQelUmzOfUWt/9d5
qxm1upTd/bbuh5tW0+1F0PTZqomNd+50onSeS3QDdvT1YJQNYp1E82XVhy6fmdeyPYhd6NgfuhqK
L+RwScRGvmARofOPcRoxa9OAKN2krn0TzqAIHCLVr1mBOtDspHHtEdqahmiwyJb6/hPoJ8kAn29k
pTO7hcJ/tQiArIo/2CA0jW5yOyBzNEcAuVMeIrKoCFf+JZCHIHuGr1zbX0TzSqknPfdryYZd+gG1
EGtUTxqk48rmflYo2ERtHa9CpN7DJUjBHDhIFmP87tX3pRjre1mnzXUdpG7Mw4jRbmRZNn+aZ1Dj
u6bzg31vN+LYq1Z/9AQZ4oUsx6jQ37j6bdEVQ766NBB8Ag8wON33EJsqEvd6j/5yUK6uM3R5/D7X
p7pwns/Xbz9V22qkbBV9uO/+mIF+eK+8u4jW/rQkhqB9eMNcXjukAG8ufWT5w8jLS0b4kboMAD0t
Yfihj6uQMc3S6FXAC9vmsx2TPKR/zkZpx3Qty+ZeJJcRn+plkR10vwX5/6URnTstCHzCmvIgMWdm
pJyuh9xv3otm0C46YCJH2SjrL2N72DjLYKqn9XUYUXV/1ZeVtryo3ZoQDqFBCcQATSOKAAFr1Vpx
mjdj7LLg0OaOOOZxzsY0aqp9PKXVPjFSV30QFrEDdXDzpexTzx0TSVUYPZDRHVk34pC3ssoN9WL2
cRfIgzSami093UaveHCmHa857Q4yq34nzzJ8QPUp6k7Xeh3To2OmW2gX0dVTAdUutKG0tg4fG4of
ldcDYT3+ElDfq0hBxPrSHJkeUpV/riZ7N/Mlh0IhJcPVrh8grPPm2Dfm5Wof6vO0Ah2Do5SY9P2U
RtWWOLX66HUZQpWKb//UsfMIu0x8d9tcLGtI/Wf/T9/IcKZPfYXzpeYyaYWecqCRAugaxNFSryGc
lAc7A70mcWmu7IiIJEiH97oCYlUxVDjszCMug+U8IpyDelXoLpq5pUbHTFvJGe0h3Mkun4fMc0Ot
jVB9Z4RsxS9+leqOM9h3YNbztdsgNMy/zv5ph/BEtKT6Ftoxuh5Wk95VdYL3LzZgGwuey5PsK+Va
/ndftZ8s0jRAHxS9VhaOxitJcgYaXA8gwyQUZxixaqCrJlsl20C2Oi5AB9kqxxYdeUjVM0yvXvrM
szTJky/q2RmOeD0R+Ar81LUoW6vZU062ZgWuMrUJoKnRUPn1uoXpp80dQiUweOaza8O1LpxbQXBo
WzuGrSD7yYNAjfnSAHfj50SGbxKCJOp1gLzEp5nkJUbUTlCEZmLZ+XrtdP5QoK+aUwWsyXDMcm2P
wPEie4jf4EFhB6O+BXwBJAsjpIZFp71VlgbIqhwfx0LAz1MSRM36QHtzctUh+an6pyCdVKzD+MHO
w+WseZvX+4F47382qz/oaGMoCv4+LB73lnCtreb3MLPBZy3QD+uPkR4Fr2E57YOKaH/rxtNTURXL
YRZGgz9X3OodtlHB3AvSImtnG48Z2eolesWfwpSyVU4JK08cZWtkqh+mzMecRDFzuG3xk5RCSobB
K0DQO92DiuD4vnNDe4PZlf2iTNGtfA9fe6QAP/dl5FibsLEQXTZRpxKLerKqrVwnT3Fk3JhOvvy0
VoZUyQp8UlXjxorfW9/rZEvU1B9axoHXz+KyVCfhszOK5jGZTc6MNEVFx2wOrSoUcfunSFI0OMnD
lDt7yNHlyVZwpmSiYtdobvQgDx4AjzIBiydLaFvop8psb4zexAAmG7Nhm3Wi5yHLgIn7/8HJ0nY5
+29tC6ToMIlp1UPZds5Jdhl1X9za7rS9DtDtKdnxBIVVLwdAZbaWLfLplz6X607JXVkU4WUSA3nH
u3Ak8Sk/hQMMH9t231rIvvIAajpdgW0SG3OeflLccjngivCopCs1xhel6BrxOAa1vowExreybgBx
ewQV9dOb9V5lVVWYSAVl6smZqwTo9E1S26wi52LJpu/BsL7INtndjOGRehmUnVb1zcOY+W9oh4gb
LwjEzegPoNDlqTzweFcUfC3+dPjcq/rTIvvIol+0QbWQZaTOorVuTf1lzmufrIhHf3kdLee16vH9
c1ymkOUyc55UUQfbT13sRuWNGnjPoVXjpNJ55sHtlQjs4KRyKg/XsmyXPWWzg1TWe09Ztq89L02y
KwmJcakF6IzITnIOeXa9JN4EirH8l1eTPdmjhqgOgkxU9Wa4cxAYXMWDlqxlsfdC6npjuOvdyVkI
NCg2nxp8kf4MybfsP9cXwyEsM+2mzuvUxk6FSQb3UR9LcRvoQQs4KXM2HjvLe0Tt64VfT2Ivi/KQ
dO6DavbxUZaqONbuO2tY5RgI3RVzyTOD4B5i5nVIhQrHqeusnT82U7T0uhaVAS/7pkH/jpZovEzc
Ijpif3L4fOHBDMWmiTJwSlW9BN4j7mtHDR8hAoCr9B/lwYjtFgSR5R/Suc5tAKpOk4K5y1wkW9/d
5YF+qEzvfYDeA2GwMBKUVVDRsrUz9cjGzv3B3ubHvnB+X/tDDQTeZeNuN3eo+mpcBn047mRxassO
MJodLWVRcVPjIS9fsiR9vxqqSBXhS9vZG2mbgLopDII27uxbhpZozF8WBysk1ouTrIsKCxDxtWzu
DYhyaPXPFmfzINlLFuXBiOwYHE0RrD41XIt4t5ib0LLBCL4YmotPzmgEWKW4JJsGdOwtgI+rVjTT
hiw80vVuFN6rkbuIxzL7W6sca2LJI/umhhs8yvGQ+z+Plz1CxGkvPa5X+HN92XidA1AwWr6A0D2k
/jdWiIZXUmOht7Ah75xcpV3DzAgQErDEj7qNg0M8Y6wXsndnR85yDI3hLA8tqqmn0m+QtW/Hc25D
8shiP9vKz4TENJYMVn28lFzSaI1iDYtEfh1/WuWny/5Fa0pI7MPYbh4r5q8uVxNrR646gOGUQr1J
yvoAXBBtKQCwD0O4TKM54T/XFGrsHez/oe3LltvmmW2fiFUkwPFWIiVrsizbsRPfsDJ9nGdwAJ9+
LzQdy3Hy/f85VXvfsIjuBqg4Ekl0r15rKv8h1xLUhn2QN24SXOdEY5Wv5BC9rkMOkKv+H65zvfb0
3z9PP8z6mltgKGtyix+rjm2HlFk7EXK8b+XDwI+ywTJ49cr5Mbd5up/QAgxZSH4k00jeJYbCGzTl
BIbw0EuiplAkrU1DbYJ6hN9EIHwSWSMDMpJ7uSKFT2hCCtB81a4SN8le79K1BM5nVZtc3kATI4D6
XWKukdQw90lTWIBu454vIjzyIDGBsUf3d/IjlyPdoG6EuHl9rwmnZIcsn3aLH0h0dvvc3UyV4OA6
/mXTlQP6d+jMadliL8G8A9lzFQJB388Ds+odzScTTTDw9fHxTQEtippPjnEo3KPNpLZJiwn9HGN9
BFaiOc6GVR//NiQHhUiwWtvtjNba/x5LK+VJ9NWxwYjW2g+1xrU1nZkArSxnpbLVuQbxvzfvf46D
HqwGVDCSmW4efODGoiEDjFcrEwBmfxerbeMheidgmwNakIcctG1FdDKcqH5Gr/HKNAtgnCeTA8Cc
PnBlDos+20vspdc0tBq03oMjSQOAea6emYEkPLJAIBxVwXijX9aY8U5zlzrxQ4RmpWccMvxsTbzH
QOHCLqD3tq1q574LbahJXodoDtkNEQhNtlrnLd4IZGWX1DatIyjCp7sZNCmW5P0BJGjyLjRx6BIN
LNhNwnxnqHHzmlI7O87u6wSaRQeX58tUGtH8ycrSwAGUxq/dJkeus5fbykj4pUajVdDXyJOZlgVJ
PWULNVOs68rulhBySCywAjNbua+Z/NlHlrFHaphf9Lbc62msn4xeuMm6epboFbsI5ZK90E6GPd0I
7njJGrdQuc809s8SaaJZC+h0s1rTNa8fJo/A9Z0CFlMDw34gey48sW4g8bFdlrp+GHLTB0ydfPkg
1+WqZ8PLnF2ZsgiECdjYcbWfdBNtuAHUH31bGrb0q6vRkDNwt7RfpHBgvhEJ0vol5rrE1XG1XZeB
2k+6mvE7hUr09IQU2jMaKrVHUUlrW/VmfSOKNn8Ek983BuDj998DpgSCF22EtAxRAUkdfTIcRF5E
BqjHNvftpng/NNWQgslLwdcheT/MrWzA0wUw1uuxt/ipyIAHmkL3M/CtRriPDNClo4kHLF9trUmk
aVLzhNwuP1F0Nwk/a/l4qMQ/eWWZ+xgUTwd0kuK/qtGgU4nO0KoFiRisLkdRCSkh8koVQmd0aDs0
SS2ej2M7EXxvD98haWajL1rF0XI0RhKpRyt0s09lBLr2KBsKtEHjwGcj1m6mBgn7Gc+R9WA1pftP
npvFAWjgGqnPpCgOHRBR68wJjTVN6tzcC5K+T/BuVTqaeYJWM7rWR4kOQB35VTUEa5Q8e3HYx2uI
Yi1eSx/aywyq8hMa8J6x66w+90U6r4wqCZ/7HnAkY6jkc9gk1soTXfkcOpAdrKrIg4pCp600Cz27
PUdHE8oG3t6AOu3Sp22mabgMjaXHE7xz5KXh1Ut9df+vc/M8StbOiC25UN2fvAc8hreJgXcFzznZ
iu0E5TOg2CVqhocxagKyTYBczv7iVlOKoTKCVq1goqEr8AzWBm6r1TegT3GDDG27X1iWPnVoMbjo
Q8POY9HkK7KXxWD6hQ4YuadAvWh/xquZ8TmcG7HHH6CDUkmRfUF3W7fqIi+8BRZwvq81cSF7xIpm
k4emhcQYLpJ0YtObgBMJ8Gw+Jy88Tqcf4xxBrgC3tctQi/kG6ifNjW4W0T22g8DQ26X9I3lhAvwn
FAl6M3mxU9DCvL5Zg28SnU/QdPRBYZGjBypH1qhVPXxkRKtBHkjp5Ceg8Zxz2WjaWossPM3ezqIS
qVKyJW9nV+9ylk7VqS9BjpVE9iXG2+sO30V+Swc0sZu3VhpCtRHKgasPDhrKNLzUdeHuKPYaAZ53
ZMIsYE6HPLoHuV/5YLR5GoQ6YP9Vh8axVKvrtTU4+XcxpevZlNNLBHWxYG6z9xGdKpH8xwjiicrT
ZF0kMdREIw0NHyWoNrdgtynwK9L0+ByqDUcXe45v6eAEW0SUY9qcOFfN5Qj9DVpiHTxwhva+pxzk
9XIXP5q8PUmtbtEUovY076aptVEDng5dexJKapcNSPjyxqvvJYCJu9HV2Gaaa+0JGawlgqPpZ1VI
EA/ZKVqiStSHDcW3DhXwryg9Gwcw64p78CjKW3Cf3/ASH3utV7LaWJKNPsXSgev5V1DYGQcaNX0y
o6dyuAGfe3eHzeV6mFuUJUOIuZFQruiQh6s4siNzJ+Qnh5U+tUCDHhXbYcip+NTl7DLHWLm2rZ/Q
oLjOY2PQHpJQygCs+5WNThnQ4tIhtnV9r1nqAKx5gbsIToGtNRlaCvpvBe6NqBQoD4WrnvZ/Oy0j
iEC2aIdF32sjp0ui7tcg+7JQw8ktbOvRuFD+nENRbq6SnjNwt1D3a6AVKJ0bsn9U/aSQMuXTIZex
uZrBwuFTIDmuS9FZlHXb9G2pD2GZe9Y8o+iSLShXWOqLwvKFsMs7q86x0TSzdNsykfsdS7DT1HM0
zvc6dEbN9ttYF96GDfoMKQLoU5N2NdmEN8zrSZu6Czn+1aaruejwQ2vqNYam5G03rns5GT4VHq8E
0UvZ8l0dM4Z60SYcx09UtVzcC3f0n+dLedPkkKRbOKf7qrc3Q9V/chMf5Jcri035aZTDEAeZhlZP
p/xjmKku43JEhi4fxJZGb6FC3cfoZvZmpxVpRHaKeIsnu6kEkt7i6ZIU6r3YDQiYasVaTYeqDu2g
G9p5dbXRmeLPPLHKA40txVgueAnRr/86T7gjmoIocswaSGmNmRNUTfY+5rqiAPHaFtWoH9BLsPdN
Y90ufw8agvUKbdH4A1z/RaiyLWFkcksH9/O3qcuQPB9syPh+DaO2WRls1INO4M5G7AJ1x38AUD+c
I0CLgWE1VsRB0EVNcTRN8IRSFE1yogHsC4rK/M9JostOr6USIzGg9G2WaHerMwkNKcgzr7Lank40
jiCPsxkkSolk01TM+0B0XQe4WznLbHIjJ2ygsoj8G7DXHMRD6U8TlbedVkp+R4dZDI7vjF0UXG0t
2utQQtSjVVHqJrbFkGoflUgYHZCtBt9qi5x3OYVgcFTCYbGdcYhRv1DAO3M/GBvQ2RZrsl3XQE4O
uKfOcZY1yGGXhndiEV411aX6t+sBBZRv5tkcPzrwzvEdpddhd1288fAzqM0eXz6P3YBBCZQwSrQV
pIbthbMKfdaOee5KqNBDHLK9qAAyUQAdUue9iULVRICVrWXi72tdl/99LVmJz16SGnuXxSvHtl4l
JlOjguK9EfavujaiAikSmz1z1+u5uB+GwrsbiljlqKAlM0bQVw11RC9jJK5Qiy+N12gH7Th3FbYy
H6Ov16MZulqfbNKcvLsJ69Oor43npIifpyxxLtOI170m4/GOhtS6483OAV1o3Yl6eIrUiy6pcaAB
BcVgpkcvo/mYqL4fsiM63GYDUFOthWawdQ/pPN/o8MuhGRSDDuTXS12XUpdykMSF7DY+jCGq+BK2
6PNTa+jovDqOuEzhqcqWHpabSI8BsgBO/y4uhtt2zuWBTHSoweq0hSg2A5kjwpB5BJd8ijjdAngg
05xm30xm6kBJGLLbN7SVyOgRR6d0AIdj6AvDMFa0TSEbbUvo7Gq7zvhgowVMVP1Wulv1QYwGUECG
wBf2jjQMzaLOrtVzKDMoOjG0u74ShlWyDSyLgSJzgLjgRkP/5KZVBdI5q4sN2gyyTaOqqVevjNj3
yQCCBiW9ZI0+JSf4AJOnIXlrlBwX7xUNT3B6VGnjZe4Hx7KU8mYzvsnQNkR2C11E0DR6mmswdYUG
GP3dwbCewp69QJCpPJOzF2wFkjz22BStdy9ZvCVzXECIj4/ow51YYj9Nld7tSr3OfPJaUacFkZei
jqYuEEL7eLnAsuTkfLgAionvLpC4nbsBlSlQr2hzEUcrztYYIu1Cw8ICoE8abJ1nwx4Enu6xD2Xi
d1aSfGvQyDEz8J9CCM7cjKyyQWpRZZ8mrb1QAACUDsguIn6+zoQ8YPytMbAJ9kLzcz4X1gbiLvha
WWCtz6cC/DAKszIosMv1QLYSwiugty23V7uXtOOmAVASeS6Ig32YSkONwJRqLvp0oRf1trC8TxN8
maw+autVr/Qp6GBXPRJVdNqmgGAJdbi6ySbnKPbnEYkgcnxcYlmnblEoRhba56y1j9fD2A/dfqgB
XXqzR0AjHfkEoj3/1ylaDoe5exdTiWTaZsL7NkRTdQuuZHZqtQ0NQA0NmWcbr+OLvSm2ZCcLnQk1
Z8w6dsK7zdUcQVASnHYosv626Lv1rvbfFo0giDWUXeI6a4bOKbWnoA2IFbr2dpqyFzJdDx/2H2gU
/gzRL+Bp1Uzgy9gmSSdki9XwGuuo1Zo4eVl2QORd9jNDM/oANLmHlBcNUjpl+9DlaODTtRnNKEXj
gEe4cR6ljc50ENb8Awk795OB+ydyeEZ4nNO2PTAOICT0i/gD/ubjKtaE/kMTZ9L5UnOshr3OCQ0t
PHZRAmnurJKBMcq1LCrsipHRfhG4P68GkLic224AnYceYfcVF/NL54D7AXyRcp134HJ0Rln5qKik
Z0CPp53tSm3LnK66uIbXYOeDPizugW5ZkYfJZLybho59/jDJEK0GtlWzuogWvAeuZM7OHD1ZQHUC
L5DoD2qdTWaV/Clrp9tcuvn3jGfopMTb2z34NVv0mCIi1nT+1I7DLeXP/hbxtsa/RqCJzV2X6AL2
3T77BF6K4o6ADn2go7r1ZMmuRQNY/EiAiirW7f0Ejq0F5lDUHFBPqGFs+AT2qh58u9ual8O6qkyo
bSskRFomy6I0X/i0qARakhYlDAUaO51l0d6QfZBCtATQYrym6M54F+lNeYS2AXYgECdbhiRST7yx
BkzInYBhRb3ukF2Z2lQvj7TE2zpkgqDn2kk1A39m0PfbAD2i8QokH9Fxtll27pSQXh/H5fc+BmJK
eN6LnPXQz7HRWiIsoQ+rGCAdD0i7jd2laKB6y6eCDqA7V3VuwAEZOUn506vRAg82ZC41bF1oNoo2
zYqB80E9kCPbr6YZ6TVZFOeiBpco6Zr3TToBUPWno7U17CWUI0JGbZmRDR6+xcoRpbV5ZBw8xKcJ
qaqi6vTu4TW/M3Kn2EwoUJPenR8OUv8qsmcohRbfkenT14kn51sD+KYjGthBEfYaUA5J0OYa8Hxa
6m6l6DeWLpyDLUPL8ZEuyTYliBSBMoLGPLkTjTmHBP8e0A9BrzJH690uZ2hip38ZYNYBB/r/uZ/A
9HG1gxsnMPMsfv5LvK3sLPEqIBs7cJFVoPfIsxa/UpWTpLHuRu0KZWMLgnbIXXi1Ma1MuxCQjG34
c4fKSyuQhERy4DZu+3pFLJvgWQGllQa+QxqatvmfJzWGCXBeKU9IUlWgv1UHDTyVgBdCP0PMv2zK
kUKmDIowI2BPuh1IsBvXhtsc007KS6wO5WQFXV2B3V2N6ADAv5l0eOlUFq/o9XOPWjGNQOkIPg4g
+yCJHB2upnRqi8M46F/IRAe796qdqzOxzOySNt6VrfUTEj39AdyfkDHqp2yAOGjVr0GEbqHGNNbI
tysjeSiSzpZwGptR8bPMdR14mWw6YstkBM08jCvCWhojum/wXg4PjSmGzugAljTwFmTHqxn0vWm/
qvv+dULbQWK7mfVzxhxIGWnCc3BP1hj+cn0bBrKJXD/NuHzshhh5VMu7MB1YrniqwR5qG9qBnPOo
62iohNA6eV3QP91AtDpck9fFo+ZkS+crOovlowUu6AfIAVRt2/brqtXOzQhuMYqsLHRnN7LUd7QO
a/HT6axRBuRlXT/uDfS7gg0Tnwg4jvQuZfWelqUIICFB2Kc19zRKShBRYsvZHGk15Kx6kNg3EjRa
NvRGTejhWcaAbdgcs08hmllR8EhAEwUl0psRX+QdB43uCV3ZuDW3Uf3YgBxjpY9QZqvwRwuR8Ikg
F9T5epRON31UAnChcqrYThvrJIkbsOJhWLAq5iugGbITHkrga6lNNNtopuOnIjXWeVj8Fhg7EAEI
m2Kjlw1UgFUJTlMluFCV5nLkgLxhErdkIqfdgcBG98xxQxHksHsQOdF8sl0XMaweGN2ivyW73mkj
JGmgmYV+fePY9k15U8fhJZw1E9RfRGkVFQxEVgY4Uucw/V7gWQ5yFeWJOw+n0ILJNja0g1dkBHcz
wul0CQV1ZRn0PcpSkKf2Pe85roQ8X1MAUjPRFhAm2g0lDsiRdOYEIeyu9XGD5XfkyFmHmndlPIMg
I987VVXixuexrVn03m0toGtQWAkEFcJ5Xuutkz6L0a1WzlyEXxu3uR1HJORX0/xSY8OHv2ol0EEy
ND8zs3iyxqx86TX816J/WX7CfqDw4zLvLv1QISFgWsbJjaf5RkZOv290b4QqL/vjytVkvr+ypa6s
xfVtLSvkWar8BUX791ce+uwprQt9nZbmcJ6TcgMSM7Bxz6a2NSupfeUjvudenzGQYbduAIp/74ie
/2GPOrqx5WOq32UgNFs7XVN/trr+WYG2Mf8fUBuh0jlnXzVD05+jwcl8hh/9XZSH2hb92+k+ydLu
NIl0Dixvrh6dOARhdGwa3yCk8foxDHwMLYyibz1HEvDDx5Cz98fHSEy3+u1jtHixOXG8J6/7Cb/n
ZoR8BYoQxSOoYKsLF7itqJHp6TgAy1c6srwlE962Ot/reL+lIU2PZ2CVaCj4tExHX7fTrdVUNAag
xxykyM5sJv7AY+shrIzigq0WgAnCeoCegPUwRCoJAxGkA9naKFKoX8V1BZLjByCMiosdvk6HJBjq
iYmFbILZ68demK+HTp1lgL/b2gB0qRrZyTAjt5JzJE6VB+Q8UO0x9J0OlkqfdB1MA9kFlEDmI9hg
oamnfycz1EUhFaOiSKeGospZymPd6Be8t4TrpK7BhylHsz0OikGFDkwMA96PQQadgP5xd3VAGgHR
+lu0nNqgEuEN5Dr7NUf+bEfFuzwD9xUYJlyQoQJnTV5wXns7qvQVbIYcrwt6WTsMgwU4MI9xvArD
0d1WidFyn8TfDWWEpoK7JWF3EounM/IysLithPI2AtiZfhRQXQdJ2HmO+SMjllo1krb+SBS25FOj
q09F6m+Rv8+DwPASWfOWo5EMsLBwtGSQCXAo0Svg8jZIximpoROiXhapVE6HJdoUHF2+KM1fD57U
ZCBrvP2OsX2TmhoHSCGRLwB2+XXuZc8yaWu0+sFO3LRZ4oHJoskXuysVw5gbyhdlv8YbzPyJ17cR
9zDkXibF2E4HkTF0i4x9gnQbbFdvpOIKR8wAO9BuscyL+DYy8OASYkSnhXSmz54XRv7EC7an6o5T
3c2z7J4/RI1OqmqL+xw7+IuG/7Se2yhcuIlj+m4Zo8CphFlH3k2XRuK/lMoaA8OejcprE9ecS27q
/AEsO4GG5w00U6z+qOXYr5FSDcsNvM6xGE1ESscGsi8loOlxdyCvyK29BG3FfRTFJq1B5gHSose4
wBq0JEceDHikrFgVcZVBwaqPH2rZNKDfAVCp4Un8UIG4H2Qt7nqewD67bvgATcMwdDaNab96M2yr
aSqZ/jZfRZDTQYNdYEGTBr0DrSNq9U/pFgJzpzKbI/4p3cJZrltxeyTvrCrj5K0nsGrSr+nqpV8T
DWOHvZ/7t2D6reGulh3HQ5k407q0Pe1Ri+QfZ3Jir7bx7exDnJZCy33q2mnblRk/xJML0h31pQUO
4l7Wk3ywBsEPdS9zqBriy9mC7ptj9/LOTl/m8Ff8mIILdB6q0daD2naQIAKJyWHuYnaQTNg+JOH5
imxXx9+GyCWwZkXzrm5ezrYvYihkf3AYav0cT1xfuBwSX5oRn+lQVPkj+lcdIB5/megMvG7eGpzy
eVCRXiYZ67QDbYrtggLt9+gkBtg9t79dzVxGyfUKhVO9XsGxgN1SrHHemkVxHtCMa7CtFQ/RWOw0
DSyb6F5KV00xpRsBlU9oyblsJ2a9udVVpVeLC++g94AYqEovnrTdfYecE2QWGui2qghyFJ25M9BD
tkxCe3HvdxA3k8Yc3kKOVKy03Ku/iBrlSIsV8aEIh/oZemSLvZVQKYIgkRk0Wdt8qfGuahhVdc/L
EGxFhQTSWNkHNR0dUNF1egPJ1YfI7p8gclH50N7LHkYd6RY6I9uobFLZ6Ox/J06rkF4odXBNT1Ns
rD0+g25f3dGs7TxI8dlksTxIHZhlsmZ5YaynEXeUOubQrwj6GSTYHkR4NBDkbdouNbYkdDE7/NYy
Kv0+K6bsLunYDzJTlJu4+rY0TflZRemes+UF8DCVZj7gXbM8GBZuAqjHWw9kq+LYn9DkeOEWtx5S
CDX7DlDXW4qgCaZEulMJwD6QTU0YbLC3LnkAl0UJQHxZANbu+Blw6XYXDi0LYpX6cmC3hPXeXmFb
9KLi/2Yf5xzqs024iqe4v83K0d1kbKiCqoyLT6Ax5DfQpfTWcSiKT2PcomnZiZyV5mGYziGSEjXo
MSnY4ODzGYrxlpxZnc73GUjIIrw6jdDZ8ouoYo+sH5PL6IjxZshsV0cazhb7Gg/LfDUaUbgz+daw
um74QQ6tAt3VoWCT2C/hkO2D3gxEqICeasDCMtfTrZlU/bPw7ckcn3WtExCcmnKomWAY1b1imNQg
A6uGUCWtIa6AVhYaFhMUzCJrfEBl2ru4vX0iM/66YCiKAHKvsxZLulBBKyAEc0Nex5AvoSnFJsux
v7s+bpEdyeUqQYYEWgDvHsP0tL0+fMMpUE297wLIF5MCC5wzZF6WZzVNZMhBJyBDOppgd8ce0hg3
g6qyFf0k7pM53Ig+js5k6nUXesdx+4N8ZLpOutp+nySmuTkY/fiD4v9/JyU90GJge8BH6zsXeVJn
OntpBKhH3Y28+Sbb6KCleNt8KENRPZZZ+I+h3roap01WLl4mT6AT5MvQ/n1I3mswMlbd6TocM3Sc
GXnU+J62C03VWTxxd77DKKI+4+GvI+6U5WrM7eYekBC2toqYXVxmyA1kpdsjiOCG/dhBLMdz3O6M
/DL3NQAmPs0NhDRk1bTf3CbedQbwtqsKcG7wE0AotODfoLwTf7aZw9YZym3LkoOmaB+d8nXJcQZg
qR+t1yXRUn6M8N1NRDd+1io2gJoRZxI9eCvoHIyfyw7XpLNR2f4aV/EZNLEeCEvXkyjiDWmDhUir
nGwHFBcNiJMDGrZ9C6FwKHKSUhhphtUFc05vdpIWs5HAwMM4S/EueHJLyAavcGKGeP6sINWxnLx3
/YcYHYCf/TAnfBP1vPfj2Ql3iefJzw7krPuxqp86o0pPORiiVxN0PT5TWAKlxx04gqGzaTqrmg3e
TZqxcBujWdFHY7IZJGON/+s6n3ufVzl0P2gshdmDVsQ0gwmiQtAFteeA684WWKYfoSWjHfHWA3Ql
znT2Zr+ayD5bxhJPFPdkshRgZIIdT9VoR3YykfO/2j+sj+/4u8/z+/r0OT1CdLytPTJr46GrbWNo
tokv5K/DACJbyfpzX2bgfW9GF6WLMv3WcifMAmDbkf9pe5CMqAlLDJ9TCL2kDlRhUtyl/1zqanlb
bpmegtLXngoohCs1BLOy1Leoq9ee4eYbspF2Qg/m09sx11d8YODFxqOUm5GxQ2lUX3Bjo5ubK6tz
+5MDlvlPScNfH8Bp/Rq2wMhUmCeq/gTWEPtT9itsFtMfq/0eRtOrMMJ/sY1vP5+xMYYC01nUFjTp
eeNcki4xL0B7jugfxhe90o+5ALMFRXYmFze2zV1wJTJsSlR8OyegOoxbcN1SjNQse9V2QNMx1FiW
GHUFsC9b766g+0t4PobzEbQRdxRNy04e7lt8KQ7p3bSfHKBWzFArbnLoYD7pNUoSoRNGJxqC6m/b
FiJ50KBI91BI7kvV45rlnKHrqatWNJxng9+AjFlfvPkUAwgzleUNeWnJGIIbJxqqJWUOTj5asgS9
Tt5H4mRFIWhRNA/JinjNKG+iDl1bACYOObgj5VL6qJ6hiZdEGxoaWTwemA7NoqGJy8cIdaMHM19S
KRTQNqB8vk7vukZfe04fGIJDpTBKvcvUoFWNKbXQehxAO+EIAI37AewPf0aMrji0Ex71HyKAnEJa
XJU8/rKGg/27PyUc+vB4ZylYACQOUio2N3GcFe3+kGobItJfbIsfpPog2W9asMBapWZsrcZEVYKB
1RR1sObo0BAlk2VICBvC1MSjtZiumJq3SYTWoag3E40o9G0iQzvCMY7QSp2y6tzn2QHyg84DoMHO
g8PYE9q42hNIYh1IljdugPz2FJBTOJp3kkhZCeUkU1nmt5WTM7DSYnaWWGmAlvp2Q9NdvTOwE22/
LbPVJEhpbAHvT+7IpLsDXqpA/LylTzANbn+IoQe8Ii+twVCDK3U2XMg01ho6iEYnu6GPAHXtZm8x
WwcA5NcnAukPVL+0e7IIvYDq0/wtTJNhRwm4DgS527np6yWBNyZc3OJBeyEnfclQjYXoexpf6AsW
ZwJtH79P74q69mObgb65zNxdgucAsLvuTnhN8WixtHws8J7Ep2w6Rw3Hd9xi5tpicXdDTiCk5xsO
ooQ1TXibjvtVARJX6QSuXaW3nD8QaILhIeQD0juDfQd891mDonI7Tsk30OB+tXvo+4BoxNsVMdQY
nTw3XjCR/DRR1prrWylAM6Wv6SnbWQqCb2iNvEFZ3FDQi+6CurC1Cus237hgLRghg/S5zxIOttMc
FYxcKUkpKRdlB7KWvbP/Ho+a4Yl5bdzv0Lo8AcKaAamgMn8fcoC1k9RrnqCgcXW8Sxa2lAl0RrBq
lgnu4cNQgUtjDC9Q8QovtoEqC16Pve0AGdsLOAKQ87fR+jW63pEiWJgad1P/dZaWla5zL7YVffjP
0BntdG0pduBWLUmxtAYtaTUtNPvUFZqBIXnbQ707HND0pnZ2uC/ZkPGLxI6GLdP9GKywnxLsPPDa
8mcYPSoGCwraXiH+Gtao1QjI/Bam9jHLamSni2q92V0vSqv1AxiVh2wEcALCZFsxZ9kBumD5oTA0
cyuBQjjHYwUYe2W4D32I1HXDrOoLS+IvSTzWP5sUeneZM8UrPgEC3cbVz95rvkgtLr8UTZlCGidz
HiTDj7nW4vwMgYrXqzTG9P4qtpmkAepgLeiPXxquv7LGQGl6PACzRRwx78zQhlxoZf5mo0mKgsON
DEhseG6QI/f2AJGYam+hZANhHst8IFvUfRajOdyPBh4HngXZ4XYGF9Y1HtJXgDR2Ot5SW6O9LIfn
QcwQLa3MO0tO9p6rl1Ub2I2NkckUZey5O6PYPgHt+rtxEY8nI1eRaWDup851f1SZftTBcnI9cWxj
sXi/Tn6LqVJPPiWieaF3ZHpbphdlOUBsvgv1HdlHzz3H3AX2IZ+/9BFkB67pXUoDK7vJIHZu2tGG
Og/k+FRHUKqAVIThJ6gzQnIunW952OlrCrC8p0w05jou0azedlG+7mY92syJZd5qQNwuB8Nj8dHr
zGAoQqS3yEEhI+SW1iV+ZBuyDej/83UriSBM13fnYQRdiLCyaVOVHf5+TaUhAdnJPV4a5Wew5zqQ
qLS0fa+GjG0ab3Kea5DXHCwX6n2x0o42itlZ9x0o/GdHK8GEVf+sJdde1Imb1a8nBvhxsw6CIJaB
6mJp5MZT4wrhx31nnkcD2gJZmxR7FAzA6BDOXlAzqCKkRliu8xrkO5GSpyvVWe8C7Q0gD8a6gaJf
OulG8O8xFEiHNAXbSayir4vRWVx8LUvhYbvFj7TlHKp4vmPafCQZsixl8k75aIdJvpbh26I2p2++
/zQPfChguZ/MlxayDCsQH8UPMQ/djXSBsRlBY3hiqZcEfdMZT5XWfy2qCWrmCXjw8Fb3HXTPfDWp
SRr7NQng2+mEhp4UzJqa/jRP0zIJsqrLpLZCQgtwEy0cskPSWNo6n8d0jZxTdojCCSTt5BFhKl9P
yTVnOhIoVjHv+YQCWqnaKisNjeCJAeF1aIElRy8Eg4ZWdO29Zqb1uqq7+EUW49mx0Ou1GsavQ+eK
n2iZ+id2LffJyTl4mN3JPGeOnkH3qYv3+MvWp0xyFnSm6zywtHtOwmg7q/oRHcZKesDWxOgbp3HO
US7OrGlvUAXqXcybO3ZjuaeR0KE4L6Q3bwkSVE3QKR9aZPQWhJCCD4GS5e+2zgYDBYlSUzDFTW9z
CXVE61Hcv65ntXhHdzNxBP8G2lN0R/OvGZbB1B/Bkg7MjUrSlCZAgZVlg6pMoaPVgSaF0HYKrrY5
9W4N7aXBtnufuF6NXbKuTfgbRv4ynMbCPsuxSNG5m3hIF4A4KVEHcoDJLlxxq4y376Lxtuy3Mh9O
12DLUcTeWf3wLgxC7kkwWUULLvBnEMR4p66qLb4SyAfsPB4+14yFt7LDvsUH/H5jczCQLSHouZpX
aRJquLvIwgeeCKIG1/vTxPIaZNYB3ZgE2U3Zm7dlLgp/VMHkCXNU4FZ6B4Bg2i3BH25+tHrBuAGy
RbSlK7ZDW9EjRqxEXyad6kR8eHWRcTRSE6g+YDPUFNLAexcXD0YV+xRoJQbag3jt8B0zx8W2rMBl
fdNCps2MV0VdQG7CMMy7JJubGysR+a7kljzPEIKERlzafJkg9+hokfbTHZsbu2LOi3CKaU2TCjtt
bsbcAPOI18szx5LLpEK3T3RHMEtxgxyRvUwKgWu781IZMCj0rQrVqWCrTgU61FOzRtLKO3FzNICr
UVt7cG3EoL9C6wEIGV/jsGsCc0lXN8CbI+WzepusV8m4hT4a5I1RzjkDMzydi2xsTsyGQn3HChvi
O6BA0ZNW7itPv9DIViY6A29JftPbqj1BTaVFyFFqUbbRa8DvnLAtX1fx8lz4rEcmNTHc8H9Y+7Ll
SHlm2ycigllwW/PsKo/tviHa7W5mMQoBT3+WEn/GX//9nx07Yt8QKJUSVXYBUubKteI1t7HR7FMT
hITzpZBbwqcBgmZHs/VDsguSpLk0IFVYe56M13RHFeq20mP+ACU380StOvDbM68EeP/QRwe/0uXa
BeJinRT+hw2Vq7eg0LzpXkRVLT+Xo3VH/nQrgjy+WYeRrNbzRDJorhZki880D4LDoN8YWIIgEyhV
SsV/ZaTx70Ym7Op0EO9uArDWk71xHbY0asM81iHvn8wk2raDZ7xm0oCSNa+HLbmlSKFnBjb29diZ
h/827Whq5cKVoOGiafNA8oNFsMBaE9YOVYPBOnfGdkMsZNRMEFv/0oxUkyjL9LoK1nNvIBGU0Pnv
EK+Fpw6aQocmxbekph0hWl64HgoRVG/iKI7IqAQuUTX1BNjDRtH0UxMpg/iclm06NcNB6uew1H5N
MyHjcUlC/oNaYeM4l67Vn9k4jk8tb9o7DTpi1BcZVnStM/9CfT2Qi9d6sMAZgCuCUaO6YYG1C0Cw
8hRrowZM0bChvrwzjXsXhIE0TjiifhjaeEl95RjGj27+u8QvbysTYN1FwLsHmfMUtFxZd3QVuRNg
w9YuMe0SWjrgi5pcUE1TWY5zo1bCMxMYwNjYULMzgOHmqX+hFg3iWKAvECDojtSkKZknbixNHgdF
e5J1dXqvqagtLyN7iwVGB7mbqNz3qN2/kAuSMtEFGhT7eUCbN/oWhQBAUKhJ6CDyuJkmCfOq21uA
Li/AMOEjlV26i6TygWYubVtbmJoTQWSr8Ve2GINrmRXBFdWS2S6GvNFCJ5/KRJkdL8WFeulAzsOB
+6F7nZzSGg+XGr+Bad7UB1OS7qThbh40X4uryxgJKGz9lDsrFFwBQ+KHunl08Mf5XAvkMgZam9pf
3v59PGRrwRAEL1t9m4is27moFnoII+c9Ssb8J9d9ZA5Y8ZSDLu1vDmnNnvyhKCcHvHi7XTlg06Vm
yLBZumfgkVnELjTtuRGWZ5Zp1ovZbMYgj1/Kqq8ufRwCp63MgstomwI4vkEyynqZB300sVpPEMka
x+I4vRl708c9EkcFyvsgj/TlIAIA3qJugMovOmr1bqUzyLyzCzY8sdX7K7L4pol1TloU2yDjUMNz
bB+yrlmzdhozeWpyLAXjNmzfC8SqNNO2fzdIY5VsSF6dFkGNDPhs7LQFtodYfh+MskaxnRoeQOxm
Gj56ev2ElEe3TjKs9muFhXAVPqKpbbwumbhQi+lgUxjbtFkagwF8h+oVnvzoDUOUy1dOAcSUGvo5
3vd6vtF9MJjGoLBGLACF8J2qUcks0KrgBnlA3t4DVxT2Ah0z9e9CPlJ/AG63lWn545EGZmpgS8Ut
Y/9YZfFwYKqsomo9fnHUGTVDN8B9GnQnY4TWNlg4wM9YFfJEbuQxamGxbQXIYvcAH4ml5+QVMp6D
NtUGBFlSLGJDl1ej88oLsC8a0KxInbqyLPD7LJU46T8jrDD1byAEBId5Zv9kjdcc6eUk6ti/QAZt
20Z40y9rM+w2YNKrV/NSTw1wZdYeySRB07fRPQsgaYRHm8TtvwdZuQfxjvbLcIwThEvH1wbMAkuG
ev878GZpO0fo3Q7lpUBtqkHMQd1iolf7sY+KuzGw+SIdeHTOVFVqGgMeLSEJNLU+7U7j8GaVy/zA
LXApEvkMkcwAFgpdH00wsKvq/EAdGX5e6yKzkeM3Ayi5Cn04V2BIexG/S2mIl9DsQ3DkghXNr3zr
pQH/1yYxZL8hJ7C2fowx3cp+MX7aYbaTFY9vorKiBzO3AIzPdNBX1Un8kDVFfcIT55U6xygqz6Co
PvPezU7WkGYrKONCYFE1fYE34IJO6RBoCR5hqmfoU/QwCHcqoR53TcbOeQMkLrvZA6suGfCji7bz
9W9R3WurojL5npopMhZQx5RPqaG2YMDZLiIww3wLkqoHtkL39izykiOqTt0llkMLkTbN85iH0VnX
Bh8EuoABQEi2XWmFFx4K1VRujXLTwyo6I14JTbSwRjIMKKwVqGyiAzU/3Qw1G8Bi4EYjUMFYv6Gy
AwxbZfHDdxFTVxHzRK8lkFbCu/Q+L06oiHNXnx5ISaAEIJFy6SqPoAWlPHlAk6j4EVYfc5CHBsU5
cBGBIxkPJP2+RTJtPVaoAemLyrhHKb1xnzX+pkaU8o488jixgDjw+wWiU+DZZYk7LvC0GfbkbFso
zG6GGpgrDKURtZoT4ch6bRdyzJelq236znk1oam1T0HHtGgVM4wzBuWRmhCpsZ4c0Xw0w36INzFK
lVd91bi7kkMwjPbqLr71rilkvKKNPPVSk3brs7PdyuCIoE6yoKxWa7egCk54t4lrTwNIOReHxra8
ow7U1pQdSwNQcvXIsNIAslPqrB76eDsAAzTNNA/4c05EiqBKuEojLHvMDEC3KO/Sq5/ijdaP7FYF
HCZgCI696X2fTV3iQhLBzuUybDORLFmUN6tEa9PN1C7DUXGWx9Z+ahsBXr5VwS80RZG76XXoBfaH
ajDwdtP8GUpsQVLXH7L4mIcyPWG183EYvQRgnz/bUVF2x7w+kp1GtIFvgUZVJ6oZ68IU2HzsAggG
M9RSWoFmLsjmqA78+4slByhqPdOA0BnC6EijAmkXxfnD6AzOY98AJjPEd6LRnEeyWNq4B32EuDbK
1Fl6tUhKwY7kwZGRWNUNlNBqrXaxokKpZFOBQ4qGRpCSPaAYy19QEyWxxuV/uBKzKnGNAXGpkYX3
ReagUnqs8mOrDnFvoS2GKAdmaMyPdEbdhS16kBNbPXgbP8eE5E795FmOJfh8/jylfq3uqjWktOKt
nYXpinTD97mqDivxO1mZtS7PAgD8s5Nl6SrTTevYu8WvJkjFyZDi4xAmtjiRzfXAr+fY2ZE6R+Uh
wNaAONqnC/X0qKADpTN41XLtNqepxo5FR32oXpvPynIbaQYyUZqKDloLikrlRS1ypYFj1E4Dp4zW
P3PN0/97LrJ/XnGey/znijSzybl1RC02Hp94GFUpKm8Jwet9NrHdMZ+SFo+VuRfLia9N6kVCPMrM
+mw7mjz3ZhPs8Wo7tGYCxA7ZplMPAJV9YhgHstGBuyXqmdUBZQYgKX2JWuwgwNvVsOFJA/zeS7SX
sq2KN255Lx5+CG+ggp5OgCedTv7VpQc9e4ZUxkF1czXyf5ji/9wHEmCo8gJ/99oRjnOqetdeENFD
HmXRpoZO7cQOYTEou5Sl7lxafOVn03uMR9N6+dugwDPriR3iPwf1SWm9hJYdnyRH8aXItf5KhzZm
GbQyl7NlRCDu6sZqQZ5GSvRVV2yWvDS2Row9qiuN4cvQTCy1oCqCacrOAFeH3qughLqCiuldqyAy
tmkAIliy2chQLuqWcVCD8nLdoaZ+H7Amex60ccsrE6BWZdet1J/tMiw+7AyMbfsK+Lpnp8Ae8tM+
+//bXlSoX6Ps1ZT4UtkrUF5Ck3mYkmUVaGtPwq8f5/xZ1pnVtnO8fjnnzyRSmIjCxt5mTooJO3zN
Qrs/kmmyR8siQEUZ5dxGLUhPkVU+zpcWeOBsqyoalvM0ddB9nZo6BiObpqaJdFA5X4VrLkcDFYKN
OyIwmAGScslK111qdZOjDqAPLlMPnlDDHnUtT7mykV9tBlBQBIJkSzNMY2mCz1kk2H1Q0KQm/Txg
eTrNNJvmOas43eJ9w47UCRzYfeJk4tShjH/V5wwrbrWQmVYeePGVg43UrDJ54JneFdkAqi7VpOWK
w0Pk2mSQHsnmeiA4ACj8jjonNzWvi1T4ZrZx8/c8rTZ4X6elQb6GYFYimxT7KCyDaNoOjNbUSYf2
c9qgwVZhKLGq6lvN2ZctVna0nvFC4CCoSesZarpeJ1GIhNTE3KRe1LLhfklPXohdT4cK4m3Qjz/8
FluikOndCYTiWONRmykjndEhDjgkYtN6S0MDsKzjtaGGUHueIShA8G919f0f9mnmLxcZMj9eMI/L
DUIc3b5n4YNpd/p3BiFWP3Din7lIumXdJ94Fgr/tCTQeKCccCv+HUZ3JwYEq8bJg4JSv+rI8c+iI
rKjD3VrQmHqDsnO1cisZn/0ozC/RCOwBUlvxT9d87Epj/GGhKH0FHVuuls3BFilixB4aCHfinTt8
z3W7WcSpFV45d+0LdWALgNoK1aGhxG7qKDXwLwcm6ij66sCMCNSKjoJA9Y28J5tsHaDshm64rxAZ
3FihJu+CLDLvjFq/NWpRmyCVRC3ZatFGA2M+FIEh8hgyZh4QVdlTUctc6EJNqDs7B5CfT53kT3Y6
DEgtHZzY3f1pV9OCHVo7FEa7++Kv7HSBdNSiIwpyps4/hqN6F/ljXU4fb663ITdAIvlxLLPtPK0J
TP058eSy0pr+7LpI6PTA5N91AV7XKDSL75vUB+y3gGJDX/t8adhG+cKaGmV8ss6+ex5QAFLyn34K
8iTuit/C5qs0zRn0Q++RDEqwS8maZelbwW+kzgDjztK3Pn5HjV71ZAsxrCM8Gk+VzoujgezqZvRs
LCpBPrAIc6/9aZnhUhuz/Dc4uJ+FM9gvvtYjuI/I+8XVdH1f2CjdZ9iT3RLudUvZ6sb3we720jWy
3zobD2Lwq+8AbUKgC+yHTDSLSHbjg27yZBvYVXqoWJPe2V4Urgy/k9+BpN8OZZr90ofom8iS4bmT
/YDdp8FPviHsE+7sYs06VrwwgXCgcrXacR8zLzpWdewsyzARoMB2mmPsGeND2xgP4OlwvkOjGWpO
gd2eoB9W3oOm7Y3s+DKIynSVPHPQ1t3qJgKQOvZWmo/iOhBghhct5/G5MiJs9i2re6udtZvE/CfA
NZDJUg5m4w5b1FBG68RM+RXFL/xaBCjwQsChRLzeya8GtNe8RZnjE4/ZHZlQw6UhMy19K1r0WrEL
tTbZSAX6wL9au5leFi8QNpYHS733po4A1QJjUFypFblBcc7N6DwPygq89YcoBonn50QcCeMVbqZk
oxFEBAvqj4nJh0VGs8i9+ieRvY2Kj7NMxXBs8wV3FOXbRPw2HcmHDl/aZR+OxwZYV2F4B0jYLBwX
LB5FZl0mzMIIaQwEB5INYRxCbjZnFGg8UyeZ3Mg4m1b34d8A4Y40WegctdpzlkRHYRf1tyK2jXsT
QbPTX+xdxb/aE7P95mTNh38FANCS2Cvwu/nmB4l534eoppoiWTzomg9+VyRBTswFNyhhEqhULQf/
Qlu34J4I7Cv+MMVTB0mmXYsS7k07WMa3EQ/eULDoDa8w0Kc0qXYahDPeQaXaA1EGCpLVSOR0i6de
jWwKBIZCt5xGkoMToAiMRlpAVNyJBKLj7J+RdE2dAaJII53I0781AB+RA1Z6qL0I13lY2/dAiCcb
/DP8k0xj8A1DvHpnNVaJvEBkQS1c6NCjtkCvapnpT0gXbYaSjSFqEqM1OLqMn4mNykIgZpNnZ9Tl
yjeleVfIUNt2Y9ce3KodTsizQ3ycFdV9hcc8yvM6/oplxGOQAty7iO5HUYMxrGSlUhWxXxtN58u/
fbZRWP/x2cJS//LZYk2DyK6q/aLSrahv8mVjRe1hKs5STaDm2wOVfTWmdo86kmZfyjSVC0RWQSFH
4TqvZtXaisEYMBldpG3XXh9pC6SxOXatLdv0EDNbRn2AvzoZmyLGOzp0TqNS8erVgQudbZoQYues
7LdWz/hBAyTkLF3Rn+mMDiIpwFAWuO5q7qiq4C1u9GCR16zfWElo7T1WRvfeoEraBlD9AnlyQoln
+UIeg22ZyG9aT6j+kUvosYeHHo8Sa07rf4nxT6fkNMKJUgAsiZ2N7CNs+8FGNyC46zAPNShBtq4U
rLixmnZhtEAGdoAFPboOINJ2On4jt0AHzalTlojAddhrxHHbXlrl1oWo5VPD/+bW487fckARIWPF
xFOd51uUciOvhztvYzrRuM1VU2blMoFuyEvKK/2Qmq5YMW3UX3Wn/zUkvndForm/A5s2KtaVv2X4
7rIRDJkrNS300bfkPyTsY9oCcePdmKOyHdTaYNjdeMCMLZFdjPe0taVmqSfJftr4ql5UbMRfmohl
xvuk0pGJrlBd6hFwNYydbmEYnbP2ua+fHEK74iXRuRuUZ1w/rgh1mmPYIk6TjWZ7QpEJ6CVyEFWf
INAZmJuwRFF5wXq5oX46aCz+kbilue25KVDDgkPMw+5cNFWBUv7MAYOM5/YLMsZF8+FjuUIsy6ZB
9ld5U4dgYQ/+SygtpCWSt9BaF2chA4AJoS+1bAtINMoUaH6k7nGKlVe7AeNbu/AQmuwXZKxVD515
QMrsi4rdzfbSMEH9MfUKa2WUABr2WBk4eI0fG7rRcAtF5za1cc/RaeQ9lFaWQOEMcXM6IEeVSYR0
/2m34Bfi4PUny5eR1B7T2IBm+ZLmmsdASAiheHUwc2at7T5zswvowdqNDi7wS2kE1lkXT4aCe9GB
zHQ2RtJausnA1zFWKgx7kMA7jWG+JJeUbIPPa+j3RPZ6nqGO9SfsTiLQ9HmCLzSokh18daCzMHVa
DiYFF0bs5/w1WduxtgHfVV4Os6F03gw78iGT7RT/jKYp5zb5ULMocsdezj2uwYqV4UJQspZIGEke
fxwSRCNr1MujnfVeBcKh8Ndky6iH3J2aFZsu135TBPJLkDKNY6j8RCBPb4FmP2Hv+DWa+UdwkwZ7
TvikxdozUNDW2dTADyitaIBS/JCcqyHj4F4S2g1FaOayaiMTMZ4sXIAxkr/3YboGSJED+xFDuMYJ
ol8iqd6K0G2/1QPy9pob6fdY8Hjgnmx0/B+LdI+XVgcWnBrV/Cxdu3i54n5wOP4WiRxO06lmCe1g
1FhT8bRCJZHqoYMrgcwaQIvXYzfYxiaK9kCH8Qrg5Q1infWDN5b+CcWC9ZLsmgD5YlFH1V0aWOPV
d3qsX9SACFwByBgVztFGffGjV0BOV+r8KSzGetGDke9Eh0Fq+UlXh9lGTSFFs3Qyc1OMAIRL3pwb
NyyefKBg7xsvWOpmHQHXsqpdnj05fVs8IfIKeGMp7skxLLILUFLeHbXqpH7veTVMk0CvDrSqWYT7
UM1ZqA0tHkRyT81sdMYVsED2lpqtVyI9iAD3hppDHDTYjdXeylIXBVdovEd2w1pSLzLx2qEqQG9B
vZ7bxee2xQqVevXerO8QMrhRJ5au8aJ0Bn2Xa5o1gm05rVGQUR9aLA4QSsrT4IzfVnCmM02W38CX
LXemUTjjwqyCDgH4AUzwRo6NYQ5lZnVGhxCqAIcgxmFu/s1vHkYjyIWGzc3//VTzJf+Y6o9PMF/j
Dz/qYI0U+854CCKILGtQCSkWdDofQPzhrAqr7BcQSsiOcweLQUlfFfk/Q6g9d3tqxrlJZ39eIGuR
kTQYWA7//9NE1ecHo6vQJ5mM81XJ6NaVXSxc27iNIsbeTX2IeQg1Jxc6pSFlmbxAebPaa1ZcXFtI
QzpIBZ24YuykQzk4QIFoQbkcTOvDJuksSTcaRI3Og7oDgI0WzaYWKWolPsfSiCIBWq5n5nm2jzpq
t8cMTyK66twxgF5HujK9cC/CylxEnbtOy9hfTlf8nBhRKhRug8Nb0rUzwbFLroxkNU1FgyPxmjEZ
3U1TZcIo11GsVZOLr/kXCyREWzBMiIMrdHGYzljWfZz9xUYuvWezDDc2xtGBf57NNldNM89KHbOt
AkvoMrFxx4Pezb8vOwZuqghM6tQMnNS/FyYktGVq3kXKo4K82i5qnW5JnZXt+fcF4i15JfXzNEgK
KAWiiAeRL0BEuWj4nWdZF9CkVO/l6Fw0Vy/fbcEuEcMJh8ULkubE4gzcTL4e7FndPxEgnWDoocKi
IxIw2WcTeZA9r8Y7VJkv9AEbgsxJriDQs29JnLALHkhratFBG8HmnFntezeEKTJ9LRB5pV81S88N
wGLA8vBYZ7baz1fua/t5libGh43Ousx2X6NoyBZ6kbPXqTfc6ob/kAqR3hzHSW/gvXZPTTseyQRx
iPTWAoh/F+BZBtW8PlySW9fdIpAxXcmLDm3d7FKrkGdq9XGS3mpevBSMg0lDzUymvgFnhauZ4X62
dYVVL71ET7fkQh2ZyFF0UaCIh2w0Z1RBTjRs7XQ1XzVkwtqmPRio5/lCKzP3zOiB1zI8fOCkGL2j
7bY3GkZfCbiICkql5ZfZjQo0vMn0EeavkGJHKcH+dZlNPKivvc+i0/zJBAvihQGaRNSk4g9Gvo1b
BwtNc9mXb1WZAWCkJuiqyIUO/ggOkMZojOlb0aSs8yG6l+diOV9Wb7m30yrg1udv2tWddtA9+W3+
wyFACt5/ke3nT9dzx78rwleaa/of+n2poq7D3dQcS/sAhg2pimnknpkQSdCKvP+RNO2jmeXpYwLJ
xgPTdSB0lR16dpZWtJcR63CAP71m04LKaO/lpf0kQHRHTrprGsvW1etzbDnaSnOKfCEgwPfQ9caz
bAd+lqrllv64AVYEzMmVbzzUbl9fPZBetV5qPJCpM0DtFeZhfCRb34XlLo8LfTkNcMzwoTc2gRAG
mDgB0cO6ukv2NDk4cdMDoiLGgpo0wMePRXON/kambkQoMeu7ekuTo9okPyUW/0Wd9HG12DgihRve
TVdvLQm0WeyuaTKPpfKi2+WF/OngJ8mPImXGiVo9lofbgJkd6ETwhUatD29Aqqyok0wFJDIXdh30
B2qmY2ntWIxgHbnQR5CojNPHBzJoDBovfjXqO/oAoPXQD6HosZXEnkrGL3psdbfRZuJajvI9kL7/
DdLuwxqKgMMu7NGMhLYC6RYwmonvn8o6hwIfKqi/gafQBiVu3h7LLgZ0zbxN5g4KfKKqwBeCGM3y
Y8cNCrXdhNObsfkpUh/HjpeLL0A9K2kgJm5Y9xo+dhkGL5S/DnX+JhpRPJZIsu1EA4kfRGn9R+VA
qW2sAd/s5ruGIOdb4gAAmUr7d2pld202mK8iaQfogZr85lpxt/Uqsz8ElZsiTpHqYA20+8d0gDIu
h0DnTzUcGqX27xjDWY5gMH6iwSawMvw0Mh0lCaqOPPY0MFsYKYrPsqh/hkYFuJxhn92kqj7PfIY0
IgJqk5uL2ntyQ3XEx2yDcptni5OfAREdQPJ4AM03yju0RT685ywCutQ3XyA7XAGUaOS7pm/T56qz
T6w0ojfU82TLEvDoi2Cmfi6MAak1a4jfPkfKDGIUNLJwQ8C2LUtfaUmCBFHIs2c646GbTmfyL7a/
+YW6oeO5WWZf8myaaw1HMIPtvmT1phybMzxozujuKb029TJkydaOVqHM5DNHR840S1Y1O7L3Sbbg
IxK7l7Iry60L+oEXMy8nPis384x1ann1HigkiPNmxcRnhbU07EkLAm3T156Vv4c4GarUAFNwhgI8
ymYpzbXCzi8j1wcPdhWl/6Utl4lYBLEIjn4K2RFAZdLiko8OEi6GXFEH8oTFJYaGoLVKxn4FDFVw
nN2CwYk2Q5ixZW+jmlMCqHEUedc9RtLka7CU9ZupOYKIzXZrfCSTdY9CGiMIXLMTddJBMhCGoajr
Ri2arU+Nj9lsQ37MFlpauOkEbxHx8sx0QZxZkB86Sc+oL9Rq9KzZJX5eL6lJBwR5QcwZNhe78gHY
VB4NCMSWtpISIdtf5pg81IB/z/G3q1gVtF/LDtyT0WCXD1pqHImbIYA66S5FrdW6VzcFNPpiFYuW
dxVEux9sOR51iL+u8XBkx6gJo2XrjfapSQvrWQdd+kRbJ3hxAAtluQqBmvtGbkFW2SdDD7eeWXQo
qnff6I5pGghXVIhZ3Fpdb49t2HkrPUzjN5Gfi8ryv3cpaFfHdowPep7xBzWQ+uu0gIaOCbiQFafu
Ps0wj9uY7nuIgE8UtfIN2VK57Gw/uqaeYUDMdQTLqFWMEFFOP3wdKLIIyDHylYHkaQeGXnB/2Pqq
pzMLW1XJhYdwAc6mXnVmRT+ctoeKu4cyIXUAKaYItw0AvVuntZGUFXgStVhGgN+fjVsfz5lbxZBa
V3xp0z8jaodV4yLoSv/LLOqSG5TllAbX1fF153sGrl2IKcrv5tjrS5EmElp6ody1bqftdGQ67yRK
wpfIy42vVd+fiEPb52DvjAv5Xa8yyEGi/kKTSf7IUXqP0m2chXUJ2VA8kh+1RHzY5l4647rerCWv
wQxk40GJEo38QB85cLPs5Fb1j+kTq6/iliD7Io88EjsoFiRPfl6eikLzHxMQPh3wRFF3oRy+K3um
421hRpF9cBmoUv5tH5HIWBRGU+3w+OvPWPD359FxJfSh7WKbmmW8qPQeIgTUw6J4XLSVE20LOUDX
TIMOgueroJZqzjaWZsMO2Lb61qlDA2J9ZC9goyZ1zLaiYc2mCsxuSSg3wrthD3xjthvsCd822zWW
jFsd2OFFRjSts7KVb9U35NaaNRd4eoSaYd7x1NHWsToL3eHjjGx/6wWwFPQ5wEpuE/x6Dh5SB5tm
ZOVTXfN3C1HG97hqNgjEye9GHqQr4KeGi/A8RPaMotnwjLlLk4/aIvBy4+QRIwIFiqntICKHdU54
IBMdmIoi0xnSFNByLUcI0QK8ukmYQLWyKrgjEBfZQAAA/RvLPSOQU1x89fjlwnw1x1bfJbaDR3Kp
9ene1jW8JaoUGuhdE9oQ0zGS9wB3hWe6zo/Sj5KV4Tj5xU917xiNRbPuBReo9Ua9ONQ83+0m/z0U
XfvoRXG7DYIi34e5A6U0NRl5jBYU1+PG+YHQfrIK2MhXTPeGHSgECaNOB5/zah0wx1xTU6J47979
cLAtZ+vmOeDiQ/sw8gCl/Wmc75HTQIEhFB5uUAb5sFXsrAXJnkfu+m+aFYGFV63qHFUqnvFIXwGy
KLUHRNfwV5BxWK6o9j9F6mqHXK+JVxhUnkCkWN8iBGMmGzWpA+j2dmctNQYChM7uzCeUgXcH2ywV
N7WH8GENaYi56YJAEX9X65xYIRDSnusvU8UwDqnWZ7epwwfmtNmpG9JgSYze7j92UVjZqbCUPBMi
8Gtw+WYQJSwXuG2NN/BtCGD+zezKhDuA6wX/iMyJuwfdq0E4pB61Q/Th20VgNLZMEd1HBsirRYBE
FvaG43dbhzJPL4YXyMV82AmIAY7MyU7+I0+CdaiNqDFo23RnyzjaIMmBvJ434rmIXDnYbVAUkmbZ
zkjz9ht5RG1sbxOI8y2w2MqXE/V8q+n99q9tIp5HvgxVMo7n70wX1HCR20D9jP6kov7apF5E/OWe
/v5VLP+j94+xs3Onpqo8TWzHcDzIAUlXSKFXxx4RgA2vDeuBAxIGmWM+vhfBXdnL4Jc1Vr8tx/Oe
RGZgZxn2wQko8HoaI/JSW/MBlUp0v+mDXW8TLSoQe1JrIKEWPFIdMn+0lrr+Y66ZnuuqS5BJ7PMK
4j42Kq+lmzcQKB7ERyX27AdNBqzNu/zJ1hsdv1NZg5smtzaZA3BxnFblGUXwfA3YU/VcM+MnlTZq
7k88ttL3eYwej9FKC5xX4eKfSVVrQBhXm7npN321gTxytMlYGJ6cAaVXTv9C6Pei6CBNFwXDxbM9
eTIFNjJxFRg/mnRysPoHvTcWyBZUQIjgliiwwkRY2C5PJEOTq6ajmtRrdajtpF7sFc0n6v3b2NSN
kLnIOQhUNX7BMgHrSgjQmlXvHSuhY6mp7LJ2QRgwtK+V8Arrt0iZdw892hUYbsP8FoWqgEHEJzB1
O/ZPjhriFWg17DuthOrfoLH0KcyKeg0lqfGMkq/s4Japux3LwrpaSeksO8eNXjuT3+dZYf9GYT/w
jb54j6p/hrNIAL7RpSaI/PGuAD+Cj1CMn5+ctguAHuif6fYnu2lzd8vKelIf8gczv6K2+8g5hJFm
QaK8jNqtIyKQ4Y4QJJo7jNKG4Id2BYMNmKhKoPYRXFlUTiyP1GyH4qNJpYd4O3ztHf7dpN5ER3nY
fx1bjMDoVDxfgdr25DSM7321wAIaEYpsXpVHZ2rTQbkExcj3Scrik4HFJ/EZJEL+Cpwiurqyt+/1
Mb0QGYLFpbUFbDTZkNeQj79QpRdesbadvMhsDha8+gxeauX6ORf4KyYv3pTuRniNtUaEEgDhvtZf
YgvccLivgxuPGvBx4+F/Ro0MclBBFyHoIq3zCKg4xBEb674tmnZZGLz/lvjWj85n6S+zajFc5aGc
rMJWSU/fXR9Cq33o6BBkC3FPhw24UeSANElnxOfA0H5kWmBPC8ouNfJTkUQ/aJlGGwQPVa4Lz+rS
Ay3WfBu/QRTDl2ti8yJeL9EH2Vmr8apQzF9kb3uB0g5lt6W3nF3JDpnODC8Gv1qAsHfcomgmf2GQ
F+eGF73lAcqgGbjYLkkWyYuHAmpADdroLYE0gKODe8NkcbD998jUiMcrz60XjpXNGRRM/IxVLz9j
B5LsnF579qw4PlpJvAnNvHrIsqS7uikDoEVCGbRHzGVZB7q+o16tc9pTGHrfp159cN8bFH8csTjC
rsW1NUheIkJGvnQAcd3m/zH2Zc1x40qXf+WL+zyMAcANmJhvHqpYq6pKUkmyLL8wbHeb+77z189B
Un1Ldvf4TkcHgwASIE2xCCAzzzn2kBv3VIoq5Xj/+q//+X/+9/fxfwV/Fg9IIw2K/L/yLnsoorxt
/vtfDvvXf5VL9eGP//6XpaQpbdsCh4WtwD7iOBLt379eEQSHNf8fYQu+MagRiSerKZqnVngQIMj+
iHM/ADYtqOC6VdbeVJpVAUj6a5tMgOF2nfsHQucIn+ffe8Nb9rHBECZ3QKzsElphDbbd75FqZqcX
Zw6znSReOcilWqtwqqLdojKYRO1PZeCILyESYW7LjDixYw/RmAwCIWAmokOQ+B/ryLjKUo/hHT9C
nhjZs/pg59l4NvVhjNt6W+CjB0amv1rTuvsMMv1sb/cMK3Y7c2rkI8l+MaG+ZEwDQE2BrX7/6C3x
90fvOJaDN8u2EYN2rJ8fPejxCmNoXOepHaJpjyBwgKwpPm8yy6je6gRBE72cGGbgoCtp1Q9k4QDz
BKg2Q5rYP1vVuW8cs1B+GGdgmmbDHDuIFRtH227CtzSqhRebyXB2IYl5V5XgyZgQm/o0M/GCx+v8
oU3BP40cb23KfCiNBOl0op8Zr6f7LozNo2UJfHMBaXD/w3upzF8fjsXg9cXTsZAa4tiO/fPDGWRS
SaTO50/LIt0pbeDyC+sTIhTFIxRl+0dA9V/ocxg1ubGlTx4VtRXStfLHqYRWsQjVV/iAu41jZzlY
0/BhCvMGYg223X4WXX129RoRk+I1j1nxahslJIPKAaZTYd017kNoFPUDEu23CNjbT4Vm06/AbQu6
g8S/ozpQhiW7tgT/I7VShzoat7bm5YfXDKq1dWQBt2dmazin4sPs5mDt93NAHkcfnBnmkNTrxgeK
MGyfoF1vP/1ia/GHxhEHCeWOX5b2pDAnOlsddSPJz819AHTSAKcHlr/sxK3oz3pQ2XOrD/AUlrUd
gwAMhSxy+lUP6OExU2X+LDpebw0+Fxtqpd7DkC69C5D33i/+RqsUbCOsNvlALt+3rv4q83ZLDZVg
4X94Iyz10xthMyY5/rehmO0Chuya+uf04UuFL4uYQCUTPNmYoiAfx8bLwEGvTDjDqPrEVSO+0iLM
MvrxFNj+eDFChSWaUUMKMk7OpCq7qMSSeOwiD0untSrLctVqtbcISYDQ3qliiMsk1R11ogYq/j/r
lsEClvi7ppHIsplMme7dYeZ3zJL8js6sMTGrVR5NyLZCoIjtLRkfbs1/s1kqrLrb/Ydvz8+fff0w
QQDlWMyRSoCITjk/P8wkrBlPM+Zf3bGZEIrN1IoDv/AgIkMh6Tvjmz5V+VvB7A2tdcmirkOg9AZr
AMMtiGcRRiwlsMd9uW8QZ9Df2Vp/XT8cADI69x3E22BA1dD4gNOJh3CnBXO+rhMOelfBskeukmhF
zhZqYJnx3oDoTAQvAWjdDavL13FZgsvGV+mjgzyX3z8V5f7tFTMtl9kuF6DcZZb5y1PBisoK8jZ1
rgxyuWdTC2aA2iRBCptWuSVO1MCJY28sHyNnTr0P1MsFBA2ILpnqwJ8HYKwElTxRK/vuhDy40Wm9
po4NcHFnzZpSAQsb9ByQQg7ubJ0xGAc7tyvd15tV4yA7zWWQbhy0a6j0Y5BiREawp2Kn6wYJhFI4
mX+rI7tSu5oWY21HdVMjsdS2jLda03uv3GC2nvAZhq6ICGIwdTnVgVqiChpbfg0ZLmr9YK2spoFA
rqVOYSf0KzB9wetUbmPRzPvcRqKKrmfF6OAbAaciWFOw4wdhv0Qyvi1XfaPGJ6EBJCWAyAjdYqek
S7ptmKCglLZwy0EiLAxy0DsP3D9A3Lu8dG0Emvm59e9k5n5O8669UlWBqctLEcPYUpEaeAoIFeNf
f/+OCPtvPx0FvQ3FIS6gbAu7cN3+4Ts0KYbpbjKraxhy7XXOX+Omjr7lA5IO/dFhD4j8REjPQwIw
+PXCbyUYMRDf999KhJW20E0FS4brRM8/91R1z7CBmU4qMyJgXMHF4gxxDZ8U6GqpKKN5E5bd/NSH
LlhFgnwbaUW8sjCKM2hikWqqi9hhtHvpapYbXcxqkI9W0h73VATQ6H1IKkIKeRMh1WwjTbzlhAiK
fNFsotlpP0CvgRbHyqiuF+AQHFXzIbUAdVug13YGIgkogfEFeg21ueLeN+0P0OsyGJtNN2Tdcgm6
zgRgDvK+ReK+CeF2j45QwX3SA/86AsTzZnYCSuGMZSdkKLjPPKgOfljyN7CKtFt8U/0dmcUx+M9L
xLqGViLfqccOguodq/16G9YMZniAdXcatuyKAK748tR01oy8UUg3TlUfPoNz3UJ+Drx1tdscpgYR
AcAK3DXYL6I/sHzKV9lc+S9JPwvPN8b0Pkdu6L4renGgkewWEcDbSAPLgqsqR4CToZPV++NaQDQO
zmlgk6U+UL1dt9Omsc1uzZ35vY4ayG5EL5MxcxlDRjuIWDX3MoAHJbe67AsI4I+kDNnG7Z09zuoN
SYzOOnanEPgJyKe6bc33YwSHPRemiTuQ2RcZNcfGz18AZkjuGT6HjxM2RtC8gMC1XfTPiHMFkLML
iucimxvIBJT9jopOlXaHpkfiOBUhwmw+NA3bxp1ZPMLDzr2Cpe5VVEV6zyp3x6fRvVLVGPmt5wt/
3pq6TlhVA+WOxdwf0vwiyvxAzlqIBoHdMHUO5DAKKUKm69rRRW50zwAIx2JJgrrtzcj5Y1TbcOoV
zcH06+pHL5KvZjxLYF4bf41tuvVQcbPZWWljIB9oBl0DUJzbMuqK6z+NkyaHMSurHRwW/abqIYmX
R+W11GgUpEFCJVkDUXKjgGhjk+b4SaGODjaEA8jWmfGVklGFmPw4fZZF4c1TMb3ECQAasnI4Yi3Y
sWN1awGgUWAi1eSGdlp6ABaNx6Fua0Tghn5Izk1cVOuGM/UIftJwZ8oyguJMMZ0SAe88UhLdJ0cg
UOAUofwGTNUmzQLrR9Cpu75FRIa6Ix1APVpBGO2Q0DRvf/8lNH+dLbFqsJjJMDE4nHN8U37+EMIN
VbViNHoIxnO4WAcf4SWCDIBu6kGFHd+DKgweEarroR0Vtv3z3DoVBG/Aku+4JX+M+xzrgaHKvhd4
K5FcZr3eLJDDHyBQ7Ud7V1OsEM9KB5JV7H96tSFSlU4L2NIZJBwhjLsOmiZb1hEmso/XnTUlly5s
xQM1MERAHn7/GPiv61L9GGyGdYP+z3Foh/1hPnDHEXneknWX95x2V2kkKX7yDMrHIPGCG8AUM/gy
bz/6NDA9azSrXz8G1KNMkeRPv/6wBJ8dImXx+ve3bPFf1jkul1xK/OUkPh7W33aeQJpyCA1G8WVZ
0M++W4MJPYi+wCecaqc82HaSXaV8tvurmub4miOV6u/VAXgbl2pmdtEXSG3crJu4dT07qnJwNG3I
zZm5KnoRNrhcinQzhQ2IgxHy8PKEh1cjqN7PIIRgeUMHmEcecMub9NnNLodE3n/YjtP+4eYJsTGn
YxtsYWNhOspiKP/8Og/TPEb1bCf7yQfUy16bEGXpZ0htu1howoHkXod5gKCuBpwMXfKApLf6083C
N6wZ8SExrobAh2qjAJQhGkdIOYUgmE4x5wAFWoRPNsuq46BbqUiHAIHgyRmDU2gxaFX9u38+2Alw
wpx/Y8Pd798Bob0LP/9z8eOVLlhCLOG6wGT9/M8F1CKbEMkK9guGyyzXi0cGvn11FkGOwCU4VGp9
SOagAQ846vspB6YNBNWrxAGLY9D1IOZjLtzWgTB3E7icQ+wXAN39UL61EyZM1v/hbcYfydTegA//
GJsJ/EuUMgU8PJaUv3qxGFR9CzcKm13aJdaxg1z4GplCyGAb7OBzlClQ4CHxXLo1kJLWGK2oHhlA
7hZcjAhAR3n4WbEihdiR7Vw4Yg4vGeKiZJYXdn4XhHC7ULGwQUvdxAMDqWOE1fLYlkdEzL4h2Sr+
kZUXLBoxI+WBiYiUL9801fAansHuavlpu81YVZ3atHePCCIPu7a25gdgswMPn3LxqsfpWz/6Mc/v
4wgDTI8OgolleeFBiAkEDJL9BYn2ZxkkxVHg1821e6gDA1XQnWfjpQbvxoWsqJqKU1fNe6Cfv1I9
VVEjHaa+8j2OZf96uQJVNnrIho/9qsvzYEd1Hy4m3XbXTXFz96Eu6/Ps1LLKs4cKepPUhS5lA/y1
E2mdfawjG8OuC62B1sNh8fe7hhQ19oSSqR1WWtUhYGBBTIEcg4ojBz5TprkHtJ+wT3Ep4K5PuA+a
vM7o76hcyCJYtwGPsLqdNqnfOFBVm5NpDQJlzChOmz25XeieZ8u/d6wQJV3VpT5fNS2zoRViZ4jf
BNadYWU/bhaDzX6ABNvFp91KsF5ETwTi3EPrQmaZxlB6IBCng7Sgs89kYaVVsodvHA5o3Uh1ZmJt
4LoKH5YrZWraZtM0e8sYEVa88Rzfu/UuahIwxel+opH5hivubpYRCr96NKFveRvU5XPkAehZ7mhU
ay79S5QGR2kzu1gDDghFitKf9ilbrtMGvnWCdMsrmdM4I8L6qxZEmkcq+qG0NGoHeZ36FuhQBeDT
SB1xol6BDIx9XeJvQndFdaYAHAGx7gvZR1YEcg6fhx49m2n0v5hFE50kuOHwjem3IrSsK4geras5
gwoLehJq0zp2mK9HI1lBsSV7JBPkGJiAsEGNNBKi2IjYaneqB5twk35NhzTdjrMVHSxDlJ/S2ccC
xE2/IgOy8Zy2EHdQHR2vRt9/45WffEVeFJYSecsvMlDJPVanzooacmf80Veu8Rj5RXKamzb16ALw
jN9Jnc5Y9NMFVH2gsR/xp6CLpP5zUSoT7KtjukvLQe0ayyg/Q3p7PbHa34q0AbRUIYxjtHdDXCH2
0MEZuMbXJT7wxGXAWOORwfPIVuUYsWrt4yPm8yB/pFbuRL3nYOe/o2JoKOQzQXh1GarGO1zBR3OR
qmNPEMSItr6AI4+KVV6ze0Aa94ttOwKfDamAYus35ncazS1dYweRXXuNXTh/EsZoXTPzjtqWmhxI
iAwZb8utSqPNj9izQGpF37mZYn8FEhHAhhpMmvDHvt+z9onGCNbt6D66glkn08rf73lw5D3SifPl
nvXrsAW3QbGhq6Y2Mthn10UkXV9AH+i+4W8elvv63T1Tp7Ex/nbPQVKDsB9xt/s2H7eDkdi7rlaH
ErE5YNC6EokdRo+lBZ1OaVcjbRUxkTJy7b2iFmkUQCvmKWTdFssWoI7YlgFU23ReiB5jQEb11o/k
a2KGEJKmOgZ60fBEp0tt2Qu2QqqdnxuJF0aYAMzkKW4q4DlqsLxhCZI+AXeZPlUZFCkH9UgGSBow
NwxQqg0VS5aIKzqTIXWBApj0hnDIt1TXSASLu2gNKdTpUPTp+r0bxm3CFnk5XQXebdGnTyyw2/uJ
O7ubRVZNHf6ZXbGnsbq5VWc8kbxfV2V5R3bUtQ5GyLGxsTlQXT6y4TRZ8dtczd1BmlXqwbMb76x2
tI8sybNzMNZYqY+en5cHmRSQt2J5tkrDcvoznLdp7jY/pnT+jh20+CQLBBfi2s+REw7iu7mxsLEU
bfA4+uCRyXuRfRFcIlaMTkiYxU6nFV9j2wQRfztnV7ryOBX2MY5H5wBqwF0pHdALidm9a+PwT3MQ
FcKkBsgtHWmfI8waW6sMONB0kMyekkqtmY+cB6PZVBaIOVJkWXyVAbuAQluHP+G1kSMecoxEgTAS
xR9GF3yvoOz62RlZsraGyX9qwE/pQYaBAfYxv18bKP7y+Mt1oy6Qj8BDADYXhsMnZAkD4MyRUfDT
9SDRDTxf0ZRbNZVgMAf7+bYGB4jnp5DQyXuOBffU868A5q38XjRvqgHUPgRr3J7Bl/FJWc6xyvSo
teJrOUPoyBx7fp9HCWI51BO+SD+spidf8fLoQkx6Qx2yfDeLWH4BtCSFQM7QHJCmL59n5TxQ++zE
8OnyariEJdzzQDdC71xfKVMBiL4s9xk/u/YwsjDZVqL2v/j1duloyn4jurk4cgYPF0T+Pi83gqzZ
lZHjwSXYEJwF4jfrQg+IxKVjEXX5p1mG014ACr7N2q57S8ppRQaGCXwetPuyO5AvVVclIT5Fl2ps
gLcbrBoeAuRAnBwwYHrUYNjNVuGr+dpJ09pJUJXuwmQ0XgsLf3l9TVDcVd4cyhQhXGT8QCO5Wh5X
AWH1FfJdgqtjQKHG1yLC1KOOkfEDR9JbOzvBbpzLeg8VkunTXEBnRT/oJAOvAggws7MzGwopeLFY
zZiSXhCseqkmKHhEyCfYF0EC2bAl8I3otw3uBPizHIQuNREMNfDAfTJGiHPq2bQ2Yvta6oNMsbar
zNjY0PQZqR4N8nvojM0yoZZZNO8K8P6sqRNZ9cjenbCcPFPJGTsF1Y0B03BRiB2WufwIBNXKRVbM
S2oZxmMSlHfc74PX0S3wcAD2XHyRdc2R5sSycUOtThaknoHQ3YGcj8gk/ZGWkl2opEcUyKJ4yfWI
oKcDsTr8l3aF6/4FFk9D6E0CFHJC7qk8dXaP1WlfjWI/uN290A3AugFE9qHZGMs9PvrOYS5jaNgh
L0uefFv8dTqFDlR25vGPgH8ZrABk312fwQmmzGQdumG7lpgjd5XJrGQNOcad6KV5aYA3uc41C89m
xu7fjXMDAb+xy7ylLOAvBEKzaqF0owdrcuiQsvgxjVR6RWgcDv9Q/dk5KdpEJ7ONaBu8ZnShxiq+
d2XLN8hEZxvkO5tg4nLi1zQwnE1mqALCNihWAyjZ/TApT1QcTbFHDhpWUYVvP+VzuSmmPHkNwhqR
DC3qhYV08gq1BLmrmf/eGqdj4oGxaTpQa8/cr1YR1vfU1Qg2s8mAWEir8gHOlxe6TpZb1ZFuKtPj
AzL+zzdFrRm8j3RTBhg+sVhIqp0/zexEWZ5Lvqcu5giAr3zsZBayADJZaAQ+ZIYGhg8HuzZyiUzg
NtBiRGNG2sjOstmr2mCDLf0aaUnxE/JA5hcT2e5JC3QwldhQYIkGNnYqSW4ezJklSyktp5MZFMMD
tfmtugdfl7ynkgjYUwVqyaWErMrXbnT5hdryIPvGQztaWMMZFOYRG7GG83IJVqcr/Db8E3GDg2C1
XuVqQkKIvjm/K8BZwFN5R6055vkVzyzEaagV+u/4TaXItO0C9uK4Kl1n7Nw6dXJAaKx4nh033iUG
4x4Vg5S1Z1n7n13mRHiLoVMaTGAbo0bW4lKF2ahj3hjF85j0xTaP4aKn1sE3s1Mz4Yu29G3BkyLT
ZzLNclCVw1GPhbu+aNgN/QaKDymi7xhIgYHhiOz/tB6aS2pCWiBNMu4hvt5c7Ao6v0jKwWkcIsdi
gmLDdqmsQoWmquEPcdZbB7geJkjC6TEYEkEyM/tcD+FhnJGjDnLE/ImrIbtUUXhhBjcKJIvO2LBx
E3JCutWOmvbOn5Bx5mdV8UR1ELr6YmcCiVi6KlIDROP1RmiiASYO1IIoGnx90X/kSJ3yQ4g7UpF6
iHIbJj27Ug0Psdab7DTZUls4JcMD3CCLOVkMIwSvuxKeJCpKuD1B3N9fZ3f8Aqqc9kTVrYG0Rryg
/ZGKQVNZQBoBLkBFOgy1eDbbND3TldQMeEWE2QuQJdwoHZjtQXvDw4uSPgzWyDYm6/oNvjTVNm8L
16OOfcGN6/Dn8q9tKjV7E8DmSMvDKHNsivskjXcinPInMrdzBGYFm8X77cvAwh7IflUJ9KbWwIsC
jx+soewEZm/XNB8SV2dmG/J4q6KzZHS3yOQbz1RaqiC4gbDhOO4AqH3vDp5/E6njU78G08EhLEd3
k1rAOUzIgn3oY5ktB7+RWnDBP6quAM1M1oDubhzzdztTdcO2cyHsp8Iy8oYk4GfEs9szMgEzLxnT
8Lt/IDfzrZ1Z/W/bqT+m5gybv7TYIsrlehVCRHddC2w+qaPfikSicysCOgT6GW0MmCKMsfx+ubVS
3wZpmV6t2HiQiGDdNyb/QSFhR4agaKtrZ0chYazazhOECK4tVqFk5cfuyzSArzjIBrVdNJQEf+m7
qH1UlqoeUzP9RJkwZRzIrVuWatth6kRIdjU5gFUCZFzsbjxbqVFnpxDbliSJwhJZQH+ZEMdWMoaV
ByqccTMNRTKtXJU/gPcwPlCC1FJHaVLO2DbeIu4GzW8kiJQjGNAdJvHQQKQczhZSdnMAZ8D7Z75Q
KyTGIHAMXYc0GYLtGMBPVxoD2DS5KNg5TNSGIzr2YOrDBPaLhyArv02iTo5UonrZifeuVEcH5hij
N2HTdm+b4DqOQE59N7lN/2wnXbNpq7DZDrpoGdw9OHEQram1sGJ1X9XWkRqpqux7T5mMP1IJejmg
552y4g4a7B9HY3wbBbXzCKXs9mok507kwyPX8udDhhC68lu2ojaqcwIDMlbRAIeQtqc6lZzbuhOn
Ps4ut47ONLIVFX/paOY2wuLoBDzYADfF/H4l6hBnub8vhJTpJcc6AaQLHC6swN0bRi7ucn9w/naG
Ff6Wuz6yv1p4j+BJg5dCoxCQHjBUvX2iUjca9h2EMb5SiQ5I+Z/WMZTOd2Y2gKi7l8G1hz9Vd6Zh
/Kg19K878vomAeu2HrENbfs0DEZ4dUIkSaU5NCDnT4L+STForT0rdCQoUPH46BDX9V1qmsaZStMA
HO048E9Uqt2hP9WFnHcpImenKAihKKkPyb/P7Eh1uzap3sgi5dW7BRWnNF3bVhlDltBqQUELENAM
ydqVAlv2ZahSdc90Q6YbCgvJrCCEBUy/GNQ9wMbvPYB2/TGXAnAdOz30OkXB5LP1aIH9chbNNdNp
Ci4+7fumhBuFDKhu0GRABnJhl05NYViPrtrm7tmxx7WTiAjJ0rl1ocOgRsiwQUN320NQCRt6NIRS
JzpPusUCfnE04VIjO2pFcuFzD1W2PTFr5cqBJIoj74hYS3Fw7K+ogcq61fCD78j5BP4+hJZQrgbx
dDsLjCn0Sl1nBGi1EvWx9WY3FvYJYjffwmGo3uCcRTgEf/4L4q7iWiEaSfU1NOjhNmvKPRuj6i3E
NikbS+dT32HBAwpObLl1/a17DpWauxqp2Q+tAGPNDB2nV2wkQICuz2pdR2dUR61kN/R1+GurVMN7
36L267UaQrEzZhMguTYESRKY+I9IQNlQ1a2ezgqnDc6dtJqdspP52Ur9swGRjj/0CVImBzqBKPxS
49ZQ8l2kyH38Jbq4C49GzR9SH3uIiP5ydNqoGWI9chrgIMHf1NEHajBnER7VXz0k/qWXBQrkQrgF
OR7m7IlibHeDrPgz/pTGbkiD3KNi2iDT2IbbZkXFZkywTcNKIagj0a1NQ2yHIY6RO4SuChmOqwq/
vDujNfkzDVzHFRyruhg6GFjl8LX78PCCJ3iSDyAY25ShGC9Kg4OSERKhzA68HqgnhLL91jJfwRgG
SsMkK9dcpdar4eTw1hp5BZxbZb7WZfM22Wb6EMD/+fwPnQw+MS8vhHPOIattGHGCtZIXBMi6xC/G
i+hkmD3MWM7eMR17mxki303I8YZ/HJMvFc3Gws5KT75UbKGnup6zsHqcptQ6ilQZa9BATZ8ZSJPW
fWdnJ7hc+lfkpOUWNBPIKiwtA3AzNX5WEqS9IHzKTmZvkBV1/icr0wAWJOdOCG9I0r9axplGKNvu
/bJU/OWysGrSodhWxsA9xA+zy+0Qm+CDK9n5VpNxzOMr5GSt69ouT9QAdZH8AvB7d2Ig9v2cZ/gt
Y555gUqYs8+myt4miHx+7uvGS3XOUuxCxCAoW3mKwQR7P/aQPF+SmdDTr+PkJa3a957cz5aeZJD+
u2clMnPpSdlOkJh8nIp2H0Gr4muT70YQVv2ooUS5qsreebHB0rEp+iE615WR3NXGKLbKdooneFoQ
23J763s3dyvqlRTTWxfO0WsLZ7yHrLLwEloIrXIb/juAYJNr3PjhOsjS6ls0SLA8IHKW+JhRjbL5
PEeqAmdLE96DLrI/yLp4w6I/86rRgi8Kwkvge5rkFyw4kVPbRT+00EkC1NtbnnF37Rd29MBbX+yl
TJx9YXIEiZB/D5neYXyznAIyNphbueG/dZgQOm6ri1/x4rkHhGBdQiNkz1VRPDOEqgD3VPO6tMLy
eZgGdt9CLRG/u+KZLOxR7oN5Sh+oyqlVs46lDA9kPwe9vasynnrUCid+ewE92iNdiqpkOHqQ2uke
qdSGpgLeCDomNHYU1cbWgaYyqGFxM05gFkiCLb+Q7Vhk9SWLbCC+I8OEmE6UPcN1denTvPhiRsiR
tkDpc6ylRG7tDFBHw4svkz+BzbOz8FJAy+Nzyb6RucGRmzRKLOypCF4Gt2iHt8Lsqj2U9ZotVUPH
1GutOAOWIhOHQoTVhgbtDftY4Mf47OQtIHmmdUAOWXJNCgu6PRaSuxu3hz5V0fuYCivM1fAmX8sW
WUbh1APklQ/J2gnqbg8WLwMBUl3+/+y8DKWv9o8D8AAqoHFbgH1FMza0QPaDz+Il5iAj63hpr6g+
5+PslcFgLmZ1Pn4wa2X60czBYunAsE4+TxFJgiOI+EeUtGrVuBx6Ce1svTIo7+bgg/7EmArvHacK
V7P+iGJ90O8UsBkbKjqVjTg8HAUnKvrmSx847afQrK3LmAUJwpgYrHdsgIk7UBzG/cpBzP870Owe
EzmcE0hsuou5Ul8sE2pykE5kV5C19NsxaY07X1XdHcDdcmtGpfEYTyB8C4Hx/mL33UVQ/zkBDdQQ
1X+UOSQqRrcdwNAK7eHSV/nFLafuABrraR/7TXufTQZYhSFF8gkBoj+zuA9/BGxvCxP3UXHxIlM5
Qo0Gvz1Dg8ziuOI7IAO6YxvOUGvtc3sTgfvzmekPBXbv4zfDacBlDZ8Y9CL7fWIyfz8ZdeC1jTBf
8qiV+7KCE4KKE1LK9omRxEsRIqfmXqgmWYpDgF9pBukzjxWx9ZKyEdFyM88xv6LY2vGIolMsxi7C
1fsKQopLq1MH7d6FR2jpGxYu1nlpCKlB3bd0ED1pJg75R31XgPdkkI0z+qU1swEk7SQDC6VuVaqM
9gE3pqU1Vb6xC3rOltY5jf0dQuwAY+iRaxeBEEiCm0urzaH0bAsQjtNQYcTMHWvBo0pFzG18N3cN
aAt033wc5p2wfYim6OvyXow7yLcBqjU1h0aW7d6f8hdoD43jCijL5kwH/Hnfz2Lz3m3m8fSrBZmF
gLyuEMhLd1RsSogM56EN0SQtH5lZQp7V3CLPqPTvMfmaLshRnGhbBSA/pUqyo0NQxN/cCJmlVKJG
xwD/ZJcN21j3v5nGKXxRaYxY2K2OzlrBnkUOSdPb2A2UWe9kaB+byMeMR2Z+DMxtBa4cjwbmGT4+
qwjo8Qwo67vbxfwC8iOVUTwk2JB/uD4gHA1IjvJ4Q7a3i7kiOdiyKU+3+i4wsiO4qz/RlW9jR7mQ
azjG+DKG++S7HFBRLbdCByOC0kqooJI9aVTZX9VpGtrtisoCUhn/PrURSgN/CygHTCPzGBIsTssp
mbZlaqzCFnp81PKb4do02gk/QGhBX3LS4zhBh10Rla3JkKAYUWLDY4m1GXhw1cDVoQrwllPRsRMX
+6awODNbBZ9qaLhRPR+leahqhmUskq8+8wZQMKdBujOynK2XDN4Aqk8yNR7mcAQ4kAaHLA9iJMgr
hA8EC1qOUAAdyjZWp1ofqNi2drVlPoDiVDdUFYLUiPGXKyaYBc9U7J5jt3XPSdp4nTLnO0zCFnxj
usHx3X4DxxfmlSTHOpsMqYVHkG3U1qHue6unM+Xz925UXPrWgX20CnCufqvSZjdNwjghpSGVVnam
w2RFIKzSBzqjuggBIw950PX6lwZQjQOAqPuScWz0u4mVxfGXerKgrgiT+9say+Xliv90MerLa/UN
DkTtmYPrNx38acu0POKkD8jrej+UJKCYAlZycAK2qal4sxnMgK2ZMoadaNx4ZXM7gqB0HRzcMkt3
QxiknyI/eSRIydz4MV6L9qOFQjL67y18o2q9aW5BD6vAIKq6Fs6rNshPgrkby4TW7q3KTWOQI9zK
tx61SLq9WVRnwGOyE9Uvxu7EXK/PoGhnd137AK55IFssKHaM8J0ohPtqdw9ZqmJVTXb7sFSWebND
Qp8mckVdoQ9NnUYb7LGZR8MsDdyFfkwCNu2ZaRknre00GhNbp6nfrW91sQxddykXpN10a+IcdKor
6kmVH9qp3DTgwvhluH80HPUdUAsdaESHy/e6WxG/OkzsZCPzCoow2wQANE8h4jKuymAqzyPUGBHZ
KSp2VwGbwswQRWrp/EZ0XtDWwFbir7ylSqd2tCjIZMZeUoP71ByaaxUxfEtE5B6kSuAuGerkUcjP
1EY1yDiN9y48j+tbnWNDxyPKgabjiV1fQ+QKXIsrmdMhNRWW7Uy6yzWozgpZDNKQsNmLQg57njHk
wGRZeoYzLj038H3sQ7BAVH7BB7y7EkdqIRvkcrbIx+7B46ytqQHYSb4tehOUYVkqjoWd9M2zn0Hw
164ghadk8JTZ0fjGM+Ss13bWIg5dQZQuDZAgkTfTcaoAqsfCMXgAkSYEGg0gMBNsnVdD9n8pO4/l
1nGtbV8Rq5jDlBQVbUmO27snrJ2aYM4JV/8/pPscn+r6Jv+ERQAULUsisLDWG8zlN0T7ABLKFPv5
MIE1MjwwSyaCAnkyvCoRRbzRaJHucJDeVvMsPSlr3AV3qQqNeZlf6w4weWKjrK+52enzThidklyJ
EHwcePzyorxGskBEta8vhqVTx3WWvKY69J/2drYduqSrjmZnIPYUx4/2fw+k1uC+z0xrReLqB9Xt
vm+DX/3/ulbOjVixbf/nPb5eKjJ3POPJF273/urfzr76ZO0mDwmy2es7+Ndf+urb3kwmkV52cSH8
76VuaSaHxi4R2oqt7hFhWIzqndjYz27RhW0qwe8XT54DkVOpeve1LvV7jf3STaWQ+toNmvSl0+eX
cSq8VxkN3Y68i8NnwKjZTfbeIPwP9bXprV66UgGCs90pHVsN3xjxYxu0kAp6jnhciLkf2syqsWGL
edTxXucYrXK2VKDAMmzt7RSZ9OkMonXlfczeWxHh853P03VrQeV8KUp1un22hEliy53vny3bORay
Up+2lpeRIbHRDSgN5xv4c2jDUy9v20EHCBuWkaECUaCvbMx/BloQlViuuG7Yq9Zgw/BfRxBV8WNm
qOPXHRp0Am5pLA5lnmBG/987Q473wtIAfelhwgndqTBDtMfsew/o5m5WTnpcTAdm2VgDLVkPBlmR
xwLreT1iN0JUSt9gxAejlTPhKa3t2jQxdb+1E+jq2PvcB0yTUmV+UJNl2hVktn6iwtNo9s8Wpb2d
mhX6g6HUznUZKattAw1sc3w71e/jZMHhlP0fCFnuYen66lxg1oAI4NdpCjz7TFm3k0Ea69W512y8
u2YlOmHpQM4ZQqVttfWrGIGBs8K3J5J79WtBgHNoscLebaMF5MLHdireSUbnfTBM0neHpHuu16Iq
KjPStxxcHMfYwxQAhhS2IkOpnjstkp+HrJz+t/lTkXaB0K8SX8gKwUtZzyJZif9pbgP/6svX62q3
xIJ2e4km+5C5xTq2wIFmIah4LIUIHaG2sGKT9EmzWpgwTdf87Eb71ZtV4zUbZvOYOWa0z+sx+qZA
I5iB0vxsJJKj5bj011QtjMeZamfQtHN5mxOhdoc4holWgvJCD2OKTlqX4RXZ6dFdXw/smprrtBLZ
UtL9IRhYgvRuwjWGwe0ylug/pK/T83aP7SDsBBB4vIeWCi5NmBJvc6QMTWP5y6hrlDYppOMKNaSH
ZAQRHo2WuKboOFyrRqD52kU2mQiaXwNibRZmD/TJwITpa0CxreZRAbjpNCXKuWXnfBhxhNayaJ2L
DbH42zT8tNfuCA+o07AmB6kSND4I5viowXVFAWtScEe1lQfIw2Y4xQWFn3Vg69tGLY1tLmLtXAMc
tgnQIPSVQjo3rwch7jpm8lNd8ueuaZTXGmjXsZOmvs+bUvkoLSXYLlhw2N4NTWY+bK+MSqA6m/UK
NiPPhaZS3/3HCqK3cla7zLiltqXfyEhO+7hQcBD5b9921qaiCdZ0xn7xlhEOITujcZldfpi8djtY
ba5fvep1axgVE4RfAPo7zZXz22mXIQuJu/PQhMG3+3pVs74+NurR75bIOWwD21uJwD5g4RMjMr+6
YjtQ8ZWhE+8Lnu+3sdZin4I+CedWLgen6Zxwu8yNKBHYpse6u47+f7/KGpPmbcB8STH08Y440XiH
jYDUh4FPMpWkh6/+ISkpFEvpsh3ksm0gy1X1gRTraXvR1s//i+hDP60pLse4Ue0mwz659jfVUj82
UZ3UO6A74PxR4g75fs2t351OsXejB77OiEV/6nCMOoLMMm5W3f3zaj7RD9DDfxvx8IfbxY+fOn+b
AqCzStMICxenJMLQ80sacBvox/lW5pm603MNMHDnPi4aqmqbIlU66odYTdzHrbX1r13bVZ4U0eGz
8KuXFYA/0xYv9aJHT0rxDEgYyst6kFgy7dJmTvZbE7joaqPcLIcmlQhbusNDp/XLzZIFQpZU3QMo
VfK0DSbOvOxxYS7DbRS/2/lSlPjwbKNtgaLXAo5rG9y6YFoAtTWX29ayInIMUfcQsb0p9d3qN52v
dhojgNJdDiA92JpfftWfRjdbe16v6RqlDzZPa9VxZ7jR2vLiush26gpGpoS88kWB1cNmYn5b1tbW
per6OzKx+eN2fcdP9oBNPKvOeoULjOhpFCYJfG7mQaZAZAOkmI6Njp5cscciBJyZfer8aVFtokcz
eaQupe54Q9MTsnY6ga3PvPk0t2MNuFLPgqVY8NtTRlwCho+4t7x7draZbJ4cuN35slBtzQvnYJJd
37uOZ+/NKv+o01oBpG8rgaA8eaQce0IIOHnyIiZ3DY7iXy6JbrNHoVnTTQONC3O+bmeKBdyoqRFw
1G2+1lSZCuzb61X02AvIP7FKk4olc8aSPKkRbsddZO7cSieLm61I8qMzPy3eGhF5SPvG/H0kMJbq
bOitDN70BJY38hlnnv/ZB8b2q0Ji77lWjfgUu8V3b4x/iDT2DlGieccsUshtsR1mlUz4Fck3K1ny
g72iGdxuPqVtzf+Kfo6bYFNsWv6CnNS9hom4F8geZBHo80Z7HQztL0/TXV8FEbYzh4hsp+L4rUGB
SF0A/kzxEIwTTw9ZghLPqR7bLjRD1LvnqcifUyf0dSkgAFGICAE9OxBP67nbUekIp2lgXVbz9DID
W/RF1T8OpONjMva/M6tEYrYx+jCutGZf90rhTyYAUz0fA3QlATol3zV7kD/6ZjjgX3jqpHUz6la9
eB3YVhanMfSStvS1ZPk7Gn60JerL7H3/IIXNZ9F9R2XwkHrlt7EATKLXA1Tc6lkHreZPLebyuvIt
LrPAahuWlabHfkyYP/LyA92vvcEnU3qY5s1O90clTNhZ5jtsgOYM5JjdCWYvvpmOpAwUZQp0WeYA
rKy/9ESXAL6JKb2kEgEXfIdMGtYlC+xSYDbV1Nk1sUFWy5i6nZXhUTBXwwG06A9lKsvXIfq7QUL3
AAntTSE7Spwgr/VMAqlIVsGpOWfxkM5O1fQreEz+E9mgykR6AYjk9CdP4/aqLQZmaPnrMI7am+Gc
RxCUgRKJVw1eyK5C2WA3MweQ8TRP2ItfTTmfK6HixJUV16nH80mDIhPKjC+DQu94SMCTnpP45DV9
6OiYJ0ZVi0WOOT0NWtISfPbNIbERHRzH4Q70Y2e2ywQK2Txrlav4apIUIO2GF0dWFCyXSu6GqGzP
Ip1O7QA2F6klSrPA15VBPU4THLPKLAG+gutCtp5qf+JgoVJTJuoH3OJGXBmSyL66DjBnXHPE0NiH
fkjQzkzUwAYBKZBeOEoJj8HEAsjXolI7sy13g2lQCN2j9kQO2zebfgHFoZ5TT8APb5pED5ul6c5D
hnD6bTtt4L3l/v+MSV2lo6zs8dCpw6mqSXSBjuRV2120bfjzBjEeQWmk+8UspwNkjxK2s9n6WL3P
6GjI7iy8RN9bg3pT9bo5AySXPGGJi10K++NdtwAyGfTlD2uVDU1Gek+dWNXkiQx8Vr/4bOuIK5Rx
ENUOHlS5+/sZP6fvqcsGbnGaxC/1n7rtvIho8HVqeqcYrmropOOvuuPrEZ6816aNgG+NdjMV+Kpc
RbJH79bmWYJ+MMartngtE9mE+QAQuR3+FA6aJQB1HWRT6zqUSuLexjY6FdJVXiIEfqMluWjG8FZa
fbVHueR7X+ZK6EQdXx7Cjqj/jI+qLUZK+BSqta566ZLxr7g1e5QME/uQ2RRU6mnYR2NbBrzf7FIU
88FL+ECKGs0WvbDGx6biw9Jy8VpM1PX1hq1LJA5ZWuwlCeWjLbqHoqiQ9smqt6lWA7F6w+BTiU0U
nmlUNLN9X0UPbY2qRMbDqGrjvY60j0R3SNV07UVlvxEMchxDmIvWWdEVQc4+M0+5QOSi7Zu/hVZV
Pp7Uhtr+jUpP6s9mijV5l2OYGj/1paEdUeht48HaoYBcOd2Lmov3xlQT3zNmtr5ucU0cO963xoS+
cAw2tfWKk64RJGRu9tG3nvSHzF0Cp3uo+9x37cX2hVdi+F7U7r6i3HMdgCy2cddfS2sgm4scCWJq
8LB6oaJJ2Q1v5PRTX4zWh1HFMLJIOd2E6h2nHM0TtztXyvLHc9C/srzv1lRg/2lMp5LKk58IysUs
znOwWMD5Kt1zA9LQ85GdV051DTWbvGgu6dQzB7uzucc8Q/eH1enTyLV3CN0z2NX2wVxcb5fWI94Z
GeRUMaWX7TAKK71QHb3kRWtDHbYLYLzji5tBsCCz5Be24g99+3dqWO/WtPxq9Z4aWGI+AMa+1LAQ
nYU8omm7zQ4dhG8dZqOhU+avyIpb15nl3u/bvD3WcVfciwUcnpIMT2KQvjkUeVgQ1O10iFmIYqU4
fGkTWNrCDgYNZ+VGFwaCQG52bAs3fsCWJkLtx0gu0iusU0SkdhZJpp3TyYChmZTyUqXZdCwRQX4A
Gm4cNCGWxzEpYoJZaK3AY5r9OGGMSK1JC+s0c+5FHydh3D42A7QeU9gUUzGARDuDkLhs8DlMEP8N
VhRk0GcqdXMTSLwlhPVqGx52gVI0b113HBUbv4Eydd96ivZB61gDavsJGsMDMCBjwZIJiXz1m2zY
OWnNWH0oDTVRL+vnU22Z1g7Ka+f3TJcfswXTJ4HX8gGtuAecDPYBnCquf4MwPljAcFaEqvUx28OA
h69Q8da08M8gL/IRI4jiM61PH+TT2bBlzfihedHoF6CkPjwLKSRLuu1HXDFFoGPYfEAhmxHVRuIt
VowzhoP6Ff1Jj4SEE+22Ziqkfi0VWERz8iH7rA7gJZlguuN+35gzi6xpnhObPXEUm+O1R8T12vG/
Xma33QM4Y6/MArSrvQKqZe5Yj8TaZJS8uyJb5bXP+MgmMxht3iUSQxlS3vOERjKiMENsrFlQ1HyA
RgH7jXHQs2dTC2wg43tVVTqMU7of7phTYkYbBI5/9UJNZ9mP6InsQArZAW5Yhj9qRn5rrMnxF5EZ
YUYK2Des8aBXmYcneTrtZX0ds2Y5Dl0aXSX/i5LaD2AW3/IkEncSqYOPJhVLVquoN6TQUfQr5d02
Fxbsql0CEgmg61DupjDFTlYd0yGAzNDvjdUEdSjTAEZ8drOnoTp5EqdVpB3xYKnlX9VQ4TNSyUOD
K1+41N474ODd0E4pxBee/0iC+F0aV/Cv2GBDMBzuJWhtxw6jLIn9KCfR2rXo4AhO92kKZUhEaHxp
U363leyqr1N3nJO4souh3Q1ohyrosLFwC4gPJATQYo2sYPAKx1eLikIky0OfRvbzVHsk1a1i3w1G
7U8VSY3Ki91dhgGc31FZDruktneL245nhDrsx1RoKT86CW6hI12mmUyoJSH0zanSh9JoAOkaDwvS
dOFoLekFbkdzIPC3eGc3dNOao4ZihlC66NLzqCIOVf8yHTlgxCas44gUTZKkpJAXRwv7PqoOVSzy
wEzfOltr7vEy6z4Ztb+YvakwT2I5l5Y/LmPtJ12s3Oy6G66zPSt+Sbn+sROTCNBs5h9XvXOC9UZZ
kebJ+vZOthtwwwDwp2pRoCwtDLQdTUOZHs1LH1FaV9WyK/TGPT+J+dp3VBuxUfTOceTimFq4jwi5
H8ZYyf3RVW8mCZ3QsJfF13rl3HvVmxC281D2yp925ouaLc14NOumDLsl+90Z4HdaRMVxzrlXQ5s+
5OM0+0q6OP6My0DPuo8qBMuKahdnjLyjcIlwDxIjTOkhijBdQ7pDOMofczanixkB35rrJEiG2Qo6
we9kqPXirIgRCqhBYnSZq5O7jDiDuFXzgObYVW3ZUhlARQwsEXUsNwDLEpGJwr60s4ejy0zwpLVj
d4BkGyazAmWtEfJYWHkHtLJ+7bvqSVEBvCGw3R2crvuuiVwPjFYzecJyHj7PvMlhhiUn45Mb41q0
5kSHMclC5KCJ4GNt2ansPmovEWc4SirVK/lX1xlg5QgLdjwUcCjwWQ/kPOM+NHjf86g0/d4ZyXUg
0zTnaEN39o1S6XydARmiWdTtczd+dxCrCWdPx81U5KGcY5vN8MgHNI5ib8eRGgonf8cQaN41pMxC
JFfVME9AE1ZKjNCKXj+UM3pYXcQSVdim4TtIwu2VdHSCvkj7QETJgRxcfs6Q3rVV3b4Q4z9gdtkj
Y57eDU1TDjUPkh8t9xwAx1Sk4qljPxtbFJoNl7qJgFfSNx07VrXVifTZ2dVGPB+K2tZ2KQAbX7jI
yaa3WMwW4U03BgUIyZ3lZE+JJy625bZhj0QudetC3Y/Q8Y7SUT0Yv4icMIdDpRmzYj8g/C4Hu0LO
K8WLAT31fbSoYee4rQ9dOd9HnsVMEok4ROXpu4buTtgM3fSiFaSFCtg3ja5j9eV5eJYaCH81UTrv
MH984atyybG4P0h/5nuh4HSxGDsnByMTk5QDre+0OJq0CNrpUQHMZxbvCfkZeK6BAjYQUHvfBiMh
xb6xUDBvUIIAHV71z00OhcugEOhR829nEPT5bC6+SiRtDliDMf/8RGZhuog0f1KiRgajqkWPojO+
2yZ1eDnW53TIxKlcmK5NBThXRTWjdi4Ou0yopxe8d3caLnRB02goIlUR1LkInFLWnXu9BOQ152g6
xo0fIbB6UBX2LGNjtZ8HS4KCMKsCayTbeoq8TO7haGKGkUFIHaTCTn0uUoAAXnPC8nI4z5MYz9vZ
1yG2zeFcpECn4NSwUjuk28G3H5Yydw98ufXZyNX6bJPv2veyui6I/Z6RRJLntGDT5sFLCra7uT3F
gCGfDw0FRmRoLmQvXJ9U/1VoXnvOmvK9dQsSKKU5tUeZFGyRPVjNbr4gSzws58kY0DJ3Orxwba0o
fMtCnUUvzdOorIZ49WFeZHlmFSnZBM1RaA3Vu52ACujHuOL+pFo6fHYLswqUpErYS7nReTsQvhKH
JtnVIu2+jxS1PcuhRS9rsg4t0+G5VTOwiwlhqd+01Wua9b+6vhw+P6vtbPuYEmmhfb5E0kX5ZRCH
aHWj3PYZ25m7NldrPr7vXVuXM2+agz1H09mO3yA11Ux0oYbUP7sLqrKek74bZVxqQac22anvJQV3
udOm7ElTvBQ3e/4xim8WMpQoQRDBd10UBUxS6xtobmPVXTOF6QIJ3SDJlqjwEzWKDjJvjlPXIKxQ
4oqYJqeph5eoEKwBg52N8/YOEPOgLuzIN8p2NX4VhiuD7bTTkprtb2T4SQ+IEqkQ6N+vVemxtZpM
8jUYUp0BOuhnAcc8qB14bM1PV+Y/ybu4fLIRGnKjbrnsjmnjgYUNaiJO23dV63N1btfD1twOJmIe
/MzXr/L/Go4wov+fqyfH6/bLJEgulgetngLMlr+zORmCzkQVLrQVE4GRMjuOTeFR1OGCuMb/u3JT
xNIXv/Va8JnCaYDccRhB/O2X3wJPCSqAs6b0D1E+JKdcKZBzvw3YBO6HZHwqo/ohYx44o5KNQ1pd
/EBOLiZR3kHTGvCYlfqtQxuedLjihk7WKj7AaMoJcSqfo6Yombtlsdem+MmhKhYVL/iuv7WqaxzG
NU2gWlZxnmNkIttWvywa1jYHiAjOy9DyDHujC16yqF69jQaJ/UAZQ6Qcp5NS2RmPjrtcxYIgm+Uo
HVETeUYP8YZmzM+RKtDl7hXCKshYFz6aE1owiuVLqs6+MgPScg3dz7zYfEHxqKzr7OxV8jdfNv40
gFZP5lTiramn/S6hRKZPvXedhDQOJJVrWGNByhZiZ7VddVMLSI0j26hA5HXqD3lc3ayUijNCVoj2
lweI9nJHFcbjKgSfjRllWzxudFdmH6D+20tUpmaAJXK56xTZPGQIZxhapbzXTLN7Z27dU44v0RPe
mdSkLdn/mjNxcGSP93xvvjiOqA48AuUxIo/+XpURigmp8mOIzDpAnnYEMSryq6Ky7+m8MazzRPyI
6+SNTFKAA7f5fYzFE4Kozp9CkE9jXdBLxb7lEeFLGaeN36rYtpmd/ZPMvEsugDnKUfvhSLLkmdIg
HJehgWhFtmRXxV120lGc3zmFKY+omMqDpHSwA6Vp7KTSdyHh466qp/SgNmu+wyMjVZJp7cVgXwH6
Y1coxucSPomRVsn3SKltmOAUE/SXrFarlbyShKphy+duUr/3nfZRTn2DOjmESar91GHwaknd1EMH
aCp3aC5nTyLNCsit2cIkFfZLkV+aop4u1pq9W4D6TkbbHL2xVd6wvg6FZ5BShbG3i4Y8nOM0fgMp
+FNgNPVotrryaqiWgn2GOoXuUIBstKpkn7ez+70lf916Ltj6LlouJD7jXW4ipzRSQT6iyL9zUXL/
0XmTETiZo93YARintk66Qwf37CUxe1jvVML/tMgHW176u8WQmHhaM568Kq9X7xHz6BmjeDKaiNSG
Ispfef0HWYGEGmlS+7K1vRfQxtE+ThwIw43EY0tm8kaK4fei9ye5iP5l6nr3aUDYIinBM2M03R5Q
Amc62urfOW/2vNW8M2ppuf/V/hzertw6t/Z22C7/evVX3/95i23YltE2zyNWppxiMp+wP1ZT48/T
asLueGtvZ9t6MyYqF23t/zn9Gv+6fOvbDv/q2+6z9S1aX+4MtZ599nY52m9lWbOorqeqQwhDOvU/
vcZoEhCs47kCZDfEj+2f9udLP49ioQyoWMo+zkRz3g71usxOZoX42NY2u+U/bdSriSLH9KFa9PjZ
0lQeB7cwAkBE8fPWVxc2s3tqToetbzuocNPVZIoePrsKO7vHTGNfL+pxbjyZqPl/9m0DZSdb6jur
1vF688++VOl8TRvV01cfO84AMXvjVpm5FiZuHR+sGqnxSmmsq1qb6jUqvISlb+5/tK72XgBEftFV
ZT7LSBShjQHRU7VItk/x4iPxVn1PQFwcUgwgjxRGYC3DTsRkb6fp3rgb25xcSlQ+2tXYPZhpfnBZ
Yy84eRIiySw/wRw7ZGz5LyWSrQfEXd7KNneu0A/VUGHbxbQS249TP6dE+OpjNvdnxFCKC+69Aksd
gNygqGRoeJqN6UmBflwlfwgH2Uk+aO+FhP5j2bfqd/TWyp2Y7DJUpXan3DywxRyQaayyOehQNzyY
bUWlR0WQSdMhyhF677JxVN8aZwIw2mcrm4JMUo4/FBZUsfGR1r+NbujYKQNoHGLrXU5mvSvgzj3n
CSIF9Vz9JJe/XLauNtaHq5cXp621HSAKx/sO6vduu37r6wf9zbPG9mFrjUklqTDNj32/eODUerGr
imx6LkVUQoNNplCJp+l560sqgl3AUdet5eHKeUma4g8yNP9cIGekqslKgkFZ77EdCv3vZLLE03Yb
r5bJScW60P+6YBywezCVNj9tfQ3P7UOvRFevo4a/VDv0EuO7JgsVE89s2TtuvKYnmLa3vthKnoqS
CurWZVUjqNu8+rXN61tXMsklUGtNP2zNdOmq54Ws+OcdSiywdYBKG+Z1A7kCB72ndeoc0475FcmW
/4BuPy/pJPG5Fn376v/3daT4S+CQhr7f7vd14aglLzPVOHY2xRSg4FQ9Ihlonox51c9pktnf+rbD
WKnVY78e4lQBzqkvctV8gprz34Gvi7VMOsdaV+9fXdvZkkfV41efmxZ/VK8l+mkTz3fbLn2sdErG
ArPez7OvPlvpARG03nm7QqHC9HlZGTf5UdEBw/Q6quNpbWKGohb9W0wiKIyIGfZbUxNVgRvCAO/a
sbo3EUUryGfNFa4XJ5MojqkQgKrX5iSGGsdgcCZINbH3Evab4eXg2yqTDPPaNCmqH/UO5H4/Dfbb
XLbTUShEbNtoPnfZsW/rZRebcOXH3nbOUUtQYmdk51RFE4ik5farM5ZswTzxvrWsQste1jrB1krc
yH41TAuVpL542rqqISaaKGr5sDVBTJkBHo7fG3QedvrceK9WMipIgiVKaHme+6oRGh3VkqBua1ZI
vaC/RpCzXWwwXdxhMFy2wQhEx+s3nZ/1GEyLwXNV13d1vWnWE+72nlc+bBdiS0xMtww4I2Fc6G99
EytPKDpUqDz2915Sj5BoWPLmbWHb1iZXdyLSnWsZpx+hiwSGrcujk3d74Yw52M84OZSohbzG01Nd
t8XeUzCGzqdV93KyX0gSWBR/tSGsQGW9KdlIdipXvw1xxuq+lMWbpc0LcT6zHKYxObG44VxkAt0Z
HdH8bVRmii1e9I4cNBYcM+LP3mAetlZTT+2rY5yYHZPQxsvSARV0dnTdg76VIUVdRuKtm8lk5Q0l
KWg0+lErYycQ1ATWLJ8TjCBdwiQ3hz1prDU35hLOFy/LYJSBqRfx0dN3iI+6d3v1g9kOen40TOVm
lO23QVew4nGb5cabRoajmslX5+xdFANaZErxOIjtGqqhjoYgqlnVj74c71HUqK84GW6IG781veil
IK+VNcTqqtLw+Swa6KL1sJ2JNcawK/MxLuP8s0ubo+SsGONz2uW/ats1jh02FldhoQ+3EOJeiqb4
IPbufrmmuI5zof3BZmOfeZ3FZunWLdInIC+pYfc9cAkr8z3Elb/FK/5alK0f443xZqbdKQHI+0sr
EIZT7jk2Js+6XV1Q5i33lUaetlTSMnSntKbonXwj6GsOowuRQfSeQJ8+6+/mWLUkAuzkVyt+qLG0
D16nrej80t0tKjnCMhUVxtkuSVsVZKwt9SeZTuXrNKQruzAX562ZN+iNApp4gHlv36NhoQ41TA1c
DWO+J6258svSbg8qOD12DRohllIesXvCxCG32yNJvzY0V1o5O3PjmdCfPy+pQVKg2AGCClOFQj9F
rdxP9T4heWP7pv6E6+BzLJmBDKbafRzpFW7fJagvRavfdKdHs7Yonyx2a2+jdLWnvtP32xjSp95l
wEPbn+3fA5Pzmykc76WokefHIuNttIwFF21MmNexGSE4cs24mq4tFb3F52Ykc7+2RorFzyVOvFsL
PeD6ufOyvYhq662vGsx2y+KwjQ2epT45UXv8bNVm89RP8mSqmYqshX7Mmlxei/XQq9NFpr1OuoZW
PXTjfnQVGy0j3b7Ouuaw510Kn4wOmgFbp7GOpBZrzLIUl0Jv7as6aYxGSy9DM0lGBGvX9ja0HShg
YvM0XrfG562KprMoqlakUYtJHKexIC3ZCQzTXKsVEIZQDtua1foHKALYvHqFPVO1AE5Ec+51rpau
Kk+DWF4/m9uI1tbjObGya5GPH2aVVqeCjNd1HJt/DihgOiG+ck3wr4FJ9eZHnbfydW1vOJrhd7PW
+ADIkRZZ75L0JINmPUUwwIzim5G5816MkCm1XI1vPEmQBOxRLg+rh9HWt13nYg1025puY95h3JFl
WF//1S+bDvmi1lbQZYxbQrlI24klEjBOOZRpXwIwhmI55TVF5LUvMZk9EQKKgXPY/WthlW911Ijr
1vK8JVqhlTiSr4NTnyoHZbJTNtLl8Krapf5o4/sBYqQH9MIVDbBUNscvW0O01JjQq5cPW1PrgXJA
xssPW7NeyvQUTR7I4fWVyHgWNzkln39467KtJUjaPH7eWlYxkWKd0ETZmgne76Ftrono9eXCtuoz
XAzb35q57lj3Fgru1treXx/rx9wu2vv23osV5zVbqYKf5vq+V2DRomt1uDVrzOX5aZa43WzvzS6Q
QUoRglpb292SaLznNSleCsuU1iytVAOl6dqzTbGARPLSMFebVXdUbSpDMeafb85cLX4ax84PAMSX
ljM86XieOkv+Td7ifSET+r0eoItQlBcv+Hyz1BMa+nh01lcQHPmxruzo3BtSXKJISY7UIctjhYjn
TS/S9xx5tt/94jybC37tjlv/LovKxnI5m89ajamxm4K+IfeT/D5RiO/I4LMx0GI3veZzmYLEieML
JdJDOstXW5aGjxwn8I06tx97OVTSLxqNnzdP6pgXt+2g2HZ+IxuKRHb0w0HhMRgzGOju1FBPi5sR
wBXQczh0KhqbAywWr58vgOXlqe2an9hmKidLK5ZXa2j42c13DT/4d3zXfpXSDSjQo9xdR3thiz/N
UGS3JE3Qrc0dZQ9NX32vrVQjaO33mqvbb8I+UBLLvxlSTntDSdLQVfJLrHi/CNfVs9kmf8yk+jnM
wqS80zhHDcQoVTYX4yyExuY2zVFggvzgCSP7a6JIlC+WCxSpoVjp8GBnzeztdEF5qQEI8FxVBzLy
KSW//8fYeS1Hjivr+okYQW9uy1ep5KV2N4yeNvTe8+n3x6xZi711Zk7sGwQBgiyJBgQyf4PpeZvH
mL+gTkyWQPtczYF3sjwynwDf030VIo9pOoCVBrDwTdP7V+ubC+v7Yci1F0NtLhDRqw1ZqOCgFkTE
LOQuCbyMxHtV5ua1YzyO4zcdxxPjuWht9zRlHfKHIwDlekucUTlpCnk1OE3VAe68jjyIb1x+APVQ
H1IiYDv0lexdbueLj+x85vOIxKYdfK0yt36ddT7aNOmPDol7wN1OSMSUQjHH8Dp68Y8px3RxHNDO
xWrx9wwNpmx1DzfAoNlafdg+k7zVjlZlhZfAyonKR6W7C3LV+ATy86/BisvfJiqY5IJ+RV1XQf4O
CdYXJeIQQ9ttVETqzjj3DS9qoUVPFSgVqUlRWa12gDhPcGzpIYVf6iBdRu/Oh6zygoyKBuwvPoGN
2Md4MTz2mqm+TqRW955OrluqFkKKD1mMFvyyswdd+DoYkLFHu79KkwH74OhEdrVr3ER79XqjBeUJ
gGipSZNmWAi+tWlykQOWr8/Z4MvM3CU6FZq/qH2W3evkA2k1o/JZanhSBfvU9bHQWXaOrGzIV7cX
qXm61r1GSgpCwEGSXtp0PELOvZfbsGg4QAomJQdeDexFlwMCV5n2SZWooBHowaw6fup0sg/LTmUp
xoHAnwJp4Cw9CHUPF79ABWo9ZeCmF8RXk9vfnEVDsY286XWKCXdMlqa/Nj7WaHkdXtIs5EtXtPFv
u7XRlWbu9OKE9ks6/CzxxH0jprmdDGvEmiQ33sqx/BEmCE3IPkK06hZxSu8EYtR8szX8DJXeG/bS
Nzf04FJhU7OVvYNKpgf7devom09870vAMPWUXbyQGQRUtOhFCsRRin2V+MU++W+bPkXZJqg8xLtt
PXqZghGUl++h/W0e0zAyXt2iM16TWWHQB9NylmqseN1Zm4GHSBdtsI1XPmCTk0W3/nlDGnlEpfVk
L4dXQX0A7u4jiA63rVI650WKJG4Y7ZphPDtB7Ly0aKM/jLECzVwHgFaYAexoHGmO0pmIYPiMlhxr
Gr/Nt6B+mz0XaNwDbP77fHX3u8gUfw+zH2AUtikvcOl0LO6a7laVttasd7XG90xqmJgWx7kCYHer
6j5HzdnRB7jxKE2jMZPO62IVW48qeJW2afYvWs6LIbW6VfpTa9UFPfhRKXp7eiwBh9zfmmBB4mg1
eBvDyaMnx+U1b9HOsifd3JDbJVNsDMGLFJ4aHtXCmB+kNvpu8xDV7rHQ0yjZzs0SBa4rZyN7i4iv
fGrphM6aJD6sbYaX/PJUlY9eXzbPWgSr7JeDt+jYqC9S8Byh4NGTrV7bfHN4ryN1vKLoo770gR9f
a83+snZIWKegvNE0x7XNxa6sHW8nbfoBwQpkhLbWaE9XPYqf2tHLHvgGZg+k0C89JIiL1DDKtNWN
bHpp+KK1Znv+o00Os5rir7r1g51WVhkgn9x5lsKtiRI6EAJgqNNWqgogXXIx9bBL4Ki+1rFfvvpJ
SXjNi6OjtGVRTqwyBmIe5kW5nSpf3fDs+2fpbBp4tBaoFBsm8J9SxQ4rZZjdB11Uv9Zz+dISKLxH
77V+LRJEbs1Q8bcqdFC8HoY7pzN7LgA7Q+BTOxKpIKU0u35Vpzp+bGL3LDulCZ8xjeB94521aSgf
JnO8s+uw534OxntjDuXFG+sOVNAUZPd1UO7zcq+oQ7lrGqfeaVYwAzzym4OpGM59n0DRiHs/WezH
9vi4fW4Mv4AP31/9sr+3+gDF9pCcFLyEv/wuPlghggeJxUqnYAbglVp1GiP75+zmINjqs9oHMCeU
EEy32uu7ljnItmH2kXv4C+nZZgYlvB0jBSKpz9dcsn3gY2DXm2DQVWW4gJh412onOgZ8EAhwq0DS
ASn3vX6nzmjNtZpikFyAneQqx3TUP7HuYrABvbArDfUh69IzZtTKtepK6LH94J6zHgKcYbzHzRCz
/HNZJ4P2zPrQfZ0zS7tMZLSJd7QEE41ik+VTC2dqo4446aJOTPp2wg3AK/tk0858I1kM36v9sxY2
3tMiwjdBYrCnyoT3GBhXs4nVg4IxyqaIPs3z/EZGaBe1Wnko7Na96zPcYAgEsLkW04ACvG1Ud4iW
fQZhMeJC1/aH0gnxcdV1/6HPf3Ka8ILcirFB93nYOqZB5rZQtGvGXDWzRvXZSDnzUGXznYXgbBAC
EskULBcTHU7elJwabagvdefXe+wjh13jOME1det5p7b652DEPwDEVLcPZiga6lw+W8A/nivdfFfi
qDplqDVekUkEV8I3ZZ82Tnsti4IoiT7A35r9bVBN/RUgwamrEWRs62Sb1+XRy0bvnBtTtUuZN7C0
MsONgZvWtu67k1UtiMCg0/bmYCcHAMJ/IdX0fTETPZlkybdcrX4LHK7bos5GBI/nxm4U4HpJ295p
lOgkANdCS4IVe2fwtTds2DbqX1WiT/DqzPpuAGhwVpaAh9E8y4xaW6bVTFF4jDryIGmIMEueIBkR
Da36rmffe1t5SFN4voijbNP4GfTy79k1qgv5N5UvYVKjuaZepqLSXkwYHiaPPeleux4S8DdOtTXy
MLp2eRVcgpEZRqbx/k4hvjxpVyK3NyxPb5kRsnJ6NCmc6B2jXiaYCTFUu6rrY2hPf7mm6l5HN2m3
hALbkFDoDeyAtxq5Jds5B32II0QAmUbLMS0r6iVS8hkiQL4d4uhnk5W4ZEfmiW95n4BYQd6qPnBB
f9cpFjEjYXiyD5hytJX1RGBE38Sgy3Z+3Lx6bgPHzG1wf1ON4hzWjIOxYm7noW+2ZUdMoM6f0DRV
r30Uadd2KRwTw0oHEmaab0I98PdmB1Iv1HRWKIrTMfZazT5IEncLKOsQFcFPhcwDSgwRikKEMn70
1lB+apE156N96nJs7BwXTpMekANRR+ipHtPj+6AByDM/syJpt+Q9q9J8wNY82+AG8J7GasjPO9YC
od5NkIsfR48Ae613E1nh4AVhFT6fbQVCyVc7cPhmfB1BXm6wzWJWwaKwS1Q4PGZL8HpOg4PtLeqz
Vf8zcP0MgTIDeKOrp4AYzBzgoX8MZ6wadQjzm06DytT+GiANRsB+940HnK+2HaLOzsbMW3WL0HSx
V4sOhHKnYMCiqQrykejFBIFPYqF0X6dqehlDu7kSasy2czchipa1j7CXX4g0NxsLPfmzN+mgQHXf
Oju2e1H83rsoie9erAWnU8Xd98b1rmXEMGs2CsNYWlWnGYUlLFS/DQBRj1XXfcP7wIATbAd7pUym
+wGvoqtD8LhYCMRBqr+mjnsH/mFilj36XMHh28iqnehGAHwpjve60fmbpoBEkcUVgYo2MMm6ldap
cqtiYyV2ewS6XgCK8yxAN3wMDpCZL05OUkov0NxCOva1tDqXKE+h7ZI4PpZTax77uvK+pN4bXKZO
bf0fs13v4LzzLfUWiIzyIzL6bW5lwUUfA/wRK7XZsVL3Tj3As6MFDhTcCSkpxWfx1kG4d6yCoIdq
7pgz3nujNTylAxpFDjXEZJJ9awZveabYd2tRDYVzq9rM/M92DUUMm68Hy2fu6A0WOEY3A+hZed7B
D3xvG3qor2kMfVuWzBtdDXgVfdO4m+uYtCmzj59pru/zIJku6ox8E0JRz1oc/LIWhyioOld0i+Vh
ZHXGh3gpFvEcMx+1q2rW7fPQt9NDGy8jNzWvDNrnOmKqW9XpsQwcNdymDrcRTNhZaVl/dH3KzMOK
PiWpjs6hWTxZxmgfxjxi/b0Uvns/ex08tFaL9033nDpNcglZHlxS34l2RgEBADZ2dGfZ5rMeGLA3
vJEnCrvHAcQV8b14Pyj184xBJYE9FmfdInCmZSfBgNlLRhqqMLBE01q8rkBg/rdQOvJFPdqmhYdd
hhEiqeWXIDXGzGsJs+DX4CB7viQClFnf6z62rhhuwZHADNSDYx30oLGmYJhYcfocS2jkiqD0mQe1
uGvM6UkN5xFqh2/vRlRpttNSRaZg2vYmN8tMXYBmTpjCK+mQnpw10EWeWdyByDgNE4wU4EoPndk9
Ky3+T7kZJzsdE815K5i5cCHwW+DP9s4w5XAKZvdhTDWNqWCXPXqk5i5xU32agRu947UB2rD4Hg5R
+q7muMR47U+38Hm4JUrgLKGCetZZ6aQ8UI7navdSTHzCAFh5ys6X3miAY69WSqkA9vRBCkx1bl7k
NLhWvkV1kJ+zuGTIHjtnh2E38BBSCoDginlboJgWOYXNe2FvTYa8+0GD0lsDFMB/bTgkDb+H5Ih/
HxNgPSVz+ClECg7x0cOEtdzOcUYI7gveCID2LtG4u+j/pso27evfrGvau3bIjvVY85kEFZg4WFqr
CSShFh5nXZ+d8GuRl8ZnJORR5Bxf9CSwTumgvMwEARZ6q3qszMV4IP6mdsYp9saQbP3Oi2fvHEbW
Q0wqbZvqyCq1ao7wnwFi3L5zTX26amn8NqqsUsMqQEYxhDK8mDRVPro2ScPvAQX6dFOACLK6O9gk
vMFylfZNOCKdfneDo70C23WRxlYmFgIm47S24OrztG92RWp7T7AAnEd1eptB8D0ZgBHsPGgOVZx8
LpkYIF8ZAa0sSaZKdU71jDlfmQHQVJRj0rkh8ycjBf5i7fKgM7ZVWfQn2BHFW2fWzWmELbKVqp44
DXjj2sIvVGnumS7z/7SdvdPL4OdkK9OxiNP5DuGPp34G7G26dvIYIOXyGDRaTWYYKUynd9K9VdvV
sYQGbgSwM5QEibmMP29hargDUsFOSJKxCDbOPGZ7VtGPBnEORvFdlj12IWCx77n9hmlZe84WzEy5
4OpCEBZn03mMFtxobUzqGWBEuCBJpZj06JOiGP4+/m+TtEv3bHnt6ksZcF29FjrdJitSSgF6NjrI
aa2ugp1/mHCEPFnhW9yAFPBfxyZIDwF0Xrs14BYN4ytC5agb4nl309UQjJDghjKTBYMbOyh5L4Ib
sqPzU0iS41+T2wQXcFnWvGeyyl8im/JGWxVcspNsJjMRJFhY/HtDXYD2dVsdBaFSOU4LpJC5bHYp
euDWQYPXg79JFG2JI9AagMXak1X56ij5LlEDHHJ/mv0Ainm5cM1yRtla8Ym2lqjzXqCK0jjO2ZSd
pGfktFwZZBGDv49vl5NILy1Up43tZOlO/soErWkSsAifLa5+x6BRj6Iw4nhbSO7DGQznj265f6MZ
OaccNWrJAUuRyPWXzZglMiktjO+kmmXVMSwVHf+Z5W/KwX0GeGec5Cflz8B5OYyqAXGSvtp7ZflT
jkvHAI75chtvd1gaBS+V+2RdrIU0uraNpd4dkVrBkwnQxw37K08DtFsy1OOUjntVr78LHliKARh1
V8OvI56K5EhWDTZmRJWTMsa7zV6S3jecV6gG33qYi3uvCbmjNhKihzZpXuXe24n7OBD3Ocy1wbBu
DRF6e0zdSW8Vl9Rh+deGaLatNw3ssA6Eugl2crvkbshWicdnspFNeQqsUPfJK3cbr+jzC76OHugz
2VwKiAg8G8qxwuudsWVIZoAIwJyxGsYI9I9NOdrBkQIksmvkl9vmnPagoezoJL83Ng0x6mYXt8nn
edQvcuVuVwlq6aaw0mkn11quStIWrP9bDfGVBQMg90SOkC1puz0OUpfCSHEMaboQiCaij0P3Ijf+
9mjKpVmfBtlTE/ncVGDYd3Ip5I/U+5rr0waFviWCzizXqv5qF9sQ5C5v19fMnX4GeGUcMmYDPHWv
WpW3MG3DQz5DdG716UVfhg75bGex7RznYAYJjB3fRoXOiRJug56QleTF//PDf/wNsontFWR3PdRv
PW93DzUZHEp7Q9/JECDf9w658ZMNIGt8SeHy3i7uDU7xx1vzB6ji4xU0SOMVEazJuTkYYa7N+9gN
vyldpu7XK8wgeNEdF0r3Orio/VOGieVB/pberx5Te1YPaDT287bJwms76Aowj2UcWl5rOVK2/rXN
68oZ4YAw2cmT0MfpgSkMS5flQdBHpJ1MONbr47N0sKuZDqa+HZBgO8kTPHbWcJpyi2VJtc+dAeMj
dwFX/uvv2kV69kOwwl5uAFdYACnrszfH966+ABiNwq4XeRuGt2VYlidJqmtbQfRnGZEsfXb2vlMN
YFbSJydQGCOlvxTr2/rHI3rblP1z5Q0nrzG38iTcDsFW4Kh8ahsSBDIWsmBvjih0n9c3fH2WpU2q
wfIUqn1/aADpHUMnOsg+Ux526bEe//ERlLrcNdm6HSP12+aH/VL90HZ7bMvKtv8eerCVI8GfmucA
rtwmBR5TpIDcehuE8/Lh0D2IpoHOQnXSD/hQkKdnXiB3fLB1jEGdx3xunx3mBqwPrzoRi1kt8NhO
nnNAKUPd3VkLVnUey+d8cLuDac5MJRpd3alBQeymR2BmQ4L3ILyDKV/sIs15qHdBVD46mBevN15+
Vaq312mtS+P6mHw4pBjS9tRjPygPoxT1MlzLlp5AXzJjOE9y9eUkBXjGCcwKj13vQ6vfylsCq51W
2fyjdXCNL7mFiJKsWyZcg/eQ6r7awqUIuWBdrKRn4uBQQ+IF3zAm+nvUA3dHxmQv11gKue3xMj1B
KJc18pT+lU/6xYuN7KDO411ilgiUed1JBhmNUbuFs1uinrsLi+D2BTDan5Dys7OcUO68bDHStwsb
xo6Gn/PgPWEW594wy35iv/p4nh1yeSLWwUDVVOfMcevfp7ejtusniPfrVSwzh5E0WT4zmZtZO9+C
LiSkEngBX8AlG8zEPeRHpQu5NSgnBrooo2btbzpmMtkCr1sdJ9c5TwBzyOceoUeiURzZ2wzHsNvs
6raKirSgIOema7dBGC71Q20kxkHOL3+Xb0fjudUfZyNvD6ppPMtdXW+tbOVd9yM2pmgzFgVK/1DI
/16grQOHIt9+qd8mdixPSxxpWD6A8d9rmZ3Dzm/z4R5BdvMENK26CGtniLrqwrPwuwyz7HZ/5U6s
Y8x6Y/hA/0qhZ5qTV+8sCNLIYjgGDicFL4HLCL5DIXBfcsnkzshjHajEHi3gwX6Bb8h/B3PpsI7o
6528PdDLeL9ehHWvbEmX//+pmKuNsJfu16Fe/hip3ubia122bo1zhO0HE1qEGWSiq3T2ScVjUbrI
z96mXLKJwyav2m2TvPbfsPrbh1L+zj9mGbdjy9zdAgu4khDEHoMPvcxfSY4QupbXZC6Qg9kGk/kN
rRXiyWGfnIomDNW9dL9t+ssXNAIM0gXpbR4nT6rM6NZibZvmjJSDhlKkBkxsmYTJv7MWN5Sk1P+Y
y97++nIeYeLcjwW6bj3bDfD0g02Wat6i11uQhPrLlT/ErC+6q6tnmZbJpE62pLidepkWSpVEEJrX
AQSQtbN0WauytRbrbVzb1t/4cGyUv3cIdTCGMWbKwNkBBMhPUpc3jyuesIxf9t/++LnUik2kDOof
00i5hbcnb/4eQLQ/y+MaoaQLaHq5B2HXIbkhT8o/b8rRt6EKUE5zcst095EKEsAUWZdwHzghQvCQ
veuOdQ0oO6RY+0l18H8MWp2fb3/98iTfyB7rO3Obz9weZmn19Lwjf/Lf9062br1k82NdDrqd9Y9e
H3/g41GKRmKjtd+0GalZGVfW2YMc+09taxfZe5tny+ZayP1Yq7Ilx/3rWf9Yzkhv6fjhp/6p7cNZ
P/xSsAz4GM3VXQijb3nF8XAmV1HNt7WqvPBSEEqBnAmNiMX7EmZbi7VtzvAEhX5Hn6o12Lx1kuFW
Tr52/WOPbPpmAEKIFPztiZaXRd6T9WVZX6p/bVsPk/dO+v1T2//1VP6cL+T+IgbtN+5cHNqY1i5z
YflwrcVtJbvW/4hV/FP3D2239cRy2tsvyHk+9Ln9wpB4V00ZfqudF25laJA1qGyt32gZQ9aqbK0T
srXzh7YPVenn9wgG9D+0GkmEpLAh8vFykntneiuP8G1TWqU+E8pmWZ1V2UH3itd1eAdMBW18rSvz
QiOXuoz8zIUCIkpWZrm30JEfWO28leGB6D+SrA3KwH/T1W6Dhq0SQ5DRpShnSJiIv+3+abhdHwVH
Fv1rn/UxWNs+PC5Slb1j0KSELFyYXoM6m7vO0dN5K+vfBIAB4aJkfAvaITrc3ni5KGtxG1bXulyu
f63KjvXVlWpAIOXv4VvqH84gbXOWgJ3QEl6jdbC/Taxv++X+rEc2eJWweMvOFoERY4mQ/LFyXLvJ
sVLIxGCtytaHfjKIrm1//OOy58Mhg1cp+9m4BxX4VEOlwDVAehApNzSQHMuHq8QRr32VocvPkiw7
yZUpkz7PTrPqbJrMsU7ysq939Pbu/xHM/GOqsHaVLbm9UdET0bt1ugW5cgfREyOOkEnR0coeZq8k
HYOaizY9yCt6i1PKEzDOetx8kRf576hWrQZ7rLNJnTQkB/M8OydIBMMSh7QmRd2Qrdysdd8KFPTP
QmtTLrrDzmxhQMaAvEY+LF0Ljqbu3wln2yIBEKlo18hVlftSZ1CZ9Kp4K2N4JsIn15cbPLeI7rS3
eOaHyy8X9Y9bdFu63q66rFlk8/aaRyQnZ8+c9nKV5WfXQv6AtSoX9kPbbVUnez6SOdeesnv9l/Qw
1Lc21nobbAyxigty/1NXxOPRQAhwr8OYpQr1DAHS4ozPJHstndyZ4SDTs+z1PGCeepLg3VQHr5GW
HbXlHGpSZ/dlULcb6TV32XhS5tLcqX0GSG8Yik0T8apL4WWuubU9AJ4amKJrmrgHNQqtfI9kEIbL
rOz3RCVBDU/OudGD5hFOFrlmRGMhnmcO7kWxek398W1BtL8EyMC+wL+pd6jGjahyUJW2DMGjLCE9
UY+oQMR2lb7EnoOyoNndTzFaCA6whYNObv/oWf78lFbND/iOp97Uyk9jbuKqlfrf8pIpeY0P/MUP
VJDiWfPWe7P13SNaT2bXD0g4aC3qOMOwCZq6/lzPYHpZkpfvupraWxR1gFdFyHapxWILYBJKnnOr
Qr9JVXcVEsEoQ5XguDFirB7GZQ+hJMwEBhwFwkQ7NoVdPsxTUj3IlhRZUTjonuU5wsIE4a0iDnZl
hfyQPw1fTZJnx1ZdpPwytTKwI0GJY7cEgDeuz8otLmJUr1UIn4aPkaiKguGuzQowQV47sB5uCvcC
UoP0mkewvUX1a+qn6GlYCogu0ZOvJt+Q1VTO0lRmmHSju4gqV4HwmWGRrXGCpwY17CeVTOhTqmja
dhrHgBUEO2LbA1qV2lzLHEtRPGQ30zB0D1rSeY/zUtQZsD2bZwt2NT3WHaGepVutdHBFG8jOmBNm
c+Ooowvj/5qSaH641UBzoPzr8Mytx1eR5T2iMhNtq7DdoHtq7B3NMnfT1ORovAGmLwzNvNgOUGdg
rdpOt/Wk3WAFjwwGDuClF5bXCqrdtVmKtcrzeUwKYqgD0kY23LRSv+SzmRpbzTS0ixTFFPynsegr
ZTt5sNy9MCXYjKjBW+8DGHXtsf+aDPkXg1Q6uHDo/rxbJnxmkImgFYoKlZh+/kW683OYJ/rXqUlA
KyCI8xaMGbBrdLAeZ41csjUl1l3l5v1F7+P2lKZx8cAt0KD8t+pLMyo8XFlq3qtG/1ajGnTvRsnj
YFcN1Felfol7EkcOYo97qcoOUqHvyK/n+3rc9Bh3bKale6ylmPLFYLmW48hg0+Qo0G4ZM3Z/HGzl
35x0Nu/kVHVjag+OF54gh+HUmSGLduCDU+3Wv6ANkt9hOCe389bG3D42XbvPVWRttj4Wy32QvWJU
OBO0LxrWyrZ5B9GieYF73j8QOj5LDaPd9gXTOshQ2YhY09JD2hyj/HhQ4r6pLnpcuAYC1Ib2Q8Ri
2VRg0F3RT+uv9UBYuUxRO5EdDkoWZ2QwE9BsXArdVNojYpvaVqpyebJUXT5VDpiw5frY4wjQpVom
evHRHn/f/p00yf2jXdRwzpbrh+o0iLxs8vCn55kZBxPlFNmUogpmGO5rXZ62sUVC8o9G2S17Osgd
u+ER4AwIvGDYgOvCUqGsGJT0+ktdB+Gpt4cAjfew+laWB9kfD2F9SHVUm6pZcQhYKy5u4cQDz00Q
BdduKYYE3RPX8I9/7Oj7FDuZT4Fvx3soDPFdOWZ4GC6FbEmbySobywYbRbVYixr8Bv+loxxy670e
3Y2YA/5fDkndAXyFqh0/nqbtCkRun8eHUiUauP3w10lv+ZGpKPXmmrYLj4K0o2m1MGBRpLyPliJH
YOJeqpPvo1gY+QPkdTUmuL7sLlWUyzdrJ9nCQe+OD19HHpmDY5eoSlhWHp4Yk6JcnE8WUHyUpWTv
h0OlKj/cojp6chACvx0qv/bHEZlu7rsSgMbHHctfNZUxZMfnubC/pNiTglya3fSunar0zh0jACca
yptdRp5RJVuxT4pQe1XLcLi6ev1XHmrq62AX6qse1g8dA+wDuWmYLogO8vXrDfS/nLrV72ygJZ/c
jFORzCnvU9QMPkWV8hk+cvAoO80yuPeL2H6SfSCF9ymEupd86TnWn5JBM980PyreteQsXfjmZK9q
00C/fAjrdLr2gZbej0uBuJ8+bMykZtNu5g1jNmi8pSp9IJqSyPHdX2oy4F7qEruEuZR+yrwaHW3N
aLdSNfpmOBm4pu5K00IRf2NbXf+CjRXSRdao7yMIlZ+aHlsEFb7eceFXfgIKVu7szDdPI5aZT6U9
vgGh6b5a5ffZbdzPluK2l6yMkE6y9e5rMwOkUB0rf0JEBy3dsP8dOHb7FciWvptjXMTtxn/TAJ+h
YdsO4D3ZisN2P2MNC1/4P03QIv/e+aFNtxxQsdl8LQev3uPXVqIw5xRvmWLZlybtJjS3++JNhzH9
gvX7RnYqwNjeQGB8hsmr3kuT7TfkF9yhPEp1RE3irHlTspVqHbvm00yWTmpyxm5Q71W03nQY0XfB
NINLKKzQuKvRioEWXfuosNn5PUH3uNuBxUPWE2nZfeUPzkX29K3v7U1tsHjucDuZfUYeBGOiT71a
9Vs4PtFFqk6k2sAUov5OqjZGRPhA6v5VqrMyfXf55j9IbeqzJ8br/MmIwff4Y3AKo0F5TrNWvY98
aMShj13VkFdPAH32yE70z6XXvidxq94BVhiedb3lVYlRla8S9yodpB1dxEOp1NmDNElhonIU2RAY
6k7HcLXAPTazg2fpHkNHe8rN56YpDm7nVhgW1ntkzMs7e3KKu6iDLLeIBZd3ikrRdJWLzKw67WKv
R3TcjprHUHOwAp+sNxTC0q+qVXl7dDPLk1Th6ACp14tPpTkiSWn0YAmWblo/+Rs0/UDV5CPuymoL
ULxKv4Kizo7Q8Z2DTu7jq20Zd7mrWK9mmDn3ZWIBsFi6tZP6awIteebTpt0zrdNwI2LLXYpZS/0t
EbwG/O5/2tYusmUp7a+q17XjPx2vtwBgOjt+rMe5eRiVCrh04SJ9B6rL5Ev0K1f9d3Mc7E+NM6IP
lOvFNQsNG2XjKgURN8yf+8p9lq6jkV7ryPC+1E2u7tw6tu7T0sOApa5RS0EX9h060g8F8at9XGxd
YENXteSlcsf4e6cBELMMt3n0zC64KLaTHKM0VF9RVak3cnpn/qKWXvOjI28EjMiM0WGcjBMx2xLV
3dJ69mw0x3ndHYQttXyTZHWBMi4aVdeSMfVql+Gu9/X4UiNO/veOWx/ZXa6t8EgAPyPjv1PnQI13
sj8E93iVs8WOS6NdQSesHPN8q8pu3dOS8cCrHd16Bpr+bJmJdVTtAe72egrLMe9s4OUXJ7SUfaoV
OrZUg3OywPue8bpprpphOgc7yaanCR+XXd+qzTtvowr0x3W+MXd+RptH+d14b+6QMCUdC+vw/Gq3
hfkDTiJikSbjPE8fL22WOJBUgnlfV1X9EOttfTKNarhEbmvh7uuX2BJ0DvpYgFUZ+GBm6iWyWH7v
f42D8T2JTOWXAtLy9kNZriEVV1g/p3T4HiqK80Wzmwy1Y21+DW20wZmiBI9QqN1jtoiKq4qf3vVp
bB0JB6SPLlQgMM6NRfyMgcz25/ArA/A3yIfKTz3ABxl0EjNsJuFJ4Jq/MpSR9a5/C7DmaNqXvgOz
jE5x8+a1rAm7vtIewW10wHNwWIJ35ewIrvn+SdcNPKhGZ5E0UFPc4rQuu5Mtx6lJASKBcN8lyLrg
X/OiOYP3lqfeF22KlXuz9zyuAfK9dZjWF6l2BspzuRN3Zz3uEabSmJeduxKoW9G43nsAIX1TDaF6
31el/x7V81fdCvQHqc0LAtzRrUfp6mnOXaRZ/pPUwj44tmmZvpiF7r/7M7nEwmpeS8Nx3v3j6GfO
15hP5bEd1fbotEPwrdCP9VDb30oQWVjmVPVpCIbiCzZ3296K3BfWkVdMHoqH2lcQzw8gb3R9qG1u
bcuOqCDjjLPuwmQZj4gdTbxECK8ZkfFL7A4txNRCJ+je1w6NURu7yu6sw4Cl4EO3FDwY067BG3kn
VdlBwrZ4aGbctrCsvgPsxC8HXQW6AcPRDbG74sFYChsp3jtXMe5zp5pfiAJ86cpo+jZFC9Cjhc+B
DhSSe6n+JZ6H6dtYR9Z2XNqjpf1/93eRXFr7+67PeYCnbZvARfDtP+df2//t/P+7v/yuXg0wtz1z
b+ZWvB1YsD+Xw1Q/646pH+2lDbmM+ll25Cx+b23SBaHI5rlc2j4cy5cTOSvFO8Y630QprIVt6VWN
euDJyP5uU7GP9nLzsHaTnWPseZu6hm8QlI9K1loQJuF8jVo9BHuHd33Xo2Ozy0ateJRiNLlfRf9J
32hNtdfDRL0GFUQ8BimpoNCuXtulkKptKJDub/Ws2vUs19B6/M9eaV+rcoS0oW13l0cA2tam25nW
esqgN4/uY8nl+t5j/4Eimfc1gc/EQ1XmZ8+HS6qPzstk9953AwE6ooXe8Gi5LoajCXorRapGZF9h
E0M8PjelcjB0b/6MIsNw7DirCJ5+gpZ1lt8IM+B8fdVa9zhhew9+p5HoWs6NecWjzlV7Bzdi4Tpg
GAe9aceLXododi+GO+KoczPXscICci6LL9khRY9W994FZAUTvXfOZmqWiOu0/v8wdh7LsULblv0i
IjAb1wXSG0lHXh1C5gjvPV9fA3Tr6tSL16gOkUmSRgiz91pzjnmXmYl0ByC689S9TYxYMs8wXTTY
MUDITeEwBMEXE4/1TqqyfsfkDyy+9l2J9g3EyPAcxSTBJ13b30RNr+zluM0O/piKaxioZGJI5fyU
huk3osPsmzeHxMEfJSGgYxH9e0eezE4bu+BaFU1zVywLTWZ4GBbgEpcNNHWxIjVINvS2vCopvniQ
yfJmsIvuum6/bkbA04bQyIkANOA0yZLJjmSeLNk+uQuAdZCr1qS3QIcIiNAJRtM6edySg1Zf9aBL
dhXWmkuSYarQRjGfTQtlMe5442RmQ3QoQBmfbBHpB8oexdGe5uGYVeN4kOSoPGVaQbCP30fnpPFB
PA2mdU7KiazXmiJJ1CX+Nm5bmQQGud5adjFidAW6DACqv6U/UW7S2OzufGhPcIPRDnLFQQ1U9f39
3BH1Q7jz+BDp4JE74fRdSFEqKOTHhh60G46y9jRaFixvuKfPZM/0ThVN48UnhwoEdZ561RRGkLDg
x3FvwvDhp/NH0lgbnzyyF7rXDVybaPHaz9E9WtLvyJDnDynRPij8Yi/XAwrlgaVus5absz+IXb98
ghWT34EOrCTiYWRCZUxAOpGYfBToEtVOvNtoDZgCZsMJNup4WxOkvtD4Z6Br9cXWpw4UMmcAM6Ny
nzUKIBngfeM1htbCoHzc50KKHnzJNq+mgpt2DYIPRY/lTveHfZ8O04swmDspSvBgFZwpypQXYAPk
8SVCALgJyqHfr+9S4+RQa4NyzE1l8KglFkccQTFT1UUZrNsEcvit87NKTAAR103WR/+sNJZX1pX/
85Xfzcds5RPyBb+fs66rKgsfGg08NyMx8KqXLVGOrdQ9dQRYHkdfzsBXsEsyeNvULQecHstTiHb2
ZmoLci6Xp6qYMC0JvTisT/20VhzcibFDyAMmOcNkUrAs1Dwk76kUU3ka7aQiwYJH6+J3m/XRuo6k
cbZuVCRKQ44a6//jfTPAqBKD+v/z2evTf77aJEfgwEjI+Wfd71vW7x+jcj5m6UszheED11zfKWJT
P6g+3oo+1+5l2/R32hBK7pzzbzbtIr41qmK/PlvfJDT7vu0y+6Lr0h500Xy1uwZLYZu3z/1oVo42
mMF7G0gPGIrsL6Eo29zicgAH3A2UXI3YAChvl8XfFDNuoIPEH1VUx9x2mvZlibt3E70rL9S5TzIQ
9wtGgeqSK1W4BWc6O4mQq8vvC+urDLD+s50gkqdoTVfunpDIkNy8fML6lnXD36e9MZqOOdT0LP/7
Jf/jo6UxwS+k+k8pGlWAmcuX/H7A+jQd5D3Nr/joWYNknrsxIICI6FASX6Q+xEKimrcCkuNtaixX
X6VAYSBC62cdTl8ilVJrb1IquJgywSWxDOr/5+myjqTu4RIti3UdEkxlQy4aXZDl1d8X1u3WdVUt
Z1sxkAqwPm0NLd9EYGG8Lp4o71f1R4RxwS7k+lUJJuxvfTk9mSWT9npq/Pt8znsPqVh/p3YxNExz
zG4sDahKDMTtMun9sC9Q1UJwjNDsE1t10FMbJshyFR9MObrmqVxtM+a6tzKsXSoGVK9TvZYorBfZ
I78udKl5W8+JAQFFn4V4I1P0xW9S47PU/aNMITOAhIOvKakThtKPRdka4PsoMtDQ6L7HyT77eV58
ak38Lgmq1FwtEdCjGtL1njQsAWpBB+mZzdnw6NdDA9OcCcT66miG5SnMsAKur+ZEeJ79fm6c9dU4
DTMyL2HKra9OrZFea0m8Jcsn0fHIb9K6ul9fi4VFzQnQEmPy6KZsZekakyTE40Cfo5v10bqQs+B1
VuXq8LtqfUQaaujF5Pj8vOv3VdnMzF1MI8pZ15lNCG7SavCdAgd1f7f7/R55yC6NKIyjP6tsO8ek
UuFEuh8Tu6RF5NM8UVLlZFudcpLxUeFZj5RdOoOKWV9YF6MFNciVlm1qSZqq7e97FF/6LOcSst1/
P+afTXQzxkO2fvjvp/XEdLi9OZXez+euL/tpzFf8s+VsSJJLHJbwNMPGCLZ8vDTUWARxsP7zxvWF
n69cf2CYyf7WFuLpZ522/oLfL5/shEPQNzv50ISt97/+Tb9b/+dzla8sgNvw8xuWvbA++ufHLj/u
5zetr/x8aVdmNzFgV6ziO7215FOxbLZu4IuaMs/6cH1lXUzr7l8fCqsD3TB82HSELlI3bBltEKc2
NpcmiSq3JsAiiLCaBU3+rhfNBEMPTWMvH4zQn3em3f1Fljt5KWBFOfrs1YToSGGQR2HDB7OH7hCm
7Ved+faWMdPJAmEaVWrkKca0oGztT0MiIjvuHKnmQg5oVoDDt2xqjA3pVladPDHP3GPCexRNbzs9
px1cj+mh9ivExd2jEox8GDY/iNjJtZebsxnjv6xQPVHQ2aRUtwqhvofFcJboek4FkYgTCIZyafgV
Ek2HBL/vHh8x01Q7OUWScle3iXQrx0x5S/KMbiv/JBiLEC+3rBrGHptUmlx+1imEuDhzMWSH33cF
VPK8rAa5RG6qdLu+gAftvZ1xXFVtj5Vzvm+q+yYVw+3AQKg1a1joOVPyYUYyArws5ocEj1JJyAoJ
OcQeVJ0J2aEdnRGrqbDRG+rptVdGEsCWxZT6d/WAjz8rTmYw6Kj+WRRUi108ZuNWLWCNretyCAy7
mZQ1Cqb/d103M5AAaaruKlL0Ckv3b7JlAY7CLs3qtjXANaUtXJyRMcztvCyiVCv31mROzvqUK4h2
G0OjwDDU/Kz6Xd8Y4jnSW+24rrKkSoVLNs7EhTbFZl23LjTVV2kTwWxcN/nnBYh52tT8fPG6WlcL
+rtTkR/WL17X+eHgGHaree1U07FefuT6YpTI+Uk3ABAuq3TK6lfTlLwhCOO7otwUGIJvW0WJ7uiZ
f49R5R8GRbsAIk/PI2FVt+vCmmH9g7XSt7/r0qnPCXGDzJ/IUixhafQ1Mq+7Y6In+i3Ffv3nvV1k
bObCJ/0obBtStCwmbX5KxtCsl9bu5zkJSdW2LlLhovPl9bDU1dMyeI4b62a2GR30c0WvqOrErW0n
0o0enYLliRbF/1mMev3aUbU8TiJdpoX4fUj/Q5jxu92YQDlKZy696weZcmGQXRHdEnjXXcti8n6O
qLmMArTGrQMVubkp6iy4ExTJ7tS4uC/9YDytm60LhmSqQyxQuV+frtsqUNY9vUI5vr5rXYejIsWS
kFyYw42uLQf2bZpr9i1c7vmoad1b4NdQQpb1qpn1JEnFjh9bOP/XzSBgHujch5d1C0Z+t3KkaKdo
5vgrpqjdS4Ft3GIWNW9JEKs2SmiRZTDO5u36gtIC95RLmjPr0/UFgCniWqUMGEnekCDHhi2tZE1z
+4jrb9Lr599tQ2qnhJk15i5Vq3hrTSgmwFmGdyVuCI94lmSjmZDRXLOt/K1ma5DD4bfcgXqO7kTb
4A3VEuoHI/VQS0sJFVqyTNYFY5eZtCzSPNV5ZLRRBsThSYSF+Aupzwc8/J9Hy1P4es95S5Yf2Ro2
+rslWsUnHPq4PiKuOaN/fWwXl1C3SBjXR+tiWIWSy4JJLcLJdSXo2m5nq3S8xxjgSzE9hD/Cq0Xn
LTPsrl9kdabM0jKLXYwPvwvGyFgd1ufZ6nroRfYsFuNRtzhp6uUnkE2E88hY/Ud6BdgNGiRFAbi7
x3WhVu04E3BUL/yN/z5UU/szSlQYGE0O9nF9ue9nHKLrwxjsDMj/JKbNATifph2UvZ89Zk1EkCRw
RmLLoIW47sWfl4G9nJaqzA72CXEHOMywL4iNNGkSFrvu79SJLx9aRFpUu5H4L09X7gNyHY9F17+Y
7NZTRBzYtlXEWzgJezMuqtqEjynsE1ecbLP+vb97e320/gfoYYUbEbCvJFLSTnKnenUSiH1LUNvR
0IryYDBJSKq4diS52w3CeEz5q3V9xKGPqUPmP8whoNSMyS2A9LOke3GNiXkxpeWL4tpc/lnrowxo
w6YCC8J9t1eODWSLoDJodGklJL4kHc//7Bgsyuw3w25AKJqKK0mZT72fglsV6p8iC6WNpp+LoR6P
TWgMPwtNROPRV5c9l01vmaJWRyy/1dHOK6Dj68Pcsntlsz5co1fXR+siMf0KtZMNDWPRzhdLHEup
VRh0GHT8rwdWaZv5IcoAASwe0eXPXBfrH/z7tMs0yDIKuZn+4mGaF43iujuK1XO6PmxnCl55Zk7e
739mPU5/n66PbGUg3goDLxfvAk4gC22R/f0u9E6Eu07op2TR3q/HwbqIlqcDLY7tHDXndVXp64Q7
BBajkTXWoF8TDQyp5//bF8WfVGlq0ke1HA/Y4hr7eWh26nBIgHxhkmefLnyIShBjsC7Wp3EEhViJ
pO+aIeVwIhiydebG7ElFkeLxZFqFpxHT1Rbj5AQZ0boh+dSebFXMYlTZ31H7+bLT8UEpF7Au4xFy
YwsC57DST7TON2rW4xtNLllRhQ6MMhqlcxmeDbQwl8DvXPrtjTNM2TVTuEXkdqV7NpTVk1y1LpeM
khY6lcWy6g7gBpap7Szf4b5X9/NAgpBhkUlrPrd1m28FTRhU7F1PFksTbKOWIEqRO1Kf0R9BJuhx
w+WiEd8IVTHcSZmkjS+1xML06hb2P3i6+VET6SEvS+p3RBJFjXithorMwindgl+KNjpGv6LtzmFQ
yw43R5zJYVF4DYaMsDsDfkVPEtPSlWRar0FMUQUvlQuULdoO1ZIR3WqocClR0Jx251IdyDe2Gq8E
UdFY1Br78bsx2TFWbxOVwvvn3j4HUxK7EQFbfh7LcE2JKI0UytW9DPhWi6HjE5pZ9d+xjyNbRknl
jrNu7XxYN1LZ7ls1ZCfAoYuEwZ4WIV7xZhDoYoYn21pKlwRBMh5rvkxu3cu1RVFgx5jGIU92mjRh
BJbQ+3eDtGNEMbv0H98YPIcba8K/X0pGApsImY41M/YUeHMs8GjIN/nDg9ye9ol1N4JA2tPxlM+I
aUnPsEhgkHP+0SUuXTzzXQAw2AosmaytTsCcwvUUSt+tT7ZMPV6WI0iNjfaShvNfnRfdvOFGWTHJ
lkz/WqjdZ5VBR1I5RV1l6Alrmgb6jaFJYo4cC4+C6LlIGhJwDXxiOLi9lHKCJjCFz4mcuka7IEVg
LTuj2j773C88KK8Ouczkg2a0cCy+y6jsCCbE3LuociaIXvqlq6RtFjT+3QRxfa6sjzIlVS+Qg/ep
l7atxURwUHpvGQD2hhae0MptdTv8kuCwOsVINrEyzi92RcGCAqQi/TWJSIRrpEUHTaGSZ8fyHcQF
y9Wm1PPD/mFSrC1BuMhHQqRYkpDptjJDkpLPpFK67VyNnTeFabmVrKdQynNHjzN/U6c59Zk+3+qG
VJznkA8cWiqDkaLcBGPcgqacDp38zsw/dO3J7Dddfd8kRLXW5HVRz98YdvmqtD14FgBJlkbocds/
ocjVgB3FoUuKZ+YwGlTcGf6qYxOY6rTTmDmxGe51IclOD7LLiMUTILFKIJIE85UyPqpkL49JX7Eg
hspKt1e0QOe16Tmw+3c/qGqgTsVXPL/MagJ8LQ0/EedmXqM+EqH42KOXpOsCLXU42SBTl95GO3aW
R61tnDqTkhkiYMNXvynfgDAxXuNBvxYjTfvUPguVzTJluGgyo3+u6fGmJ3W4LZuzP3cEyObTjnhe
g3TZPNxPHyRnU69+SPLuTekIlJfb6VbEjPy7ecH1FhQCiUan0Se4QudAJjs0w4ANA44Jty46gGDx
e89OcuqSUGBJkw7lyCArFErltjv2veylJgV/IgVOWrmtM92/I9uw3dDaid2xMh+NMfO0vONCIIGh
TdMXMu5TT7FpeDd1GzlNkz2jF8Xk2DKHHpOIvCTUm0ZNkPCSE4syetw0UvoEzP8OdJrlNM+9AYGu
ihJ898PBitSvQkq+skj9bCqNsMAaMr/MHIoK9y4fumlrZTQLIgUtu5WiIwqn4EWhCjpmwP6GqbiX
4+paLYWqfFoasX+1xiR6YeAHh0hlm144cO/qzSgZi925vOnD2IkKg2rJItStgvFQKNwUMjRCBvA+
WC9cNY3AjZVDnUU3JkIMp0yLa5YU35lmHqrKeG8iJl6juA2tNPOEnO4RqlAP8lvyWgYfX701HFvS
zAJQ1V6FAn3TaTFEnqFPPEMijV6V2smR9Hz0fE36tCAbhX6PED3SNoJQKbU1jd001g/EvNGGzsSO
KsBOn6lkhvljPspbQar31goN9MNoViKdw0wqXmy5iI+9G4TWwhD702shtPH0aZrb1IM/8xDW82cx
Gs9qMd31hqtmRrU1gvEyg+ZMDMhzDfmTimFcCjDWVtHAGSxUOmqiOSS+j0zb2A2R5FkRWfevU1S+
2UH6YJTdeTTQNMrDU9im+wYNTjJyTMRtswXJBpqmP4eAAxG0AUarU91LSmbgUu1pNecnVHk93VdN
MVDEnWDGwYcGGkB2RaC/Te34RjZ15pip9NhYgGzaSH1tsuRzAKenVeMr/rK/yHbRxWq7uY8Oncge
JmzkbioXf8oOeHkEh6lPUFSzP+4FIWK7gjYAmj+N2lEz72hAAlNrDkHX3ZFpRIagRX18aM2/jWhA
U3CHJWObqPdcgPwFoOxIYiDyUs7BNqVntc3vEtA8jjIP+kbY9m407MNr1gDogzZ0KEa9hbefIJaf
kEeE5GiSxn4iFKO44htGwmeCTVc5I0ufyg5V4Vb/lLP2nMjDS8ePYur3HCHCgPSZPtm1dOLKd4+4
rHS6zmTXB1eFZPpCV3dtPOzHwt82+2bItw27hYsEM396h6NDby9i/D+AAjbLa0SVat+SpyY3BIuN
9jkpYH12WkI/Jd8OEWfvYPl/05QI5QR9Wj7Wz0bXnlW7ve2s1CXP4a5sgzc9Y96IhYzohiF9NfHU
wyctepfWDCkPgujPmWODjgDY+JxhQ60MjGjGjaXJCIy7nWCecbCZLRfZlejRmnFAJFOr4nTpno2W
ovKcWqMDh+cmjcfGqUyIgLJAcKRlwUNhpH/LdqydrE0Hr7I7EiMxHdahfOhl+4+pMYicQsjZedCf
tIZRdtn5b13LeTd36tYA5m02/UWjegc5JfFA3BlSSje08kGJop0CufsMgxChU0AJTaN2WPcaO9lk
NxJ5MnNBVzKvU00bw79lOX08ZF5232QwovpEkreqBrOhqaM/BMC3Pmx7bnCMJO/sL3nsurMCiIzZ
mL63/PZBEhPYTbt7Ey2k8UmK0L10b3Vjb4MepGgTkVFsJ7aXUiKoaXCkCOO9XJY4eRiEVSJ2q4CK
QCfLGRXrZJ/NvXUgZPLZjID3cAfv+vJLaRkbTwOnZwFfJ47OQipImBtgKMYcLlX0R+Hy4+FOQtVE
fs8cVecgKr4JGQ0doXS0lbRHv7EIKsk/FMh11lzjklBIBPMji3zO/NIF1clgsBi0+bW3aRqSLwLq
6oKB6Imx9pNF08LVgyUrQh0/J50ZQGL149WyudUYk5dY3ZIwyN3cIEAqbuCoVs+JWnF2DK5Rz/KN
3mcjg/E0cYTFGMxI0W0E0XdPPbs96cVCyNJHeG/j8KgXw0ZR9ZGBFaEZkQnbwehupWEsD5GU3GoB
A3IyaXNVz3calamqmgcGtGG/w6StNUbmURB6NMLgA74V7NQEzV6oVJwBHDTSN0W/96hIDr6hjSQD
t3Qrr1kJxgzEvXBS1Lb7WQ9qr4GIaQ+xG8/6pe5stKndX106ErV8jghmzSlCA3xEe5eUG6yMt3Ev
xFbOq1cgC8cunyE+Fwui+a0SBFePtoJZvwgfS2EyEkIDZVEkcCo5YNxZRGAmkaDn1g7Rkk40pDm4
sYG5x5hwhejvcQcCsh8mMtsNdSu06UGVjXMVcwaG7OFEECpBV/Kvbvq9l7YQh7NNqBi7yBjf5vGI
cuYxRZHqkAtSbTKF/USU+BUnBrKRmfm6gVepnZYSvP4sQeZbtG0u9JAXtTlJytYg8MixdeleFGLb
A7hdLlKFAwcVK9SEgHq30OVI/0i4sEnaCXTgax9qH6ohTVtf7YElYyGFaMj0NE3B2zEi1G2O/kLC
O8DAhNjEEP8KY/w2CmEkJdq3ZrS5Y4yU+3WoSVw3KSHq4AVV+S6yZBWqnOklpJw6ks1RYurqOwWX
v2Qol6c+oWut0rifiCpKVOUPwL7MQyqDgVJTPDkp9OUNm4gasaeqNPatZCd0uLTKOO5NpbcYB8Sl
C2qugZ7SvsRKBY66PUkRR1tRC6dJy8c4zbEjGUfAmN5cMH4eWptUX4oUjpGGu4HEcaid89VAwl6K
r0mxP8tsjj2EbCWHaXdn5sOr2QyfkET38zS5hqq8FWOkQ0seQPRivvDHWodPMuQufRC5FPd9Yt51
jYUtI84uvdXRQKlkGtn2a6y3JNpn2oPf/umEDKobhigJYiTuyKbvjWF+SXVxForBqRu05DnRx6hl
86Zk1tEX+eCFkXxL4Mij2pOKaXf5NginP6Gv92gBzTsaKgS4xD7M5vnFsv9YhoRIRF1YfFk7um0b
M8BmgAm+LvBitfAmKLbEnDt93dFvCHdSmV/y9BFsnk2z099zTLp1GWqbMVaYifUKm6pRvpFUQ3Ot
YxMA7KToh3aBbHC7Q3OSm5uhkl+kNKXV0qk7f4S5N/qE4aVg0Cqzc4O+/QwrpPe6dmB80eQpA4zB
dHRGlcy+hhs5OTCS1qEOp6RURbarFL3B15CHkNqS66PNzStNcS0r/prM8CWkTzlNXeZKPWzA2Fan
gzk9FyJKN766SwUN6RwfKh7UYGOQA1OI7iXJg6VCzczfj/mv2UbtckOgV1IrVFrJq5N2MSbSyUge
x5G7t06q97YcGHL0RkubsKE9HBISbZs2DOWv0icjIwnLaxuEW40gka09jacyUT9SCcNuGEN+X3hD
VfuJIumRhnixldCoOBVn/MaWTOaGNqfSMDTXfNraUICniXI7eq7K85MAOluBLbDCiZDS1YobvH+p
Ty0kir4KPz3LpgTUPC5JFvJ1Wk9Rsw8BbDiIlkynLtSvQQM7lT4qhpnvgkJ5MxVpb84j9RMbNY9W
fhUFqFN43V/wZt4ZUQ/bSg2vM8hhyL5J4pIGC4VgvqlDIlxvR+6mnIoYDvN3JDFIv/tv8i2vvk3E
csQ1SiHoPOvNJ1sZT1MNjATOHFnyWn3T1+I9558FEuUuSmx1Jy2Ry2E5nVNdhvoe5d02ipinyYz9
y3J44hxFBoKofrkcGps6mHa8jy54FwC+DQ/ECj0miip5JGDtnjCS+s5Q+aiHvuzxubK0Z2rbD2bW
MdpEmKrPKM6IrsY6cUoTm2kqlyhfY8DLuYnIllpvVSOveZUN9a1S0FJlaCYo2P4p2HlOPmh3UppQ
MhTaS0/fUgmG3iP9Z+Gp2ME51MVDMBt7JWWALgJC+bg6MQKAtMcc1lJht1adhtAYkjAFq1s7DO7K
v1x4fTo/A87KMezvUsFMzajx08QDsShCfglrghomtSAPangAQJpu0XDdxmZ/pq2A0U9KryINWo9J
4HlYyK2Tdq+8B7n1bnbNUyNzYCb6E9kX96qReyIgp5AIYCjgBMlOx6bmbMHWhUJ832jyS9fqH5LZ
U1dG6dZoZNfFMsWYmPu/OUcajon+UHXXpIIDzgUAGdwCb1Ze/WXyaknBeYZUCFL7nKjGTOGu+Syr
cVuZ0lNKJLFjhtrgDgUDb1lHzeBztDCK6fLCxiouZEcX6bHw249cYKEIuxkoJfKnurs3U3HSMqNx
ValjTJUjv5cBVI+xJHliyeftbGWDFZwo+rj4DLNwD7jiWEfhVk70r9CqqVPVdAFJUiVKMdqpU3lN
DAJF6yo9lD2RqZ1cblCFvydKg1xUJaFbjzZxQuM5btG/+TngYH3DTzh14Y0Z5YiEh3MuKfCdDCV0
MD36g/bHb7FQ+P73nEsPKlFCo1GED1LyBjMx12fVlQIZNdagXifYY57WKp9m1x5UO7ovBjrrOAC/
Wn/Z2WH6Nin9c5LjqyZtAfpVwd8cDdcpGS5FjDzPD94ZQrwTrBo6ZtFv9XJ668rFlydzI5cyG0Xg
XMAeV1HbMTZfKpXjji5e6GkTpVk5UgmAV6kmhG+2TiJF0uTnLCVOqdD/ZNYg6KBLr3MwnOUKhLSd
X1Qu4cK0dm1RWG42ALnL2000RC9RWgv3u9LLT11LP/yyRGupFncZtMbWzLi4GDVpS3oLHu8058PG
Jz8elRNebaU84TO6V6UecTrOX1wW+2kASxiSDRrHMkW9Lu85GtGcz0LzZHqqMLgCvCD54MpuO48x
SYlRsp0D84SD8t0Q1Vs6zzc9nC/aasaFM+TZSKC1SZ1n5wUaTCvYqXXsmkOH4FgiLSqer5iXjlBr
512laxsdvAH3H4U8ytS1VM6ufpb7PZkOUPSRgY9WB2SdP6rU7D+jSfHGpJ7iaIzoOIrzi5Y+dSLx
CFC9rcP2JexpgS+H4DwRMYWwRN4GBgcK/onrnPo7KuIvvtleqdze+IDymSXgQ0srZUMK0SkV2X0b
qq/ZaAgmeiHDWvxUlg3lSbTcGPPofpUKBDJFGYrH5Z7Z2D2h2i9lG38y+33ABdoewOaTqTz7Hr6X
F70816X/yvAAPUbIEMWnUH+WaOTUCmEr3aQnGytT96iMKOvFk8aQoQrIh5TOhVlKV+aaz2NGbXfu
zC152blX6MbAnH60t9kMimYWabLP60teSDQI+ICNlUifzHudCS+EiHxrP84SvskMZCUhWcFoBcc+
Gpg0Qk6gty+5ZawTWzzpu6nJlKOU0sGqcCLQiTCZqFmhjD1D2U2TXR2wx0VOPZHBNCpa9keaGqDx
ZtLs1qc/68DQx5yXTep7JhYOQPylyr2qJWzczAqyDJb0p/HFEhEwbgIsDHOc3MqeDoWJJR2T05tB
HVkR6E9NrZP2/D3bWWGg2gmfSh8Qe6Y2T3NaN7ueEXo9cA/rawqQUXtPvvB716aLs4u7zywNB6H0
9s70v00yO90pVd7RkXGvaZC7xbIIyDlOX6UOoGqhMbQ3BuWvn1ucNIywM9//0GLRuZSILA9sgLA1
IM5yzt9kcFmyqmM0LEO2UDqFJho+3/wMbfWzb5BvT1yE/c4/QGIGkE7FqrXVZzsB+q1vy0m6VMvX
RUsHRjOQTw2Q723rCX4e2MOcZIk5d/spPs+y8Scrb8pY9E6cDvd5QPc5taxDXQpKmuZNouImN62v
etSB+AfV7aSnd/HSOrCljLLhWJ+EHAxuU2ucETYp8LjKjuRj5F4VVCM9/NZjcD1wWmuHvBcE6ujM
3vZaEApgEyg7ZAMigWKWMFETzYTQGNSbWC9v6rh/GbMlaHGM+52vZd9DNDeXFtJGQHlb1pkpa4HN
DXbS6A9o2sYO5ZdoMi928K02Gj3Zmjw0iwlnGVk5l8f4PhuefC2CLmQxRwsDLXCwWDtjC8thLEbX
smPmzqY+OPRUd3EkK8+JzdUadiyzW0osY0Y+lBKdREf1xejFlTn2gyFnz01mpRupFhFCi+AFxggW
dkvd4WaSXYQeXAYX0aFJ7BCVQ4pUnbuUPTe9illd5X+sLt3WWSIYUk+SHUGmvEs9afTCtrJlvM84
+bOBUqXf01wBoYLFnY770I7M4SRyl6w8tdzEMBQcTf2DkgIElDWQL31RIquiYKWXX0lcwX7Jh306
UWdWUt0+qOLQZm3nTAGNqWam+GSayXtHkY+7TSE5OaKHJi3CQxD3ywBafdWxuDhUKwNwJ2N9K2cZ
jRVV/yiW1pP/VlFhcZVEYuzanhtqlshk62OANbBjMHLnGxyVeUGxs5PxnfTXHn+di0al3Ni5DiV9
ou1hLIk1XUXFL5q7gX4ZBwxkhGRXh1AqGN45Y510dxWZ6V5DvNEC5D9Rl78EeuWmHXWbEaKGMlDW
ZCxVHuK+gvjBHSGshO9WXSRf2kHeZowpncnEOR3NJJYL+cYuhbYTcldtIUQe5io2HSPJN6FKYMsc
cHMIAtGcBurtiYXAPU7GJyNHZCq3j3TN+P/nM9IfKrJ+1MTHtKCszrwVTm1sEL3Sb2ExQJGo8ujc
mvRPq5qifamNEqZYeJCpnW3mVuNmPDQvIHo2ub6MPwuscXN/0BOupGlUPOXGrO1NtUDNLIrpKJql
J1QjpyF+Aw2fmdSMa1PyxPFubETIYSENAgN2QyGQE41plqE/ZWmduaaS+y7IlRwtJ67XMnaJbMsB
QC2n5E068hXJxCmspbXuCiGWPIXqrIv4uTXYt77SGvs4ShAwcdpj83mqDf7iSucr8RNRiQkMLmu0
ZAyrf9ZtHWFxkp1BfY6noLiTKaFwROWOz39lEyYNuO+mZrrHdyvltCVopKfrzCjLpNezMayycOOg
3wsm7sQLZ0SsduL/MHZey3Ej2bp+lQ5dH8wGkLAndk/ELl8slqGXdIMgRQreezz9+ZBUi2rN7Ilz
g0AaZDlUInOt32RbksUCjZiN2x3zAPMWuLLPqmU0t6nurbtofBI9rMvO7h5qD64nMKBqm2FEwxTd
nIdwopPy3cAliLCO/1IIq13ZTnvlk0MlcOjqCKP4I2Fzq3hFv5mvaIwundoqmE87MGA6B9uNDGJC
WYCn1YnQ6ZiNtDhsZtzJpofcGn8kWP/F0Rgbppsh0/cIleQTywqTe84otNfBN59V/Xs3TK9Iz2Bu
gVC4WV6m2lJRxvGIQ3vPiG9xtaFbGzWBQUHKEPWaGpIJcQ+l7049OWYLF58o6NZ1oHxxK8NZt1qF
4VoY50cyf/Y6mRzc8QxyOqS9lqrGSod9DuReVqzsa7cI+xhLNDHiFY/tfSS88cryVHIbbH2MDEiO
7efDRkELHhzyXaMk6qZyLmhcsDBUx8du0HZTrRIVHqqHpiMjYvXNUvezejn0rsZCMZl49/4xqJsv
iUWKTHzXu/DisNtnE8xTsesGoEZsB9qBBHTgKqzZdxW88bOPH4mSY2aNudOqr5XXKu++CB9fr8Q7
xi3YSqN97R0C+kVECB505X1DUAC/Nxfd38wi+CEeOo/tYYR6wxqCzrMys9cCezwMNtYFaRTdKEaB
er45cstNRb7IgaKstI49nz1r4tdF9qaK/qXpVFYsVr/TmHu2s+h2nycvYDdwr0T9lHwvO2Pdrm75
RBF3VRARfjGTbYAELmDDVaxEu1TF0LnyxKWs3egqr7m3Rbny+ZIXY+ECDyQJrpWuuQ6avj8VzlqA
nl05g4HbRvs8jvmZJ2zEKlgsjAL6XJVn4ECKzRjNhN2GfQembQDkp+I1gmTFViG601XXWwYlodcg
N0POCJwkft6eMwtmrvKNWHv/VfF3ZF9VpJ2MU1eTZpuG7Jttz9osBlujqgZY1/GraOq09d2pPofz
wST6loKkvZJVVlJiZUTkoYgtPm09W9B4wy4F/ggmV2cuxVjdUVxU/KtuXBUl87BXaPdRG0bcB+pT
jbzEStN1e+mLnWNZ5sqY3Cc/DAxYbsS08zrt15XHRibt4UFEi2rIy3051PedXUxbPRLhuquS0wBk
jNwx2TlRJeWWPw/Gxk4boyM8kKslE8cSjjkWlj4yFUSH16Kq21NXOLdJxheaTckiLbTq1LhNgYf3
xuGh7xRosjSkN1AdO1feSJCfMGMTDC99q6EibpOWj1rtUVggC4v6a1Gi5AKji6VQunYr+5ySEVsV
k1EvWbSuPaiDHSlWNHNmo43+LarGlWd1DfaFV3HVDhuEv0Eueid38o++xV6Fbdkm1otg2Ssx8Rit
v9LwH2CRM7wx5SIeZTsXTVQ3ZRsThrH8x2Qk/2nwXPJRkK6U8fuAf3DkCe0UmqJbNVnqb5QEZ4RS
c77bJhjNtHkcms5bGMggL+1RXdr1yPwspldjcHaVwCY7+m5b3KBTmnwrB7i1qt2w9lMwMcpG/9CL
4qGKAVM03Fx6fQ+P4+BWIHx8L1h7YYWKR6svbNf4NjNOWIijTlK7ulh6un2tg7xOyL+sO9/au0B+
riAqPmizzbhfKGTbc74A23itE8iW8Ihygq+bwXMQtYmSe9ciT63beBShBXJl5eO5E2QPTMP7ElxA
oDCrLL1+Wrc60P2uOo5tnGyBZezHzjtjFwL1hVhErA1AdWzG9MfxKc3Mt2oajobRnlmlIlscHGKP
HtydCoCgehMbLXf3vDojj3K2osBgOVunRE7ErjSbvTbgg54Od8o4accWLJAODniTh7u0YonbuOJN
j0W7yKz6ScmbiThXzMOA702HmVkCeqqc4NCQSyPm9qwbTXOtYRYbBc64UZrGXdVTvnSNgLslvElQ
Zlj6zPV5tUVWaQ9mkkd5rOrw+4uviYWdmDcIHKeVN99sn2MjfmmqYOLu17d9ye9ihJgX4re+sab6
qy8IQkbRTKePyKAJPJ703PGXBhJlRBjI2Jp8zV3VbQA+McNeRU30wO9/a79UReWufOIFhGkJ+teu
ulB6tlWm/zbUw22t229F0jw5Y31HFsJb6pGCTr6NcZaLolTpsR0wtBm9Qx5VwTXYMoBkY3ngLNp0
Ktnyq2SdbU8cEEp70bzeWZYZOLE5m5U10PPZqSUrbHf23WAh/nA1inFr8w/K/HybMnF7lvJZtOF3
xM0yIs/lsM1VYG3Q34PqLbPrJ3ymiEZn+bk0NprHk5M5HXVld5caHerH2YseO2DTh3XrhEDqVKPA
lwHeaTHbzygjADtPe7X1NxKazjqY3OMAJG2VaUgjAL0OSxVMrxtcDeakLaIwOBa5gmulSK8t2Gpx
VqbbZjTVNbA5k9VFv2wza6v1g4/aWFFiwVLe6gyMwhp//9i4qtiU+jA6cXcMIF67ZcMMvx2L6C3I
y1l0qtmLTOFz48ppWERxWN6yCZs90Mb+UZsC90BkYznUeI87ZqitBzu7D4rqIlqMIJCp5m2Eqz4F
6+oQLYfvbR6tmK1QSbp8GY4qxlUivkZT7wb4N6J/Q0HGaiCJMWDuBHJqWzZKse6LczOp2iFLu02f
Kf6qjFmUFfUuzzTWrcSEwyzk1xuytRNMxzBlAvKCMlurRXPlOxi3+yq2CyCONFep126iQFfuPidD
ta66miVA418UjUV/n+WvPgm9MsKM0vWVcKWM+rPVlGdDbXapm4zrRmO9mzSxRTxIQBZKUGTx+kvj
i5fCOPiCWROfQJt02HcXjENumNDcO/cNj5Rngl9G6TySQdkO2MDBaTkINqWBzzJi8PUzhJVz0Kvn
sG9Be2j7wk/SjUZ4wEqty6C7M5SH5WhRYqQ4gnUtKv2pHsJ7EJYsR9GhMpsOokZmnbJJ3HkiujWY
UzaO3W7jatq6hXbl8SSHLLpscxJkWFOuo4hoJI6dUVgt9HIQK2CUlByfxU4BLqZOiZrD5Q7zYDt2
2sZuGlYlBBtdPAsWhZJcG0P16kXda1yTq4imhVbeJmXb8qeB8ufln/XAeg0H863tcvT69ZVQk2KL
+D35shFhhZJduxW8EJIlYV9kFcEz5Szy6T4w7cfIHnaqLvZlwFJVafRr5HegexhgdFoeiGbttIvr
75qhrEu14IGBNETnGhuz5Amr9i9Vhmxg/GIIAx+2eE9Q98ayicQlTf40ee6qGidjGzTag4sPa1m6
X4J2RsSHwbXSA6QAaIcLRDpcmym+p7lOgDt1HlRU3FovPyN41IG86u7KjlhM40OGzW3rCHEMQzuv
uE0hMizcabzOWncVTiYuSnQhY3It0EkhzepsTKe6FWb6XNV4lSmqjdY+gDS1u3cNwsvChVZgOnd9
o7FgM1dMuWSg0UgAhms8xBh0QjdBXswU1XOmtisFlGqJa+gQ6mdLs/EMRTcwIubeFt5ufuSRF3ia
sthcGEEGNx2qj1eaN6WoT2Y1OEtyjWy7Ma1bKKW4JK1VrzMwPb0D8nFoDnpLNtgnnVIp31BywOqR
2Oqir1CQBJeq2/y0PfnyJNHYl9p7QvDMjaFW8Fybtq3WPqYqITBUkWZG+laB2F27FosSFoo9bJU5
DYieVIjshOqPBAdY/Xr119LRNm1lXLe2jR5KgTNkzJyNoIWdE9Bsm2NfGM1Ry8P2SABiIq3XKzvg
I/2iVophn9ZGcRsZSnzLtno+lxV5Df8RnSIem5aHFqQX+NqyMtV6+6OZjsrQrbE1LM+yCjgAeQjT
+PIxSNT7EfO4M6zNqS5uicOUt8DF7goV8Q5ZJbB3PZWuunvvMPdKMDDd8G6D1cdABNJh6fe6spf9
AFsPN0OJff08qjzALdkFECpJW/POZF1t1c0ShJ2JjMtfdUnoLDVEfc6yB9pdI2iXiIC2GfdnY+h+
HNjb3ThG1l/9Vm+wNkBKpyeh9Vd/rbRQsTCuyZPqp4/qBGu1kw/CSA4q65N8xHoqMC/sRTaFXnqX
CE/P+9IDOJUXfXMli5abx7MH3LQOh6i9dys/OeglscTM71ueHI1zgwfCMoF+0ywzezj2KpOvvHSs
3HrpA9bby2KUuNEWYoOxeh/Y9/prvAoJms0vWyWozsXae1f5Uo5bPJF1MY7ylfoQy8bJc3wCEnTv
2zLdsZ1WlrIYwjw99q7+kJYK70NVz6LU6js5jsaVhDKq8loOZGaA+srM9TaytYnM5QimF1ZNkt/I
g5mU1Sau+GshlRUEy9bK0bro03opm0E05ze8YLir8GBmFp/7pOEUgLoiqfUxTlyPA/uBbEuQQt80
jQjPhNiDTd4PyYUU/IwcKIobJOrsVe6H3W2MpOaqRlXhbqxKa+nBvrln7VUt/d5KHhuib/zvzP4p
mNCzsxPT/pwNZrZIlDb/alTFG6ay0CWr7MnpovTbUGTQBiPxmk0A2RMn/94MrChScipkOPJlpxZM
HJN68QZWNIvqmmgVkNwUFRrDioAfYE3Mcqej95RvA3IhbyQiDqKZyteksm9sEP4vYR99cbKgelbZ
E7B6q90vOrnbRRwl4yYsfKxRXK28wUweXc3EZgqaDZdlnR8XUConhcVPV5Y3skHzNZtJwivWsigb
qpDgUOQnCssdhnrvV/jD2gJitpLFZh4gt3Vn3Q0Oino/XwOv5xz4NHk0sy/zYDlVtrpRhIYK8dxH
ju+SE9wOpdm9v1XZkNVeu81qclqyixx/UFRw/l1Avj8vwbPBSN9NXYxdJCnQM25B6a4tzQhL0CI4
8jdT1o0yRHeIGITLSjObr2minHSz6H1yxDeT4wXfy9R8BuDtPvWW7mCB3ECb7e2EqIpbHpQsFwdb
750Nm9eO/3+qkxcX3efe6z6bOVIugbmGPcAPNMXTTWYX1pfB0vOl7/fTrauF+ca1UuR20rq7At3v
bHFt9s7YmtYrUcbqI4jCCMGk4FKq8W026fpJFClCC8LqSU2QC2zjoDxx45Ao8vP4FLN12gq0Fo5x
bCTbtkQlJclIcKVxPx5jUzRbkYEqyAyS/62hpUetHfUtyjb+UXN1a8sfxb6OY4gAORMu/7KrDNDJ
toDavxNmFNywGmFJp9nWNz+5QlfCem3Yhy/qxh9vZdfQnBSiMn91Hbr6t64CmvOtisf3tmtMZt82
vgM9FV3jfbbtPbRNUVsmnCHrCHhuu7Log3WPXeiqqFSyfl5/k+o1zsqRN631cOpv5AF7WXspkJPY
yKI299M6mLi+KMxtwdSGcXdELBtVH3+vh+Xwfl0QEVR2dK+6Ign+OuHmh1AVkX6w/pemcJG9gafE
btDZ5biogLHsIQPDS7gRqAqvAO0Ma1nX5453w+oejD6Km+SE6Cfr7F6s+hF5JlnqAy89IVG2kyU5
EPw0dxfhngecmTHkwTRMD+Nm/kMfdeA5K1K5lr5vf/Yj/7HSkbY7y6rCdTIk3apdXmGhPiRJs1L1
HnQFAZRmo0QGvx12kMEaNiJ8TGWKiWXp9dnmsQAQYK4kNhkv38t1WSHARxz3vacsIpxPqGk+fAwh
G3LTb84WKXU0px1kYPr6rHmjupOB+0xJeBPcmP9LpW9a6k7RCPHLC2VHeZAN8FBJB88XT1MBfDx2
rb0/b0DLoBKnjvjP2U9LYC2oBn4laliT5DHzi14gVGFO8HHyloSjsLO3TM/dm9CHeOOWxNNlfWq7
d8h9qHfuvNwtS2gxStDSP8sPeYEqlDniNu2NWbmW9W3AjqhviyeyODbiRAP2qhGpy9TEclYLeuVQ
29xNC3najDiXZkOHlLmpHGRVFcW0yvL7qaz9aO9ciGtJqnz/rV4Wf6szdUfbp2W87h1iqPhejYdA
H38cVLW+CVs+62SAF08D2/ysRZAP1CIuvpK0ezWNwnpW7Oyx0bRmb1jC2DpaFKzdVKD6gQb8o5Fr
pM9geGS6w3zqa+gyVUn4hOMlpsZMmKAylHUtxoODypY3RmIFKpz5LxtOY1mmb2OBqGdb6599s1ZB
kOYOO/ZeueqfdrrWISuqkrpfqL3wd16asbVuoHY5evpcuNoX/MmVWwSz80OmIzMY2hOAhKHdlGmR
PHUqSbRRSbSNAoXrq+UtGSBdt09d5RdXWlklGxWC2D5v/fTRGcc9wcjsWetFDuvJ8w5p0EW3nuF/
ly836Q6/YDnkZztPu5Pnk2UY5gvm9wGCkpxWBDYws3xji5zkS4Qk6VEeRDa0x9JogdeaDhIHCrv0
EoDkUeihMSxkH7ic8ykwbThwxuFH8ecQsntaFE9pmuS7j6ETASzYULpm3ZZQA4Zh2qPb4p5kKYsh
oNkdsveyGFWgWICn7nunPtkkBJt9TQQEdJgaLvNSqZ7GjrxqlBnlF3sibx0OSf2cJ+kTMI/+GxbN
x5b16FvdWVCyMh8H+3xa5A40gYXCRn4OR7s+/JZ0ACHj+MZMt0/hiTfwlGdxudwuUZjTtWIRYi29
lcWPhjhRUnyQwVl2hLvP4aPSYSMuEKS+dqygdDd1AcS3H6x6H4j2SpbkQXYx536yWM7sIqP3iZc1
9k04qMo+c+B1pbDU2aV3iCjokK9W4dws+1SKpy6ThJhoZZr04bH6jS29cvV+ia4ly0r3zfN7Z36n
k4azhFmZ9g2EIQb5+Rrv1/deWnFn8Ro1kILDUDT9ZtmAw7714zS79eYtR6hWYHV+1jl126xiQmBA
d5CEg7miXyrVca5LPaqu4bI8sSc271VoVeiNWZeitpGUjcCT29yI17LRRNV+BQ6k2KkFOMGmE8U2
s8G7Jo3wH0Ivt9dFhziCHg3wqKB3Yp7TQXUbUut+SkDZuLmvvG3Ir3lvWceSVFSNeZ8y1hqAbHw9
mCJYFVECgQikwB3RzPXAWBdhCvNuqjwCp7bODhOSHXtzRN2F0UQL2WoLMp1jY3vXpOcRGA3D5FTU
VnWyQayRQq/Cl9JOr6osMh8rUdhwKnzkQKY0fCoUAghzB/vvV5JLrQmqO8ELeJH3Ky1mrGUx1vqF
3BIRd7tM7vsEhhICnuFN5HnoRmlNTooksbf9aOmHiGcEcJi0JaMd5dfMb812TFX7ZPD9rO04Fjd5
gv1dqCr2/TBLFqHHuyhLw9nWrTeNi3T2YGjtUTuS6kwIXKK6NVdlIPiPxXx479dURo63hfLjCtnS
jCMOyb3hYUEIuZ0c9xpEYntriTa4Kyw0K0KE3tayKA90MGyrvWVlP7OAEB766CDr6KAZhAOJgPR7
z20NnGk7/2BlSXXsgz5dx2nSPOph9E3+1Jr4Hpp98BpxrxJMHzG6mK9xkCo6GPM1iU1MoYqM+nES
c/qg996M7P2azE20he6kP64pLXApcZIdoFS5B60Z3QMpT/JbvU5CoowyfxPzbKhww6Ypk02/n7II
FiulDTfJUKYtJgUGPD5cdRc1nx6VZ3zURx8RhoWpOhyzueLj0CQhBsCgXu8niLTrdsBxvQ4HcZ1n
erwOzUh5giR/7rkLX82wuxh1L57gLWSkxet/6eql7VkuXY1guBRu+KPrb6Mak4rHel7GhBGf9SoT
D6pXFfd+90sh7J61ztLfWzT3l5bfryncot/WlQcIZSo7nMVrdeAZC+OfhKhqrOVprCEIEM6Hwo1Q
mHTOKrpdhyqe92vyNEODVsFT9e+1sowyfHU1CULW7qhcZaZ/gDJibBNSxVdk5ZUrWQ/xneCprNTS
wUEXee5N0s/NFrJXa2mtuZMdalkrT+WhdExyZXYbLQqUM370ly2j5n9t3So4jMzzF5+/xi4ZCMxp
aZldvEzLLvKMVehjQzL16qN+8Hxt5wgS9/LSv/cFbfqjb4N27wKNgxbZYcc/yoOJ0Cf3UWqs7TJF
u6Rp4X7L048+9Ui64/c+stlSTcRaOoxlQmCG/r2C+PshyxqV+PR8qisgvuSZPNQ+zy7gScHio67T
nbE8fpRja4o3UYqOmbwYiiNKTb+NQ7iSJE1dW0xXDjmyX8Zg4WQvs3FQwdcUcLWQ6+vc8IKQQXbx
1SC7lMlowxH3xMod9fTXhl3TIeD3UVsIYa/ItIqVvFAekFbOLvWumnvKiroHH2ax5NjC00hxmnma
SDceMUMoF7IIlSnf1gKlJVnUDSijClzNa1kMrXDFA1K/L1xdv8SpcS+r+xDt1sbAQy4as/Gp1kj1
soWw97JVMdUzTprTDUbZxl2dTe9Du4nRHvqoLdBT4iIyHuMaXSH2o/Pb0hLUBHNTEaceX6Un3cOZ
5F/frTG/W5ZhwYZM0vD08W7lkDHvNq0RaC5h6W+lEnrK42LT5D646Fks/V0dfdZT/yiWdQATzQVC
I1tlwzQkzOyynKjZl0RLsp0sjWl5YKqE4pNoazdirQstMAwvaLsNq5p49nqo7REoU5AuPYQKTjlL
IayTPJP0Q4V8luz9fqEtArDTpTP7eoQXU6nDC3gzn61FfxPjf3GNgPyhVQbnSdV5+dEdYB257qXs
4od6rs5ceDZVTDq9aWPnaWhEtCQQH17L1saK8MQY40dfAz3dGFjsDL3iPFWQxjZZFQ0beZWu94Qj
2yg6uUriPk7RtXxJR+nUa5ReyQDOL+VFEYncKlO2sjjG45cJ31k0rOrivva9tXxJtyE3pk04X7dd
oj8asMbi0Dk2iSDjoaqQizGyOuKUbR/70iT3EmmWBy7UuBvHxEBu6GfzoIBh+LhkmqaRSRSJfZNH
qzBhnQTdnR+03R1GS4QOE8Chnk8RyRsMZPrx+aOH1noPfSSSo+yP60m9FR1ES1ms5gHnLO48lrym
r1JziaaIu3WFuW3asToPGXx7FgBA7SuFf6uKSGYrLP81uGmDLn/FwykFJ+jPXgMGbNupcSD699GD
adUvrlCy19jTgb9Y5Wehm+W6QZnwmmikdSwmrcQDybW/Rkq5kl1Lhzyf3qvO7ZTgDTeqIU8Ss+pv
p8LtFvL1LEiKSWeVz14BVFEpBxZjSmweakiV6zy0nCeAA0fZtYn0L52jwkHULY03RURHfobc68ul
zT7qr88Qs4d6/wx5yppKfoYK1tBDmJUvwHe7jVfGxiZR42kHOCBd6Qh7PMhiV8XZSg9U/cFo6h+t
k+uLX4pqrJc7kkbpBrYzeRKhRI8qPukrdVSrE2D4fl9qcb1DNhkdUSVMVja6eZ/HsXsCAm18d+pD
nSjTW1MyTSBCHkEo5+rJ9apTTTwzbxFc6EX23KdlsEUvK0X+LumLayJzWEbNZ78VW0SesRk2miX7
AHqXZT/CjsAG2mtS65RoYu0NSnhN2shZJsRd17K+dHSwQBCds2th5uu86bGM8FuuEG6I8Ys7OO8D
9HthG7hqabO9nm2r14YBFnQulZEPiievxvfGrgq0dVV1KBLMDbKLbHU7PT+QQEBFPyJBhRLYJql8
82gQ3zxa80EWg6S3DhPmkrIk62UPLSV/RNLHRpk6i6C+z9f2OR5HgZluAlxvllKAHabrQ4HQ/13o
A5isNXAWUgjdnuoHy3XiO9LpwXt9kdjLVtPrr6htwDbvXlEb5xkG/OXGLwxv5yMdtHWCJLuLe5Ic
jaJ2r6JXlwhAt88qqk0rZBy1E9KpOKC1SbgZSqV+rFTtwa/iHkkdjLLGzH0yIzxUIs2Or9ui7PEA
ESOq/aN/YY8BGTvzb6CV99dCb6wbcz4YOrhFM78Zo9CaFcXaIxDMA/w/sJaVEVd7fWJZ8dG/retw
ozZs2WSdvKwLQOGPYZtuZVE2qGH1hmy9efXRzQZJZdd5eoa8ad0kpVefnU5ZfnRAWYalWTR++xim
Fna5bSZIffIi2dC24bCKk8CDcsFAsk5rsgGz6zDdy2KXe9YmCwvQECreOK5vPjls6Q69CwhAFutx
DNYo1ag7WbTj/KEh3XWBTOXdwVDf1E1rPhWjD4HNvdWGyDiSukCC31e/A8NSt1FVsKWRdfIQhll9
DecK2jJ91SkXG2+qin3TZV/AAkM9dz19palOdNuPmXkx9JeW2ALEGewq9siYQXmdG/Mqj29VI1RX
Ktmhtax7b/CKL2LUtYMsIaVoXtzsRXaXNaGpqXsWrb+OEyW5CiqiUdaV3XUQSZv6iw+H6n0MNhfA
tcvpC+QXZ1m5ZKYjUv/aPAGF6L3efZQ8770k56oBlYuPtu5vpZ/XyUnuZ095HTmn/k7vyVXPE+DP
nu+vN7fNgjv/5jp38EE/+v3e78f4CLMxPpqxd9umY7dDjiU+ftTLs/e6ciBh1oNsoPtHdVYx0y9k
uZ66b4kPMB9/hqOXmvlRnslDXY5oquhJi4HYXw2epobDL2XDDne56qdXUY8P5fswHyN0tTKutWjW
7pvHlwc5FouCbvHpj//6539/G/6v/5Zf8mT08+wP2IqXHD2t+s9Plvbpj+K9ev/65ycbdKNruYaj
C1WFRGpqFu3fnm/DzKe39n8ytQm8aCjcb2qkm9bXwRvgK8xbr25VlY36YILrfhghoHEuN2vExdzh
rFsxTHGgF1+8eckczMvodF5QQzO7dwn9XcVyrZ3pXccDBnit7CIPTlo6y6wC71sulLB3WahgEpBs
/Cg2TtVkivdDOmkng6n1itww3zVqScYJVH6xVTS/XXz0kw3k3DDQzEMkk4uQoKiZ7crM6Y9mlg5H
eSZ+ns09UE7JWMaBOw3Ymhw9Xds3YZvfFCFQWs8Yfym5mbo3A3fc/Odv3nR//+ZtQ1iW4bimcGxd
OM7fv/nQHMHx+aH9WmHjerT0ND/1rZqccLeYz2Fv1+Q35ppybY44kwHbGJAOmQ8/qqPKRTawrL2j
QnJzlRqqieDNUN+4oV0hoUDd4FkmcFK1C2D1/VUu2upbmVQt7jPBYwlc/xySDX9U9cckbtoHAWnq
NgbLLWudtomOmgfFUBYTjaTKIBTE8+drTLgHaz+pK8j7rfkI1iJZTnaWHGRrlse/jD8Uv4yvCHXf
txVES0/D9dTzGsQ66u5I9Pk/f9Gu+Jcv2tJU7nPbcDQoX4bx9y+6dTKHBaufvRER6dGL4fuT37Cf
unypJlIWEPtQy5Pf8UdznyOLWmfZ1Xu/oG5hCqMjehUYU3VNWAc+bMwNl1pji2nmXNk5M35Ynnqe
MZ/a+o9ehWm9dSXrrtIv3D2aVWLdOc303DSLsSYePmEQs1FTvd23qeHcm552ke0puxwi5noBk9Oz
ThXyxsu6c6Znr47vB2LM98wBvw2YAD+4VV0B0HA5JOiWTuZw6Ww7uG774ihLiASOlx/13QWfZxT4
uiLzFp1A+RGYi1h5xkcXLm2M7P1SXTGq1cT6ZJdHoDwCpEOQsA+HW9Ur78dB0zB464glOc38WXzl
s22vx9ZUv6io/+8AC1nvRWsMTxkc1jvhYBIU5maKYSpX/7tR58srgRaCvDX+62/TXy2nw295MVah
HzS/Ff+5fctPz+lb/d/zVT97/f2af67u/uf+j+959cfxbnP/H3uenjt8vn7v8rexeQc/3uHquXn+
W2GdNWEz3rRv1Xj7VrdJ89dUPvf8/238402Ocj8Wb39++pa3pEYZDa2W7NOPpnnq13X1l//RPP6P
xvnb+PPTXfecvDxXr/9yydtz3fz5Saj/MIXtCMBJLrsYYdmf/ujf5hZN/cdMl7FdR+Vx4pim+emP
DP2z4M9PztykEml3hTBdqGaf/qhh6tBiG/+gyHSoa9yXNPz1uX88wt5/tH//SHP+/khjcGCKJu9M
OIarqcLgc/76SFM9U8s9cAobNL9hLJkqAs4cNHOY0gVPXWYbJ2iJB+40HLUATbPBN0+ImuTnOAWH
g0uzi+Q2KfJEtPWp9ZMnHVUdGX5uPedzEBT5TgasOxmMBnxm7tsRCT1iOsuO5WQoSu8KFoF35ZNu
B9No4YBl9fexYffovxJ8MnvFhbLSkxwjw4dESYj1RKl8teepH0U4CCGV2Kia6d54LeQrMGdrLfXt
TRdb2T2wuKsmv5CnaHY5iDJiaMU2TOGeBn4swLzV5UoAKLgI1bahmlTNMg0Gd+8Ba17GIclEXBD2
wGazQ57aKEvo5rQkpY+2q13/OOS+tlKyFvkC2GcHkj/RodURHq8iuM0h6YYZy+xvSrupDuS/K+aP
OFmpEGtWru74t7/cfP9mnSLmu/OXhQprFMPi1jF0g9yHRi7+t1/VIUIwIYGgEr4fEGMlNbZ3bHVt
t472MAAMNqDkW87nCcvZLYk2gL6ooqHuAXsOomRJdu2hLlBSwzK9XtxGeare5OagEjBTQlRlmLGc
QDt4pYHDtwsDwgIyetVBll6OgXcyOnO4dSKYQ5gL8nPVmJg2aB7jnj5c1GEJ9ap78RpWfmoOM4eQ
jAPPA0YL7LMI3BEcQ4dYbNX29qZRxWM8jDbCSbXlIRAt1krGbgbSyzWyFEjO2Z25juf8Wp+14obd
TtSimQ3UZK2nrXdBgUknmYyuaF9jhNKJMLuYGj5iVmWc3SHdBoUdIL8dV7tsTHySOrrxFa3bM1q+
/fWAM8XC74R+1/4/ws5kyU5k27ZfhBk44EB313UREVJI6mBSKkUNTuFUX38HW+fZsXc7t+MWyrSM
VOwA9+VrzTkmXEiLXLrSr/TWJFl6L1o3WOUNjC5rAmkqJePlHbIcfa7NYtzJ4UsXe/oUdnZ5UEBw
RnzFm3yZCUJGUmsKzPK9jhL4lE66NwsIe3Kquj3PvX0C1x4T0jTQAm7QO3bJrbPwOhAd06yDYshw
ao3myYaDvW4DlzAkhRL29UG/qsaWeygqq4ygCMvnN2qTPH3txzF+NNXJqiJ9QW0z8D9Q32y4AFCr
s+82+ptNEmq8E+YUr1PmNrfrqrBSQmmKqdoB0tCrIWiH/bx87mM6MdhNofwgF/puKKbyQRvB1EK6
e4rjBDFqI4pgQ7tRnxWzuXxiJqxhqJOzJtCTf+To9W+1IbrLhCXAXOJmYLJ6u9ztScPq+9vo2DU/
vKE2zdhf0Vd6Zy9bFXSLzkr0f+bC8PeaXESySkO6PxakKzdIQhwY/HbMzv93znL7hkzoYKn4bQxr
9Z1+DPD9rsR1WJKR5FrpVhEgcBuQbpEdNLfbjDE9gxl65mHVf+RNeE2yWG/tIiA6FZR0lxZYmUT0
FtV6PIgBmvgrhsirwLhh/XrWWeCRA803FabVrnsRyH1mcb4zGBfkM/W0Ijx1GYYkfOC8+VYH9leZ
8b1eFzT8nFBswvUkax8/NSKq0UI4UTNG7cfKvL8WqYeCySRtuHEOq22t3fRHEnpr2pu3RXryoWL0
5SFKkUOG12oNM87a9wyZbv08G7s49JqVT1xYyVPwvQVbsIzUXsnXbjGSPe0nyS2W5t6NCO4Tw/Cv
DG1KM6/Re27d5cUtEadFfZ2cshFnVOlL99NGHJCm+8Ge42djELEwgz1AG+AASk/SNFrbxhKvp2S5
zir9xVXxtlLFxYid8RIsS1Yh6rJCEwJtGZgX2XvRmRcYJfqxd1z9NJd4bgT3ci8Wy/wcgl7DkXz1
lnvfGLot8HAv3cZYOm/m8oQagT6NRbQZuFrcm9op3gKDJmXeH4ZMaFT00jqIxAU1A1xoUylUHC99
T6k89JgeqOKOIAZMx1cw4O7VW76qMXn2w3kc8Cf04wCBJeBBfxkriVAFZ/nHiD0OqgpZExpaPnY+
63njSBFuhJ7TR1/N4uQXHQgXf2aoxhI25rRz2vxnXFvu2ddAnHOdMc5s8W7ruq13rw9kzGHTFfZA
iuvQ/x/3K1jM1CD//5HhSpci16QWcV38Vf/rbmtjyoN/rGAShQOBQrTB+xh9JapEMHReUxyH0fiS
iiJ92jgVn6kMPzkql4SGiEBb4ZrXoFbTNT62omL7zZHFlyGHXGJnf+oy9Q9KiPDmuukAeQMz1VjG
xJh1zsaTdgAUtlTriajZa0Pj7yqVmFe2lsTAyU7vVJu1J+263wYE3ztfp/1JGP64b5JGbN3YGveh
oy6eLcQ1VDlPZR/LtbJ9+u66+eaDjuiQzzyPMW7nQx7xRmBcQ8tSmdneSGn3mk5zMrLQP2XM+08j
AgQRGuKedjEARvrbq6YA+kSRIPcoImBy/kP4bXmdyjA48/CvpTXxK/ShitgRc6wO79U66rzoQ0ay
fUuGYpW7/2jVhux3dvLg2PnS2K51pOv/PYBh9m0kqQOFOyLjJrJBO9ZOvuVQyXbC6/MPMd3bLE7v
YdrCk51iZxfPkgGagd7IHf54XRxfrXbsNpbvmEcPPwwcSaFOHV3TNc9uenXhHRhdnZ6xUomdWWct
0+1cH9pQfgHM3d2cGn6pC99qncroF3+HEI92mpyZGdwyEdMONcrxUiEfxq3awWtJcJJLPL/LTDrR
PWSgavBW5KfGO2YdyaOXuFxzAclSJrDJ3UB/Fak6aq92L2FCJ1oIZM+W5bSHEULozqCmK/WQkvnM
6z0zy7i6TW+v2tL3NyY4mL15Ms3O/oj8wdrHjh6WcWF46fvhd4/c9pYb/b0oUQINjnIemBz9DVow
47yYhsgcta9z0BWbqK0AFRrZkxgUTpM6+RXa9nHMgD2j+ryWQeS/WR5W62zSE0QiD41GaRy5B+Pd
TLMP28gyprzMsaapOxONuMvQNh7roo0u/GfiCGSM8sC3ziBgyBhCTsvzVh/mzgxOUyTAEXQlP61r
kd9kmdbGsXh/wCyY+zpI4bk4M223ZZnrY9rNwT5KcRl3JGZ/ECnr1BJ//+yNp0Qr+ITugPOb0v0+
KZWd2GvylZ+/N1U4vrdqcdM6xoiKtIM70/ZYOAy8Wqow3Ns02mQSuKSPCJ/52hxP4ymaw2ZnTNYn
4YzB0ZtTNoOiBB+ZD0xZETK/YyN+i5u0PSHSvwW2P380VQPVNGmivQxHnF9xEN2LJOiodYOVhyX5
mM+N/wErudDNSNhfei4IwL2hHF/3c/8pJzEwtZ81Ps/MWTlUXswPux09553XpI/RxYSUezh7L8My
lgP5FlwnLgMrhaf8KFEdANhHZ2pYXFjKMivOcM/sfeWW/m2ySH01HCibEjyGXfrpLRElx3tSBocw
HPGoOLUgCaIW287OocNnTNdXqa6/F4Vr7FVftNeszRe0TCWBBJrZhXovI2563ZiEBkHf8bct4EJs
Djq5RHOWXOYazxxx2wTCDCK+mK4FSbAI1bSVlk/orzkX5PZ14WaQk89Txx1GhP3asAxGQL78MoZa
nAoRRc+8r4+Qv41NlVQNLv20ffbmGDw84zR3mNmU3Xi/MoZpRuXZZzezyI9sFH/Pap6vVT5uM6gp
JLok13oCCoB6wPgg2W9dyYCdqZtA0EHwWhtz3JLaiioiANfoghZaM/MC8VWC4EHaAhSxJuk5JE2J
jPs/QqXVoQkCcwEEEBdkQKkJAwfdZJj90UVuYkMo8jPEj2cVaoxOXbh3LdWeo/nYNF20lkA0xcrN
k2CPWgjyBhX3BdkAuOB5+gcgMjYo9UM60jsFU1BRkaVQysBWQuAJq40vZ/JR5/nm10HAB8F7NZRf
BTNzUkx4hcXky7XVDXLNZYV9K29/MWfxdqPdWBfNznPp0x7ubAWmsVV6U/uRPJlRPOyyFI+rUE8w
5eBil45o2o08aH6it3XrdefX0nIr4CB5hGFfYgC1PXyYLuGkJCUgdyu+wpCDCjQK+xpG2N5B/Zko
y9C4DE587wLEZHopf8xt3Vl7N+8LWPEukKXXg9XtVOy4XL8Hn8AX0Ah/PyyVF4fQjsxzQH11ngp5
TUMnPBVa9+e6d++jAnJcBQybSys4owZHfsfPGICDU24kyKtj6UObKaJrV1tnKtVFRmTq2H55CXXg
nAJgbaeiqdttpR0fNDHxq8Ca4xhZY07W1QhDNSRdgXeO/kYAJi3F6txz+a+bXtx1AatNNv/aMRP/
FHDEhJCblIB6ksDOLJDdTYyV2KjjYAM0Q525fm4Y3llXhvFQpkCRbDjSSBSdx0uyLA2sIm1H6lbW
QF6L1BObIB1+JCAWroqLxbUvgm/BxpoDc0+EZHzWnYNXhQ52ktNiFBkjwHHiHW1N69HgyVjnQ2xd
K997M4gsQO3VtY/KMJ1dhnxyna94c9jCxZRc/LEsdyJwcrGYlCfizWz//FomtI5SxsO9JKOrH+rs
mpb+CasGyTfOrEmWkRE3V4JDjvmUd3QfSXUkMRdxaCdxd8McGBcuhbi8lqHEKujI+mE0wF60RPln
FSpY15VU63xkWLBiwFeyr+9zWFiw5xZVo9eDal4EU13ifZ3oOx0icj3MPu+vZm8V93Ka8J9gdG9n
iHxBrAx4e8ECO5HtVeivshvaq+Ism8gXPsQq3xu+7xxtA5US7f4O/lhlrsoY7yVC2rBvZw6kyrsa
vvGJtaM6aNtBaDzXZrdWLVT5Ievg7A3jtXOmdmPhd9j8twoPp3hfVmCVmNXJAwKK4h2D74U0nSU1
t7xVXtoe4PuLtwiPB+Sy9EtRDfemyYxz3QzE+i03jgkjwpBxUmNp8s9MjW6z9lGq9v+gbNC3eO+j
Kvhex9/zEPyiGLAsQHaLvsjp5pb5zVNe+Rzisr7aVfU9BzlNIL37busAENu0jSwL8DhQyfVLFRBn
mjJomn5mwldrbjc7pqUxj2zGYyDktrIc/yvd04f0J/thYvmllLUqa7wKKIZx0oBhVbOGxoV61qJ0
ODSWlTzpmGRFPxwHm+ArNfTle4U3+WDSX1tDbNyZUQTr1O5adOy2c3C8jETsMb+aaV6QVdb9ylQN
fGzsiSwRs7PFmWSe7aZ0tnUT0EdDnARMGZ/ouktjmKWi+YRXFe5eG1yj6uTYs31C3fIvbmXIgxtz
WEXwL1qqwBW5s96pIwMSnx39hYZr4cpKG33L07pAE99D3kk950J6mgeVhSCx1/d9LRVhwUhoOOeU
oBL0uxhM5kCVnkwWFCiiLAmhANN1i8FoRHF0hzh7oTUEIKOj2s0Somi6QGVXyvLfdsvgoRNdT+3Z
+fhq2eDHyNeHoP7VNjV3PR1VDIgje/P32yNx5g5eSOthmsAPp86GPIyk5wARFFKOWXKgkHI5X0LT
a885tmfZxP3RSHlzQ1AaZe0NFzeFBUhZ+FocfEFu5M/YBKpiI3XZ7Kj0CB43su5SKJA7DXiGvaOS
t17itUCF3G6SMXP/bmlCyAE8b9aAMOJHJNx6kTOY8a3VGL0tx3zPDTJByLCL90Vq/cSf2LKruv2N
O1q/cAu5PbC9KmvmqhF6k4A+Jcyb0ScV2arwgmh1/uisdAaE1UdX0lQrIhNCnK6VzdayLK+v+qBP
t0kFlB0jD9IYTYcktaALlF4kSPHiX7i+zO6GmXlHfwknLKzkavu8o6DGyXXwKCFaXlZye291No23
UiZ381ue5vU3jPvmOerB7PbiI6r5+EFym0/uTbAd0OBupkR+TnYVv4dKJMTouABlWuxrZt0z65jV
Fc21xDJc3VKqsrvZNuWdsvTcIj1tHHtA4tw2T7sPh00XYwiYPPMR+Km1b6fiFwaY/l/BDfXky/qf
BJen8PNgb7TxR9mN1iOywodROGpjCGNB1pvB1VHUi9xgT8TNDdcm73C65VhBI+qt2jTEqaxHcYzc
X+A/uEFVLvu3jVSkIiWJJldvf+bZ6KAmARbXJ6PGtUS5YalcXmfDG3bkzExcC5rhMqWov6u5eUI0
yR7FUJ9UPlpPbSTTgSfR2uR+YdyBzugm664MDOhwVaAO8wAamV/x/Wv+KmJtZjjBpecS4qXrAlJV
lsXnOgZhEPGZbrSuOZ4xGBFzPPf1TphTtI+c/o8z2N7FHiS8Wis1IFVp5yaWRXqVv8s4mVahF2zJ
nyQBC/zIJRRoeRVBsITEQZ5bFqKSexD+mA8ro16XuJy2xbDglTnaZcUbE0+tc3nVbnOub0lRwHwS
gPZPxAVts3AOSQb/1OjVT92U0OAcqq95qKrzazHcwINlAyuYo28/D05zeS3A9B9e3JBFD1tfrm1T
X9B8t8ca7Ok1HUL7yjsBOGC+GUNn7hKm6Nd4dpYWppgBkHgzJR7U39SKwKpVtrFDh0eMkdkb00ZW
4bRBA5CpjWsa6zHpvo1dUOzhHBeXpeBfWdqMd0GYpI9qJowI1w9Emt5IyPVru3AFNYTcwQbcjzn4
f5jFmidsRc02t2eIN97kv7WNBzBxVudyTslRm8VZK++tG6foSdOsp/NDsodRxcl33/65/LazrPC/
Bqb+IXmnNh66+o3fLnk0BZD0UoVcJwgqKm33X7EIDaaysa9ifiACHd211RCwGnF7J0igu+UI82BE
1KCtq8aCJ9BSgqZTQ3B73u9fv6lYim9L8Xew/LHa4cqe4Q2K/Br2tLlFQOsizN1x7RqzOI7G9DGZ
AksvF6h3t7EvXhfORz3UNycJxFLlxce8mL57o85+aHgcLtEGJllRe25AGba1zzCvC2xJ1ypsDayu
pH7EevxUwrJP5bKkurF2whF/dc/G5PvbMiWsjCtyeeJCdE1io7+ZdJCvlv02NtyQuEzVF8w9iE4E
lA0zA9CwUPXmDJmzZ/f9VoauizWgX2FczK62cpJbWN4yw80eIdiqDaJ+bArLH7u2825J8MllrL+E
UTVccnzk65KuK+lt5V6hP/2S5ECdx507p9e4a4bfRjIudd3Y7cmoGVaVldUfXeIPbwI8mMv2BdcY
801CdnQKlnNLF80mfaqTt2RZDAqBOphj4v7q3VTxEb5uS2OPa8scm4a7nqp2NHTjLWS//pI0wTNI
feygoDnOvlEdW8OK7yIN4CsQHFiOMucoZcGcXVzq0aaSHWI8vcsPNQyGRBap/82C4KeV2dleWPF0
cUOFlHIEHNPoyn4KZ2jW8zyuDPScpymImweyk5D2ajl/cUm98KL8vaPB+7AF1JFQzAQoxSgbelH/
43RReq+9yjuit/0yFFH0cJto3leyg7hsmC3zL7Yl2i76WpX8Jgn00dfZuoB1dM9YArYv5yahTkwf
msHbc/8QO5pu/q6PO/urgVm2daMTcJrxt50nPzOYKW+TsrZx5BTcBqX91e4QiwvzSM1Cql6iaPJZ
PMucWHczqdM3j9J/ZRN4xpQB0VVqYclrbRuYpo9togd+aGUOjzbhEivJFc1LihoYdgYgnC4DYtA6
OJiEJ69HdfctBI/EUAboS51/vXosL2YQ79ySa66novgbs8v3zGB0KC2Yvm6QITppppVNpN4xBZgM
ry48zxWI/drnQWvd1HrgB7ceuTed8kJ/EimfHHmIq/fZscItb3APwSO19xMowJrL5vm1lJqrlUwE
qpxFTpGArOTGNxbbOpA1gTKMqdrUrs+vwcrfZdiDUC7+HnavY6+UgnuheepKpc+larBglT0zQG0e
htD4ZbTI64aix8pe4AhgbpRcRicb2N5xQlRSFvexz8v7gDD04gTjPrLKLxzm3s+jZJR2QYo67aNY
EsCgjW8Olr9dagfzzpfcr1XlfoW8dmOulz0n2YRn5DB/etPtL44+qLzNNzaPOBkhQX6mqwtA3e/N
BO2s9175vr4MttJAKGNw4RhDgVsa7S1JGpIK4UJKNJ8Htlww/FYYfUPWFp9mUDdvTgheappls8OI
F91doPobV0ANQMzhrf1CzdfJsA++UwfX15L3Dgh7Lz4XcGGuMLq7N8ecIM4GsOkaUgL3RuQOt0Lz
CcUFFH8Llsm5NgKeCd/HFIYXUnf9nreGRJsCqHrcaRvfnBNd26V888L8TwqxfxW5aEpeHyiS2eJO
s1OfGdic6pRisyGOa5V7OfiXkWH+uqVfhKbZQR7m8/jAUDTRFpVcrS2uvueWPfLslfY2X567QmFK
XCURO5NIgVlKVxF/5nefLl60XQAJgEhplrDqImA9+L3xuJiNA23YZGtctpLXV4TIDZcs0eNmUFYI
PojavB+a4ORrXOGzGw9b/H/NZYLuuskn8iZefxSy+Rn5ZbV/3XpNGXh65fa0acKa6WLTpcElsriW
OHn3n6/iRMLxk4R1pxti9qqlTs/JoLry0f3obBeXDNybo8bSvR4dRWJgbRyY7zakLji0UVPaSBeR
AhT3kza4xon9r4kDYEP/J3g3cIpGZHT+sKvxHJIAtRpHad41XtsDstzkpPCeXUujOzeT/RYb3iU2
mvHc0QOmEOPa0Ez0ppJsYee66t1qwvyYl8FHmruSGxWVBwe43EI+jd7k9M1rlUuLLyNBIu/eIQNL
2o5a7iPmxe/msBrJntzkc+X+GgRYpok+v+OTkkI43IbIAEZai2CwlIbYVjnCURFV9OWrAG9WDFN8
mU3NZeBsc5+WKz3Z5OqKIzWfeeYHMs+vr2Jp85VV/WmFXe4s7B5nRFTuOVlGTk2f3q0YeEmiRvs0
ptI+hTF+hvGt8jvDXmPUyDZzRK9HkDwJ30BYMBRHz+Qy0ziPFH65OwMv59msMhralBZj7BkH7VAT
BgPRVlw1gyc18nSog7BdvWwUVe/+m8ed+9dz4dFzbeN0kXFCNk/yrDwAA50fspwvgVenx8x3CgZx
LIGn4oOTxN84raFILEvXQtQOFL3MyVNQ0Cb3owMruEsd0sc5ndMrjjPsInJ8d2OXXaPnkxq7DAjJ
QWZcZqosYEZT5F/x+me3nJA9OzabS+jwp9c/oiD/QEcB/5SwegIeyFm8FF5pXMog2XmS4OYY3S0a
epUeIAq92bSuGF6raDq/Flc3ZDVpC0aG5kq1B2r4kIZWB3WIkJRenDQjQmr5qoubu4rn5MD8L774
OXKy11f5HOd7LKW/SOlrjtqxPphFj7fX5kMfeqGDL8kscE6vRjMEHMfO5fUnwjY0qdVussmX7b4z
BYl4ccPpUcEZ3TTMps8IWonP7ZYvnSwGarDs99PSPstflfyySBXgWLc07MPw6zDZ8W7A3osAjjzF
pLG+iHaOzlZTBO9i7BuolRhGCk9la530ENZ1V8DyCByUHG4hj2JiciE7/1wui4vqjj5A+istjGV4
leDtDR0bJXm/ps9mH2MDGNLKQzpFKqruN2kX0blcCndMQS4cOwYbrzHpayHf17xk06+poXP32jde
iwoGfcx08x4HmlqvnJ7j2OZfLXopU1+fphTndkDI37ConG485auuzADJLz994Eu1hXsJHEZavlyp
0iJLMm4MOvcRObVSevt0AU64SkEviaLR2iVmZG79Pgr+dg9fLUR2TK/txZkDXtFbGOsIrzpFQgha
xLOUOr8Wqj32cJXDQ+6zP1VLWNh/l7ZHdwwZ9K02mYJVYFXeXovtGx/aB5VoeYP1dGF+T07/zNsh
WXWMkYnWCtSvEgBrUifWhkAle+fyTn547oSBROVvkPLXPhg2J5ZDidc67ZcwXlCnZeed7CbzTl5g
2LtiVN9M/o83Hx7K3wWL915bxg+ziX84Rtj87BrGoF40fikJOdkKkTL7F7mzHoW/oGBnQA5qcp61
x4VHxr3x7DnOIomYY170i26BVsJro/iSG/bWTOVkwfJP+KvZtXviakqmTuMVW6WVixdh6RAuC8qw
isQ8Y9Xa7pEdEtUsQ957lzdLQWP1IB2nYpuYyEVwTauPKXTak5M4z6QD3gXw55TPSpxeX72WoSat
1sCJGQanZGSniaw2vTWC2WDQv+glzLznKb7F8TC8mb65pKgzxVVeJ/bVwLQjqL3kmWOa3o9VY6M9
mf7T/C0xna7jwi/QO5hkFav8+N/DpUZhd8iH+Zx8eRVK5JXKR51VD2LS1FkT3HZ4jYic4t/SryUy
b1vsIyLiGTJ10YlDChp/rI/0QsJbT0IzhD8UUn5j3pIyDe4ZoZLHMAV8h16cpOVClvvXgKlyq+Lg
pYxyzb427jB0cDNx/yvwNDFKxl+nyiY8wHJod3Oab1D1Nb8T/atz8/AUkGu+KenHrQs0U2cb+NAZ
7/JnQvbqduqn5PEaDRMmcozKn1AVyvdCzvTX3XcoAmbD/5PurtD+b7ee/Rt5z+QKcJV6igAJmTYD
yILDfEpdoHqypWoa7WsvPf/cjBH1RzOVMPYpy1FbL1M+mb5bsm9P9Iy5CIQkrlTmDPY8QSc/NnZ6
6rA7+kQfrggW5AbBi7ryPHq2yaIheamcMhJl1n6n1PZVr70WO6CHT7VEB5xMUD8WBBs0Vki3dgrf
E4DOySYcsFfKODa31RR5x150v/rULx5Ov4ytAyM5GUw8XQPyMmdoDcyuzZ9NEf6SbUeLY2AWVcEW
TAfuk6pemk5Msn+mfU2Xq5R33fFfi6UPgSmOOBSL1Mn/V5bwwU8ns0JbB8k9Lb7RdaAiHc8xbjbY
wvjVNFLuTSx5MHLmeXuUM28ejbSVa4cFB6EUW+yAy+TQIW19Rc+HDztqC5zwhFFlcdUex5FJeiem
/tjIWEBgbNurV9M1zj0j3Cd0ebbctIcPE5p1DVecd52PYrRG972dql84BgnbYOS2jzODKLxFbCJA
JR0shi6bwqy+NwOMPpf8snUae+2FPJl2pUCO38d4vKHvy56Wo/8Zk0yf6C1lz0DXtKdKy9pm2Hf5
9v7baHfll0AhVhIIewAQzyvkENE9EJ5xA1iYn0f0bC2IiYyCVK3RCZI0VJh/wNAQ/l2XkcMwXkTH
Muj/HbTAsehHZ7008gG/IU2STMBpSJ1MOvCn11dIdwiujIwAWvwxXERMryWiDjqnhMxZRGo8WxPM
qMO865NWx3aes+EMLCLfkPSeriO3G84VAQnn3uP+5pCUuUoMoQifjeqrtSweFvDYL8tjnUXj2SJW
5ox29mvQD1Kue/b6bbictK9FNuDU4L1X2RYFMDwUv2keZk8wV+Koeh0J561zYLsXcakPfzV7NfLf
U0iz8ZJm6P+7Wd5wAsTvLcGkyGQybGKNqZ7KQF9JuASGyKznpSvDRZyU5DBhJTeI0M24zmSGuSbB
Nf8CtK8/z2x9K3hUqx4Rw/FVQr+eWri/xG1Mct6WGc/FrBHzwiwmGZ4WwymysqPrhuExH7jVdDXJ
iy81KHV8u2lhrq8Rb63Yy+ezXG4PTSgCuEq8I3Rg9lNX2EyAcxclKkLFRaSB/YHpRNXUwwpVo7fn
osb+YiD9srJNXhvJIers9mv5tWd3KBNrerbWyFRLQf3+i3/CTLDHHE/3VnAPS7rOBz3fTw8kT9Yu
qlHKiaY62GrSVJMxfTESVsHRMkqKPctfgxNtCSQRwOWDFO1dlRnDWtWmfekEPr0pVNzosqw5CcVF
aeuH1XzqisH5+6ClM5PjNoSOnAq2WLEUSfWQQD6t4zftuXqjXU+/o4VUb3p+GNUkT0TVJ4BIaNy2
ke9fbbbpu40oCuDFCtO2+p5WvnGprfmkgUu8lwKy/piHxRoWdvcWWt4Rcz01ROPEQH4dc99M2DJm
pCrwlfBMWtA+tBM8HLjq+54S4WguwbHdzPGSWuhYgCK4+1z7gEVcEse6Rh5M2NbsY0n3NvgFgGMj
PyBShcpult276ltURLbIt+3cWEibaPeKxryXlZuStDfoRVUJ6P81PC9qJhVuaLzryPXvRJSwzQlO
z9cI0uuSnPTB3P6rCwz0xzAN1rfQoX0h2B39jmyH0Ag+mdV1jyI1snWG0vZ9yEPiZEZMzBiQQ85E
gnhM8zEXzrBVqHxeRruoiQ6OZ1rPAZjGG/PIvZs0aw2f9iOefZxJWDh0j9XaMEP5aHRRbNyROkyV
DhF6yyUlY2zgcBn++5NwBa9v7vK2oYp8ujgWr4QJ2msbuslWd6LmEdblv67oftMeWb3GI23i+Q+Y
1ZQE2YWoMLQpU/Gfr1qCblYjs539kNu/wXWXnEShdX8tmeQ7FyX5M7Cnf89TZX0kypZvyoJN2ThL
+HrrvkvhgPwelf+FnKNmYzbWqcHifEBg3n5aRIJoVKhfyAs4m97s3gxbnYkpJRvA0N4bQMWbrEdc
pDX571yoxJcEfem60+2PSZrFgeGQ+mJawRt54POvITAelen/HrEO7l5/x8bWfBOi58yQ6Gfw0mhL
+MW80Rg92AF9R5SgQHSIfd7KIS2vfdbcnQXRpk00oXUk1spgJoPHUmxeQjWkS6AakwkA+IBrrxTx
LjMxQXtudxgn1IAp28a30NLvyESdjT2iaK9e2DimyNTTB5CQFWiFfvphMOPxYidBF835rxoo3gA2
/WOApEqOiH2movsE+lcerYA0kpqQH1rqFRkRkspcAX3edHkmtzV8zo0xDN5TmFlONnK9M33UerVP
fOgghreOGdrJN8ZsTYTVzGvzwFwZPat+ywXL27FddKcRPCk/bxyjUxnrpxLqd09z+oXssT0iiIYQ
Frgl7OIclB1FC5K0Y00n9qhl8d1C2QvD1Ah3SKT8J92G4px3xk+VOPIUFlwfgqEsP4yiWNKUBvYp
Jz6VVDzEneGWSCAxneTQwmaI6q+5k4X3FOTpFteUsU3b/pO4KiZFVllB/xnQegKUWiWmxP4xxfHH
aNXJ0/DDzaS96l4G1mHM+eBXbkgCpBpgGWeeGW09oTlck4Tpd+UL5FCvOwFPJYJ2DZNkHVvDt7jE
6YDgWj9cEHorki3UAcPZu2l3xv61V7oSbYZvxEcHqPrVtOBg1rGb/7DDhJSsLDV2buRxQCOWfpvi
+UmrRL0D2dr9d/QcUEWvyjwFE4Tw8O9rWAmXoLgJiR0iumFd+O7nhHStX4kq9i/llNElFMnvMpmK
TRlKJEtZnu54U4+JHtrN61WulHFPCdc6xovQLY715/LywNUAIVuI6Q/ey/BegxK7M5Yi2UTn9u71
zxQDQoQb4iqUL++K0MUUdQHjhDz48Jg9UdRWxRcGQPMaQKz3Pa3/h7DzWnJbybLoFyEC3rzSe7Ks
zAtCFt4DCfP1szJLfTXTHdHzkkFSuldVJJjIc87ea7/7zdM8PLgpLd9AnZFwkdT1pZ6yZ2PWvgZD
4KK1Ksx3tMibBF/4KRd6do5S7e77ZXYw03G+6HIRcQcBIrFe+MdmIDeZP2yygtovSpdiT2uNHV1u
aG7meXuoPvp6mjzn4RBzNEoLjVoc6aNpnNne2217KemqMKBmYdKpXUkpfifjb11Nc71P5TszFSRl
ID0iog9S7DmQix4QuYzu6WTRZ99FJnEAdIn0WxVb2StU0mJnMRLYcgqsD+OydGsbu9BD6PkXBkf6
CQ+Q81BLOgMSzvXh4LbEpwhsiT4tiAD206fBKkCyZkNydocaXimmzXMAS2WTLnFI7u8so0GkuYd0
hz3Ww/aomjpp6UFvAOZ4yPPWxTA1NcfY74kUR0naM4Jvwrk7kjXAe6CGYmCwD6Br9uRAwQ+Ti3qk
jXpP0U43LYUd0+o4Uq1An8kMZeGuGWFfRC6jylYGJn+qWFA02ibyccO+dT4NXcGh5TqJcrnSztOX
CB1VaEMRbay96lMtkupEG/hlDnrz2OGkuAxzcuzxZt5jI19ZZP12nKivUgq+Gn3rRx4Q46SWLLX+
PCrko7Lx6ItagnQGFH74FbdgH7Jrnpm7oS4CyPrcunrDQsK2+C8ByT1mz/RIoOR48mAh79uFHjPi
EQAikXPhD9O7mjbR7LI5X+lfbHdmkAPNQLjTcsmkxkMt6qle/ejGuTvX2I56QILA3S17ftInynPa
5j/ddh7PYvLGszHEZFCL+tDk0cK1QAE1dyaRHep5bbwgMehOta+Tkz1FAnQvpoe4Kjsi3aE1X9yp
LOTAg1uItxCePIHCJj4PDzK54GchF1RO3jm1KEGLZWx3NYlsIBuWe5Bm5j1E8XmPaB5vXBdB4hIZ
BB0HDdWJZJ/qVmbdLPfQW/7MmL0zEWjc3Xqeb3GymkCmg8Qh9oP3uD84jnjHaOgcXOzSpBjR5QnY
psAO9XWffS48PdwXXfUNcykBVl5Ug+hh8tvXvn0pbTwqCehzqOJztbc7hsNqDqHmPJ3dwrTgKnGH
hpFDPE68idl46tDcELwFvYLJZUHp3DDWlON8XS6q+5+EpbefpwRzXpmiGPnX0ooQEd2cJxgldIoa
OWoYHdS1oclJmSfmC5oQ7TwrYZxbVp+zMg73sOxRIfRmVG9tchTWQzmdGuw5exwr+kktFaLA0wAp
EKU0U8W+3ObRyBDG1i9qmewB3rGUgpoTzRyrvTY9zFqbHKy1CeAFaSZP89q2SQpAGBpYvU0WSuTg
+eJyDQRMJLhZaCT+1RZVj7CMII/o7XT7b1/dAdUm2Y5UR5mcYSjVkVrSOfsd1WAXvCXPngMmZAfT
4gu2jAG1uj98G3OUAjSVX9BfvUca7eGE7OsaL/6z1mniUAv5+Tb9TPtXp0oyA2ujDoB/z4Nxuhyo
2o2juhXlFnbHMKkXiC729zB2kpsSFpia+52AxKsYg+w0lN6ygQosuf8cighKIqJMbuPEfrMFtHF9
dEaidxOjKLZ94cDF1tP4FIEnOGShZyGP6vM1QS72LhpLFGx+SKE0OfrGbs3lSEvkiZ5Sf9MGN90h
QojW4TB7N9chd1vzceLtUXYNP3N6xzWmimdNeqcLUjVAglFndNMQXObwd2WTpYT0Jn6DnTnxHaHD
zx1Y3XCSGjMSeo9oE3vW26IP5nf1IIP4kZdhySEr5U1j1jpuJhHZa1MjQd2oI4Lbx3EiSXq60HJ2
J2Z0doD3n1OlzUhSt8iR0GRQSiPTjcLWaw+TS+pynWVbIlrwrvrs07k/Zx+KED9q483cheSi+4X/
3BdEqgd4YmdvTjZuVkf7j9LdMnRi4mXLvwyX8lSh+kJhNIyXVMoG1IIXkm72RCIe0xSjdMWxCEc+
pJ7jLb5VqcsJKH5z7lBazXcoQ0OHjYqaUv4zMA91pkWpdjVKbXy14nY3p2vl+lLWKrvHKFnTCu7x
Ha99R2MY2RWWd34CrZUd1RdHfWfKltm12yYdSVl1dCZyJkJzzzI2UXSO8ibfdQsa+GBso7VegO+A
hKTj30rrK+xf3HhWPJ8qMp2lgFGSVGBmbugMzl/BzZCdiq58FdgVMJrYDdCAsEwkdG7sOgs25OZ1
O7jgFeXr7N9GI/Rf/Sl7ux5JSUuf1YK3Ha2xl1GXt2JjVsyc6Wkvzcla7EMrldxqkfDoc+YFtzqk
0oAMa5fnUdfFbf5nAax2HiMSOPr4B/qKgrKRn4dI324hsX7S2IJa525XhXYKBN2LjE7qJaONdMSc
c4j7LF+nKDHQGtGlUosZ12RxGKiTAWPTUtFTWoCxPj2GxgiuTZX9pH/tHjqH1HN8eNoT3urDU9PU
qDPxw1xHicfJIrs4FmjQjqofnVxCIwivZgPhovEzRO+YaEirsTOybDqfRm2D8S20zb01TpOU0dP/
Vs0LObDIGn8+RHpTApztERyEcRmcOmuVc2RCC0DzOzHY/oam493XCeX2MAB/tB8wGlDF8HvbUrCu
Fp0e5fSTg5r+0i5NvUUGad/mWuSHihxPH0b0hdf1a9vTH9PKNzBrkESH5sIwIb6k8gugllA+TaiE
sBcmAgmxAz+r0sbDSBjblnOd3AacH1bkPGo7oETp8ua11qpbY40kTnlpsBqRLyDftXyGeeShtnTl
NHf2ThXV0CpVXT+wzdyWY+tQ69a3sdGcJx/h+TUL0ot6lvGTnXUj+l0a4E+GHDy8Iuc0GTmsgxdY
e8/CLsPooZDzfCWu7KFatfGwm5Fl8ibO0/epvs38E3Ura0H/hXGPcfQG9oqoine2QmkkI7czvd1P
DIdeSz0E0GR7d/UMGrj0yrSY51xvqz7LHmXao1/IXqNvCk0fl8KUVJ23btMoOeEnRkIlz67j0s1H
ttBDjHx8H7bV9yUDyQRnrxc7v0Y1bI3xDMDSzdma0Q+F8rV5NgkTkCcMdeaokpZRIXrzKHWms899
5pB7MrNvZhteWs3bacQOr5aJQD7+gLb6CKq68BNvi6+H+QmdjNWQ2+ETVQDG1rm/TyCw10ZlAScs
RfITmOYUyu9BIZKDk7tEJ9q1BYMF/wk1Azg2Hs1DjB7fiJwXzamevSEMv1ioL3irQTHhynyohbZs
gBUpeiOHi2gc2dzXgueGHGyMonZ7IzSlKJvfIISLg1KX9drXwuy1ZxQl8Qo2avFiBebn0kNCNQmM
AXaL5RqP/Lhd/IXJYK1BN60EeUq630Qn2mfxdUHctI2rX0s6uOeqt6LnsSJuwc5E+62rvCeRZ+9O
nNuHbF6m55JyliJJ3ialFMi0zHY31pxyc65Zh7r/iVraORhacu+dsjzEKYFGTm3Nn3W32FTWb/wT
7heB93Hn5sI4pIDS7c5YnrA1/7CjvjxSySwwwPXsoUsXXgF1ZV0hXn6o1zw/O08cOg5VGTD2iAl4
P00d2n+S7DdDNlebvG7Dl7wK4UIn3i996ZmH0iYkWipkqpQLOmpU5CbhI1eTecu1n6YM1bc57bym
qy/U3vUFICKqyUBMOytmWkBOXESF33ZXEpeyBu/FINXCZLT8rOvZ4nQdlVsnTPT1X/NcY9ogN8nE
zLZcv81xaearAq3EJanTluCyRPKanRoSPVBTE/lgZgazv3+G7n7s25veEOM6MDp878l8UVstUMfs
gj3vguh82CRd327V69mwxlYDbjmzpBGVQONw5nzA8RjaZzIT745i64wsO8fWThyf+vyMAv+h4zBN
k0PJMjO4MwzzL/S81w9BRN7JKUIJvIDuK0mDLo2MrKLlXzFUyFwZ/5qDVO5obq/UgCn7kGizn+g2
QILAy9GyydJQFYmFPj4zwwY5PwYPreao7ooqAHM7zi3kVokw8GeS6dVoIJEDhRgaDmOEQlrrw2wf
cwXjEev6/UR78QC8A6UrhdBuScr8ULjceBtpv9ct+OL23JK+Ip8Oom32QIigU6X9jLcumXGG5oxw
YWSUKW3XnmlbjMSOn8NsmCzFTV4Q5tFi6/OFf6H8cS/D2vRM+t9yUV6HqmfKs5jpU1TwF/9kNCRI
X3JM55h7+1dDa8R1ThYZUZamG2ggjbdONLIay7p/LwY6L4GG5kdRrsSoQ/gb2J7K0ckq3pAq3mip
aR9x1hyLih7Zqgveoi4paN1b1cr13PwtQzLP8KdCtUqXa4vQId0IP5vPdjLMZ4/sVUI94JXMUhsD
SdU65WFCyl6Xfwkywj5UjReCfWpXlb1QFu9HdA7TZJQvCaSgFzTj2toscs5qvWm+zBlhm36qJ1tC
in9pg7CfhZ7qh4moIerk1H6edWZcpvU1MczkGIvwVFl9Qs7q8BNzlJvsDW4tTY3rqdH7BlJn8Msw
uCQcqSJRS+E+5fBUiBMxUS9jCzI2o6cJhACc0fJh0E5mUd4d1UEHiRbt0xy0cDvr720aPFC25MeK
C+oJVNSvFh3zTpeEFp8v2bEMybeMNKZNhUSCyVkpEWE7fgvMo0l3M9UtBaEAgqyRW1Sd41pY8IKv
Ne3SChkUh7lg12h5/l50IUIVKD8Fe94jmsRxyrv3wWdqa40+glO52LktTg2uudrkVE3SHEYoFLWP
JKAZ6prNNzau9EQWzxu0JY30TiSJVK4snnnsRT6fx3B+Q7Ms9kFao28MtQE0X1+uyxRXh/LqCCkm
LML0hxsPLxXVx1mU3sXheL02rfpWy7MlwiY27lqzdyhsf4DuZ0jWN+3ZwDWN283+zMAbXaOYNlaJ
32zsjPAcN9zzvI58YGNB/ljFLsJzLE9HE57GtcWjQ9aZ65GiKNamCbcXpAZy/gIoDwAP4qMH0Frb
qZ9/h9UcOls7KcI1N3zK7yUhk6+xjb1re+YpkTqwnGT3NZbqYlO4SH1aHVdDLZeyqamgaEJD+Oig
J6bS9ICNOGcwJYPxYsc+OU3FqNfQBYLjwNlh+3FOtLqdE3WWtS3qLF4ZqmjyUgfZn/8LOa95yhE0
nNQjgwL5OCvqzeQ+i85qdww79U3fZmLDzFen24LifgncJ0zjv4xW5jFq4Xys3HBZx2R7PteoApzO
epggQlYhTJqdkviohdlos3ZSPd7SalvDsFugr9eCvBrAo2sPlscGG6B57XfF4vXAT78rGzUn1uwq
8OadYHE9qHTQsaL043ruolvoptQ71pAfqPQOqd17TyFJNUe6yC2njJ2oG4tUCPctGHCIWU3SwPBq
9eLcoK4ku6XrnO+mEdX7kewXsdK9+U0vBubaUoeJoaw+fzwiK8FqrIsuB7izXIIA4GmKJHQN+aN2
t1Y+7evI4OfgJ+WYjIJnFTCY2SWK5zdWbCea8N/pExyMnpETWBTjieZetnVd5zdT1mYl5PAusMfs
DiP96NfQSLVxuBXyZq7HOPBskou0uQi2TOHY/ga/23stnfOPVrpVt9ORBmkB5mjae3llvwXkFler
onbSC9lhsMm88TmQS5c6p2SB6xK558b0krsYFxvvC3PIgvLq8neJ3QE3bCuQaHmFff675CimVk2E
HEcLluKqFoFp/xITinSHi/UajWRQ93VqPdk+l4SGD6+bkKW1shcpaIaf0EA9phiBeGDq2jPKQbog
IbM6XCjXXnV7ZI+nk4vW5T81RO1H9Eflc+sSaSw84lojXFhnyO8tE3dIhgMacfXD12E2MExmSZeZ
sPLC+BUvAeYkBrVnCOzOKpSWOAP7xqVBzEDTAkf+cy8yhPldUXLVY1UjCWncjk3XMqr2uqehty5Z
7wDzd93g8HH01ifOIn2jr7lnLWdFBYljxlFzHp8Ye3H3lrdwp8T5U5kuX5ak145VYbmbilkp5ShP
cRz3p8UYSIYsOoeIqGS5KyqAYYtnDDjamHbX1LLf3XkxTn+XvvONU5HKUaJXXjXk/2gejPENXBmo
RCHeFdO/avTPSHFHBO9+fknAAtxaoxPMRutfjIL8MyqqllmeH+4Ew78vM8WiHgzeCb9lvuHyoz+b
oSTJ0PS+GV9DaWFWizvM/hFL93qKE8JBcjBhe2T5Kz236b4J0bw3TXkhY8nd5UnFlN0ekq2LqP1l
pEblkJLOn+lBrswF7lDeo4R3uiDzV1paJ7eRWGw6ofs48dxzBm2HRmqOYEY+Yna4YpwZknaRGNpe
pQ+oCAEDsCvyw4jcdiNlLqNUg0YVMEvL5jK+2kRyJX6HUpBzwBDHzxYKw10dYVjSDf/hWMHIgbPC
gMjl3XF4WmZSpnUwHcKJb75c1COjeu06wrj8ILiyf1I0zE7/qDD1HjgswtYp4VUMpkC0Ro9VPSsz
07wyQ8LVRIyCq3zKcsGNj4qJgz2hMuHPEUfYq7SFvUI8ciOUQ1ocWycIlOWr6Of1LLmTedI+mnrg
m11Wt9lNIqxfzrJJdKO+m3vVdI6Sob1V5aORFQqdqCMTkOzgWqQ8DeWI9bFipqmklp6C9WS0J2zG
Mi2zoFXCVPkJc3eyoeUDuc1F4JmJtD5QB9186T5Wy5Q1L5mAamNW+rj1iC9CWzmikeNDmHHeLXBM
gSN9CjqUtH6yaNc/gzI3bmN2KntY0f1un8Djg8ixignrZ/BGNkz1rNtFfWsSD3sZds9A1+llRWF0
EB3XIdFMOJq7sjn1EiITmjYtkdKZD0VKtFMaFt/s9jiPdbYfzZTUMklsMSMvOLSujZeZlj3iKz7p
Q2vPt3zWnMMwWLcq67zVQDNjh8cCBKtbNPlhMquCEtfzgxWTyu9ixi3N2QFJmezspIMJLoo5GV94
FF8RYjDkBkjYZ83rj7BDP5quDUm6u9ntH35T//goaZnEiONimA8liBZ2UoInGopr307maqZRtUo1
MlDdLCpJKWepdN26dsXPpUd/WlYFWr0a6zvIpeKp9YzqDIpAFvxFTCpPVuLfoQ6dQVUG021qSQ2I
UhUHDSUGkZcXEy2Pk93vJroPc/apJOR4JoghntccwexNXRA+19OHXGTFl7LLaJk/Hces+dP9diIi
qObgpyHrAEsu5Bt2cDEayQCpo22vjTW4MXaCy7/UDeOXWqPf/lfkoPQNH43SzkV33VdzN2EECsnD
gPqCC3V5hfrFd6B37LMm7z9qYVgFSBQ3YLv1SWzaV7TmL8AAi0uiLW/FIIa9VcOxqMjfNe+Eogkp
UOpehsVMzmzT5BiZhnZ2pvq1/MfLr6wNi8CACFgQKZdtRMnrktCdTMlnWWirVCUfcA5G4VZIVWa/
cJgVqYtct1g4WvWx8X3oy6+/F3e5FBKopJa0wEnmBeco5C75d2k7c9m41EYZ0jUlDYlHCik/xptR
IKO9tHYJ7sEPjBcaA6huuKILF6LR5KKRwS5CDP0pEeXzIKdwauE6zS9dm944prgPRw5ItdjNHpO9
s/J4Yse0g10OK/JWzm0ISr7zuMvlzVENhydbe7c4J8IUM+4Dp/WbQMjuK5Wzl5Y0raPq54d/AIO5
cYyo3m2JBGs1Ozu7WrlUsArydzfi9BFLU2qlafbFTV3krJ67ozvNaRdt9UZn/Izhuxo/jWWqf9S5
fD7DnovukZiDvQrmasLoPr01IFh29ijycyqZJOhUErxLJaG8mDyrlcj9bTS5/gFQ3B/fzEhH4QiI
CvIj7kFbgniiNgH+v3DsxyRGmxhO/QvV9HH2bXR11oTRXIj5SqTszyhLy5PhQrWoOXm5UYkGIbbq
E2BAYQu8xqCkgri4VZpgdoganbORMUaPbN97BjS4nN4zEjSEkxN2VRF0sBqhvw1MUF8cZ+qhHUZX
O2m2GOXSa6YV450fYCTNJAWVqOH/UK9N6GA+5Hw0gtD6/8OvUFp0FDQNGXD4LLn625Wq2TI62jdK
gw6c9DWnv3vSrJyDaFaJL0bnDLB4mJaSeYcRERXAJIx7ZsAeirFH3sI2I/e7SJrrsLj3yg6yV+76
xipZEkYaKcf8JaiL22C14ZqTSEQGJNSGVTIURNsOcw8w22xeRLH8tHVCQOgmIbWTw0l/Sm44F/Wn
gepsWxZGTv40rnfTGSuZZKBdjBqDqJI1WnXKwdYft35t8ZklIjsbUU4MJ5pMx/OYL6Df5lxSQP4Z
g0+jOZEXQlm6+lv+gS3CupNiUBMBxrmaG/w6R0tG1QF0KJCOMAgpu6Zq3M2i9+KGYx3qdG776yWZ
IC6qWqgRmNYKP422mQQc2kW+a2PcbRZ9wfVgFs02kn49teR10F5cPfwBe8raN32S3pxcGlabBGlo
BNjSAVIUYPx/Ugv5f8dUwFbeFBkwMbYqcfXI6UXhjAiaqeOZWtI/VxzNtqmJ9zKdkP41Y4f+Tz5S
iy8pVIs1LhtDiuktuQRcJwciVz2EaWW+x17OPddBhH78eFFY08dhSB2DkiifzkK2q+RUfTZiPGKQ
mD4eMfAB+c/H73pYfVI58PzrwFiCzl75qZcv737JKFv9Gno3rGfhhBeFiMOBRRQqygNyV7hz5X7e
kDYSYgzNppQPxTr3ZTje1GLXQj+iIHhOgrJdz0ZkM34bo4ta9Inmt8i4cOSkDr0IOWVyTGXLpfXb
4ZSZh0gOjYOo00++B7Jo5SEd2dA/wv8mouU89Y7HTLudNxZTVn4QEpX1Ba2mW/spWIaWjY2dD/cR
YCYMNDTijsDoN8E8xWdPLqDJcO53WufBXUxerR56pTl0iLEd+RAljyEHyubaRd+2zmVdjgTbhFjG
4Llq/ZfE1c0NyCw0DP/8oXrk9W6x+zjGxpN54L/qkehg5JwwbZyDLrtnfdvv6XjQ5honOz/T0fRW
NuGBG0vqxR25jFUGm6uhJW3XqCX6erpyQS5HxfbOLJwuRRuDw4kaMK8Wye9agxHWpX/2xtjBW7tI
il60NjI3S8vsf/GCYfsx9i9CwkapLqUQILbsb8iRCEbE2szvz2IMCfY+EWU7t4x/pKMxhZiQkUOn
YO4wEDQVkzvEUy6UZExRRD4yYsg+jSKhSpYe4pIDsZMCB+iVt5ikvfPHTX1K4scszeJqIWKuvsTS
Md7AO9tXc/K07JH3YRnT6mE5V2m+QKuKnjytTvbKzehJspR6pByO2uhmB0xLBwZF7skHYfyx2FiW
sUyFaAH4VS1L/7OgTQCmuxiv0mT4cX9TNzl1u9MWOOMaqlzDS6CppG13qvi2qmeJRCosEfm+IQfA
THZWlJKnlKYUF2WRUzfjQamzdceV3y7N/T0B3DgIzXR2hklPeuZ8/gAFIB5x2ZNJG9wRijVrE3rN
1iZY9SKcgR6NDIsidgABp6yT/woimtniEmGwtfk7J20qoKFB7H4llKg8Bs78KVZdiZa+4w63sb03
4SFvicaxaTJa1sNKUvsBCThmhFLR0fSgRzMBPPZIE+i5G8uu5iO3pdupmiwSbuUipOUJLUB95oJl
B+Usu4FvPF/U0rbLcpj6FtT/ktLT6rkFVt65qBJmJnRnNurp2AzaltxLrMI2PkjrmBncJKqhaFF7
N3l10lCCSfBnvbLTuj+jDuWbAmiJyEqQWhHAJeTlrHBtv3Oe14jQ2dvjmNHUZDGk6akyYtmt7KLn
LukkJG28Rn4ywcEiy2KZETg2QUMEG6PgV2G3LuekuDgJh4Y/InprNctvZ06ZUtNI59vKXj1s/IVj
y98ev3qktwjKlhlP0ZciJ8+ttLLpzM1tOo9SteQ6pXHEHI39Qs+573f3FNgBMosCmz9mxKcOg8ge
hMrEJK2R7CjwQi0cQdwy2M94vw7qWeRZT1NUW4xtSVQZ5Iw5rq3uDKFwo2xolT3/caWlZXlnt+3R
SFtfo+g5SmrAzAH9wEPWIFzw4JZt2sw396ITuI/9E9p797lJ6QfmefWDW3azaer0KzmkiGarhhmY
5bO5cpAbnpsKUcb8AjNAXPPEml4qkerrkpbRQR/onWoG8jas/M3DMLyeScvSQa8Ki2tB/1QNOtTI
Y5FNkyDFKIHrxSSUFNwkupnZey8HBiD2YmzCfo2EdVyNhTFWe3CF9hH407GSPf1FlvayiDlh3dHX
wcAOWoSgxyXZOpd33dCLZhwcSbNTGp7ejueL324jj4prMZtuF3Vmf+t6eFCwB7VdOczGBR1MfJg/
Df3Ubz2K3nsgF4NOHaZtJ912Xvjgfpl+KttmOlQ+VJ06iXdx4Cz3Mexa8IkM3yAHx3c6NCw1KLLa
LHTImt29ksLvFh42NzcQER63qFvAYHezFN1b7WgG/+/BCVcLAQcVFNDcrTHRQzDe1rW9XBK7d86G
+WnMmAX/DeFReoOpG37HSdIcNd01UOwugAF7eM4wId1rNiLM8YydwHbLJKR/7WavfA7iBNBnrOPN
6PpTlxrw4zkLAuzzE6ZZmvMxW1EDFlFpaCddfMNMAeAeyp1O0erUsaqg6qcaxpcXK2C7XHrLGg6T
Ty99ceGB1AyvwtLmgM6zxui8Y6kFWGGMkEKLAtu4OxoTTT19q0Rrf0FL761GqsUbutaeyEK0Jkme
C+aMlvtzSL4AR39dDOlDl65rz4DEllXIfWZpl+Zy0zDZIHpWrF4S0n6g/dT3dRNV8OkW/R6QwgYJ
sevWqtOE7C/56DnlTkQqsef4u2hq92ls5ydyIRIUMS6bk42fFeyzRMQpMZenOyVKveVVl7+8ekNq
qeksAQqdyJHuFh9ekJ1Ba6tMA9O74s6BK23OQ1bvMq+/fxzcAFikO7godKe9CIkSMzmksRJNqhZ7
mCm4o6lkoNU0BwcZ847RwxP4jemICwEYX5TXR+SEX2Pm5ncauc2Wk5t+MGzaWh+hoBBOjPXE5H2t
5nxR1aC0afy90Wu/kwT1ugiD9smZY28jCn3aOFB1IxI+P4UcRxTJLpc4O/WokEmhjQfismYmSrUq
DgpSYcaBthrDEUiSPB3x5dg1yZifVeGiShhGn86xNbOnfPToRMaawSHX16xVrNEgznRKTrpNZA4T
F7Kue8YoxDUjDJqEPSJ59FDFGzSku+ipgK3w8FwO/vRZPU6UsXOKl8U50cj1pDQNptkS4mmGtWIV
zvzK3nb2QaCsqZf9lzm20yeNBHcgBv5LRPsA76PnrR3pn1ZgJLUk3pckSpjsZeITHGD/AOV6ZALK
xXhzi2NVyUZ+Zn9pfFwFanAfUeETx9Dlq8hNAd8SPjJoS7JNANO91677xcm7ZZt6Br8HydwfNDEm
V/5FTpOsFqlY5y+I2egeHybO664ttLta7LoLVkHbpDvcm95mtIidi21ofnAXkdaPJlQMZm5X9ajK
Gph/I8HpmsHdZPGIBHck5XQgDp1meocnGh7ffnCg0XaMufS+qO9EKj36tMLkyWD5477Z1iUG2WhZ
di6pS1vdw4IV0Fl7vI9jiEanGuvTpMCTtdV+kSOP2zIaxk30ItjU48qBTrb2ZAMSH3bHvop4VeGZ
1OJPw3igfiItdYh/1nrk7j7u97FbnP574oIr84cqDoVYZogHIXABMptj2tg/HNOgZPi32JzUQu87
zkawnUsKYgKj8jsu/deCBOcBWzPSPoUkV8NSUjXQn6AvoWjxTxynnW1gNj8LWDinQM977nbxs4kY
5DYZMDNHMqNXsYtiPmALv3adeZsH30ENVtanYcCAl4NUD0ZjrZyIc4sdkekIVmMPIjRCTJLr5aIB
Yd94VRuvVfjF0hUGrGU2VOM2lqG4qpAOpkMdZzgSLhSLoOPYwjBq1jZlBbrAqvTPnRwnLmCDTkQh
+ftpQfWft95Dt4+9q+knqM44LadEY/wPW8Icm28mVS8dNde9NPhvT3xU/RqeF4msfr4tdVEc1RfC
MF7++6fi/AfTHG2XZ1Hd24Zje3w+fGr/K69r8YWtmUCit1aNWD33xBbFf8+snaVsRmcXhUxEATL8
ec2ADMpXZwxP6q8EXTzc5X+V54DqiixK1n2nOa9538EzFVO+I33Mee3ZZg6p0IyPP7W80b9ERR6t
dGnxsmdNv8K2f04s5q8bpSyOwhSlDXol6OjyRRVkol5EMv/Pi1jTVqYDmtEKW75w1NqIsuvuSc3l
/76mNtde7rDqNasVLc5zRvfqL//9e+o19ZfVa7Hu1v9PPppNJs3/+RaQU2OS52sxQ9NRGv97PloU
9ii82ybf17RJRg70Bw84w5pY1s0w190jt/WfZdS+9m4rIGBKauqChGQT+zksz6Y544WaT10FEncQ
Lju8QApGgufO9Dhnxpm9HicUBT2dhZ3DPr4iZwmITMxBXoiVSwQFYY7hDtonzAJ2d9r0mLSSqdxo
Pu4UZsR07iORn7L0UMmDdBbow0qPXZinkAdPkzdhe6MCYcDXbQMdYEAAdfT/2SxM9q3/eKOcwLAM
mriBofum+W9xZraZDByjrWivwTXeZ/K3VovfUHvEjhZt1XknnSZ0RXDFYh/rtIWjSbnY9PBT0o3j
s3whtiIwFL5JJEpotlDCEnSJSZdtEFUtDwNlFehlWJ+Djpbdy5urO+O7Lov4xyI3ihYxx3H0pz8N
LN64X8vC2eovZm2knbNqXfqoHdX31MKhcp2lOJZ2/oOW/fxs6km39jFlXvhaxEAfxHPAlQDL09ae
Y0w0QDdVayHSyEVozOqkjlKlnP9aSQHjJtYBPBETfBpAbpmoHKZVTQQYqh7rc1XYVKvdACN1cExm
9xIlBwpEBrPSdxvDfiKq9ESnCqbPzBwQPREBp9r8KSEX894OZK/qUEm3HKYWmsZVA5mMeXAGg1wh
EfWoxKWPpWyly02Nk395TFxzrU6sMIC8rT8mJKgk5nIy5BIBCwAi57CRkrJSHvyxGvZtADbDLRb3
lLogZaLMHTa4d2vQd1ux6B4uZUyKhubad8M3spvgzMc1Ju70ZhKk7bl54B8V9wVX5tHXjd8LRtY9
XwcNZXcy302OIMomkgDaAe6lT/uioY1H13Xc1/jWmEcnNdRAJHm1wx4SFOCAG8lb88pE24H9ylaW
C7h5WHKggoMeHKFEE7o9ROe+jzep7P1aUpSfZMbeh3Szn5pw2i2laK8GaaemIZNhvabYl/H3UiOR
3qmc7g6lJV2FdFzuXXwljGhtpd3wC9jjD6usScIF8nq0nGS4Q3BiMo4strMNgL2W0TxCN8TWZX2a
az3d+7K9CmuMTm1tNMFaZOa3qqp64DcICuoGAHCdkeYxtExoLbvST1XdO89Rtahxegh8Uvsfxs5r
yXFky7K/UlbvuAMtxvq22ZAgQR0yIzPqBZYSWmt8/Sz3yK6oyumpmRc3gioYJIT7OXuvfY35vZDO
N9UdBLc7C3j20TY65TIgfLuk3pRTB2FVEM/o/dNiIhlliqGgT2jnl76jWI0PgXZRyEpuUss1mLQW
hltGq0JGYOvWcOyjfnoaSOQGEuy8IJPYN04ZXahXrXDwOQA8zksyyULxzMVnKqn5qkC3t104BENd
fVsLSq3uf9GMsh9vMxzIj1C344V8jXJu0fsldO7oGrk22SxIBebDMnenVmC95CDVJZj1X8kTtff2
nKeXxvA4ognRC4VT0LjT+G3uJ65+5D+9tE34g67yvd3aK22ZmqKNzdcQz8mz7WFKVkpX31p9ZAQu
//qGy2MBSDx/zYQMqEA3Faya13ylAjZtJXOqt8k5SbCi7tBuVkS1AM1GBZ4SZF6bN5v6xp6oLQVJ
Ix31zmgucoIhB8ce52NF2wdiWHh6HxooLHFVLQdZIMydbAw0tNO6kGeQ5IKzLqUur9ivAvg3UN3o
c725g0sx+1HSLoFGXXkb4kzYYlyI96OohYcDOGonFj5gqyOPRy8ScP0mhqBTPH2bskp/NMfnakSX
DX9Nv2qx9mSSbbRB2tWw9+B6gZiZ+95ESAy1sptThePjqAH5QbF45WLPUGHjmwqjJ88iNckJUX70
LTFI70MTax8q1Vj29qjhH/xzQB1vQEl0S1xfYW3sVtd9TVX872T/KZ7v6nBRsKGRZJO1k3FQaUav
9ILR6s9ujsAbzO1LGnfDXkd0d5LDanExmFKWS3ONHTsRUqTEdWIW4iq97w5PdstphaU+CDixOa5k
hJm4Un3gBWWFG2vGqFst6A4T945s4wOWkuZSdZW36ShFHAY7JPubXIAlLTywIOmZsxJleSGNoTdv
nAX+sAT6e+zApLBWM8bTIG41LvoqbP4HFU0Jp2DQ4dj6b3EafyxMbwhGwX0yBdJgoFnLslV/nQbv
xSwgUtUxVWwEm8UlpTobQDNRn4ekfjDShcRP5Uu8qM0uXJ4jLxqCiKQvdAbJ2bIW46hz/m6FkE0R
pHs73kzs52dPI40hjWuTos0a+hqmPqhKc59wocurDYEaCWXjNdm3IodHczRiMpDc2LgYc6jUdbtc
HM4RoFS76ztLLVdNpDtaGaxxUIfTc5uYmHk6LuujqrRHt9W1C1Eq6C0zbE/lpH3KtfDrQsMPBwGx
TEppkAgtCmZK7l7drFi2YT8BpWjN/lxVYAtVTuC7UuncTQ9edF0nuPyceMlLayG6ls5d36b9vT0M
CAbsQ57EIMlBNe8Tmlr3gKOxECBM8yE+TnQvcxd3ZWI9DCZWW9vUzmYDwb/XcENH5SvauSXbkr7y
IhvqrTmle9lft4bmYx0jF1qzsr30fFk+NdmfnSq9TzgJ01+tqztzGrTXqNL+aEpCA+hbXPqCOqSX
rQGmaJ9gg/goF9hz3YMLjzhg1ci7D1fKpYC2gN+1mG56rcCtNHESIZVrK883chiz/iU0vDr0q+pZ
2g4Vx3b2VaV9RbDmHO2iC3BGL3dNWRiXJDeZxmsZCL0JB4abADJYwhkw4kRESAOjbou/ePYduhIE
Yef2iTlV4luKnQdTpy+QS6z8bAK694g+vJsSE6o9DcZ9JKBQkyYq5yp+DDLmKc3rRvoGeaxF0laU
5kdL6DlXpA/bSVyiJYaasuBMt9j9mJQo3KXNLHd0JqWcy5lj9W6wcjrZjlHTAp2u8mNIj8uKuuJ+
WfDoqTost2nNvzQ9tkWJ6PKopRPKzORqia17d3K+dT2dukZf/vBU45bi34buM56ILeFAGLN78OPh
oRwjiLP5uqeSVR8qGgXbFMD4Q1XE6ynry7tiXufjquvReRZDzPJcV9fyIi3ZauM+2p6tBRq5kUds
gf47XrQbm6+As3ExO7gs2gz6+CxCCQcyRlgihRtH0TlGRXBiBdhhX03uH7adzZdQlJ8avUSUoPkO
rluv166U+trbirnAr3JsBVLzXcDrO9D2EHz7wPTgpdRDlsKARMo9lMwrjXRS8MqCF5ErZzcHDJal
1Ua2fgw1+dZSLN5HPeKCocFU2VopYYiW9TASyOlbsLj3iIAJBVZwL7prFV1cdQkKUgs+KoaD1Dyp
sg9dXH4D5Ul2ElkobemEeIq6codNj9aI0BDVNsZSVGUfC8rIG3eIToq1TEcdJQQ+C8AATNsd354N
9WEJNcWn2h4kXSxgZsR+bVz8G4XTFw9KDkupiGYEV1V2kDgvtBogJHV9g2czQYE/qTeTENjGpl+i
VxZCwlsKeUJonDskPzhCZoC4K10oZTSg1tNT3tahRquTbsEho9yzt8CjkkWYjFTvaBN1FglMoDAE
O4KWe15HXxXUTduWmTkzJBq1mQ1o3WxUnESko+Spa70kWvgYF+GxE53ppFzXloa0cfXKKDt4UfkJ
6bGxT8nNDGpjfQKcQjxAGlvbmS5X3lC+7wTjqLSN/eKxWJE0Q7VyVUEzWgFEFBkAHPYbE6o0WAFr
X4v2Br1NWPel8tkAA4QmdDmodmZdCru9twpLP6ii7DohQT85eBNNXRvnzax8Mjhi915rfZHBj2qP
4DIBDaqI2JVMOBUR/kasOrp0w8IwB/zVPqwU4S59WqTIIgl8m5vZCsZFDTxrdq9pZUDKpTyzQ9Yu
w/06cC+TnkGMIwPKz0nhGcbyB5S4DITuQ+yMyaeuGU70FZOdkpnjYeiUeVsWK0iW2Va5pJXJnihs
v3IGjcoCskurG3ZhrWlBMRRnzmDO1aya7/RhWLKgy9gWLQaZYjR/pKVhXpoxo5qhj0/YuanXUZTf
NVNtfHCRrS2sDi9m4am71Bi+JrMSbTXodFytwInqFcVV7HT7rlKra2RxwdQVqDRJ5B0qgXgioR0/
wAzD1YNZhU4w2RJ2HZ3LZUp9Ix/KiwFeH80oHAk54FP0h1gzOQjoA+cZGUuCqgrCCDfUOHQb/Ior
hKDqzrDRYoUWmY20HoOets4jyPz9aLTDvkHbs1PcrtkNNX/IW7VlW4AzooVfjJdaYIJTA0G7GkZH
UqYSiB8fMDZDNKOwzh8D2b6CLNPScT20aqmeqB2vJ2LF8vGzgeLyMNkQ25pqTp9QvI3faXGS3UF8
0wGXC7FOgl5gefOHETXwUzFRnMDeV5TWp9h8xj55D6nElzIQ0hBxNhkp8hSalWNZf7YQiiDaTtar
QsXYN0cXIns4rmfdGZDDR8ZzApHmSkQTKfJ9Nh76wh7olYf5jjovWhx8HIU9PlkLJbsK1hws7OFL
C/lm67YwLaYkzp/SBgOZupTjdkvzMb0OYsg6MgXTtOswDajRhouXcsi9EVrT3Fhf0tXkc9HLuIyd
PgSy+u6MkMltBWqqKRwmvQg2iVMj2YfuiuBVrdZdtprWbRTJAc5M6cYjEmzP+sFva7u7dBZnXLGb
yPYdgXTpGQHFneG8NqMesz+BWbWE3wqfCr6SCNNlL4YIa15gqNYXOv+0MWYcyuuYddtoSTJns5DT
iNBGp6+SRRlXKXocGYoA38VyANy0oDeVWuVJ7Qj1soqmeTKd5KtOROChGEfjYg3jh0whZInP2PMi
z6NZb3+ZKk9/SKJy3+aInlXIvA8hBg2ife8ty0v3k0FPW7XI3OAMXT0ba+T6Sa0/KoLulfYExXW9
ecWro537OHVEvF0wxJSRCtHhYu7+whfs7TvRv6b/kvprv87bN+ewI+zDMYLDOW96f+AFF+oc7YVM
LhMjpF9pDadH/aDYTIQVt+guI7pLYZqVAwkty76JIxRXQngph8gghSwytuzCytjTaFv16T7q8WHL
uQdXq4gOKWK4tSlowjPUdEi4ehLh4XonYPjo2JOqvjYuOpfRSbwdZSXihZJMD4+FCFIQ6wyQAUyL
bbP9PNu9AEMqGknDcCJOqliayFu5d88/WN8rZYEfHMdFpGTTtmRiQF8bj2LBhH6DfcfYDzpSBvL0
qNq6CVLAMn9QCRM4sLgD0dASfQed4VsjatFypqEITHGzrmfTjJvTUKhnCxjDXT545Bd4+vPq4F0T
XXPZP9dMwtHS2gBXIcT1Y4IVXzHcZ9VFc9ugOPJHm2gkJ0vVIxxxBLlYuFdb+M6d7DVz6j/ias4u
ldEmH003OX1Hp97fardhsdBCBXdNJlqGkuzXIgROYXUf5TWlVIAwM7NyH036p6vbnYF+ZiewE/Uj
yi8Hryq5l+V5bLP+6jovuHCsY9yubcHhON8TxE2cRY4ZjAtceNL0sdxOGl64dzKsXmU9Mkj7PjYt
FofWOr1pPrIU6Z0iItTkpBPoJt1HuZw305AUEnr+YWrOR+CXd3KB1lf1a7bGMDXbeQjIlrr2TCwK
IVdTxerTJSR5gc4pmXvWAHJz6bBUZNo4MmGNPkhkdZuhmRzBY5NiRhjO1LFCoCxV7loCjffakLn3
VUXQpU3cqY+SI/cRgFEq8+AfJFwQQpHIaWn2APeaJUYApLPbraKeCOTN49/r5qPnfiAhlLZVThdE
TgagWCK6aevrgA4Kk4VbUTBuVV/3IsTLuB3w93WllexqFNOEJ7L7J4YtFDLQAEfDbK+hQjmtrye+
7H6+dyFb7mI+GL/WH8k0f2m0fmFRCEWAgvLnviOIiF04JXyQ13a2rt5mFx9k5GbKLu47LIgAo2tl
/mQnxbGOZ+eY/KBoE54tsKZARMGJAhv7mnpkDbkuha1hUvmHYLqgRFmvjjd+bYzhGAtxUKnZGwgI
9SnNjHwfmT+AQ7SXuSpLZdcUSvzQq9mXduIkOnFF2qyOFt0s/E8NjK3MtZOzuaac24yRhITlrjRo
l2OJ0uAalQvHWguhRLXih64UVkX65fssz452qBCvAlm3qYk27oux8nubr60hvrIt1zZg5T/6q5Ke
hsUipzOZv/BR9D1r051nzkTFTHF3VdvKJde6CAharaCa9XjB1Z74jqQ3N/HRFserqXpdQNwHUyxZ
jKU6eMpgoqHQ6ojIPKcNVYokW8Bzq3BF0u7OhRrH7GjILzNznovaUpZIwiJhKcxrpxjA4mTSfGW1
PZ7LymRJd5BuF5Pl8JHJ87ptLEB/OFDGnfsm2aSbdwVB/cHqouVq6NOn0Iup0jSrvnNFCHA1DE+K
3ucHfR2SYxOFZ7kIIrz6m1dNylFrVdWnNUS4O/nm+ZIprzFKOcj7fFMmAlKVt1tjdHdJR72s6zGx
lW69ouDt3IAAs/uGSMugyZDVgnD70OnURjC9/lhcpftoVcNHKqoUQyxr3a+itBga612FtuaoZ8wF
DME4xo+2nrxKw9YdI3Ggc+wFCRKLmxxKfsEVCArhGsU2Thvjbu5UHaoQ5K5cpfE+act3UEDpSckb
48a6fIuBqrpC+9F21cyhVqCx2ET1NFL6ZkqhNup+GQH8TgrWIY/m+baNhQTfBldJq2a5ZHp0dRV1
PsAxry55bBq7aTGR8QpiVotYInBV7yUz+umqrOUh0ZlZkZPTH5CYFmAotOyxKEwWilFMso+KFTzH
aLSn0mqzkn50OphuirEQlTG31tOBIMTHKMRTytdPalVBhXuBMo01iJRQGyhAlKRIqrhV6ufZGaab
jGdGEHAEkaChKRzVgIUCvQedHzobi2eckQgecJOmKV0nJ66FcRuhSKPVRxKgn4HhRbt2TzktRuEo
xI3lLfQKZHplUd/ndnV1ie0RyitSWnUHDJaqGX6Y6azwqnR6iNzigws3YF+u/LCzUMC2/fBZCvSQ
iwWhSmNGZBPBlidwSQHrTMmjP+kITLdeCjxC+B92ru49q2NsBgkwD7w0eBtQJ2PcCvEYVlDhyVtH
33qSrGVaaVRcSBEL1IUViIXsaYFGi1Kv2jqeaZrbSHEQ1dpwOBBtc8WaEBnJAeFQe8ggw7yXY+Qt
1W5JqgqxArQO6ZITTaxD3q4EQqaPuadanxb2nJTlpT9OP2V7cMdJAy/od6K8NU+p69J4IBNJJVPk
RO/9OGBG2U4V01ivB10mhyYltbUe0WhL+Yfu5cTyRA6tZTVljt4qGXapdtrn80lWMqxVmw/4+fsN
NvIZ6tHIItcuMWPQpZH4VTTjJGV0abCUtKA4sV7npOjuqEpagWlq9xgmwSi77q02Zu/muInCL/qq
ulCgLUpIuBZM82op+hclw89TFkUIlUsxn0hh25ZwsH3UKVgyGsHxFAvbTCxxxzl8NkZ1sbZm7tb7
RZ2im0caw74sAXEP0ROabCZWlvKQWSiQimh9EcDFwIgy/hGhp0zTDzgzgHp4SnbpmP/vvSUsL244
wawwx4csheY5Fhwaq5dBM8mY/edF9UctbECmmE/IW/N4VqWKQ7RIgKTNnNtxV4HoPHbMSO7ImM2h
ia7NmaCf8YmiPN9ySZsOxdREHC7B3nOYIMkfsEB2OcgEo9eny8Sxd6pTZ2ehEx5NTw0GRw9b4kFD
h86c+qld4uLc/zmsWGE5hvMas1qGhezNWWuUKEWURfEo2BkvhHEZ92TU2o9tmm86JKCrUbU3twub
m7zVa9ZmqDCRe2AqG7RqZrxBM2LtQ9usAZzMmbNrPQrgJvQvVvJhF5DIE3JQ0UD50/m54rIn6ba4
96AlH3Ry3mbdBGIDZH44VgYRna5mo7daqM0l8ZQFczI9T7gkT3LoJoJRMnN+KeG57CNhwpBDbFO3
bfIcGY+4zxP5AClT0zhNqWuLE4c8e2hCJO1Zxc0tqSkjPbGQiZlRujdDggkw87MQYIK3lQpyqSVf
wFixosW7jK3eQhgzuoikzCcF+CLfsDpQQhyKzM9YjpMCFKbJQdpZG1G4R7lHHLKRVT5o45++5b7P
3YAp6o0Jp8lfj5viGuf95zafOrxZjQWJuPRui4dscLCmU68aFjs0jitEPfGWHWHaShpnZFba3p7A
qcjNgT2w7dbxVNYuObVy6TNugRFYp0y7mGNWnJI6NExkRPRa+wQBjC6mfe+DNmegm5Ycyg49qll8
56M0kWqYMidLdwLFdJaBH53Ku+kxi7Tyw+T18aOJc4Ym3uqyvOs/m0RRBHNHMCpcRsenvQKoUPAD
KFEVt3Z45afeaSRk36Vl3zzSPP9RdpkZtFxHTjQMdlXU49aa+W9zgn781MtLKDi9S6YMixwfQ8ty
8jqIgkMzEXyQKDQRZJZRqyUY8HPsbVk8+zMVzR1Xr/GkxV0eSLdNjPGfyXZ2nJkRUWWgY1wlKkkY
o3eaZeMsTxUOQa0j6cpNLpUY7KHe2QAvj5bQN0eCcDVopAEzvcfWRK1ZTU3kbwbgplg4TcMI+WJF
SmSNBKgjFOFKlXqrpsN0fjPSFYZGBTzjuirSTljk87e74TirCKuH0vVwXpotwXnzeu9MiXFOdPWu
cxPXh/JK2p4Ka7oVUrYVdIiPptjdSqSUJKkQR04nJUe6FeuF5ZJL5NRnOJ3KcdansTiINo5ckQ7i
9MDilut2zNtQ75tOckgLezrZ6/TYQMP6SxOMiaO3xTmH2EnMLxQhjEwNKnNaFX+airYnAkS3tohl
VhzPinkbvWLeh6jid7UF7w0kJN0U9rx9VOPZ6gRVHKkFTWQx5Loz+ibuGQ77OnDEnHAtAfHbBrW6
TW1ML3iTwz2g0ZOt5dG9KwZwfjBKolU9lCslvBybsE/YkHuXZna3pbeNiXU2nLsB6LHhUC6AMh/v
kh7lg3SFu5B46XpKl3jkTEFmL4+2XpqXtFgtFDJjvHFmPK6Foj9GrMjOXjYxOLNDT/ijTESRhl0L
bjeBqI23s9D7Hlg7bGInSi9kdBlBHhtPCxj+cbOIH3gSQzijQQJZUewIsKBiTMdMmpc0UWVpJ32i
XQQVH5HAKVtT5Rjm0KAFOnik8XDXNaFHR90p96XBsUj3o3xEExkfymIq0e7YH0e9fQD63xLlcNHp
l52lAZ+gezAjA+GfbhV+ShRX268NelEnwryPozN04aBCFLREL1UOmslnLSuX9sqKzFYXrlLJmUkM
JCRvl5RWJ2qlbjBHcgZ1+90SNWQsjwmWwGkNtSDUpnuJpXtP2zbd5VsuuisUzAa4eNDHrYjDQA4I
Zjh/zRMG5oErxY7WAgajnMT4zEGaj/WEwGjFMPB3GN55opt5Ngjjooe9k+HU75rQyE0psYVrsg2l
P4E5lu2HFXXcmAOEC7i9QoMw80+wlujIWEiGWAMJOWoPZDxEfZaF7R8h14Z9LWx68JYmijLVYe4M
kvE4a1AdczGGkqeiDLm903XUpk5T99cIdxIhJgQJ26NJgofLqQaAD1VAxyXBkqryB4I1nX1RAyfZ
mgN+hR6sU0kAZR5/zZGxQChJ7NtUJfqb6i9ukP5lHd7uZjKigyb8IIoSJEbymDvreDeZFgWpSf+g
s6S8jDY7RhXq0R277Yc+bD61kak92pZeAhZSbQjNIAV6tBFbN0qMwFrLb8vC3joSSIxgvUFyvTTC
8tZGgaZwbpD+8nxQCStUOUrlRCSJo/kSxS7+8kk3/dUbcMDTmt6tNaat1YLQwYFQ46MfZ4BRakl5
yKza9RA6yb428UDIwRbnKKstX7QBhUPRxeKfLHjamnQ7unDepYPzcwyT+Ci3+JEeUhMqmwwPSHQB
3KNS0q84Q/qcgz5XhvpeU4bwziUZCzEnynPK5TUJlVsmUDNlXZw7ekpdQBRvocYWBwJHHySQp9cX
RHRqtXMgfNyaAT1xVKcw2IGxtyM5AEAnY5g1dC5WMZ8wUU2cncY4R9T/D5IUZIiK7qzN538WX5re
Lxo3G+IBpVnLA2Dmat6v4su0V0FVW6w5VBKINrBA/VHoz+RQWOPPW3KT+dNCLt+J8wVZhKIMLwe7
0nuOtfEh7UUhtovrO2s0zQMVC05baoLXiWI3Z75atLHKHB63WfM9o6agIU0+Q4papCmgnHdgfqIS
RVShTC1kKa5CdOiG66KivvJI5NjJpU8nDCCXVFPS157JwKicui4904SxnuE8476lfsvv4lGZ4srb
y5qu4oTbf/7mdPVXeaCtGppqiS9PtzlN/aomNlk46VZajIGJHhXt3HKzxVCzCrqtNscCtgJ1Lx+o
HOfV65gH2YrTneTQa1n/dktumn8+kLsrC3eKr76G1fstVxxVKZYK0lnkXeafeePvm/IWKirLn6ui
28pNOaziTbr0oNLzPVnkpdjbJJqTsxxyk8YAkFeuFcITPwtA8/vwfp921+nYR+VDWppjDNDQVBhq
94j2U7mDZOH4mqC+yM0EBqWDGDo/FQaIRnmfHLy+cI+zVv8BfWdjpxSC805B20n7SbsMHTIPCjI4
H0graHaKl0TUyy9hBxTBajEPGTgfZcSwvEvmDMuhbSGBO5n28Zf7Y2jdb3HEukbIISRPhAp/3idf
Kl+xpi0TJEqjO4kkjlGOn0wvR102oK2fhQRb3icffd/EjoVtW26/3fzlcbkph2KFdCxvvb1PM1XH
XM23LHDSq0sGqFi2t6uv4gfY0jmjAySGRaey4subkS5kLzlN4VG85v05uuCTv2/iyjyOFvXCqBVp
NYKPMNC7uQD2olkZqgBCxaaDqLdjTpcjqwux0ubVOl8oMswXDRn8Fp4dKSvivvcH3jdT8UBs6SPM
SD0/pYob3/S8velVydWkje9K1C5ctHJmbVrPgssyR1H+Vpu3bNJIzGOUZD0Qn5kcV8HmfsssFbfk
JrPiEnChS+qe/Q0pc3O/UAlCoMeyqPSgBqCK7ZBRLin4EzEsfc4cO+zjPaDKM0h58xABwDjL7o3l
MRsVhEIz9sODfWuQye3CKDX8nPzD+0LkNJASCWFGyLjlfRR5xrt/Pl/Yv8qubc0jk91yLM1hbmo5
+t9l7hr8Js0qWJVoeXtfAG76odytgAWfmLlFb81vrM0hS1kOetEKlwNsTsCRBXZzso/00CdU7ucj
9dhgiCIjMd3T5KVYk9nlgZUaLfdF1e6nrtbuQfKvd6r+JDd0/PnXqYp3mqjayqETrZlI1GD/r5sT
zuFNYnCAN9nz7Nr599hA7YYzXyjLaB/GvWffCOj6OdQxEtYeFqC8C+b5z/sN9FqUM2lWFLV9Zwti
n7SWUffQMX9QTYqYLFvnHCpLUVmIGVax4POanJthTmjAP/8exn/ze5gmyhvXMQ0XIfwvv8di9ilt
B8sKEmZRt8J19YdowjiYwVHJEZM8yLti4EDn0mo/vt+VVqF2SGYkgZl4Uac6gCeY0qJhp/82ita7
bMeF7HHHee1OellkM1nVPNAU5jz4KdzrTWcyD/rLQ1yhuz1RDHNgFVO6a8A10ZQGTrmJRRac13q7
f/4GTGGs+Ksdhj3SBt2ia4ZnG56r/fINeBkXLtVtzaBc7uM2/6aOpArIoTHzTEQmLj+35Z1OFhMW
geho4zJt3lPcjlF7qfkH1HtOgOAafpzcTCrlCA6dWDAmimpIF1kkE1ZRQo+ukKMr77DnCbN2tBdL
HdTCLcmF8oG/PEfe+ZfHw8ILgd+V7q43yiRokGIFZtFPr3mRYXyJjQ+5qVtn5/7/8VWJr+KXrwpe
mWZqCNNU3ZTOor94VEJryTRvtK2AK2R6ZEmTP4GSICFazb9FcatVILT5YgYLC2tatvT+S/pu8FWY
zAIA4BLnKMzkHDiv+Gk+43bAulDSe/RyA+OvXROjPEf+PBOOwLFh3VwxGEtqMalIb/rMQqqbUaj3
ViXUPeJR7SFO3PUvzxTv4JGobTEXvSvz9EMcp/YxLqacAGXukoNGP37zz9+Oa//y7Ti6prKQ1h1P
JVWWeNW/n9rqHgHuGIUInPsy3b1fmOXFdmF7GytUkvndopW8cq7n8jlxHBeU0cdXNbXQUzsYfqPl
D8LjkHGk6/hMKC1k2STtLnLTQvHkm3FdBHKz1loXGAbyVLmp1ct6E2+ESXF8lnf10Wf5Zhgh/vs3
y9Ppr28GQu7nmxELtt5oFz7I95nJCBZ9yLA/6jQnEzfpnhNg+cHk4ZmZm7F7VtUB1Vujfcwae0IF
sNwqy26f5FOHzs02WduQyi2eGqUYiRc9Qusp3qjAsoVaTQiBxaPmCGS8mfTg7Y1K3TvYulfey+e6
NbLTOJ+1o9xc54XceHUIfbmpKSMIB/xPb+9kKI7+RGtXPqbSTA3++Vf3fj19cOZwHM0wVcfASqca
v/zq4s858xw1xDGVcJFdlBRySIUquFOS156lAcUXxLSoEDNUq6TDP9boO29Vhx+AnQm+kt1XH8Y4
ZM3Ypp9cwsVOmF/tbamsBw8usK0DdkeVS9647M7LW6Pd0a4koUJPkZllYf6EEGC8kwPMn+mOPp25
LbUcAr54gGnneNeKoe/qr4nT+Amu1GMj4q9adqvb1Jgnj7oWCGruqvUqYfJtpoEj7iMmqbwmigfR
xJkumUqr1BTKx/fNBj2cP6R1vW2E/ffNr6dgCZabmrildq/92gR8YylOq6Z+WUYL3a/W1X5fr08E
tlSXsWrMG4IaVhN92H7E9tSiCqLYlc9EfjXm+BG1bCBQ7K9UMdz9QN8j6FrSzMYSPZ4j0o49Mbhl
TPXFbYAcJxM5iQnilE2ikzq/emXPShiszol0n59DmaDcljvH//g6/8/oe3X/dmrs/vM/2P5a1Quo
fnrkf9/8z9vnsf/e/Id4zZ/P+eUp/tP/ev7tR9X+dn3aP//jMz8mWVJ//5Z8/vVZf3t7PsLPj+h/
7j//bWNX0qJeHobv7fL4vRvyXn4U/hnxzP/fB3/7Lt/leam///v3r9VQ9uLdoqQqf//5kDCaauJQ
+B9/ff+fD94+F7wOGOznpP8/XvD9c9f/+3fT/RdNAgzmrotT39INjrrpu3zE/pfF7NGDrG1y5eZa
9PtvrPv6+N+/G+q/VM/yTI+ruecYtmH8/ltXoXr99++6+y+L65Xq2pqu2ioGy9//64P97Vd8/1V/
AyR8XyVl3/37d+uXWSzvjZrFg+WCi8u0+XRiUfyXC2FRl03U9HqN3nZQD01NrIu2EDIbwXsx5nCC
VNPiL+psDecGUyPf6JHpUzAr9HPHFI/pQHQoy2Y8ReEynhzVob/w52YD6slXjRS0RzHBBYyB655y
8fDbdkgfII9Fki7171O5NniX274cTkKHrQyfMswkGwFsM7C3OounPZYIOZRSsIrsNMHBaz57jbAF
rcS7VVm0M+1y5vRJ1uqSFOpmxnKzW0EVUKpKq0PS1vNWG/LvUDwQaEaDux2f1SIkjrQxmiCK592s
uM+LoZS+kVTf7HCKKMCt1NCjbvFdqywerKK/qlhFWpErKj9Y6bkvc+Sor+BgV6tVTyNahw1t/dEP
uwZkW5nbgZWLylJLPE6npvTXICnPNaI6V7WuaZkMBz3qHuKiqY7Rgvofvem61dSw9Iv6MZoz5VnR
uEBl1VUjT/OlwCF2yxrTJ8PCh4U7Xizm4vtRIUOFQptz30cVVreB4KGKuDnCJTddKlhErVUQEdrm
BEOGJgRUgmuo9Zxs8DUdDcet2rkgkdPF3cTeCuIiZnJUj496r4HMX9LAHBGwh8O0sERMHd/JcpT7
kZE9MM+JcEcUSpXsh7R5qvrA69rs4kA2W3LjUAwCCNAtKwVqikZEyl0jYLveStQadA6vqINSGR6X
4usQsbh3tcYAekRLXs8i8hQnN766KJmx37yCec4O+YhdbZrILXfofDaCdgwVuvOV2d7jObu2veLP
vfriZNWeM4m3RacZQA7OfX02lF0U5h/itN02LvkJTW5UBBQ2YD1jcHfN2B6dNKMESBd/cfRP60Jl
mxwHFtumQrWZU3AWL65PzAcuiyropp50AgSFZMRQj9GG4iWjtYDQv1Y2b/8Js4jdGLnKLlvQDkPR
xWU2bKqCgllPxZLcIdXZjBGQpVTZ6SbC2GxGCtxg2tfMiVw+S7tT8JD2RZsfGougu5V91FwNzHzA
sI3EAgVlt8Vuqhprn8weXr4KLmOJDtKfl5bMk9KO915NLl5ronqv1I5nWMSDaU12gtBy1TioAyUd
70tXi/dhVUJEWrQ5YO/Csmh3JdamKUNhpa8vkUcm0uo8o3gAWtgz5YmzCjRGgzGs95Butqa2S0Ha
BY2KnY6KjHICY06IqRN9H+2BqC+qMGYGVBws0Ioe5SpVHXKo6ZKYDvGjrrZSascyg47UPozYemHQ
1nvX5VIOO1eYG8oXB6NWMJgA3tqkvpsJ5SEnKbW/NildTDuNjKM9KiO7EV0vxUPZHVduvHHJ5Tts
4i5FzKNm7JOY4qcBjb+lxUmQ5V//N3Vnttw4rq3pV+kXYAUJzpetWR7kOW3nDcNK2eA8z0/fH5R1
zk67alfGjuiI7nORStuyLAoEFhbW+gc8aPVV7FhIWw4TKmBt/Ri4GGqy8jBC9TLURNU8aGMp4TDo
aF2007rtzW5ldJFc2OKt70tvZRgDHkRut3SEVy/GrLKueg/FMzICoJYOlyOqEE+4VL8NsOG8Lr1z
vlJcupkgNww2IqwYVgJVoAlJ/1biwEozBssEL19bebydKVmvMUhlRmLQ1VZ3mrR6NNbx1kHpF3dj
iETLZjaVaSVuwl0HT6+30MpHlhEtDSTj3MImebX996moHgJu+Z3047UwgVPKqGovtEB8mNE83JlR
Nd7VaR7t2dQUO5ef+XlyKrIBQQPZ+1tpg8GDhdDfDXHa7Usnf3X1qrnQtbC5SEGHICUEpL6qOEZD
EtGqnYOul8jJOl1VMc3rtr0YVCn1l4cRdYYoqO9dnIs3GZAmjCXmet2WRnnLRwF6S9zR0xJnsL6E
pkKLEW8HQJjuiP+Mg9iA0AW5mW9fAaRFngp760WLZOU6xlkaAx1a8KOm0W7w7FcrYP9oUZMH8qTv
GgRx0JEcBBq+PyqrTe+6AfFWgBbVMtBHLAFL17g0qhhsP09Wrl+tSj95qsc8x7Gvs7/Xyb4Xnngz
K51jZGv0uIr2T14YJ9cB9ApsDHtrPVZCuxNaKO8TD46vDHx7WwoPF7vcfo47RXXr4lNnijfbLeOn
ZBy1TSSNCP9hWlcuwPM7KjFYlOmdv8+ddlu2ZnrI0HRCHG+OL3vb99dMdqZO6+yArhs4Qd003YCM
pD6irm5U654A9lLWw4Gu8E2G8/wDMpTAwsHp3WgNVg5U/Fos7ycHxcD2qZhB2U2WnrzTXDe9yTyN
PcLHjlZU96YcgQJIke/BLSHED8YbOJqBDICNoCBIMfYaTAJcaaHTRL/pRpdAJSgt8fI6eeSF5dqs
7LuaJeVnVX0V43oDshbs0xWqK9iCKKjb+Vs4fDMSfTF0fGhnV0ypQanM8uX5wUBqYI9IIDAutFXI
qMoV1vbQ6sm/KEUP5NG5lXnrLGxbNMdFC2a7fy/gV2/OP0JQortKgEnvEte+lDMKLbQG5u6q5/ra
BSLQ+ISmV6jywLqOUAw+kx9EX+GvpZ8fEc2Ld+BR7ihAT2t4+VS/egqjer6X7hR8r9Pg4NtM0bxI
XrXSdZbpGLU4GHQA7Nsi3pvMMKy+Z6TSehNfBNddjCjQfQtywlgYTcHKzbJum/Qtui+a6K/7prkt
ufNZXUrORHNySHCOLWthAfZTVUjvqrUbVJ2jFBn+vgsudUAzRLK5W+XOqK+hC4z054pbPbDYUDF4
v0QHcIUY8gF0k3s3+jp1ngB8g3MbGb2xDqHM34yDnNdRPmq3ZCsaQATD+U2Jz9I/1SVUsoreC4mx
Sbrq0nH5kqwi9+6Yc8plIq4QLTqHw4GW3aEEMrBvFVc1C2iDB9cFkbBC3gP2RildAZlAmzZZGrwR
FH4UGjUcIdtdloZy7VGjBl0P3g2kx87qy5cwbL5rU64vE+XoPAz4hUN5u8BBjdXjaNfKOA+uYbWj
19it/UFDkXtahFL3l3TTb8l5JAJumbGc3Zc5a+OVBsbhNwUaw/5c7DyPhEdtBu4Kyv8+Liif0/Z6
tG0ZtVG3Eg5k/Z5Mb2tCk12BRqNDFbCbgo1b2omGLrsX5BBqgDlbopxWAbpwN1mqHRKyNApUZnQD
Loc9ZjB2GryC19BBdsCdiqVWx8EWJOpwC/Z3MVtdt4Vq/30oYqrxGgshMYq3cwZjI0mxyqntbTRY
pUs3dvJ9aOX+WnjxB4mYe+gD7xs1lRQhBP3DBrGxLbwIBwuxkYlJS7k37AtppjeiSorXaGh2eeg/
dg2QZEpj+cGowme3T6sVmts9tJupvwFYtXUUCgEn5nxTmeiSz2CBbxv/DdtV7NRa52jJ/M4D7bIL
EiTAW1SrMGTyllnRIds4oG1fMkYKPJIbfb7Fonnh23SvPQ9mmYkzKpDhbmdOmHj0tCfENPtLFB8P
qBBuKJ0ho4sqhD7pwF3ceuuZ5BJ+gs0Qfpk7FJShFWsmdhgmsih91qzAhyUrA3jUWJn0L1xwZ+Dw
bzi5OMvQx6KnxU8lUtZdnEguYvGU1w4iYLCg1sFcPVQUD7dFBorNKeCgA3NrNtjsDIST6jZGxR54
Y/IcqLH17GqG6hlN1CKmBpQgsjjQquqH3B2fK608longcgAna6J8qW1iEn1ELtO2HlMtfrICrnlI
tSMQndgf/aXhhvehUxVLZAvxlqHXgrSpd8hteKWZIN0JoleEiaxHxaPuTCnA3L1SO74DFrNyZwML
tp6sN3H1h2R6x/PawduxTr5BZb/+5ej95wn384n2LzHCg/FjGY4wLErD5wPvLwdaNPYSs0fxYjVh
Yb6oA4ZKd8NbaMKryQofRZbAeJHejHEH04EsoW/nLXVXTgvovoJpmb9pCEfNjWvd25AZNkVm35fo
yC3gDayghqDtCH56xD0v3YsZ+MOMJhkopcd0Epea2lHcOU8WqWgwtJX5N1Fkr/5ov2FI2y39nl6L
Aa20RkbEEQ4kbmGSDGaXOk6RAMZJiGGLr5qKjisIwROFWhNWM5byFNEsEwRI5uVY2aK3u+g8c2Mm
prUOhLiJZd3+vy76bN8LVTJp/ifUfGw2l39f87l++/FW/K+H/33/qeyjXvOz7GMY5h82fFiXiopJ
dUUVW3+Wfc7PINVk6EJQ4REGCI4/yz5C/CFQNHAoFbm8lhbOv8o+4g9D9z3h+Zbnu9R//P+k7OOr
7eFf7Q+MD4CE6uDIhS2EyUV+2T7K3i4Dx4GbMWPGYmbhxnPlI3SlVQyGaiw0JCqAbqBhwFFlGaQn
v3rNfL4K+5tQPooGpagJjtZDPl+G6VWfbow5fut9WDfZAeoUoOhrLEW2YdegHz1Q1W8ufXlvG3IL
dBzSVwJRxoNRFlFlCLcaKY1vm6rkjJhdx4Eeo9IxvRatWPqZeDd89zqdg/1kKOfP5opqAsVdtoGT
0Q+7MTWWHCdWXXcXpQgl4yPvlh8FqFBjl3PRZo/eyoA0UxdB5UX4E4ZcFYI8XiKA+Ww74j2RMJRC
gnzmc7AJnj2sOdKj2cMw8m7jHLyRnh1N0b4mKO+mMz6TtTIjVKwy6lBTu7cduYRlfEFDB53b6wZu
0S+T62+imviy36sb5nig1TzXFSh8CZUZ/RLVtNZqe6OL+0vcR2FRvKX9iyHlEScfdCumTqzEBHow
UNgq2CsoVcVXSQJ0720QPYQ/5ySRuUGGUR9uO/PJZn8yw2c0NOEODh/4cfwuQXG/pGo/L1igsqWS
Nt/3FE7plwtG6Tkvq9LuLvXhSbOoAt2iZ71IDRRao5VMICD5ay4vsb5L/N3hPcMmype0opdOlC9T
tusRq4Wc43eL6rj+7Gd7iPVEVRTs9XipldpDA0XSEM66a99wTYLjobt30fTDRhMqDTi2Mx0ZqYxj
iujTZfsYk8FN2nPsPwVU/FE6sL7jYL0Q+amkwNKhMyvfZPpg+xmCTldqTsj3LImQakRo3HZQpLro
xicsX1c6LQxsoZFubBda+pL7PxzcOetDZNya9VVUPrkixjjqRdZXtleRfqM1aJKLTvdpToN9vG0r
9Ak9GzqS2qfEEijnIojh/3KJco5W7oDN8io3nuKyWDnUv2yUQfTUgarHMcjT8KCIYqTDDyKIl2nX
PPpWvm4w3ivV+cSuViGAHM8jtQ0syPPlxjQRu6Y7xyFyuhh8TpCgbfN22U6IwA/1rVsZe53MoUYg
2E7xf6/AivT4A2vPQ3TQtR8SqQMQiysL+GgEKgkzr7UW0o9Bc9W1+23W33Zx/NJCTap07AiK+b4l
XxyLnVvZK+pI2w7Ah1BNl/6hbSZzIasYFH2M9H+/xERnGyLNPEoqUGmB0jEJQkU1NUAC3hgR8dzU
wKahyS50yGs1btyhbSysBjMrnDzQFjmvt/+03RHlH8XXvepT9+PfdjE+/dY/dkX+P+x32Czmf7/1
LYusqIvm141PveDPdof1h23pnM5My3QJYn+2Osw/UNsjDtAQ/3P3+q89TzOMP0zHBtxsuUQLmyLM
f296miH+sDiTg88yPJ9gwob4HzQ7BL2RX7c9jz4OJ0fLstmQPdM3HdUB/SUoIYM7F44GrwEcP/ib
WoNcGz+3aX0BsGhdzv7BEGiF153TLxPBeixn/CxQAvfD/hbWF+aSLXDR2UmOdhiikZjGuJn4j2j3
xVT+KQSWZUOK/6PzgcBopR8hApTh6ZwkN1JPduEM7dntGtoCJNgy5CGdvkWmxQkiwFfYz6e7akaM
SfeOuB7FmG3Z8Nik2y/dhAuDaHxMdA5FaOD0mIjrz9IRtIh5H61Te1I7oyGFMyzupuFEQn/+6Shc
lCSSYx9tEj8UawBYyDqqp1vtsvDDywyvZ0rR/MlRND6M7oiWcwKwPx7ihYsx9nL2cFlKzLWAf+HH
brMwxMg5wMuObV4fGre6GVHRxrIBhayR1kDg7J3UPahfmKHULyBDUsxtWxR5+Cyj03iUrpPrZjSy
5fkD0ZliC51eZ4+/O3pQ8SN4oIvRc0/qj5z/OiTmd2EJwMkIzjpArpcw6+HhT1x4bEEny5rbUaZH
B6QtyjvAnBKImEGmPbqZs+SwjBH7hBa2HodHfy5PBNsH5IeOjQNJq2labzXaXbvujPCIrui0MRJ3
33jDjd1SJB/l0XEYYgcY26quKNbHdMhqQcch18p7EEl4jlF1WVqZzsWF7XJQn7IDthp3Fl7G6qKK
YXxhr0HXpeZ0G/f9Mizd5dx3xcpURy5N9vSfcKpL4tm+rAxvutZiXpeWdA/KbLhwTYj4zqZrzWGj
SjMjGHdLzWU0H47nt6gGeTPU+mOsponVdmjm4NRslSv1lloXbRDSXfceU3kYDe5j4ryTcG4zhw5J
mMbHicGpyJ1AZRQ+4glx8KhJOW/cKUSzglY2x2VGSy9MNTMObPHP2QSGImBgM88+hFp0DNRcVM/6
EcqSsjVWpeRFP1+JSJMctOXUoDp5HrDOL6+l5G6xyLxVXnPc7JvksbcOSUlJq1UtF8DabMdJf3Ta
QKNOP1xbHs7nIZgtu1fTEVkhO25fUmdmjqka7DiVGBJOGCO1mCjwh8/DbdXmRzpch9V85ZcMLH7i
iifKxSUBc72ZKEVaN+er1QqW8uxQu/ENWIX8SlAABEHmbt0GzaONq+ZvkqbPqBsVnWzLtgQYNtfh
BPAVUOg6ZYVcY2UvepsgQ2t0j5Ip94mG5Pn9fwnaf5NSfgaK//lujklkdQx1tPgSC+kuE4MMBc5V
2joD6wZlkwQhgBYKPnI/1zBdH9Wk+ee3/ZzI/vVt1fO/hOCR9lcj4oQP6bl7xvwYBXkMG504989v
ZHw+4/z5ThxthGPzT//6AYcsT6qoze0FcrSHuA8eEztiYQePEyppSwiW7TqdWf2YVC8GyzpkpMim
lTyiKb3/zaV81qn+eSmAzWzbEwy3rX85bg0lRUHDQr4/Cvw9Ihd7K64u/J6wra7HCLndSMZcGTje
Q/xHamUfS+tZXV0WRDvY4Q6MF5qn47dMr6vfDdTnVP2vV/dlJqDxoslRZ95lNJTxgr5JStjT562s
wvmoY4OTaheLy2lribH43fubf3cBLr0VJqI64tpfhsef3RIN1MlGttzZN3VjLlCYo+fbgNYO1DKN
VXThZp4izpZBD9nD904NTtyw6Ak1SHR4izk3P8zce7Tp57al/xobLSEqfuCA92i03mOE0COuWyWC
QHG0TE127MRgIxm112bG26tL5iu9sS5NdspcbRNql4+daDl05c0Qzgct60haEW9YnNu9WdXtOEBe
4q95AJKP/yLMJ2r+eJpDg42k6qezpRg+ski6WmJqqzFiavbN8FqU/C5OxggS5Ao6Kt2F7KwbK2/y
le8reF10HNQYqC+65K216u+R+qix2ux82zkY4bTxUuMN0c/z1lGX76nh3Gcpeo6RRN5NbVbJ2D/O
dnqDAt9jNb6LwCwXuFCDa/SD9ZQVm2RoOfE66zjTDjHLQ5cpmArj22QTWc9bz+wmSF/OfJuch8y+
9HXnR1g4hwBB+59voybxOaOiQU2/sajKRRVIfISS41kUOlRDP9gekqebzmIb9ht0lQgtP9Mbu2cP
xQajJqOP+LznveQc2yOfu5Q36tVyoZE6AqBQr2IPcaqH8+/980oVZ4zsvyoj58XAIiUQey41BONr
+dALkLMZbdchwyHh6noOp40p72aP78qkZ8Wa1bKUXFKpe3vHi48uHRH8b18qtXOpoYjm+R295C1M
2J8pW950t1YePUwmKsV9RHJZO9z689q/kQ3q7nawRJVtPSCbughcX1s7rraepujYorKFJioj3erZ
weKlmhp29VKVeA4ZgF4N5cAIhbLIOMiEDKSIuMO5tXMyTDdU0Ouz9NjOGhXMLMIZiwV1hhxgbYc2
If6dlVypX0nVaKu/3LnYkFlNeUvBdq/wMOeMkeO32ueZlIg690vZe3dZnr5kPVMZcQXUsFL9Pi2a
S0IgJCE1uafRWZch1E94a6FBtsPd9VTY02T1XSvsTY00bFXXj+e5bpfvg+UAd0/C7aB79+ecZESs
blFhZCNYJ1OklCZ8/3HS7Udd3RKVZdQmszPNVkiYFVTnz2/vs3m5dswn7UvlmnllSbXLmV2O5AJf
CVMeVbQYCtI2p70buBJcJcg54GEvtOFHaQZMObXkS/wZkL31vjdIgp2/KWNCS9aPj3mt+mo87U1M
/JYeQGVc9iUN0cQVRxV1jIRMS2WUiS9PI4iKSEchb34BofSQ5yw4fkebhnxra+3SmZp9nuGeag3+
AjksUiZHTXylnpHR0V3UeI4iJwAjA4KilWrz8pzF+CLG52J8aW0i4nmZFkKfFi7ZV4mnhmxhqNP2
OZ7L+omKbQn6SRyyQ7AN6ASdF9IY9QjCtOiYYlirdZDJz2cUdUxoCgWfqfu11I13x9S4M2zX9OAe
zysb06Crupjf23DAQRMjVTB3x7bjVvlp/K2uzYfaDY9pwax0iguvwio6VkEoG8BuFG+DwYHoPA5Y
keUT9o/nw1lMSA1qAyx1jFWhQWGNebE4R4Tzmv9Pz/r/96CN/4Oq3ELxB//9Uf/be/4+d+/p26+H
/fNrfp72Id39QRuSDqSj49Cnux4F8J9Hfs01/zBdCzadS5aK9IwCkf9Z5zbsP2jR2K4PSeMnvvG/
j/z6Hw5dD6HrVMBBP/qkwf/Rkf9zTm3bjmO65NLAUTzHoq+onv8l3dSjpBusqZpXwHC9K8vFzbvO
EB8pDvSDk5sOXfabLC7vc/3Y6g56XGkRYHmA3IQZ28OtXQV3uIt6VzVGBjrtxZcIiLYDQvlR0Pdf
BEZv7sDSnnw/RTKxt8d7+I1DFS5/Gfa/SdY/Fy7IG1Xj26DZy3+CEor4/DEC1I4AucgZa+du3vZa
MK2xR0LYH2DsAjRLCGEfZcl/ftMzV/RfeyGddloEJKs+Xp9krWApP78rB/YG5WUOtvOAOyZ89HI3
zQDkAgcYeF1m4gZNKHxwogwpOwwIB898qUvq8E2M/EJ8TrXC96qOgmXKID6FkNsW3oATFaf8OwzO
vDVlBEw9EbyJmyG/HwvzN6B2w/l8DDh/CPJKcLLIyIGXNb7MAKyFwLuF1bBynFUzYybuifhwfqiq
od45do/QXGSJCzy8DAqwdXcQSX5VOH52rfm4/87eHF/J8gd06eIgMx+9uN6o3zEF9pdT1mcXRhFl
uwFtxNWcUwCxBw+RMfUQV0qRu/Ori97tx4MfS7ybiqk4huP7oGXxScNmjeI04uL+UDvrvAQveX5g
w0cFAAEZ1CT9RT5E2jctBiYmJ1FdT21ymgHhYXuXT9uzCRgq8mtkn5DCe9Ira7hX+agx33dz0f/o
gZ8uY6b7Ddzb8JK5cyPrznxD4/0t1Z2zGov2SPT/QC4ddtkoyjV0FH0xtENwqBKEvpowlRvKH68I
brovSDYCpy8HDZJpEqAZFyTrOZq8g1QqPUGeGwCYOkj73lTsJO7rC12UWAhgw3fpFWy+Ohq4l0nq
jw9d793nGES3nZ1cYbNobdp1g+r0VT7lyfMQljtKg6twDi97KjLlwgVocHl+SAvO36jrUA5HPAjJ
Sh7sEkKpFrOFs4TVo42KVlJB43fhqk2lm6BSGwRLt6uTy/NDpIRR//Ut/fp724umLVp0SLAqEaey
KeodWpPXOZ4Pezk7+z5zDCZvKu6MFvwPLdliD+p4fqgsZDSi/p2iS6RTwUg7bkmGHII9zIu4iUs6
/A4iFWmYobikcwqEBnfTTHjlhdBCsiQNHhKqZddxJJ/tqqa8BT9BKpVrKgby0O8sNEleOTQvLUBU
z0lYpBeS5vNYPaVVod2npjYpjaf8PV+ikJ+8T79hl5uE81/6hufFpJJiF2q5wq7rXxxUpoLIp+k1
SgTQZ5ax1m0RvDNfmx5LLisNLtoC6wJ4vhd26m5MkTYbjB2zjRvGa5Q3cIsAg7ETIRjGGZ89yo1u
C6Y58NH2MEwKLDlMZ2WUShbRIpDRIF4/gS7IumG+Q4METywcHO4Dz5KoSNegkxEUz6Zo/E3U+Gvk
w0xM1YcB1nAa4Dz1OfLVumsl4CQqUFk9WFQl2Xx+qLpp4yMltjSTVt5miZ8uesDF9xllpvsRMV2E
qUbPuiOOF9duhLFxiBDE0szH6CltK41DVGByzPVqdGDMHZxeBNmV6FJUW+Zv9gzj66bhG6qZTHEH
RQA+gv1l02g4jVUhttCrEc+y/axsofE1zHbjTMWlH9J3M4wNnD3Sl7qi+2mb4zrsNfdqyBvtQtJd
28hejthGk35qqdVcGc1Yrf95j1FbyKcthmsUvuHQ80Z84i/7s1OPbgJQLMGtK0Iz0C1DipNEzX9+
l8/1F6Yt70IX3rOAhlBic7/cziZuR4sllKyG2H7hNBCt9TBdRgQliw8tggzNuYIk6L8zpb/Zsr80
G2wyItaJTjlVtf9tKB6f55BigZe5mKDAe1F6kctQ3sSImLSufgjGm8hiTnUtWtFDGlLStM2jsCYT
pM08fJPVgs0+/cY5ubsn6QdbRLJsxFp9QS0TVEvRB5dNnYfbsfa9RRcWW30MzXtrtEBzlf42j/xk
N1SI6eWuJa/ZoV5iybkPd6Jm68Hj2EW6nK/MZuoucGH/YB1dDFQfDrYePmTo1O3P33EKBUY0ZDca
piaHnrPS2fGqn4vfVAWNL4GFwXItwwIH67HwYNmqEtEveRozWGLRi0Rba2ZU+MPIusZUCQnRmIpU
bNer2TRR3grjYZO5Wr+nVkD89LvfpDx/dx3kWawWz4RMTMr4+TqQ0zUiNs1sNXg6irYorSO+eiMt
L8aLoV30o27f0cV8bmeqNdStbooB5dl/njnnlOSXRYEOhe6QcjEkcMvJsL70znuE8nKrKLMV+kng
wxFYuBjSKELFK58P4Zw3V42HypVZ1hbFpPp+YLdb2yiILuF55DttDstNXyTUqDElA4/S735zgdaX
pOrnFeLxZkO0Ju93vtwu360RXTeTjF5MfZGqzWkykO2lL1WUlNUePbyEb5I6yjdsDfP6bNd7fkCq
abx2ZwfdgsQrt4Bn2+vh2zBZcFuyiHM/lpzrPk1m2veYU2poDuyweNEuEokSYAjDAu9y0CGpPi4z
/OiXaGd9R6EvvyXiWg+OcoZyquhFZNO26/Rq4w4pTvBjCym6qsJ1O1TlpkTOaVcglbLsESF5Ag0N
ZMT1whvpInpfezUQQBcYs2bhaZNFLmyFADv0DFehW9cuDhNI6e041DFn8WKG840TYDWy0AHH7rIe
Ogq+s+l12OAigDyKI6eDaeDjRA3E3ESqflQgpE9mUSkV4mo9Nb7YFZZ4D8pZX+LqrMG3Mm8lYMcS
0RN4AxPishdjnVwMtVbgvhR8jwApvueBWBbxDN2xHXZd0Ctev8JFM1tl5vYY7ZGzgGCnjqi/RkpA
4fxgOc4mw+nwwknJ64c8mdZ2JLvlbE2Psos6GPRmvU0ScUtXC41UfeGwPG+xrcGeDSdg0GvoZc6u
li0nSK6bc1CYM2FufxrnaVvdrRkm9ZAlnrOXZXvAcau79uvI2OnT8NDnAivxvLYvHNndUyyCC2NN
3Y9JI1FPsu042ddcb3KIXGk8eXJaos5yGrWyuYVCj1m7BW8hSaPbqrLs7ZlQb+vJd4DzaAyZ3fOY
peVvluUXDA4B3QQULqBzOzbcelh7n2ND27QdmNY2XUnW1FuKy2APHkg6zMe8M8cVvhwDWODB2yPl
JLd+4CLAc+Zpx7W+S2rtIzaeQsRUXeR7nyRhbTO1wxLJcnBXfV99k2jcbdoqP8qxbfborp8ylv3v
QtznDoz6GIbh+Cxcxfgz9K/7UtWYSRf1ISHO3iQ1Opg+UJ11XIoQJFHu70q4FZcAmK2TnLR8H09g
RRM5F5ccLFbe0Gz83LYvuWH/HFQgT/0lqqhWFG0w4h59XAgxnwcYr+VQr0ylQ9IURxtTj8C0N87k
7+M5e58iIJQDBkNV94AVwGM8PKhfGYzi6FfFlXCadRmJE23PY+Tqi6bx76RbHLUw+/nPnz4Kr8WD
44MZg0HDfLJ7xcrIjs5cvqNI96FpiLUYKS4b4uTNJfIkzrV6OeTkD+DO33vK6479kgUFbZniaGnw
rHxnT/MAIltAwy45zmF4aj1xQrZ5bTb5vqycY1fNb+4o0M6iGuyH97DSP1orO5bSfPME6lzzyejE
Sf1Jt5w/0jB4zP292aI3lWt7dYEJF6s+J0oGb043n7QsvJzDtSx9QOb9k/oVPxUn9T9ShW9Ji9Y7
gmKVGR9j0HlJ8mLwFERqsmaeb7KHppifOw6gYc7Pc9XYLR+kzGj7N/Jk2umRg96lM0ug0DyLBeGx
CIIf5CT3McgqOt+STsT0ZgFQ9afwoZbqjDh+wL0Gy4U2UuwECz/Tbiw/OqkDb0BnmcCxL6N+o4Uj
NT/GUPhHS9hYPJtX6tJls2C7eaXIjh9JZJ88oV3MJXS7rDz6ljyp2zR78rQp3fZj1rFM1KLnydgn
tfmtq9+jNlmhs6xrB0ebT4CxT4MzQn4qb9WAqxuDlMpjT/+FzePEDnQS1vDh5t9hSz6pXwnqEjsr
8F+dXKK7+WHM4qTuGwB8LBNQf+LmlBPjpD1YzAg1S84TLFDF1epGjayafDoxIMrBoPNqJljsAkgw
56toyldRrp9CUIuWPeFZw1ApgK9Zh6fKRd/RbbaAPI610X30RX7sBN0TgQtU/qpG9Hz3sj4+1aY4
VbOpNGHv1Cio2amjg+bXz9rkIfGcruwkehrQGfeNk1/4T168syKAX0NxVCvESLNjbshTb1j3FH97
+0ONrlUO34t8+Ki4W33OJDCaTV93O2wNj84wv6klOVYlxCrvpomj+77P32uWouZdO8b0rN4Lfu4C
Fb17NTJqPg6ac2Vx3Fbf90w0vf5RleZrMGvv6n6rOTnM4f2kARu1Rgoz9jJwiqP6dXWdkeH/gId6
n+QfcVkfw3x8C23nqMaokqjXzNYBC2a6FuFJ/R+J8YN87hgOd5VlXofzi10xTcc2P6p/udd94OeD
kxFg+2E8ddn4ganT0QIVA5h8b87jSbOgDDBjzbG6HCNQB3/GjrQRb+rrLAPP0VzA+1upZaguUv1Y
LaTzoI4BiTcfwkWBMyvD1XlWIwt6XnWiE09ZwXKpXkO4P6k/b52RlcFK0D1Ing7KdWZxzNPxTQ1m
p+IaTOs8d+9SfTg1br/T0WtRb1jE8amv531QDRvN8d7VSGoVo4ZGQly/hi1TK2GqtDOwVbU/SyBB
fG3pzXWfDiu7YQr59o0nQakQftRrc0KQO8sTxM77HHl09bPQp6lS2Vd4836oG6jeW92KMbP3Ji44
1h2pw4saHVFax7SWJywxyNKAafJ1GHCzWAFGN5wEw5a1qE/1S7VGHKZjPrR0n0rV16sODRWScyRX
04ZPLihr2nJ6UO84RvqyjiAU8nPk2X5GfC8l1NXbClq48aNPY4Ul3vkJrLkW/pwKa2q6R4g3aPgD
nuNSwuorh+7DrPC/zbw79scT4KAf1oA1nTHtqfBK80mM6fs09D+K1DlOPt0kiq42AWWQ4ylgnQjN
Rvh2G7nDqWAR2cyDVsTbDMWy2PF/tH38aqNOPDNZp/k0evNJJ/T4ivkRt4d6cl/9ID/OjXGJ0cO+
FjqdsfnNydMjymmnXPBcVq313r9MQ3QgIGGp2Xv+AGq7wxcJuk6G5TmLeJCn65HrUhFSDsOHScSy
cVh3Wu2g1vSfARJXOdZBnl/b87jxucfn+cJIqz/i29wCzswLKjPLaDTXah+K+CSauhV1fErs4ogD
9r26JX20mKfhh5+45zdXi0ANtZfio8CMHh+q/k1dlbpVcxe8qo0rmHIUl/27/1othhZ+q9yVhTq+
yTbXRChZz8+GcXt+Y7VHqUsP6/qb216oWKBWkQonEM0WUWnfweF/L/z5LZsR4KmirVopyE3fJbO2
UJ9IPdc7NTFmfBvn9kE0R7XQOvyCRPem1re6tDrpKboq14efOYI3zyf1bsghXHeAzFSorZyNlQ8v
SfVzoxxMGvFipa5FBV1EHb8nRQsIIN75am9Ip7WMhotUrSRWmPoYnem9GsE2MoYPdZMc9LQXgV5/
99VAzh8DNhg4+tSXxSTxzrKXYjBu27x6ZddY4GRy33nuc5rejHV69JkiOHViDuh8i/QL02CR1zV3
Nqj0t1wf9mmu7zJfPAXyJXGt85apgoBZ3kyT8V3v9DdZ83aTob8N2a4hK7G79Jj36ZGzBFW7/Ji2
xkldlundI13/rEcEY34E0e3Cwy2sYvKqfdVSn0LglmeV6Z1Ud8wdu0M/WWvaoC+iPKg8pbW9q3nE
Ti1hm5TlUcUQhItfOVIh7DBu1d0JmHblpN2l4fwh2H8mVrRWznuEVDeeAeeOWKMmPen4ycK7JG87
mJTFIi0EWzAZWOC+jrbBfer2bYlWHHFT7ZVqzzLBsfQopOM6+6FSxvMKavUPhN9vRQCWTSU1/WTe
2lW2bHKKjEBX392BLdP7P0yd11LrXNOtr0hVyuHU2ZiczYnKYFDOWVe/n9b636/2wYKFMbLCnB1H
jwHbql+fxNmI55MjWv7XkOtvY95+ycHjviDFjVfiu1tx5ANqklXS7Se1OUpQVHnF72SxrxV3zwAP
mpTpd5LNVwkSoK58TFtGgCZogKlwy8qTTSYbRyO5SijFucaDbC4drLxTFLfQtlqZ8x1gUZYjsALl
nslqp8Of79OifovE0chekHf0RB+Ga5/6ztvIecg7hwy4jALbKys+rTsmGuedbNSM/SJ3WK4Tjghq
yxWqwrg0Pz2rLmSzGQFBBkqy+3V+3FS9LKEIlFlvUfYhQZlsXHmc9TR9helOnpjcpEH997l5DjTA
dBAtG6lUxVe5F/JdzkmZmcWwzUf5bMPQru7o/xT+SW+cr7r/v3tb+/pLWuSr2pn/mjx8pjqzonh1
XVaDnpDDzEtsU3PcqfPZrusK4E1k9Hdy6Tr6IPLcfK2GWn+6k8eTNOqV4cJLu8tVHkxZLCeL5vzz
pJsruRY5ucVuorZ8R9mKpHL+qxQDIfX2Ky4sqJDnh2X7liljKJn2aqKO1JJFiKMVEyBWA1lSKo13
bXRxrWKla3fibbuw/I4LVJrBKjPwG93AqHHoAhYGLteM5lcHrdQiwBlkAOIT56E1lZ808s9GDm9S
9YicxUp27zyk3xlb1LLMdZuGt/J/yTVGBa2C7NTF6jU22cxiKKbqVKQKPBbzn0S/kLbcJIYCeicE
gzn/wXm5LC6qpBdX0w4Mfh+Rt8S2BOywmahVzXeejt6ymf/C3/UzEP0xY33Q+uZYT/5PDhMYD1d5
Ul0Qm0H8Xdn1Tx7F330PG/wYPFX+cAFl9udbsFTTcxrDCB6mkKFp4uEpnle22bzSBGIbxtW6K9yH
1HNvmhmIkjZeOZBdxB+5sG0z1ur06rWV7UsMZ/fBS1ENq5I4WT7A4vE6FnNEY8OwhXpt5Jhz0x+V
pDj89ybPnN7iMUFB8t+ZLm+ynffcLN/tgXUn9gD51qvHm1wRGeFFkwixTekTd7vWm65VbZ0herjq
YfPQD8pKfo507DSpTuaHlAQsGqLDBQTIt1x9MDJq7ppPcg5Vmv0yKX2xEEn0sw/5E7hrrjBq/hid
BWdR8M7U4bkt3dMEs3zBbkrb6MTExNZnrHSY8ze/coGDe89Aka+mOV7rdvwbip3rJZ9y4nJ7GDeN
VmbebWdNP8k98/XxKvcsyhA+NiB9BfI20rxj2ONPfp8z1EV7fCcHQGkrWkEJdimH6pfh3VSKnhxU
3uf23V+VP8fUxGolhuyTlTLb/k+PrS2rbyj5n9povgYRiR6phBI9ccTbUqUnSTPQ6eBT1/pn9Bbv
RNsRIvWrMY3HqVA29FH+PBIfAhBE66uXttUuzdvghz8FkVFhAg6rlb3vqnsbZ6RlRFZV8gXKaPFJ
gIeu4rfHsX4vzLOSuSsqaE/Qkn7LKg+J2cY0u0bGTWX4n0haMd9KlDSob4ADl7DDiVbuWH/J/pWc
XIKqwckeZqTnEDO/Ijn5RCcDnnrSec95n90fxYMOJ66eO/Gt4i0Lzf9KtlMXfIHYTNKr2IcO1aJW
04/hmsnjxcWKH4X4Wq+vEyGiPcXXOHGpSKxky8ru7hPtCkT3PQ1uWwJDtOb3DXxjy6409ZNt+2/y
unjYXv+UAEGCAyYpvmpowcluNQyWIjPQaJzQf7uTG4gI5tUwshOQz50/uD+Gb3+ifEijDrAQwSXR
sHyXt8YPSmKAaM/upz4CvRRe//sNBEvvGkgvp/lKHXb0iJym9twUE+Hi+Nw0bHi/+YIR7lISQ1ex
+2IiC1sXeAQr/25acl8+w5zSfVD3dD1XmpZ/IfR+1ZTkO+hYS/L540FtioucUcroRTAxlBddU94h
11BF+F6neobI+ztu+2sILJ1f2bxlDpESfKN6+zT82hTPAoVU2gF2Znuf1U1cEC1wn+RVOZMJ1Q9P
e59DZQPd5a18cFb9O0Gvmvdhk23mbLjAnnLNivYBvm3ICadrHSs/DOdfY43xwxIFklD5aaiu6qG7
CQb1T85TbkjTazdN123lMtQp/0YYk915K9c/t9GTWPJOQkDxG7DzkXSHG3dG4KS+leKExPNSgUjR
ITQQlZdlh9LGdcSMY9H9PL0sEaBYflOBWmhgKnnov8TE+2P6p93K4pu66GqP1hUxOIhK43tZFBJj
0oj6sQ5655zFr5X9cOkyAjzmtGN9PSB2RnfwKlFnCDawbPrnWo0Qkh0u8nZZpoiRHT3qgVJLEWek
O/WX2e6k/mX1E0wzMdUN6y3053eBF86sUbV0zokyMcgMqbirkjnwxLgaJ1fhf8mPsnvliqVcYyro
kUBfLz5TXl9qWERAHgFRcm/1ykYipp5YSMITScKlTJjV8a1NpIlPvJ1SmOb1y5IP/y9wDVTIdxLv
RZ/Vi3x0mdtnO7sJEoKYkgiimC9NX6LZqkJuFV5VMjWfjC2yWTGjVL6/gDud5/YUt1ZEf1/56SeW
O4RgmtkcZQ3DIXB1crxY0jyqyngdrJBC7oQ/R8jTDe4LShFFwVAbc3KBNV1Gk/0t6z6mjDGrwjVw
GbsBzu8MKAoyCLw8yk7DGSNjsNWn5lZWKUoyaxjbH2R1ym6W3VCPvzjOVzENsgjb2NpMib2sOHvS
3pLyIu+0kmrZRzowahGUJ8NMKOdlCowy9MQf4aZa2b638yFpSaTYV1L9E+tf2PHToBvrvB//3DL/
nubuT16HJ30V2OGLeAFletba8ix/Evn+K+zz7HDrW34OO1JwvqsJxKateW9LhYbRsI+kuIWJY7nS
QmHKfhhvZf8AtrlGlfFd6/42zdtTpU0X2hFXoFyuX37KFizZikjzfcN74nT5J1nrZ1mAy53Wjtre
i1mJ5vzbKPprXqa7yQoRVgg/9PhbadUrAuQUU5UfMRpapfx4kC+F059v49hG+0lWJ2SZi71SEBy3
vegoJqIMtatsCtnHmensSpS8cWpyw53p33OKqUbJc/UV/YdJmuAG5qyzfNwQTldmL65yzw3zgWX5
IWtE3qsqh6HwPuWRJ/F4RvlZVlbMk5d7oUPypDXvcmCLz82D4KX7taKz1is/Y3syk5+86B4h+jnL
lYBj+9UpLATRnzBpiH9Ab3M5kAanxdAkUIFNj1qVr8VqjkbztayZSrmdaMDKlflQ+ojt19rssWza
ddTnMIDuHSyChJmLGdFa7jpS9Zb7E7bV9/IxU/U+VVSdKQhyFDkqwexj3YSgTkMsAzclNFZMv7+4
lPLmwV+pbv3UUPaUuEPiGL9yPrp4Lz8CFbnSFriCGDpGfYUsUnanB/ZGLHDGYw8bLC93JzDc/Zjp
ezGFcmasOmpgzSMDcGfTG/4kzdVmWEea5riY3MkhqTfzD8dZPLCUNaqS4Dypvyy2Kdml5C9EWD++
nd518bxZssYluSPkAu0Wlco19kNwg+G1IEii0cknNi+gy/HF41+Q9lcXeTgXMuE8cojaWLicdkoM
LdX0lCl3ld9LfWcpVUoVcx7Bg6gfU61dwHZVvoU/4kpZ8zOm04HKTqGJYdrhnjZVeYMWntH8JLji
mqcotavGntGCAiiPdyusZIM80a3DOibXPmc5TTaVyjInxjrpeESUGO+q0Fj3jrt8khShAH9PY/TV
GOXZNxBMZo/KOTpEfRFEqqY53y73Iu6932RSUDqy1g0RcR9DT0USZpfRziitg9zAWNWWfgKqxdhi
fAiRsOEiBkcJCC7GXZ2r71Z1lARtsv8lanFY3/j4Ea/yl0w+JqhujG7rtAbyxd7yXJYknFZz6elP
kvULulm+01M7Noaz7dzqSyoDHFo+Ye7y41xBs1W6v1KAH4nLVeTck+ZbHqjUgeGI2zsF7BqSyYCC
+fHI7WMUSSZ1C/poG5OG+JiMnAqis5FmB9NTBPucY6vvoRBHbPj/GiCxOr3kCuI9LG/Xt3+Jj3/R
jHn2kbuZKBSEYlHzyriC73oxsmxF85iod1zSUiVKHruEXam+tZH5mVn+z4BtILf6cft3CN3eDaJ9
2D+WvwiMiF5z9Tzk1W/C8ukt/8ZXffh7CA3hkTWb8V6ePqjDa+95z17wQrAn7SqiIpYAmojfowXq
w/lguPsnHft7X6NUieUodO9MvBaazRuCd1fV/fdu1tcWnu8TE51XB2c4VkRwBqKOCgPrWYqCn+97
Z9iyt3Uy3I5M1VNsWZP0fEtFVZZXH8+XvGSQQpnuEuIxOYdUtu2wZcL208j4NYG+3VXUyz6NPn6X
AcMusSHIS3/HwP9V2WEK94u0bg9r6k0xdW8Fa48kTao6hl2AooRHXB5t573I2jQVwPSaRjuZ8pCk
Wo7+WmtEXq65TtL5TppUdaVfpJggBUdw7DvDRnaJBCE3jdM4m9tmMll87Y+UCefJP8/1UWotEoWg
M763dWU/ku50LPt6IweUqopUW6R1oSjFoRinA5OcX9JfkXLoGOZ3Rs8mcP2V5cwPUhmZKEaA3YhW
9EcBA2l3YirsMjyWRnRM8DAz3sLvzD1402ODtxGrIe8RE0RLHhKN5FSU28lISDFV1tjwpjchUM35
Ius8NuxT2cO1YSC72gU3UgCBZvEytN63RYpaa/6jVGLknI3Q+R7phcww5cmOC/R/tbXMYncG+tHy
lR+5oXKMCAJ5j5o0SbIU2q3OQaKM4bG6e1uMhfRb9PpUJuanrOf/Gb2xRP8vCOCIc+EBUQ4gHf6Z
HBvn4eGCsmEmCTpKtT4TJGnzpeEgxSLKdxsS5aA8SBOo8hiObk9RLHydJBBm9wd9Jl2o5Ne99yZn
h5L7QfaTjQv6V/Ezx5PNeFNpMZ1AzZPzlkvRVdBUxkdEXio1JTFjbgvLmqPsZgNaBep1EpNKKikZ
59hax6R1d5LIJaX1rzw6RTlSfxOWmgr4HB1sKi4Sgtqdu1Oa8ST/l/h4qTHZ6Dfl9b8Wn94U53yk
Jp+N6fMI0biYPzmzVgoZtleAdx1v4aCk8oE/wc8k2dEb67P0Epf2BkalFmAQO4EZlT8LK6RW1DNs
49DGQJj09GFxP6GfLG/S/e6B1blZbolZJUs3bbH6oWftM5MUAbUmVp1jTxfgQFeg1teyib5DpbhF
rXbnDvbDnI3of+HqcXDy+3QoLtNBPIwOB0eCPgThkhgiTMnS8BiDUz90CObiL/gdOIdr41LM9OyH
zi+PlTPsl9d5sPKcZb3IukEoQOmTV8X8iOP+C6v6+7+VJJvDoxMzdWc9s+Gb8TfS3pG/cnPtIleA
SKcWGsTyyfcUFHI7o63rISomPg7ucq/88s3qNxpoCcmn+3p774aghkiMlJb32Opznyqv8jskbi7h
CClH9Q0HI4Sfcne0POIPiT2b5FE+1M+1TVG2d3JLIGy7lq2x/CES1iSX+cY13uQcvYByMdcCRnK5
yqixdwxQLIveLbdObH0p5nRJCfqlQyQhQR8cR885aQYksbIPOCPZE3JWYuxzh+pCMzwZDCS5kbmF
c3dDLneyTU5VH7xzHpU3Sjzt/4tWRt+hz5XfO0T1EfTgzJvhJ7nrsxLCsdE9p1JNGtCJT/49DB62
t6n08kceO+TRy3pUtWg9ds2zrM3FzfVN+elpH1IfF+sh9hHIwrNPDVesoFTwl9Uu9dZp6D5i9V46
SiNUvXn4JaZVrK0kePLd74zdCCgijaMbldKv1HaX+ruXj+tWVw/a/Cnu8b/SM2Nnjv0zoVbjaDAw
OMW3YCIYpv5rAuuaBNOx7qP9cmRcPVA1pEipoku2SX/7Ufqj0hetOwpIOALwWNw8xszM0UXjdHgj
WpcNLmkkYjm7viG7kOarvLDAPrI330/elzoxSp/nuPMou8ORgMsz4uqc4v460zjMsbdrLUK+jYn3
WyLrNGTonXfnNlYQz0yIp5rTnePX9KDpgLMMHHmWCAqcU40GjTFtM6O+A11JG49ajNQVStG+jtMj
c3CODo4E8Ta6s3spUTTsgyLNXjzrS+LnnJRGSgCS7qBu7Z0mYshEZ7N2RAglwXRBNl3N01sDu2nu
/LNycqNayJzyzHlEC+q7VzBc0qWQXzjNMfKtT69ufnszvO31fCupPWHArqblNZn5WZIET0tWFENe
1aG/rxNrkzt3wy/Mxe/ROD77FVdh0GcFx+KG2qfKArAy5ZDjPXN6zIFqXpWOMjr0elUx30kHP62q
c63Z33r9PDvZh3gjCdPqFtrLNN7E4fMYWO8S4UtHxkjp8foQ5/iUX3BevtSQjU3fUugWf8BLIZSY
3cjCHMYFrRGO0THt4N2B7loixcWUCFwjwdwCzm8i+6knzZNwMcVQm76JNFNyI6tZugJygySWcLNN
GGQ/0hiczO7DN8/LQgqPZqG/R4N2KjM2rmKeEVD4BqIodyuw5g9ZNYMefGTDv4aiHKDt3LvRqrfS
zAnC4csa+7OZ7cWHCWpA0APiweXfhDRvW7YvEFZtrbC4EQ+uptRV6Bk1RvvsFu8SistbZVfK8w0y
71GLrKVQZKjR+4jybB0Uz2ZmXfRpJfdRonXJlma0k2f7TZo1bsj6FL8PRhM3Vj9NVAcW7JCYB8vL
13OWPBYVsg8TOTIxTIApiWL1jtEwjZl8kh4VmVR+Mbv+u+b/yt/J/lYTCs1lC8+4tolhbZTXJPpb
TA4EJJdMhWujWtIsOYzi8De5/6TxmUWsvXTVh2RheslhiOfVcGen+ediSQw0tBZsExLvGzUe78XF
/ve5js9kj8VgS7CVl5ZrkYvSdOVRt7slkF9elGUD//x94ZUbB9sod0HSI9u3Vl6kPMg9lxUoN3mO
vzTDfJPGtGAipDUWJOVb4790ziaMnG8/c8//unvUuKRpVDJgC2E4xEs/doU4jotmDWtq6dgDoJFW
axHU+6GuDkvUIMtfgmDroZpWkaa/S4dLAEoShKZl+9lDYcXaapQv0rLloaMeFCVQwRn1o47IHDqR
/k8ptwaxATDR/b3cP8lml/tlxskP1OS5tYsjD5J9nrukWbADX7LsKBcve4m59GthNDdTpm2nMv4e
wOH3bXcvTkCcQVO862r7bOagYiQjs80nXy0WPJlsHV2srwTcwNBuskrbWwTdNeGzhKtyIwWIYqfD
1wBmle6o1AthQ6Fw/KTkGGWi7LMU9BcTP7nTqxM9a7v/3Mt/rka+S4d/TGBOrREBnm4nYv6qNb/l
c+CsvsS3FS0v+UkeY9MkbxTgJK6HkJmSFbV7bm2Um6vZDTeGca/TZZIVKt3icQpPHdqhUBzjJjAO
UVV+wC4sMLFUWi7icmXJ1VF68tELlVxn8Ewqr1KgS9p3o97+t1sXmIusCeJ00yiQRkxfJNmUrSCB
mpLGFzJfiQQlrpVuqDSIDQxP7wG6YaVJW7l0j9ify+xUZ7lyp4Hd3g8ZnCJcTfoLGDHp8v7PAWZq
fI38Zqvb2e3S9ZBytHQ6PEbEosVGSKPGinJG1B/Eeelkd2K4DGu80Wew6ZX0WbBa0pWZFe12nmPY
vPv10IXonGl7ZYB4FttjGelVMjLPqp6qlKF/cBzN6J6qsN9UI566EgRA2mxMpzjJ3ZclJg9lDPKV
KWuJPSaXno/JF4U62bRikf+BAVqEu0oLgS9uu9grSIYeUhRdteZfMJOmBgE9qtOKtpH1JXZVoFc5
JMmM0gcfeqiflqIRN9WumzstGDZmaX8V71IG+f+zqDh1j1Af7aTIP7eIfffpSUrm0o8IYwqec3gz
jzl8uOpeyohS2ZTCp1T7NNjvCnNlfcfhai6qt8Z8kYohENrzBHmfgHHkrFBuXvWZ8gTDP9pVzd2y
Pgm5vMBYeUr+yKTo29A1K/FMEtvlqncTtLBecWVyy9qY2wDV/So2hiV+k5hNbpinnnrKXPJf+bdY
gaTVV2qoP9VEEUlqvsa5spgIS6GSSYWIeQ20HwHkuGSoy92WP4W46cf9kjhQTm4BCc3Gw1TvOnj0
CvvTjMLXlu5o074tSD+BylnICqbRfkkxOcuIhyzBOtLmb3DzgR7D41dZeR6yo3xEJsZK/FFL4Pcp
ybdcX0gOxdjeixd+zdq/PDaSXJbxrSjUV4naoD9PYYp9BA6aVAsuyHR40N0Rdoz8IAAHgWNI0Lig
NSCOLZP5CWZX6uXQL/veu+Cq5H1iiI30Kxu7j6WOwEspqzlJy5O0b5ipX1c28nSInq4ktkq86sEI
VHS+MFG69a/9YTrmKkq9l7Gd/wQfPHv6xY/jlwgSdI3otfPUYxlkOzkhAYDFXX4xdFpPoFb5kP9t
1aooT/EIMMYsHmqkI+XkbI8OBom7PAZIDclYlwxXdorsmEUum0KIOIRQtc6G9+CbxodRZtj1Ctpv
Z2m1yO6U2xyh1jpCgiuwRQH8uaXLnEK4k4erGgGCoT6A3+xbN0wAvd6PfE8m4wj5L3It81VsEkW6
mS54SeVhMFBAZO+Ic5JDCI5Q95DYReLlP7TZ4DJprOggPP+hoXv6y6btMibU/HrteMk88zrMD32V
f8j1ioWz3fXkq5/iFQQ9ZrQuhOrdnThKAbQ0lv6mA9CQqNXShtdkfFtC/f+e5+IxfN4I1djKHpCy
ztWtPHBBbIgDkRveJyH3OFsvb14cDp2mrW5FJzGkshbydguzw7c8IcESy9EjTtCshAUV8jQEgQUo
JkGytNdoQEWe+SmtSjGiZj08JdEfBf22ql+lLyel9VjXLgylvsMnJP1M6bCa1NpMqEO6wtpqunOE
Tp7qewvrdf+F4fyTDgZiQTtYiW6knSX9QQnuDHTOfDe5kya24ZdnOV6rRBuntk/B6HwU/rs0PpD5
uaRkJdo8bodoOkGcfg6q/s8c08+4oqUAvYfkN3LegY4Jo6eitTVlE3WXDuERsMfSGLbJlwHgfZf9
ThpcDCkTNLj6mrGBRwEZSJ9IvheOe5hCG1V6YwE6xBk5dlCDCXW6B8M2XjUkuo9qgzpJkdWHrGjS
RwMK9HVBi+FzytWnpoqGv9Cu162hA15s4cYe8959MZC23lnGkN+ODH2dPMixd0AuwhfThVQy9/z+
G0KD7fLnzTzddSAGzmMnrBtZ4j+2kWHvzbxVjjlsIveMzAZbBi6RfhFuZsebq7/5IDQYf5Fq/sZ6
0L/nvepufBdCc71P7GOSz8p+8gz9cc5Sgxkiczxj1u8rOWGXNoxVFRblKPKHXkurF6cn5q3cxIJ4
NgxvLU3JdxlZxos66GAjGzv7sVnqy5/TAX+s0AY7N9DYrbtRaR6zOMsOjEFOx2Achns7VYxNMb5W
FpQH9kDxBdCCtQqzeJN2+bOlMc+qhQWSY5W7ZW5wRyG326SUkNvStrZJOsD0Meg+YZKhvNezt6uS
9OBU7XSrA3HslB5Vm7ZF8gUYMdCWv7obk43T2MPGSBlcYnxsPetITDtTRHUhP9oVjK1O/apRyxiV
7C0KGgdVna5bNQix5d53Xqu49dn7CbMoght2XcfDpmh0A+55boClNW++lr71ynBqQAHHbXjO1Ond
L5Vf08pnSJnam36cHscGbpo6g3rVs3YdTEBQrHQzJ5Qz7ahaW6+wytVEj3OFMNPeDiHuqlUPUjz3
EiRWd4zKiXAyHp418iB/Jk6uPAQv4ZQCTiVN2CZ7HN38Iam0z7bXs21oFhtHZ+4LmsB9xhD0SpkR
aKiL5KHR4rc8hOcOOqFNkruHQce1pgi1aBVoAKfpHis2NDMN3erXLoSE2deHdYXGbatq6tEenjq9
NNZeAVuqqcFQNXjuUZuolY4d3EGTCes4jQbmMqqw3fTu/K7Xl3k2nZXmw9UyoCtSqQP8t950A28D
PJUwxsaDKkPLL23oInJYH2rXvJ81ysYABBNGD1ZmryiHLJznzezu8ix7DML84EMoTV90OOrRHQ24
Ya0OVbpS24z5OMpLMbNQ9P3GfN2QXQ81fL9uP6Ltp7770RQwTHdgSPndoDSx9wqYEXxHe9cQqM38
zMCH/VVazip3k7cOxHAa2GejJw51q3rPrd8FWqBtJuRr1ml1qDIOyDBrvC95qlk3f4cGaHoAsRAa
Bd8tLX3e01MN8GNilQzmhxGiYERzZJ7v0Rg/M3Ovo6e6bSFz39p6uEfLkJkpuHrAlBIKVcOLPUcn
SrU/ATqzN5p+HwcKKkWOvSNpt7Z4UhZ5Bd8Bw+L61vTGR2RvvO3o03eYu7s6TcN16+nhBh3NIzWm
Q2MhmgSpwIPeK796jhyKUevb2XquchX0a2QHmzpS/syw/YZF5z4oGa1fvlhpfGiSfTpjm2rPgU5n
rVkw8Se1HI8tllUqW6hk6lwtAhABI1JIcfA1GO2Nrg83apuM67qdoffNLSCf8bRLNI/7qATrKQy1
dWj+bLoE6zCMs70eGpjBRwuqTL2HQthrnA3qZ9SCmRbPzPm1VJ0Md6xPlNT06tD1wx3yBAKWmG4i
o3sPLO1RM5WPxNefVStae8H82bgz6PEwQU/FXytR0aySooBqWK/hW21gfratIEW1KjQ2YZL3tJvm
ErLwzN2gW5PzY7DWi97CCCAKjlQEjRekS0dIWTeR6lgPZaxDpFHBLSw8+Y7avw9WEa6suTEPlc0k
Z10l+7KiDp7moi95cI1uWndzNG9R4ziZed1sazMqdgVTLUyCBpsKtpcHlnU/51uvbLxdDc5oNybl
y4SsTqwbX2nSUxdGfyxXagbXmKhx9NI/KrA15RUSspUCD2ZnCuOVr67iLtqrbrbO8vmVqUf7tlHC
TwA78ybSYF1z/WE12tBjOVWFWkfjggZthpVj6aBCzWZtuulXW2r9YXQzSKS76qEPL7nesgMKZIZG
3dtBZkBnX9256rBVLRA4MYMED0jbJ3uth4+ZaBGl98cR8A1kF0zHFvqtW2qnNB1WKWVqFII3pUOx
KYH3dk4G6nYrpK9gvQjjXTtjJsteQ5/WHlYNt3NlhuCVcgTMK38TsrVWRn8/Bu4Xk43jejJg0ptt
uEkdZOUsIeYrfLorsUF6kh8iT2e+L6RN6DToDmNoIhMbDYJ3hSLm+2y6xcZFo9pxkE2wVfcBZuF1
0vf2zrHKb+rwn0P32iPNgBCNrh0yTT0z9zgw3gDLgea+OPAeUbsoD+jFaGvP4XYm2fDcZpl1INPM
nFBdt3MM51gGsY8H7xpT2QC1iophlNZeJ0NTrVXTXYchO2aAHnvl6KOz03Locr2YyAKGkDsn96IN
TKe7lGHgtW6X5qbuH5U4GjajL58YugejqF8rO0lXDRPRTELl6zI2va3n86yVMWUNZ5B+RQpBtjWY
e0tjrRBr4LqL+AZldgy9wXNR4mfbCUJEnrHqRsF1e1OxUXGEOIvspm2avxCOQ7TEBnvf2iS/reI5
m7IxbxuKEWvwOEeqnqhT5HbOYp1hosstmMY418YJwbeFP2amrOZa/W6aRl1Dfr63Y4jgbFyTJwhK
G3rDTZqpdwaxmwWwNBmLcK2NM3gydOxgfn9REa7f1OTzXOQgjoaoDJjVWuv6tVv629geXiHATVYV
jHIrqi4kQtH8kyKgHXfGowAlQcNtNS2+66fuC8Yn6Jo00BVJmq/VKE1XqUWQ7qXRX+YghWWVLbyV
sAAn8Kq1PvJ12SSRDnJxURWlOyJ5Zd0CnG0a/KTJUMPcB1dH8Z/GFBVGuE4ShL6njZ4wVhph4yhC
p1n9Qc13PMQQS6zKxxqy+wMEmR5T1M+cy2MV9NXamIhRXLx8obcPxM+QBTkuI5Ttc0U3M72ButyB
LL7qunZdlF6+M7zvtq/oOGhlucn1TVMrv8XoZYRAxbk3HB/kEljXDu7UeQq3qeegbaCrN2X3mUSQ
jDgluRIUCqtprraW1ZS3XnVwlFLfKghyUjuxHt3MzI4FI/Jxl903vftXNfWfTxJAwyq+GwCsrYqc
L54fXUiQaBo3wwb5MaIuaC5WhdLU1FDbbXCwcubmQPESdYcwRY+6+u6WFhXdsP2cC6x3g4jfytFu
J0Wl+ezGN3ZUP/gMr6yTrn/RO/U3JftEpwluvYgv1LhvSmEkLi2TXcAko1HmhDVu0q20plwFcatt
eT4QWNbNh1/6K6ZKnpqeWMrKLERTGvc6PQ+x+pLRcYD/p9/VNuT5Olo0887qmnpvtV6w9QcmzYt+
YExh5Ak4+qFs2UKhPlkPjj2mayadwTAMzswwD3bPmoaPcjJu0sy79Tr2fG4UxJskBau+LN1VaVaP
2QBkJumybB1oTPTWrnZfOCrc0Vl2F3Ron7n6TdsThHfNQ2aaG0ujTRYGM8hhFDe7oTllfflYahGq
GUqyA9G6DnRUyXuROYWMSMtJTFDaDr3c3Xe20a7TK5PUEOa0Aem1pez8uTD3sV48dBltmjFB+y8I
nAPnReVdU+56Xt5GRT3eadW4Q4MeJgC4BPexW1Ng1Qx2c4/QeO4lR8YuMbNddBMbDsSSTH2lJcVW
WLg3lSYSdmh2Z7p+k4U4u6C6z+bod4I5eju2kCw4LXuZrfDVe7GxGTpFvbXrbtiHEhuPodVsQghF
zs4IlUGrhL+JX7y2aZV+xE1dA3Svx9tMviw/No6bECQUr2Fm0diNM+PGVVChz2eVIs/U76G+hHQr
NtS96VX2k1fb6jqH7mAfjrr9tLym5uYv1AO0bu3EBFIZ5iC9bac8uQ3Uq6vKnHBf8dqHkfMmaiLd
3A6Z85BrKHq0IwBNJDLsB0P1N7CvHnNlGF9K+VKkPYep6JNNyS0aWAP95uD/vsDNlJxsoM2aoXyk
jF/6tf6pmSwCK1BCKFT4MaySCLGGqkCWtWhoiHXGG5KNm66c/E8mDaKdEsU5mo+oRA4Jg96gLPvT
6Oj9afmfUyluid5HUG69fpg30+S7x6TLgdB7w5H8Rr/VEJYARcn/km5Wdi7h20YDTDEXgbUzrKk7
UtC8aXxjfvcmOzwoPfJ+ADiNj2A0dhlUlhsXrC4JjjU+6p0R7+py3ploU21mPPN7l4DCVv1h/I2A
mCkOaoDO/yPqvJbdVLot/ERUkcOtcpaWtKJvKNvbJjXQNKnh6c+ntf9T+8KUUtmygO45xxyhqq+x
YujoPGPYtX/XESEPvdVbO28or1kf5mt+q3wvDQ+bK+kWm7HHrFYq7ytSDNsVTtX7GReytmm6lZHM
1mV2nZDdoCl3wHRLZWcFBRlXWlZ3zinIS3aucPLQ62bmOtVB/dGW+oWyLEjULmz6ge3UY5sedHkM
Q41l3WA+tKEvxH/FLyqrbiMGbQ+Z45tihOar28ufqnLVi2nlLcq0anH169Yja0LZf3PNnYKzWFwu
okDkW07CtKJhJpBODOHBHjArcxXJNVPL6unWd2wo3E3hzdYO77forQvJFQmccQeJ0ty2Wems3CRy
d4bf1h/oXvypNq+2pCsjdOvWRlfRCe+h6n/CNg33rVmZyMTj+d8DEatn5SVfmYtnT46RGiGr9Tl5
PitLUe/DdGZmaDHcsmzPW3NHmGc6vXLhJ8p6z0KEos2c3kQi1Hvc38NinD7y8seIf+8ttxt5cp0E
ypXXnwEmXkyRjOeWUTH9llXhcZtYTzJh98umxwJOeI6GjHHTivbLd0R01PzY1zqf9DX0xMFsLYXa
3ZsOnmoy5BedtS1Tu33JcbqgtDKzHdORYTX37Xx22zlcc3N69LL2fG6G0T22GW05X+qeZmgU0qT4
2YRgzkGqnAt03XwXq8bYT03FoDkbCQ/JZ+OiuGyO3mTa6yDzww8/lwcy3+raL//EuX+qc6f7Z7D9
Kzw283dRlw+l0xBNSPiuyFz5xZ77IyD++ieLzh8w4fmHT2jdIpqd8EuPf0TQAQmAqK1p8pps6Wob
N5Ys/xmDjNlxIN+kchhjSOsrpxYeCXOdqjOBPf2LPdPfa7d1fuBMWCzTTqWXtPDGm24Kupoutn/k
+DsuRrwtKRhxVzBcnZ66ocPkohy7zaRjd2073nCQ5my+mDLtFsoHkM+jHFOo2bsZVV68u1AJtnAm
Y0bJBljt3sOKdlcluQoXoh3DEx3Ldhqm7OYRIWwp+1hBWxu9Qj9IbsnvYUU1IcbpE6+ObsOIXG3n
ahr5X4btTrvUl7QDwcUB/zqIQBD2JDPzHucOcmLZJg/tRo88L9iDGs86TNFcv5FSH1A8DxEppDxt
Rx3TWaJscXBTWrd2gBdxZZNL5OSyO3rPg20Y7dEu8PgeI3Mbla559uvMOosE4Y8CSG7nTp29wOn1
Ih2acTdP8hVq3IJQ8OGrBkRcpdqwn9afJO30IcBA0DvL0B6TfUYgGxbMKWG2xctkZ8RqKp3cyPN4
A5R5n9KsuTSBG78UolzrKk7fkgiTxXjcZX109t08+/0k3loYQvaZeqrXVACC0bcrh79jm0gfFU1W
e+66SlHfz3oOt0WM7I4lqH0ZROrvg5gOcIwC78ObR2+ZOL15CIDYPipFS09CwYPlh6KyWCEf/hJa
z38L/NKaOvmbYWgJitQV76hj1uMU/ug0RJgxLk78XsXFIoD70gjz6DWNgQOfua67qjyJ1qlWHs5I
R5BJF4mMZRydSiIbzJzX2jLe4ryiuYt8f2HP9CumaQ5nYkw3uq/GW9GEw23UycEgzPskJFkdQUZA
Txe0LE+Jda+z1L+6rOlXJtLeFdte3NWT7pwyFyAX6B9TVc6bM98sSO93Dy9p6qPAX9ta9mu07TP6
M3wVzai0jk0pgjVnhaRGow/uHroEovrSlxorpGy2bbyurHkdZ3p+FYlHZZfISxJG89li7ziRGaYg
0o7iTq7Bl5rS8uiMTN4mAk72cR2vjFq4i3iCG2q6WG3IuTr+d5AqrI52ruIVZg5c0Kqpz1Gj0WZW
Y7Fta7OmrOq4QSwIwHh980saXHTBrGihakHEkmGujCa9ts+6z0NIiiOHWo+toHeuqpuHWeIiMRO5
8ZJoEzwz7Tt64ktdmAvqdP86YQ3+Mkz5AUJXfZiG2TtFmphe/uEgqyWDSx6ZghQsGwLRvhXxNnG7
5IgSyThY0AX/ffT9Wp1M3qooDIrp5xvz82DiawApUn7ZgVNtapOclqGv8nNmmF5/sFvfWuqRNa6X
mm7r+c5suIuR6K9DHQStta/wn4LGNWdr5pL5KTZ8Cza7AhNVc36JAJbCTGFj1VyiNlGfpsrFrgg9
c20ShUHTPk67aHBAABOpCTAbgaNlNl1jcEl/YXj4mbl2dyxc49FrjcLJF93WlnC2DasG1SD4FPi5
PRW+5lFP5TkQ2bwa/IDg5OeBkCKYi3YhlrbXhC8Y0lIyN7Gx8YQRvJjP1zpzePgAEYJtdd+4UXhV
vsiYK4th79SBd7OMetEAHV4jcxnApzxFKro6RWZtSBjB6Kswi5cybbKTn1Y35dbFC/E5K0GXfh3y
clvl4cFXc3XKvXRc67ScuEgQQyKc1ZumM2gBqogaeSA223Bysa4IkT2Xdtyw2bIUMbo16PdKWy6x
Z/8pJif5aipA+YDIlGPmOcE7Y8+FoPXlkkStSsBRcIhx2z3YbvunrA14SmncMB5wovisiVWrvObi
GYQB5wTILvrWTJGEcQ4rW+5Hs/D+8SS4QB7V3c3FosqwcE1p/XTY54WFL0iFZh530+yYBfMLmUAG
ouZE0uXigOECOR/Jh0/OY5ZiTgS4uh5GFR0mL5y3wsQ7y2vDadE7zKM8c4zwMAodPAKsGGswj+gE
DzKQNUy7WYMwZE63awHTSaCvFPxqUZwsz9/OtUNstSPlrmjJiiM2bz8rHAF6d7qHDjMDn3zWGe7Z
u0EssR8XkIrdAZ/ZYryTh3LqI+FT0wBrDliVbv3O+dvbeo+zs9ha3NcLiCZkJnjB58gVUO3QuOpD
QO23cKbU2TUx/RpF0NH5tm/tbkmc4nxahPOxSB1rNdvDJnUx9soIYP0kkMFZkp4c7rkmCJgJvDff
DHZxaE+rdvaajTLj3qaHjY1V8nQMs7syPkZFUl0bv6mubOPTRhTwhvL2HoWtcVJQxUE4qu4tyosW
Wzupj/8dqOIgNYdGslYVqH6Wu/2JPK/h9P3IHRFWpD42WhHfECPjbFYXA93KqHzOCv67Acj+tXZ8
OErZsEtL1WIQySRkcLDjG2NPXUbSqhL4lB/UOY84JUhvNtj56ia2N1Y8C5YYhmJLn3pgZdWpcfk+
cMsfQ9eNcUvmpQHA66Az+95nuryx3JziIo2OZuuUqzizum3m659RkI07fF3komJKtw2SWpywht8a
RqS2IAcm1tNF+I6v6ceQYz5oSjGuJVnady9h7hD1OVGsNkEKhY8kpCmZFfbmhMton06Pue9OnpZ/
bGe0rn668sdJrl3AmJsKxMoWwjuVQRlfDFqGNE/YCRFhNqOVcn1n5uL7Nu0sFwwQ2wAyYjusLPLc
2Bk6/9ObpgQnCW9JEvoYM/xWRIEdPSEH8Lj0GAO4Xs3a4FLKpj8q6d/bNOjfdMT/NOH8vZOhDU/D
F8BHVnERkVFcRnpk6tlhODfB3rSSP1X4NBXGX33hcsOw7YyhOtOXSdhpab+t8Ms4drFjLUiaz/CU
wF6opPqgXefQ1lAS0mntd429GIvU/wRorFESu/HWg9Hdy2rcpQGIauhkYkmqwryTdvw3CJ2D6zAF
oFD+eD5ITKPe9KKc6CxrQqLdp71jOWFOaemW7aOkzEyTSzalzPCFXf/7yHpyEmqnihcsBthp54k3
rD1tzcvmeeGxUoJJROry/ez70GZtsIUFTKiBJZLbf29IKpuFNWTdrgm7bF3EEukDaXOPVOmVr53o
9v3MqbtuZcqu2H4/jXQgT3Iy/8G/NX4xMxJ4qx5fKywGiziTxEglNncC4b/Z86lM4YYYY3OzWr8+
o4y4jGX+nkfW+FuN/ZfXO/FrW3t6+0xM2QGkpA+2deg4jUy2UwJswVhButNMj1T0N1Lg7B9DQH/j
R/Y6dIhwG+RQX1KLgKnGKMpTNFfuBtvHfApoE6UXXEqYtcska5NLrk1jrwuWbhcbMEI3oJhjV4KU
tKTYUj77yjRQzw4WohifkSVY6DMDKdXHpEqJDnPNkwHmDtLZsjN6U/1e+B2MsFQnWEdZu3g3Gca0
hZ3/RxT1DECehsvv/h637+I1gX5UR/3ByiaqVfa2cjePKH3GOb55jDIAnzCIHGfrmI5TtMYjjMSb
Z+mltSuO7rP++n70/do8yEOcwLHLncLfEMvlL/0ce2srqVnT52PGEMdexJzyaKAGMiaVXFP2Bi6Z
UG+ZuuVCTeNOzE50iYvaeXiwieYyVTfGYPZjxN97NSZVgFW6oW9Jk9nJMu/w6xRlPZ8mX+OBGwTZ
unxqc9MhoGZ8vuE6brQZLPsrNoPhEKliPBjPw/fT70eiHiHU0/gt1ew5F80Kc+JMLymQ90E5+wcs
SCDTPy3jvx8lE5Cb7F3GwLyUJSDcjFPNjTdV8gR27OxLurx6JDzlUsxJe4Xk0V6/H03pYO6G3mWi
1SzjKfePlZtb5zIqoN56+L+C55Hay8R0uNcSn9AcqGuBU/Vw13l58ePQvzYeSbUtA7QacSxjk2At
8nq+NtHUHcfGxEVcp2fGpwMJm6SA1eV2SNFH2JDH3kILKHXu83uSQTEzQowWHUtmt7R0CD4xTASW
2aRXUdFUq0GN9qITzAAH3EPZAShZXFsvw74dzl2R2ZfQRYhlIp2wy+aRPw/UjjiNwWegHysw3Daj
ldWggNeEhh7DnmRrXMVODVQ9HBBYGP1OrbzQ7n8o8gZg/ikMyjLN+D8f0jNSJmOLu4O9GtwmfOPc
dlurFmKNO2kIO0AFkO+Nef39bmFhEFuB6q78qdkmlq0+c4AcUh2M7BJ01vQWD5gOG7X6xIpeHMYA
6h4KwwI37FugLPUSUR9T+gD6CGpBn3g9tzfRTrt1cA5rMuWz+m0yQ70a1SxPcPOLa2E9QeRKuV91
Uq9B9ACUBLtt1TX3InfSo3TVXyWK38CM6g5grpe11vIqLcdZ1maPNJkd/5qX8GxAMXLMgqJoK8cJ
fjXpQaOfI6iakohAK5yi2CCxHyf7BlZWE7wL9QgtsXcmVf62c5R7si8Aj6biNyJ1xF9aeY+odJJ9
P1X1suRMLgcnJuk1mo1u0YDEmkzidIHz61xo+oBYH9oi+V8BIp6lSNvUEw5PpGQY9wQLEATeU3eJ
zWH6AYGEifd0KgYXlJwd7CxY/leeHRCCyHpymUdnukjbu4mMqTjst3PmeOl2mPmAKXp/WyPNWfhS
Tp8Ehs4QXjO18t3AWw72aL7nibVRpYjunsa9r3CISMhhZ7w6tFZ21+htaQ8MrpOyGVDqJhHYRu2v
8F9F4q+aeBdY+a+kcnE1nsPia46RlOM8f5VjWlGthurVqNKPMrAmyv6h2SVjOG1odp3Lv4/cgcIw
ti98P6741jM+lMj0apbJuCdXwviIJIIOP4zvxMLz5R27OnQz5MnAxaXTb9J700j/FlqfxWin9+9X
qvAHzFnrpCSSvbiUNyIBavT5QX0bwohhdmY4m+830s7FIynuxN6f8+QlPqRDUmCpb3KFtGUDeK+O
IjbwIOpc/UK+pCJUOG73AcPKF7QA3FjDHIOURf2yg+70mzT7MZMRRN0023dmT9PvJ0Q1BDM6kBCP
TlO5V/zs1cugsh+AGtWCNKZh12gaklZpd28mVfNWGnsv66ej9LNdW6FBA3yOe//StVFzVDDE1oRd
Fu96fIN19ZKF1fxnZNpXzDWOCi3U2zlt7XNd2PY5JtB8Ufd+tsl9PDxiclmMyNsOjmTSp+qIuMZ8
enez+LUezeDa2rZ+r31sbXOrfsXcAVa84e6bPvtbe2nxwyqr52XFDHwomXbbIHElKpZd6Zspa9oX
4+6z3zbeCwQgCqfE/pOIotv1sZg2qYlDmwkLhwENRRZ8xGDRWo3pLkpgcmf6lO+Ov8xxD2erkuFp
FMVnFHvJiw0Ns+2t9tHVeJk3qRHs7WB+1b7lXLCd6RZmjsSd+AF7BcPfxczZBwNXbE9e6ijSxXn6
/dr3ocepaGPMAXGRMYGw9hxFq8ob+q0OlNhEmsIW6k51/MaIhRXCA8jzZvOc4zDUmV+YhxSHnlCy
3PvsJyZ2PRQHGDtRvtPaB4Sp96Z047cmC52XHCsMJe3XeLbHe+Emf1Voo5IMiaSo/fXzT+NawRk3
ofTBTZJtQrc3Vt9PlbbzVV+OyYY6y7oSzPme1www+hgX0+9D+NCOIs4iTwnHKDz3wQimWzeeScjO
7MGhmeZngCgDfxP8RxbMTDBIXHgC6EK4lEQ1SPrCyUYi+FCHhazhmxkKyWVMcP5xcuiRGpHpaJwj
QlswOZtxIQlL5zjlxqObl7HbVtdIUbAVNBSbmVsBXxOmqgUmTHas4zWMfn6fwKgfWdsH6zai1Bww
jX3gMxQCWkfFY/Dc+hL13Udr/zJNfyQGo4tOJvOqPT1UvfBLATM6Sr2dgY/ukhvLPWNqdcQAtKVV
+f9iIaCWOkNoExWttyH+DHWbgO6l3X4oCEhnNO7/mCb37nbPeaDjQctVJOv0bggeDCB6rYt23UMB
u/l4j2NSHBDQMjF9N1LzZJqkmDZVc7efhzDHHgihs9iyyTy1rZ17qvqcfPg+NJYGcZ2bMU0DhFex
s2vDXZ9rOIRRNr5QaYU0IFZwnyb7FjVRdJBAOFgM1GUMwt9rrHJkt/x+5/u1cVSLzMMYvZzS+PJ9
yFyG4SwYGDCBFfXe5b/DmOcsEpoStVEr4Vv13hsn5H2zvcrisntD52ydWdXpnZ+v5w3zqjKX1r8f
a4p2SW57+u7atThLOw//97Eu6VaWZ2cHYXh6l5hhs4J3AILiBOO+h01z7weSGvoGQf/zmY47+17g
K7dqpB2t2+9PPA91ilNcghHvjBJq3ZimPkzh33/L33+PZY4WD3JuAjLzVUhBxOjkf8GINs+VV1tn
LwfHNaEsIEFNt6xP4XvpD3TrJv8xUdU4RWKiCA3A2zq4bCw699rEfvhZVVm8d2Q7r+rn0yEoqPbp
fS9G2tgPYy6PgYsy0TLlsA1N9KGlG+8SeLhbaYTeLeV8kTvMFLac5BWiy/R3DrOV2YTitw6dt9mr
rkY39kdclpw3PcMpbGXV000OzlsZAoOYk8fT0sZrsvH+965lWZTruv4Tm5V9SqK6Okln/f1EN9o+
GWPl9guYfGylwk43zmg+J1wuFoAZEQJZHe/FnKo1xT37CIlWe/Ks/sNtYlDTIoto52xZr1XPSlb1
vXWd5+hdsi8dEulZ1wC3yev3o7k9mFUbX75fIYxyGWGofbJxpDpLL2w2E2vlwusG/6ytQOyp9W+k
7pBIHcni3Hwf3DA6ptbf75dVjN1QPfb2eazWcMPJNfJluEYMGx7j1vaYceJYhiAQdeZQzFcRWP3O
R/+2bn33SIGULseh6beS1f1hiKzhurDvqtL41jkFLMTQWCfxVQ6RgtdQQSQO6otCWbuOadgXjuiR
RXXmynQKVGfI8SGyxYSUcPhQ3ie21VTbrWOQPymbjYnC6DTZelebCH71g3ApZyk6fBiomKerTp4x
5G15CsjkONYZrZNFW+qY1UrENFiu9WypyhmWKrhHahXZy5zr/qAYl8m87a8jJdJU2Ky7xJcYnmWs
ot7w1qIEXzWEirZjQAsfham16dtnY9X51IzSPk2DVV5hmVgns/NwcG4MnD4g4YQP/5lE4J0d0bU3
rtmHR2OxZ6aMHkP8zfHJM0ZxsUnqOWeJukwtw5Mkxdpgin6ZJC5snokhG5jq2W3uxdKYGDGbnvoI
aLv2nUIQNkBOGRglvkdhJ9apyTfKDbUZFVZ9LvExyzmuFdy7pj/UQ+DdGXzuMxe6w0jSN5GF9yAI
xreofPSV9awGMzjG1k3JUKBCjlPK4f5uYqSKc5aLm1QyfjkWtc2ozIm9xRKbvsQv3iyjeoMLcoyT
QOC9wG2ncabhLUSCKFOXDHG8TK3DycpWdv4EuCh2hD3emKp/lPZ8K2Z6fqkBPaDnLqop6+A+m84S
D5d8mbnEQ46SXAtdUcROfCrJ6YBdt20WmAh2qyYvcS90cTqWr80s1KnU1qqJjPEQYXC0EPTuG5lH
T5IZHn0tZIgINk7QuqhwcuPS9EG3lIFJG5qMr55rbFXZvbRdcQxH94TxxbiZMP4yu6GFtpp8VgEX
yFTRrBYSntdcUeIMz9Yhv1b6PgAuQbyRFowlf4YYkry5YnxjMJ/tMUj+QV+V+LXYlC0nWCVg2CTX
ZGilqnFZZFAICQnDxHrGYeRn3pTjlwslNRoyi/EJZ01NcPpSBwzKJKNqpQjzXOcwjdy+LpbSdxeB
g/yfFNtsaRny3pYO65Gv1sIrfoL4MOPoHhK3hOVINbki/lyuotKXGLRZZ6TY4bLF8mgRxCNCbfXA
j8le1SY0I9jwrAQaxYMrnO1sJzDR0ye0F87ozGqSyjP8vCtWpqXgXofEEy7DrKtWBS5wTtV8EGfk
AXLC2sXufsOA/NyR7UG1AhWNnIlNM0Ud9PT81fK4ixAf7a3CKUBaZlAc5R3l+BO8j3/LzfTVI8gt
hxzBil9ubdgWS1IKbdhn9s8RLu46SELwxsZ9/kivNjMKgkDAhUdHL6yQqfYcM8XqeusHcTnjkgHc
3oFZuzRkEGwYDq67qttlxs84HU4QlvOD5x76FHio2Wj+pkUQjXKX9ynBLs6fYI4FJLI6Zea8UD0F
e0d+98qL/WA5qDKHqCZp3AfKLhhKl8Ho3iZd+euWUcNikl29zN0MOWaMxjrGao8B+Lu0Rbu3I+8R
CPkGV/SFnCCawLRf9SGmR5Hcuc9/wqfrrScow4KgDc53m0Pp+2ptfzzmjHFo2vmQGuxtRnRyCUUR
sJDOdZkF1kc7ctNWSHEmKIOrwKF7tGL7jVindmuEQUjl9kW5Y23lJcgad9v6VFt5uoEnAfnFIGec
LMxuRcTZriJvdWnNbIKVgNdPth9jE9bmJEuWZVE+Xbgjfm7shUcAwhUrxbD4m1i9vYmEEqRWyK03
Zr+auNkz9TpM0tj1qkX7GDcX2SJ1CEyWOWSJkJzbE6zjjaMTe6un5pojmFyYrpeeRN4dnDqCJJh1
DNQgEMOWeNYAyUtuu+4Wzo/lt3LrWpm/aMsu3wcOl/2Qu9vaUQys0GJDq+5kPB0b2F0Lywzgtprj
JnY1cvLOOReZA901NN9c9dmVDdZlhccYZGguEM6YKGoGkfmcrMwguTpMzEnodA4VF8bgDITsOgU7
WTAEDMKgsCqkWRVUk41SS/P5dSsigFmCYNaPcUYQgzwnTrTRc2Yt+6b4LIYW7Z0LDy5rhn3CVdjD
ZibaQuD+P5d3NRk/pOufzWLyz2EL+69m+LQYvfEVvUO3TYdfdCDtri3nepGKKnsRzDrxBAcEZcdp
XEwa27jZRNZwJI9nX1EsQoTgizu2a8KLYCWlL2PEwqDP/UdVTI+jAQ3whGxktn1+XrtodoOUFwO2
6hKee7KC/PvTcqe1NRd3O6jfEtITD03on1Srzsz5zi6Trb2lrS9fOUQzUEt3FcOBqaxOLat9Hie4
7TBHHTrouKLzcX9ItLcZYCyvonwkjhsDtjj6qaJ70sThin6AkKXSNzZTZLzGnoRzGO3I+Sq4F5N2
LzJ8x8sRz1ZK6TiYwTac/mMY4XYGjIKlI6qj68N5FSPZ7GxRxlwwbe/qbYDLlpjaK3XstrNraBtP
OfszZRonGbhNNbYpfqhAEGbaGqiYZtciDujaP437NGNXhyrSR6hVzLDwdZB0f8EcvaZT8GgK4ojt
sdgPyPmMcn6kfeiRfar2fZKvJCvv7C8yNd8Cjd5pvhvzbKNPis6z7//N7RjOko0opjM8tVTwhIMt
6AQcjHxi+J0KFx8mc6BMapJdXUT1yqqAyKDQHr0/0wxyKYMGWMzydo7p38nz+zMGQX2AzHVDIFWu
+5iEQj6cGcc8GtMHJ76Ye0xTuv5Luw7EMkxXkqhaeE7+ZinNNJqVEEK/XMcOQ6Xce500Rn9RMKyw
5AEM4B7JQ7Zn7abZqiM1MxxPKJa2sKtnOIHUhlEXvSbl8M/IGGYRdv8YrTMdDGJOErvIdrWPVVM+
E4yEe74QX1nUHuwcDM3u322YmAs95W9tC0O6l+57ga/2Mvkb2ul6wneGuuaUgh8O1XAu7G7nRCpc
9Ta6kbIA82joDPCz/GUotelGee3F/Mzk2s2tuSp0+AlRWy801TWD9GWLTyqAU+WeBRVxnUY2NiPg
ySaCk52MWOeqoukutbeLVJxd1SFpjK+BjnZp1UG/yGZyR2T/ozDSgBGYNC5eKtR+lPFHo5Ng2Q1K
rIWtaBmdhHGJNihzVArHq99ljuMcq3/jfrt5leedXLmpUaGKiciY1sZpNut6Ocyt2BDqS55mHgXb
zow7KNvJySyfHOFJL6U2r2RLuA3b1tvUW3+dGMQhKO6eF/3IPBzfWlFeBAGZLFNkF5jBgWl5vS87
Ux2jHGOE3Oi2bjZG2wnbrwtXO5FuDkAx3PlhBBYmUYtJ6xSTITLDD63D1H0f2OiiYnyJIoGIiwyQ
qj7oyiJxtrZflEo+h1ATfqBktoKKjcbXzP111mPsmFjjTmr1q3efDsZ2wmWYioVf6F+zgpcfdiQJ
5/RvFtq+qVAP2lFnk2QB6WrIUIzGmtYpU+kOUHIt++hmPgPUjIJmPARPLVpv0U8IlfkFzpHPMLCy
uaLnGli60Gf4vs0Cc+Rhq0kz33DqUIoYi9HGWgnxm1y4SbVVJlTtMkdNUhl4P/CWC0X2pPh7ILgw
ss0/B9+/ByQaNg6pmzIGcsh8SCvdfDSChm8hxxskyI/BPZghl7Mzz5+hE0KP97JDhQOeCuv7GBYH
r3Jx5HBA7jy333ia/Kq4YFYNZ5X9OXT3XKj3CCNw8hjIH03Flggk/2ASwDe4s7UJ6XxYUZujYdKm
d2az0B4Coe4AAcdfkSyVA+cUF9aHnqXMNZZDmUH5xikgNL2dFGqbMRZk5LYwy7mEkOL/9mCvklhh
7c1qeMdefxPp+LOhcKwi/NBq1pHQevNjLkVHB0sYx8jeU3M91fXnJMIzPOl16YXYTCR2ekhcmq0k
XOrA3I1BfiX587XzSo2m0Ptw5LCbGuuSOt1HRuvCnmruprzbCLEtDfFuWW4HL3K2FjYyRgnJdayc
eWnJxKUlDOtFHko6BNhXAJNqQ4rTnyEsD1MKaGvoaT3hglmqvzJK9n42FGtH5VcddV9maQp4xb8Y
iiNjoOBbw5dBc2+i6Mc0Ig+fHO5KXHsbU+p8IVND7fLYWCPiA85KyLgSUfxmOmm0x8w8WdaWXjuT
S0ao3VFbttHSDJ3xydZ/tkH5V2TGPwnFueo2CreVTl8TH512jbivm8XKtX8L1TAAnHAV4eeo1hD1
FmxGGn2uEOawHuNk3OWHSk/msXKqnlM6QBmiWIlQ47ah8TkFyNWgC2672M3Wlg6GpUYKiRtL9VHZ
7lubxHifAwqlIeod13qdA1yTA0U0iCrwWykfRpxQvpbVPomTk2XO4Fua2aErN9yzFVj1jHMXGb6s
zOkaLUbT9R80QB/haOtVIt29H1gv2nJuXeGFTxXRNjJQZdTVK8SbEA1VfTSHmlHHtE1EA0I60fwF
VXif5mgL03aXpSQNKX67JOxuoTBORpBeMxx2/ST+oJtAKd49efpYN/qSBatAOZ3ZDZMgIU+9k9Zr
aFZqWaPW/D/GznQ3ciTL0q+SyN/DatKMNCMHXQWMO33XLoUUoT+EQqHgvu98+vmorO7JBcieAgoV
Krkkdy7Ga/ee851xXn0GbovCMbyxaiL3ZNVUO/bBW2+y0C8o2k9dtc/oJB27YPUJSdYhopA3rkii
pziEILL0tzrDvdoGXXeyaGTuWnjpPkon7yzMHBpTkd/q6MNyDLmLLbM9CmeaTuRzKx8AxrmmN/gY
eO4z+uizmOvxGviRvQqkRsRy1iUZIPOEVUCrQs5bdzJPOYs+vQkcPz/0aLsbdhTvRd2dRCmviLGu
liza5I3ZIUU50hpF35zSbLVGDLpEn2/jtkgvXOs0pr90/JXztITXpgXOxKWazeevkhYfpBoeFAKu
Fn9seOWGW+1p3m1hZI88Xr6Kan5g/7KTAMjAutyFXFxdIe89jC6UHDkbJOZrliUQb0jzPQucaziC
N6ZznbnHmMwscl9yMPgRj6L2p9XOAFTSFx69rENdehWjAGh7Yx8NNuR38AZWV/v8xm9V+IbD/qmK
qycSIp8MIWAZuQlyp564IYprnunCYhpqsvGdvJMXw59HslUFEyYrt+g2xZc8iryDcF2WEUlKtmFu
UjazaDksli3ryfUkY5EOgCbuMIrBZoP1AOmDk0zshF6zeLXNlMBodT2SbxlQLs8GthWZkBASipk/
nHZ70cqKqmE8GObQ4kRyW7S77Gq5uCjoo+rDpR+4NUr3INBOsd6TjJHpmmWsZdxaYICzhLJvzPI5
zJJvnem+V6gLEd/OO7EgsUcrc1eko4ujoQtZSM27fN55tT91Tu8HgZtgiQF75njLCQr+QjsEs/c8
v1fDqi3qlq99hhMqds4hQ4MLnIRqSAZEI2Lc9NOrGNChVb2Id3XDNJXAcb+TSeR7ApQpFSuG883s
CXXFfCnf1nTBNrkKpd+Z6TaRA2taR27qZKIHy5sJv1j2YDWNPsIG36CHjXa1TF/QaT/xm4vNarFD
bbLQI8+7Pd7mx7r3XqIaB5vTmwN7AuyFqWmH+3T8iDVjH0Qj7J8oQLvR3iUl1r5P3QZW8VKncAdw
XA3gOH260PO610iz6KVaGmebJHa4TeUXKi+x8SJ970R5tPUcGv0tAlxCi+YjOlNUSwK4kqZCGme5
x1pv+VMWPLsZWzfsRLkO7xEzfiU9k/6fpm+jWaYiYatNGrziQbuaccdvBh3PuOHNaxK/v2gn2Y2R
Pq4JpOii7XPoNYMvmMA3uoi3qYnUa1k7VwsK2qahXWJIxV59eCxixpuQlerNcT/KCk/bWO9ljAc+
WkipmhlSZ8o5GZhy9kkd4MyJu2YXNe7ATqp6NUcx7PIxf7ADuYtKMd17i7ixKUCBRoYpI0PMX9xK
xrdAt3oft+JZ0H3baSTrgUH1yq6aGGOpGxxRym95vNvDMvtdZFw8c2LSyoC5jafuEBYOVSJKVuRo
4zYrIZ1UZbxTgTjbnQX8BQ07zifs27JcHkU7PFHssNaQyk5fhxbQpLaGnbFPbpqW5GB82oki6qdL
ftYLAhNvro5VUL1aotN+liLbE279YpbJJeWQbM0+PFWdvjDaui16/FsuzasMftnn6tBPij6rLlGG
ew95mz1P38rup84yhTi6eIaq0nCQCfZSKq8QJvEuA45LiFCE8aQ1bRU0C2+kq+mtvt52HLBJ3AEt
gInh1a+ZUx1QQVzZ5CJ1VuqdjYhn+5gXbKMIPeGBtjeoAvdtgXkvjl96Jl/+ukFQJWYbJDA3pbFm
lwQvYSl3EIkg+7oVkIdFvphGNm+WGjmD/dDjU9/06He2DLyv3Sait+Ts3XwcgWY3JpLvdgMP5BRM
M30uS/Ku4pz25Xgdo7O6Tm22to2Fa8ldE+2Fc1/bTbIzy6NVye+hl9xWRHHftGK5hAsGp65ZULx4
GIk6VpfUmBgGR/E9lxn5M8CaWC3mFBjHSBfiPspzMvxQkF2zNhZoZ8GLDez28+XGRqf3uLjTu0s3
8M0KiFxW8Q3kRMgxfST2oxeyCxu9I8LC6yEdCt+czfy+HvFdeyE4CZ7q56CVo9+0bbGvvWU5iT6K
L+PEhWX29lOBIt2XXIJXUcw+b8ETg5F+iy+DMahRPqHkooLIjeeoJuXQEHPvR6ATrqRj7Br2Py8g
cQ6p4QS7Lt2JwRV713Xek9J2bqPXWmKobGPqID3YvtQ8k5Mi4QaMUB67ntovRfDRO55xIwmKoOa2
2gfTICAIKt2VKGLri42F32eT+GpVidw3TkJB14TPTSa2RaBa4tzH/CalceMzfMmu0gpSWoZPyTdM
/FkQqDfmuqUfQ9FcLbF7txTZuJVlrk/KTCgX6RIEaHV8aSnxHDXzGQFS/N2orHqbpehsOt3cOFm9
W7DvSyQhm9IqnI2FeLwox6cwrr5gxMhPTNbOpbnkJ0PmEMHm3SSHL5lbWZTNaAaK8huYBmjwOmbL
OxY/S/TdWWQ/BHN6P4HvCqQfGGAVEo5Sxz6Jmhb4F+zcvdeqn05Dj2JK8x0SSqpj43nCq3uD9uOy
hN6xG7PpyOndhonzGIiw3NrmCjWxX0WDwpu7AUBJMWwRWYVHg4Sig6OrQzDWt3Odv05xZxG5RFNe
xz3mu/hNx1V8DDUci4mO6m6KlzssqDm75GRd11s4IAbnvI+LYOsImsFjB3Moji7WCGIgxnCp2lQg
7XRNcrS54ziriKWKiAhOwLVmQPxrmMXY30MY7f3j6PHB3a667hI0VNNDXKrrcLT23PbslEb9mEQw
A7tVE5QFxEKZSbCXRk8YCH3CJSs9KqfTbFbJoV+gZcmiOJjRdDekvW9RUY3VrJhYYAJvMPZW05MH
mmsVcJBsmKhn5GDcknR1EbkVB21gog3mOfalmrj9K/NivStGG1vdEMuGeom9KMk2OzOQe3PCuxLa
HGsmGXe4C3w9ogS0LF5ZBT+NJqpOBLbetTBxeo9dclIaCHVhhJqQNkUy+cYiX9XovSNZN5jbqYcq
KH6mtXMeM2fc2k3FbT7jAbbL+cl15LCXOZ6nAioN6n6GIsG50XHwpWinw+DNmC46cins5dahBrkk
I+0zHufo8CaxzYb4JGar3cL+sjaWrnlideMVQcvr6KE5o6++KeJC7Nuy/xZbsDQH1zZ3mFuYc9qN
ualWIWI1wQbBUe+TKXdEmN1o+1Zxa3/6KtduD6HpdzP6ko3qgY9UxEzsgZ5djZY1X1FR5FCWLvVI
aW90fmKoe8D0P1p3eOUZGgOmDiP6Gaw80qIKSyKa0mVpIOimJGp1N5zwAF+X0PlwojDO5qG5NUOc
ZlC4QaUYJe29AqRP4jGMobLauCVH0JsQECl6a2iFt1GNSRnBJWB208lpgmf9bZq+5AhQr/vAOi8B
kYMo2MJdkZhooOtd7pbGq3Dmy6TeCYi2QD3jxV5Axu7ygWG317DxG6tl540BM8b26K36U1UYb2YA
/kRbhtgCQ/e2kXsr6pGwp2oaN7khfkZj9E77oj86Zv4udY0cIIN1hCZ3bXjUXFrdXd1CBOkIc9xq
D5Ei7VAeYxjJG+yPfhFLyvcRS/nE5NbXCLangrQir+Q+w190lIFMj+BmIz8cnHeGLx2aQb23Peuo
vZ4ujgiGvbujusN8PnOgeYguvp3kL4YxDb5dlvN+RlMEGSk1WJoc5W3jPGdF1Njoe+fBssfwiDd6
OOTV2W7DI9gl0BM6P9BGfPFEhuNDa1wJAKOyubpRo8Xy6Dh7R0WvDH+g4UXXSLrodL+g3+NzF+y1
kqF7qYrwtXSMN2wvEhQtmiLHhKUCzQpgWHNn1HBrOqMZd5CHesBScVmHh1rk6bbvUuSMVuPX2rhn
Pb5KcBWjG3vNlwDsftTDcu0PXdNzZxhBdZYrjSCRd3k+eNtqtJMbfein5EEzN+GOF8th5AgoEKit
RVOgW8Yrw+DyLWGxitm0r+0uecoL+uBp3TxL2qmnusgeR1WcEPoxPH+h9W6dEY8BPOgb4U9YmVgQ
Ytzz9owaTEDSsWz895tpmb/FQRLeFrhKE0vmbI9iZlQY4TvVHUjDYcIJBGcDVIkmxtorn7z7AOvo
Nqyddrvr7NLcVW4FB3U45Tkci7hMX+d0JUEt7skIvMgfM8KrcxoUVlXMjOnanSLPqW+FiX+zYn86
8T5Xfwb2UojvzrFDTdIBJtXWybBrLEcGpvZmaFAK0JCxW2px4t0LuAYwg/LkNldpujNcVwHgflpa
4yxxgm0kpMAtFoR2RyrMwaZVd9SsPlRC3l4y7myQKtw1NuK6YcyeZvqyJ3dAp9R0qdwUDVPHvCLp
iWDfehyn+5FuW9vW4tRFCfu3WLP0dIBsc+PsmfqpspD88CxazsieXhaQX3Gusm2APAcrBqhH1bHm
xezP2ddKViucl27r8dnyD6vKXlqPMjRFreZTQb0stvOQGKXY51bBwph48dGq2/shmTwAdPMMjog6
tQs+WLLlCZ09BUHDr07Y0xEmO6IE1L4ZwAGwKpu2eNtfUaRkt6hmkZKL2gdYgG2b5unscBE2dn3w
LAuPQ3z2ZjrSaVo8hDO8Khh7L8hZA+7K4LkPmivJhU6xQfY7Bjoebwg9bKv3MUuLTTI4CL37s0xb
A1TMKLZIhJJDs5QfXh8/akmvN8g8mi5DeFWWkZ9qo7kumJcoo3i1Zsx7dRJsca2JKyAcFA+oycpq
IA88CdnIQMXaD6AUN9bonOViqu2Af9PPhs6DOJE80iR1jlRzKbvQvR1nkb9MccU6OFBbCWcjWVrp
ONNKUWN3ppH06nVlfYobjKrp7LpssM44RSHtuzjxHTvbqqm/UxVtwtaNr6uBQimP6WmVE6E1rneX
pKM8pTV7mAobtN1rmCZqRV0A5hFJ/c2U7o09zf1eoFewsvk4mCSU6Og+Hp+Tpf9aaky5Qcf1X7UI
DVoL684aZztclz3ywdKi9OeSvTjMoMqoeAim2PSXtj/Rw/YCdptdRx69Nfa3AqITgfWztKFIzYMC
daNgzreJ3C7mDAG5wcJrs6Vt2Xj6HuJI6pZNZvA7IBBi1nIJdgqtKx0Oj0ngBic644KquG2gg433
kUGm1DS4W5R7m7gK7sOsOjQexsKpJKhHTibsA9b3poEnruEvzHOW+uCZaDtGzQ3JzrtMyhWSQJmZ
uq+5dsjTJN1s5uqMVUPkeRyhYtLMNYv6MmR0NCKkrWXmXMMeXNsWCMOj+prlEh0XoPRaHVEA37tJ
EdxOiiDdqu+eSrbYppiu0Pg5xzYMCakm+mCJBx91GIv6gnqnVVThmsmEbcufVajp1Br2e33reQam
iGBfm8CUOsm9ZzCKI9ioPxBOC5Gryhk3xCCuo+FStp3cTNb0nY7PSDYOi4huo6spFcspDVl8MExk
6wjxS28Er8i6DpGFz9lVRrCf8OmTB/LFU9FlTOxnT07qqCp1joTR+O1KbCoKk+08ozJB9sC+9YJs
r5TGNYJMlT3crg6689ILhUKA5yWAKdBgngOKL50etlnBVoVNEKP65cZzHeMaCw0B4AXjQ3et8vFl
EzgUm4c4leeIgfSpqds7osPuDI6mnyh4K41MfMNbS0M+xtRVW5a2p2YaCWmK3026y2y/Wyw0ffo+
GITde3bNObKrYyFDY2N77SuD5xF5L1uXTKDNotM1ui1sPGwyhqatOS0yuR1Gohbswtm19WDux27H
lBvB4dL11O56A1mXgswpnpKJB3tfxZ6vuKCTnIZ+Tpibx7SmoEbedUPyqMqAnXROda2fF2g3PXaQ
Ux1OH8vYdZx8HrNfUo0LTcOTD0uPiGm2JZsFgxNFHWoddqDFcaEHoo/KKX5KoucYP+YwgNSI+Czf
GY73TmFwP9QGKKCI9Q8tygdtLxpWYSHunXShL+YqeVXyDOABHmzSHCl8TtBGQ8SJrZBaCwqBjdLN
QxMTDsXMbbmoIPtButwFmwJyb8ioL6TOv2MRGk6dUPIgq3njFs5z7mZqC/HgpMEF69i4SYrqNAva
lSnp9TPyuzHv1HeGTT/tUN6R5VOCI8ifLVXmvlm6/V1Wje3BQrW9cQRPdThYObcVs5yOETiX6a1G
gktrTxH5ocZNYrCvCgG4+S5veNHqOh3ZkGjTQfePLiturOqQkCY+I3AHbfoSG9ZZRd23aEbxSqc9
27mlMiiyAhqYLJsi3JujbLm5U4xrKErX2noQAiVicTfDykGhED+kDgGYhOBu2xF8CKPSwkroZgbs
DKpufJJYpNr5lMnkJ6K8rR6NixDcy270PjcEy7K4Wvb0PToEQ08vzFUfCK7io1kaPxzSS3ayw4aK
gacN+xeVRq9EurNBwa+xIe2IyKIcD8R4WYriwcvbH8ie6YLhxUCSWeS0OwVjdHPBwm8TC8Dwj0t6
U2gLFmGtTgYnJcHpvwQuAsbi1SnMV3N6Hooq2UYFu2oxmCsBbDmGdX2JFHvifu2ckcmRojzKx4nh
pTmcInJ0BtPFhcOwFSAE6yPUxTDBXD0NVMxsczcLYeTlTynTqxTgH9bYNGFCvVOE0mpvgPJBu0Kt
6ceWiSeDAo8MLyRBksDTuoXqHTCwiCFh5HHNfhXqZZTzx1Ls4EsOrLWo6kdlltSFSwBIwQh2mNZv
KRyGvZXcwN85ey3ZOrWiplD5TDHQcrIwSEBoQ/nR5ukpHPHBGtLcNbP1kKHL5FjN2b5paUglDOPj
guY6W1EixKIERwSgotjBQzkUa7+DCBwEl5e8YFDi4mKh/rU3faHZPk/1IZ5jBTcOImqUhk8w4ZiB
Nnbney7Jn31rMJhOgfgBhBpjh0zSGgmHY1EE9GDoHFVlCEaQedC2Ryey2N8qoc95MCakrgmerhUW
qEChzsJjsjpQH9DT4nGhwW8X9jN6Phe+yB36epTJUUkEQuqdnHV5VcrkmRk5oE3L7h7lpoeqKmft
txnkwU0bI1RCskF3HCe0nenx3wTLcmChghNZZ87WBKJBYvGyJ/oPrQU6aZCz71S3tu8aSwPH5jXu
xUcC38M3WvEtoa7FEo4mdgkBHQXlprLm4Soc92zecMcuHOhQDGuii6t2STTe9bH3LS7Pi8zOsp0R
0q5gR7qTdFxRTxSs19wNV/GYQ/Ip6dPHtC6yoQdtWyvnYBt+zWXqWi1by6w7W8iNEeFnB52xyPc4
LjcxjruNizHNoWJnLqDRPUT9cy4VQ7H10PVJiJNaFrcg6cJbY5I/+qy7VOhIDzqR2THXr5PJ/NQe
HXlyqvJGQ6Y88ZfWnO9v89BXjwi4vbSLDnUsIe3BRCWUtruGw0pBmKbxrpXmS9K7GhVu+x41zBNY
Z9DMOe1zMrF5yHPH47HLjRUUt4vh0W+u8vuQcMM4m7cjBeeZCHHsWvasGY+iMB01fgdRfzdQxqB0
wHUcQ36I4+95KUHOekHrzwZGQk5yAXsSLhRhNIgru91YkM5o5vpryqMaYeWIMm4+mLaRPiS4g2aU
0QdLQf0Z0nLbskbvafV/i7vKpaOhb1JYgo0z8iSG6CLZAnTamU61mVhAhFFJBD3/spAhLDqqOOHk
DQcQXZXzsEA/OvURt5XIo/0iNM3yyLnJeSId5pZnns32Iksz3HLZrazK+pJk4X07A2gUEamGVU71
0xc/9FwfWgqrqBdMX4PJviBFvw2KSm+nhhkwrQJMRE7rbQzN/LVq+vEuZhBhUl9aYxXdkxo7kO0J
lrRpjV2NXYKzySJT9zemFcPkn/CBXaY2d/eeCWgSuAyqFxWVpyKqzkDa9a60s2prV5ZxCqX1MZnG
+BQJ4GqkNknYEGdaNNXeGFnT5q0Vj3eZnEiNKkKyClBhBI2xMXKgYM2IosNY33Q04jNLzfyA4ijx
lasSrB3w4RQNiEVD3melHJitMoBa+7JjdB6YcO8mY9oQMDL4AOi8mygxT46FbjZyijvaNx8o8O3t
XLJaM6Xv96lE0mcFxl0QYsIK5uXSFDI9r/tvOurDk0UFcGVKCdvCQFqVzmm1U4KC10i/1yR09CT+
hN6TyRDGT0g2dd01esDpfzgxcuU1hW8Z3iJIDhtq5a+wuiyFuG16Y0QFsL/8ytyHmJ18mRk5YRB0
fwvosOmdG0AqYq2/SVIS1lyChbPHYb9T5vzSkczCSv4AvGST9yTvrqEsa2hI4pF+WFt8NsNXKBLW
r9dUsM9wsvUF639NNd15Ib2v9W3JBgJY2d2EgmRRZCd5+5CV0zkkU2lF+9dyFeMRwlFdizR91qZ4
W/Ni1sCLZYg4nyMDM/GjsreemN5WyP36ZVSOt1YQfLL02YR/X4NdkIJsRNDdfmZrTiSCln1y68ag
IEmF0SM5KuH0Cpx6TW4qrPnnlFkvKLDssL3OCRy1hvob19nnm5mmRzsL8VcZh94Dtswltn5rTX9O
zeT7Gogg7YiNjLNH2OLbnve+OJoDAUw+bz/c3IShsxqMfwsUU8CGs7S4Xt95H5pvY2Uf2zE+rjko
BUkwdjW+suRA4hwVYCz+Er3fQyrm45odAD/s0Zge1xeubyQjXmB9GVC5jam7h0jI2wzxpDEE39YD
uaZ0tHH1MQzJjY2WVZCFsOYfDAJlDl15IHBQqhXTAHlvEKf0XwFpQ9BdWx6JJ2TQqJjDzO9acxi6
WRxKu/1sNIbi8//uiVhYv7WerHEIfG4YxkTde9vu13e5pucMoKrg/UFq6v314lqTNdys/O7G99GI
a4GQmgY60KZAFZYNyXGNQFzDLNccjcbyzrqvdotFBvAa6Iijd5NhxcGNveYgrTGkQcbILxw3axrE
GuWwXi9rOBSOIAQ+8nF9nSDeZL0cy855lCEP7zXSoyOUJMrLS4XCZH1BAHGYIjddsueYGJSolqDZ
5jeBsAZL/MMahNfDbXtc/wEh6fMX0gSkm/l1/XLNHlyv/zXLNNoFnbE3ErgiBK60hJ+v8aWlOo20
JmdyWALXerNj+5LN1q6siPxacxg4KNTnGyMeH0FB+SbY/oCgB1yz71VN2wlnqWr1e7RGxtmu880l
EaLxqhdG27WAkh1Ft+DQ3rDOf1dy/NGQIBJwXS02uX80DC3+t3at74J4syztfwBy+i4rDuiSM4m0
shtdBO/5AIlpRkxPCgghzPcKjbjoxPdhjXfLFpM0B/uqJud3/WBmgEyBVGc8R5/hvvMxGHB2u853
l7gI9r3f1xjZQRl0tL2TcjK2LOXdGpa5vmaNePpcwzoIksNkMJzlzfz6y3/86z//43363+FHieEI
7m3R/us/+fq9rGaCnqLuT1/+y3/8P0+//CybX64f90+fP/rfL/3jD/7r5m3oPuo/v2T9Y//9E/zy
f/9x/617+8MXu6KLu/m+/2jmhw/SbbrP387bXF/5//vNXz4+f8vTXH3889f3si8wCz18hHFZ/Prv
b51+/PNXIfTncfjtMKy//9/fvHnL+bmn6C3O3ooff/mRj7e2++evlun8Q0lPalATnvCU6/76y/ix
fsfT/5C2o4RyJS8ixITvEDnRRfxJ8x+2kpZnmtrV0pGO+PUX5jHrt/htFkg2KKao4bWjXPvX//ro
fzhD/++M/UJq113JcL3956+2/PWX6rcTuX407QIh4d3ZwrV42GnBb/ulen97AILEq63/ZVZ95dH6
6o6RAeQAKQVwpWHGA2SkMOjtgdjM+mHC63DrdFl/1pZEi5I3CdLnQD0vqXEdpoAX08p8nTrAjiYk
8tgZotNoGGR/Oy0bwH740sUxaKaVTuLObHQgiG2XSpeHaQAfWxsIBNLHkYH0k+hyqMrsKMzzIib3
2IylPxXRdJ1gDTynU3KW1Fa3C6WTPTXJY9pgOadJEh5jazz/7jz++2D9/uAI7y8HR0pTS9fC2Yw4
RXMd/P7gOGkVDeyCumM5JvFVr/rpmsJnQupKrPbANg6R89kekvkuNgrU8Et56ENG2ynk3o1jj4g+
my4/sJm0cWF482OkA0JJRvJkf/ucSYIGk1ljeI0RgIY7m/uYuXG1ncMpoRgzRqxHmKvnz3+1FG5/
/wmt9RP8/vRrxxSmtkEMOoKuqP2n06/LoddDX04HBzDyQauhukLIdKyqwDgsZvyCqbz6tmTOpTSI
UVTOMhydJKp2TUC/iKlmeO24eXMwcHtti1GJS+yFP//+Pf7lLGjHkbhJXKZOlilA6f7xLKSeN4ui
jvSBmm2ttdnjfEL3CEMbripyTk511zGdjNk38WG2gbCihznv3ugvw+13BJpdabGZWF/qzdGdq2rv
y5CSCYoGaN/ObA6SlFxtqulgmzrFfAccuD7hQ5nuVEIz3gBZ6s5eD5kgs+///uNJ8y+nwIFhQaA7
Yh4Fkmj9/u/uwCq1XGcWJqawpIQwayatPHS5VfoNKXGPbU8HNkHuSNyK0TwUxSRvsJw7105u0qGw
Imen2wSxhznG7NGGH3Ni5Zdm9piyiry6ER1XrO68lI10u59KlV4sR8iTHiyagrYXXs9Mxy+UrmWK
G630LrFIi7swZnb09x/UWs/TH641HPWedAWhdp5padP64wcNa5vml5tiWzaqc8W0u68leJImiR/7
0lr8cB7HPRCybTj1R7wTX/HhxD/6RaMgrvMXZOW0QlxISZYRyEtC2+yM8y75H96mUH99m45wuOM9
ppzEEP7pliBFUtJQxc4rkdjv2NMzmgqnATlGWu8/1wBQrGxMMJRwrVF2UNyGx7HhlqcDNd2Fk0uY
XByff7vFsTGibyfm19IATOs5uzGcsL3vHRrrpF8/WgLFgIiZn3+uA+1kid3fH3jx5zVe8ygBO4dP
zvIkQ7H1E//uChM1/P5uKoZDTzTLlROb84HxAPr1hUyh5QI2EP3giiUyqxh8ZT3gY1hRX7A4H5t+
P186j/mzahEcdVkYHRcvZBtrLeAI3GaHph1/XhXXp79/23K9Hv54vfAEVJYwTQp56Dl/ul5WZg0S
JhPcGWXJjSERR4bGcBU42sPcQfvOcPvmC7w7hMTZcl8K9dxMRcwLiu+gUGooh0bA1hljJqO76hW8
jm+qjAmTQWSJPUaXGhBXpDgbkVaAOtdenDeqZ7ECdDLgQDwNj4yCrS8W6stdwP7r7z+i9ddrjQe4
4l4Qrgfp+s8PmJkE12qZ++aAf53HHmOb1ZXv5ddipHPHT7W7eaWJ1jMJSpi6sSR4FeCw0L3nKV0f
6hWzU2TWF9ph/8Nbc/5y9Ln80Sg7ps1WxTH/tCwVpV5sch2aAw97+zTm2dpW7FqmJVgaMafJS6Gq
kzRs3PJz0TMgqL5ODfrBCSXoNnPRNZiIYJnY/f0bk3+9mlESeDCJNf/xAH398WoOFRPTnqxzuNSi
PHyCvFuwlxv6DEhmr5egKq/mhQ42bjBrPpZUXBvsVwKq6X1pjPRk0xikuk2UJ5xDf8gEk9GCGcYE
9OIKUEJzVSGoYsJdFjsMzepipuIGNuR0B5GPwM1kjZY0AEEVOtM/bBvRBqBPsUzXkcrM/d9/XJeL
4c9nwtPwgcGZ2jyqmTf9qQqJxjrg0V0Oh6Yz/H70Z03QTolmigagdy5w3Q7O9BhVfQn8EKxLoOfn
PKW6T2tiEyMaOnZ+p1DTHjH5MmCNaJtAu2h3JLEgqF5VyDjHIavMz8JSX6Fb8qwJebCMtbtvaYBt
U/b2B1ohZIXHgn5SpPWGvfsjsGqTZlX4YWcuPOs1ewNUDouJqHJfQg/ZDxovftu5vm2IZJ2uPqRw
RrfCxM0DLDrfxEP9EsV3s6wzFEHGbcjdsnGqZCeJrt3Syv/hlNVrovtjKbzbflgwtdXRlQY0uQsa
4ryCqjbQdVnOlZ6cCZcYfVAcJtEmyeuEWX0EliSKgT5qpuWAH/dQQe+igT/tMGXwOoN22nIOuZi2
mf1DScbj3vRi4Oa8GsiijvVo3zrgjEu8agFgmqhNZ/YfBoEoCTMiN7LuJuMcPsjCuB2bDtBQW277
GYgHvb9L3/GnnSnYysFDGktiMF2mYJOd4V2SrqUgVuVBtV5s8QFjFBtrzfNafrK66XCXilonRMKR
REvnT2GNG7IQHDTmTgO1WmEkX+J2+D5C9t/1pIkMdNvjyIJLJOMBPu1YbqPmLWgsP169b0WsMQ0X
nL3EvKaY29Mw+2I6ZJNYcCHLD1gavR/iEMCfgr/BIrJdEZVTYpLa2JX3ntFIsrhhNg2Prc2wXnJp
W5JvW3xxYewCpOrxgTYGLl7H/DnJ9tmsGjjODKGA+ijuEsRlIcMf+us08EpunGgunpOebmhlXwZz
fDLRgPP0vVMu/ULdM9+0k/4tGr2zSiVt5KsiQ1dh+4EVYyQPMZKJkEvYjQPyeNwtmjWxt+f1os/q
rRH2r6Kle63kcNFZurAj2Weqp18aQbTifgXxt3JUk4JxL61xy3hqbYKEQODRMjfkN/Dd+MRbfHQR
6S1hdD/PsCYcaSKqsstXRHt+CWJ9A98AIkc6iJ3VkHij6uZa2NMLkxN7at9te462EmRFzWIU9M1r
TLBogznA7+LiS20hgRr0M55V8stQy1tOvifXadhU3akuq+9hipYpn/qXEB+TT9Y56gSFSrFm9O9k
3g7Gw5qpA1TATJmppTnQgVFzqcsGnYPX74qWyrkrpkuOTw0uU3ADUaM7T9MFLbTDONV8ysI+AjcQ
dlujt/VmAenvlkhb3A53Wcfb9+DybwNuy+PUYQKqbpJSFwfwKCNGOHx50LOeVP6cOErSeG04eRmB
bt7XwohfHNtJQbJXQJKYmDmteqcinfbEiV/TObrrCMLYIWOcH7SV/V+2zmM5UibMok9EBCR+WwXl
S95vCHWrG0g8iX/6OVT/ETOL2SgktVNXAfmZe889NHVlw/majjBDFTMdBvnMDN3v4qqnesJoqqzC
Xi3uKaVUhvC4nAijAGeE9ve+66wUmxE2ohK0Aao6QUxZqdsvqisgZyL1g1XeHtq1Zsla58VYH0Q8
N7RnK2WwZ4nC/dGTfJs7EiM+URNtyoh6nJJTZtbOh60/YRWf2RML6IVgprb+aDofQzo12wSo/yUy
BuuttzEFc4TtEIjWe1DOPRbBBQZMWhuf+NgvWo89qpkT92IihIFZ5+qf+C+54VvR3BFukJ9VRDBm
bpj3bIAZD/vw/2pvOHuaeldll1/0dvmom8x4ins4627C8HsaFWiw6OymsbhLxKjuNVufd/idXmkT
Wrw1vHqzQTAnC6N7q7GYFpeTTfOevi3rQZ3HrP845Elw0WRoD27+e4Q2vorDLgzIdR4IM17LMWOn
RYbro/LYqvDeEQfegZsFvXjMIoNZYoE5M7FfRrtAUE+L4fS2uRtimDMK7zOqkfo0gNW4zKhKLloe
mnKk7xXW08zj9xlRvBkWIBvqrArsSmTIotzipTGVfGyzNmz9Jtv1i+GE2Lu0F83am4kuXivPO/ZO
NR3RNzqBqXT/vRvTJ8757o9mrHE5KgKVZlX/WFwxnS02Ice8LmZS7z1jqg6iz9sTPnJecVLRkMNG
zsMyNdVhkCrecslxyLFBf8k8g0AkI/llIzlCYuxOD57lZhfUDX1QajgL2sKFJ4+xY1Y8GTYEc4Bu
mdx32uZLvqqP0sKtH2GVVgi/8BH4IBD2HafbjqTGbS+K8ntWgjU+5ecJ5ph8KTXt6fZ9om2GLaQX
ETREdm5GnWBrVjTqfkwxs0EstDaJv/DmZ3ZOcou/7zGGPgjR1NhlazisUds9jOv3GuqBE3zcd28x
8aPUODhlE3t3+frh9lm981mk/J9vtIuGEd5ynW2Kyn5TJbXYYZTAkaov/31Y/GIMuUmM7e0XoCFo
yE3zKWy8Zb5wvZMgarUNOH+kM0YK0v72vY7b/9+v/u+XNmRDVNz1VfN3aKIMmKMct+1sGg81hiuS
svoOcLmlRxtsTNQCfYBXzQtuVXQhDVqHukzCiurgLrObZ7cpu6sS6lIlqYuVDrMao50x3jYxanqt
mqp73BtwTyeRPvoVaq+mKJJ9VqGUW4Gg9epKvtW0ky//zW3cpkiuqtOuU9TUn1qmXzPwvliXuRB1
SO3h6EaEpHq16YDGAsfT9OGQucuXS7r6pl8K90VY4wYqen/QplpsC90rX/GO9/NQPhjWK0QN9WjZ
MAplAtYEcenMQAJPsi6v/76So0eKNZVAV/Q8LDTH5Dr3BKKIjmOfxEr24pUdIx1xtqTiNmfumjzf
uazI0ZS1beBFLCBvH26/bKy/x0ObBHYL9RZChmQojBTxM9iBJEt/V1GLep5ZwoPs7fdx1EoEVdKl
pmn/FMnoIXcsqbsdXAoAEAp7RhE41rx0N+KswEiUxXP8nM3sv0kDuj2JKmueHqIRoF3pWvGVKrkM
aci6QAyOeNU1zEmaykPHT1CerGs7LW7M3wvi5ZoO6QkSfwuLiBIXG06XtZjNMq6zTD31tpBPwqUD
qKaOHsYndDOCWRbkU6Ee8fi+AhjDrVj2EDRXJF/bvy639kFBu0LI1ifPZpXx1EBvxXqwjsPb4yaq
0j/Uv8zKWMnuK9k8V7XfXrzF3lf52lI2IjpFNkeERDETJsVIg5fN6InnhW5lrBDu6mShW223PFSd
/scymr8QgLL7eYB7as9WdOeNPntllG9gtewiHGoTKKtf5c+GJb5iKasD3DBcrIP53LGQ+NBqDEBW
azwtTJSDacVO24Ub/Pu3G8NsT2MFCyHWnZJqeezfS2iC0xCfzBzNndA9+TRGsNbrnM7h9uUQF6//
/jh2CyPM1tdMsWoOp9iHutQ7A/WlnMM8qasrCVs/DPOG/e0r3bOXMJ1K61hp+hiQVkyd3uX+yfRW
fkNLdEpR9t2TjIon3eidS4cwURnegj7FM4ojdi5nntKP0vmx2X3sqyp3DpSNsIm9YdqiD1ZanzwM
NrL8LE2vrTUYoah6drv8DIQAYtTGGOzdMbz5b4LWFP53XZnOD1avjevkFH19vRgBzBX97nFKnelJ
dbjcV1ajNJ3sv1dOL0acDUCg4eB0zr0x6wkkhCNvjHgHIwlDAKnW3u5K667ryNJNSsYq64E6+AWC
eC7Ul2ECe1VCX9/XzVi/Wfn0oArd3FlDKS9xduShbpHrmR2t0oCIkumHLCWoznJHAo8lomluSswc
3DBjnEeHNNO7J1WWO29I/MtIle92SXK9fbAt+fBvnODCds74KSnUufnsRL9P2yLeW7BECFOyv6Vv
84cdL9sjMnGRrgKRJULWySD8DPqpZ+p4VI3/oyGhTti7jSYyTISQBzuR49Zt2p+8IVhvmWQU2rEX
H8tofqamz6+5lWebNTX29v5nQv8rxitGUPHW+vZ8Z5IVQZOWB7fxMlUc1MG+w4aaNZ8uqOCDkdQY
V4nuY0RbjmCnYN3gdzQDoiCiXcxDPvDROTxSd5CtrEYbJzNf3i7P2/cARVtH0xfWtsFLdIxMDQTZ
kinqjml4H4lYGOrJ/6iL3TSW3WluAJfxxpivFff0vy/bqssfoWo/juOIlDtCrP7/fcZE69WGNXu+
ncEmANSDnzTqjFxkEGnyGBvV1Y5r0B3ZFLML9QHH3AMwmh6y0Y7PVpsjo6E6PS/osDZxiXCxaOZX
aWrmA/avZs8Uw0FdK+ttpbnW6wRGa0tzZ4FSIzlbFel/n91+9frv2Zw3mb83CFCmtDKL07/5cVZn
RFeVS7VLyIHco8wkurS2bEqQdQMxD4gOGnLfcFqAX6KLKPRw3KcFRUbemryXcWJcSr14H+XQHsxO
QHCqlXtFiLkcKzO/uok5YDacZYXVs/9tcVYwsqMVvgpMt71eQRFgv4S2VuOAJOP49j3Rt94pA00B
ROgwwer5xPGdcTt1+Dy0qtixTdGD2+B1MWhBQEGswst6wfTYELTjkUveDHQhWALFVlmmcWEOq55s
r/qiJR5PREqyw/Bd8Ft2fJejBPac+S7qx/8+pFHFeGCdk1NPWFfdnv/c5uTl0gIHwEzgU3E/Tzyr
AjgVcq+n8pRBR/gqa6CK/65wesbHEoMcDEec85QC3olOXBZO9V7lKEYzaEJ6AQ9Fyzz9OoMBPAwI
bGFrsD2ZSFTexdIy0BIm6IEaOHMaAJIAQFOMl1DWB40VF8B51cOrg5wr2sRFJs6sYSd12EGAaBf8
buZjkz36SqHwmJ2zvR5d0LiHU1UiE4xb/dc40R7KudZPjesl19KJDAYohXmodawSpDlQnIxudcmt
pAz/7SPg7vO0hsR5j8qfZI5ksDcNA9e7hWWJZzkQ68ZqpcBp7ocFOaQo05fSS+4XoxGwD9psl5EF
tgP9yDFpcBTu/g0tNb3YdLd91+jJaNNpHUwb+DcPtiC+1TbWXj6eqruBgCtP+uV9bnTlSV8hN7da
IXYrF7u3fGhtmAmYL2IE+eCmykbMXzn7c1XkJ7Sd9qtsJzKM8BromKwveTKoa/1HJ1P6F+MDpLtD
dxkt0kA2djTIh56s3zHqErQ3rLg85d9VTVqG3vp80TpUJ3puTUHN9dhtnHKgdKu4IYf1R82m4fnf
Co/Y77IkZDLyMokHGvbkbfkE8EzsaVHncFxBVarWQt4e8crb+UfDLYXYJN9ThhonC6JE2JhpT6Cq
jI6Jpzjubq+WPi7jBcIPYiQxP9+qTn2B4k1SptwU5MqdjJaKltxd+cQOedi2IoeUPhgyuF0QUVl+
3V7AcamgAXc+rCdDlifGnSr8d/wuaa7CzJ+eandeBXsNOUu3KbSQ+RHqmhORhVMFmeGiUkwndZTC
8a/sPd5KTLLsQadfuqmpJ5wXcCO1+Snx8J2ZOIkAq9DJwhStTuAP/8IjaR8XxpCbDAx44DOCOPkR
7zyOl+PQKu1u0vOfyGAOtyTGBCdrfZtuK79/l06EfJtDvrVQKfNXtWINDO49gLiWOX8tducHyJMw
ygrgGN1KQ4tj/ZQjiry3/fRkOG72bkSsE2RWPkeV+TSMSbtHi53sskWY73Mnz2iqqT00/6Ugm1GM
xIlO/TieLXPU0KOW904R5Y8D6i0oBwicSVHMCBSvR+Ydsn3P/mbYJDkQaYMrYoYbUpNOSQx8M64Q
ZE7r5PXWWzCCwqeSwwTwMNaATCrMfS3eK4dmcTScBnxRKwG3xi/Ej6UItCL7NLtsnOOW/5aCZjTO
mL5vn5WeuxzH9Xu3z7QKQISrgF7nOvOvJptbsivl6pJqhj3C6GadtioePJw/9HIYqBjmpvlraq7/
OHu5cK5r1r8qZZQWL4p0V2cmMHcEcBmX+vjmx5Fx7JyhZ7r5nSLTfrKjtD3m0PK2JY8gUtVy/Xj7
fzoF7kwzz+x90kyvtx2raacPtyPo9mFEi0lkSX1dFI6nKjMv8eJM+1QxoR3LnhacWTm5G4Z2wny5
E7fenywvv5I5XQztioeSYNe64FdT5ZmQh1FflsomAbhsmeiUX7yK5r02ZM5mFhgt4kQ6n5rl5RsN
Xd1lkVoVjlj25fqQxwze7lybcRYyhH89Xz8k+aFHseqlgrlFftIYGkhvByUbnXecMOmhkXgjr6vM
WEWXxYr3r1z532exYWPOhSxau2I6FZLAiprD6AujID0KfEI4x+DpU0gwnvlXw6oPtTVRF3Igg5FZ
1F0B4/GRITwYxXhCQVzRToz2KYWcvTGkRVk1F++1ha0v9fBgef063XdxBKaWgZq7dULE5oSc7kBU
4XzBPwXig+bOaoW8WLjdx/a8mP0bD7lvFy/ClmOI0Y2eHOwmffIirvLIZcparuJTx8D6eUjAseGb
18EkLzMtH9YajFDxweeIDgyTRjSJ40+WzjOgBKLcCvNbK1vC2ufomK0DDXNkWmjG+W8EVCfDygJP
kDqcsb1D7osQXfOWUORegwc8Gc4tupMqOYDWgv6kwIBQYuLxhddUDcne9RVSYL5CfgrmUJsxxDES
5fSOCUAfJc/wmqwKjjO5MxKDgRvkgqaO/tT8tGGjj8l2IlhB0wi0M1pv2+bI4aHab/w1yGQopmcw
I/dtrsmTAUotQoo31Z4IANTOms4OZKzhH7Ob8oDZZLnP30lEMcO49eGE+K7QGN7O/hw4ncoPXLbf
Nu7mrdDIaOl+YCCJY2+nu04p95wbxD6wUaAIBNTkNaER9XsMzMykMjfbzfpeNnUROjrWHuSCIyN+
JivSjbZF3A6UG9hHmeEfp5981o3dwHZkStFHu6ScE+66ibjisZo2e1semLC8pUzWF72BLIO7zsiW
pz52qbmE90qfkBIhozCl5M5+AvGzQ6FXoTdXry4qCd2ftLuRsPY0ibytlRdmWC7NKc0QWlsNC7j0
F03vV6TSdj+Y34XGiQTN7mJ5PviW3IFMxZ+j7RpCDKZoXmb5PqSCl1MRTqmVx9Yv8reGxcJGb/2P
liHNvpujX/YalkQIRViWRDBhjZkOixVfatv+PWFtCWZCYnwkowEHv3HIRZ1uCkb9Jf44s9YxSs9i
JwRAfm8wTrWD9inxXfwycf0GOhGPeHenLGEdl6O+MtxTmzAact+IcsCJoxnUTTE1nG/nB7runzkp
D/MEBZX17MWui3fTWc6zmD8ZxFVG8gArZAoMTJL7eM7eoqL/ZaTDHGiu+kZm/ErgRrNJXTvaeZoI
q4LQU5e8312qG6fGSD/lFM170hLY1PHSFypSIN6G6yCTX+y0nufkz3qv9ByIXqRpwKWyDx6ZEQJC
6W00aFQ149rF6P7GuctqSDXHZJhhBdd/uniEoeV37OW8eiKmdnK2Ita0ICr9a+VhGIMhywZvkiFy
djPAeoIFaQr6IbVeBrROm0n0od3Wn7rjYYh2cp5vzTvC7hrIaPtkFT4+31g+k4mEg93/xEy3GkX0
x8KCKmgMf51qR95szMyT3f5k20ilZSWDpco/9ZmSyAMMEmVhjU+SNKPyGXPRhmIo3qZ5uQQRjQu+
zWdb61lTxBxU84itJr2t95PitWmhMHmV8aWBA4lH+NoqT8+OTKIDUTJH3yq/vRgKNa4jniJY8td+
wg2cJDoKr272Ii9InpNl2OURxddMez4xydnx8rDwdO04BAMUcEB1e6MrfnN7I+GEdOUNq3c6cpxt
DrjPcicU+Lb1icMs/p6QlNAHI3HTGrItKuBl7Ie8RdNDo1lHKyyotm70LdNyxHNSM+mwi9+DUG5A
kuFHN64caJLtqlzj7GKRBvcyxu+UHazJvQimOIFK5afIyONLyvJb6cfEzCdsIAiX5/KnFxC8pxGb
G48aFmXkUHYpcAO/m06tENRN8GnwQzEP78E8xWzAmBZZNKiwR7vsVT8NuWnsRVwce9gtoWJjtFla
jUBz9DAskgiaJQXzPoExWcagaqo0G3YIadjOMZck/nIkY5BcKChE+2UqggWV+mRzitZkCGXEVW5R
6MrK3EhhMbidX+YGwO4yVdhefw+pjLg6LSCTTXMft6naKuZIQQ1lq9U1TITwmC9wsIhtSex0PyDS
DE2TzHtvnJ176d8brfVXh5de973NK9PDqe2BS8xl81Io81hB/NxqHv9r2s07Tzyy9VOHzK1+bE9+
lXpafk5JTIIo8Q35nM2nMp7nUMlB29pkZQD+t1/R+mAp9cGR8naAjhiZCjA7bnw3jBztlYNkDlpj
MMFK0sG06gDHTHtEky5DL8OoqKfpBEDe+8SpgQEIGEWlzebGbZrAbeTXmEB+szK41pikAfIm1lcO
wV6AqKPQJ8wJwl2gM4h10O2QiqJt7HEgudhnJ8nqcmzbPWYOVp0DPweV3V2tNSDcRyoKAfvaJ+KY
kqL47TCIVI3LOGWxQFQwrJ769I04pjABnLCNFQm8EvpZa0Z7ny5yYSRO3LShsfqAkO6af+wFEucE
nKkunWxnLsm20TxGsX39EKP23Fr+XZqP+iXJhRYyBkDQQPpP40bdgQvmuBDR0KatIte28cKum/Z6
1xzqWffPuVZc8ZWZ9zOMrYUjkLExvlpsF/z0GFoXoivVUIVSS6rdUk9/YN+Hw+BdzGwsjzSNGOK1
yADkLy/I1x5lj91VpcZ+iIdly//cPKn5S8askJfYu/r86PqQxYc2H4AO4ss0JkZ25CLSq9v1pesq
Qo7tiRj4zA/yZD7VTfdV8IAkIajamm7OZsTHdRYX4pRi6A68hojHMX6EAV+Ereucq75Pdl3dwpKS
WTghutrwuuPjXJBn9WRqa9n4Ay9pTDQmOlghoWn0l9EGPenrX2xEu33bOgueO38HjpE4AT+fj1h0
dz4A2d3SyIdJ+LDXrPpky9Y5xD7O3lT/VeXmwKie6dxCRAmYJ5R4ZgEtTvlvauGFSFv5q8SdjhaT
IQyUXWelJcwNAR4KYfviN4/FKpRZ5viMJ5+lsSaDrIgL3l93DnvsIKMgIMQfsGpIsnhzlf7RI+Mh
03Rtb1bsqxOIsaHVRbQ4BmqVRn+ffMoBa+ZS1axQLbqFepGSD7MTmxqEFkuDBgefJusUdaeSzAlk
j9nXqkGmw78APbAYAHV57mM+A6XvGJ9Qio6c6tGhSZednVH617TC4TzVL6ilL9XiG1uPanCjx5Q2
veI4hRbumfNm6DQQeWzqAk38xHX27Qlseh0Kto0nmRDNNEqDrEieXnC1u0OxU3T9eDz1t3qE357C
XIx7Qh38AaPWNOCnm8E47Z166re+/wp5ZnoqX5jQvc3TcjV2ZNpQ90f2Y5eYe8ehm7ZmaOW2hV4s
ir89j+eDnik8/Qz23F7fe5CsimK6FIZuAEkTr9gWQMFZUByF4NGLFhVfYbwGZKNPtk9aX3wIDV8H
Bq6sy1Zm9m/0Q+/U9AimwhpkmLVq37BQ5MAFSZDalm70LgZie+t8DhhS11CoOmRhRYq/dXA2tuP4
p0qbHmOb1sMZOFIilQRMoSqPI0f3DT3saLuCqB2qgPAk0F/T92wYxBmZBDqnCyGQVsMesefLErpn
hzh42yV9GfR0GhIU2oYj8kBRSvmq423Ko7MWF595fa933afGHC7o5wUonpq8bW4LBiw0o+Za1lQ8
b/fKqCDkuukp7nygOC3YF0gOFBgEH5XdxIB5VMiWsIjEZB+S86WIk8hkcxDql7eADKxUlZ+vkD3Q
fRp1EhIdx1up8ArGiXkScF7sRhJA7EY0LTUGQeXKIxHgLwxUnK0nFZgWx/4UbGy3GdugYDIIGPf1
D90surAbpvt6JsNvKiabVy+nvXAwY5FoHyZrTl5qxkFfJy+CQ3Y9bpiY2k8ll9IBKBw+cy/7cKrM
2pnR6BykXT21iTUyQ3JwDVfaabCfJkG4+9InxYEzdBeLkoSL+V6W2U6zx+o6kVY0GZFOuDl1Hc3J
djYEE5xFkGrRu4A1qpINMGj8Q4JVA5heBwChszqajuFqFszph/bdmCMuNFRMdXL20VFvGmKkWJlr
aJent7EEWFOzMVo6LcG9C+dGde+d5QQkSf9Khf9ZxMhJXAwtEUL4bZL7Levc8WC3ab31U7J5DDyT
5WD+6hf/DAcgYnI6021qpI0VH0zXzCueQa7BmBWU5ZuUAsbe5Gl6tbvmavv3WgsaqBPWX7t5yaha
D61hOZyAsJ3LiDlQ74DuEbY6jnjttk1xSj09IFcDHZMQGvP7EevR5JLYovQdwfSXvux/iFmGyPOd
VeSt8QgaA7s23oSX7qypIK6GXHkZNR0rRVmgZp44DkvFiUtOUO4T5FIe7Tkbg0iyxyINwqDCWDTi
nEnbaf0FlVfyPREKsesFqK2m7n9pgq3mgrgvbUB1p5YHPl63/2oGulB7mOZNP5Uu+FH7L1Lmg6//
qU0gB7HAJWw4k0PDmB8436aLbca/2KdsnKgSl8T6rZyKG2D9+8Qc97xnBgRZgoCcZCEAnAQMXUke
kn6xKonMh8LrUSQgKGH3MnxGcZucx86uw25K2BDpXAIIOJjuye2gGudzyvmNCtNT0nzOKXmy9qXt
ckEOngmJwAYJHWl/BzYo5Iw5PEN12Z6GMfvQJ/ZZLWUnXJQFrJf1k9aTsdN7hs1NkhyyDqJS7hd/
Jkn94tWAjMG2EE5ZvKJnkFsESLiJ3a90NN7sCLqHr9eYzalgS11qgVdODKTHvZEQ7zPy73MUxYdk
HT0ngue8NUG/0XuKXizLm0WQee/GKX5WUqbZkgtu1/JplnMb+qUW0CHy1F/5Xl3D706n34ZNpTnG
SRz4qJup+z4RkjZbyTRj2/Hi6zkkg2RiPc8TsKJcr8dup5u6tksFjmdFymtqfPQDZCaxEFPSmAQZ
9A0H8qJ9VWpoNn4z8eRbP7SRjbJel12Ifoy3LJ82dorTB7QGl15dH4YR0taY49BPSCrEs9vx9B7+
IBjXN45BHhH3KBeTi6albg92N44HE03LWlFh+XUu1GQ8rBhtuD05PASBBw5rQrJnGTwt0zvTeOY6
4qh0DvNKUZKO5bwTyhl3DPWyMaaONYoWA6NkLASr0jLgqiIrYf/AgF2Yz/0Me5HcxtQDo47P2dGZ
Kd9160a/QDZJgQOUxSeloJQWEYrGtSUSplwf3qU00VFEDpnvjT4HiR9xGhQGoRZFF6hVLtlqHL+V
aRuIqL+qfmxCrJtxUMllp1zuuzGJSAiov/GRA7Nk3wP5BYGticBL1xjHAgQy7ivP8veNhHRJi7mt
udv0Ud/r9pIdtNx90kW9oDlewIkYa8nGAWrpDbd08gP9Dqxi0rz25dPCnHjHFC7dzCDWpI0vsq/u
TJLTQR37r7ZOGFAx+0/oGmh4MFSD8Kl3ZCBGTDgMQfaQ3lHaUFN4uL0eHXPej2Gbm3TFZjLsyqL6
K5vJZDAzgSETZKQ0uzziBWpazeT6NCmfCmowTFruNkfkjeYUTxMMGNK32Yo/LQB+fZ2NapSgBuzd
wIa2vGHoK7eG2VckKLruZu0AA8vIr8aiv7ILHfai7VBtxdZ+ygcRyI5FM/CQlD0iBeBU8FlFUeEg
7XJAIrPi2hZ9vB+raQ4agmb3ju99s5DOZnGQBrkrieY/+MS2kDMwS5wZ2QV9J7sdWQfOAtgya2Hj
UcWKoQ9mW3tua1WHhSUeyMt5b2OoKAMhHEFVwYmLkldUd95RLjng3Oi3kncEa3ebKfH4n2GZAPK+
Twcuuzzvz7kgTAYj3Wvpe3/90YeC7mHTzsm56CojKDk7LFNc5qLoLgNnlAenc8toBW6l735pXbeF
mEFK49hdRMLctU/FYzwwDLaM+QqF29ppLdIp6ClHrlAVRrGbH2hVXTgGIRFiJPzxXAztRPwCC/zZ
j0CobT0pMFpDCNCzfi/w0UGcCqXbwxG1OWDq5rFVy9MiOghUSh2E6dCTzCtfI7GfasKv2GxT4I+r
r3qqIE1NlTlQNU5maHs5ZyfTYgy+h3rK3LOOxHOBQFW1/cfMxKyPyXJtbphrQRgagSDgyurDjG8k
y11jn+iQRWxXqWfSofT2mcXKq1+30SUuPDCGmnEQbscWMb3rEXadG8N+VS26SUX5HRTexVcEL2RY
S05ApZi6QYhChnuWWJiPPXuj1ZgDFcaCLwGMK9rTCgWIFaqNGF2mTrqR700OYhWzLK4W6bLc9MIs
FWJXkdq3NZX5d4HOsfViBDE1hb7MmmmT1fHDTAIZICq+cv3Oo9NZ8/DIxtZtN9tP7uMYWyTP0pie
Ug5cng7aLsOTsrOTT3CkqO7KZ+Gj/YliqBqq9x6rEjSqTSNX+32z6+T4ruc1DVFX/hgNCAmH3FVE
0cmB6pC+C2tRDyq05GeBl6BRsyLyOVoe+4she4pSYA6yaznvu865jDVQLo8DXnYAGbvOQIqUtUfC
vRCWM6pbXKRINSK2KmdIT7rEHduInT5z3xOmwYRJ5BmQq2InM99EnabGbaVwftDaf6uY4h5xRFcO
MCG8/mA1UUidWIICtfstkhTmlbKe943PLLzX4pqZNNjQsfcfqrorcBq0PMrtA6ATWPQ5Vut4mc0z
+tBnTRehjDLzkbLhzAK53w2t/Q6zl3CKxXvNBapazVnoJBjxTn0/nEgv+xiK4jV3OBxbxZlEWslW
VlMc6oofp7IZD1kEWCQNWWhYre8xddjnHFMBCZ/NHHg2akyP/d1Ob7GcLYnsjzWX/Mbq7O9FRups
cyY2rjZTXBsPyKhW4Pi8HIre+aOb4sn3eYeykY0QhpFUU+cciC9FNKGQ428HGT5STvPcDD1aWN4a
sK2kxOEUIzddG0PH9Pbzkj1EcAY7l5C7XJ+qkP/VistPCDgpaZJVCeGprNnGJi0tK1uhKE43jkqW
VxIuUK7EPvPiZAlavegwogr6f2fVOvkOUsr5oa+76Dwt0X1GDI8BeI2pQCnOSeU8Ele0RZsw7ukT
0p0/Q2snixRzwlyEJjpXtBvvVFDDg+8iG6h5uGYGQvjUr5eXLioAE7v92ziY/t5SSAV6Uw+qeLTD
OjIOMEe2oOkIO5C/s5yWjLRoWSfHJBvkKyJ0ojmZ4zeyCj3MqPu+JTxH9Qs6NYfHTgVQMWiwQz8v
nbPLJDwBOZQnRtXigerEY0M5PFkMc7F3LuN76ojL4ntUt2VUn4fiWk1mfJFWsa/1yD2mUYKEX/8F
ZQQcPOU7J6P5xqWU4HOO30bJbjs1pwDISXYcW30IJX/HSAQ0O744S/yDW1OkZv6YsHbo9Q0ZPPVy
x42q3zceN6c9LOk59x+VTsQ97MHr1PIcUdmdx1aXOVA8n0vNf55bJe6QxhxdpqZpp/+lhLjONSsz
LzUsAiTAhFtzbOD0aLvTUDsYQUbv6At2aD4QoZ4Y3MOU2IxyjMR58bzoNS4xZi/d9JExYd5x0bOh
JztUA1E+VyOMUIjWNSdx32ratsdKXMVHQmHUGbfhY2kzM3EzfQHvgjBWSfezosQ0B+1xmonKpCDY
FZUR7WPJvW2pBeFJwp2T1AGSzWaLJeovZYEfKNt/aVHM0x75b54g01TJPjC15iMSJUPBzoTAgi5i
XppjrwgdmJDAMvkFEz/ll1wr2TCVlNpd5oFuQBLfxtiwrOpprhMHKQOAm550Ipr0lPR2poOB00uP
ITZV4lyQT1cJDKqOvzAq7t2JsR8iYYRy26QafnnOoFEnMA416+ady/lLDZ9sBCxoDQ9maxUoZ2xx
rsW3mxlEIHc6uyfXJnvQbwNKhd+uYzYbtjU/AzoHtCg0CGWsP3tGfUAIQwPlOiT9cEIOME393v4w
BOF+bdEcp6z6qTPrmfja5AywaNe5+aOlKvWg+quFnGsFBj8W8M03v8e5nS/55AQEZhRTu02Iwd3C
fMJ8kyYP7eS4u26Iq5NrncbBh4CJas2xbP6q9GliccoehyX1BER3rYzYI9Q2r676hjRiPmgjfdmS
Cf5oTs9k73oXoK5bG6GTwKJpsr1MCSpk3GvtJoD9RUtHr8AI7+J2uMdjyWVH8byw345n9T8cncl2
o8oWRL+ItWgzYSqhXnLflScs2+Wih0x6+Pq7uYM3ua+qbMtSkidOxI53zAQPomxBZXnYTDTj49mN
sVtVi48VfCAMmI7Gifzoez3f9RCGHkrwpFuh5FdkFxis00/qjB8J7XAATWSHmLhp1FO0o8pqeWGV
Gp/ToDzMVG2MOFvwjH6nwssPRdXzNmbLsA88ik0xR7zo/KtaJXC8CeD7161T3BU/JN1PRbfeiGgC
dRrCQSJtPUYE3nKjcq6Fltd26JwTMIZN1AI3Xfo22RNau8tETeLNh9+4Fn/yZvYORdc94FuiPbre
811ae8cHHMOdfT9b02+M3SN0ktS8bHiB0Isy4WLhzKk36noM6QH5POLYZMcvkoLKnVAKXQXWmej0
NlBUXzh9eeBqQF8njOBwtiERp0O9d5XGi5HXw/OkKbgo4n3Rog3jt/ymyRd8ZKfmIymylhVN8uQ6
5XKixpE9f8yzcOYBtx2c9B6sBKQ61t+D8WzmZvbSGl8G1mMocORtRpns/Uk6ob0UzEKQerdm30M0
qfkC5WzyfCz6u3yZWWywzt1WppmcPLvnMTTpM6ciSYQwzYYJLET53KTUFrBwsal/D5eOLWMQXKq4
NLZqlPbWMo0npCwaoc3+1cm53ZOWok69MO7FX0TTZF8NPNzz8cjChF1PBXmY9V3CbkK3AZ8EJ6g/
jOyJYnDeRHeNf6MgGansBCXyOUCkOLgA9ioMhZ6z9makWFe4HPxCNaCoDBuFLBncipSHaQmauRUf
y+CyZS6HnZyhiAURt2TiYHHu3zyDTR1lAXFIlw2ZaPj9YS2/DHOuz3FkXvpGPgf5XIeu6r6iwjrj
PFt2vtF0uyF7sf3Mwyvk8EMEcptzTXpp5vQGNPOuWciwwFTk14tNpuoq41z2uOB5g/+rnb69UK70
WvqJd4CJ8Wlj0AgNa1mrvZd9NJi8ovpL2izn6szFVmv6A1IOu+5krD642+XM8VTyZoqqOxbftoP/
BBXvXkkWFFIsZ69F+nZmlnpu9sZijBFoGcYrGvtdb4g3FBq412nPvd16leOvwlEqivLsJzSI9Ez1
h96M7+L46M0dOT3LDAvWOxuSYZgbCgODGK0gSU5fSopRbGEmYsDgR3AA4dFZJVBt6XOiuWUKgDt7
sntjrZjuc1riYA+Hgn6dpGjRgOgr5RSBGbT3RXzs3OmVmSqci4jCHNvlxPKsf10ur2zR7pxmfvXs
wjxYNUsTIoK84wvCN27U7yI+hSu2ausSunATej6bjvnfcx0T/hO+XB2jdoA0YxQ04XfbX2KY74qa
oi4S0TCiYcD6nDqp9+Jk3ln28ZeFnegsC05Dg8bXEaRzkKtDl3FzMQc0YgxCLyIrsHFqdBOz1vQu
8EwwRKZ2wY4i7t6t1UHb/dVxnfe0sG5BztE8X5VWlFoP86lpAJUu2S5aknb10D6ooo93hV3cJX1P
+6HLhaiQVy8nQDUhTvYGjHIMdiA07eSzxd+sQatgqWfGZxN0S5fhoZ9cqg7qAZ9uY7M7pvxBTFML
OBypcFgw9qYTenFQPwG2YHlaPeLUf+wy6zN7y0z+NDjER5nCbxXTfJiUPsJvKM/mAsIlwFcdSjM7
K2hdgwpoEotov41I49qx/7V0NnW81Isj5sE1tP1nWy6Pc5D9G2BD7Fok4pS6O/rbdgJDa2L4D3Ym
6W/0WdeCWCRcnSOXG2YRVs3bmlvWoHA2aA58ArT7klO/vElbF6ZCPr/31nTtyPVQGkONnoScRYS1
HlL0tjpF0FvyE7AAYNMGH88pO9Ve3rOJ6XbSYLB0S+pgk+wfBhEXDOVibDGrDlttvmkSyYnTXGh6
TMl7Ej6WWfwmdIyi3PaYEoefdn50fNz/rLN79sC5Sd1xQa1xlkCIRp8GYErisk7kXpThem0lA/ua
2MOyad4ce7qnSem+6mx701InslGaqGywmnkGXE3ITq8/YuLHMBd6EuK5IZGkPZZi89ZO/qY+yaGE
aDD6HO8FxSRqtsGfhNrOA6WGhPHhSyY9CPUIT0oPymc+26iOHYavyF8Oreo+Mop5KJTMPzwq/sz4
QfoUeTgddXy22lu5F1LdHkN8FI9tO7zmk/VOzScX3KZgfEsvGrOEkUYfvox/K097ez56ZzKel15i
SGyC15rOzWOC6uKY3rqojwL0Nlyz9r1pjz9VSnYYGbPUxns98Tg0I+RvjI7k86knNi0oQPFCipaX
xvEzirGCcZum8jLwUMavuxLQjZzqMqd5n5efhGabzF0vDL7q2JTi+OAx7JsI+rJrnPPXwhTLJBZd
dSP/NrCXQtecLqNHD3uTZD+Vb/4iXH1mQXFiW5zsqhF3g5pu0T6t3X91jPOc9Tvr1OiJZ6/C1as0
MiMWoKY6uDXQbPKmnWefOZA31HTTatYJFsQEv4yYFUlgMyfLXTZnu4ptm7sOz0tOyrZD2neb+NCO
fyg/x6NJ8QqVzQltDTQjsx8O11+Bo+3X2B5e+6z9AqD/gw9pP2TNfUzj6mpGPooAzUA5/6IuRgeM
nZM/Rc/ruzTT4mGAvdewb6nBti/chefB3uiJOVBTwzAZJNepETCQl3jqcUgWE58VL0eY14C/xfIo
YnQ2oEBgtAP9JrPkgewANhpixwAp9avb9PZGoj5LkU3IsqTeK65Y2GTmbUBqhSVS+qJ9zJVsK6gt
KvxNa9NMWAvUg6Wwd9VQEhBGGwYRS8ORgYMGERwznpW8phY0Ta7uT0M6it1UpvPJTn4RU94WIYC+
8Wdt5DRCutsIeyZ7FHAJ87WX2S/G2s/KRsqZ1oqrPv+78GTbmklwX6cy2QlNLjUdBMGpjiY6uG78
4/f+KA62EdFWVzCOORY/QZyGabEz1gDngGiiq3njue2vzhKg4Cm4t/gxlcwAdDV9gnJ+dR9d6n2e
zOZbkjM9LCnAHtcNTlkxtaFIy/JaJoT59UBHlStsex1xqCIYkEGs6N/CEnmvDNGFo1teNZcU9T5g
2AzbDGtCBFOAHS5mwtYVp3bmrByMWzPn3mZZLJbZ9h0cAsq8Uu+971ioB8b6SMS30RO/4k1XX4BZ
psfiQXgEzyM1suSq/rBao0fH8lgWcPlyJkT0FBooiHFUcbonpdtDip3rY+HM1obFjUpoax6jXaVi
fqZqAhQS9FQ/B3E44o+ezPyv1gzEtq4Njl9vL+0njATexUr6OzmaN/4Pzf4O3n00wLascvM+ClCN
snLmIj0U4ZInlw5gcIXRzrbLDwg6SGPtt+U3QH+5ie8BSoS67y+1x3g18vE5TD52HbaDRzqE6HXg
+VzOhUctYU7jaSB+VWQ+W0bxRRMPA8NgPY/EpDYOuG4IBvWXVu5HUB1VA+Ys7Ufqt73pE9IJ0J8O
bwhFDRRRmPo2l6v2l1PKYS1lc/EWCU+CPVJqfkg5Httg3hcxphgmz6MVq+zRzYavrCJe7ETJb7Rk
z3XmuGxdnVNTmh16+ICNCyv2BjiqPUb1g+H9SKv48TtKvxwjNEvuSVaO8deirQRfqDyPT8zbt1Hl
HtDKOaEWI8oPUVwe6ogpgPqfmXkLuUuxk5PgBkvbVEeyYtTOyfzVGqE7tI44OUO/atHnGVGmcvS1
77V7F+DvzUl77yRtf4qd2RJXF4sEFcd0dNbBFU0zqCmRyu3yvnH45su29RmE2y/egOQpij2wth/P
a2a0MobXzs5PtUJr1+o45siwgRj+avqjWayzWeFoZ2NwlrN1Qxxn/zpTZhs1NfGhYNl0LmngeCle
CjvbYy96LQfmjnygmb03eDSUHdU7hJ5Z6sj45Njp+2xSp8B2vUlMj8INfDIqjVnfGIW5yTTTq9/i
aDWwRwKXizeWNd1cjn/caNNXmtDfikKSO/7WaDH5aEbCTeKk0RZMrAztqb7o5FzSi3NQ1DTuZ0et
v+mKSiBTXOa2r/glzZKtHqFerxcb5UzA4jMimT7GXFQDdc7HWznX76YwzDMW2zugO+DfPPUs2qw+
jSYuVbQowkbzWyJZnGJAHXd96jZhZEYlpoUYctmU4xvDV41H9RLEwJVTrz4ldRqFBHajsO7TP6mJ
i5mCgIQtrvc4d6xlolqdIbI+LGoV1fl3N53nHuE50aigMPCluXHx8gKnlX7r9ZeovPueZN++b0HC
pn57dsE04A9Lr+7SgZJybGc3y/IehcngjmLiVUPuCBW+8GMPQIAhjPXAAs90dGnIgmzCzvQHh8DB
9xt1YDDGbViSZKrEsHdb+PE5GU3yF8kmsJeMk9d4JRLHiRYn49YiHQkL9LvooEhgorw4mkymF8VI
2BX9k3GxLcvojukx20eS2m3Nc7+w14BKHR3gjl3YTVO4GEx/7IzOe0hiXa/DmfclwTu9FY6V0GnW
fRXW8GtWVbLn0GO8nOeXrMl3ODS+fEQtfkM85l39aEXueWlMum24fwZ1fiDl3nFPd/imiOaYC6LW
6qWdFAuNQUCasEga08bHanJp13sGEGQVK1KruU1fqviTIyAgSplY3bOLSzwGg19wr4AY4aDQj4Y3
JQcnf5bTwPSDlLrDH/FgqwGiiNCfzdI9gX+myLiacB4u826YTX5e5yZ8BnynzxQGEvQBq7s5ExXQ
qoYX1JhHeq3rV1p7i106LMuNJ+n76PfDfhAjDeRBcfFGwhqw5DHwJQdaOqCz2NxSeLxgcXLdwzLW
PXVL/ONJnt8XNQa7qOD4wSQ4KdIqvufO59mitypWr7NR5li9AnjIuCQnf98YlUVJb/LHaHC0uiY/
DpG4GnGGWzcfLb8s3zhWn2XbOJuZXyWM+Dxb1CFhJGH7xnWRv5ZD9VuCDGEz3U0RjlA5OXdOG+86
mWJbkA6VZEuJb5ALUFT6+PAj3iKIrI2W8SUL/sA1Y34NOrpGqEVjyurfTJ+9GpTLPHRjdj3tQy7h
tsmEnSbi3b5tojWJwacH5uB5SqlA8RI4O8us5dmPyZTV/nVa4ZiDx+5yTMQTbbsgHgvNrTiqX7yx
pzGHlkfUaF6KwKEmyAIcLX7IFxFnh84UyjR4QxRf86Lwvf2G9Ih2E/pYfASHon20U4IefrB8W6tF
Wesm4P3U5tslBWfG1h8ii5tcqZt50G8c5QW3rtTidHtE7a3vJ2lxu0NHsnhARWgLnMiCspKZD16W
vlqAofR48Wdc23bXEEHlKlm54hz1360RjNfZ8hXr4H9cfVjcOxXsKCVOPtXCKFMEhSBqvzWJfS18
A8l3TciZDSXjL0Dr4jv803xuyPFSfJhtMLfjedKVBZRiZYBTUMHNjA9orAf7NtQ+ILiUUBHJFybH
bGM2uX0C4bSPK7KkYB3uOGKDk/JlipJCe2rGnYnyF4TcIaXCfWAngbFXvrRlAuLdr9hM5jdbLOwB
DBrhAjuDaNAC7+AIa6P+H8UJ0y7KxFqI3m0KbLN88Zn3ngcNB5iScRDt8hzBLgxci5tkcZeuWHpu
ASVGDgZgrzZ/fCxO3WR8DSauSn9sdEjUkcut9QU7Sm9Ebd8ENQ2hqtYwBfvxpDC4AUfqxF6hzT3u
5Nm6QyreRLFQ00hZ90bN6EATcgZGOJ5HyzXWItsqr5boJpeharHZ1gtO+hh+fgklxx+nH3ikf9Gk
MUU57tbvInO7AMg8z/A/gsV8UMTgU7P+sCzNkb7stSv/0mzKOwqnOpTCETUcB4Bd011Sdue+7Dkr
I01hMAbuIf1bTJHFlS769p2A/0Bq2+27YYMAfeNsKu9ZAIedcgE35dUdvgbmCdaRsU+ybuFFaxvu
NwZmYvpQ+q1abApoByooxwkOlmnFz2JO7KOz5nEavzWIkyLpRDLCqgMmdKNBLlk5zeTE91n8UgVj
wnFric+irS67RWOgT3fOKMRRtt0tinJvl5rciXPdPQlKgregbuzN6D4AHtpmOvn1/exdBXtvoiiM
p6MEA5X/bcz6OUu6Aqmg+M3GdtoYkXknvIy8Pq3RRnoIavuhr9uvDoljrj5zNlHTlO86mOzDMLxM
s3sgT0BFev5QxeNHjje076mh1OLeH2z6ZdYbq5a3eFjrcNLnNYxTF2sbW0FCrh4EBk+19av+QzgE
dkqj/DNNFmqG9H9sgz5wIqNzGp9j3DeGLvZJrsPSXPCzkJqzGuOa2N20HX3r2Rq+NcR+gjsHtrEf
eWs85jgEbVRot34dkvKEKZJ7pDxVc+2cWUWHYxrXYdp4kv7F6txZmIAYpI1yYcKCypfY0ESLMg9j
hFiG4wkYSWkQCgzuXd88e2bw15pM/PrLu7GuPubGXU5eJ++Qww9Rj0hA7VoTygIxAsvToTN6vhzl
phtTl8WR6B7Xgr7Ux8FZfi0A2j1bCVZyzG6sv+ypOlFBrQ9zrAomaEKKFv1mwrOoWWFYGNulDSur
aI7UVEgnoJArsWiwzt3vwGkf5dyCYWU/yAdLq6cY/pUL76RGueMtzk2JnoTEwNSFouWGvG32y5T0
R25kdKW1W7/pVxfRSeaULUQRus0ytRSM0dm5LRfyOFQd+dLfiRW47LuwXLLhakTezentCe7ps5P3
wbV2A2q+uW8Ffv5sleJqD1x/c4tf/WBVwEkb+89UYzyOo24fT3GLWB9r7CZTzpN1fixMVCsZwDf0
14LHMj+UgRWEgUsbS4bTWdXLnSzUWVbGa+TqW0cb9kQ0qUd23FR9bRx4dHCeaySWRvCrcuzgMafv
0xtEvLNiY517f/uYwhOzGS+9OUGAClDVfgKkqhAQaUz52d5zxVXEkGeVwmBrTuyErDn5qDybhMFi
k2sCf66i5bcHPczyi0Ie/oexoy1eSjbpPOpKaty8lLtBYu2lQ518gcgSRgpdJCCuuMrZUzAS8XQn
Vj3DsfP0L5LCV4Ocf5My3bE4/MFKRKkWNM2yDg5e+1vV/Vsr5nw3t80TrB6CwYquXEhFlb5Bm3rg
bGLU8ZjF+/HY6+aSdlyaVTxsCYe9VC0On/mb2+l4of7lnMxsaUg3sAdhSyqFR8PGYl2TgUxA4Xm/
7SJwmZTZjONPsFbDbCPATnG/NV+SSSZg4CieaWz0Id/Abc6yFIG2/eE6aYbjuoCWDUCJvPiDsAks
kf9AqSiKLDeY2FvRfX17jSKbTvXPKOGcJKWtbn4xZZtCkio0azPZl7B2bMG311kfdJPkByLBm8Cn
e6Ayz/ZA9DHmkBeEYk4YRu5grgF9jItTR1k1XNQquTNSfTUWbex9hXHMz8bQxnxADoa+FOW+iwjU
EF/cMV9J/w0HUe0RatjwwQVgdf6dDqQZXT+lGcnDQD3iDVq74Ivervdj4Z67SuyxI+8gGFG3B7XT
aMx9XLLzKGxaLi3O+Wrpl+sYt+ee5eAtV6xyuZluzRR+q9kBW/FmssEkYOo6vvXcD5ht3ttpGMO8
zQCFExMHAZiyflyyk57tQ5agU9fM9dvYcOewDelI5DppxJ8eppyxZM9HhCPM+RaHFqM4cRHWhEtR
HFzFO6SKPognoQHyYTmMnX0omoQEVpnPiBU89FLKMpLBomNJdHvoYkQJccQbcBz02D6pZj75woDG
kreHZIaFQ74nsEYsbZO4GUnwHjCvQUGuMH937kvNVn7JsWIKg8xW2ozkF/DmrDZH2UK/yRYkn2RW
7wzYe9Glr0NAVhs95ZATmIl6WjRtdrfkn/jrWcox15dewi4dExnugD5oCIgVEacsn4JhmQi2eXI4
pPZzMlXq6GYWXdc2SpAABzVV4pYaqoYFJ5x9EBRhLnBTdoPDx5oPAGWAZWi1OKCb7NRaCJyDydoc
rRLjKK8QtixydDkGiGVotnQtr9Ss4Svy5qPfde+ZJr6OOMxtLYqudR+QPXOJzmX2IWpKbhoStSbI
cQ1M4H/wMJUvGQ0vJzykXJTtY9AW7WEg9A6V+cMpxuHWej/lyHWZXHaGAVcW9uPEShPXrHyutKOP
vBh0irv7ghq5HWZNSmStGA4Yv38msSfTwlNULtVhjqavrJgl08cfK+ZN6y3jJ8aL25wo0KpL+yBd
+9WN2RIQDfrb2xF6AaGwukEx6AKgY7TNvi+DYhuaFbtq9kMfM8WefcVr686fMkbYUHb31BYWG2I7
8TZ+TAcmEN5DZCbzNhlQNarRjTd0db9nfD+b3oWMAD7iaUDJxKDKi5DIu0hoeLdsWC9LJ6/avla4
LnbJMrrsxtaFLi3K48BVr00e+rG+LwPj5tl6tfqjIta4FYpY7vhRV7SndRUTNT3KcX87pnM8o8Ds
E0l9Ugo+PQwSJJtIj/cUnAXbqCtZl3tHzCRkixeLxkq6wpgEcCYqellDicOyVcsxT7/qiQaz3uUY
8/nDJq4KbEnxMxQtlrguC1BTyt8sj+WRy9qmyDhzhB9gdAv8M2PTxor1ccRxdODXCyydkrIIe9Nq
FKJOKVuyI4FYiSDdPGUT+4CkZNZNc8wp0qdWy53uBNF5PEyEmEqag3VcPHNeLoeMclDmMmQOM7FX
A9JZjJh0m5KpIMqrLEwswN7apBc7x4zEBsfhy8MFZDPB8iBZ+ntdxYr1fb/sTJv+ySgjaOV3uN4I
dZRN4G4CGAu4MouaHKbNT+vvABR96Dx6nTJf4ldOsI7RjzhalACLhpK8wWrPeW3c9xPF10Si9RFW
94a2ehUqUPYbdUxX6K0tMJ1ZFrwXhWxD8yb/zpCw5q8IvjUCpEgahyYkTiXoS++kOrOlOeSxEAdM
vuzuvODWxs4xNcRzF2gbOZ5nrzfgpo0ctr5+kj8Fwn5C8ibQk4EPoPaQgwdfJGbTOoseEi6AZNLp
z40UR66qbXqt40JfJ39+NtbwVz8NNvfqHtHaMA9zDzeW3npclKzrBFY12vH2vmij0KJHnrUfVwTI
INWmYfa+LSVld+ZCU5DLFsgJHlVG+ZxZEXByMpb+Gkkuup/NtH5hkPZLRnKdT/DU8AS5c1RT1MxG
CoPYEoqZIlSqcIU5eqA/ZyBGzdlzAsHwoIq9nlLI3Et/Zw7eH5ZaTwS8s20d6IRsF6+JXXxmft2d
GgIwaU5d0Ez4mQfmvqArCZHfPw1zXmyzFpt2DWJvG2XXNl7+5RXqrIfyv9EGtVxcIZIq+jY1sCiK
2ljqiSeHpoOtGoZbEuEjTmA37lMe5xKPa93azGulwKuSY8rSL1HDaCZVwnPAZKUhPKgA2Utkdyc2
rvcWwGaMpTUrYMJe7EIyWvwkbOdkhnQxR4xlrG46z4q4t2XfOETjK96kRAOmL1rBQo64PsSlQ5+l
BMXFp0Wgd6fcbFkl6yNXzWDTiqaCzmW8xfFsbia2tic00FCtqXITm8FmlCChzfEXaGiy8/G6jKlz
N4n05tAGOAIc3biMJlxLM59Igx3gE3V2KvaYeqeMvmRvvpUtiGFOyr/w1N9csfjwd8n4Wc1yrRSQ
5MSj7XGS7oeBZWQnk/yfL7EIAXfTO63PqAMtVFILJoQTn2KhGvZ2vIEcZMpYIKy6CtXMnG9jGj04
kOOanHw3C3/qLrzyWntUpNPkcA5yIIPmurcYaGzg+JUZWjhnRVsM6qujNon6yZGE+E7l5XNsky8p
Ruy/Mv21u3Y/A6VH1T63VYZzo6HYI6/yP6XLAqJz7jglxx124pelG3/s1NoLHxuz6wArWLzoTtWD
c2xL3jeJ3300Jvg0RS3GSiTIOawxymhIID4BZRaLZA+VZ8Akw7FhzNF2FmSupxHMr4XO4Dct4Mv+
3hqQQ5sKYp+Xd9/O2t7oqueO/AeFRRb2YsY4oAyYpoyHAAfutmlgImdFdXaBVJSc6FzZa2zKPG+d
+B/nPW73pq8eAJ6GvVO+EJ7ZlrYxneVQw95LVnxVbm3AYBOa41saNAjSwe+QSBJwioEHwZesZhXj
IFeZfFI+0Yeqf3RHJI0gR0qxRgoTqRxk2M7YAVnQ+Wg+dBvjWPrWu8IK3ucaiiE5PHBUAfVXm7Ip
2fmR5KQi664o8Q1oAf72vhcE1YMii94RqcCqgu+boVQUmLnygVgKDrZN1qBIIBu8upSBOPEAhrcn
hGp4UDxRwq2ggQ/CXxKwJnfaMH7w4955yfIzaoZQPKt2mOMK3hSYGzC+XapA/sObxePIrfqd7761
BF/CpKKqKY+wTnvmPmoIm7QcZPZg3so8es4n/e1JRVSt3bBAfG28OxDJ+MYVHx/C0/dDDnu0s9Jg
36uzW5NHZSG1TWZ4Emmp7+SMe8IcovuhMvDUFNnFysD7Ff5DuihcL37ymPHDooPOh2o1QzFnQqV0
Uh5CjlgNHUed+Bkt6PFLPNM/arnvSOh1NJ77ekE98Hk81s6yTRVhPUgCr+U8docxoCmgGVDHXFTj
0Ivyz4lc0NbN0K0Gwo5SrshUCsR3E4iIrYtn4s7tCPv05tZjT31PRilHSONyQHq0rzR1YKrlQs5q
Q9ymmufxGKWf3dSx3hxOBqNm37p//OFfh2rI8o8SYQ5rmc40Ga5Rr8SB/TMo6z63jG+43JskIOYH
3v1zJDm5rNCLboG47XnHuB8vPNDcYdRha89wDxNF8nLGRdjVtI8w9GGpTJfLwnjZLe1Woh5NxnC2
neaXXMGLh3ehn/MfJe31L3M6JX6Ug7oIbnlvzwjCznbQ0WfrENBlEPnXx9QFGb7zoD1yGrWF6Ui2
KyNFQ1VVYCGW8llSzH3yYIxt4o/I40/4QYU7269fopQIXkmVIsvNe4+tggM2QyiIONLO3sBHMAve
UxaKKBC5YYJPAx0Q1otTQwSKj5L/Z0NQjt5f7hJd7/4iDQ5sXQhs/J1z/dBzsWZVYd2XuSLINebn
AvJk6ZSX0SRR2zYaM5G+q0ouemCQ9mrogPrju9FpYCKOzNe2Tr7pJ92WRGRxAl9y+0W5JYA6jEaD
IvjAZnJDififco7sDXbua6yS+4hvNMLQYTQTZm/KazKe/wmx0hAf5ZYeDIoh6SXBSZ09ipUA4WGO
zYG8FC6HSk9VH9cN6x5ewzuocxZNcfdd8RToFhUOiXlrx+Z3YYCnm5n0rKUDfik0GM/Z3yAjEUVc
Hn5SgIzsRd/UUN7NgbnHenkewLoG5fCxZFMKhZjnnLW3hV+SKCCo3M3S2VD2isOxaiCkTA+NqW61
qnjpmwa9t3zCGwAcRq/Nn9Eh5324m7LxgTjPA23N0H8ay6CAwSNBT28CEVJpYmZGz2Kbw/sSwds7
eFHHsdm5DACsAMXBcNcQ2pB+cBu6rwpUSx5rL1Hvv2ZqMnfKnKMdeQrKmvzzkJond3mz5v5UBH7C
oMKdxLRRYGnis9BVEurrNgKHIoj9B64wj146oehKhpJ5PLUA9ibdANWXF9uy71MCAOm8oved5qWc
aYY1qm/U40e7u5RB8Rrp5hwVAXt4pB5IbniJ38eeiIHhHDs97TvN6qKz90tD8wPfBgbNW1OKf0Jy
rWYHT+8rlZlquAU9dpfOpd9+eangX7gz5jHTgvDgebvKztGBkp/AmN4jIPOmZfDFPAY1PN929TRx
ts35I8GPE+rlWNahqtcdzeC/tEl6M/qOESPCFcNWy6DCs13OfeG98oq/Zmi+k0GNsYKvtnXK7E1g
6oDSwvkh1Z/JcImaRCW0qsWFl9tN7x2qB4RQ5tdswVRJHlL77RQaRBbH4CRa6mtxEZUx+LeKj6k5
4d5eiKlQ9t2zYl+/ObMhtNoHNx3Jbbwg+bsxEqdP5i3z/Q8xyc8oiLm1puNvVVTfVu9PYRan96b+
M8E+oDxkW7b+MW9LZ+vZWKIH70MOgoApFDmXlhyropM1hWMVqfeAzuLGTll8HEex7OdofI3K+iHN
puNA0EZ0Xo3/S32QcsT96nyAl7rVZvxDgnM9d70Da0hutGwHsCU1IYtQp54+1cLn0WxvJpsf3mf8
iTFhpyLjr3WcYmXnwQAjGrngBJg5rCzjM9BAYEcbykNf1+TldMOzTezSotmZuKk4E0+tD+YCA1CS
GE9lBtsdX/k5KxcuKLn1bhjjn/9f8IFFNX4sLK459A03Y09gr8cF5dmujQxFVpCl/mtDkVZFIE6a
x7T/t0BjibP62dUFzL1NNpLanBJYu65Edhs5Anoy1JzEoTEu1ybp0GbIEjtJdsoGtn7rb3os0898
Sl4HBqyN6ggg9XdJ92NDTSJ+M4ZdVr9Z7nA0fTIILhYRkyVp2I+0HFdane2yeurrbAcG6xgP49aZ
HJ7d+tlljGci9+19aZrfEaYqXLgObfdTt/fYYt60M11xLOER1t6IAF0+1jUsbtKkmBhcYweEhFU6
GR6FS0vr+SHqS+KuRXxLunE/B0BgVGC8GhkLU+m6rKrwuWaP+TDPp6VR9y7gSW5x/V64OCf+Vzjo
sv9jutEuSZw7L8JKhq53Y9fz3Qd8AMb6o2XbVPa9hAIUZHDr6QmfivmFlVbmt2+xN4DSl/Gbvy6C
GgcOJsV7GAYfZCoOBBKnzeDMuyTqyRr8T5dzsYROJx2LxyyZc0oAt44X/MYtH5haN+nW990fo4Fx
gEbwmjO6bFt2rTmwRqe/JbZPpUaD+9txsjvR7puGrMwko2cFTgYNmQEqif5SrYYJ/MJUTM+KvW30
dGT9dNMU+7IueRyLpgiNanqvXlohTisKqu0hWqjWvHBkw1SuS9h/lEmwlsm/jKJ6rITQR5k9ybp6
HE2KFZaDl7k3d/K/Rx+c3eQS8Hc/TcrndlQD8OZ08AvyhqXb+qWwpj60GmAtOZUAZqLD/xg7rx7n
kTRL/5VCXe0Cyx6SEUGzmG5gRXkpU+ndDZGW3nv++nmY1TuDnovF3hS+rHRKiQpGvOec55St8Vip
DBm2hDxBV85RaSifYQ7GF98w/h3joayM4WRZiPqQFKe1yNi08fbGmFBE4igy0TFl7V/7rjw4OH0h
wlIvg9LjHkz4BLM5gzYBi7wyejZWmS5/zJanB2KnccYQusrd6VRPuGOgJFmrWIk9vKKzKYZ37Ffs
N8P6u5we3DFmms8wC3NF+2MlAZjsokeCvm+Z6nihHjYnbCI6Xb1KGw94tNEEx6bCwlZ+VxgkFzfs
9UBQCqcr9HoeBwZ5A6EkW/r9mMk7v6Pm8Ap7frWPZuPBbMZg25PKNOsLyzLO+pDdYv0RoqavG25n
m5bpt0cy762ZiVyR5nRl4O57h80pGVa/H3sv7fyzJWAkdA7LBedy6BHhLk1hL1N0FbMc4stK/Z9Q
cklgOVxNIzPNYEAf8xNG1FZ9TOpaAWECHjOZ2v3U1te9qrQdN/PbeIo2oa0uWlX3G0PT3uY+PUHz
fVFstElXVjbHdfsKjuxSugVFr9xJZ7gahCKNlDUnf+jOroNjsqkbMhBESVcpcvo86Fu6CthTpObH
FAbcODA+Yd1IVxE7Cy/Pu/Fg5+KqqOj7QVnd8wokOkdFacTHFlkd1wyeOwP8otNG5nqO9rbV71gx
01Vl09UtgDNFuv9jl1m7MhHTdobG2amejL3SbcAtjUZgWzLCkpVtXevzye2wvIdTtBYCYgRXFb8D
TxM7JJ0oJ74x9r+veWx8l8JMT5kY6JkJY08wzV8VFtFrtLLjpGvzjl0f5St6SeQaW4+0a8zPsWT6
BxIJWzaCgzGfR+4ZFC51JG69WouyK2yQGIpQvIAhMNLgPkNhi9c4rXXFNv1Y0Y67d62WK1wN76Fu
PrQtuShRp4spfmFTXgRZ9KNtsuHX1YAk4wwzmb32Rh/GkbGM3awh4P8007gtAs6GopAHhK5Lb5v3
XPgGMGGDhHSW3cMF+SgMfQcZgsFSZo+bjhvpqomdaE80FH2A3u5oYjOqw7gjxXVxtIuu+/BBJ+Pc
zcGHaNLrphxibGMUdSJse1OCtAG69FPimJDavmsoOCLjwmg5vmk7Lq+5DhsvUu4p0jn0l8NS52XJ
H6GPj1aEPs/xBMt0fdAI6K6stNB3pROe+ik9EIvwGlNrrke/39ZMgdmIZg1DKjxoKWadnN1p0VRM
a3NfMhUgmCzH4hnKaL9rqJxCz0JaDDQMBnXprEVeX0gLPDSOxp5kQE6NZdhsivCGOCXagI7PXxM9
r3oJtJdLGj/Yig4vHEhSvXS6urbnS0/Cjh6PKl534Z1pL+Aopt/sXfqNRCCkk8aAWwDfWnXVhdrq
mRvaeCAsUuAU1DRvPiUaowI/Gby4BX7QpmpC49U+MZVTXGe9hSBsNnKxCFoSh3qGbBCpNj04UP9o
n0ASnWBBelpa3nWQveCA0MQWNzlfzz2ciBkbnd6yn2MB9iMfG7nt/fDC7OReVbbwpp1eOY8RJjmv
B1NJ+WiFrZnYAnsDHD5DZa91N4V/A/DerwQWBzwQtduALyeQUI4DcS4rDbdAAGnRWCCtmsbSCKzY
zYx4oxtkgNPiOm0G3Le2/cZE3SQLmrDvkW3O8BmJSBUOWCKIOoM6i6YL9zG+Nbq9q3U4EYmjAysh
ql7dWSaAOvotjZigVZnb57I0SO+4zAxclIwhyW5Nh1Rbofr3AtfskkU6TcP86LTmbTdXMDL8bds4
zY7OwJ+pDy7D1LNgdy/I6LfG0IJuU63nTyLfOSaFvtCNIeDz3nWD+NjjfxoI0/phfVcM7jNOWpiM
fSi90kOzsxkMQ6WBXYEpp+i/yBIwGEO9t1w68jBJSa4DzWNTl/DjXHeLTksXGHHjyYLbSWZBOnA9
bUR9905WWPJDVlqM4gqRddZ+TKd6FzYb6sivMV+KvWE2jz33qHUv20sf+gzRGP4PzUCgtzZIpgXf
JMZxGkXvrYDXwr0R3k/QPrDN/0LR2qkqPo7NcFPR1gWlLPlEoePZkN92ml2y1q5QguZ3vIXBVuOU
DtgsjqK1C1H0Vvkod3WwT53xSxnBsJN6+GxEPLuh9qSXFXxu5XpzD3+shni2EpXWby0356BI4ne1
ODgrFX02enuba4IyZqLvrcWoB8eVjVfUJlhSuMThLfOt1/xT3XB1BWieWPDES0dUL0jha4oE10yF
briKGBfhrB3v8QVB1N25nLSR/5qZl4YbXoPMXk4udx2M+egtxx/OfE/aEqGutNc5Ge9YcqhE85Fq
JkFec2SGY/LLU2wxVuCzM3Gqb8vS3rl1QjY1P+tZDdvWkLwrzHCH3fQlZ4CQGViycq2DlcEaVyn4
pKp7lO0MPwSZ0w9eDb956CVHNpuVgWA01u4o/W6qFGQ9T1SdAAbjxP9YQ4LxnejtsYBuvnJtnHZY
E17ryOrgM0SbNluGPiMQqMDKDqW8qUreXPXo7HJAqQyIWmajMcsBmUDkmAc9qk7Kbe1157JtqLJg
a4ks8GzHf5cllwydUT8Wwj0vS3ZkXyxcuK3mwImOwAvHGe7tXBI3kBNqZvUS/yyYqS7nJKElo5eJ
+RA4OFj7bHC3KaivaTkFVczhbFW+WfZA5Z3ts0L4/q6fiR1jeGTPy80F+jNzjXnGYh+G13lsZ2tm
LLAVDVoMR5m8UMjEKzMhB5fdeGl1dHjlcH+kMvvR8JGbJu4jK/KvP4ak2kVFhMTJB3jhrraneysY
d2GHuWCaHZSp25BD6JaeNwwUMn43dQSjuYxe54Wpx+SPixQGQRYlZ2V3TNZ5q+Q4GTOnPyBU3dcD
RXqyL25iu8L9WVy7AhMt4heJaf3LZw0bDFA3s5Vg3nUo66KJ+Jw0JddttO+A9hyzTyIkr6IjBhvb
i0SAJgiCcfa3LIFWdE05yKE2GeIyjGeYWvQvC9cdoX/FkvBgg6Nm88CALmALkfjIHH1pLa4Jd4uv
7sLBb1dl1k2aAjTwucqG2QeVLgnr9Xj7fg+8DjXmiL2MnDSmhGb3kY3hoSpbKJ2lu6+tYdzAT1xA
igxyUFB4qfvcoyrrs0tNqFlMCECHma9JLySOj7coMeat05CiqtrXIqo/3eUOFIpZAI6dT1X6lqJR
0dHFvdFmMrzBCXUhaDuKbo1zF8hHRbuMKb8CYeDNcNJrPzhROUNJ1TyjyJvNLoadb/BTkEXUwWDK
uQWo/i2iQ53izzATRuG6qeCStMPRaO8mLk5mbjzYeGXznua4bmdMmmZOJmFzg139ZM0wuDvTIPHA
3jIiQsGE2/woOHjxpula5jdZcG5yypLTRpHwyDJgeRr2YTsbb0sBWySVEoBLy3YrIPlbsSmC/Qu0
dRFksU+GrCUewJaYkBgvGv5bEfPaafaAzSs6j25obYfxUxcE3rV4GX8KNoaupaGrK9aiSaaPpRhe
63nEIe1MnhMO2KhGathTvCZ4ANk6EgyEfRfRkjEqLEtNe86TKNhMZv5MZHxtYa3xumc87885BBD4
f2O47oL6NFmINZC/wB9WHThuRGeudbT2yiYrAC2TlEyKeQG0x2624dr0y8mJY6HuQ8J2XGbuXQz9
N7HlvqinDf7V1JtGM1uzWvGra4y5BTGiVpb7mqENW1MuKphlQx1tsqG8U1BwjCS4CcPiPa4S9m11
+Qkha5au2ig9fiJCPZ8Jm61TkxMIFcpwVKhrmGIsLZ1qhadrTNtlQcVnGbzU9G1eRvzlpqXdNXX/
RU583qL1tetWXlPWna2HKXhnJvKk3K+5h7U6+JjjAl32VJ6QPRh97cbWEecMNlJCtI+6Xt8NKuS8
t2TJTL9/XRYNmUEJnEL7Po3jixVkn1qof82AF1ciQdBCTmptNHW/Mztmcc9Gz6AsBRPsR8OjSRB/
PVbTvkqrrxSU2SYXxZ1dp2+dEymGpgnMQrq21onKX5pRWADLmg/FUBcHXcD9kZ2WYnrg5M+GHTZr
xyLD1GP1nqZHCsRGtlDJIRzfDdbhKO9vyf29YA08+stMvjaLdz/jLVFL66lXI7cnzaEgkxNJrOxj
0DybiyN8KkYbHCVzpkVmQ/psPeAk8TnB0q3P+XPuQm9kS/KRmdUxzhF1TR/RyuE10nXH9Hgr0j3L
ZUpTb6bH1wmtLUw+Gbb05JZUAcqeU/YwRzlWcZAuUkR3wmUM1xjp+xhO12OTxSs65zi7zvYS3Eo2
fktKVSTYmCqLNbEImq2MrS+KivJdSCRuytr95EB5nRqSIsz5yX48RAL6Yl98ygwuWGGQyKjwgdmd
vqYCAtJF3t8rWCPokM6dP7QvDZN7MDg2xkBPlZHNoYMrEcN/5FWtnm2wqftj664Ymf6UlHgmeV9S
R8I7m411u+pRtOGUC56t6DNnV4hVvuCn1/W+sYGnIibqcf5uNvWt1dPvEWlfTQpVhwnJxrCQ4oqy
J0JYQBGyiVs2w/CpoOj9fjCECp9oDRRuzBVzU3oBAlneSNwrwJjxgUbluRAc+ZOJu5k/98+UMW6s
3iDjWlW4fHloCaD1HftxxPp0V+Z4+zXhfGDpWscNIyZhcxxh4DTCCyCihFLIsQMNSswfdFZ6+LSg
crj1Uw0m2Wya77lF3V8eqCxJogVJ+abYIqxnyTqr5f7GLcRV3aDe49LXHJ2RNilmw4bzmDDbS/Ht
Q4jDnb48YF06+wIcP/EHg+9OypsEiT41j6HfPk3Lbw6MKtuYSrPXdr+GQrDqzfm+INIDvQ5dlIvi
mIHWmoiIb6rIuAs5QxBIPigB34zErEv+R+yEosUnKL8tTo4ra+AxxDYJLFWe0olsoT2sjZG7Mrtw
XCVu6umlfBqwxzMiHC5OjW5SX7dj8EbGE0KcFJ89/ShzDr7JzxSulrF7BgSzgSnGDZchnuY3YmdS
M+nXC1URaVoPOFdqVYl3VBJf9U3/xGSLZOoAJjLXAuQMxGPuXQMjXeyujacvEQffyS8U0DDrpc8h
TWiX7JfinYgk6BZr/8qeOdqyL9K4+ahzJTxTlyUCPk5uPygQKmOmtAiJYqsF5o8rpj3zJggCXSi3
aJbksuHnuAiJCugt4wQDki95hEZGT8yFonPV74bceJhFj7+pHe9VYa07PxU7t3Yz7r5w20bAekFO
UtQqIaeo5KjnY+opNrSSFX0dMczcufPF0hS94RzZQZIDGiU+sBpp9AGRwqvsRmyGpcyfmUZM16CC
xlU9v9XFUG6JTtbMbJcJ8vJKZemzO2Du99tFoSSrQ9ZulB4hqR/Yu5yMY7GpR7SdongVTnHwdUqE
uZ+sg5ZHF1A4wcwM30AAWQXuKuN40EY4ITl9YuXcucaRhjt4HBQQwYaPhTfr9VqHaLdqIxKuJssA
VJpXIf3e65k7q47n3rDb58JJdSDebF1qk0GAOX9QQnuZ4rla652AEI3cqVUTi/T4g1fpI8wrxt5j
SB0EA6q24pG6lI9RdEQVkicJyo1jcKgqeZfE9NMyy6SMiyQXLg1F6juku6rO53dwNGprDJSjyOG7
1IdyH+AiKvQZ7oysDgyZcq51QqI5piI8RfVHg461MmY337Km9xq+OhG0V3iGIBKhtKE5RxP9o+nQ
nvjHFVMqXGiQr7n3XJflpk5I/4eyk8AsuGkDIsXmkwVs2E6Vw0BMFiQM/CrTkNcWs1Fq8GozvY8w
7K7cRZCgnuhB5D9tlyvUatqJQqr88AJCBh83xCznrV27qK7gqaAkWV43zmQqeCd51FwNm0hwVHG5
i3GHsneV/zgwGRUdiJDoUXROgxAr703MXqIPN12OoYep7HNa5fecS3DD8izQLTVO9sK62P7m1mKq
TqYSxgGxBnyynXGOQvzRamQtLxX7YYupO3ut7TgHXJmufZMZxoZWXsZtxO49zWSEqxuPc6ZvYysr
95kQ0Kx6tWpLOtfRaadV0J6o2sXrFz13ESeL2f/OzYb9Q+sJ8n5nhi/P1oLyN8jlrOa2+GRC+lH0
i4PUBHdNRWBGFmCLgbtL8YBHS96tHxHsOY6TcGpWU4rChT7hDLw/A44DWO1p4QZTQO4HfdBYolZz
ojGqiqNLGsNUNkkoezanB45rQw6DvTHuqsH8yiTvQCeb6MCZo+pGWKm912cCYVZJgtxoVHtyXFHd
EJG702KSs1aBXpXHPgotBQ5dBfE8m1h0JlYca0JUJtr9yCh9WPdJ7+y6wAVM50fv1F891b3TPQQz
ckXrmBfTL/qHtksS3l44eHEwHjgJ9s8oe6eu1VomXVZ0H2PRNdOp57kc4L7NDkpCDTCyMs0d6eTx
jQrbcpM2jEgo4X31l+q0we7kQQEN4KKFBkvM8ZRYcXNRU8OwsV8CFjMghaNuxW/G3MVfdaxfu3RH
PefT/OWOKEobpTiN2fgbHgOrX4Ze7Z3rjOAS0wgmatmX9UZorVrnPiBXarvEkVhCeTcjJ9g2Sq/h
hB9+0rPZAttwxx/2vnTYuqbuH9ClkKRiSmyRTuNzgfv3HE7Ta9HPNB9UrXOY8ti1jpo4OUtZ4u9/
DBm8NL+lbMRxsbpabXAVmdDKhokNeTgHaCauVEDqbI1Jpt7NyGwvxuA0JGGAHvgZYx0c6QxsDHo5
/RJtM46KTaiybOf0w3fPNGGvzSK4MjSwIrUkRpxW4IiX/5WYmrYDcXlfUUZ8qscsOeWKATUW0ZR3
4q3v1HvfmMlxdHInDWqjVFEc/YqKqsmCu6VJWI2mToWhXWnylgVQ3Zq26XpBFJlbalgTAPFZvZHW
1F+nudtfx8A3Abn57O2HpUgwFMuO4/elYYdR7riU7G2He/8gDSpvq8YKBLNH2MB+WvinEm4LITzO
+r8VynkAAS/n+7a0NZbX/gTKeSZv4iV2u3xJijPbQkcnGhqt6UeKPnILqVzCSf3rSZ9NOZ1+PTLC
tpNrlyIQNYXTvmy1/W8TaJ3Tup2YPTlrO+aY6YZXg7JAvy//knIGnpa0Oam6Cfy0ARWJHo2nJAzb
dSX04GQM1nJDSgHv2iZ1AHZErppm1L2RLoiFpbBYLD2evDTiHPIC7BRMHmb2yuYOnbxwY4oPo6XN
tzpcyH0kNZxCDDcDw+GAWmPInaAhou/E+cOk3OAhu6uWG1pjUpdFVKp7nhWhNZtaeqt7NoKxEpwh
twbF5RhAWAt/69ICM0xOTYM5cinYDOCZrbM6lgcdkCocDYziLRuvo2gzjCpaE1Q3MpmeWpn7x/av
azdbsinLRZ2Q6NuXrrwPrGS8khENdNZy5WJbic+TirXrdKyfsEZPN3HWRFe2k6BOiCn6GFBYVlGJ
bwcTYLHvo6Y+5VDsSBrwc6ceZGxGrGRgmwooWoDVYPTHxiMOt3+996GjgLQ38CExGY5Z1nRk06C/
+ushQnXyN7+1kYYZlKsYs8A2KDACgfT/ylJzep5gR+jlSP7WxQ/TkBe5+r0Qa1VjDpJGtufd3OPy
HOMDOhTDJGsG6yI7opFF/qXFLau8HsqH//pXHiSYVpZnjTcETWXBAj4xi3Y/NNWXHQprk1HP5Bn8
lS4RgjP32pw20rryZgKQ+7AOnKMyPhExxqtJlNkpA48lCtVcQtO8/32NgNwsqWsmD7RWFOdZ19VD
YmFgC0vjtbeLdp3qHCMjLICyPXFFFIQzbf8QP8Z9LTc0SPB6yZjCc0yEK1PP1cPYUvMnIc1iWvcZ
RbXgpsLM9CxS0RfKFhiKQF51RHWsoZ1eso7dh+NWt4RU7tioWzeFZbePFUfQMCvXs1GjNysUOjiq
9Vk5enqmHAp80bTFmgz4c5yqe4s200orPyLXnV4q3dKRWgbaLuxuEzUBg/50TE5KVAxgZBPf2m51
bfauuzF0v7hl/kk2gFraddAsz4Y7k4vUA3DenHY9zFHDFTlSjcwDPcVklMO7enBu656urrIZ7iAD
WgeO7JizkqF8zsYfP5w3ElbJSPbiPvBddW9JhwOLit+AX+lerHEEDtrq2jGI30sJ80m2Z0iv2iVn
zVxKp9D0YxPojTTys1/6GGohalzDCtVvAoLTbPxnsQKb1ftbqoeuGXdwIjEquwTQ/jnkIjyMNWGl
0iKr2Ad0N1nkuTmPwsHT7WB6I1HC1jasd4UDC66v7Y051dnnkEK1BXllXAkjp1FmrJ6J+gGAjGEM
Bgp7fsxI9h7EBxUAWhZ/oR3spjE81m1pPVa4a70W2tbNkHS3izt1k/RDCeWJuL5dFDRqZvBrft8W
g5lEZ3+a9fOg6SNyDTWBwPq5aHrp3kVrjewRSHYnuWZWRb1kraKzClN6Gx2Ig/VEI2EqJKePwT4V
kj00+fvs2DJsOYoJM034oDMmA4ls1d5cDdXBVna9y0uItyqXBQsl7jKQ0ju0QrWfE8fZqIBiJgJk
V53B4SYODZZ5woOxE0OK7iEqZuZIESwDgQHQX5j3lxFnIwhVrDJRnDOcly69rCzqmBe1a0GwR4nE
g5t9lVDIvU+pAcFYVADR0M8968WubQcdnud8EXox8DbEtxkhlm7wMPNmGiABDOMMQsW1vaqmiLeh
kXgzmuS3LNJmsVbf2AlIeQcLLghiSA1ttw/xtYNVvKvBS8BbGdYDEI0zHi53n3AfpWOO0hK86rRf
RuQ9uKNG0ESHswOlFGB4mqwzJCyZ1pThmBkzEYirjHBCmmxLe2/SQFqMNZvazOEo1PuPnZNtHN9f
7k7+h1Zn84LSYljWNZu5Une1cIOdablq5Zbmzs4be9+m+mtuyif2ERlb19LxZgeDoGtC6hW8NUim
AJDtk33GxZjHgXEVjTS6TLj1EdMcDJ36ibWt4FyGvSjXoveMO5Rq8EU5Btv6vsl2FhflJu5aY1ek
Bf6Y6BUdLFqxqJNRInAJefq+y7S3aFn/pkbc9CziDFary5RYV+GEoK+H+rwWvf4kmFZ5uNMX75ed
QFo84zwen3g4qIK4dQqaLybYnbQryRs7n6AtWEdONSgwkh86QvxYwjFMijAMkuqRWzIH6yCUySFl
yc1J3tiZ9lNocAsNVQEBGdJ2U4ABGFucoCJK6S3pg+PYR68lG3XM0RANCDM8jmUBd36mMDCZf0Yj
s6mr5Ndyd9rCs/DXmHavdJMo2YL4oD4sPET6QKZw3hb2wLEd2cnT5YiEV9nLRMaTflyfXHqfR5Ng
o6NXd5UQV2x4C9419VfNuN5OFVM1nEilpRGl5suUCh2arTP7MBsO9tbqRRb+pTWGL38gRNo01pvL
wS1x1IlXtN35Mtkbo8D+bU9PgLCoDE2Gi5b31SFqKa/sF7WyzQzmtTiCawbBraJtI+5JH4AtDznt
N49GWzgbuM0F9a9suyyjPDuOE+56pVOnijwCNwYvrECgaETClLPM1hzoqZZYfmhbjU+j0Dgkp4bk
KagLaucoIadzs5ZiP+cliZki3om0/WpBZHlBcJdZY3seI1mukXHOsshpgBgQjDTr1CfQuvv5kmVY
/GtjOpbIrjs3aZ4m0zz+PpBkhjNDPcPqlo2LfuXnRraWipJH2kBZJlZRSrifkSw94E1/ayc8y5pT
Q6LEE5BV/S1h/HRNPPtITdGTAQxiJXpw56RIKVGc9PtYTK8NF/G6XXIrdoyR0WEghsUwea069kZL
jYpKJG7/8HYq9OHVijG85J+xYgrYJxC37JmgsqUfEq1/okHsyZq4X0ZXDgBsQOAlXK6JnjZW4uXu
+4ISwFx48WzPEaBvPT+1VfzZ2FDGJmMrB+IaUnOfOjrK9iWLGuZ5pJAKw0bYhbfx3H3ImqEWbX7p
mpTwa65sQmKZcWNN+qOlYUPlIMXEp0jfMDtaG+oBVd0dcnYHq6pgIFSYzK58EG6OUhigHYbq8ByB
tsUMb+NFHd5rfv3ZkCQJJvVO4zzElOb3+XOUgTM7qrauIHnW8LcmZcVAygb/he7y+yYr6uoWDQWO
x5zRLMHjcUP9kOf4mlU2HZnF+ncBs6PWir5LyRnC7YOHElYO1eWcQWShY/aj6PXPP/7tH//+b5/j
/w6+i5uCbEyRN//4dz7+LMqpBrDX/rcP/3H93rff1e/3/OfX/Ot3/GP3XVy/Z9/N//OL1vf/5+GP
n6L+4+p++/Dfv3J5RP/503kE/3yE6/f2/V8+2OQt1Uq33Xc93X03Xdr+PhL+luUr/38/+cf370/B
fvD99z8/iy5vl58WREX+5z8/dfj6+59S/j5Xfz1Vy4//5+eWv/TvfzL9CYo//sf6zvuf//2bvt+b
9u9/CuNvQlcMMw1Dl7ZA5vrzj+F7+Yxh/s3ULYt5kRKGYdoun8nBnYd//1P9TTgWTkfHUMJyLGXy
qabolk9phvibVMqyCagLepv45J//94//lxfyv17YP/IuuymivG34pYZum3/+Uf71ki9/n8OvNqUh
TdADpqmEret8/vP9Dpzl8g3/K4QK32ILhXbX1oxxSxY2/KDRus5Cpgt1Za7McY4OWjvD4KgElB/m
+01aTFs36hgYTggfjonnHH+QYdU66eV0Rj2mKyHWKlqNp4KdvtPQoOIX+Eg72N6qnZgOajZBHVe7
pE2367ihbOh2YQevJ8jRvZsjdBKJ2Vjc7NnkDxOwXv+R1nsFe6Wemeyz+6lIKh5//zM1aXWEDX8p
B0xoScRAVejTbRILfVulwTtttdamMOdvc6KhiG1XdRyWb7FsNbBNrlHstdTfF1W5LtquZOuofpBq
zSqiJJ545KyCoyi16pgZSFG//4lyZMfOtzGwp5h6pw7gSsvJHa/+Xs2I80yUCGyNLWNubEH5kXVL
NmF/7ON4xCWOPUUrh5pbBx7urdSsa7k8Oa62FmXoHH4/iKOyOP7+K6yTSzMnxrbQjOJYZTr4BIbn
K7gGS/bnvq37jD1lu7VznbzZiC05K/xN0i6pZ4vOi8S6MQPryaASBGngPZ5SVFWTg5vRopS7NhT5
GLwQM2nURYXc6abB89D4MxMOrSLXdgewW2xmqoQSwEMoXtUNRcLVmGsHtKpTX07BTlPdhRw76WQh
i33QcEIU9niTdz+uQaCbkZC5xpxi3lRMHTz+FI0Tm4Ubp3bTY9SmG8ZhSNuqM8EQtS9TZt/OVDFT
rchW1b4m06/74UFkOLLqQQ9IRoG8jDn48vjIsGXGq40vj5l6gu5Ld4zRy5uoM8EOYq8OwBWtk/t9
bffyqbTYu1ndSC1vg7V+SEuOdc0XtG4JPndQOygWL3mZ3PQt+w3AfGhdmg9wgwbfJYgA3wmjGzj3
NGA0aWu0Fi3tkL0R4gTx9dTTqmDT2cm9FYLIm1xuaB2LeVO1JDLRIdfYWgCnuNNDUpeC3urpq3ST
HsP9jHXNasbn1L51KPdk+G+8l6rEC9GRy4Io0OWN2KYcSeJgOrhBudH18qXu1Se3MrDsafWqGmbO
TOIOQ0G+giXA62cs6EOcFdtpomxIlMlaMf0NwNI1ll6sp6a7xkp3qHEQgRfE8zGlkEVAEwEGp/HU
Y5MGwoKDA7QUrXriXUDreUJSgn6LHWKGgKhIKS+HMZpDiI4CgUM2XYfsBxnSXMfLg4CdfwbHO61s
6FMYAtQTNj6ByiOOPpnQFW7OYqOxsY5rlyEuLb6rRoAMz6u+93JL3aeqJSbKLrEItL1OJmCbjHhh
U/VW1tiKg0dDJ4O6ZMEaUyUAB2aoIinCF8HCj9DXvlpoyy+yMchp9pJTLltc28VC56ZLzWTpv5Vs
PFdZmWhMWUifNTFH9Gio5VaXYXHoiBKCGX9yo/DRZMNH2WsHeNqSF6dTnhlVznVDrVHezxJHBa87
k9rkXJGIBhRdgPmQ7k3oslDOw94QVU21nJjWaVk/62xAvUZ37F1acCXq4P5ilBQ0KceTRbf0Xt2b
TtltBQZ3bFOfYI5RG8MGwQ7uNk7gszn0zr6z80cUqXjXavRPTrRJdCKscEzA23NCwu0OZoQFduJy
lAZoX3zXQbVtiBvix6EWhAWZJGSr7tmzgk+tkaDTXK0zakPAs2DkZZTe9mxluIWN3BqOHDWNfay1
5xiXAAQvilwnCuFUccxtMyV0XwIR0JsffcRZmPWmWotl+zsSJzSMCMxOIx6blFoV8tJ7HBAHMQDR
gfR6ShLD8bblrJcbI3J4dhydZvhGv7gzjAk9jnG0WDQhKmvvZtkVcPlPJ4FbWuWwNjp2RrNQsAV7
6YMGbUHfko7ow+6NnrzPYN5h8LY8FvJnWYANxoR57wrTBQIiux19a7yc3HyKRm4cs2+Zxggv5eUt
yj58MchuuzrYPw4gu8EYn0AF3eR91B4GKojJ002nGXw/BbBMgWZjw/6L+tkhpTamwRPvtM0+KkUG
L0A+c0+p9kiG25i2jU0l1IZg+bj2DRJpesdaHPUMkIlDO15OXCdy8HkzmwmK+SM1vrvic+6dN0qq
SRn2tOjNbXvo0uE+cgBwyfKOrO1aJC51UaAm3cinuoAcvF6KT3vsYDqblP1ZuoyOad7cYSH1jREO
RoFrYuwSREHHePORiWx3YLGgIM9PStA8BqXWvks42kxC8A1sj4sJhMhyB8wEPAW3AuCj8KUHbX8g
n7k25owQagsgs7Qu/GZnQxzJYZwQbCuH45U7aNsstdCmUYcMl5xFEU17Ndifo+g/B0N7MhNDbJsO
PBYPZRiTJydHbDSaK8btiAcZUl9kwwN2a7WzUaw0yzCZesCPHSGGzE7/avf2Vx8H+r5sIG8k9Y0e
1Uh9inImq+ymozncTZXZnKiQwVjV5A7sXx+ZJXWufHKtur6LpfGZVehd7KOY/FqZ3AuoJNAvXqNE
NGdefV5jfEclJQaIZA2t8WJK8EHjkTHj7tNNs4+45ZgCg7DdnPqAGgd2KBVmRKxAAQKw7rZ3WjEz
7qWUx4u6/2DqvJojZdog+4uIwBTutr2XaY3cDTEjzQCFp4ACfv0e9G7stzcKjZN6WlBU5ZN5kuan
qK7ZCgFvZcmXo9PuauhZc1P8waoa42KGP1+IrdP3F2K/EbaQnk5ymGwrFCEC3mFNXLqmb8yp3nrN
watIiOIwdtzlTfJA/WX3GEcBsaiKLEuGn9I2GEQy3yfa387NtpPc+7KybnZNJoFC9RdgiME6doKc
I1eEY8d4oQMAs3hUYdL06GMhWZ5Qi7OO4EiciDLw48TIsukJCUDiGP7JLGGoOyCx2e7TpDD9RQbU
kyDimm9SsWf4bXGtB2L7c5Uta7zF27GN6GCwxUMdMR+vKyjiZvzMTrMCr1t+oZYEhJkBEk6GSWu0
iS+ax3AqiRMzajFXKvD/FSmaCWwNgoyF1W0RmlZNjGe+MgMAgjVlxt7ON+Z+50cBqEXXecHUTEzC
fmgKW5/dluIq8qOwpGtjmcSCBfIGYERtGv7NfRqkOxoldFld0VtfuN7bZXOyR8F6Z4Kqd/Cd111l
rRzO7J6Jh6RjHjIvhmjV8/8ZJmYJIH78TaG6Ry+19MZxR3eHw6C6ZmHwRmxglXB83dUNszkFCa/G
/c90YGMNHatqAaOuqawzTcyfFjFuliI6JMNzRMwDq/5GSiSHIIQiz81MK7x/9Iz0qBIoKCU+eAf7
oJf/gTWSAHRgAN4DZ9Hhu25Cri9qP5QbA0OYFLTglgoyJjQlpffqHSQYDAffglFhzZjApaLkwMFA
w1nmDEyZzdrkbVqEJHQ7t0eK4SYx6Aw1tE9nUkXjfPLllIB7LZpKNhYwgpONFT94MXJCBaApt9bY
gOw1nqQL1Etgr1u3Hcx+v9/hYyXlbBDAx4xSlNP7iCsYLUtzfjwOvpYbp2W+lNoNSGuo7JHXRyeP
tPTWN113FS1dUq1ICZWtFNI/eE/D3hdyG7ft2dHDn3mcdxR8AIdg27kOSiYPObtBR5ZHkXN3a4PA
zjBiby47T26BFX5xJY+8etIMSdb30IofzWEmOjWOPTZm9LnB+x0FJNOcpNsBBIo25rSb8CF1/dC/
e2bHHswV1wZJ8zLVap94olybTWmyyaxfkEK49hfoAd5SsBIZDWMALbHnuJ+e7s8dJMPml6Xt/lTN
iJvSJgzG+GDoSFbrAUA1bsRd6mTmmXjrpYhL99A2NJUGcwvyPVMY/ZB7o268QjP5wqwMQKLq//Qd
MAS61q1fkXkdOqNCScm8W2ihnSUzzQkGfBDyTcQY6ZUkiOK77dpnSHZSGSE7G/GnxiB7zbVudl4z
zFxUHbPCuOLukJeEqggw7fSYdcm7qwfrYfDIUCYdEAlnVgUmf99gE42LqikkUs/gUJ3UMn2dSTKC
C8u+QMVDG6p/GZYc/3ShfE/4Ie7ggXkwBBDYKd96SwDcPcVdcWwDJsWOdehKUl3hGGF/qaP0OS46
GlnCgBNYsB6b0LwJ1y8xhg7qOcySD5AUqLzor84gtk1RnIEJ1ltlJNZaZmnx4FOhcB6M8EWlCGJF
2+NySduHfsivpRf8BRrb3KiSi2ZvBstBaZ9hfYVZG17ClnT56C2s+cbqGKb67EuZFOP2Y9Upzb9C
1PamcWNjZSVYQIq2PAjBxq3oh+lpym+6cOVdl5RCD/yIQB2ypg8nUSMIM96veG4X2alI/zZ+NeNm
opLBrT3vYtkelIeRUToHzwrL3/KbPx+c5bNJhwMMxiAVF7Jb/+/P/vtXatIeeaTMvwxzY68nTXtQ
iHOLGNPymz9//L9/01lxePbMF7uQwMB//kYduJjJkwYLmcjhLf1///i/b9xCXTuPBtGtn7/588VG
y+bfpz5w2CYFBf2/7/Dzin9++d8XaiwEgsinY3l54ebP9/359P++/KAEBuj3zvZ/r/R/L/y/l8mQ
ajwSYj/+93p+/vi/f+3JoWYVs4gULV/9f+/Fzy89bNabRqGzhlme3DvjQ8YJwK1ZvTmN/x71eroJ
/nyNv1Ns6YpJTyakn8QiAmhhcqWHIbgtxc2AjZJ0X8kWwEhuvuBHq7d47KddQ8T2kMZlvy7C5AEy
3VOP9PmbTE9uzr8wctsPCaWxN/gccJPy+qnozU+V0MYVxwnHFrMJn34+RAIjaDyGD35lh0/OEAVX
S1ig2PkLBu2WBNM0tHEdcPTH4LP1CQzepafl8+KtBmjh6PZ3SKfLcXCr8B4r83PIcpK9SX1wBun+
iko8FHMQ6/9+iWv9IBGwlykwdJ/YaF+GTPaHaDoBpuIkSS/ha+xkxl55ZEgMnJpYAJeCPoNysbIF
8DhT3fus81vN6vQExG0py57tfZyMzhMe06Nyqmnb6AKWP9MWOwyrB7YRZ0Ee6xGzd7sZ4Bcc0kyZ
ry4VQlBNguEChFOC+fPxTFXitzHgxuxUb+wqYuKvWYZvDcMxTUDe2qQl/c0zhz0et5Nd+yFZRZN+
spD0Slo5zCfnYe0I3hF/gkeT27rH6ulVjxS3zVfTYMiVAAtrapW+9vj4e2Y0/3RpMsGMOPAJYVx9
I3+C3IaFkgjXnGjIoo5lHCn+eOdgtUqoNv2dgr7djpg5T73UxglB6B9tfvgR/LH56tr2Iaw9QYYK
lzVvNX6segli0PG3cfs++6LYqqrC9KOo1BbDHKA6n50ONUztsYjAO8+jZVGAwuPNq4U+UnVMsBDg
75DK4a8Xd3vHtD8DTnaH2rJQlRCx6Ulfim2m4KlUuPE7ZQAyFg6wr1kMb7wr5M8M+9NqmOdVuLuP
eZoMryPNfAlenCc6P7/qOUz3aYLeAtpwSwD8Qt8zlD4DJK/dEbqxaru6O1keodJ53boSWDEK46XG
LnlIpOS02LNbLdvkKYjSYyWwyRNRoBnAd5xzHaA6Fj0W2pFKvktmiPcsaHsAvqk4mTr9zmaz31L6
BzQoZyNBudGyA6TTetpok8ikDz5pUxs47iOpgxs80OA2h357SflZtB3ILDcxeJfzsLpYimA5+Vc2
FS7gTBnNzXqkyXwzTfm75Lbbl0M2n+3Kpzlz+SyUPlICBLm+Ya3PBP9vRkF/Cxc1w/Sd5GaZXXIz
++FksV+0Zt4c0703wpSYpdbenJCYdPG344Iw18bAgU51ptq4rBtNl4xPHZzNp9GjNkB1jKNmrirS
FxzrIeCeEku2l85J3rJ8FpQ5QF1mIn2D6OLzuCepOE81uAeldiqjIoUShyse4fhueao9OrEgs5VO
X70t6/PoNcmzw1xr3dBotcdjoy+txr03KsS8YcCnPav3DL1qq0a4dVrIiia2wXkEf0YKY2K3LwVB
iZmIDgEnz3nERhNCN0jZzlVk+Dtd3mZ34rwts6K8DQufiorMU19Ke9t6xL3cLqovHHsX7rr7Zs8E
qTHr5MWqiBnRLn3jo2ENh86w8KTibzCmLjnVYBzvcDNDbnVwwOFYRneOosfQT9xtZrYQAUfOdobq
wl1rq+laJRgCo5Q2txI/WjMuDQ8cDvNYfvYxGDkMuM1pnoy7huW4H0r+QsbEhvKmvN7Qloz7GwH2
XPpBQavj/BzOtXEylg8/nyUaR5jVAJ1jFG6cSvN7EDgW6MSo9g0C27UvKk11O9r9QDUI7kXD21uc
a010UK6/xavpWI/9bEIgQIin/dY+jdGHr3W+tZJQXoFff7mgc9Z5kE+Pfr2UE1PCtSRgs4z10zLp
oYEp4m4y4mgmy8FBdTaXRjmON3gyzdqRdBOr6V9Q/QkbZV1zVW3ccaa3Kuu+Od3pm47IC0X9IDdy
NMILFhM+5HlywM/+lNS09cnlAzAPD9EpgmqNkmu3dIE6KWiAXor8PIU6PvHzWzzI9tkmRrcvk+Gj
WJxGyydma4llo7zP+0ZdHOfP5Fr6ytW4Tke/uPlsrGANLPlZWDlX+d4rNzjVoRp2tlV+9IocfON9
BV1NFJyJYfjTueVQhV3TSxqZFSQOuw9XSTvsNGbW1uGtokvGhe3lF9zMib0jJMSSrK6VP3REnYZf
QMs5p7jFiymx0Hc+wo3pNp+zNE/0uRAhsL9mlwtLDyYUApRH9Cn3gDNv0zQDEKEBMG296t3wKcW0
U1EEkhYaDRo816qRuMCC7BcDdTa9YX+uOYIN1mdORSpVBDbUr8rtHkJUe44VdFHW7lEHwlrZBGUJ
lnDamYqjX7SHua/uJUVUofjn+sy1JRPygdzlMD7m2fyI3+VIP4wzcLT1U2zppNnDFW1h6wTaPFHy
9+W7U1G38So40FIVG4PK7TJrOSGnt24KH5Vf4WzLkH180lREnjkRCC4SArc42YOTKc3HkBMNyhOP
Zy/S23YG/BSqs2Ol756jlsIoE84OTyaz82wg1YSh4Y2iC7DbWVo+AHaRbanjYzePD+6g7p5sPjkm
3Cn4Oc89nrWYucPKGN2jTdB040gwefQ6bPDUVjhzsHmwp+RATkhyQufPh/LJ98qtibJ8i3yKlpan
bgzXAVlAvKIttuu4eVmc26jB/SUKKQUDa8q2VPzV9PiRxCIXQpqdAlcGFqtmbFAr3fAF8Y3Yf3Ev
CEitM8v+lyp9GluDxbk8mjMs/nQkOCbiYv3iWV74AKQa2xh8V/oInye3hBvZco6GHzUFqE9UBF5m
6R9wPl/z/Ck0nO2YgfSEXUBfbKFJcoAlCKFF4xCbe+iDBUzzikxkIBHsapNVGR8A4Um21eBHp5Lu
gvxsxNB0BqLxl74JbHZOnx5oF93rGLVubJ/zrD3EJLFo63Hlnkj7Q+d2x5kv1doxOCNqwnfs2XDD
BUIQa4RYxmqEH5vxksMODitkMppfDY9om+Xngun4wqulTzDgVWk25j1cTQaSKEw0nIOfyvbUPGFc
mMeXctj3vJxTg3+/Ld1XScAScRelIQ/tpwA65zi+CdIu2FZrdPJY/Gk6cZ84yBkJoRmwNZrj2ca1
Bqy3tcZu5CNqcl/hc5P0Eak++lpmUdvimVhksY94ltQeTDCUROb4DH1XnNExbVysysdA0dELKQfz
gy7Suxn0ydavSdY0fl4eI74e3jsGoil7B4QzTIhB+CZda6PG5axJq8d2doryLXELa21btEEVAbUi
lPKI41wDb+bvbTD30vIKLGHTCKJQLEjx0cqaLyNL+0cuHfzlkfjLWC+kqcLIDzaS1vNsOv+MlKcU
1RbblFR8NNT2ucaEz8AM8pXJnvLcOVR+2UyfDl5TnykrtpYWWSAyWLmucbMQEOXcrbHB6hvr7nz1
PboF0yohRZzN6d7Vjbdy22tA5w0CskWpZgMCRQNJ2bFbGDmkUZ/KIyPQhOKzUPkrnpZnVVjPFQmC
eOKN/KDv9Fukwl0PqX/CSPbhaRTVtreBPIkW8/WcXLrYqLnt+5qhBiEmF/oId5ltM71qwAdYGRB6
irl62M9vAxhqqzl6oCae+sJ5JZkXn0qvoasNELIMZ7Ifs7sJo5D72GGWrCaGpwFFpxt7atBC6JE9
dWKJMPYBV5ATkp/Pu/Qh1hhLHLcYcZ/hY6sXiZNVm1HkKg/8FrgVt13QPEKRIUNuWsDtZ6ffZ9KX
u8IwXNywScQEncgujiaqQXyKeT1oISjvG+rRMP9Uz7lBLiFrJrGeW/cf8YDfnQdluVLWwRt4J5u6
fhHBdLWS4jet5O/AbS+NDJAAKVejlyTbOU0P4WUgbpKXz34DH0Zk/ZIooboYC81KuFl9tWX6VSX2
q5E/zG1zo+kAdL4VBdsgWEKC8wjDwAEDWqb0BJljeI2s8juanY8QESIxnXcEbey2KaPd1qcmpWs6
vjKTKWg6VNC7Y3CkIjm/TFzw68YcapraaFMQPbSmHNzcOoU6zkvtmpNpxEftuv0+L+t7NUCFR1uc
x6A8FV3+u2iddiWAQZv2cB7N/lHroCVGhoG5MjklhDnlhzDeAL7BbU1m4jvekITrvAaiUqdstDMr
fKpoZ4drWu46HMIrW5Tfc8WMrcOI0Goq3z2sZZtRGQujAhcuamPYileja/5QHw0O0GI0aSkDirS3
ZeyUEqLlZxZ04itxsegkcJvMKjtJY+DFsLGmSkJVxEpGdRxH1mw7hZPSyzDAXdHfHdBOyIlpcXHm
lHYBAJPAb+LCJhw5MVrw4U3A0HR3HCqdTRCmv2PH3Gf9hEkyOfY+5m9JUzrnyurDSnS7yXBRrKAc
bho95auxKuQOJZG9VPIPlxd9I+wLkVAZiqWAMyE/ifYX6uIIb8zkYVsV0xKOym669ST1zXzGqgaL
Q2FJjvEy2NyE/GYQ2lzteRQTr+Yv/nz4+QM7V0T8O9DSRT5HZz1hdgsGCT9Owvw2ZXjHCtMfyrIk
/p0zs2H4bobTbzeTGV5gve0Sle3GiOyBMQ1/HIPibENZAwV7j/xExRmeZhmOzqZrUXwtJ6IoAB/c
SB1LqA9eGZkboByUwug/doGHbSxMLKAVQn4vXKyb1AhGhlGsvaTP98NITNFLPFTbgicsVntRZtXK
iWO+qW6+OIHMPMQS9lYp4f3KbZNzabqv6dIaJSEVEKiIChxxa1MVn9RXuKA1JshOGe1ezgywFJMm
rfAJy0jvgWUgxnQLGvzAVvpLJoAf85bjgzEZD046ij0N3+LQK3yitYX7Pgp5TNbsiJRwkgeJLF0U
U/BXt8V70er5uQvEtZ7TEPST80EWb2C5TdcYLqyTiJy7oMpyFUoCOWoC4xfDf+nZQlN90dDO88Da
tGMIHp2nKLx4MvxTVtQLakruaGuoHi3vO2uW8U7NrJqZ9dmN3KWxmMxt6pBiLvvkLOviq1jQdKX9
qGz1qlvc1H0EooNY2zcTFnDV5S/VNe+jyaa9aXNaAMheM9E/ZXBGAzkGj/FYfApFNbOHfY9KF6vH
SkERj7Q8+DKXtqreE4ZUSU2PQ71EkoyA6rp3P3IebGn/A5fFdIC0jOtxM9JzeTfuqfIiAp8Kpshg
kwOs1F2nDErKKN91gfNJtBwLI0/Ip87psAtPn4wgUGTcv0QinpW1YH6c74KJC5MBUODNIElwJLfC
o9U5GFNGonCIhyb9lVQ4QTyQhnjin2Dkv07YOFM9Y1mbFvJdWW7ldwJmTkjz4kdkGI023fvC5ukT
ICuEbAvQTzrLfPX8utrWLmh7lehDZkTPee4A/8/gJ7jiy7Nid9MKElYezmtPtDy87cdCYRR3ObjW
orhlMvwt5vmP6lhkGyznwF/1rqLjAwME8UiMYdWuBHrUATrQexCEf9vAZvI5gj7nBqQwiJiZQ2/D
bAKtamt1zGd9xBB+zPVo7+rlS/Lje0DoeU8Hm9m/zZzI9US+zzlfrS36QLrgX8NpgQkLeoDH/2Yq
gfFFkl57z2Z7ZfYOd5/KsIVPIapcIS7ghYrniV1s7eZL1lb3e1WQcRaWgoLqvdVLRCmuEQyNmhAp
JLCHvECq19L/5RVNsCtYgOwTHmN6hvraeCVA+lGFk/93AvfVL0YhWjemBxhlFHgi5z9Y2gyOqVOi
SvRmiommMMDIss1wY3ra4ESTsuXUY1TV/F13/lM0EFoNCK1ubR6K26QFHtQA1r2E4GjRjf3+RRDg
XcG+6LTVvUwijoDwe/7R8vP+0UrmYo1rof4eNoDJim9/qT3IC8wQMStMaZEeNvLOOIPpCZjzu7+L
OiAkRRzyyiz17PouQMaxvWOrqt6kRZCUu7e7dKSILyEum1YTtIQ5Np69iE1ovATsk8n59glE0PqS
y3ucQ5bPFqUFC04ngqeAaEutNYD+qf1WQ/QtZs99SdRSUdfG9KKKAA6v5oflgLz65tQpzPGNgcST
IqTLjaas1ymakUNNwF4FicCt46r4sZrIeLuiT8liAwlTI/CbJHCSTVbtnb74A12NuRIr6G3sjPLQ
TkxR3KGY3w2LM39P5fsD0xeKjgNFnXgz6pMy1wXnt8Zo65t26v4wUBS/MxgffAY98ZA+k++FoiOj
dJA3Aaac+1Y2W8h3h1nGxSH2mfW1Yz6ux4RTyFTw2tK6P8WNVKe2SQ+WmT0Z3XSgdQ03Y2P8npU8
pjP18+65C115sju4MaLTezxBxlYM7bWEWrhDDgJoCyt1bItbiy8SFHewnC5hRdF7DsqGZxhe686K
VuC42ZnmzaON3nYV/lxcYr/VNMGlXK+p/ZJl5cfU+ekZkzUoYyVORoZfchDWHuLcS2eRhyYfe8mL
dFtN2sGRWO1Hrx2BPtUH03FOuRdjFotexsk14HkO4TVQ9GOYof1VWUQeGHu/9DORwmjWzCNpRb2M
Ui370xkbHrvISzhHYqtE+FnRQrU4o/YQpsRDQ7EcAYrjYLqPg0ftWGyf5rH+Pc90zjSf/SBOxYid
oMc0kysLWtAElYw0G6pzsnPJTqLoifvg4IBw0fW3atFyepTULU9L4PTsL1eWr34or++IqCG+so7k
4hknKuUv5CU3xM8RM2f/CURZ8PjzASKTt1N4simZr8+iFc3TbDFiEPk2SAeNp5RZ2izsPTbD6RTB
gwJChQ4ah3TdjM3Nc17oXjIPrStvFbkY2gAKHkN48NfT/Du3rQS45xht/cLLsW+4byr27EsIugBx
+hqlUJ98OXCmhX1GD2r9IVGxNT/5jZnhi9FKzJepp8aXzIxgCLkRUMqw2CbfU/cRRk27tRhPrp89
gsvsyY3XPrasa5VTvpAbRy+DV0DtW2K7xpHq71/mnLPJoeSVuyJ1t23qTw8Joe1r5UE1lpQR4Dvc
WBw5wbSU4zYrHTKqcJ3WWuPVqNzA3+EdaDeODaEC00JShpt+9tDfsGtgBTYOy9ilbwPIEGmxT0bq
VoJ9bRb5Izo7tUdE6psKvIyoIVBo4+Y7/vcUNdN98hiCmUx5yfR227RpkjU+wvAlnPoL+2lG8pYL
EADMmcaOlgJppQQCY43LajluXa3vZH+qbcBTPzP6CUaM0x7dwDsEVvELC9ibb1HhkUgYPyVDtP41
1jmnPg+0wEDvOMOFhhYdMDfStqrNXBosbXhUKo4BUK/K9UhCHobrxCNgLNUObekhycVLr4vdoDDv
tbHJaC9ew+zoT46nHmzSuaei3sNhwT0SXppgHPYvA6aQdatc3gEsH5l6iUrnnQRZRJUhMJFqptbO
HeKt1pAMlllBVXDEQHznnIFbjulxt7d7tnFRRyzFGqON7Tkzn9EgVH2DhXApWDfOxdTzRmeDeyzK
8ZB6gJg8ZwEkRBNyCcrRSdgYNGxnqfiCAB/ofcyiAnXYvJa9RwjO2fUtrbBzggMU7RQEmrZPqsv+
JjGmznIkFaPZzJWF32Mf9OjYYrh3/d8Hm1qiXSGQUFqDtYGc87yLuyh+8Gixq4vSO3vW/CU7g2DU
rOutyOBFzfreUeu+pmkGnh6og8L/R1UowgE1lVsQJDhATMIgVQ/wWVPgPUXQqexa8asSh6XQHxGa
0FqHbNn8jCwlRcZnPIvUZcbuMWbWxfGV914y6HNGvm2pquBAD/AGPzPD+Sp9pqDl2wisdjsMBeH6
SD6ZsmBkaALVsuL2wXdBK0SSS6yHpGzLP56VH8GZZ89lmoB8gwLfVuCoQ+ta8EBnxs59EGFWbZsh
2Te1NoB6N/aW3Kc8DI3CooCy2pJQnVx6jFLprlQZ3iWS3K4IJwWIYUX3KC6+qnPOZvSqA9O6ejOU
XW9gs9c8L2KAQrgnkQikPa9AmCTVe8NuZz2a+E1mnLyJ13+IKPY2wKk3AaSiLVbNGJs0FY9m2SMl
vct5dk9EgjBxc40qhvzXUUdHYHdgvdiIUFVGgCvDCJimXnZwBQYrDXIzniFMBUT3IqPDDjLr/ChS
P7gYfvYH19i3mSThKkYMxZjfPrKNabZu7xurPni1yRqTY4INmuCeM8ryys4dzkxPk0ZwTehn2kOO
eSX10AOCbF59sywf0uRvxqgTjAi7auWHV/S0P7WbOndi1RdRS0YUVuyTrzSheCNUO4lR7xJyKQXJ
0UG3A55kMGoj6NSwxTfbVsUbdH0KQ8MPGPc5prCS1tEoe3brXq05t0KmyiDoo8YQE223s81G0y05
5hYcSOMkDTm+UDHggiEi07foUMWxkc4vL6Ga1EU8oeayM1xYPKNrnOoUlcY9QAG8F35HKq34zhOR
HhykH0wjVERBsUIgqJisqCfShARiafDIA+uR3oUzeDo6dULoeHManOIKtKKUMTAM7CuooQ2WW6CX
zmi9pxm5NAORj7uHnbFd/2paELOtb4/r2gkBihfjw+jl+E9iZjJjGMD9hAEwDpxwLUGwrAcQR/KM
HRLW8DGnY0TUo4VPIDgYUgJBbN0jgXBmGrwjoumYuDhRspE2AYxWtMC5Ma7H2MHH5JmngkOPgPVJ
x+XWb4JXyF3mZpD2kw6p3EpTsWE//Jw1Y7sx7PpYO828+qqn+qzMqDyMHFyxt++HpWksdr2b2/I8
wOjJ0MujlrJOidhV0W+eVDgZvebfaFMD0I6+pACCizZOn9nO7TF23TnmvgKW2+ZBA97Yod5dlNcx
9pARHEmTC1iwgbLsvaKIc/VLYJHEIfGXjfB2dp/IIuB+QulfM2gBHc2uCfTMiQoGDj8gAIoU05Ng
aoxTs452doCpimH2a9S6r75Oh2dnoKVj0aDGf1ynYFdsZqIYcQQTaJeTVWWuBq97DWaX3Ly5LAAx
LSwtyPzYKv5YIxooLXzsjpzmXJXYWwubV2Q76VPTin8WA/h1jbKKgZ+Hgm0/VJr9FCl4TPVN+S50
wKohKoqYSHBgUrPpV5hw3uaDq9fsVGkc9HZFPXCKm9de21HImNbBbo5mYD8T7QoCSaFsBPv84Xtg
SVkRM+oAVZI+0EZ5i73UZxX0724JSbKPDYe5FvWcKcFjM6goDWhwbIDP7pFbnUNQ60fDI6GXp+Wr
FOViXsnIVM/xOvXnY0qeea9keGXjgoUbDKOIn42IQOuoSyDCjO+BD0PbnlXwpoRNusmmhBv0/rqt
qG+NGNVUBRHZREJkYyhjy21rS2tpM5PrnJ/Q2i9hPSQTNngeARTQUIeBMRvUCn7qbJHeUr5inHiv
U9N22wRkPqRmQD6piwN6cjAY+J33EI32zZQYHANvoEiT2LNDj9bejg9Sx9EGuODVyypAODAzMA7z
CEU3XjlB/BlFGk92C1MgcrbeEII46gMgaEGd7zNA1Q1rbGlzPudEeHQN86PKwq+c59wGZNOuVe1h
WG7MKDSR+pvizYf0v0ldc1v29qbshvfG8ofdKPWhfwF7p1bSlqdmmt5//nepKwbMshkOej9/r0t1
nXnOroCZvaaQNAI0zRLEKSmobkemxNsZqH/boXJ2ljF9lZ6JAbU9VWhPl1AfRbgvjbvTQq90FKth
mHYn3+1JCJC5PARMCNetTK8Ne7VrBxh3Xc7XVoNs5e5ZdSX4ICkwJaI4Pcdt9sxqyQ+6a5GiO/ew
5A4MCrk58DNGUOSS1k3uM6Mp5i/Im+zfBvnJAYOOcX98qsnO7poInNxjDHNkp4zyQps02dn+mA7c
MRjlD5yGAFCYbrzOW/sZA8BvE/fZzJRPTeKqOzxJtTucw/yxtMN5U0Xk2OTC+65t41wN435EEFiZ
JDYexLLnt+cN0gCz9Bq2QfrLzuVmnof3MQyL88i3apX9gJuZDACAOuYY9oHKk3NooSY2Yn6cGKVt
hYnKVJdbJziluMqWasrZdt757QL3S+RR+9seOWJ+UQKPsr8LsHhSZcegR+FCWTteigJML1Tq4QQz
0tfBkeEujiF+2cSEVrX1NEVFsdLOV0qAAIOuWDHFv+SQZ/SQLW2tOL7ju+FX0TpPIyiSVIQVs2lt
66K9T8bRmUBoGfF4F7aiNX5kNWavQJfdXVUjO38U8DlxjENcON+AYqgSY+y/KpOLrNBDbShGjloq
fBJBZWb3SvbvsWtxh1n08G4Go2HSnozn5ecf+C64YOxioqwf7LG/6R5GRjndZKP6XR7Vpx4O8dqk
T5NM4UvOsQT72UuQRX9dgF84Mu1dCz9ldoBgiQ7jBwRnEfpXK+Q3YIie3QK5aGQwuQ7NFgN7Vp1b
DtWHNjfBbFsHBANCFmHwxVEUAKR9G+sAzpD7OsvpdbBYRqcQmzuMT+ElZ1ptWRwqGyxrJM+kv6xd
j066Ik2D5sgqH7EuI53YF2kOR+WyUiSm8RfXurdfGrui7itJgp0aMc/DEbZAOG4ku6cln3TTj4xF
OqBrGpMRmWeIDStwSK8RruZ+6DADcUMdRTHfsip7NkO4BIPFaKAgRrarD16YfMdc6BxvEqIR5t0R
k4d9FikxVnoD0uZvZPO0sUyHe9oLjzF3K35icDtdx1ik9vGeBUCbUqoMUoAknFMwFQaheVCIbMzA
FccTTHYjNqnSgySR1NchtW9hbkyH4C+FJv5/b4BbOA9JBKqPM84+dLA2xAOQqZj7J5EQwsueGwB3
c+4FjFLkIwZ+opghiIUmIdoCbZJkTLZ1LVGs2hRix0BQJ+gjhpaKtGhbXfz3Ih7ezUZXp7mreWub
miLt5BYyxILSQbqNx+DeEbU4DIWa95j8VcLbModkQCYwbjgFy5PP9mBf18VlKsaTVbIlYepMWVgf
4nLzWBl0yaHepmbTwxRF4FQ8KbrkYLFm90KSxydksC8XZ4TvUk8/aI2xAMP61JVf8BDflce6mnUk
hzQc2l5jIHe64ob7Qa1HK/sYMv1biyo81mirZh7+rnL9xMPWX3eLbGRxhaAmvGWwldap53yYjrhL
Af4hRbmPrHe91OaodnwITWNez34HS6sIT4KsBuEzThQ2YMHjJHn35CSpzLZamhRn9YxYE+2yen4v
+qk8ZCmPzYDnLJNPg2T7/yHpvJYjN7Ig+kWIKNgCXtt72uZw+IIgOSS8r4L7+j3QPqw2pF1JZDdQ
Jm/mSfFtkFSDjaB/OZB8c6lDBxtPaTUUD9G4R7XeZjJlSyXAu6UeJDvQ+0FwVE3qMA8mo4YaNrBl
+NGDg9OoSTFSwtXKuDFeIuMXDnmAlxO3pSEL55zSpRTVAMjmgvLdufYz8j8j8w5fnwcNMg003CVu
/JPDa4Jesa5U5V69VtxnHCMkNgzasOfg0FDABGgSF6wMvt2gpqLKnn6nVH4HZfuRJwNRZbhHlUhZ
4VHe1gbYopQDtRUQfkG8XVGlER778VOB4N50lDevRsAdqFE4pu3xBRwH/2/NMxyei4pdXs1INdAM
XsaZqCymUUZMuGLq9FnW0d2d6tMUcdCOGmrJWR/dhmSlP5bHqRCPg1m9jpDHIk45DBj1i+7F2srn
bNOZQNCMicu3t86D4iEM/GfPib66rjQ2CaYE2isaM7lgEv2UbP6AaRfbVX5P5fRO8wy0lfEbXqwF
ZD8eeNXJ+vwACt+iED743MvXxGL2dazPoExOjA2fcCYeeiqknJBPwu/4cJFtwYkzvL1a0z5y+TaD
vuTotM+KHKOTTv/WrfhDmPNZcYXmVrxzguif5iGMKIFY5YgzJl0W/L5OHb5Kl80zDt2d1/Lued+Z
1O9ZE14Nqzp4vKPQMyi3cVPCMsJ4isfg28fhj5kZo4wXEcyck39pOj3OBtsVlG8hxhfTsmsuZoz0
VEbPwrxuw+rN0fnPLMW2zYHhN+38KFMGVaAbQMkBsijHyySaPSe6ZwlqxMyJySKVrKLWo2PDJGWg
SDNPM+sbF0qKDkrw82S63P4x5b4Gf4TKg77dhfhcfZsC50Jsqf1AWhzK4yxBgKrAO+reuNKmcMFI
cfChxicGCuOyCPvZF7AhbDDygVnjBtWUcSNx+pjHijw7JMeAtw7kzI8M6+epNrFTU0DtY6ypXMSH
QH0wpbk4NKwxBnvRXGEzC5U5zTo4Teq9DQGyqFnejNiFtS38Tz8rN63Jqs4gM96ELvltL+i+613X
Rc9zcfYkxZmet3bzA0Lluw4poTNmxga8rYozMeniiJlKBx6N1wNBalPZhrGaPc3AAEi36zuMPqP4
PhacZlrMmnDvT87H5IuP4S0kg8fi4Gx41k6uC8RzqI4Zk0Yv8q/UtQVr2orOttN9YJch3MKRz1xo
eK1bs1C3GInqGli1uDRO/pgyWmoi9w0H7gukgEMigbFEVrPH8rQrbe8+O8VD3kiuGURIXId/jj2l
D3LGbWRFSCTKep8Uh/5YzLR7fBTT0kGB1r6WPRiV8aGO5A+Eu24HdetUcEleA3H/M7FEr5cDXmtl
99FzaEUp32OX5z3OtnWOHcZjLS8DNjuasI9QI055Hn7LFlXUUGfDfR/JSiu3gOkIbbtc+wkOkrxY
nDLGtyiYEHaCUWYOaKTx6gcVs6lPJbsW7aBWFlzn3thPSgQnni4zBm0Z9WeGt4S2qRAHDLYZyvTN
FMUr6RkqRe0X2acPc158qALytIf8B4Xkm/2wSSJeE/YZFi1a8Pz3ioQggoe9H+EXKZTVAbUs7oeL
mRqfVuCWkFKTr8BFmfHdnrN/c3KWDoNk/lPMaQuHNyjWLOmHMQvebHrfG8ve1jok6RAGT4VK7hG4
9ybxPIzuMepY+Qtd98y0DLcps3ni2jhlWJAOXd39dYuWAxynoaYulnwNVsVg6LgoM7I9N2J6NLC3
krN4aywW3WHZ9CkZe4tZFswpQfUKL4PumrWj9QvGhVOcQXRpRX5V3duYAN/1oVQ0o3zgZny126ik
oHp8CbX5hkE4XDWifGuqHeF6fMtTtZ86APFNcI368JBVfrxOk+aQe0a/QfZmT5//KKqpiL+/N7UB
8jikE0IMj11WPQyUlK7zW2mD55dR+C3M/rEpw482gyzg8Q0ZTfDmu9XB0erdiuMXm/50bug1Et3r
MOG8cKbiXlreTzr8863oNvpcNd0M7FUYrOl0ICwOKjEauyX69cbNm/0EYJrMkVHoGucUmAXiVzsi
gx0BPAGMecF69aYHwjGj6RGXVeFV8iAZikQtPRmPUyif6oG6R86mc+uzZ4/F3fcGl6mcWLeNCylJ
stB5ht4ZdvCEve7Z7RBlIzWcMRdgjanst5mUGcnlbMdD9N/XZNQl93HBF1bFGPRZ1lbJ6L0Rmv5x
BZuDwTlaB/0TEKrdoPKblea/cYuK9tr59H/nPf2Xw/iifnHRmac4Hl7s7l5m06uZK7bSpH0Mg09v
YkMXRYLY7ZNarw9SMDDRfUFHK9ZZCwF5vaxqNNom6ADLS+SU8W0apeIR2uYx6zBtvBmjeIgIRwaX
LOp7taghijq8Y4XIIpzHWhAgLPWubWvUftv/Y9nGqaLr0zf58vuZSGcKB3kFFOQltSKTyF/5J4u7
PRXlO/z8a7pp+Dk7yT2qOaqAsTafeemgYOtkb6b6n0PsB08trYM8BdsEzc1CqHYqEt875nAFerVx
NSBqjinWKCvh+89HFBw7e+7i8pQ3hDQG+n66An9LENh3Q+U7m5agrMmwdnDhLAy2Gp7CeA6/CpNG
l8Ti0w2Yd87yhcdrnwma7wib3yrHfskj3rq5RhOb8ldPxdg+bIpU9WVKun3k0+Ri9sVHXaRfA21V
gfTfGgAIa+dORyhk9Xw8zaWiWRlLrNOS8y5ijjrAnUMslAYFyeEmHouDpXn9dFPseFnXaB5AFeac
sbZk9WR0l4s7jOWZzpTkueUaPGDvWWyLzNDxAlq12EmLHzFNk49ioGYozQcQXPLZBcWeF/KeBPey
wg/pdNa7hrCxT0EjJpBwLFl9KF9UOzOZr6HlMRbxlnF0xzYIIxIT7w1h/6lJki/lhDeDn73q+YIU
B6CSU9sabCR485ptoaWgQHFrhNF6tnq4lgtqzwxfSkbotBjwTRs9uG20gBDtV43udy2olh9TvK6o
tTbp7BUQx1fqYkpLr+oseAG5z2fgYY/1VPVA7o75hcI3bWC8t+xjx0IWRVwwiB1QmT1d4m78cQ3j
okvju27Sh6yzfzpi716TnTEDw8yWHGAhEK8NbB0RTJg47ZK9YwV3ZjIVZKnlihF26soveU21CDDU
RlfAferJBvyLKavHlNyyvwItxNQ1PdqK6XVKDh59k6+wEOrm+MZzwGnJTuH2L8+9EEShrZGa+A4U
mOIgsOFueK9m01lRvSh3sEcJg3R0pMiq2eQJanQR4+Og7eacSqxRiOwoNTrZCTP+7LyuOlpe9hKW
zu9kDdauFxRMUcAdbflb8PBkxmWo839e/IHSsogi4w++BiBR75E5EvQQL0zDXwY81FMNULFr2qvV
vzL7YO7uZ9kmLSC0zRE+uBT3CyBWpxyvwi4Jn/I1zo7AO9CYe/ykgotJ+E4L9HByEXDMmeB0AdQQ
bsBGa64p/mT/eDOSsEcX9UQr0sz3mifiYnPHXqGOZpuRaZUYspuE/0umDT4ZgcuD04UCJ2D7u8D4
I1l/5Eb0i1a4DDMHVE+qvWFnY/E1vffZrUbcOjsnc7zbYP7i9SjRLXHUZBklvI6wB1w/gO563103
ikBHgPs0z+7Sw+MhhoXBppK1SapnE+FQNxP7rZayxkKu1hxVYBO31cf8XOJ1xtzFuzflUAjCXL/b
lcHvlw0UJHIwB4ft8a9G98vYo1DVuhzrUjIsI/cfchYnu4VVQJrw4iS4mWKA3qq4k+9d4YL1dx7Q
qFHWr03Gl456b68y0o70x7NgiUX3HLGdrlSHUOe8DiENXKXHhHqER7CP6+Ah8QK9p/0TtgDEKHxI
36YqP7ycWeqkdgT631yV13RQVT6/gRpWIHGoQmDyFlXLPuTfrJyTj/Y3yEDllmmACVidaoQGqSjV
zSO4uUeNSlTEZkBntv3sNBZ6WZ/gHgiLo509Re6X8EHwG7CZVw6SborD0xkpLw0vsvWMp8FOflzI
343PLRtg//IVGRt6cTXR/4WPytmzsCxqJrqvJCOWNeE+JB6EL1X6DFps5lYlSBR0+BW/lY3ujMjX
pWpFo114BmZCSIAwhGfZMbEiRMaRmr6Y+WAQN+U+ISd5lzq+11L4G1dmP36hXrBNwkG213j9uRRy
/4hr1tRgMUxQ5IO5Kf3yIxegBTTLilOjm3vvFe1LeD2CTzHDrQK5swlM+7EybHWm81wJF+UttVgq
NVGzLG3YFFumrVQYgOaBioD3jQi9ZXblseQyAxQ0OWROvcfEcFUm018ix2+OyTgW4TjLizdmMmgJ
ypJA9VqNfJ5628aQFCLh2TyUsjoPPEWPVh/u7Sp4AqSNNDOLmXYovF1VUjwZsf/YOBJ7qk8zTW6H
mC7GXazl25C7zUGNzxRNMfDgw4JQdMHNyT2EAOLapI2eT/SCNmb+Bel7SFD7733J7x2yKsmkMx5q
NCWaDV5VDcGF1tl1nRrMXNrmecimfjnzyQ2MS77nCT5AYl8KDjorfg5SBgMDAcfE+pAxo7cQrR03
eEOu5gWgl+RES3W7iRB9k/p1Dv2Fke/U2ykL7lbj+LdUkiBlj17ZYdhvYnt4qZBxSPBmTJnQhjJ4
utwtMWAJIsG4G9IXZ04+c12f4TlcteZUEYbq5PYUMJUjFhrFBiR6KpVBJw8p97bnAe3Qs+3lEj3m
R0Piq0Q8opcMeSEnjhIqYGhIoJaPQX6Q+mI4xrmeOVQGgJtNkscNtPjE1S+9B94Aqfhs5+4pM7px
S7f1Sk4ZrFEIHUfijPGGnljG4V36PPSEhvJp4CLQ4p/12Xv2KT7XodEvrRubO7en2teeHzNzgIKf
7gGxolKW+N5m1NaII9NzBoJ2nVed2svu2aRwaDuxW69n7tUreA+YqEnE0+bgrAYK1lalV5JljTp7
k7XJr47jQwyrdWtTA06PSkcQqoV+RS945kFXMdvioYPOthrizD65MwGAgBLqyFPutp+Yx6YZAe5w
IhOOtZvQDRtQ01zoSvQPYPHabW4wJcrI0Mz9X9MItiIm/JQpEaGDLDuQ9taRKx/H2N50zHBIxyhA
QyVIl1JuXJ8e7REfcVcHzY4Y8vMcOQWycmww9WUCPwB5ZJxT7bkrXQtOtRU8l3VadyFKRvKTeFRu
mmH2Nyv6K/LuUCJDywzB08JACfrdXNvE6XAwus2ZSMnODpkKj//MqHYPvR7fKUisVks9G+4P/0yv
MYf71Au2tV/v2kZl27H28HjEVOdI/rsusw3mK90HGE3LwjrIuZ4wgto4rzjmxBiktu0fyvDc/VDo
dudRSZ4k/3qjH46uTgK8SeBxlUV8uJHpn76MfnGlvLr0FHAnZUahqrEh2UNCFDuVroJ1WJjdVjOF
dFo3eFZC2dusvtDGUx3K6lgsomdFtUgX7JccgmsuXS6QM64TB2Pbmm9Vx29teOJFK/tzKtV7OY/O
2lWRSwp2//8TPN0SW7K33FVM3m/htpvO/uxa/B7ZhDigkuHFxNDP8SskyP1JMnw44uijstKc/ilF
sB3pI+wWgBJL+wq6Q0pbCdPIUr/nRvGOa2SyQvPYDSyl/ZIkc6HB0IvoJ4v5lTtAMfI8t9m9Z1Zx
GAdhrqvJeU4tTteOiZO04qormuQ016o/2B7n8JIsoFHYVw2+lB+zVAePJXJH2OzmdnG+SSdYSLDC
OI6HEO6lA/OK4X9mAv2NHE3Lk9XsEhL7ERSaTYcaj/LMxcjor61DdG3UET6kCFDvYPJCj4zgtpAt
N3EeaY4cyxlaO1z+h/G31fnbtBiG2yKUm7p2yAGYxV85P9U1Fochnbm11R2kHnXWk/z08undZ29Z
mb9Un6Yr8ARf08Sn13fT3rOgJjQRS3PoRZI+Uv8nGtPXGCfiJqC23Y9R4+MBJZDMbyXkT9TO1b7i
LsFuzJtlYszF6gdGIzvLKTbJHXT+ik5FEwCiQ2TD6PthZ/qYcXxfXyy/QwImnMoPU1FLzoUgBB8R
N6cxfhILyb8u8LjNvVTbFpv7upfyt3Gjb0+2b16BfwmgLoOl4ckgTUYtY35oh5bJZV8edWajAIlw
k4Xj0qpTq20w88Y81fNUbuuh3kA7lVeOrLu0me60sB+gMB/UULVUKLZ83ie/R+Kk9LgmPOmjNs4z
zTT9p8/Zp66jneVaB0Xd61q34bSWwfQ29kO+y/W8bWZGywHKMgNOCIXmmbbY4pB5uEC7FqYOIxRa
nmr+NmLFN6tryTY1/jkf9HwW9UdGbfHWaWzepsI3LnkWMEcdCIL0lMaFNnU5Bfn3nvp36H7jvIqm
Bp6bgeMpaP9KHKRGgCEdB/u8TiJiT3W3cbyquBu4GXG0RITQs2msT4J46rbTvAZWStS/VTYgyhqH
g/93HODYeJqrFfOxdY8pbTUlfXXKWBd7DGFrM+3eS9tioUBiikuuD2lr81MPLjIca8Ki2WTecAdC
054oJPmpqUPf2YP3TiOhcY2VxAeYBCurfY+7aJvZENKs3oIlDHoaewqn6tne9Ah1e/aFCVSEgQ2v
InjTVfvYJV8SuVz6u3I+TELvLQEaUdTNByanW2hTtxUqJvzKYd0USyB2EEzP8LsOWuQ7z/Q/GFHb
m7SEpgx6455447uNiWPvTNZliA7CG7/iAQHDK8s/6ZB+tThShJiHi4LRBvjrM/VGWKBBd0oV/9hw
cHbRYKWHOXR/Qq7e6xaORmw4+8ARTC2JwZsuiTuij2B2pBpvRIyzw2QKjAuRqVbSfuAorw4Roflc
gaHocojQWca7XrvjA2rXgMEo/xIiJ6JyD7qbGYpPg9f3Qspv36d+wSLiL7YXcVKd+IKJySgizWbw
HwmXKyyDEBLSfekgk2ecbFCNhUf5ok88l3k+CE1YDY9pa74AM1vmjeWx7wBncpuzM9T9ubDo5r1H
tNlSyBSau3mKP0QHhklHvrGxfF6vZWbEvYiGo4zEQjZ5b1iFT4ycAqqRiOLZ3BBK4x9R/O/O+aPT
jux2Nj/XVUeWxakU3/W8Ls0GUJKjqRG3uNbnYHPg0QBSoazUrHy9d4X3QEZ5AcJUQL4K5y1rmbIv
Wnh7Nubm2WY6txfuk+ZQ7fGYCA/hiCBIvfZzKlbGMj5VYXQVnGvghPFNdYb9NPXxv7YkYt7oZUqV
UD4WYAJk7eCmWFvhFxA8avYCzaUKvx6jcR58bb0x8Ub9Sx6xoJP5r4i+QCRa+xF7YC6p47PsqYJL
4xzooWfcTJAG/w4F65LP0zFyczvgNJSujzkZpy/XL37WRlCrwPkCEEX8A1oi2lR0JeeNgRSpuJ/4
TDbGZBm4UblLj9BKnUKtisuQqHdIArA8rfgXQeQUQInc9oJDlcedqnAIi7da2ByGoddmIemfpLqk
EfdR0hUMUya87QSaDqMUn1bavDRJegf5PgNLQq1i33M2XK8r8TRKuutEMgbr8uwkAmOJP7xNOWJM
4j4K20xJTbA0If5s+gAvHSzZQ2VVelNHuIYDSVdTT6iZJxAj80gfQ9bezICQQin5dawRdwyHmBhd
ixyQh3BqCx85H7KXysBuSx6BcZDGLghQKNtg6A+UW8ww2Dk/aU//xhUR+pxtd+1Iv8c8rnn68Ahv
soVmN9vlh4zyCAd7IvaJJfaEi7hkpwTmM6c/JE2UrHnEzb5hRpMmz31Tj2e6THF0bwZucacQddL+
8ofGuXV1e3SovNoh3kVkF3Dm+1m6jU1euTrtvx1j/OJ0bn4YlbduRvPkpZPLTgOQvzCrZzayZGV7
ZA3Tumy29mS852nz0HCh3+R98pykMHuxW27M5fsSmLNCpiDaHKnB6frX3u6gndpDuY8a8xxhuTxJ
CgrAlcRH9GnJbaTV2HwAHzvrFk1hNZM24Z7MnbKM/iWDMR/cqt00E+OBaGZPKiq9jSmN2ntGbG1j
90GlOfWXtpPui56S9hg0HYOBrN7KkIcCCyG1gmH6a9cbVU7dyY0niuKGctxFIQNlPpMybl9Hp8ie
+xlBBvPibQCZSiAnR6r38xcd2OOedtiQVgjJ8ASXcxbvx8GcGfg4XHSDeNObtk/5g24ObZvMsO6T
d4TeeE/IQkO6hfRnaYd+Dl68VTXHcpMPfH+z7xPIIFLikJYtOrACjTeS2ikncCnJbSEZ0IzKPcr1
BkpvCbVjm3a3+dDM0NnmryYCdGnuuW0nW9uBfeB38b/KIu0g8s/cMZ+6VMDvFC0EfutforEs1rZP
oTCxdFM9z+i4u6JNyovhYh2qAP3psbiG5MGBbPUvuLJXGDuaV1ayragkIZbEOrWQHzdtXOOFEiXP
ls8pV9AyMrUS54yMj86D18ZiseYR5cFJtg5IgiXszbRwUNXm2aSoJ+cSmbc8XZbA1LrZsCv2mZv1
m15dpKF2PeaXfRel95K008oa+AX5q+SIJRgnULddRh2x6tRN4/Ka8q7kFmikW1CdeInvcSCOjlXy
MdQcZ001YuLOzBwxFnN+/4lxTx2IdicYaVMIE3JsdyKbXjTGbMYf9NbFyjW3wnH79aiQsxyrwi8w
vAV97pxx0FmyUPtyXtypRfuO0YWkZYuXlnZmnHZ4cxJurwAgbyPT3l3K1Jiiu4zKHp3RbIcf34b6
vsjYrAvvqa4/uUHbq9TNJc0cCGxpRX1y577Bcj9Tc5uS6sqtbX1TCBhH7Gpt2WZXOmKflnMnX4Pw
HyzjmnZzc7BxFOQtn5kgAHiC1f4uCRWhJWK/jLDYEhLmOF1mDq0iUXSInQpyDBH4OfyH0cm+pOaH
9tP+2HtIHHH9M0xY9jvRlQ901v0bZ9SkEvF7YuKvkwjMZoNPxJ5e+3q41b2MkfmTYU+Y58khQbbX
VE77naAodTg5Ctp5qx36ypsjnepApH2jIxBIEGPGnB0K5kEVB0iZYpaOJzqvg/oRQhZTP5xR69bX
R9FP3lbrkIKvoKzXgGKpTSovVQIW2EYqzqfuyZJyROEKPtWCv2O2YSpdrebWaDfxwttC+7qUQ2Xx
6KfMqId5b2nZ7JdsDLfkpiNwrh5qsKub0XjqNVn5BoQi46gxB4kT0Y4y/USkudLWZ1Zz9y0HnsAw
vhkuHdm6atw1qgB76WzSh+jeYxqEzwY5fiz2BvO7ZPIp5HzvmlIfTIrI0djHJ+jvwT7xm7+iad/o
1fb3Sa5I5Qz2LknFoTBJyc2c9JgjppcOePqqsfkec2tstrmWwJl1/NCGRnOIkppGRXsGviohWrS4
jqvCms7mVO/GrP2VPVtt3UrY0dCJmOxsnRbMArQNaPiiA1LAVI38xULonP+hVoTHVlM2709NuUF/
JFiUFM4OL4DO0dKlN/cXt5iprDMDpJxas+P2FuO0NNuoIHudyuzBloKO0QxeRhCy0xa1EgcNamlV
WFz58zPsHfcKXHzVl1S3MaINO4gIxNiidVVEtykzgISa9QaPE4g79QJdHxuNGF7tub/h1mMJrJqz
LyFe4JVzNrq4QzIW29rA6IN6Ua9kYeJlj+NuG/qBv5JWaF2n8MmR+PoMzQlmVPTqxsYx1fnvf/8B
q3WSjPqxNutr5hA/GipeHL+wd2zN+Ec9al44nFMZlJef8YAqAPPGM4mV+JHX3N1FnqtSqCxSwcHp
Yi7OjSAzSX0nnvMcSFB3LaCMo9+BZSan9c4JA/oXx3lqzb9lap0dyqRJD82PuJzRbfL2Kehc7ob1
ZOxwE2ybeH5satj/HhkxTiuYTUX7AYteHavE/eV9k2tBa8266csrpPqvxiiJoVnPM+W5VyAEGzPG
tkCS29541C/TfjT5W44KPvojx2JCH3iwfUzIddZfDI9UGIlrzgNmcbFsljzcOxblPFtliJ9qtCLM
FtV3uOjTlfQSJAA3uFlANzmqIKRUuNXWnpczlyxAWtrcbnXp4DWdMRpnjT2hQNv+nlEkVnEgCqh0
XDAqvJoZS/w2zcdHq4hHDmFBTDh4ctdBnhFpHMCG1lm1JYx/zzpYHsswPJLhB+EWivJIZY34iBoJ
wkCMBXGS0ScpHoLCY+C1+DpaqkZpURid/ikp4oeMIw2j4kMmkz8JZncMD9h7gyCbdsWxVxwei/pm
xUi/4cDvjDEbzHlITCHwULq3ykMzsAbgYGnOpMXU3TU1gy+FQsbrS9y49vDA6bR/DHq2kJIuMwYm
uqIhjfG1NveWD+kV2QTgPu7roGc8lQXVyA07fRp86OHezAsxuG5x+u8PhROdJYP0vd3S5Rr1ehdH
3k5X9ODOmgkMNkWKC1guXTf47lTecxJiTGQZ4UM6UZgeAGREk2cwO4jXpVknabkDs5r6sdfveEep
YKwBSg9j90t1ya9p51eMWuGp9u2blYk9AfBuI9yqptGLhD1gu4Jb7EQqAxljQ1aH7JvhqY3dmvuu
zI8qVfpcaANPkUKkbMjptsArKbXw10lSnrvOrLClie+SVPiByiLUZ54O3H/ixtm3oPNjiRrKdDPF
UUFv/ERXic6fZAFjQucVmnw9/ms6cpuiZJbhcS5au9EQ73ozfywY3JB5BMpScUEr7BwBEtC69HBY
+CNWEGhILL/GX/yuG09S3YwX9KGyZbZLIDw9yiLeDxz6Fq8DA+yaNCX4uQuOZnuVD+6Ty7meawON
RzN/xUL12kV/1Thzj2qjP61dMeJx1T7z3eGBurJt1USwzxZmtedX21F6eGmiV9O3EcuqOt/53SAe
Q1S3dWWMDSNVUAwFzKXQp0w7hH/bWg15jIw9R1oNfWoVTyjqE6bgfdMbf4xTzjP06lrGCb7N2h7V
JYqb/FI2YLD8Lkq2dUodqzuk/YWpwVMMW4gUEI0elgz+Kmc6TNytBYuxZVCy3BrhrsIQubHCiQZT
Na7zmOF4LzuKhhNT4DbT/jq1rIrJNRWBjUOuvvdAWGtyRCzsCyIr7J8IzCbrYJZ/GL3h0LAhnWYL
fJpFsOOeA2YU1hoL2vLcEeIy4FQRbmS8JyFGFiYVBSETrxUeq5LMSPGtUOaMvH8Bi1pAbafsdW68
o6VrOg+ZChCPwbduzemtsTauh0sLhZjssthGNcQ54bXi1Hm0MhlpfRy4XsepJR9dSuuoUwIMVLtP
scQoib0pSp03M2mML9E5Fwmgkn/EQjBRxGLqbjIBqsqjdorflkLFVZg9EGJIDsqjQmQBBNpM5s/2
HJqw1RtuKI0+y6r+B6bGIGhLAjWLrG/UL3eTtFR6M/opzkp4OJ3qGmvQci4TYJv515F8g7p2nc36
0609xhfBaHy22vioByALk2TA1PjiLZrzLdY4Ot7D4Vu45AiMcbglnKLwohfbXCb9c+R/J6WXb4qw
jQ+RpciGYwaCFlFVT/Mnxpot7xUJkWVwNgjHwk1m4T4hbcx9Ge3Xm71LAP3UyFL/xdNz8+orMTCs
x+8WN67LCxe4TO/YR+g3xijj47SNAo411DVUl7GD/Ner6RzMw85ywu6YmRSdmc1zPYqGlEd1sAvM
brUDdQxVv7siZ2lkX2FsqsDNj9KUBIW8NX1BE67OiDXfh6TsarmPkgXI6EMMc4zaQcGdWe5FfC16
DmIGeCPLo6Ndx93BT1t9KoRZX0XqBKdisrZRpvMHYl30ezH2TN1i8fMw7wqr5K2Utr7NY4OqxNvC
nScgdQCMBx36SSOT7Su2jH1lc+lA5YTrXfSE1lX9Omb6X1cn2ansh24PCJ9zUVf+QgFg8sVgKYwG
8yrReWFJMEltA07RnW1iDYC+z8yESwe6nf51wodImOkPcULo8E8OifHUrp9zr5IPoscQN7Oq1Pic
o3rileiCgz0Td12G+lY2wYOAixV4gByS3JWv+EkKpJcRAlHcz5g1xK3OieG0rvcxOfESaiv7+yJJ
cMpZxvYl16OSQuHaCMgcg/1ICvRVDpgPQx1lH3h7X7CmRMdUQcXwfXPBMXgOkp5miNEi/Ts4EtI8
r89gDhGtwdaOD01rfbYx7wTMzGEt3MVeSfJ7FfbibQQJedRdkZA/FumR3Ze6pQDFE6DBwCUZzSqj
MRQvfX+vtFfuQxMTSFF54mRacwZTjzESWhGnZRocQxsajwydR5Ia+d5B51wckcW+rX78xANJOcz0
Rs2kAnNxzPNRvxQ0pvqhijd1VSuqakdvFTrutIGwzHNsZ/MmBVR+DSzMxTUa886oJJjJ2q6PoDCD
TSnaEc9+IqE5hv6d+l6IIL5ebHbMUn1bRe9QjXZNa15jh7STZwAsaeL8SE8myuOA0UQNSXdXuWIQ
BX8UnYY/tU2qABmMJvuo7rs7FRKEygnJ9qDQdylA8ztxq3Fb+Xy1//2poFaKm2ru0ajK/0pyjuxJ
eI/nLDmy6rrwWHfWzE+jqdgcDZyLdSnXo8Vhy0N0fUrM9NbNXLobT2XneW6tXSStiQpGLsu5X2vs
5xFsGjEUn8T493Ors18MdgTXXBqzu/AjHgnpyUbNO39YTm6cOjb2ZDcvvGrUz8YFTuKRQBi1U7hF
U9l9is4/JJZ9ckHvvPmTiWA2Eg/w+VA2Bs79ZwDGt+IYQ/V5GXSI+cVg8huVyZ9UTfVNczbgdiKS
P3a364ush4gMiGIhOoVD1+6Wq/VJDdyk3AIXEzbN+GI0nbVpc8yRZW73Jzpf+xMxLX8Vzlilp5nM
lSEoTocw3O993VbopwUTgdybb//9oUobDCeFBfckYCqBB/8nQyikIuCl6xz9+N8fdJT2G8BXOUPg
/3F1bk1tM9G2/UVdJal1ffXdwoDBgRBeVEBC6y617tKv30N8dfauOi8qQyUk2FL36rXmHDMHQSlI
+51rVZ/R/uwRV0VbO7Fi6in4aMHSPS2B/q4ji2QJkhus3HDuaHMZPsQTpTp0VDWkKge+BgQ89+wV
5SGmv0/yTHJOISDS45fZxajUQ9EXdti4+qRlPoc/FzpWt2jkl7FwFqGYJwk48ZN5z2oI2bCikkL8
ct9LPEm5cF9ZUpk55blA0cMq2QWFOgUlZYg5tBYIx/peAY47lrjVj2Atf5W1OT1ibKX2cbDxoMZn
cMexGuuerY99o1ZBQ9WFacp7VS/yJCsH2mmRnQdfPTDXGZ8wsr60JhMJwnMRrCaPdBMfNctsOHC0
SEigX5zmtsBUf6yn/D4t0vHgBfR3ukAE4eRaDKlV+2wR4v0CrBMzKbUNuLSK/PQUeVNkL+dgoWqk
RKzIJ9obGcWXRI1A0b6xnBGTvmzaO1qf9WMr3ZsphtAlyUIRZ4nMWKHVGCdjueTcT5RggTrjW/md
cAzfpqNT79mR/OelgS3bfmHgdlEHrxc9HvMZnWLvug8MCNNfdjudOPtmzBeR+dl2FIeTx9bPEgy9
zk7uukS9osMbbzxkFVKjZ9Gb9QmzofkY5MENy3DPZrqSQSlgYb+W1DHlL8OFOSTi/LvLsWEqjCkb
tnljJ7rgk9uAVldZkU7SAYjS4802SPNIrdwKJZ0xR6r+oVUUvnK0nIMIrOKStRpdh9Mz3VmGY9zU
RNx7ib0l7lCA0gtOOC7eSY2LTpPVPfdD65wsw7xURTY+Z5GW9yqeHxTZeVsTbc7O/skwRSJClkRK
/88Fn0FaedCI+WyXjnmTVXN0wdOVMIPDoox+GWVn3IFqOOsZJ0mPuPwIHeViwGIjRH75K4Lgcbb4
IGcHNlWpI9RWs9yDiiruxAC4UuMQOSIRKAxAf7bq7r3SZN/Awy3MGYKyMJ4skynr1BIlxz/ymeZR
fmfGTcySGQ37AO7ZXmkJvlk0zv2Uo6voaoNfHhxKapJ8y7jfQX1yl3QMougy/ZM+Z0XM6npbjd1b
X1ofgzWLkwV2jAYLBM0MvzFBWnEtfy3gis9eXK999Ww8maCAN22ECwm6+5HuAx4BDGmuHj0UNEhX
xyVhpJ7za1a1+9uesbv2oHxbdsOwdq2XDs027R/6AW7J9KOqOZJXqQtaugI0SBYYZ7Ypv4vLqdlO
OCKfQVKdSOeWqzkR+asQ9BHTyYD6xQTc7xA1NMtjF3E2xrBg7gMSTwBCUGrQpYq22pK7KGZ9DYr4
FwaSglJEqD8EQxMrtA2kPDcYTY+em7FY23lHTIp4GJQhD6MK3kvIefsGaFmKE+4XsUj3Xh5WoxL3
iTvCtZma/BT0nNbhbzG3707Muu+ijuZ5QVCGZEXZVZ119n4+daJAVqEcjvkBtFbb/nIS3YRZhd2u
XYXqcQKrOaloivlduerWCwmVjS5GRNmIiwynW7kanmPzD9rtWyZi79wEPk3IaWSkWFF/lzFdfZ6W
TCtxdf1zYfli21sIajl75CTEOhNRgfQ8k/JRyImp9ZxfFNjOPVyORpQZk/TM3YBZ3yX2YhPEZmXr
m3TfFNWNp6lgJOsv+G3cMPGQY+QNx3h7EB7Wb05Gfb/Udz2QGhmZx0nkPmlEWIkD1T82NXJBSpJ3
IxpwKFXK3YPifLOcwCemHGEymV2BoS9tDKTL0QrokXmeE1jDJfKxZpiGkx7rp9m23FDCx7d14jEy
DN46w4QjIzUl2drxKcv8JpPyefCWcBmwgc49HoPW3IFrbM6QeeI7ssjzqN1LQKoIeoPrijS6tpbv
MQnygKLKCEupJPAoirlN5v4N2ocShChP7hemJdxZ86cxZNbJHkm1HmVARAFAG6NGfWmpAQ022xbW
8ldyGOA4VIqcJ0dzjgJqVisGrG4jTs1kkc5YOMfZXFD41BI3s+9/ZDM8O99EJBU9SQ66qBvNPTlw
dwtuqHTA6LCaHI/xELz/51OZg5Ow/T3BHuNOJ4xxhb6WVbycjKQ9mwYRSGkBEtsOQKSZgqLZ+FPY
b4P/j+EYhYeJj7zgtIsZuDRjnPfm+Dx8zlGX37Nuo8Vu1Vvb5tODp4Lv1EEVT62BUFMAn5btXH1a
OoLXwPQf8deDUzKc1Iv/O1LBlX2b6bkQy072PN6N4X0ScoVvLJv2Y12HjM1ZIgheTpif+hVSITVC
Oscts0ExINk473tthJytMJ1x4t11WXTCVr46okBrlorc43wY9D4FcSKlaRwUpnAAevGV5vPB63y6
vT2hplBEbmstFk0swNlIFWxZSTjWVLxT1IYkOmBvzIzo6hfWDW4uJbHInqoCup5f9vaFgSCR7knz
N00GsXcb+R451pNIiaphiUWmkb0Ec3RYzHAMOtarpppCUWQfU8P4yortf5qEqt04hdmqH7bISjv6
kHIODThoo09eXKgvLGnlhwMGZlsjAttTiW/Ri/2R2YwbLY384yIwUcRt8UZVY3732SWhJvpPuG47
7bflQB1JWa2ONaPPvcqhGwFqMncLVqStYgSbB+aVbk5LwL1NqJidvLseiT21r5/TOF2NdURT1bCh
N0bjTMcOLdbYJ/VdqgFc2Agd4rSCEBNo5gXNANoYIj/Sqbo6ZO250pz1YlOfugUTmJh4hJYxe8n0
aojv3ql2j+1SouhvoOpy7sPf5xykrW+OVQ0IVBV+CNWfUod2RW/pz25Glc+MaZf2Bl5JEOEgRMb7
3DCnFzvAM1b/bvyUoB6EOqEMIUd+sLpS5M3LX52XoGA4z9OKH66R5HZGwTcs3El+uu2IBYOv2ISJ
O7NzdNkvbcLsy4lqiEk4GZrvOte0GxUmMVfk0Gic8Q11kbwPEMEL/QViumShQAWb0AEa8S1eCNN6
WurhTKcWxk5HM7YxxT8r3rfGd2EvJ01BPOE23drS/1hjPSFtMaqIG83MSUw8LSu2yZyursGoDetk
jHGw/s0TtRbv9KyAFBfnqHMgxzuttw/K41IlOWGrNgdGs6Gl3VXbKGlenMSqidTFr0ub+ow5gdaj
R6ZqTlI6gFBKolQky75egzLrhMheznf0cXivHGExUgjcB1Wg6J2akaPj/Nrii6M7Mx2hTnBYXtxz
AQlmrLoUCqrFI2Xy0KakiI3ua+OIfdZOPFB8tYEm8E92Cf6TYb4EQx0WESqFwnmAHdA9By6WgkwC
MSi7/hi07c1M/ngaIEnTuU+FW/41tfOinOw1qR6GzqMjXjwaeVfvSq85Jkt19jwEzPTThohgLyA6
50nY9OzBgTgQbAPzQrf1D7Y0yEkgcJ/oWTLbRli2s1M00EbuvmZhVMHDoDh48pv0Y3GjL6ZZV7N3
7yc6xjyo7HSLnK5tHH8aEZ5T7DGt+6pS7LJN+iKc5Bl+22vS5pC4/yxD8W1k3Zsq2ydycBCngpSJ
aTYTqpw9wacDPOaMt7qLzxhuQwuhko+Ng06qeWlM7CPCuFrSpZUS7IqxAjcqOdwziSdh4IHygCKB
KB0Chk6NwoIzftlLfHNaRCRiKLutlBh17OTvlIHMMQ2W4XwkDsKEj4Qrl/YM2cUbld0ZHZqUxMRZ
5wpiHU2GoBaBgCTNG+1VjaiGVMKw0pf5xUoRsCaNqbb0kUPGhkgivOy8ylvZ/eqNtvgnq44O4sgx
mmnB+yyr97qT7j4qn4AF3nyV/xUgd1N/eUN5wmC1OoqZONAcX/UOmJ7soupojsGW3/oOJ69Nr4QY
76VcApJT8qdYdp8mGiBXAQsciUFI3PfKLDCYqRWUpZJ3g8UQoCKibechGBVKvnnT4o0I4NfbjYGg
hK2i2NUkhR7IqGAzYD7ut/reXSVpsN0oZmW5p07dNmZB/zYVd0seXZyIPFo9B/ulCpse6TFWKbRP
JZ89pzZ/VU22ufHaevNlmNz7UrDey+jviOyHNO/HSWIJQ4KNqdljx2KucSUL9+qOy5kCGrxigdYZ
FSR0pDeJbUJrcYOg+CHm7JX4SwC7MYvG4uNBHjEq4AFMvofZOBiriTCDhRC5Osyd7MWX5gOZdt1+
jmfAFvT8Edeci4CHngf/qSz8Yle62SEKOFBwWOJzbyiZUViyk+O+ydvooyuR8EaNBCvoLvRPMgXM
g3W8MRBWFIQHSIOynFiqgRmU/CSwfTlmA40tUQPpoqX/4DgIC5Dv+6CO1HPRB7/Ya63NSxwz+vck
Gn91EV67swamuk1qvHHPMnWrkcDA9x5cDyR7giGaYiWsoVwcHJETG4kJbiCOz9GIKKuEdYmtibQk
zMdKIzFLJbZbSS9xGNF6jYnxmvWwgFxnV81ElANaoNt7LWXi7JycYWnhxK/jZH722cLwuWmLLVbT
q2uu7zRSew8xBrPEmaIHUO4aHDzBglYVPylFQHwfYMXYxntnkXAI/abhf0OvxSCTncKdep1MFbZx
pHhM1nYusgRI9wNpqrbASwqo7KrAxswZ5EJA3jk01Nbak2rNGjRFpIwiuqWK9xNi5JGcIytcX/5c
2rEBU7Ne/u97/72KHLkpexUzVlyz3V3OAKHb/RISgbWIgcQ5uLhDtwbP56+XcRTjvqjKf6QcxXd+
lGZrGYYjeYEkRZoUgwkzTdLDNNkcMS2D80oOnk2j0th0PoIIt2jnbVXL+a5iFuuMs7MH2fauW1Jz
ZYbXNOnJwYjHtaXrcvgnbKI9FNKw9jk1/3a2PXnP8k27X8iXAVXvH1hT7m6wk/JY9sND6cOlHX0P
6sn6Cl2qfZxVuq/wDTx0GWBbQvCKr6lm3O/mLz7J2H9kR2WER/wR5xgY6TI7x7IK3pnDOncNxoM6
XT7MZuLcEBfJIZI+b3tWllesUETOu51x+Pky8+2Pbq4a2HUwxNBa/NJtdNGLmt4Q2jS4umzT2jCo
E4S1+SF3MO0dOgucf0rjBEaFJpjEzEGR8DZYZvR7GZLfkcxpdBZMPDz+sox97lhroa/qtaHwyIop
VX+Xw7a4n5BvAmkw91HT2mu+FyqbwmkeVhrZJhcpmFzFWyO79mqSpnOIJfLrMpnuBidDY85WWKrU
uq8EwW5yCS3EZzucfJDM555XCUSJ2TJOqeczd9flafaTE7Ei3/aKK8bPhqEgJmkVQe/WwatMmkUw
H5EX7kn3eZZl5xxFNx0iu2UskS7EuThp9IugvgyOL8Fcc75fa+1k8V2kpNSTam6GHbOiLTGFXwjT
xpO0ftPaW540dsqbbrJwZHMBr6K9g9s16qBA/MGNP7h+5m0MivRdYXoNGs2rRxlMa4x3qMfMs0lo
24Zsw+rspi7eBEUWUkXRREwVzv01I031DXbwFm1cDb3l3jGnk2h8czcugMBK9VEvLlqyxfoaIF/u
ypiSwHH8GtAYF1qaXEq4AaNmOJUpjiY/3/NyCxU+yWl0P7LePuhK+/s2t+mrBg+6GNKNLhdSsy36
T4EC9j/BUNuBoH0dY0sdqz42iQtB+EK/e6fb+jATNITyJoKsgbuDE8uXH9cWRhTfe0cSf5wbq/wz
sNxY0nYekor0tah4ACWwcbx4tR1Hoa+DIKwCOqbIX2jnRMAivjJGSDtUeK+F1/2VM8filLPaobbw
EikGugb1y830+yqcCCfJ4/FTzPPVUt2lG1S5j2ENX8rJBs3UjCAYlM/MUihqs1HAhsitM6SPC2EY
kK4anzC5oa/ufr7s+jOmNor9yn2epbPqzLjjzRULOI+vPQedY9VN0UOOe+G/i9upDzQwYo8tcJPM
Xv3sQrKEHWzZO4eWCMA2OCaHppiKq6KDTAm97CtZD4e2yJ/LlOSKDecXBrVGMO9Vx/NukASyYZoz
w4fVxV1PqokvS6q9oQzNthUZ9Qhf/1zyySj22crRN3lCEoduvExx0+HFqsJhvfy8+r/Lz/fACmJm
HiKEnUZFBto0plCjBMoODQcxhFbnh3jJQWSnZNgXMoY32caeDmMrRevkrXpSG92qQOV8Tgl8mAOJ
t7VeP9Cfi5sPUQiv/Ty7tjimWKLOPbe6amnxbQKGBpfM0gbyZ6YUlD/0nnvNYCILQZc6uMSwfaTT
xLKB2AIPstOEnTliNFBVE+IoxHSDujggoO5ugWdMpvXglIg3rAco3nCUZmvYFjgftzGmABTFzNna
rjTgJAvUCRql+sxI6Q46o/7vApvaQr3OaXiI7W/s+d0+c7xVarvQGJ+yJTTh+RyJAr849pQhJxR/
5gnf3+IgzxnFVpNOiu3sfWQToEmK6pQxGfMERPqu0fGtprybF/M7D4hnRZmWg3knizKlspErkDif
+Z+g44XnTMMEWd39HMdAm90nQ4vxoLvvGojYY+uYbwP6XZH2AIHiw2L9NlMPxNXC+9ogFNpKX9+S
pUBZQ45iJrtznpkHiYKJVsG2q6ww7RHOSwoER4atRoBWTpgZmgPBkfT4g3/zSMmzqOpllJArGvqg
DCXBzkaw28s7rfloiiqgBXAahx7RVBMx96S6D0gWyhgIJyn4b2rw21TbV4QzxxnVlzeVtM8tcsDt
6WyMzmOgik8rit9lS+LOHKGOqE5eyvvWBWSxCVcCQp2OlqS3SAX8AkIH/RwNkZypRYRvRc0xreC7
IoBYWqvoHxFbF9/vwgxzc+/10PFW9OKiXpjCYTYel71tGAhNh9CR83X6gWHUjxlxspu4T1+SdPo2
K/BrDb5Tt3YEHrPo1Bj+l5E5iFOjr9LEbmO0I2waFZzUgDzVvqKCPipkQZ6LndCuH8koXJr8MFn1
t+c1BzjE0SnueAvT+kEicIgHCsG+9hhcEMExzcaTjg6jGw8neAHvowExyUpeuE8IoSeDJPOcX3BW
2JW0dS09UlHZx45BVH7iaGW+AEPdkeZLjcIUdECNKI0KDqaC2tgotWIvDfM6fvaLhhVuig7GX9vg
rXPWt3l9r5K0I+CaeYvL/1l5+vc4PojAeQ44k27Y/E9NkeSwC44kC3FDm3wMgA05NljvLbC3xO3S
g/CCf/WUPSdN9KSkd2IxYB/T3JLjyKlcWdU7SII3Pct3K3unzr1D6UNr3cEWnmIS241xjbQY+KqT
S5okuXHFgIL7glyguBg+zISbQw8Sl0T6zfzi1eWYOo/c7WDHfzmtUFgVOQvIBH0z4ArduwxyFUfy
7om65gHtf6hzcUuFqQ5uKuiY1voOncRRliZ3m8OnygeESxJeHs8R/pC6e0xRDo25uDjc+hvTdO6z
OjWZy1Nkzqa9cCzFd03niRMEeXucGaqOoJTi0a2imwgMtjCjp3EZGcdI1gieC0LoqF08RU8jiQ0A
QrxBBenBfccN6EiABRGWTvqZfBoYgdfuU/QwGqAtAxPnjkm/VcZIkzXx0VjmAJpFG9Hz7zO7WGm1
WG4NQF63+VdWJt32BZ0DTNbgMghofRPAGxb4d2n1b6LVR/K5ad50wcYEdzPM/jOqgV3lOhi6Rfzp
1eLYCnIWLfMA6uI0t9hitFVZmFf5zxI4erCaei8tTIkF+QCeHV+DTJ98DAH4R2AC+2Qs4ismA917
Dq4amOSWjB2aNcuTWyzfSoszZDlUh8jrHMsHlwYaPxueO9eOSYAxLgZcKtlaBDdHl2bxPxLwDrP1
JQq8V4b+ZFXrEfNHv3WKtmkaceLX60kfnUboVAygIwZ3hA5uhIP0mMxdFoCBEXS6fHkVICZ59tG/
blRk/iEFy7cuJdhxtjAQoitpL2MsX3j+P7eo34bobVb8Wcbl8Y6I0zVzg1TJ1uR3tV6A5AEVFOgv
UzbgQKIQNxqL9Jv5tAy4JuKGDoxId36P9VkN15bCnBqah1TYtIjdelUVTvFeomYeLP725NE4irwb
GFmOQ4+kGH9ZCvHgJHV6KjKXX2Ky7ypoZHI0xjCyp3e/4m6ZqPYJtPMP7tyDAbKRTXfDY7ECeViw
UHt+L/TPUVDEpEGyA9qsxPQbu4NT1Jepcr8LDHq8IWIzO7Sv7bJ89/EaHSsWv2D2v7LGDMDIMHbs
nn1C8jCXgZTLsMbRscSf7MX8oySUjIxLcDxHxXZJWsJmdezu28z9Wu88Ih2OMb02UEPDe4+NGV2X
ydbDgu1m5nXM9GPiMzEtEVRbM6Zk5hmdvUZXYqHelEeaH5+iV9cyX2UQ/oz2mQ+prQSiSNIUgHR+
ugVvqI12dnagEDfL8D44N4CXb0JScqYsfFsYelTc60+U9nBFe003vlEnv8etk3Zmt/VNlyNWxCln
OqQnKXyYYKu8mCPBYw68IdDjyj9xd5EgflNOgLJ7Pzh2fddRarM8xo78KCC7sEEbfp6tfnvNNGC5
CWytAD1LVhl4YhLmS2pnAB9cFMv5Y3nvTAEzFoummA4uCYfDlAD6WVLRWYsOZa+PbVQRcGOHDMd2
fYcDzy0cvJ+Am/etea0Z12ybxcIGbVZ3dDRWtNPY7ui11MOT9t8Ft7ru0OL7v2a8RsKBGUvk4gqV
q8KIefBmmPFGuANusOzZ0+pZYppI0h56N73dPHj1Fo3Oy0dJ43SPVtCxxwMGpFJ6GoCIlMEAacV9
TQJyTKPx1rjGvlPzbwT9ch/FeF+Q59Y9AX0aihx9VdLEKlp/ZUEkqpKfqR//dUybvhjJ9ymIbbFq
7qggLwGpqHjZGSKJo8rsGxBdN2KFCzzwK6kH4W+59bRoBSaLPP6sU7ABMmOy51hHzeSqcCscKdW5
FPalKQsgUoCLN30xXRq3OAWKO2om83VlQcywR4698fCzrCyQdR3phWnyL/Bp2JSj+drEA7mR1oef
t4dcw/XJVPA6LcYTVKw0e0feTs9NBKd0Sv+m6AHyCamRMwqSAaN/OeG64986otDTrtvS0cH+vlj/
1Az9qcQO3xDK4OVniDElhHEOZYDJxBgiMGgY5E0WptGZRycwgQRkVRnqzLq2txm51Ohw6NfTX8D9
lLe6fFnaAGSNA8DLCqBznNd6uFbMcLtRntqgfklG59MSWp+1VNhAFlibY+E/lS5tMAdetpWaf8oG
nMBoDzijhhXG77jnWrn/4jifMZ+jdPZsx6DRZkzMxPVxNPB0+SbbMySwFGYK/R0Elzs39WGvE7Qa
zqb5b7HN4BiYw5M7Te6htmOmZlZE1t3M5+RK0GB1Fy499BOUAp8iy+6I3/DCIvGJYAQ+Qj40YnMJ
e9xukTUEvnk/SHFWdirOZJ9dk4hTlGuoes/f31irgTd4zB0oIm3ctjRBKQUCE25x7w5njxNpNqTH
rpySY+0v6YECf0V2PiJMCMIxjsrDMEyfmH6hhDsadF3gvPReE287J7agcY47k0K4E/QfU4+hPOjX
eF9zIoGKXiApm+IaHwkIuoOlpmKv4mjHkGJ4WSLjTwP9atc3eOmLVGyTmXE0mkj8SpxrEIyCkXSS
0bt0eUmPwDFoN2SJdYfwudxRzCfbtikuhO0lBJtyXtfgeUSNfWVwh2pLwbjzHfu3NqKanp5AIMt2
5Wc3AkIz0AOKOjHO770aYMKkqGMqAECqHP6OA6oI0wXTm4K6oiRjajMAj554TNnIYh+xSR4jhIWr
aS7dtkCpDKL92R6yW2GgQ20X/5DUgE910b3K+sfpn37w5iN9rREJlEVzzQMiwheoUiS/bsu5IoL1
lPhmllxcn6bDVB673LmkceMd6wXRwnpu9vXwjS8343BG7p1sb1BvV/tA8I82X7yzypLGx2DXoekx
sfm5LP/76ufL/++P6FzBCG3YlpPKx5/Bb1yde+b+acuO3tcMpDNrAeCIhq7LnxsBJNyjYECWD2rX
3g8xb6JjMX/ojWk6x+ipUp/DZgPxKzsmZUNhSvelyyzziGVaXIFpp+cVAzV7fxidBbSwujsnsw9t
TFM8qatrJIx9zLCRKCcWKitw7/18Khnmd8Nu6kkG8frjKGPir5MS0WE/PlW+tLDB2kAQSRT02Ne5
VbCykBsCxqlPcGfV2Ogryo7EecUs8aIm6z7V9r1tDTfqehjkJtlFqOzK0qRmUBAzOgAUAuH5zjGq
x17oW8sd1UAnt5uAEzWuQLeN7i1ao9tIoBzG3G9s45LxEe4oLeXJwIeMuzT7m3jXnq31UHUeUGfp
3ED0fmG0/ZXXwAAWa/xXG4MCuRZ8RRXomO5sJRbk8elZDal5DlTLEH29NH1ED6iK/izTAfsfB1Ng
XFuk7Y++pc5YC0NIyQ8iAQxSd8QkIATRFYvwgFEB+14K7yS+N80SRGeQhmiqH4a4+87H0T6KdYQd
PKoZ+eXEQravFoQqgRjvlD+HPaweBErPCKgYLfodCz2wavw+2CMtYEOMJZOOlEaV/DJ655k6AzHK
lL7lZHrC/LnOKwK3ZaZEMEZGsn1/QRXxOBptf40WDM1RNf0JMiYDwTId0ajfRZnB7KkC3CD1yfKt
c9XCTFtoqjeOPptraMiK/bWN8m/fuJcpmZmktY9Zl75O/XKytHOtogcf5x4wguoG6ODVVebA8/Od
9SkjMomAvC0MxtcNM453aBpoIpah3qmUEmZYZ3bwcE2K2SitP4FTH7A00PYooDVbTgNNqtKbOEh2
fsDErZysG/N7nGiKBh0RvOW95Xgo3XBrOet+OrL4bowoFSHN72pXB59+jM2lDHogNNHAdzowbFGF
1aZJjOcotT/qOSoJeJ3kGdgFiMwEW1uUHt0sWJHJKJQiI2hC4Zi0dX5eOkkOPLbpoYJFgXfMTefc
r63UTugy/Gmq/rz6+V5wGpUfwGrBp1FZ3nTn1M695dfJ0QUfy/O6Nptie3pwhPt3ZFBKDDM9qP5/
G1GT0KAt54YG8//7viKt5BiN45FUwny8c9pZh2Zqh32TlUfPhFsE7bfV7htuLngz1s7yzRcKa6S7
iJqQaoMQbBzgNmBbdmlaPjv1/CZz85dFcATrLSM5YlYzTBCbn59tZYLzX0l8C0Q7dswkbvaTA3S7
qgqH9OKk/uMTtk4iQu3wCXWE0ykfFbgGPcqhEuj26JJFEzBZWfOZqUGnQxVPGPBxM60Z5i20j37a
I7BnD7VJYV0aOsQlP29rsji2yOnnSpyJeI5PU5y5O2ZKF3KQRiNdrjLoXszGbc9rFv3GHVMylYQG
Vs8TdppA7U2ZvcKqcW/iDeX0pciNR/W3Stow5nM08SJxjBOPydPAQT1FvUBfBBBbrC4L0rpE+HBx
QYDqSdYHR0+sTlM1neib3EeR8hnykwq+4tCRsJh7YrrrsOy6jkyQIEmOnc+8luI1/LnwA+v/Xtnr
nwswum2h3QPRW7/8ufzfn/v50mgnlw+/OtYoo0Iqe7XRIsLAuxBkor1bXNi4rf+3TatJFw7b9fLz
vZ8vf16h/gQVOk/nn68kG8B/f0z+9Hl7sFpJYSGRSldvznrRGMnCar38fFli2ibaD5hR5Y4ePLcJ
2FiHt6lqY/xgDXSvYaFhMZvjfz/EXrfHYP1Jhi+rg+qD26hqJl1jW5ghc2vjv4unzJcEHvTapljr
hI1ZupApiC+HX4LPHvORAb1p/i3G9itfRHWIfA63y5wc5okzvkXGVgOzcFEET43LbTHhMzF4oceD
3d0FbG5DnSEwEYghjc9f8SSPxAKhOdwlrtWHmprJZNElfmz5XafVE/5lQ+pDPPnePl4KRk/fwKz5
Zuy/BQT1Kde7121y5b15NRRH5WbaJ7m+XzLih8TMX/Cc4pJkxnJw7X/2jNfOGZavrDL9nbmoa04P
1O6D5NhPZEz6tXXsxnxF04U/v4fX1eeh6k7Mrb+6errKCEqfbTlhGs0HITBXKudvKrnFpVxIC8N5
vZO46ek/zmze5rDt4repI8aBLscHgke6eh5llsYzRJnEuDdHFOY53Npkfx5qAlGeIp/nTT8EswjA
HZC90MsnCQqO3UF2HZiDzP9oipa9CPDGWDVPs0WfFOPCwt3bEEShP8qmfaKR3+5SPsxNvAxHqAJh
1CCrN/34Tb7idjzTPBgzMMlG4jV75X33oIAegAv7e7FY1maJndsEx/XAbPmV/JQsFA3OmiTIv9i9
0X0/gYr88Cfjt+5BMPbW9F7FhY89rH9oprrF7m3FT3GRHvHvfMHWB+DaaGzrDTF4vvwbuxAyiCjq
j9p/Esub5TXQyJZl2Moqv2ucGyUdkGmHA69tFN7R9j2avpk8lwZncYKl4xNStEMBT+wIXCbfk3iz
ZR5Bqklmc4BckuZSq28MRDvTtbgx5PhernGMRfNSBbgaMN8SipnKU+Evf9JG3HUKX3xZUWiOLUKn
xO0xClAg/gyyVQS5MWasiXZyzWbJSMtMVry9jbLMCtbxeXeH2IS47yU+B/NyYTrdM6IEyhmkFvYo
EpUDZLQtrikYN5RJdjJwVqqJv/KoQXOE+0NADASTbKJ/7Lcupt/UWeiTGg+vnCkieeju687HZThB
mJjb31oIDm0Ffoea1uJMZiWqqLXahis0YkXcwBqg0Wsiv88qu9gFdnUs2/6v1M18ZnNm4gDNLHCY
8UpobNOQorIag/KQwQ+uxwO+OMZOQf5sewF1irA+O5rjZh0/uM5pWcPYK1X8iQfDOAbu/GvSIidU
jhDzvDgNxF0fganLTQ0ehZpsnvcBDTtl6AMzex4yiHm7wiuBq1YRudiw4jFy4m6Ka70fFXC9zjux
HtOKSdLkJAceZgy89UmnPrP/krAt26dN7GecUJwnYfMAWqa+L4fU2Q0xvgOfw9kGRWkCuIQMCDs5
WJOD1UXxg9z2RdLPYPJAr9SkjD10MjnkqavulpS41r5iEwSihBcmxzya9/90cMqzdYLH74sBwgiN
alGP8n+YO6/lypF0O79KR18LfRIJJMyJMxOh7Q3JTVM0xRsELbx3CTy9PtSM5vSMQickXemiO7qD
RRa5uZH5m7W+lacQnN3bqqZr0zGi7LCTH7HVfAxk8AEJYIsUpzshCYmELt1h44T6dCfskXcshOQ1
0uWjR8IEFK5oK6qjI2cGiQTKEVFbZz5dT8fMITIiskvHoD8EcWlxBcfHcgEFEy0i8e6wKyRSgRVR
bpmoptRyKDuSGdsFvjt+WPU90g6c5hCkCSS1S2QT4TR5+tr28FJpT/vb4YaMPKYwqt26bf+ceOar
rFreFBPDiIapbzGqbw8lTuz7zwML4fWYMocafevezT49TSgVHdFAI4vLTjd3KvYRJjEcslzwOn2x
cEVH+o1oDu+C7BoNRrNiZEVGX4DvKjp3LSBn3aPu5hQmhKwVMKKFBZZvdOFlPrfoP0j8cXbUzneM
bXejKR8Kv8CnbYVPpRmy0DanlJ3cOrJNjJOkaq1Mq+JEkmraamS1qn1OHCI8XOMl9o1sa4zTp8qI
/p7mpeveO/GU7ORSXhQAEky4tMboh7hA9E8TTTSKBgBn1tpw3dugyt6sBGwrCdAPcEf3vVm+D5b7
XDcOsUEl0y6BabL/YdsukqrWfvLz6nu04Ahpv91ouwUqx5R3RZwonJvshAyfWks294NIL8D+7hW6
B+SVvmDRm7vsq8q3gmgTWyums+Bs2FAY5NqMa5WTaAP4DNFk6ya7ZKg3uUq/o0k9mkOBx2VAX2JU
MxkYpgJNMO4bFLWoLDzCmPorS7gPgDizs53Iu6GrLk5rO4fR7MqtK8vboh5ekLmQQ8QGBT84i+HK
3LAg5QIHv7Onor/4hWnsCg93fjPCDM1J0fYQMSjJmh7TTLqj1t27bBw9y3pUPfGmPG6TEbFDidyT
6OFetUlH7/NKQsOJ8XmwVSbLIbQSqE8VsYbVzKFVdTx3Wi/eNxiSg0linzLMbpO9jvEk0FNCuUzG
sVr1C5dxlgA6jWK8jaYFI9wPJ8CcxPgoNjOldnmTnHjDVRGNa+tb11PIkT87JrvNsGaFn6MvSk6a
5OGAoTDeWXe4yrLhtbB2+S6vim5bKdpnB0pia8/9Me9Mhs7FRgLJWb4OefNVB+AKhuQaoW3qjdUe
PG68nkfYVzlrzX1cMl+huxXMjkAvhrbxwVNuHFLzpi+DJynMeGPhz+ChRhcpSIDK9IBibmt3pIjl
mV9ua1RAANf2qQPad8pfi4lb3fDih9GSh4a0V64J9zDmGuapxh4WusAcbRetNWFPsHYrcWvEwcFr
MRV0aaa3su8nukc2YSwIXpII8qSdJgjrEIGfS+IskLYxrazaz4FS/tyQ6CVi2lUvAw8VFOJHaI/0
U+w42DeU3WYesnMnF1yEm9zouA03ecW2Sxnlo0+C57EYWwiupXqauRqZqxuE3sAfhLt9CVoouMz1
UZbMJU5kO8epLIuNnYp7YLH6wU4hIkVz91SgBtopltkdXzEwKIOTqt5Y6N4hTRHKidVuHyT1Z2N1
O0+Z08r04NnAuWULqO/qEmN8S7o1sxr/ZLXsMaw0TVj7UhW7k7TYHABYwDJAXgUwlz6ov5qx+Bmo
9GNKh5CxXvljCPzwasx+Cg/sR4nyioGZH63pKYZ9HyzKQKiMfZnuBcu+HQNF/N/ayzadIM7WYKC1
siePbCTlHSszX/cGiz1sMREWiaa8VRHzptr/1H4zIwDgkiTWZ0PKNlU53OeZ5SRgLHczldGPWcT+
OW27qxGe3w7MqTzk6Kzn0eaBCpHOBZl75TL1zEf14iDK2iFBX9O9DkcA4zkKOfhd2GhY0tT61LtR
cyGxfKRGqCdtXcFIYijoSnZYHhxb1wtpyPAdYRb4xLw6b5slm7sImBibDNg6UyEUF4TjJcjCvfKb
WvuShcWdN3KhFegIMMPy6s48N9vGkqAYem5gKWmN3He3Lau92zcYedrgIeDfq/45y7nM0QqHpOiY
+gThLiRw5kr7+U9YGuF+avUVE4QHz54uXU5MPPhZzePi3UyiUgyXxX3X2f6upS46MfXhHMsAJjSA
9r2SqX0ii/NoO/eBHSpCCMjNLieLV9oNz1PLN+1XCgchsAwgdZCIINPOJGnhxTA48mwH3P1ygObs
W0YB8tKXCN/Tif41LMml/wE3IzxYJJmz5yqQSWQVRydYoFoX2JTjkJeUGxsU1nTIHO8TPkRyNizm
nI5Eq5GhPmFlpNYS2SCSK7GUkFTfrQObfpihsqnW2lWu/Vgx+rKqyVhLl52I7NW7T/ghWdjN0WjF
utAZGzcGf6txzXMBZcaX1xkahh0FQFP2yXXVVDF+HBgZNsvbnaM022+86QmRwT8INVsX9qf0rfzF
LgmscVK+jSr1jga+zCH/6Rg2cAjUYL1oALgbt23u/Uzyzn+QpsROnjS3g9sMp9xrysvosdZhYE4E
V/buEt25mpcYqJz9ACMvyKaGn+b7eOKMKJO8PvQIEInGNrIHx9DrcQKvCSSH/yrAPrpZ/HOcwv4W
nDYZAQeEIhBvIsxhESaZfJDuqdPLgKATgDQM6MliamG7xAts9N7DcLWgBzNe4fQ5M7gVfLKw91Kd
XYTNMOAscaiuxtTH1tCObAAQp65im2RIIl+L3TQ4NtKu8Q6GpiAeIcLO6nrToYRjWGcSypHG+xaq
ZUsDIWCz2JWcKsWIbpc5pKmefGg0hGRYU+0bUMP9hPWUjbHUdcaJfoQSXXk+mizSVWxjuGp7ukzR
wkMnpTpd5Zi4kZze82eoCmznmbwdohlx+pWNZhUUcHUuDXYAhmpVZQuLwIbTDJdyXWJk3bTdF218
Bco6Wedzq8i1zjFWA41XvE32WY6R0QV13UW+AV4daUI3drsyaElLKPu1zwsL0YhYyiC6rpzkRHwu
ZufYJhtixFM5pKem9gF6wjjl20No0WYkDjjD4HOqZMOBHTNaiDQ76IZVpqIHLiZSz0wcAKsoNYyD
CyrT9/KbcDAPFFxib+SghmqRnwZcYN5MTr0dr+k+5qOyorNhQFGjB4DDHAQHEIRXpGLfwT1+r5w6
IR8J2l1XV2c2SZN01LFlNZlXwR0q9XhnCpQmvc9vLWgRRuusORSMhndBbHAc+tlj24p+bcYOg8d0
5MosF3KOhcMJOyBOz4MYPKaFCn6cGZIJAIqQ+q9BBezfaYw0m7gf3k2/gI7r2BYGnXRO935TPZV1
5+8ad1AryWLKR0npyktux4xL48aHDx9++M340rLGHeDOUr0ET/2EeSB0xI9BgHbotV5AmHramzA7
jIQhnlyObrI5n6bknnAoFqkMHxgIoL3zuwszfXwGnYlGbS7uNEOUc2/+COeoJHFkZCBvPoJOaTbx
QvM2TJMRJkHqcOC8p9DGT9rN+kLhnq6rAX7dCI24ENOxNexDXNVPUaA/HQwKWWQA/MbcPtmMN0cN
uChN34bRJFNOkF1siZpUtgDacoatIkbHQCAZZvakdo9uq5DmZixXDLR/oX035+yyS/ZSPuwRFjoc
A4A6XrX1FXigM+LwRxJXL37HK1Gk4iLnJbuT3yI1TPWgvJzNJkr+lTbCL4K+LuPWnOR0JADI36FV
fmwKMz0wHo6gbni7EuHDFvLHNshRxQkgv7sSZj9mgiNMh3mHNfa1NtM7VsgbN3bV2tM8YWauMFOU
3m0zEH9FxMZVNbET1e4EI5ODgA/rTRUb+ARRa21JekG5Sj8EMZAjwV2QPGiKpMU+PfueGhIcLXfp
2wcEjUO4K3PE/qNPCFpdUHnzQ3BdFFtmGNaayLEnY2SGZyQ5SCwWSHpw+pPNaovcKSjharmZ4jzG
qZbcYloldVAH93mdHHWdU/ciI254XtJuBOFv5v6CSg4QpNp7at0qYq07hxvIgs0eOe97Af5wWxpX
bmljJwsnk0APBJW5f2MlZGnbk4o3DesOTgSLiFRlrCKZh1tU/oQ6hRwSUzruJgZkoxIJTjF23nnT
jIc5ouaj/5h7HlQHQjny4jPqveteRenGL9hBWwilG0liJ+Gq17q8rmOj34QF94bjgAJo22XZP930
RvYJow5QAHJ127ir5PBKErqxG7hPiUuqfylx2phMgIHotDbM601UXS0iw5AzdPQgsDmp85w64bvf
IZwKavcNXSKccJsVXBqZ/qqlf6VrZ7tHPxanM6HKHA4z9bQxdldo1Ra1NVbzZHmzuvRPlU/Agcn+
eACIUi571Um14a4Y/GvSbLuDoVMcu/NPtHfQf0D6MRcIMUD24a4NdH4Oo/QaWSQhZ1bdb4fKf6FQ
cQ46iMmwlC8BG+eEknBX24Qxac3dScDThHJZCyjQveIdOBXEuBmM5mJqHV1w5dp0QLi/P7BxY2s1
EIz5HED0qgHqcO4/W3/MRRbuMJeBPgjgB9KRQB7MYQst0/y0kLe236B1YZy+ByGzwd7CIorVy6od
O/ifWXivcp1cErrCSE1w+PX8ki/zMXsgP6FAo77QXXjOSYI/dJVzU0/jNZwBc20gZIg9l925teAL
AnTmcMzYfxtbTK20gIolk4XPkpgj+F4ZZANBbHqD2x2PVYrNMZ/2EWbVKd/OPaEx7RLkVMopIqy8
IiyG0SbQIw9S27VGcb/K+x5KFYDzTQtltnIWhkr9I5+Brcgu+25U84yz/Zg4TEuaJDLWsKW3mdYC
IeT0PFqcX55tHSEHvUdAO/0Y8Rv21kyN0D4JZEwYy93wrnvse+ezxRq1YRC5HRWA9MzMGet40lxX
IzcfjX4o0GYnCn6gFWo66syLkTbAeaLffUT/B79SLSse19/YRp4dc+sV+PBtSbGzC6vg7cV3FDCZ
IqqvNI60cgGAV0l8ypAgoaC4k7X3GKf6JRoQO+K6U6umGtEwKOaKiVL3pjUyejKW1TmzgLqkrU0Z
iKyN3EXwNKpwPyokjjKp1Z6MmB88eJS2BC1UAQKTJM4vlnV2lrgEZfRyr8OZIzTdWBmxwZo1HCxc
D6VD3+7LObtjaIr9B2nDL4U6ej6KDwWiIjMNqnEpw7OetFqHI1EEsh2vRK76IxOpQNfDboooNF25
HiBcbxktXkcp7cbIwtCNGRQ1DHIPUd4hFTWsn1S+8zmrXttsKTfnYtja6V1YMolK9B0JbR5vN4VW
Q7xhRP7EhPycx0xb6NdRLE3xcw9c8BC6w4G4hXAdeLNzYuC46qzmILSZ3ZDrtjM9TftlV7dhSBs+
YobdQIN1trnMq008TO7GVO6Zf9pDIHt9mGucln5ERtZQ3E8LMN+ODAMUJxoTBEf7EKPLKrI44ttw
eM8K6sOOCK88xOZo2Y5aVAMnz0a5B7+VBbLYxI1R7QalPyX0rTpiBEcq3gTMg9p+blHTEiGXHAdi
gXBcbBobB3jmjT7PK1NAH8W0hX15YGe0Hr9zg667By9s8XzQcfmbdsx5WxqsztpTC0WE9zGBAJ6o
njK2llxIg7NdGBgcOYuwMYthFL4rxNc/vBSEhbIf26LND5ZQ36nAHa/w+GsTIyI5eEfiyK0wZOQT
BU+kjrJDwnGOxuyY9I1cJwZ4KdMzpyPzR7KU9NGx6XMDyCVbd4Lw3gJeNjzfOWTCZ1nNoDIR6Imc
Fu2bkaHRK9kTYVoKdpgCHiNX/PRz90ML77qprVtzHt+cLAWpjy2OptD8MiVFHQwDNrw2lp/6RrtA
S6sOgppR4fioeEKHBExhjS8QCPKp5araOWAmVoKboEgz5mtpHOyBFL1Ewr4PW5hwQoe7gdWQ6sFz
mAHwIwbG3tZssVgGF+JkWYHYCOJb0VyHsftqgeiGwaIuZEB94mu7ItT6TrAL3lUT2z1vlOeedwnr
lLlcTRkz0one1K6x+NsNWyus1iQKHyHDxavSp8pBbOXaLIFLSQVXtCPzI4pJ32iCA7lLwIyDt8Yj
icid9BcyonqLZm0thvYoZVqSRtZXq0grvkHMuvs+rJJLGJnvU85Dqsr5LTLZVgZZdzQn1rsmo3T8
7dOAwYX/+vWvnLrmhBQIFX3BKYZGXWQaIgxCSFfvDZFhnGYZtRlcfzcxq7nO4wszBW/vVYzJzIrt
OLFh0zqra70PjOkyVJyaJJS4h7gR7ybX0l6UECHatrkg8k5I1ZbWzh0bVoUhw0Cnz70lMMw+hJWD
4HfgBIlKePvcBfiypuiCNvpWEaeM9gE2Xu15u2LG36W0LveoUt9SR1j7EoWrxDMZ9byqU+fuWXi/
mT4yocQbSSJwgDGpevo0+xxoTWF9Jjq70IKeDfShK7dJ9JkYi/o4Wvmz0czmSdhcL6iPHhFP+mtm
wrA7oya+SbG+1B3IEKWn6d74WdpWuDHEJA865tU723AfN11ObHHcVdcxv69dXc/5tvZziDmYraK8
uEmyfWQBufQrWkNT2sZW+eoouvjeN3piNxZTFAgIuo25/I4Svtui1OvCGdJtU1zwkt/rxAs2lXxW
5QQhMKxuQh+ZhbJgmA6l/MyzxlxHHonlFk+d0ftqU3ecHY3MzFVqTnvCDT0LcyqAG3wtTGzrOnyV
rv3JBhG2Tk4pXRnJvo543fyFEGBaKO+kNG+lIoMzlw4pG90HtN55O+GfGkdEBFLU92SMaFp4JJuT
Nt5BeMQsdxJYobVMriqFXAiezZZFJyFomTDWvN4UH4Tosb4yWWE7cXQFrg1ZN6D3OcGMPfQAPwaH
OTQ+SZAFIjykXXzT9O5DWwULdggsicfuJ27KXdGZPz1dQ88FaIVpxVuxZMv3fhkRWBDypuunmhFh
nhzaOpIXHMDxoJzLEnQAmc45WBaVUJofJy+4EkWheNfx+AmRgD/x7ItCzkydh5ziyPwJ9KU7w6lH
YLpGS3ff9uzvll8ZLP6ZxG1aJaQC4B8TfYOZci4ZTlNEtozAbJ9oONaKXbLBisGa+ldWa/CcN+Yh
neqXhKXHjGgGlWu2VQ1ckNFmv4/8YcVkn6GyQbehC+/owo52SoRRahy3QyfmC+P6xV/RV48Ik1+b
2DrG4PHvbdu6rpviBa1UtA4YBiOeJYizpifeKoRuUr/0c+cd8LoBHUwQKJeacjMk7Fka90RZiduJ
YsVXqtphoHu3ZAo5EODGCcKivUZbhM8hMi+wU76HG2G18ZbNJY8O9gUwlALFG4AXYEdw1HjRsGog
5udBqxUB1I2zV7lEysZmnivrwbNsXO/mxvGxnAZmhmBzTpO9ahp3ByAQBVNRsrYfa/daLrp/a7Ch
vg1BwXso/hpBEdAA2ITFFfFE9BPpoDjR0a9bBnM7FsZd4x9Kghno3Ixj50RkdF6cRYXOyyI7/Usu
DSbHB+2hiuzUhjYXWK7PTWkuqr10bUYwH0TbHeDt6g0cOlI2EhC70gKD6tXO/QBArUWefCDoDW0R
ESiY6OnISFYg340TtowbDgSr32nHimj4rDXaqE/LwcrAGqXZOxbhZaPzKuM2383ASDayNm+YWPnb
eDd2GJ0IMAfn5VRAlFEQQ6656jtWqSGRfhvMDD8RpvOXTT1Rugs7k/Paq3PiW7S2GB7tweKBy+J+
OxhFQEHcTYeQ3+6+YcVU6nnfRUWwJ7D2EPUBSiRnrjdIHw7YOB6Yp040YCDKcSDgBBjpHlhurMaO
9SzP7B2pmzkBAwwsRie5NF4q1y1RyAwdmIeRg6p2oW3hGKi5B22G8ziVXrGhwqTPy9cIgSaV025k
u8484ttxYkh+o/MgRP+lFS1yqVFbGffMOmG7VdETHBZq1sJ9meAVbuZlzemmNaUytcjOqnDkz6xF
94IkCoKmz3RfxdEfnaslgoDKxoGP5m3F5MtTgFl7ZVXlDTUQgSo4wNaiz99kjbe9cYniHOV4Movx
WV6Dxxj24KNZ8qVIt20XeLyvrzPcaVsgEwZuBjJNq4xAO8Q4Fijg9Yw6k/If3tI8F/dC2cF+Wovc
iTe9pngGc+Kexhm3GsnSu0R9avAbwDXwx4gAgQt75nXejie3ZeytlOMynxRIi3Fb4EowrDD5UWTy
x4Qdnvj49GikAY+QFB/pZCF0Puhuuk6ISlgXySIv9BlU5QDKLIcZSYVNoq/goGVCf5HWQroJq4OQ
0oVxwzzCghDjNut5LENTrjI6VqOgS5/NzNi4xoiYgMPETPGgWrvBTq7njKcd+TkXTTU/meSEFmMK
vNsaT03KUeFK+4nzLVxHrdi6RQAss3io2a3Csm4QRTc2MEzO8cnPXkb4l5s0vPZN58MX4AHtctoo
NVxo+GtScXh7zoO7yf3ySSry8zxDsBGQDNujDoZeQ6ygLdtN6KOo4+C7bxofsTxcuJJBQRoTKYXd
gubMU5d+4KerOoZWddewgS1uxgD/DS0NcB6AUX1CyrJTbgWDHRR8gsCKLXgPomih0HSoNpowQTDs
IaBsYi73YdHaOlT6lvGpaiMGkd5/UjBupg5v+MSwfgPv/yBPy8+ZZRISTvZkwQxd+Qv+PY/QK6fN
M0pKeusy/pAolsy2/MDXsIMtEJLmEl31baA2M2iWxpyv2qFRRxbO80ieGYHCciL4HYfCscQ8a6EW
2UU1rwgjzwfgleY2HuGPeGF70Yb1YYEkhu2SfZgZwIXYKV4Wqapv2zyNrWLsj6xS2iN6gaYn6CzA
TeGDm9yFigFBTNYxvHMOnSgVzqYbUP0YZvZeJGxfxsA1OFBZy40+HRL8KXot18enX6J/+/23f/vr
f/zbh/738KsEkz2FZdH+9T/4/4+ympo4jLp/+d+/XscfSF/K7+7Xp/3jj/3zJ/315m3ovur/8o9s
Hv77j9++y+a364fdj3/9k8u39I+vzbfw929x89a9/dP/bIuOU+2u/2qm+y9o8t2v74MfZvmT/6cf
/O3r11f5MVVff/n9o+yLbvlqYVwWv//9Q8fPv/xuSufXq/W3F2v5+n//4M1bzuedyubz7X/9hK+3
tvvL75b/hyVM4bue43uuJWz399/Gr18fsf/wqUEtVwnHFBZ6gN9/A6LfRXyS9QdDUM91Wa05nqt+
/60t++UD0v/D9GwAIKbrSck03/n9f/7Y//Q7/M/f6W8FkeclWUItn63s33+r/va7Xn4uV7rCFqbp
IZOX0pee5/Pxj7d7SDL8cfO/QQnpaxp1OMQpXsDhjPyFwrIzQFYQcdEVbUF6Yh/E+jK0AHzMbVHK
jvGOEQIGJ+g2SSoog8ps3Cvhou/KTrZnLwEOcTQ5LIIiD9bWcOGeCmXyLcogT9Idq0QkyulcWCQ1
ocBYZ2QKNK8A1jDyFwRNGw8DlPDpVMq50N6Jwi20pg1Z00nifgZlaUfWEQ4ho7Ibh/j48M51LZe5
iJsr6gkrsa8CLeN90sJ43eJ7BdgGea4MNxMi4GthICPZuVYr5lsFzW5k7hWhlTAsCWY1SMrxuDwc
ZFUmeDIJUa+u5gprDCttA8Q0vSr7d7tqcePbsaquM1iYB2Mqh5OU87jVg0vUkdbjWYe59zAY/c3A
900WC87HCN8t1kFBSRAO3xD2WmLrC5w0Q5A8UUV+ux74EIFXZotnAorWAJaiEoTX1npOHs1uNG9j
xylB8WXethznbB3PiEntpmXjWvcjRV019KuuNvpDpFO5dbVXQnyGl5maobO3sdGj6q6tvRPQKXcA
i7a4zQykQcDcc8vo9yw7nLuhDAE6jPG4nokFW3tKJVvhd+VNEGOkTShotx531H2joX5C/A8OLZgz
HL0Rp1SfjVvLbdtt7MGacsZQXpXtSGqJD7/EYMJFF8Iio/SN6Bxr4GNpOjpH5ZgNztwlgqjWw4Ii
HzdJVFq7aJr6bTqxN6bnYJfN3OURNrUBfqjzn0AtBye/Gkniq5GmERHEsMcOi7Mg0u8Et4Pr0yRT
i/CqGotMbN8YDZNtRQdwgNxubfNlnWCQKLfz+oKBKuM16EJjdIxtpvtGI0qWmqaHD5f1kpnQnucZ
1p9+4HYYWocjeFRk4ZJ+fsoyv/0SzVi9eyiq95Ede3gnUrFhazbfTg0rxkqwgA+Yv6wnPwIsyq54
k5IwsxsnHxWpN+Snog6HK9cvikdPSJdwSjWdJ2IiNlk7TNceDoO7sh9IXqaKPPQdQHP4FTaVKuN9
5FToNNfwJFPoylYqfQydSeW8jnDS+Ithb6Y3I6E0b1HVwT1GrRYhfQ+JxsD3nLLgNEnGyphHKgen
YWKlVCWQQ04q9qwT7U14zql8eF/l5vAGPDJ5q11IedHgBXdDa8bPZuT7m6BpiltlAkcPxtzcOYVE
t2s2YQA5Z5REZjKq22snD9+Ub07Nri3MAZtUNwffENf4LdiK4TR5Om75s69TYgxSmePsqUZiNmNP
6a3RIT0zNTGOWWWShRaxG2Z6C+Ob9o4EhSAvokufTl9IGYKD3Wf6vbaEvjEWu1vT5d1tzjOcQPRG
dXVqWsjKp4wstxIb4NRAy8zy7K3g7fiSKUPd9y5BUXMW5XpPdA9eY1H11TFIGpzaeJbk/AWKERn8
tREac5n+P9y++69yuW7af70v/3xd/m8u3/8fr1RH/ldX6vVb38TdWxG//dM9vHzS365Vw/7Dk67j
Cm5Wrk7h2nzob/eqYbp/CMdRpud6Fnxly/rPi1W6f0jfE1AFhJC2bdrmP65W0/7DNZWyoW57vv/r
Q/8XV+vy1//pZlWuZfqOY1pKuJRcjmuLf75ZEZHlREaKl66hNSS7Xd01ln3PnPyqlW6EvqEfLkUN
Ec42goapYvgZgps55CJGuV6PScveXwU3OcRK9pckohkuwiA3QFTuyEdVuTfRTK4IUVnGzg3LdGc3
6GnFU+wF8rTUyuBng/PIsAwRKsOoRsnqVPenMorNn9VIU+CxC9tYVC0nYeX+CWzsm+NDFA/UpRhy
YlnHtN386Zf49wLkzwWHbUnvX18XZ6k4TM8SvmM71vIL+HPFUUoDPR/IWhp2gFnuJ4vhHdo/dWSZ
8qgjskq1xcmjatZWFp6hvK8YUnjDhSzJeKtRNzO8kGcFvG8FIsVCv928hBVJS8yiwZgNj05NaWIa
5kfpOce08vSpY9jueuOn7cQ1uufnWlrIYBpEnkmLJU8V5Y0M2jsnMOzbKOclqDHEr3U+R9cOg1F2
RKwjUARiajXFsLISxQVMo4VVo2KuUbFidI3LbCY/3NYS1zhrz5CEmY5FAaJOx95h8D50joepQwT7
KJmz8xhAl4kWW1oCJ4yAvgEoTtW/okp+dhFybUsdvwcj/SjIQ5JE0SqNcQqIBdxhlD1pJm2rAH/i
osQMq+vJ6Z7Qz9nbImLRjOFs4xZc2CFcQjZ+JI3pz9nxnvK4upezfzd4ODhSuyG8p3cRALES4cPZ
0QF3H1QTVuFI05IjjisQeGY5UKuk6vahjMDRWePBjFEGumgNVhL2itLgx/Vs6mMxtHsul1MX1+aO
YAG57Smt0NnhIyBWjM04RgDEhWRaTIP8zvp4PnhLXG/AoChRgd61OOsxVwQ5gjOSEpltFk3fXCYi
wIgZ8PKdPcE+lag4qDm4C+dnsxWk8w2jPPSyvZ4T3CipgP9SSdLGbIxIbGdORO+BQhDo66mZ3tME
+socn0LfY0kHB5owZpjJA5aAHgDCyPndzCgbNDk3UUWkNXfJ2rAZNPAmuG+RhIUXL3WC66q30czo
G+my7fNq9AvhwM+LkjRB+naFtxbZjPCxMsTzezN698JzDk7WVkgGkVZokm2I7t43dcI8SiOz7myi
duW0hZy7UzHeQqFpvjGDmYfWlI9yAGweCw0iSFmvfTdFB8MqrlgMmaVTnnvguzuabHLa1Oid8tDJ
9qWNoXII2eH57jqHvpaY5lMOjPYo6DwYL/JyDkFdbWfXBwHPMnIPaa9bOQl1mRxYNiODB9JhDcHa
KdPl6kb3JK2lLiWTOiaw4tGkIy9NltHwjI39EEQfWBKurPSmHKV4gbzobnuRf5uaCMUWZkySRgQW
uKq46uce9kgbv/Ykpu/CSGCHcQNvU1sJ3JW6+/Jx/iNBSdwLh9TeoThAFuGE1+h90dLGILbbpN2V
jYPCxC5ui9B/a6yaDYZAxAbgyr5J0hu3LtvT7Ednlqz9AUFluI3i8BTWpnHsR/NIR9Cc2s5hlt/c
dbF/IHBv2XSxU2gNmvLe7d1jKHNGPVAkUaPgtCGOeNsNgC2G0rgfUu/c+yBnF9SZj9DkrPruB/Ip
Vp39LcbzaZXmyJInpEMWuWEblvbIKGr3CUEnJk8QJCAW2RYFjLVCBemfnD4oZfgNEzQIZWYvb+pI
7n3l3BHw99J6hf3DbLhZ7H476SDZTjEVHH89WxxjmDgavSPspPGc5f5T3XIiDYW6ghYdM/5L5wvC
lccqEpdATBOsTXVqC8wGOXvZKYeA2JHSUOdiqdbTc12kRFwxlan8vEGD3wLKtedTjiOcSFc2ebRN
QCpD6LwTAFVMKDlZfb3duhCQ6ldtLzFp0TeKKiSPMkIn7mNBMByoYGI/MRrVrWMdISZSE4BjsNg5
TT4zbehUa3MuzW1vokhv7eaF2c24KVvilVN3ZWYeEU9WTUBTxFzKHl/RQROqbSL8abSHABEBj43u
1QktJPaGhAmlY6TtTFSajyQfLzWzzGNUXzd0q9y5HlkfndAEFnvPkaiNAxf8ncHOLjGaNzRqJvho
Ua+HXM8U9C8VU9bTnAlvX7vtOZ4DWBSkym+74FMaA4yVajiNRSw3JBJnA67a2HoFQCaIXmSGRN8U
c7IO8XFGGuIn1nhFS2gsJqGPNC8udAPfE7foDjEejNPFj+iBAU5sxj5x+lAP/bQfbELXPJ9cyhR0
mFKGvKnJWreSqb1ho2XuPWwqQas4+eqWtgKacEIeVJ3UoK1n0Z+kvsQRs1WbVcC6woK91iIhic7D
S9b/D8rObLltZduyX4QI9M2r2JOg+tYvCNuy0Sb6Nr++RkK7rk7sqBNx68EIAKQomgKRmWvNOSbL
c4qHZ1wc+DJ0oAF9z0qQbJR+Dzf1XhvFdIKpc9CzeibkYyLbd6F2SCBEsgUJBkydSu+qTJ5KB/mo
yipDXIyjSveOHSNjxX1rqjxEJskiziYBOpmlu3Bey2fZPE8e+Avfm/7iJkJTT8eop5k7pRCifUwG
Zykcwp2cmSYxcaTZUZlau8ZyT1b6Y+ErQZNLzDe2Ef/A/ZJcIoSsl06H26HN0bOpOWqykyI/I7Uh
Jh7tIAq85FO/gHfLDOYDbCLPNm5trDdSo8MEzUDujIbQ4ioN8NShdsz48nX6bap18BZ6RKSS20Pj
g0YkI6U6OHZcUKQ38wvkqT/Cav2fIxOUEkn/e8Iaj0X6CYXk9Dcem2PROnSeARPiBhpgdFLdTJR4
xZqRC8bOVXgJuuzY23kNnyvKEXFrVm15W9FR3TQqO0iCr0W1hbnBDHSGszxC0Ms3C1mbgxHbx1Pu
mYVEuptX56UcXjtqTntTg35Kn9H7YNXMH0WznvG7ON+OXrUn+vxNLIT9rV7gao7NU9pe8HANDPPJ
FRED8XnNwHs3Z/IfPql4JxcaqsuuVTZc5LDVed2MCu3Y0JDRg3E4yrZARrI+sJIeQaMOtW2f1gM9
F8+FHf+ZYFmSPoopuojl2QoqSXZH7Ku7Aub/yXqrITHu4b2WX+DIdU8fjPeyg/BoE0LlPAS+m9OQ
wFk2B9Z7oqHsARtMAB5+Ui1HmEvyHu9Qbb7eSA0PtfLm19J33kh+IAVanx6QbRbVEfwcLSjpXIfj
lMMA4K5TUYBxyiNcRyCB5ivYjR7pM/79dTOJ4aXIUqxOOqO77SoMbTTTGiBVat10tfWCYKrYB6Yh
T035SqkCZ7vaRAHagsgKYPviJlgpIJ6M+AhHhUq3vCQlHZVMthSUBw3K9OTRtioLzMmcqWDituT1
lM51/VCMAU4qYnPoAgVAabrM7vv3n+b7E1zP0YvEAdSCykk8B6EU5Fn1t4sTl97qBMFo4zYLrXF7
TZDoaB7X0DVTl1AWb2CquByCOdXhu/BDxKaiVheoj9zCpzmxftp42nihQXj0IfjcC1LQD51VXZY+
Z8Kx/u/T3Hn3izEgJQV1xXrKMK15h03pT0K3GayO/0e48+sSj3KPl8I7+0NHW1+jp+iJiVr4+hcQ
dSvxFiKtm2z9BK6qsbr8HBO7+7UBZN597Zl2H7JIfAHT8UAVlq6k4rCYynwekz/Rw7gWoCrpGJdf
ZNFG4UWJ7RbHCq0objCOFGz0Cz5arQhS4hN4dyINNSBREVcfX6M8u/GGWD8wvwtX9GgLXAhKTqRt
PG5TNKTYRG0dbPmCM547D0onvgB5ANzGfZyGGkakhWKtYj4M/0F44NHOIGALWRR20jnH1Ot2H1nP
3G/JpuEMfMuGLDewxmj64rjeDda/+NcXh/tCpDvRhgnutVZDhtHbL95QNnxo1WX95eXvsZINFPLl
3ZyWFxv10W3hZATo+TVeAITx247BeVtFxMQuECvMm9Jy+lsJ7C6BFwEziSxo9eC6sYbFuvWMCIEJ
QRGF0A8lMVRo9CHMLpV5u27yRP6zV6e7BbTC1+mogJk+WwuqbvWERMNf5sbEVqyHgYQPHEE8tmmS
3SZuN90WRf5D0wfMv5XLGmp9AHezfXWK8PtZ61MNmcy3WeKSy6sxHft+1B8i9I8IeZiUdx4Qlpm5
q5Fyx+nzz8LO63snltWj9IuH9XRjF+IAd5OkFPUsvXZVoHzzYCeVeGhL/W093SbVsq8mtzrgRine
rSTb4rPSqhLHUotfA2JJ6PVR/R+H67lFPbDuMWP6tEwbK5P6gfW56/l//fx6jtbs52yUFMKd6IRB
EA114/Yb5oTbOuhPFpOgozs5xcHt7Z+BQ32R5OFGT2qarcVnIAFoDFmYWbEiWxc9dwTeBeMV4AVd
CjImahR24nXsmwl1gqWHpdbgGsr9O+TGyvSVUXQjqygjaY4yYAqVFPomw6pIURMuj0vn2DstiBqs
LhpBVdoLRKJkZ7JKlfkQ7VBIgzdrryJydrFWUD4m631Xw+a70TGJ7bGmgxTJI1hwUYR3LoM3ZfA3
/t40UnvN3EY/GGSe1AQiHUtz3hmReETehDZliak+1IrHP/vQmkyrGrcpXIu0/3RcRA+4oe5GPBM9
65S9EPfYn1hFDPHWoqS96cf+Cv0lXKYJfU+Bk70Bo44hFe25bf3pBR5M2/kxkMqyq9uzC78NVJk9
gmYKCzJczsxakCd42AegviolqAiJEg5OUSV2k2Tdjwv8iUYKkgfg7CURHYaDFCEdgqPi0BAql+xK
8gNuhEgox48bPGSfFByQqccwiFqoaDWXztEqm0udWUPYqg0ffXL27HnXuQH4jaCjh+NFxxphM342
aR64JT2TMFXvnJz1sK0uTzlpIszGpQxjEq7ARBIqyOySlQLheJ0dkG/iTce0Ck52lr4L3FybvtGR
C43y1ktsiyw5ieaO9elUAIUo25TAXQ3xKHgKpJoIK6ss6cJ1U/dVGqY1FwRnLKs65hKPOiTiR8rk
NF2zrNlRXEZntnBhyMqJzy3+hGkyn0tT+occNVvYaW4TSgEyLbIRwAnc2cBRLiYjx2zYz2jLYAaQ
fE6HwiRt0wtOX1+ZIa8vuviNV/i3nkBpIxxzp6d5fTJcwIt43XCM8N5YE5ytJUPKGs0UilwUG7Nj
nSnXt2FGiGDYqDfvm6jMXeBXzN/ux5meF//ybomPnpxvpyHojs5AJd4jbh6ba/A80gVeD1r1ucqy
/WNjm0nHhmlh1EPw7bwQwr/y7uISa+eezDTrXGos0zzm90jAmjzMuGHiw+Il24G+s6E6DQnJdWaZ
g2hkeuJ5/MlnGLNbLSB6RcQY/7ExTY7IdmVtQ9UwqWwYaoOgfAtkoDo76q6UaxAzikhxINKS2Tvg
kAy6RWDguE3puJK4k/0dQT9Q8Ut3fjDS7DFwr8cx1PK03ddZvGnsMbtYtLpDTJ/m2c34dNIHApNt
/r/KDZRTwGMuSdHFIl4YG3rXknpSqs9Zn5Zf+DlxEw8t8JXqLW4tVoPD+DfIN1EXuRfXmuIzIsad
k40vvug/1eUYZOWzY074GXSm92ja8Bxm+rO0KL4MlbsN4HzjgOQXIIHYSdj/oxV04aw2epfkB2mm
r7nrPJD9zt0j9o9QSoGmqTsPpDM07hay4j59CiDEHmsKaMTevSVqQaE1+ZMZu3fMd3aGSD67CQ0m
7YNfOKd7fTu25jGYMdxiyqohK+GwjFSGnzsfjWYiJHLwPyBq3HVkRG7oo5KqUY4vNWjLg0DxjC3e
DWgK5dHXHpwnVJULae7rA07F6joui5/0k34bfTCG3xvCU6fQd+U/56SaKZfYy76fQXnjYiZpfmoE
la849d/sVgRbZgMIQ36g0Ot34Dio0NYG+pT+TVSVAaiL7xUC9t3Y0IOxXDJ1syQ9yGXAW2dnryLP
WVrqBISSiUUFaskoQFq/hD1S+C2a297v3s0xgSxWLxdpeMtmqJGf5CJ61LQ4D+vWxhdAUAPVCJDv
vmYdbD65cYiDbTsCVK9t7gCOm95HZp6FzDqdDZRE8syxuY/uUFzKsaXIG7spuiIDlveiPgiU01Po
kQ6oSV56ljU3h1F7crHN2sKdwszN5hAv1nDOaVz5M3D+JIIqxT1paglHsuoOPTfqVp0oCUy6x7mw
fnTpUO/bDiHZCPN9QAmyyXNJfTICSoJuOh/2pj0iiRl1Xmlx4cBDeq+nBIRuHT/Z3ltmavVlHdmF
3/Vnwdsx88bauno5bDq9uiRVkxJhJ1+9oqArPc5nN4Yg2UY2KiIXBXedlH+NvLX2buf2oTVBEgWK
SVCZDSKZAKV5t96dvSLTt/YM3twuaH6VfRgVeheKLrf2msuAv3Bn14f5zrZ7bdfBDMJqgkA4c7wt
cdCniQvlZIve3dKpYwQKjoYZ4H7TYYw1YCZIgfewKiQgTyTB8PTdKDLP/oT0qQ3bRkeKaHt/YoZz
I++fOpORZaQWCzkAw0UQ/+hdyuVK2txGU4FTXD8lKAnDFLs9toGY3fU4F8xSjIBrwcnKi/ABuqSU
x4MFLfI6eBnM5c6LrpOGoP8oPCxBvDFuW5FW7Uoj/VkO+cFuGXgnAgJ2+GbIvBqKJ2HQXQl6BZps
Id9l4OrE6MShQz58aDqGD66tIRtppC6jjGljt7c7alRuiuNDLnzoMMf0LSyp9KphYKC8yJ+EIhNS
q3x2d66EilaBBehhn6NKB7dpqEmVuQD4g9Jw0498k4m1/zkWI0GHkWi2GVW9DWTfWVm/5nCGNURy
tUGyiZ/+WGiDsTpMbueBeUrtadj09PmRldtRzAw/nTPd1vnwN7Eg0OtuVW0aXy7hSLrjZiQQ5UbE
3nOqU5owvOQAraIFhAXdiDTCo5u6Vw2bwE098KecwC/OI8PyYvbJrvfIO6ljWHrUNGmJodONpGix
MdkXVif3GIcd8G8jmRUsNghi4DJo2mHHMgmq5xS9+ZLJy0j11A7yx5RktWOk8Gl+/1wn0DtqHcXW
4oQ5dlOU1FSv7OhzhOK5Qf93LmB/d2mHYbWAJG3JzyFRIcQNJG5ceHo4ZPp74g3i2LX5AzxMHTZP
gbE8ya60k+MTdYxNLFr7PCLrOCSi+a2GRgcxKd8MqiVkscn+mtvNQePSoGRtTjvyKaMXs55xeURo
axLo1fXEKLO3G41bTh/QD580wg90C8taikcxyD88mIm7iSwT9NYebFmAE54OpiajlLalUbetjcYF
ko+xNErjnakRsFP1FBWwzbOuV7zaebpbhrk9aJ276w2N0h691K3rXzDhk4mpPsa21hmArF9jk/zE
Ac9l3tPxGIP0EYeeeTSyNrv2kqUEV9fvssne9VhFDhXRdvIWyp9Jckbv8dFQmuGbLUO8EwAayN6J
bMphfHBQAkvCmiN5ySaCLpLY/DPRYcD75zMqeNXF9Jd5g3Uaj42Uv22oFSx+8Gktbv13vWqXSSfp
dYhVdma8hP3SlojcCIsnbiZGcMB8EwUcPQS1WQ+9MsY2wnwGJgnn0B0ah8xMXlIs8mHNjGovBcER
BnTsy5LWwaVQpgYvuKy3eBqnBmkoTC6+bvtqTPya/6/j3tfu+tCciGOu19Np/bkyK1gjfI2NaqgY
YE6h8C8Gi1Imt4V1NO0kGI84C4AdGNp8WZGSArBJNhY4QltsaocoAFv1XY5ZK2Xrkvxf577X6utT
vh/9VwHnvz5vfeB72f/9Av869/3y32/j///c//a3rc/7r//p/+07WF/lv34Qs7u4wJRKIPpje6At
hAKGW50S+bwio/d3MKTh6gp6mnl2a7XQMtfollbVWIRhfsxTw0yTrswyfjq19Yh+dbmSt1s+2VV+
r9WJ/IiFa+56aixkcprRS6lZuxqaflXPH8odSIG/FehFHR0TAK9kRdE1t8bycerya97VTFMRntEV
dr0Pt5jBICKjuWQObTbqiGTYLhN9EtFuErmMN4ldc4Os0bMtAEQT9UNUyTbAu8q3DGH9eTAxZs9D
5H5ouv+a6U39uCxjdLVgw9ys58UyBTeDl8ujZQdPQSBYcrSNd2bGRYZu23/EKfbjTO9Yc2uP5Zy8
TZrfPga4WCg1eK+5XTPOtSTRNpHrv7ta1RFk1YjQ13PjNeoAqAKnLYjAex+sONh1EjyCmegUVXrt
XYPoQICJeDWJ12W01+rNen7hP7sRqZGFvSQP06eejW9Ne/enkXuxC2Aw5Rt1Q+Lv8qFV/suc5eVj
0BTT7eTM2CBIsX5cIMHLLEgA3fYgley5Q8acBx8+9LPW9cy3GRHjqSNMfqfp/bYJHPuZoThQFwcZ
NDrB9rlB1lG0Xf9nehnX50TagLjVf1RqOIfy5WGR/h28J/3QBfgenGy57RbvCZM+kiX6JW0C9Ha0
cpJ1TfjMNTwvUrrJygmQqCfDpL3kbvcYO236OGAMv8e9+ju3HPN9yTq4ecKPDiSeUbOeIGeSL/M0
9ZF7i2ahITxCSirMWbetxz9DzwdWw2g8p8FSHvW2hR7ZuzTw6LOJvsWRUBabBFv3DPBpFPR+Mw1k
hpOM6QcSd9TmGF13g+nd07M6eo6Zvmd4LPqAfMmAKQZOkfQHEEvlDMnEu2UXPxPPre9bWQC+wmvV
QGveuzlE0Rp9wGbJ6fam3uQcIzmYJ7goIHRSVPHMgJcsZXVnlbBPyxRveo2Z1QPC8p5NeNW8REyX
qrP1N88jaIbP2qQVeiokMGEv6/33sWHwA2233I6Foz9BQ74sTq4InTl2S91l7kOpf9ck6YfeUHev
0KX6Ihs/LKD8N7OtJbfLOBUnNTJtes/9Q4MctSiRK1Otee/kf3mT/a71mYNnjTLcepbcNg+LJf6L
tOubHSQB6zULPhzcKe9GIkhNsHAzr4eg+YrtjJvuYKXtEaN3gUVI29ZN6z/7LnY/h6Q3FCScn/wa
cPXi5YdeQ+oeDXw3ZzH+mpsqvW+TwH1yWhTp/JXfZSnM09zTAVe6iVPgmoB0SsIcXGpXu3jh69DK
0n3DfkQhRa9erKKa74zM/cz0enxTRi0x6WpJRI+N8tqbDuThJgMkGq6H+YTNoRtfTcyv24J1FMpe
hlKmUzoS9M4N29QBsNAa8Y6vd/YGlLZnLm3niu853lPif9KRz7MQT4xbGTvpWz/+sT1vhouQZmEw
iPpOy6y/6y+rawJUU9Xc7yQ3BR1+xBs1CO7OI0Au4vzstzx7tZOoe+3nSVwIOjoNDpPPTOeLi/a2
PZT0q/ZTVtMAKjGvuG5rYR7lMK5++oSwtOkonuGHFHe4gP8OQhqY3FPngBZa362HVYIxebGtn6lB
EzVwGv0tR+bQzrihYMLEIWA/686r9N9kEflvKGnkQfd6mGYjVTyoo2+xT2MjLUlMdLljv+n4vkQk
3mA/RFfXNwmiTWJWVXniX7KY8q6Tg/9bP4DMbEgS0frytm11Fvzjaamwl3ueTTCIhJgh8YmyltKO
TVCxvFus7txi89/LxnyFd2ydEZZbZ4207POYpAEdR8hLtd3qAkEF3C+6smgT2vyoe8wLhSxphsxK
n9DnVXQwSQfIEMMxEyw8amBf++vj6/PXvf/X4aJe7V9PERp1168X/9fPrc/+j4dxLdsH1ygPUaMa
4jqNknWvpyLHrYzN+D97UYIxcbOejBvFnbVzgJKVPt5r6r8RGYK8QeJocbCW8zUYae2yyqfZpDa5
Qhive+s50rMJ6TMZjFzVzmyp55xRV3hgYKBEg73gfWh6i49GRLi3AXLpBrN47uDted1Q/PlnL53z
99aS3i5VD7oKl92rro83s5CvDCp2kwqF84PC3sZMUm8WdViotLjEMpvz92Ha5eI83eM2I7PC9x7q
0jMB/cy0gIfGhnspvL05JcvZxz7CoMRy3o3JdbMqcoz9ORiI1IpCtI4CgHlX46vkd9gSfjBZxL/W
3/j9a78P17fHahzSXnRa339rg2VmkETavO62TUpBVjQC02JCvp3qfn1v1nPdCHYbYM49Sh0SdzPi
NUffPjndTHdwfSOT6e8KbUiP3//hYen2KMK1g7k21dTG00uy4Wccugq9phMURhRCMDby0OaME6p5
6Kp+57pXqD6hTjmImz+1dPiLNMLG5JpCnd0HSuOwbhaBOh4PtTWyzNWbrZ0SkGY2OkTAySerzOkr
64gqehMQbnheHEec173vDURBKI7Cfy3TwAPLy5WWZJyCdZvAKK4VP5LV/o1ocC/oLd/UsUtV+5lN
/z97VeBpJ6u7iRg5IEipX5YMg78AxEm4kSF23q4v7a7fze/fMhi0OK04/7lexOsGvjU+2O9jH4sg
rvDiVKsreb2mA4fE9qoek+3sDfM/F7U2Rb8jOd7XjiA2WBLTgSuKK3ndaElVnVocRUms2oI1ObXf
sbUeufdYyRNilz395DtFZBHBprssL1MSOVyyV3e0WZEGlMBxNZV0np06yry0p/uv18F28s/eeo66
PwrA9eS/nrNG5M41tV2E+nigLLju62YZ0GZ/H/odGWHzzEoc0f8/bvvKtIcv3/3XOT/TDzoGTN/L
OyA5622mm5tTkP2FENjQtRWee6br7CIeoaMz4caUidu0894WFQU33ezPNWAHqURdkdsyc1zatzLF
5+AEUNWZd+DbD8T94s4y/N40AeGruiZpBQaDcRERHZOgq3aGk8eXWYE+LNk9VFCfUAp2NaAPA1lL
pZHyQ4hWP17WTV2bUU2rsXqHwoQtn0jBS4dI5iLd2fvaWw9Rtuk7X707q2qpu2jZxVDPSAvPu8Rq
s+6tD1ppcW2wEhw6PDosVNMdlTIDb2+8E7EqrT5U1h9jqZpDKXXrgTn1fdrHn1M/QazTnWI7BRkU
drqmWymSmDfd50TM6dExTTu6cCOUwWUJCB2tPufRMkI6K/4pHXGaAJfU7vF5+nxT8MAzh53rTIMp
/ACmI/4VG5japqWdLizF2gfpmJT3jYmmJPLXY9YpcNWY5teJuJS9JWx/3ywXd2rao4fuZ0t8WPtk
C/FZAhoNKcSNSNRAz/WUomCoQZaOsb/s18N1szjDrexzDbUbWhV4Ou0xKoEJrxsDpsItElJU1Ayh
EtB0ZRf61nThAifUPTd6smTbOTCpSDC7KTeu4TXbYKhehiWZjn5U3lmU9I8QWAknnmrSMd1lrndJ
E+ShVv/fTWOLIjS0jih5jQKqOk/CBPqnOtl+P5VyzLSJSbBHStV0oaYqrute18XDAY7dG1lCXWh3
8xOS5OlA9p6L6JCNb5fehZSuiGUcdeNF5uBZDCxLaBrd7sbvh3ljl00KAKyDF7KehLHkXLBlmKpm
WajqJTVfa5PTUtuQIrHXBvqcaUNHUXh3cRDEpyaAltd2H0GB4o06y9lURRWvM/2LDQvkpk6pgw4S
Hgjeo9MyopmiDpgWI1+zSCs6ej9GEmI3TMK0Nz673vDhF6KCUp2LUadYl2B2AvyNuCmr4h9V3nw4
GCTDrw1cgYOg24FiG6dqCtIPduCML1TVfdSoG8Z9+jAzNSfLjBEzD+avzUD0JA6XsztQW7OQ3uN6
YXgh/mBPERTWtgmbGlySdjbsyTzUrn+uSRL72kCTiGFYz3pJmZ/MLUfrP9DR8flSQD/TPWaepvb8
CqbsaCeghbnh2q2N1JeqFNFr3Ho1lf/xPeNYz01mTfyCRVz5OtnQmu4/px3rYWbCxg5y53e5SkrW
KcfXrteW7UHmYAnVMB4MdkRcuJqW0IlFTZTc1+r8On5D8GvwY7NZ99ZNAvYKQLE8MhKjYMVT8dE6
3GKD0n9eX4asKr62Rg+mwYGAnQ+pQUYNr0FUhCLbSyhclNqkIgYglVGj+gg/AEOPOFlIbLcUNJFL
1AlEY8AqO0BJZBzVbb5BY0l7O28vhdHOZ+Ea+MPd6sdMFCQ4/+7PEqTzOVOPrXtlP9G+SeUBGTQD
qq4G7q/dDgfE0WntrbRmPAPr8A1cXKDwVkOvFu99EJqn7yE2UDPIdUhfz5F+e0QtNh0KOxNc8urR
dd5Ic+ZHUgwSqS+TSgRnLIgiZ1DZdnihQHPp8OMyUhkREDAQr/NKE5H/ph8SCh9S5cnHDXEd62Yd
P0w1uju9/Gmq8I51Y6hPZH0wb9x8GyWVklqQI5tbcBWUtGdUm7RU8p911sMMxj3B1ljnO7qaB1VK
qrPurefWQyAP21qDu2VGbgL4cewfu6Ql8K7te5r8JnjuddfCEHgzzvmeNgey90SNgOopBeFNX3vr
uUYYA+ApAGOlemDddD2zBoyiw9ehFvkUqDFe3zQ9Xb6dPRc9kj5viyJJ7su4ufvXxDxD7p6neVgY
5mMZ6KDUhqS+N2r9dqGbQhUAgLdCE8RxNt660nqfgtm4mCNEkQk1T6f5jwNN9409dN6GYlfADJ/E
2W0EGXBTaMtz7Y83kWVFHwZZS0RqdjcTrbJT58+0ymJlqquT4rpujECEnt0QdkgmKES/xrqv65bC
H0uORInmIPBy1ag9PeDXGR75VdLo7NupQbvld+hAcM6QOmoD/bPsd2ypfGehOB+hRCRXlNVvS+AV
x26QFeTyiDJ1Y735qDUGGeymaAphPOMEzFufQGAidy0g95sxbSb65ctRQ7TNPJaEonjOIU+QCIhZ
bSoRxf4t3ek4plSf0VMn92aGnhflSnDOGSxvJgOop6+9CxbvRz9rxMHQDfgTQ5/e4aHMHwEevuTA
oT4QhJm7sVieDB+Sfj/kfrNFjuqHrZb/szEt8cPGrh/TdiMuAH5soktq7cPyAAUHDLqY3oZo4AZW
0tYKSvO5FU773i61dkNMFnw+Gxqj3mmUL4cpWg7pPI1Pcxf8XJJsCNejHATsoRf02vw4hlgovXez
I7WpMDz7bDWF977hYpweTIgTWx2WJnQFbn21oR/N6d7vPOTBxfJWkAz6WtYqTFWLvHA9xIxwMLPA
e+RCy54zsGW2Rcih3cktgX8trRLbPDRmD1dyWOaHPqARBFP+2PiAwCrunZsY7OVVlIbxkCfaLy1x
fsS66J+KpkIQDGT9xXESsWPi412LwQ1Olf7IdLO++7J2CZ1GfeXW85XXeZB4jljKpZtylAHJyjBb
ER4Zx6yIsgvEsjxcyv62T9JHSNGsagsE34Gtz/sZauSdV9Conep0+ZGRegtXUr7mOS0sZ5qb1yIo
QpEY4gGLWPMaww+EQzk8zz70oNYZrmUtoW8m3KsqrTfvDTs173GCZ+Gy6NdKe24Nm4q1W2Q7B5sl
CRA5zpCaWMaleGZItF5GtFjMjlx9U9hU/mpMnpdGBv4l4IrZ54NLHGf52sxLsZcAh155r8R2GffL
5J+cptWu6yYCdwGgjr4ZQXGbRZj53eQEkjkyyRiEVuDO8Au059yFH8c4eUSFHW3JPfKh5fPNs10X
zqFmn5pxXADWBzNJbh79zVr026iGyQtgun2gmcgiyLym9NZENz7mI4ll9PWgFurzRJAMnvubIbGG
I3497+qzpLkuz1VRPcdu2wAJMvL97Hfi4miNoDuKIl3U1b4ysuJXYJJILcVvluDIrIVe3naTT7hZ
pINkNvvpGZ/6k+8jYvNsitLBHL/EhvM8BgA91yOGUJRLdof0VT3YC1JJugH1ttWLJwruNTq2PgpN
w6awvxwGxGQbe1yMwzg6eFes2wwD9uPX5SVxL+3iVpu3euM7l6mXPbP7B4hs8abGhXGdl/ucUuG1
sIP4a0Pa+B83t4Nzk/3EIKHdjOTTnaK6TZ7aoshOhacdSui3NyXJO7+MLn6b3PIxgrj9AqTnyU+z
9sl3O+1iUwfb0h7FiIGUvl3IerR02KIWUiyS4gNGlM7EK4c/5bWMeGPj4iO7n+ZbL6epr5F+9T55
qbGVbamhS2dW6/JXtwZdwxJfHwALBU8eKcR90s8vZkdLxMHYwUwZolg8v4zwOb2BBOjsrgaSfeL5
WVhOGNeGcknvTHeB9RIlh7TwtYd1k0kWOBTkhsW5d4iaevGIA+uHbnp0u3R+McrySHtkeFgfE7kB
qnoaiGRYLvB3QbksUXJnzgT/Nl5Fe1gdggX55wGhEdDgSh24KeepBOP3GDCcjYslruum9WKghRjc
+LYQJYLnCbcSk/koo2kdlK54nNsX9Bz9k602vWS8STyJxWryuqeqnx2kDeP7ekQZz9wtMxLOxB4k
PGR3iMh4csHaQIcmoIXu+2BbnOsWXDf5fPWWCtCvrZrfNnzWcIb/eLGDoxfn00Wz5MwKQu1Wop8u
657uuePFmMy/VomKB1RtAXRJkPung0o4dRXYcHVEH6O+rHuJM6dbYHJwvLMBEcTid8vVZFp6nVvr
FaB+f2Q9tVzjav7se6s6LSg37t20L7dV33CrUYdSpMt9AoLtbEfp23qqMNwyusH7dHQzoYWUXjlc
f2wep39+zHTHeWtUZrwvdChSPbho3EJ9/2TqQXxb4HKNTI7WU7byQ3qIJS/rOYOv4IkriAgE9QPr
OdSizKWi8V5ixX+SJjOEBDLabn1wpIx1n5v2bn1wTOPXOGEKk9oJGjGW6MLxr7odeE9dVsht52na
XsaWfQqGTHlcOv1iNZSs1qdUrek/9XTQpT9OD+upmnwjBryoOgZJ4z+ZBZpV0F+Up0kIcrPgSueh
QWNQIpeEk03CbgZo0yimE/bBkQY87otxtm70MV02QZ7X+7nQxP2Mg2mfpC2WuhljWml63omGvvmi
g0TDZS33lk6yITAn/xYogH/Lmp8ldSUIlRLYDmOvvFRkDJxnz0puoxo6PRalmaro2Mtd4GDwwDdh
sf4qZ2Huamv59KKKFHtmGvXNOf0L6+GmsRjH3guDJCCIq8XW6MrXzLMeYAG+90YJdmFEAt9jqRmK
PxmT9I0j5WNQeN1WOtkjLkC7WC7MBTXcLflZTs5rkJG+PWgIDKcW6eLCZ1kl8tk1ASdHKFcjgZbI
AkuPsKJF7mW7xiV+JOPtNxJFZ5MahBxCHc2916lpbCgKE8X4AMqU/ekIc18LtO/6MKRPOclXncRH
ARXlTJzTb0cm8tj60B5jf/5tz3FwRJXSbZeiOviTM95ZEqvs1GMUTenERmgIkYpdlskYKAUSSU1C
2ycIX8Zqs4j2tUre0Zjb3HhTQaSIl+/91CYCXfnwNNbr3HWHixERRVW2Vbv1fdx4or4dUQ2iG4VV
oE/Ah2r/0yg98u9sq94Eo3zITfzMHQTF2SJ0PHPJn9SHN6ukOCIaCKENaR9uQshClMKag+oUy+lK
b+33Aq21DDTvGGvQ5fziKV+c4JC2zh2McYrYJM7WaYSozn6ZCLth+WfutGr6nWQmIJTR3NYQDrdB
oG7bJY1zRfpyK6TlqYNtpEHYG705I2GScW1dSM9lhe4ApNTlcWzLX1qf1ieUTdXWxZQ98GEfhlz7
PV2SGBoSK4wD/Bdilad271paeuwyWFQ+yDQWLaHWL3+rJj6pzpsxCbJjaWDOnk3v1zB+S69JQyti
BtRDUkamYd3avXNXRdj1qMq3rOf+D3Nntt02sm3ZX6kfQA0gEEAgXtlTFEX1svWCYckW+r7H198J
Hdct23nKp+qtRiIxKKadIgkwmr3XmouUtNpQcKsFPBAy3roSX3YwNR+EzgFUDYpw7+fOKYEyjkEw
Znik2zBQV3BdXJGRqeCfCHFxyCtcY8PJ8co8Rqku90NXfRsjRZnNcYd1gggl8Qt102XZDRl7kDQD
eT967JTHMLxkefs8qC4643mUJyDsGPvLCskx2XmqjO9QtKC3vPS81T3BHG/gGve9Z+EG4274NIP0
gF2m3Nbs98ltSW3i1BIYNg2crSZm4VEuqR+EU+Qojw6d09yVrvkYF11EkhvM6dhFhUgJOzZvBjvd
j3EO2BEGqRLmm1+xfYxNq9gA0bmPh+rsAoRZOZPXXxmNAsSFUTgv+J4oiVO7QpPE9RdQNgcUoRs6
mjdpHXzJQAcc7ZElQSdJu0xHQrOjnoJlU+0LJ8GAT5KiY2fbaCadIc95B6NY8sUQkHvJC67fZqf9
4NSZ+YFAnktu2sZWl2wTOg9YZBo8JN4IU9xdXNgsv8XFbOjVdo6LJ6elCDRCQFnZDbRhzOZ7PMWH
wem4bUbMUJWBhJkB8qYUH31Z2neBBB8jyKHYtw4NE6t99hTx6S7uRzA3BFt3LHBVbQT0DaarCZsg
Ualfo3zAodpSVMbTWq9wiiNwaD2EUpSn4AB+GUCAy/kR7rPncOuz+IA7aP0oU/UaFN67gbCN2kv8
VINsSRosGipFjzC3H9HIVx5P2pc8a4NDHeHIMfvpVPQuXmeBknsu4e/Upr1x6lSDL7tPbT09gLg5
NUty741l5Na6Z+VKrbB9qjTkIqNhdWIWt2kffWOV3hMZe/H96CS5UpRRB7qIPUMSTKYtv/AyZSSZ
AKB5stSYrL6zQgtXqh8nJiuwtb1XfSbyim1aIwEDyLGxG31fhe3XDKP7NSyAb0UDELi1P2YDEO5o
5HelV78TrGsPJpUOFHOl245bdwL978Xzi3J5XWy/QojOGwE0/CZeWGqREe2rzoMLGpnHeLZvM8vZ
dp2dbEXh4pxqNSif+azYwzo9UYp+5H+fCZxFOrzpjTr7Ak90lw/x2Z5IHK3kvnIaVHNyE3lAlRw3
uS9H9eTZC6/RPWYW68u6kQxN5ngckHTRGW6YEN2zKJJvQWSGmyiJ3xQEVTN0XryMZGst5CusnEfT
x+k7pfIi52LZBQV75BbIPcX8TebSW7PARpcito3lvBD4vpn64rry54tDHXuuSm6eRiCebtJLOhPL
xtxWuuSfVJ0yFlIv2ch+Nm40GV+r1FBHX7BtT7nLe9OElDs3uyAivM8LyH5zYqq+IkrviCTKTIu7
3LPJE6VCoQ16fvHGiju+8+I0oJaGEsINrTNahzOFPCrm6BZjdcqTAa2SOFCOAKg7MjRP8qW2aQUg
DPzQeALwZiFUbSLqBFyLdO6LbRi4z2K4HlS9T1OLyWSisyZxlzcu+ui2ren+pCb1DmUWC0Lza1bE
1jqo1bC2w0M0Ro+2ErhnkIj7Rv9IDk6CtZlcMWWpG2H6eHCozbHiXptxt8+1sjcqrCaq+7pF9Tvr
6+fKYsGJNJdNS5FuTJGVq9mcPDzckEmaiiG9QXS4oSwUrBCQ3lAH2ukpOEUEqm/oGGXrQGfY3Mfg
PenxQiLLYBKz76mzDWt/8BedS3ii5PCA6BLN30J91O78Bib0MQi6CN31MRqC/jGoHyLhEe9TRsA5
mYs0uQmsRKAL1QihkbZ3FVXHZPgeO2+y6i/KwvtPnUmuphkLRwMk1UN11A0OocU+8OyID2dtmPJU
VEhrvcH+oNEIUzt35/0oS0buovygJLubvSE5RgXafvgFc/Dd0tONMwsMORItRWLUG2q79e1oo00w
HMrvDfIDXbNCAgews9HSsBiRO0qzoEi63l01Dl+XoO3fpxZWqUk0QMaGc2Xjgcxs1my5XqOqOIxG
tS8778QWfN7C0DjBlETsQhk3rJYJKW7G/SDc7wbZnKkl3V1jMpRZ7vSjjWBxD77TL5yStdfUb/0o
LeIBaE2DeaYZ6iWnGL371lDYXvIkqGlSR0dTE/JMnCpumJj7ILfzZ19GrybkNMaqgeYQroEU0WuN
P2zjzeX7hOoLY+LFRJq28tLwVs7jU+baz7J012m+pAG1+sMW4euc8JoDD8SU7LjzWp+I6VQR6KhL
wt/9/HlyGNCaMDvn+B6wSEc3Qz/ITdzJq8IRl6BU3bHHr7RNTfWd6f62qfzvUUBSVV3g7zWb1gDr
TVEgcJdmOOqYlQdna+3430TIzq7BQ7NOPLhaC8DB1sLa9XN8V9nW3tCTjUgvuasSALIC8XJlubDU
aX3hPkd1USf2s+3Gb7XbPM8T5Ud6wRBDsRrFUXvX1oy1Y08MoYVWASkjENLOHneCv0bhN9kGZkee
74zQGvUWCb/EzVX5yYmHd5RMgKSLeBMmutrpiGVtYVQTUzlQ1DYi6ixqD+gLa1j7Bqs3A6pFhVR4
n2URnUcj39ZT+C2C/76a6Zx2fMUor8/noOVXEzl1ATdG3cAqXhATbXySWjMyhttaHrCA0bJK0Rgk
+aWrenVdufZVRQzJOk8t7INWiwVj4dWPxETnMvxKe4N0AETHIjavJyIlLpUD+njyCeciSLehXT2g
FrLij3oEtV3FKHfi/rVoHgyXROjKIOLdma3xzng0WGxtnX7AQVSxWGoKvgd5wLyTWfgRehdUeuvv
xlg8eY7FG0Gtxs4oOIH188CishFtRqyYhtuQ+5JfDJncZwCbvtgB1cPe3qMK89d0Ksd15oJSLnoM
seDnQZ4fMCllrOrKfNP3dFI72Pv2jD2DvcXTKML8KlI/qhoThIoLtK+SL0MaWZJcyYiMc0gxNFG9
+GygXiYCOt9ahndH6juQgS7/8DrIyCQL+Gp4TOfgxbTgwvSt/W7osYWDk4NYTH1370oDR6OLTgeq
IQDZosp5kbCwuzB/jPyj1StkegtzNU2Cl1m513owB3gO7asVsMUjyxXnELYCr7oELnWVejyP4YeP
ieBhibddlTotdtay8hnhMjizmd1YTvWV9vkSAlb7KzaBo4zcZz7R9Ry21nHhrKOIyLOnOQ5xLUT+
TTea555gSjxlIK2d55j6T4gpYDUu8fRlRCtSx9WG0dOKoulcNtMl1xNhnl2zZoFXbRDJHivuHnui
JuWOizTd35sZASKRr566Mk6O7OpLSjSOQ8PHPWnTfg2RbJRLRT1h+dS7BEVGdfPa+97aRA9FsscJ
t2YD1NE37XsbTNOmnCMG8gxItUmR1EljtONAcwoUHCuj6JB6RtjjaT11IzatbIkrL5eFJN60PHX3
NBsYuhxFuo/v0zTBqSGKud2GZrlOA/4/leOxpEqvKgkOjxjJBcILdOQ97TRpV2wp9zps5q0cerkx
PWT+fZRXuxEu57ZJH2OmKBQGDpk8TXgnsoicgQB2lW7urUZz8RE90DRTepPErMkHjQ5i8o52zNqK
welosCcngPVDFuj3WEHt1OC9maNUBygqZEUkl4DQ7bXrmN9JOpe4UBi664ZExT7cjjV6hc+no/Gd
UshMVZfEoSEdvgVNbqxjR6Sgv+R01ES8icZlwiZom2zYK2Z3gJN5/oZCqWTLmKzyiKS0fBzlgQ3z
e+eT9ey3+0S0AqIm14HFY7TKicNaO56zZzkGD9vUe3IEviorWQgE6cMwu+dpWIqqtQe+i6y+ls5U
EKHbTGn0HQLyc9CEMR0aaRVs9chkqI2cSarwb+aIxGyPAe6ItBlrQ29AHqWh02mG1n4gbkuZCv97
mouzJ19Dc0w3IQikpGk0TX53S2YVZSvT5Q47d8BabscoQM1gYRFzyviqKKoeXy2+X8V2Am3HG5bb
9n4Ck1XyinqSXh5SggdXkUGjpKnyemfV3lsZjhOmXcYsbQGctNWOACJJZEPOdD0MGzW61m6uPeNS
JtQTbXdeh1EsDqJrHiZnqu9gBK37AK3omAW3vSnzjWnbZ5WDsBuHmO+xdw58y0PQywLQX/rtIl0g
tTAxSaOq0kMs2q3RV187oujXwWyDWaleest9hIA1vCDyPjc5gWaJO76gw+tOQ0y8hAvdqNfi7ZNp
9xM7/BtV91cs8f8FdvG3P/JX5vFvf/L/BHr8/5DiqKH7QZHm5f/kLv/GRd7XP368//gV4Lj8+X/x
GwEZ4232NHt65XoQNf4bi2wBTKZYYJvC8SyFOBpC4E8ssrT+p6I0YHqWFKanPQnO+CcY2YbeCElf
QVCxHYCQzv8bGHmhEP7KRbY8XpQCJya1bVrKhcD8K6VQ2r2VyQC2a0DVGrHJTLHRru8lm3aKdqxF
2zGhwoN/EOxZvMe4b62bKX+snbFZwfDGW0HnexvY4YWV1bipDeLV6NaVh7AUG7N8UfOkbn75cP8N
XNH6HTmpxPKi+TDdBWG5oGTs3190jkaotuCxrTPbLrctgCs7n5fxDXZF8KOpFydK4EAs94ZboBzD
sjUtDjLsDv/hhfy7T49aozY9h89POMsL/YUqbZsV31THR96WzNT/ccLSewLtNi95pQ65NKpyP/RA
4IFB1vQ2z0dzQ8/v4+8vA8rnP66hNoXrAPqU2Dn+uIZ+iAk1wCK3TsuJdAsQd4NvnMkRYmjMArn+
+2+j0/zH70MuoW3+Id2KO8d0/vj4e98O/ERUBEpadndTMp8yfn6jDH2pDdbElkDKlM+B+whHmFJU
AGnKjP3ruWmz02RxA7jmVTYML8S8diGrAD8U50FagFBS2MmuhZNUpJN5SJCWraq4+V7Qkysbyzpa
hiMObkboOLfVCosqEexVeqypNZ3GUj9jzjXAf8HfSOLEw5cfRw+oynCkZO4pKjEPGc1NQMF56Cv4
h+GSG9p4ioinM5ExS6Byti4fsmyeHodWbb3cBgTlhf61k+rntmPTwibtFkkcnY5UL4hfmuZRhr8F
pv4GwwDAG7//wO07XonmPubeu62Gdj+EIjiD5gCwkg/7aRzZmJO6tG5U+NCy1ud10cmyQj9B546L
kSo05nrnXE/90U9Fe8Trgy6xQ3IN7OeQpkClB6girj/NN5kkZSapEr2n/3PTDiNFbSs6k2gM8XrV
GQCqGsLUgHb0KwsO+A47ltqMbvAI1Anw1H7wUHA5snqdawGOUhEDLSihgKh4LXtCVdzBDbBI5Dk2
cYNKTtCJbR4YPQp9AEEJ2OKjScjFWarp1No6Rz2M2XFJt7w4Y3lLHTHat4VEtFySI+FN04kdw3y0
Vfs0Aog66dq/8Qsj3FlTa17VDqhJu3eyG1dXHTRAT1w1L5QUu2f2zKxyxLSzSwp5rcIIEhbUS0Pi
sGAq148kppo3Y1+KU2GIE7LAmE4Y26SEfPL1gnen0UNMrAPnCUA4hgURGQNZCKW3J+UWYkc/8fud
D19nJFuhakYlVvSHgU0ey1RrQ3R4fdcuJzkYX6TVPU+WV12ZtijXlpEtCQZ9uQWRrld//9KJhU//
6zi9fOfAB1nQdj3o9p9D4i8jTUFtHqYp5AiJKE3SrO4WJe0CRJj6fq8cV55sL6gIon1Ft2Ss4Jb7
mIbE3UBJvJuz4RE1/DHG93rro2pAsj6ZFNw5Eanen2oiXrbVo4lHjFHTAIeoZ/MQzOXZo6N86rzd
39+PtYwRv78fyzRdVkSuK8lE9P6gBpvmJEOMgJTryRWiN5vrs3GvJgIyukp2a1zmaiMi52iwdYR1
S6mMNSeUHLKRy+Tq7y+GGfi31yJdaXtCuJYJRtmU7h/ZAH6WqtFv2RBHGIbXtLH6dcIktAmaorgO
rQFBQYZ9/++/VP7zExAWOGfLMVkze1wgXtUvVzRtCnafI5HdCI+JJcUVxu7LIz2KKDYKy4B7ZWJJ
/MacQukB1nRNa9saTgd8tdglJu0JsUNKWF55eR2eSwzAxLIzmAzeNQIj6x3sGnzzLtK3AQHTxiio
y0m1LXre1ozsdQc54DQY3XTuK7d8qIfKuG6zGL3wonppknEhjZkfBAggGbHxPIsgA1WUh8Sklr7/
kpfN14wq3S1d5Z8xHP9aQDHELykc/wPt8f9KbFD/uCjcG8ICG2DZNisn8ccNQp3BT8x6rtZjtRgJ
6O/dFKqZjgFax+xq1FShj0CCCms54vbnEaTHUB/iz6OwDhxze/DT5Tz6ew5Jm+Ims7Ea7sOB3d3e
B7OudsnnIdudS85ZvhzEN0zVDl94iAaJioW/6zmafft5TPNeuctREIwIy28EVnFoxuVInUPMUZKt
cAwhpwdHxCvJuBzReBzRNu7SsKMgqkL4EpwK4qwdlBUdID5vMi5dGObnv99s6s8lgiQXgpHDtR1P
UABbQOG/3mwJKTJtUjFKAfR3wb8jSW4WSfLk3fbdUO2cEsRZVM/nnhFsHwSUS9vEm0+fp65OzVMd
4zusGI1p+0akclWETjWpkN9aQeIpjrENBf1ur8oguXDjxxcnV9/DtHEOOHp/PvX5fF0zGRVTQzTZ
8h/yUn6MYlI7L452DUCEU03lhFLDbJ1yLluGsnuy6i/aAKCYxeOzDuJ3uibxdo4n/4FOz2EMsciu
pAMJOCD7YY045LYXcbJOQN08idyQp67P+pVRkzSAF5At5LvbsPmmwZK8sj74Bqkrex+RHvWe0E+1
nz9M8GNOZe4Dp9WzOuhIUGtpxZPViOpON3n94ZiVuXgGx3Pi+J/u3WZbwv97/Pulo5z75/DEtSOz
l3x0ruACev/92pnlhG6NhGhwHKKkfEeZn31FcbGiLSCwmVRLvQGUMKVbZcAxxHe6HGBJ4Zo22JD1
tiba+BxVOzhQ87BjfZDZy9EPO613XrJ3kz0RjcG8J8cJnaJNSvS0HJRQ4s9jCA/d50GXWiPOKA5V
eFAFpcYDTkngVBwNtGyeRxBaHIrhMBaHHmgVYk1AksOhpQAwHGRwKItDXhxEcAAwmTp7MBzD5xE6
dG33TPMrPxfJ++h1mC/p8ji8vHpvL0SSvZ72ot5ndOSnfeLukcZz9CEB98tRhwevWI4yPPTDIefJ
4RDekQAuigMZGMiDJ5xW/H5WUMOhK5YDvweWBic4GBjWg4PuDwubHnRNcJiDQx8sDwJnz+HL5UBN
R3OWJqpzDHwKSPs83lOWyrwdR+LtWGMuy8wOFuVu6HZDyCpzF6vt328Kdxn9fp0+aeYg+HOYQrUC
ImP+AZdPobbkfSUMepK448xsoTXHaDMRldzkU5IeqgD9jKtigzL1HCEFUrDVhwjJJCTeq7jKq0Mi
MFLX/dS+ZjZ0aWJSbsI2U6tJzdYlDL7qJkF3rKabcuph6Nh5cA5nuHBlocMv5jBwgUIaz9VST/at
kjBCTLUkVxbuxbOz7Ir4L3uX6D55Crz0ffm31zjTHS3VJVkaJWVundLOREft9/JKOCUrEijZJbke
J9P9Ztmxd0qZEkmYYiCYwwkE3RTYXwPH+D5OZvtWh/J2yAxUF858XyT8XdmVyW2qEuPy9w9c/LnT
k/jAGTgdHB7Lht3+Y8+jqhxNNPo8iPnQXzoHeFxbUXbKyujBoWOGZWZX1Xp+IQSrBCQdt+vaDHus
8RE8Vi4SUEm4M7KpJkytdNcKh+iq3oFca4X92UkMY122tn/399f9j62yVORCSG1KdvfScz/XYb+s
MkIuZknhDX2xVNlLTiARuH/Siw27qq4KvKS4POJjHLn9fZcGem8VT/Poybt8GI3/tG3/PREB4J9i
7WoqSh2CsYy96u8DGa4RF1MO4LuwkuVNCPXLk6W5MTUmz6gY0COe7AjbPX8XVaVe8FBqqWTNa74A
07mK49cQY9O66vUDevlXEyv8f3iN4s/SAqUaByA7dRlJeIP9Zz2EXj5WhoFCalJOIDqhpJzdMno3
Br7bwA3hlqjU2EW6rZAu06jpWDjvI4xdzKx7EBoolO0I7kO37HyRIhULfmEi+uwYQ5DaolfXX9tU
3nm1Lk9/v9ZS/3Om8LylHEL2lmUL688lZQvlrMlHGwwfmAZkmkPMsLnE4oHFtjYWiDhAF7046UGK
k7GcWNYN29ANFgIG/6FwQvsUZeq+jLHk0qtwr+Ye8DjFdk3FGF654wcwk0PRXOzl1BAHd8Gk/z0i
qnxXNao92UPSnT4fddbwpRgIAXTb+K0vXJz0PqnPXQFjtGQraMzSxw/X+6dW9sQ6+/FAgA7I7pZ4
oVNsaEoCnw9zE2qtqXY1MgbvoSiAxe2DEkpd1wkcE6KEhZQDjPMcuGqqmZ3rz+cmTPIbYaJGmAeL
+MvCRQiDtHfrhTUCVI885mByFzabHd5WNvKpoO7LXRNE0e3nc50o9CW9tqFV/XwCDApMViKGfe21
lAtcmiQes4HF+9x0to2aaTm5oNMqA6ZWQPA1mVjlnZlB1jRNcqviomH27eAIw4Y4hUQ23RqCEzJU
4ijw97at1R2kX7SPlt1/TfvCe6uU8yPKM6KS5yBls5aMB0CNCsNmY2Nv7pGAOFZ/iuxsN9lkAwcj
GRZ2WzxMDQodlargyEB7NYb6CmCrfMh8W21kzH44BRJnJbjKPtGltotSw+1wFjYpMEGAHfEXl3je
zSia6Ig9VGymmak8UeZj49XBLbA88Sz1N+m42VMGDSigkH9IZBNeDdS/rz4f9Z36+ajMKs0M0Ve7
ogmqk8rmZl21pXcsKXls82ah/C772rFRHSEPSX+i40yrr54pbuDrbeIkfk3tMN31up3go7ICFIHx
0rrhOQuhwWNhsMWZtFS17eSUXBE/ad6n5dIuK8f6DRb3tm8m74YQgYRrguXAY9H0+VM1ZfPGqwh0
RCvVXgeMQi17M5SvGYC6VVjTFDWyB9EG06MCWZxacXjb6nl8dF3SHJXbEEFCNt6qyLovvV0MV10Q
DFfjfz8S3Thc5cgH6KaGLAp4t3cYLuY7j72aIRt5JTG/3P3r+bQ5k5yirz9/+nx+0nLtRW0JW3m+
Uj4mjVan0200VNmVJVhrTCS1PDP73mlF4cKwXLQuNpFhSdA7OeKOhQ2Wakko6PIsub48G3YJJa1I
nqqWuEpV6mI/FQhPGMmt879OwEt3WFihrxZOcyndqT2yNib2ElMh4SIZRnWGtpUdQfJYlT0pAm3t
Xqo+a87A2bMrWu0H3Q68H/ECNIsPzhXtCdOxuqqq4+cPnfkBvAuJP4BEi0bRskUZLCj5MG+qKcye
DKpWLDa8L/WY3lfE0Bwzw5DXo3kXB5U+VQPMk9XnUzM2aeCgnLrolaSDdtjA2gw30k+bCzU9hixK
aTkWD5c0ipPuyp8nb/nR0xmI+UQO+26cq1NbFd87M23vuTPzbUPu9Na1u/BhqIlCSJBW1tINH4wg
Fnu8S+QYT3Z8DIwsvnbJCyW7s7T2ESPmygvt4Nh6zAcid8tbMxhxiNb9Dav9H6oyqvuKitaqWIyu
idPMoCKqBwXtHAuHip+8fCBwGZbruraJhSOvNt9rfuFhFvjM5aTbs85jepst4LuqNO1plQvsyw3w
6I22A/MUVt18SkrsbjMyedoK07Vfx5DUlkefpwCi5cqf7HkbQPvwjCjHoRo6Zw+u+lnmAr5qAUvU
aueT4QCkLNlorqmqzCdVBW2FuRRIQOGK5zLLXioqd7S0BDE+ts82sZThbUMZ0i6we5ptD0U+k/MG
cw3ewdYnA7D1EJradsD6qjDrlY7MHJWEXV2kqqpt16KeACprrEonMDEbAb4c0/QS4FI4iRa6RTHi
fc0ABfpGUtz0ZV/cIB0IblSzVtaaKN1uNnDa9sOwo60xPeLmKo+xIsvUhot2CGM4ELQ29LVv1D9P
JMY7JJf011OBTAyiFV35OETIX2TZu1y+C7ED5q2lGX1I3LjBEJGFa8nK4gp2+IMrAxRwo/zRmJX8
2ku3W6GsCp+rxXHC1ZgQT54gqs3/OhmZXxtrhzx7xXfgGARlTKxSSeZDkfSY74r6RKQgvfr0phZI
YDBz5dwUa4fWw/hNR2F464dNeBt02RY5oHNVOoN/bznimsRXDy1D7+zQbI83I3Q58itABXvw2268
2Tz6qkIA540EkScy34mxJ61ZEZMbD759TkBeWGS6IF/pf2iDDaMs0R6VQZ1CXlT3lo10qI+lf1UE
xXdaAy7hVYWF00OTCSSD6GHuanLEpxHdUdj4D01YvZlJrN6cIH/HfOpintf0l5LMu5bANa6XHOwN
yYjeegzN17LVxfemlteFr8IvqY/gxHfFqU0dUq/rbOAC2yiRF37A/z6VC0kgphezGfIYClBgv88u
PV45SvtI1wLbhVEne4PP5tRFhuKmFvcjrbBjEanpwtZFH1gTByhO4+k/dY3sfxZzCbtXms4K1lNt
/1n8pD5MPm8Y0jaC4LzD0sYlSBuU25DHA7r8fCcg/qC+Mp9qz3mPRi/5oWNnU3jFQJ+ltdYZNz01
mIo5kD7ckq6yL6s8vUg385EteuIxmtSLgVDzpm6N8b7E97Gz/fkhmLHCQvE9lG1OIJEa8/uK68/S
qfX21IWmB4+0LYjO04+SUsTFYPa/q9N8uLEJOv/8KfHbb9z507luXTKWAbWdyJS0n9yIhCUrsC95
GPfXTkdUjcA7RTgXevjB8z0uaug+YINCpgM0Wgw+2iCPrBA7LO9yac8/AhLe4wGhJ/78O2hIl5oO
4AHjWr4vhZqu2SVEx9gMqETVnjxUbod2LiKcAQo3ohR05WtrNMozak5OUDS27EfMHRb1jyLG8+6B
uF5xTVjGJ41Y6wFPadTNSL506t35iU+u8KDLN2BE4di1t2Va+Lfo0+L1rBFS5E297Abqs0G/yfCp
QOpaVoheAWw2FiFF0qVWVBnmrq344pbKY+3gd7tPF6HF6ms7RxIKVibEEzr7uyUF+0GjD1/sYywY
6XZUnUP9trIeHxCELYlkhsPOtnbvVZvDcPUsFLzsoVZ5E99jE6gffJT3B2LOcAnBl7hzPXvC85Oy
N3cgVImyPgtsnHeCxX5hB9ZTGJ0ASzUnBT74JJZH0dCo49+3Is4/qrescilHK4rbDuc/O7TukPdp
lyBjJc6kPcB+7W+1gHmFToeWHTOqgXN2b0TeMUjF60DBRTVpf4zyPDlZfXf3uRqNgtDCL11xWrj6
nz8WZtEfS8LuoeeQmyO/lUOFsMyd3JOsE33JvN5Y0SF0jiPBdCyRSmCDUZCcPx+ZnXZ2PehE5Jhw
VYw5/hrCRb7WWuT3bDgYjlx8ukWnN1Q+1S1m30ekV8UJo5Z3i/ZL3XJvt+sMmB0ZnVmJfyxHJ8vu
+tS2EVbRjMFWmBMDnyfOeQzDlf21t/n7x+v9uUsVQlouogHX0sJ0+X/9vpNO3QFUAVMGNCvnMaQW
h2Ilu0ZpWB6KoEo2AYWRMYFOa5VOiYIK+InQjT7PGjipKcstAdE9CmfnOib/7eSGiOaQmNOwdx04
Xz2XDshC8DD7/fxie9190U3mnYNOgJTXBtf1CBfPdKHvDQ3tQX++or6c7hR25pXsfcqQTuRuJyi7
958ngNc7r84ajLwU9JsSON8y0KddXh4g9OEYAGdXGfN3eGgOCqI0v+9D7ESLsn/XTF+bTmBWb/tw
z84g3H3us5sCu0sSlc9TbM6rASOhjIV3rEZjOFm1GE469p4VEqyVi6fpmHtWdgZDT7DekPFd9zKH
KnSKDm8anG08QskLAl9uq6nrXikDw73L7GffzpkvTK/+1/NO1xyixnKfYF+CSGxhQf79ylp/buG5
sp69qDGo2ihL6uXK/1KvSXoc1HSq9EqwSxy4E1/czj37Y8IoD5Nm64dDfg+XGLyPCsQtCcuIIMm3
JA4HLHPt7OVCPxQTpYmFEPPw95eHXOXPIg6vzaTgqPhqu/9m7rLHWuOHZO5CZbpte+mRdyHSqzwx
dzVdXVrMszWQjZb5EGlJaG9k8NISfM/sNj9VqjkEOSC3z1O9wN3wa5EsZE6XxJ/907iU3WMvWXt+
ce80C+8698MnJZjgIl1k13MaZGcI9DtKGjCWPNr4uqySJ4ECCumsoiEMEjgrT5FAJpwFonqeVI50
uCj2n5EEfquTfakjZyfzOWYFkdtP0KoDv63xRBK7vGoH2mIiq8lkbuTx86fPU+0A3XU6+s0+k9Wa
ZCbs62VqPvohigKZSOrBxLXtqjkCTFqNREWwK16kke2mE1l2n6sRDfIIxUkWAqIhk0bn5oi4qleY
Li71mrK86izVX4dmQ53e6e07Qa9/TX1PY4bw3iMVjZRawmWLar+ENingZYJ/JhWj/eLOLbiWFuPg
JJq72sHvoAcUg8Ngpk+5emMJeFB5s23BqN5XMfd6ojVgtIWl4xoivorY7jhWybKo8K2DjFBtpyHM
79LnL3RNZu2tiK6/m5UVrJ8ASWRlrePJG6GnodufSuj2rm2e+jC0iOLhkVm8mKzbT2XpkkDG5nov
wefwaXQeVH9YpTk05FVbB2hpHRCVn7sr3+3O9PSsANoFA0B8zIKmP5Jg2W/MFGOwEUbRuRpCcGqq
tZios4+eLE2LDT7iBEJhDeLU1yMmyZPJhmY3pDOYzySuzk05kDw2KHgFmRUSXdqeZAVegLUJCLwx
/tYUGIC47fsXHI/vht/dFUb5HBIWu+2yuj76IEnXAxpdpPspvpDlUSlT5LWZ2b4YN9ofgwuXYNga
kNgm0TYvYYx5mRAz4gHSStxLpdCPjvpCpNilmdr8FONNmgoCNxqjtkFIoic+Y5kY9gbBF/N/UXVe
u3EzYRJ9IgLMTd5OzknRuiFkS2rm2IxPv4f6gV3szUDjIMszw2Z3fVWnPKHOfUPCucnLFMC6x6Sr
l/9C3PxTZeGSrz7gbSnZbWcQNh7TwaYoLTS3GBm7lUu0cMlmR/eGG5tIzCjAMqw1GQznCbsC9nDy
mFY+3q1mLP6SWTVx25N4KGM9PIUoaQSW+A3TvdmCMGDoWnejxsitKXKXYVTaa5lJtav3HFH91VDk
9VUrpL9JA+XR95nQw42B+JDm0bBq6gmJ3EnJVNYc9iotMJ6MAFbOWJEsRepiBMppZMtmINto8Nx4
AVKPEpc6N7apdOIN0chgxZjPoYRslFeqEJgHdNM3mtiy0vvgOSDkcyRQCkmj1eq1W8AM9nuvvyrr
gj5uXH6fpB14cmvuLwnZu1zAbjn7PoxP5BjyW894/ZIMIO/Mmp6WxrblyjMzfad3dDHomoBFD2yW
2gF3l9GdtoAX0B3IB+EOVyOeXtMtlr3+O4ViGqINMr0Mpi9XQcAn044FkRBT3XNpJbvQR+aGULHT
y0qQdaDU3AIytymLiPSaa6Q/4w5DhrcemJnsy2x8J64hzpg4Fr1ObirKmm2Z1NWfDf/dBAnUfOlU
Zh2H/31Ie8xvHJ6bla6n1wiv2sOKc3Xl8PgqaWD/JCpM8DZtg4VoUEloxqmOjccl53vamU9J8WQb
MwYHXYECvJKGwArgDHYo5RPWER965JAXKajWVGyT9pFwrlNCJRnF7vk5hQC7NK1kOrsmHebCZd8+
eY1zxFbrLOik0HTRkqmu0CesaOcl4uf3PSgdzFQ+7zHpo0ze2wAIOYaHQXjvOixAVFr8wwPpfK9I
xmNDHolawtcOm+VhmB9USkwnSUlE4xrgHJePeJYHCkm0XtiXNMm+xtQVF89L4j3XqcG4tHb2dtn2
mILE8PDo9iAhM7z2/uishJFVhNzK5h3cx4Z+3Udcc2Aa2Nu9eXnxlDYt64JtvYHLoxJJV9o+gYBO
T9uyM3v9Na/QgxH2EJ5ExIFmuKlGIwNlyQs44GBFl3z1EvrTwffCYg1CytxMoi4uxvzgJAORnfJN
DzrzLZhqNDljrWnGdMxgkcAIdadN0tnoESr/1Iv2KrgjX/tfh1JsFSvN9SlRgO8epfQFaW0BJz+P
+5PlE1vxyuTOvaBaWAa1GyZNfcLPtFXYdM+FS4IjKQ21F5GL9a3p1kZh1E+2NM6xlgR316rJAmLy
2wgDEgK3jfI4MO3fTL6iNaAP8TQ4PujA8Jwgua+maprA5Wn6ssN1tK3L9DvHf5DaBYpTiFeTgJg6
tn3yZmrMFBbukMYn+kCivRrUuxtN/6ALWe8RnDgDEt3GqfV8mVdOeA9kGbAtKgMydjqD7iYOdi39
bJj+JKNcpzDOamzdjdW6zGWwG3oZsXd4WXQJ5yI9R4l3YNfV70UuWKColeCYFX0GzqgOpgcAhFne
Va/jOVjXgbshFrMGwEfvoVNxWypfy8gpPyKtug+1UjtyEtpBKM1bdgVwyzm37g/9wOrg4xYxIuue
uto+bUY8qnVYkcVUmGzR+8b5Nu062jEe3kIpvM/EUi8m6XmO3w0mPK4XogzNcWzr5mxBccFcOW4A
RXobH7LuiUNPvwgboV/swMOMVwPaQHO5TXYWrJ1KrvI0BytYpZA7M4OUYREiOYZhe1OF8A8aPWa8
E+a2re361So/Iy+2nkhjQNcufPeuRyiarmgR4wgNGAzJKB6ZvEvo+IQVuS7/MjtZurJhqewR82sr
x2MGu+/FDYybEuCkrRTLe4rYzitSwklxAXyMQ2WfvEA9kzNhSeEM0i2g347gEZJpNWTRwWLl/lfa
GqI0EbzBbfqDTrfe0W3GTQts/SSrGG99bWvXxr7zGTTf8ZaVq1Swnwh87eZbmGrs8jHzfEvQW1uX
HLPo2nxdttnKnHRvWeRh9sHZew8zkmjdGLgb2U7wWQf5lVoTymUzZLu65cSlT2N8LWJKQWzWgTN9
9sOT8Hq4k9Dw9aJMV5xc4qNe0yxYRwWTisqdFgw+vYtNWIYjuRfvhjwcICt99bAwiLhBUbRbnfyJ
QbkL43SNW52IgMuBtVZaYi1jm1Cs06QjJwFkALBL6QUVZ3hz/1STKN88zFqXmX/oBe2hR+wL11pj
ddtmAEhn+e43SnRxSQufj0P9+MV2/t+DaKJgp1igYi9kfaclHJZD+yKRmU+FjSpZZD1Va0b+lRhD
wNYpT0+JV31kHdObKNS6i6W6P66DebWytZQPFiPRXljW7ffB0wh2AaHhPJaY12r4qEfipGEe+9e4
Df8NNIESfEkC9o4GNg4H7hWfqyUDwgvllvATuYzviS4AbQYt+fCaurBG+wnsZLwFWfJl2Lm2Ir1V
E/Koa6pJzXbp10x8fGSHZ72uK0rEdTpoS5Do6dDCU6w8oP2RtM+aEQ5zIdt0UQ6JkwJ7+1lp2CJm
oL3vNJucPpqTmPL4nunmKq6/PYMRND9TkHGzk/KGbkgWpnO1Lbdf6gvIeGCSzz9Cg2O4hmlulo+q
FSpXsJNU3+2EndBx1Se3Uav5ecykPYtJoYoYtMfOL2bfh+7BEdrNUJ68cj/D7tPHKBlO9g8df4FU
TXFxNnLxkh68tfXgHMOa7A1t1qNlG+8eCMP1oIzukBBQ28SmdEjTWm22ERPKUYRb+jYUsYlfV18a
8dc0jdEm95tqqbd2Rr3vPNIpp/BPe6xlPF1CeCtU7sJXoaIs08WPOVb+1fbJbyfFRCOU8IaTRVDS
cDHXuJZyHwXS4c7svpQ9ORejyTaxTLJlbPpE7S2Te4kI3U9GNiMB9wCny5+oMPSVVfYGg0cy3IV0
69vvw+wVh1yoAIAW/tF1rFMztIyhbJtOwr3mFcGGU9pTW5XTqzPtx9Ss1n3FVqZypHkwNMs4NPNX
TQlgQq/FALkm21J4Xt3K0C3/e6ALjWKeUDG1Irukl7Qd14ZLPrgjwpd2txLWItyNsgXW4H5GjUje
/f51kmApF65DYp7+yDX2CZDBM3hIJsDIK59/sHVxAkeU0H1ZNmCkSr7UFfQuM6/aexTnYIybqlvN
SLS1MFAaYP67KN9GytkkTzdNpWdE3Y2nZNZgJt3+ExZpslK2F22ECkPGPvCkTe4OVTxYp6qKFWPP
qXtlI/6h2RwGV7+g/Gxsyo0a9GT7+7Sf8fK0YToXJrHesSjksxQ1dwRpFMu2Mlt+5Lo/FWn66Rfl
kuhY/VKCRyFgURK6LlW9KbSUy8BM8uYQZfIRm31z9UnSXcfrQDj8PyYvk7tvARhi22iUCKXRDzR7
zilJEh47X7TgVzCvkXldDkPRnwuUBRgLOvtDu2AWiqzARka3rr5dVdRic17l/EaWLgqtR48WsprK
3Hk2TO1Td7nVEHpaMqxLt4HIaAtKuAX8bqE8FX6ZYZzvREaBhByZcDhT5j9VSFcgIurXKoiHG28s
wXKzfs2wyZ+rgQPh72/iRfdFbAEOcvQ3e6yg37nRWxZjGEtiD+6U7h2axKepciRKjWWruzhjh1+2
Cf91TQI7JIWkSiknioVvnupJM64Y/kNgwuAEiGYTbTVmYGjUOwdVipyhwEQIOEkP/JM05sZT91zn
jJWd2icLP48x03Cip8Rts2WA8s/Uf6SoINOTd9WMC98OHwr6I6woumd9MYivyonidVI44yZq42e7
H8tzN+W4LXNYbXHmoHNanXdzihxcbMmfh1hIji+vGb/he6bJWyy7UAZ7wefqrFU/cRwcQzc2N8JX
zp1+d8BtOsT+LkxmRj8PDcCPnfDCPWzn4D6Ric7nv0MG6cA7/B4SfthNAwIAOIoYjsRAWzOq4oK6
mYrkUMXuyUmLa49c+Ou5R2ahjxUP6smc04mahm4B2Wk1ATDZJ2UDPkCE3ZMM2+6pJhycJu2eGqn4
1QSlu4RhYC2ZhVHM1orsudJoO3Tq5q2Mg/ZU6Z4OPGfd9bXzHRMeTdroG7EeYhNV1U9wrolGSkoj
yfVzI1E4VjJjNybZfSiDbxEQ/utsJ3uMEuEyGzZGQn+935J6cm11Z8mn/B3qWHZXeR/SfsY3Hjvd
WowBGqU+P3gWnBnZwYJxJagd0wya91xCKrW9D2Y24XWIsRg21TQXe83oq9lP0WsgO7zKjO56ajx6
PDhvGWU8m6muJswLBZsaV0+3EG7ZlQVM5JsQewZHw3AXa+OLMdX2tiPFIFeZFXEHaR37CMkKSpIm
R3Y5vr8Kci9aw20I72GnnjSTMp0xL+nQ4GFIqARlLmu/GJUY3z0uvBkxkt/ojq8w1prjRxTHXw40
aYtvsQAO2p7qUKvPlGaejNmMUI0eD3rxoxt1saU8cm4p2ditqs4K+iICX4exODS2InCco9uF9MdG
41eGHIVrm5byQIs4laTlnn6C9kKSrb24QmsvCBPTyunt9Dz4MYdXqYbn0S8eWmc/A+uzb66Prt8Q
mzczbXqres6HRU2dqbKoXBWStl+lcwbJWz7RwyVqOv2YhdyR2Y999BqBekcTQHk8/Q+vgPHEFDhs
/f6cgq9c2Jg7rmEpwmsrI/hHenau/GzXEvx5tfv6WCMw/ySzIB/ObHvNfBmGL5TOvxTBulvgsTSF
OGZWXAh8FBc0e14rn+PWbDvI2YwxLay3saiSTWwY5lYHzbxKWAEOVWiN70S3F53yg+eQyhg5FJe4
TruztD4bbCL/gtGeFkqfoptu3BMmqLQguXB7dXdfecbWCiBaWHPQpibGtzBbhll9lotrI31xVWYX
HzyOx/MHuubyf1dONm2aoOGYNI+l3Z4kQpV86kbc3Cvptpss0BOuhw8Ki52XAeNYWBnOUaMWN+SF
XTuziEmg7blMGayAUxJLzeU1EajAoN1BBiGwqXUyQLqLyHOv0zh19uVoorNKcLh03NVTATZ3flb0
6b8mb5rVHMFcj87kvYX80YWrDTX7S7uiZLBQoJU04wzYa3jjWyWUEHr6hPOsChoAcahP9gxSS8wW
PpSUxpZX13kacjM/1vkMyG/bOQhp00CladM+cPv41AQ5Hx1jGBaGggBVZ//cDjOnkdsYJ7L0PTSZ
yvhT03L6rOxsOdYIKlUu2rOZdd25wN59iNpxB0beYzM6qWXRjPW6n42vWVJY69SilW9+9UpIiUgl
vIRq9D41bUietT5Xb4Gw76qIUXF/L5T5IVJYqXzZz/69uXaiKL5NT8mFRc39i+kN6Sa0w38+A1+6
oDFs0xfxLzMqauPD1nv3qgLYqAbJQDQWJHU3ujhpblxyIwYnYufOIkgSVn8At29hBb7X5/ZwbgFY
vdFUDE2JIIr8CNqeiijig9QSDfaRgqF/XtzTOMaIA5rgijlCC2TW9SSdnlFKrrvfpNiNjSbibNy9
CYMpK8Mkdfz9Kh7y+Ii7wWA15wNk0UOYdcltyjXt3lPLcsYpdNEswQ53qAlk2y6Wx1xUZyIX9Ql5
YwPK1npVWf3s6ZH+cAcqHImvBCQUo4z2SQ+imMkO1tR590lIuM8WYxcm19NNd0bnGUMOm3xQQgWJ
2SfewFejs/XXLmBvSIZe+oXzldekyaM6tC6A9GBg+QGZOa94tYij012Szu0TollCzw8AVemwP7wv
tnTas0NocgNEJT9Q1cbqJXIUCxM/n8lZkU+EIJc2tNfE9LRngy4fjWtQ79nsZ/jOa5f0id87zZs+
vSufA7LqUliJKrhXulS3qM4WOabouy/lXzObKw3DMbjmrf2a2f1s4EIPW5QjIaMGyKKeG5JtQqhR
2AnWQY1h+OzHDM4l/53Q7/r9OLX8Ut+9aWb72kVQQ0LkmWfQuWs5dLCFWYHfa5H7F+BZ+nOawuP3
24o6wPmpEWUuQYUsIXmT30Mz0s+O1pqbWobjluVzGc267O9DagdUbdJ8zBvzC6HL4BLJKFxDx413
3mTTgFXVHymKGX1PKcDZAOWntQpu4xVNXrNNx4ahuJPwixYtjBjavyDk9lmTnxjAsUHWoUUYcV9s
IHpD0nPGBz2uO0J+sHinLPkzdR0zuNEA6mYnhyQCWxpi/V2mle3dpK47+25AkIp/MbOT2DYcSmEO
FtmjF365TMDg71KFCMVgZy27ElsZe5SgkCszjYtTY7P96BOEFwaw461BE12YxvicyMR8Ynezhj4I
eMSuGYKP5VYkmCZGW4sfVeqpU8PCb/XTfnb6XzJcx6fBMd9xjalTQkUxwMWP3yd+1b9NQ0fXh2Xg
veNBs8Ezl5VeHRhNnQsvSv/Yof0aJPmtTYm+gNe4GwMi6DCuy9jzXoIsbBZjH1p83OqwBJFidiSt
aPLllsEEV9P8Qzo20S5gD1PAdH2VvYVFB+4M1DsxnntXe88D/RoVVvQlw+k6Ds2HY4UWrefOT+G3
xomTkg0vSwavlvdDFoqPjTaAL4KvjFqXRvXWIT/zIJ0JJM4yh4M7kGlSAKL2lS0CmCi188RZyF01
HfWBfvHie0X60Ce9fppqx2P7NVWbpPGqJz2xdUJ0hWDslsM+6zuwiGyuI5OjDG44vuLXpfSibTA7
PRoX0GBP+97CmR0gHt75kysev86vUWJpGyr+fFFYkKiwFi9GVcqdUoFzwHE14fMFd1FkQLYVLzwb
GQwzolYMJYuGrj2EaJOEBkeK4m2aqMmOLD4obRQZJ6Vs/VTrwtnlJZzBEsIS+wm2wTQ5uZy4mixN
L1b10YFmPrmt+KhmU6IzbxioD2TL2prJwekJCWUlGiIFI+7h98FRCQSRKqhxSPI3IEeTCVPLfjBX
uODFLgHbdmrkXMTq5++VMVbbX9fdmPoO3tZ5t528oSmmF5ESFeSoCI16DItLWwjzrFFQLlCwU9/Y
aW5qneEoa3fc2DSGVLG7z5i1QaxxxiXnf1j8OSbpKLH2jIWmv1qOAz8WtnvNLSc60ZtqrioG9b9A
ZKQ5W3+Q/i2QVagzE+03qv14iPuyC5f49rdOnu/btqb4w47PhibiY6iNN6sxpnXb6u5Oy7z2T6uf
g6aP2OFYchXVfrrT6ZBexDikbkz9p1OV6WcrjOQ2CyAcNIHR3kIv2/1OoLshig8GXldRiScr6/Rt
nY1MpzkX00RssIyZmNdtrOqXQBnkxEa2QXVkr/zEfM5Azn76rjgGjcfnumxX7M5A+LTEL3OuypoP
xgEfdEYFdke4ZsrEdHDFSHtcT+dl4/USnb9mn6sNJxcBckN3THYou7JhtgBzcDDKGQU9TcBC8Odj
ZdGw9iFtNK1B6WFPz4mugl2XOC+kGay30K+Qk8fKO/AafatCQpM07KvUS5Iuzrsdk+0CnINBNMhY
NnU4MAFNMtzEi+LiBt1ZB5u5IFZCLx63Do+zNy1XzsrgLHWwKLhHQxoZ3AY5wcwhCFcZEuxltI1n
Q6p2//ssqM23mKX+JHvAglA9k/f/vhrdZ2OozZvvEa0elaKIXorg4fUV0S8/ZrEvw682sfnX1EAZ
nJWvmNjkN9bsdtmNzL0BXG7beUYVUqQLyIuQK+9VS9HRXnjtqWVu/koWJDz5iaUvNMHoscooKiZv
2q5sHNU7P+aagJm1bqzEWPco+EhR5d+6HfuDE9jFrTIOv/ImVXVEhpXNxLtwXgPfek0My9k1Jhar
itd1yk+i990ZXKtfc/bHgGOEe0yd6CBirsRW5foxTSMHMJmevqYOGcMpjoI/Zh8R7I5GdsNTs8Ud
oW+xKwIWc6fpmtstRP7OeORkOm5pVQcvcflgT+SsyzLEiGHF0YUtvdo2PYy436eFxDemdM/eGuNk
PLE8/Qw58V6fzu9V69na2mvj7k/AuzUG6fS3moDbsPPKL1aD1Zk2mmw5mYa2bxPJkbJ18lvA3WEV
VWZ4aaS61m2HmBlXTNBcdRNiBMsK13aVQKpe14NJwbIMrNPvg2Pm9inSJV2HY/VJS1qwG0oYvi4n
pm03GPGbI8lMtRFC4O/Takh2ZEU5rHZPKkqyf55uvBGJACsrcSd783Y8qib10Zegm7s62Xexl91E
MPxh+B4cMjoMzh42BTqix7tK7PFuI8SWLht3328uQ4oVg5RdtiVpV9GDSqmkEFNy8ueHKMv0NX5d
hddjCs6qpBSRMW8v2z15PZ79PpQ1O19wezTai+rmI8+kOiCwAhfyheDv2jZET8qSCgFzdKq1qgzz
MaaTtaTap0fC8zsAjrrxocvihbqB9mqYwT83z4ZzjN8D4re+ABZUPtuJOAW6qq6/z9oSGB5wbHvZ
2954mHDdCWXCfiMEj88RG+HGnkaX+jweUqnea9mHh66P8BOaxJqlCInfg//Eg5O10H8V8RaM3dHD
ztr4QV3TsbfKo+izF5V36LVo6NcuYvKmpXmwsZhiHsDqOihCOvUXY72omnJ8yv3Je5oYji5sztx7
bAzeE5M9axfBoeVzVe7i0LNOxmR2T9aEuwCo0/ekOmPXRUDEuVWxciUAd+lrSV9picIk3lftX6ZM
+0Ip4I5DyjQR1H8y/j/ofxFM8sxJ5aUD4bLJnW5DbSfh5hTKW6I/PE2ieeSy2Ko4lN9tkjxZLVsM
z7Ajlrt5eheX3RG4PsK7S3/e/Oz319OA9hXM2YDC8Dc9Qs6YO62uBKG+/CxN6Mo9XLzHMAoGAa1T
PqcigowZ2wA5cxOOpBD9I+BViTLTOMmw7x8dl587Jee8yrU9kzDuMB1zrK78FiKDJEbZAZs674Q+
h0lPl/Y9oTNwN3kIAZNi+N32FxDR/bazKoV7PJPXIsLa1zRTB6LDO/W8hWfTdSMEukkyvx21U46t
dVO6abuUQVkCPmRosWEo9kWlHJnpwAthUKbVEUmfmYrSCqS5eNi0QtFaVU7tiU6Mln0CXaOUcREQ
g4iZdUW0dwtP8RqgbRl1Bo51soqalcGGrG2nzsZrguqSGsEzPoTyavWsdHaNitKHw3utvO7w+8li
Pr8n8BAdxpDLLHctsOK/X3Jcw4GpC6rE44bIG77cd5cP644ukeCcCc3c5gXv8e93QSxvt85TBbYV
o78yEJOWVjFYu9/nE61vp95m0t7rGuueXY6vibKfafBzDrIbGWmNKjk7JvJq04FRqNgdZLm7DUuw
3sbcfA6vBh86jTweuSd/VzH8T1q57vDWLEqne/jcEfFaLzW1ZQiBhJDskzx8JEN2lfBhPMlkVnHd
+gEpimJb0XmhT8maPphLAnylGMW6q9+gC/jTibH8bdC1v4AiUW+pcMs7B5f/ezIDdUcyPYPaY+Ho
fIvmeq+dvSqLKCqWZTGuM9G948051Irym/BKgduqHT9sBN68dPaprS297uh56959jxoO++AfPANO
d3IoW/+ipnbXGynvu/rmv7iKbPviBUfKt0L1XhgfljJvjABZcMK1gX455vLoF3/sPFmXEs3ER2kJ
q5XoD1lEPGpO6A9/g/NU7xJ6VQyD1SZtOKbjz0IUroNXB7Myk8iRVyI01pV8KraCPdrE8aMaiwXW
Kk7e/bJD/+8mSgeqvw1QRHgyyAIA9YlGN90/px4PYh8Z2dYDAFhkchNPePjmsl8/XGmmf/O+eoee
pQmV7GWKXnTjD7CVXZMeDH8f0BujZ9oWmxxEwDtndtFOB8/+l39C+oVGcm6zfJX02TIbD576SCx1
8imnaHj7uU2v67j5p9cnHS+A+xjNdiVstYpaUMIl5QrjKtQ4q2JStRhXK6c8Ex9a5tq0Vb3GjhWC
OruGwW0PwnAXfhIvBzxiEz0ToWKyTTWpR537Qi+L9ViJ3WSQrOOgEbH8qyQ5OhFgVGMhyhrmRL5U
wVtgmEyCcG82HOKPYcy6x3/dKiSsyGif0keD63FZZ4SuLWTNIInXxFxWcfk8k2eLDNRrEgd7Jrme
0ZwndObF5MLwjIt4STrmOqOQxZDucTBpvvvBpPpERfvK6kyChR2jms5bVxMhKy+ghgh5Dsy6yzmF
KjPnREX2twygCsMRMwBSc5Vq1s4lycecwHuheGw/ku/ONHMNLQIsGVdYzy0/+U64WLBCXVDeNmZk
ciwjGu+Y4JJJLf4dI6yLvrxORNgNcA+9Hm8xhb+MOpMWeZaT2qYAdegtCZxkl6WwlmdWhuyaPaHy
XRXJjeQVLcb4j8s9bZi+cYk9615IfN161C1ZGn/8zDtuLMXwnPrSvPBurCfzb9gvGKPwHxLmouvb
C16dVTTYN0+lGd7YZE3RHG0tizbRLtwfik3DjT3Xin1Za+tixKSKLaC34hVk2w1WFqi6Tnr3uuAQ
CmBStPpxAkfSlbs5kV4WxsoPonXscUBT0O+D4mlwSzjLhLPw68RUCCcIdIk8V2G4rPC2uWGCmTQ+
NEO8pFgI70vhH3AXZrTxLDGJHwifbHUGECie0yslxAvGK8csDyny6aufqKASM/atj7zUeD+GcxTJ
E1zMQxPCQ6RrPnGmu42bXLg9n3qWyNyXWyaZuzIL9wU3GLsHzODTXzdCXMwxYI2vDI1hmSln55be
KqZ3Uzto7meZ0iTUb/OKCqcVuwNIo9lykMGyIZuoOeEPVFVsV85tILoMTIGXjKi45ZzxGAKSNNon
9AqppYDb2dsbgPRrRULSEbS/Zc/lhOWDytuBSwu/MOxwoHZVHC4k35X92Fsk3QUhsoXbsNkAvDBR
W2mlNiMYBM4G3Nukp09Barx3Um4jRlm6VjJG6Y7WKL5Sin284c/gfBbUO/RTuvczLktzYm3p3B8Z
jJsu61etph25BK+MOJdR+Y1YhCvN2PqUiMyFMJNmL3zaJ9q6+JdYHwn1wGZnMw4qr1HkEZ1r/CMO
1I1tyg/UDTpdXFYmB459EjabjsY1IvYBwy70uoqVmI9tlG8MH+mb6hHKH9ZlXv/1EWl33VSfeqwS
oqVcrjBReRm+NHhwKgqhPLNZz4waq8Cdo3lrEVC55+TrvjFXlpn97VmB8H5vGwm70wIHaGubEBWH
tTgxqndaurZcKitiZCdN1DuS1CutnG6yqE5GnL/UeXfLsNpx+Z8iw7mBaV7VdFFoA4VJ+YCmJS6Z
0L9TW2yT+El27J3pHYroB5jAjjuBf0y6cddaJiVh9dYVGKKHKy5Er/J+erClYmB82njbwXW2Bjj/
JVi+RVswVUqGEl+icaN/ByNMuZ+K/KfmJ8buv8gd+SSz/qcc7DWrEKjBNv4LXLFYkYNCVszNgyX9
x2RgXA2jjHntKrAqLmKxIOe+r5EATdtdFZaFyU8xjdb+tAIyqMt4oHXYCMfkROvuMH7LLEOB+Vvd
4yB9hdzDdor1y4i2hqUOwUz6iBAAMpjnWYhF2mWd1vBuCUDmoArs0DpNVbMMw0sm3aUX9jiv02cI
Myu6HfZ5Um1jXTsVUGHjGDqzTIJNUbM+WYl7YPG9Cz8lh4Rl3kzWKFvfnAUPo6FvSs177fT6E69g
UjC3CDZ6oP0kRnOix2XtCEnfu3tXfbxyJjBIYLJ1m7R8WF4aT0PF8PQD2IRlPn45piKQ+zNa5M66
dBtlPhkdtY2Us+lFdXVD/6mMKR3DL6kcdH7igNQfGqW5C3D3LtIuw7lQwzgD512JF5pSkMgvmYvo
QTmDmGIu3/hkEiDpCd8CoHwMNGNW5bBuyc2iiGUdA4HxCcbQn96m76To7SuFzCG/H7KTCNYxvUhp
0XIGKs1hZzLj2RrNUbalu+6oFjIyJm0rQ15CFMpGm/hx4fT6I0VsPdxexhvUPdrAygeF9bb8q/BD
oqStHbIGJNhMhxY5R5mLoAa91Ot7xwnmQ12yhGp5lrFYmulfl9P73I1Wlv6hNF8ikPgBjLxa5usq
E28h+8+cK6jmjlK2rznM70Lq+1qLKHAIN76jb5qmJsdA9UHUXd1cPgYcNC3UHuL+dwzDmKQjnLzN
xql6ksXG0dTlQkvyD+UQxzQ1aN92wI3W3/UlUbTkrDs1aVQUrXDunn+kXvSYc/oywfsjueGBAsVi
RSsXYOzorLfyybbxtXA/bxtFXWXqfdOEhVMflWyR+QkqJp4NO9Z/BlG+yAk+RluX477BrrKa6v6z
73iXJ+ZfzNcEvrKWlMUj8vLD2JqIWXAOQnZIgSrTrZIlhaHOin5kLEyOxSY0ZCRN9gIgtgjPQhRH
6owuWVB9JcQAlu5QXBMtupdD4QCetCgOZHCQV4AbTOxWI7JvbgTkP5Vcejrn5Z4vcPZ8FXbxlOHa
XvRM9OiT2nsh3cdWRQtKSXtI6PODjClniYixty2aGUD549Y0SxFzx3s1N5EZ/0PYeS1HrlxZ9IsQ
gQQS7rUsy5EsevIFQbKb8CZhE/j6WaBiJhRXEaMHUU3d1qUpFHByn73XhrUK5pz2qnVoWifRYWKo
zLc+iJ7Dpnwztf+YV9TQDRi3uF60wQ2qgx4Kkx2bVuXcpTmw7rlKNQjJ8kwsm1e/pupYOuj0HdyJ
JvuDlzxav7TIX4vn649wM2+tk2PAJLRJBEmdqWXzWABQVw2YYtMpFC5vDp6xFa951zpT3oEShlzt
t0R3KNwpCRqx5YdQPk0GeCmek0KMZJWKZuviN6VSeCSzRV0mKJyV1TRfXoHH3YizjWWn88ZcIFx5
RB43CA6R2/3UuBvQSBiAqJBKj6zitDXuahHCExADg+7YvLn5szcYuKQmXN0Fz6MxrskVjtQ2G7DC
6dx5DaIMek7dELtrzlMt0k1i2+26Y/rCwpFx6wnZw5nss9KJMpWCFcpWURMelAXj/BS4gKI1j8pQ
b+w8e1lWyfZsig0b4XeNCr7HHP+W88Xq5XuwovneGTkpO2P6lzqMJYox9PvkzEKdOooy/SiRX1Ze
edAek+40O5/m1Bxss7n7XcQlmOzq2RGYkdnhJx+tDRYaKzMniFG8TM10KRoXMyA1b7StpNTcj5tm
oHDeKh17PRvdV4U3P5R/gOnTJPCchdHd7/+DjXG+0lTbLdQFt/jso/FBTRPca8nJEKkuiUDpCWOx
OogFUtP4bxRD71qE+hVqwp0ynZ+6z965zd30uT5g3GDECp0TORcPTXagj3t801Y0odmKJ4+ID/94
8llYyedee1jIrNxexUIyuhnuTVXpdciQtJaIdmszE9+lFT0tet3KFULC0mlXfdf8UaNTrzQG8EOO
Y4qKrJMvpqtVPpm6m1dmorbktL9pjikoV7y3DPMVYiOYQmIXawOBbeiKo9cT3QHuWUDXEG8uHoPR
pCAuqb27aYDMOfQPaqgBqAZOvibjx471kvZEIZOGN3aNXqLQeTvC7rKCFOhOr0Y5eutcW1Q6m/HF
CatlEqHbWsBpgXe8Kszy7zCFLYdw/VO5X7Ul6hUlJP2msbs/nty5aG816482S59zwOc7ljofGWZn
nAKYek1qRQwWf9yk7K8p99Blu9u0wpMQGEV0zO88wGeyp5e0tNN6m0XHpMIAgkEkoOFsJmOBOcsc
stvKLq8snxRgD/kRpVwDdeuuB81i0THgmeCZHzIG5ZAbQIGOvzZGZj177D/T6q+Z05vEE5j8MKHr
lSJ7x/oEGOh0rApHnSYWFr5twAYQrV4bUbWZhCDn3b947A82I28xmgTAJdn5DtWFg7jDY7207VVq
qdc6YHijQxmyF6DFMJ8+C8d5Zm9Oemj4Zg7R6/mrYRfMqUc1azCgX6b5F3AW23JztndUY1AAovyb
MY8nvjGiN4qSoExVn37pvnREw0ENg26bmCywfdJBMtt3vcStVTyBd9jmVwD0m16BPZEipvmjeQKz
8T4k/Usgr0PLE9Mt3rIswh8yDCSsnZRxqiwAErcYkmB0sZ6+9wwHTQTwWzGnr6oTRyNBZ0dXJpLP
er7xzHOnLA8d0b6rl/8Mdra2NCUpJUzNPmYjbJaf9ChxSKbVfBuk3JOnDLuHizADBPm+pxGC/NSd
QNDNUk40tQRQ06/ieLwdfW9DX/Fp1hhcMQEYjv7QZCvHoL90sX+E9XRwfFwFnrx3umgrovwmMcpX
+rErLPvjQWgSH/BT0/HT6sjCDNUSib/E/RIuAdy07uxuMwuf/iiiy6ogbOuo/iMpkktpsQxphg/u
kuO26LOHMqR33JWYlAKOsEP4Hge07WBIgUfjOVy7NG/VsX/jKnmflRB5ekO+Ndz7uul79I13p58O
43CtC+Oia9IdqfsYF8YX/Kaz4TwPFgKELb5DQgKjO+y8kHV8iPta0+o4qIbNbEO+gRnC1s+JoK/N
n89WOD+QpzrHBBNX2uQa8VNe6hpoXBvYtALgKDZSDqqwJm9GT/MZb/eWh7rm2D2CRR7JEPVTbfI0
RlV3E/lAquUry52HzMdhC+1gpGIxP5S5tDYJjsW1Sr7dhM18RA/tptbdi1u1d2ZQYShyqzdRza9D
fOkK96FgSiR3YdDMWXmF5n0wPajSBoGQRH8kVUYsBKiojkcXGBVCiimMR5GzQIZnjWTavnHswVVm
2w4DBx3sYX7oqqTHQRWyVmpuzUI8J23/tvw3E+6LoUCl4N5qHPfRDapd34sX4lrb0Im/tD18lGWK
rc7OdnRzYvcZDZqEYKxV4zko8h+D535TVNzywn6jS44Yvz9DVBDVrLprhJmSYnFL6ss48IyiJRpY
Q1U+Ro1xkN1w54/mpQOCM0Wak0fx1TAwmNq+Dy28r123bWImlQykLjKnP6/wzG9sxbMTkaxKxiej
qL5tXlnQBU4YzmhYBMp5aD3KpLuzbTqM7OWa9h3q4V2q2Dv4gzwZ5dqxOODYJvXj16QzwrVdmH9Z
QByDprwxsN74UfrgJuqbeQMZaf5Z3uQtg1duvtkNA9I0kJouE05X+dc4RJfRF99DSpdH1Sn8Uz3n
RIwCqt1rjlwMTuN29CWCddHd1VxviSq/RM/IFeZXsNa7vkPMEjPIkgAlozpRUpfMoqegxcBnk8ZP
SnIRtvJ7+R7N0voTJOFnGVJBPNbfnmUTf+Iwoq2GwpBCEJWhfqOw+42I/XVfQA8aarpuZmZXbsTZ
H9/bJg7IDV4uGeq3VrpHXtBbUrcHSqrKddLTcd6PejfY5oa3+B5H93GeQQFHiywnW7GqS3s3o3NJ
M+OFj3MOxJH8aGW3tmviMoPVO4hYwcVZLmkvyJjULRzi2UX7PmvmYRUVNImXBiEEe7TKVec4nN2c
O501P4I0Gala641aRk700to3nr1rjZrViQTvBZDjDfcCQmDZv9le/qMdQg+CfPC6awbKPtW0w06l
18x6pwHzLDu6s+Xqs5WG5Hlt52rHaMeDSUd6p3h9ciuEreh2dzka+0C6pu7xvhklTE4V8puvffNs
Zi7AZb1glmv/HFIduclM5DWQDorBi802Fh/PDFYBDd4rcIjruunxIVKAiDg2AQ0bOHLoMfxqpC62
aAGJcMttVUq91k7hbOeAzYdUc49gis9NcsZeiwjiUFSBY6MfpxkpmquDcWdXp9JpIaBYl6jN7p24
+bSiIVznuPg20QcpcrkKpbNqDAcDwYjvYbTJaxYmoGZGFN/Lv6LCuFY9t6ISlRlLW1F3Etn6zktq
urlbSV/fvEaXW6q7ktvCT+/HHtB86iikLvmU5b6575PR37XmvJBLOF5NenjuPWmtxkqorceK+WQv
KQjHcA9VVYTHvjD9fVQMt/FcO/tY8TDxBOwBJSl0Re9bB8WBaAMHpNxE9GcdiP2wS/YORmLT7KtT
qz6mbEkmDMwHQc1XMgrjoNvkFGkq/bhlj0gnH3Nlfg0BCLbe4O+I6QYajbVVHUOdjL2rL0JzbdJT
DO53SWNroA0TqSc94C5H7NSWm6wLN/qbsmBd+RWJ6whdzwR+5AQss222HAF/F9jdJ52ZSFwYbRmx
itD7K/w3Vvx8c1TtOsbapFd4bRSS5tGyJVtJKaMniw+3DV/w4RLhBaGbcEDf08S7SAk+Lre6wb1H
K3aA/6DvOFnVPp4Jtnf1A8qVte1bWt1ojCeNsnwB+nwLM18PNe1VoE/OjjI031r6g9ftqKhpSjJl
r3IyG6vS5bnbarqwQXf1gEJWVp38mAU5DVU+25NzZNrmLC5VtQ3n2zS0jH1nTMe2MjFuZdNLBNRm
pbPj0DP4UHzucEuqH/CVYmsjZaa4EAHgjc8NSSieEANjywJYYK4m2wi1ycoOkcXBy3ACft0cRUsy
OTGwnJhVKuZwRqqyBNJYkToayvAmkBYu/Px1xLBPdkS8uuyPJXyDIEpoFJvg+FSwA1gP4nKRmlOK
hJdohRyKKCxyyALQt3Mo6/CMKnQR+LTrGQzevTskAMGK7LMLp6NlxifXjneFyT7fbq8VmbbQ9s9q
if7wxaHLoCKguzn9Ynd1KdT1HUQlswH+zRPRzrhVKih1yAnDXTy07crJwJjjQGNNctSj1+AFI9YT
Z2KTCveNWP2Xn3Q/jIfvQZJ+kSdYO4QUk4S1RcJ6bJgyfnzzj8fPtg6j/Nj3mP3KuSZcj9Rm0vCT
F7gWvR5okEPoc8T+ARngXuE6XXfzejGcbX7/aUKDL6IaZDD/NurYgDURC/aiWVqBI3fjUgUwm+PR
jRLSWBgy5+XhVHoRtyXxjHf0y6wsOocT++A26acfmVT7gZjMmxuhSthn89Y0micMZXtKgTFetBdl
25s5m1/TrH+VjdoknB7JsnI257iNj1k/NnDiNqWmT1qkR1oOodRF44cXgVYnNWBJRKV+JHZbwXrz
2dKvhyImYUTOaMWxIaB6t3EfizJxV3DcyIRSzKdIJ1e8VUTbPFozpav9DPuJelhUk/G+bff04sz8
9fxAtdpjRrOZtDAnGssvcLRxtPP8hVFASViWfOYzBYYtnk6Slul1LvNr11m0H843vqPuZ1Ebq946
w/bjArYoMUQo4hBABdzIv1KY3cvkfltDH4Ba9p7aOsaQk7NvkYEBpcI+hbznQrpQQjTVvu3PQ5nc
1ZXmsRpNl05vzDZ/pGgk5kfLH9qxP6oO6Gnd4Fx4CbKY8YCsjZN4L874Qd3ZHQhOvJnqqS7LswWH
HXFvZ4y0YIkROJbnDZ/S7j9g+3D2S5FiGiPYTj5qkeEnM9vG7r41NYtyhlq4Ht6yTTOUTyEss0LZ
gcNOaM4a1N0sLXqmUvOlwUcbOGJDxK2DNMJ0nIQMsfoyM/uujA+ZM+hVZEuQyFd5rLH28852a4c5
TIfvqU+/irjaI32o5NioSwRUsPLfS4kWnyZAxqKBd1syoYNzcS8rNpXAUqfYDLM2Y3j4kFbcpkt9
VrAyjirwrkR1foSqL50/fYOjIeftPaUt6znWObhje/vGi/FZy4ka57D0KOVTz+kAJq9bXk16BeEq
qOyFfgl2KtwAVj53OETukRSPVz+Rzv7o+6g7AJLEoEypCD0Y8zYNt9CB/S0Bz3AFI+imrdOLwwi+
E76/r6b4ZNkoSnPHGanApapgU7lvaUO0AO6x3oCjQAPZ+VF4qw3jOHoZ2rMn3pqKDLTFajL+oK7s
jjE4W2EoW9oH/aM1ssLjyc2j0d1bTvHs0ikbjik0P5LERX3/WpYUSUpRk42rA7wTHuewiIRi0A1v
mSmbLfXB2SptgOZT8PaB4/mpoNKaRb71XfisEGlw4lWne84ZK4YKH2R6DaxppMSuCpsXQDD42kjt
UWXb5bh3jQPvu/1cKt4DUUrnHY8uQmDow7Neubb7TUx1K5G9RFDeBESOKtvEGjB9Kh+R1i3T1bBE
aDu7vreTeQMwG09CbD2nMmFsyaI3xKpP3rB7Q0tFkzMeVb5mZXvqIMXw2rtpCtK/IRkAXReXzSka
/YZ9ICb9bmDJImjKHDPkRCLrqymzyXGX1vsc+q9Knt2YjbToc1QPZTz6fU7QDvhwUB/Brd77dR6v
AiCnJKSvBPYWBTl8mptdMIsfpx5JXDi8asVc7xujOXm9/2qVYCa5hMYK9akxeW/gdDlWg3/JPX9V
DKVNAws+k0JxizCcgXtcwtLXzi9GnuymqtzOkJI4u7ZXbxKnyOEx5G1oqwNHZ3v70X/Oo4zKHx9b
RVebnxaGpiSrmSyi8Uf13sZfMEqROT77Vn8ZR4CWA1/FCaJ8JTwzW1numbsqsldjDyvXJ+PSCPVG
8oS53xquAwUKdMFU2zqMXnWfPwRWcsKMdZpTpi74rythleRdoXKtPa4ZLKOIjNFlqi0OkSkSSmFB
bh9sYtBkAFhtuxFeTGAAVjc9erPrrQN129TxdfQLUoHtiyLrtSY0xXVdZasZMwQ53+4Dds2HMW0V
9ucVWSp3pIDBbLgxdh5gzcnD7/2SinwTuMGZKfwcpRm1HXG1bnLyLDlgKctAKSdfFB5p+OKJHTJX
/P5rRP46ZeKJVAIzu1td5sj6Aew6rOOp+EDbAMQ03k6N3TPek7FJRvUS+vYJV55bktK1tOC3UIgH
LxKYXhE8xuwEfg8kH2I2E2d3jhEEVwlY8oidp+dMJ3LkNPtlhApyYWDPS6H6RK90pfqroTiO+Uje
Sb2yELybGuMLzxunElxJwetAMj0OggdsVp9j633X+InmQP6hKd3iMG3AMK2USfrUtgAS6r07ZG8C
7ylFLlwHnkXrmW6/Eh7wGMaTk5uP/hafeLiG12TdFAaNs/aEbSXapOlrprgyEyt4ityakarbA5el
W5ReRwB1/Z+h9F+US1Njn1gms6S7ywf8oBnxjL5tvwLW9EYvN61U137Qf1mIXEwAMYB8bgwBbxsj
IMtpdeNY+iHN6FM1lkOAnLyTqRgge9rRyLLpBxZqBqcwUmJ4dhQGl9zJ8rVbvZdM/zpQPFsn0uDG
voxJqvhuy+8hVTxkjHqfa07MMTqS7PxLm5t7wrZUGQQy31aiT44Ny2xgn9GNGdWPNCbazOV5gSUI
PtWY8LT2p3RjDRaVmybyIAbDDd/7Q1lWOAWb+sHOq9swClkjA9pJB5jdYW5skGHbDc2WlDJ+BR7O
rLSmv61fCGxECi+0PQKniJzF2OLeVhl3Fa7imiGsJGM6NfFurs5OUH/oeiRSaDKtz6I6oI+yr/Up
7wrYDBdtY22njJtq1kV/3B5/dgibbxUU971yOW9GeAvJ3rOWduBL65YxPs8eTMMHuKHsJSpvrPQD
1xg3C4sTDO+7hE6W7mMYeMRWGQ8mSzLOVp1dsR7yvpQnL4Dabxu1oMkNV+2twfwmOL3cZQa67SMI
JHSDLb3r3YCiCNiMAVHIo5kkLw5UTbbKFj9mzvVm4MdehbZLcXdwU5jjX+78EDWiqxABqKGCnQXH
xWjOs2NksNOOULxI0aSU0BKt5s0PgAgPcC8ubGVuuElUBD9WdsT2Gp9NzSgcqjtdtsbOjbyCamJd
7Ez60S8dVWerHivVjn52Cnj8aKM7ONaFhmAWqduxCN66RMQbPOFt4gRb4VQdzEB/3jTA43Iig4fW
BiqeYgMR8VMSyGybluamdPith4aJCyejqTnzRYBUrinFtuZ2WyGiBSXsBYYtA4KHh56I6oXrp3nK
OfGfeLjsYid/NChs2wtzie3MvXFtnRB2nYD1LohqyfrJRtA6Jcok9F1aOWW4LSm41KWRxONaSLyq
4dQnv7JhHLa+LWsOg1m8lTGraZOiGRZ/lT9eGeCDrR05f5pyLrflEJEPicWDFcvppmt5G4AkpoSt
B3UrZI3DLp853/gRRLnmrhQ12+ERdSFkuGM1d6z9wrjl4V6vp2CCmbac7cLpTpasl1OWOnSX0yvo
dLShWZjQvCJ5GiQCBjZ4ZwPIhrasLvJWhRhYrQpQZZZxYLRaaSg8K6/tylesij3SKpSoIZYY/7oY
78s0b8f4nbKX9JgJ+smYt9fg8iP4+vN8wn+NipHlnDgC+zO2K7F25PSe5FWxQnfSFPlORFsAd7vG
phNNvC+hxD+7EXVKIPpSuFhx/kxCjg2HnUV7HPH9WfsgKrAmhum2q2EoAfTgHNER7GFB29y7hTOv
amHZEL7r8mC0AHUVy8JnUPK7wbNujTkvfrgz7eDqyM9Ug0GOSjVewjL7Tpoe6Sjmb1tWhaBt0Q3N
utX+16fYfQpyQRAGgVNdCpDnD7m6l1EzvUXKfwvs91b/KBiv538BYzP1Rl7fIOf7JIWJV5yn8XlQ
cXEAq4uknMEarb0uOUnkViwHCeV9YaVeLK+4RvFAfTr/rrWolXH3+wEfPfVYGfQx4rcr7OHuM6uj
egsfq6FXnD2QqxwuhWo+ljR9nYdZOvcWOWRgU9mbmc4fdDC5Zy/NsRPmQq9J/Nrn3w9z6qVYZatd
GUpKB/K1B30Fn5maX9uZc+JYeuUTZex8Bb//DO4xajff7TIwOmFH7NefJ8BQGZiuMfw7euIuJDdx
7ccA1ms53TYh2KuyfWMgw6A/uNaz0Xjhze+nmW2pPWRk7of9LA+m4CFj2fRJMql33i51WnUzublA
HnUu5pSpQ+XW+jKEebouu74+l9MInk0GB1xD+FaJt7x32SmA6egtxwJ21enKkaZ/rnzwnx6PAyRD
pvBR2OVNClNn5Sh7OOE9dri7le+tAl0DkKS/FbO8BtIxLlFJCK7SOruIdlxgjJFg5+Cbl6AKwSPY
4VscQkHJstzc1OlQb4qEM3Ib+9FTHepHNbfl52RilB98QklWU823JuV5R1TTgf1X7J9IS2B4TSWj
IsGOT9vw7mVaqGtez0/CdaEW9DytyTAIHlyNTrcOZM5dZWG70UaM1U7DDqksZIjezpn3Um+Hqaq6
S4N02AdGCvnMRyIPVBHc9Qu/kJUJ8dUKZ1PQecEehNhDJbsWv5yPI7PWapM1QHuxDQy05PAXeYJl
FJJG8rs3quLWtsL8dvy/P0VFGxwYOv71v9t2Ph9Kl1ukV+n8lBdEum0zb19HNM1MdOkfgL1PgHix
FfinDCTMltv6Apdp+pvZxV4CBjd/qDA/bEfVUSUYzgnwjVjuA7ffT26DWAiWZkpjKtkGGDwFwgBP
fkxsC290BKbzLGIea5o1eRFbr36IoTRhe83pM6GEu+juCa1Q7wb4FDPMkwq76l62NYLTgmGO0icd
eR5fKYEdXfHD1EF1NRtgo9LReE2rmr/T4osASbs1OEVdig6VNtBorRL++ZEU0tKUMN/q5DbNWv55
FdNtSd8MPdF62nktZ8oRhExkpMeUB83JCT5VrKn265zkKUQllFhQ2FaN5SbsZwzG+tURFfd0lzK7
ANoSepEo7+gO3MaN2e+0mXsXMsDJ2hYzObeFx17CgFAIQPwxc92/cZSfSCBOVF0X44uvoVLVk5wg
Ss/ji+MY0JQXxt00UBbStM3G5zzwPFXTQpjrXoNRGFuFqXnvZ2HxioHSzSR2RlPLte000PZT2CyZ
DEiYWMFNHdhXZ4m7WHlV7qOB00cbDDSgs4wgkjDByBijbcr/dBpaEIfpBL8xpTn87IVscUQ4UX5g
R0dLsV4f8+7Q2Srd/b48mf4ubB3fW0lx31Zhe2vlBm2skWs+2tw0NrDhq/t4vEQeljQQaIrcBzyn
iaH0hs19NJ8nWdP3Q3HLu6VfAoJPj2XPGiUim3yjJUqKZ2R6g4BPaHAM71qdDbuwNAL8dz7ohjFv
t33k4LvqjeJqNeNJ43jmOFKyEwy9i+RxpJPnCH7cw4RXCayy9clcZDyLhO/PE80hNU1jr2Xu8/Jw
nAmnD1VvwGQKNuT/GwA1XS4zx/dPbbxkM2vr0fSws8xtewPgiexo77p7jUh/oP3mOOEdE1M4kvvF
bxQAkb6Zovk5IHO+N13tndANhl2TMX/XxDJyH+6+Q03uLNvk4sryLRwy+9GhfoxcFknXMLCKs/Lr
8qz1bq7jrTPYzbm7s545Frb5eXZtvY+MITiWvgxIoZcdJIZR3zthTabCdWH1cUTGFLlpwpZ7y3KM
bTBkXUfCG9g/ppINVbmxIoWBFCtQrHmuOYG1dUykhpAtNZaaqbql+fARfz1lSEvoqS5x68gAzWrJ
+w6d197FoLgqy0JMI8wU21OzH+jxJWgrllQpq8xu9nDiSy6BKqeDNojqvUOema2qe7+QPXeuGPjl
dmgAQYAGZdhxyqOnPlru7JzhqngcrhW76CWN5PbUHlapd6MnFPG5Z/yUOY3wXtAAIW0QMHAimzc0
e6GmFbiFBjU47LSzajsujAWLw9ja9URw/P0UF9OhgTd5dZxan71CDZfSrOIzAuQak2cYmd3rNDjT
JarV8lsLzTPxnHynrAr3gz8mG6vDAmOULG/kFI8kinmFdZ4Pe4oqhxMpiS1Qn/iloocQpDLMnD6x
oxdLGz9ciHyji00iivLxDJbL3E1oe9cQyyN4o0m80Gt+UJO5DzUO7oZutked3I1mBfI797BnomKq
c+EO5R4SKKeGFgwcDQYQPMEiPogwjy7srh/biMvKyvREH0c5HnIGHcyKNjrGwpviwLPzHZs70Qjm
dZZ2tAv6PFt3OHnBNffFi9k72KDHbmc3DrKSaPSRaLhB0aR5Fy6hLqQ6e8e69OeXsdSr9qZBiDKd
OHv1KaE19DxdvIq6NiMiF6LjHTe3c1Iv2Gml+f44JVV9+AzF33uAV+zUUfA4mjzCCqu2HuDK39XA
6HhEoWb3FVQyP9iZlCRTm0fsUrVcE2kFOK/pPq3Gq+4Me+m849c1zF+RCVLQ9cnlD5PtHpI+2jfL
mzye/ASBrfVuJMTg+8I/AHw9TeypbtXS85FPhjyCE6MCiXnIGDlaOgNyeJ5141MZ2KCTks+5NdtX
DJX4PHsAbIVH0qdycYol+kR92YThJe/2Q4ekIPWOn8u+/LJpyBGHPHZx4peeJHcnkvjy+6dE8uIh
c7hpnTx3MilPJmLIBktJ8cH8/4qgdJ7Y9HWThMPnKAxvA0ott9oog2yw8o05O2ooHo992Xpc6Tmi
LH7rroTeinBzq/Km4fEwBbBuID9HWna3fe1bt1qC9A6DJahGDcRjzE197hs2EA44qg6RduXSgPzg
thOJlbIHIdQWPUxxQRAiDYtP2m/PRfg5onRXQQe9xIvKg+CV2MxJjBN3pJXM4QtwyvWXD1h/cygR
g0sAhE/BitD+PM9yj/sFCmheff7rfrrcVLuo0oeSO/JKJfDeHNKR297z3UfSG1Ai7OSlcAyH5QQt
gSzxNu4ko+MUpCnwQ/+2t7PqXFXUGdUYUVBpFWCdxcoSVH/DLHD29jz4G39ogagKes2SQj2VqPWQ
/m1GX6gG2IPH7Pz7QciQ8PZEBePolsO5DiekMpae73QFIvr1wr4VNfYoUjXvdM2Y7xM2urWHhzdv
ari+6e8DMXX2I8a++zz2AlSNsX0DL/iSTGn6Kf1479KvsjieHnx4BhR9YwuH+vr4+9m8pCN1Uj39
fgaDGmh8+1w3zbhqmlZxlC4L9pQ128a4VE99WnIz9siLxWgyV69zWRIuiCmDOiu2h7m4FDJOdkxQ
GW66wsebVZ8GOVjPDeqyRDk9B7E7X8Y0My8qd/01bopug6xEE4TOsycnNu/7xJd/6SPfcJAl/HkN
XGP6THvkVWSdHaYb8rhKh+xlm4ZfwvKhxBJx0hj3iVQ12MOt5vT7J3CXDAnU/f5+RttKZb+7UO1+
cO4Z0vohvPPNAjS857EVHsPYDy+l6F4B6JkLKSq86DHuWOxWzhYsWnoHzMA7zGP7NC2f+RgBVoFs
h725oJbMbP6DDFi9ONa0JCVi9yb1kuw1r0EZATpRt7KLn4Fccvg0ILZrQ3pv/pQ9M1YT58KWkkjT
uE7CZGmQLi0dgeTbYB8QQlgrjDY8+XHeP8Tj8OUspuZENg5exsw8/X7Ilj8ZcrEIYZ3e2kEHc3lm
VeFZS/tvadrPTW4kNMeZzs0vb99IaQstMLjf5Ckt8pNWhxDiJpvDgDdQUTg35ETE+fcAITr2S1mt
qGkO5sblMe3lq24y07M9OPphAh9idiQa2wIslZl01yzvspvUT9O9GQosh7r6LB1MohPEjqufOK8j
y8CV0I5811O+yboE6klYiaOy7GFDBbvzrkWJIW3sr2ISzu3AdcBKwx8Wwa3fEeaI7oJ2ii6pO6xN
doF3vx8Kn/O/mwZInoPxN6M8bWuVor9CrVObzhd3XIFnBtXp1lQZ6h4FPV8mi24zR6fLMuiPv6Np
2XnAH2i0MWZYVoZpHfGR0Nypcdm6xfTu9c1/KWv5Z+WEtKUtPCEZhyRYCvMfXbJjM4dx6pC2B4fn
3ziyPwaB+OHEapBLIHL3/1dIWP/sPefLebYpuYbofqev8h8toD3ZViZcTeqGwMM3gPWV42fdd6XI
2CSg2R+mMYj3sew+6g6HrGMDZZyGbaPq6BXZPPLvZ/aOx1oJSqVk/l1nOUv0KA8OqUPDjhUo51rP
Olsehf+lKN79jxZY26Mf1HPBlFi2Z/7W8v5bO8eYFqOHdj2sg06cR345R452cSXbe6Y2yDB5YHP8
xIZuGzt+d3AQ6/p1qqr+MrFkmlPuwoWWVLgRrcfy3hg76Tpiy7ExxIVxP+Wm8x66Sm1qCo22Ko+J
ackhO0iYcVGsk70Xqx+zRax3cLGux86w1kVoIPHRjAjwj1I1rE/3YarakzHXwXr02gDLkH2Wlhe+
uHazzSt3lxSIkzYKwpYxZxeM4YgiSBCwV8sgV4MZrslkMsSazq5ozRBdP71I4eysODYviTXVuzEF
RNpUBArNIIfmrwaS44Js9/9/tYh/1o1wVdo2RfCByaKXvPVSNPRvv/EM34Upx6heSzMZznrwkkOT
Ed/qsuBUqgQ3v4wLpHRIZ3ABT1U0jee+8z7zKgUtS5vsVeRNsg6rDPkT9yYg0dG9wcz03wrrhfjP
iwM1luWy70jbNMU/q2NpHrdGYZOZsF1xyw/FKJVEAarD/3B2ZrtxI9u2/ZfzToDBLsiH86JMZt+q
l18Il13Fvu/59XcwXcApSYYFXOy1E5LLqMpMdhFrzTlmG64GDG+YPFntEQopzhq8tY1KXODGwOWT
ZnaNqC5b0sQp7yW5X2uvKBnbJUzZupLtXV1yDymGsbs0UMIRVqBd9JPppZLRdJdB5F+2GbMKCLTW
jlVic6RpZT/6IqJZizDTgt2LDzk/t02Tbc2qCteI9Jynui4eID+1PxKkiBp9pvhUT5F4RVAc4l0s
k7809GgalJLOnDfkXq0cx5Edux1o+7pLGfv2LUsQTFuuAOF7wU131hpfv6ODwQ619tT7SJjiPCBf
KKplYNdg+3J1D8MYKKrmKzt7KpRdpxMDruV05vreZoqk2M7OUlp1m/ZhjzA/nWdNJIu5Ya1PS+AJ
1T02tmo54TXQPVVABU+bU9JoCEpCgUAAf2iSXzS1PgR2WDyJ1hP3pFIu6JzZ205HeoN/4cz4K3zS
iV/cahqRojn5DBawC+JnWEoEOknmDkry3qfT7yhqwSMUP53P3e0h1AdUCWpggPHnJ5Q+7ZmHmn3H
enyj2Ha2h0zWfJXv+zH1ybB03RDC4hatOqahzbFy/7kWCl0XLdptYMyp+gjmV9z2Tm4NIou1OubX
tq82OkxZPHZEu8bQYe8adjtu1JYeeZ2+POWKeQzBv4Vj+upPaKrt6TtUilvafSjTzYAT/DA2yhL8
DC19MlayRvXOAyEfqWq0ByV80YXnXDCr623p8IWps+scKFVghNq3OoL9IHcAZl4VEzB2Zzv0MYCu
M4n1gy9C0H97byAhSRIvBiWSh9f774MmIf1OvGLIhIMB+kXAvjRYpE4kHj1ZfO9pjh7akvB1Nje6
ix1vW5FDcXYm9cHKrNbN+y5hPxd9w3lGO7dNGRWVnv5FWJf5Kavd0g1NtaVpqaDWbdV8/zZVEnrg
DaNPdEqwn75B3LXSd7iSDKkser9/dQTCFC9oe0yqAO101IMnxLF7C1rzQXJGbErR9nTKu5cg8UdU
dapxQrQbLVUiqwAPan83OAZgT4LCGJZmwNlo1mPx2Fk7VbeesXAomOR5lIeqeIqWNC/FCvCXAtz1
4k2AlKKkuEYq9yRF4E8rA5l8x5YIRyomUKGM5b0fvmGNs7ae44SYcEV0io1gN6hG9k8kWnupMOT6
Ior79jDNk9HPs+3P//0f4sL53nRd45aqOpKv7UPkOlvTSHhenGM6YQrPbZR038DPv5X1nHk1L/rN
PvW2iVD3Gg/OI1urXf69B+keo5eJ7IUFp4TOo509cV/5O4/eIpatWmA+I6DQFn23ytoMbkIj7Du6
pLhgpecsCmlrS5t8oJ3V452p1XHiCzM95CIYmZ32zaxqlNc5SU1jR3qZ4A2ydP4WWnP4hL+WScjm
oWq4GwM5ckfRYdzvQFF59AqYx+np2gkdbe0Jex47WX/lkd4ehJYsOcn7japa2TObjIsSi+Li6QKa
WnbAKlTft114KtisfxU5Ni+43n/PdGVMzWbpx/+F9uH8LLLGqEbYCsQplWtvygP2MGyUoWa0BkEr
8EaNldYlBdwOoGHZNGpbYzDfIB+BBq0VjX0uBr8vnvufLxoD/pHjmLwjQ5XG/M//c6/roryqtBEI
Q2Q121aW7TEGsL71aSS4IxEUm0C0w7ZIogappLHtx/bpi3fwaZ1qcQI6ljBNTbdtoX54B02jwlOk
l7VIIuxxDpRkLFAe9Af+Uwbym3VumLTJ4m7LZpvnQjC8sDfZdBbRICRR6V8cJnM+DB8Ok6Paumpb
UjrClh9WQnaLekJLQrI3gvYYWF25zuI2wtOTyLekAqKObGKrZmF6pGX2COdOvIAMhXQdGeYxVia5
A/r5YqVdshUGai5QhsHKIoHEYrC6x8cfMPtxoMWatWjdRoTeZeiehRn0MfsyXd+yooGLxtDM9O4b
M1P+sctjUxvBM1FfrxOpsftb2gnJigr83Sg5DH37WsztsNuLI0GEpJapbSzYd/eVXTtuNAWXhF3m
SSdy6S5Th/B10pHHKXOw7609e3tRwuZvw069Ta/X/uHPx/nzfkRq2nz6WzorEV11Ptxmghr0JQu1
fGFO5iP54g7fxQSGmi5s2Ht3iTqijpiqkjZARmxFV6+DmSI6AqMZ0uFBs8wn2zTjK12f0MRsrcet
axTEeCo68jY44t6ZpxPwztz98zsXn0I2eecs5ISt8aJbHx8stmVleZsOiF1a8EbNVE2EZWlPCZGb
rmEQPRmnhXUBVYCHyPGfTVaSTKN7wBPkGuyVooN7OdNlpUY7owHSUc6G2j+/Se3Tqpg3aZmShCqT
vYx921L950KO5DTqXoHmpxlx0uQWKm7TJwejVZGPIM+QpxG1y4I2tAs2LGKCn4+LeLZYMaJXAHa9
mmVarXvRGoguOmzHPcF6DitLYlre0G+cm3xq139+1+LTnnh+19zpharbDmuYDxd/3iT+VFc6mRVq
RZyQhorWNrEH13oChQrZ+UKp/X5rNvusRtRoleMazQb7j1SOB7D6m4oF+CJFkbyKeywuX7y9T7si
3h79fYN1BcsKw/5wy56YCsBZQ74YtF7xhAcOwkxfReui83rXqHWe0UY9HT0i4JnWqSetw0YZ1VpK
Qv34TQ1bNM8e3J+cvGA3YmK8cUz7ezgO2hdfpP7pLso7dWxDFRo5pfPz5f19PEiBvwzANVkAhs0p
LHksOwRAk9xpVjRojIoQRzmlq0o02jIQcFTIgWWU1SHJh/VgXggAhm/pZ2LZFB3tnwAyYeWM8oiP
CD3JYDNJb7tA3AWpUN20H5qTn8KdjVXCyjRFuUOIYz8HZdktWE6IB8sgzaEbq2ilKaGDI9zMVjLQ
jS/O+8+7QWxaLNe5k+qOZqBLfv/B1RSuN8FX2WKMmKG0eUQogGw6t1Pv0lD/EbFJXdGdp4vQuabH
p7UTVGR/Pk+s39whkMJzY9NUndPlY5pooii1nYh0nisHK1WD3YBRc9OYqK+mvPB3SNy1YxLYd1Xi
g7iiM7pivRk9YYn+gSW++snAdVfjwj/UKvLrPqNlR7N4QPtp/AWUOruygCvP7UQ8KReSuh985DAj
qdwPuMtY9jRL7p+FWxgkNwU1Iv6hKk6O38ITSxnxjBjrH5uixVqNWShO2LUQcQM0Iiy2tt2oFz3R
nUelLMjAYTXIsCDyHtHA94tad/Lt7Z8aahO5BNhFTeZA4fOAiDEf2XBvjMgaBT/pDbo8T4FCKkJR
Pku2uiIN1Bm0EC+dUKDBqY69iuB4VNNyw1reubdKa2TlAbjpzweEzdrHp7jUTEtjvwFZX0rD+ND9
wpSB+2OKCxSAw3KafAfseUkw7/xTYbRXS9/16EfTXdLtNLEFtUUNzVxtsp2abedsBmfDudOsNMi6
zVy9vna89ajPVfVrrAPYlqMW2pJWAJ0SDSZ1aYvrOO4VkEdvQ7H/Vaq/1/WdeasY1lO3G9K5Qm+r
i7lMsYVNMTY00zbzwoHRnNh4zcZvN7YHhhQ28nrQ15MOi2Rt1WujXsMuy+UakNgUbvg+eaXtaw6b
8EfWoXsGJrKlmmDrmdtp2FbhzgbqH+6scmeUZF7tmmmX2nMRzBa3+yDZh0BG2n3vHxJ9T7EG+FUk
XejFXDk8vukgESmAx2M4nx4ppvREhRdfHcJP15RlCfb47OjoZNLA/HDvNWM9xDWLCM7P+mzOMXb1
Qa+fbQSnW8JCJu5iYK20snAOeQPfYxzSB22WLHEzoAH/SvsvMDxIzoizjnYb//XnU0z/vJy3hGVr
NjxH3ZZcf+9vPEpWQEmc6OaVONeOtsyvk1q3bjCUsMmHlmF3k/nLKrR/MhFpV3amz9b2CvnhHGo3
FNyPrJbNup2ycsn9GehCP+v2QtIBbpJRzTe3X5v8OQTHq2tYwxpiQ+59+61KdXY+A2RTuJ7ONiyY
AqXGFJ6kKvdsg+0Tk6mvHoefLirL0jVhk20uDJ2n9ofGiEWnU9V1GSKUSLlqRHS2PC6qnpSA6DLi
+d14fn7I4to7QVrcEtFX7/X5rw1i+g4c4hW7JO3oIbl+cSzm7/r9mp09rCo5Y6RqQIn5kNMN3gci
DmSTRcuk+sjd2CGQA4+LTnIaq3nNVQJjOLCEn7YOsMRlyTityd7UFA4dwVjFIZjG6dD2qn5CqZkB
XA6NRWXZxhFMnnmcJWFMWaS3ymh9pVkHMG8avvHAmVwLvMA2zELzfqglWASA90tQU3DJJFTuBjXH
nz+r9vmz8qhXec7Q6WCeYH9YMqWBUVQcbggbEvcfHVY6P9XYPE8e4oKUECR/zLUrU3FxTaKUZnge
LyW7g7sq9h7Y35LCnudEr9ixSWo8YDJjnLjnOQIePS8mrT8mbwaSO4fMrD+/+d+0kiyTd83q39RZ
qn58UJaVYdTID0LWwtaCbFgmuI2GYFuTyhn/02poKx4uJRhsDAD7IVACSGuvcaov27CoD0qt6SeW
HpgGUxSgKDuJLRehff7z2/y8V7HgzjoIqPmisSJ9bIkMSl6Glag4N5Rk7Zhm/iCiIDwbE5bcOkDc
EenVxhhGdR+k5Vth6sdO1cJXpR0O3tS+tu14qKzBOMelYyzNriQmUjMYstK6CKJuJLOTkOW6/xuK
if3tz+9d/Ob8oEGp0h/XVXo7xof7phIqWkhXClMY01wQ7Fil2nZ4bBzJIkhJf2LEBXuG0D+piJRl
0CCOWViOuKehHfz5veifbxgsY9A9sbNnaYp48/09Mo2N2BFGw6q0OqZYiO7yxBmfex9dIN9qT/gF
1n8lT3a1LZJz59tyH/jms+o5zB6jUDvEpW1enVaw35P+T0ByytbKKo2wkGByNZEAWS3bwy2HVZ24
/nPNeoPtfkg7urOB7MLXpFXJftWha8WlORzS1HoDri6PbVHBYkc/v1IDB+5kUiOd+P/4+Kw+OOXt
2dqnfrhf4seOWfSkyaLS7L+nyZTHnvD1DSttAfXMUOAEO8WqAox0dXLNIHF76F6EhdrAa81wnRcs
t/2qOHvl7DPoAvtBMUeEauYbMYfJMWbOsaiVENTi/Gsf5nIXxnp7b4l54amm8pDaZrWpElwCfq0V
0iWTxKVPHxjiuyQLqh/Vg4HHKsfEYnwxgJSfNk8WHeO5J3ubK9HieX/wR95OQFZKtvBagMpTwdUg
/VfsxclBT4mWsXkyrz0TgiSHblhoRf4KnrA5qlOO9rJOSH4MyBlqhih8dboanayZHIN5SpeMDt46
IixMBft+TEAyFklWQTY57UbjTbCCw/apzxFR1wXRn9qCB4RLOhfBNp6u4RrxiZxMhXPNcOgtTVnI
U634xY5QKR+cYqs+GCm0CqDmw8rvTR4YjZ2dfKNhYAFCRyWVin2p/ozv9y2M68dO90hSw799V+Z1
jWdAVNdQFsXGRoXet/XsCq8fdTWW2xji50prY3M3QhKSeaC/Fbpnra24JdNsTFM6lgEiHRQzbhTE
9dZMZzy8mxX15PIFBuCvnA53Z289O6HNbisV04NQCmMJ48b6Yl/5u6eNJVl4MLBmf2V9XEe3Y0ww
sabCoCe62Sw865p11U81w+ieIURdx+YlnbRiXUdDDC6BaB9j0K4QRvUnG+FKm1U7UA7e/eBzxyFM
85IQ4LfPbWTsfanBjOM35pzT3ReX3ufVGat+dsSQI3RNfurigZ8GUtNCC9YJBKjw5+lDuWjH2ndj
tQBXzKHYZACdtyI3t0HAtr2uUTnQbMAuoVjOfv5Vzscx7ry/PbtH4tiMJF1WWrHJMcEvorFF6KuR
U9SpjVx7Ov5pq89Yr3K2N23Y74Vvxxe0Uf0cvT5gm9O+6WEyYWetzV1l4Oj884e+dZDfL4PY7Bik
qpmsmTW+gPdXXOQNsyiyqBcpI96VrSB5Lqp5jqkGctlGCB1E7bRzLGN3H3XDuA2VmnxqMgkYrlvo
Zh310JL2tMzAzzPvkAn2DkSG4fyT4vfKXVKLZIPOLjmW2QC5tZPMzIeR9n16/+cPI8Snlgb4ftYJ
qAAkDdlPjWE0RqZgGcNhC8LxaOuj2HoBM2ZaWMFicOxsW2VGdeUSUvE+Q12iA7HtGCqe0lHsWieW
V70ro9NA53sBFH2iWxqzB9dTYuZmMkLlfG/j5j6gz3hCATc9WolXclsi/JJ/81mNAn0PaV7fxxAv
7pq69xAs86vlFX9j4s72VlpabqCE7XoK8n8khrNLpZ4qFb5UWWRIwQf/4I1aeommyltazK0R/iCB
tIX2F7Tc1aQo1ps5PPdtNmzMsrZXumJF+GC7daZG9SbU4kNt9LXbGNj+6cunZ8Kv6KFAWfTWeA+g
bvQ8OGFVlBss/a2r2TW6N4JItnWg4bhg7pIjfiEPI+wu2WTrkHx9xVUDkS710hEPcqm23fgg5p/L
LmuYfuWHIp0S8r4ZgRFHFu8AvWcPQ4kVknAPxAlKOuO6DRcYe/eSzfJtlsT7GNWc61QwD3LFgPKf
/wwC0Z+IFBkPCQ7FRRpmM47VqdyJEKIlDwxtz+38MuG4W4eALZB9CjIg9Gn4bkf9XdebaA9G4rHS
sWeNrQQtUCQZPRk1CLM/n223NtG7S4c2n6qZUqoaU1/b/njphGWelBosDEOrum2f4cYd9JcSAuwy
iTO/XGPG6NejUyYbIeORDUWXvIoZ7NFoWEXyged6jCH0LjfBYfY0T7/HCGlUBsw//MrcJ6hY/lFs
OAVRAegDbXhXjPu68EciDwe0YA1Ga2yU7abOwycTu94b8/fhjs2ieSK9VLuacXGR6Qk39bRTGX4w
BZt/DEr28UbiWbjYVW48ZkROSc1Sy+GpugZ8Uayz1CJm1CqHk5Yl6rkuaxrYk+d8083ZhzKZAH0h
n0+c9Du79/Rdjmg9u1PJpviile587lIT64Ggx0K5wWPj49ccAHuhX9LD1mzzJ1YB6UqRXe2a7Ozu
Rjb6B9GQ95Tn3SsesY5ZyzAdbi9BHiBAD66ddhm0S13Nr2116fyLKs6UQyyHOPen0tjV/lmKkyNO
PhaTS02DioCgNMB/aUKNKWez5M5ZW8F3JVCgVWD5x29XVf9gp9h7qYNoOYgtFk2KceFvf+/KFqFY
VvTLqGRrMpcl7vXgwWjm0m4lzYc4faS68TFMH33l35qqJ897rI2noXoqjacseaZy4ykdn6koea4U
lJxwV14y5ZnCP3ynVGnXEwhBO9vB13p1gnxNcIfzLU0RoCDjf7WMBPBK3jePbV198eSkX/xxMy2Z
06C+QnpFT9n52FGlycn2J0bJJyw0LDsyUHEOwM/q0/3g7HBgecae1wYQZ3jwkNKTqlEfauVAFom5
J1ypKo40xanBOVrZiZUTZdgnLzt1GWqQs20jmz5TE7YY51w45zK/VM65my7DrabpYntzFeXV8zgM
0IeuDT+Lq89q0034Th4tXOswbNLHukmNrRb7BwUlOZxJq9z6hQzOfh6j+DPFOte2CtmJO3VG++yU
bifJ2PUgQ3HOzxWAYnd2XrKn7GQfG/sGJLaxt0qiVA++dyjUuXRQ3NlRZEfAHyPcDuwjyYkCHagl
p9Y61ete3zvxubROY3eW8bmwzn13zojXss5xcqHC5BL1l1zOFaAkl5dYXpr0SlnDtUqvxjAX7dRG
c7XhmjhXdbha+X3kXBvRaXsHOHnc6iVqYlRC3G2IArKBDMdK1BECYXJDkqq/xr8eXzWFmaLf0qpE
T0o6272Z3eu3Etk95Uk4Lfe2vHKWoXLAOmNIKPLXpJ9Ljf+tzLz8qnlMEMLUv8jbK0HeenhR6rOh
k39yxt+Rhue4OcXheZ5BMCBoTnp4asl6b4+8Fu2xjudCfoxaxOoPxq0SCCzOvlLniqt9WO2DcM/O
P+t3fbZL+p1DEEL0hcbw85xXsqSdlZgsDhlAy3n58Z+BWepDSqkCA+WNFuQPQR7bLnys3h2QrD6M
Y1udvNrh45DeSk+H0JVZ71D1bQtm2yAGtww2gh7g/vZHtxfiDvSjoe/D0XTIvJVoD/H4ktfTTdfA
seuT0rarUqD4C0ZIUAk+eezS+fgtIFncErH9ElUsS7kyyYkvkV3Pfy5TwLsjeeUbCCzhr7+vxljG
rXrnozpZxWAa7wxZdOfbS4Yp4Rx2hr9utNq6G/PXySiMU6WXyQW5O4rf+IdllMlLO9QQltIvWnHm
pzv8PDZXDZUGj8Zs7+McElnvmBrhwCiEjgim46Dfhx6Ynm70W7cOhL9F2hwdbQ+Ri90H16EzwKdV
8h7Vrbq8xf8WFXR0KMohuX6FCYOJba7dZ7UbopHYZ8xoVwwOGahGnQhdS83j42SC12pgSElXi6to
2w/iLyPQapQ+fk289QJCY95mwaYe0n6vsPjasZ8qt2XXcSWFsl6Po0cWZqVqdPSgGzsBHVlLDdZj
bHdXx1wUTdi96t0GC5P6oqD6Qb4FWwfD7VdD0VuH5t1aZJ6ISprLhskEAzrJ+zPT7GpownaWLawo
1OlikHqpipRMo6AOLmGGCq1HpUWgXg8bWYnbBzMgVULGXXY/tZPGg7QYN47ShddeGxHJmj2+fycG
a1RFErkO2ZirsWawYeR9vte0GBtH10VPdsW0TrWdad91AGOdUuQCtrwI5rlg90s2AGTLcXsv01jh
OfZSeMD3bneiqjTyDU7W77ff+khz1lXBcjqVcx5qpYoN4ZuwdWaJjw8x/YvH1q3d/uFLY2EhEDxb
TMCE9nEB5+BBxa8AXZJQZPzST23eQM3QMI7cfs3yYmOGfnspnZ7OgmKbrmLDGLOK1HIttJ2brAOl
zzx6+gZCzuBeVJc5YNZkm8jeOvlm3J/9aY8EkWko7gjEgfmlD4kjL6D85hEQe+ALw9afiu4lUiX2
K/2LD/mbLRHNbW5YFitVw/40j+48pAhFrOO9KYxpHcRJv7VC63U08zdOjl/XhzTG+zDvhqUByHnv
W96w8yR0YFh70xe9aPPzLtsWFg0e3oxp0Xr/0Gu0jLGECTXCEGzJJMN5Zq/6IbkfS8QPgJWC06j2
YFml9e+L6Vc9sS5FuRjAXkNeWFRhADJSnhnyVi90VbtdiekNZjO/hroJTGly7mxt3/gG4YINolgr
yuTjRPxNAfz/QU1I8R08pTxZinirvMa8bwjMvSudKjk7VxOr9QtN73zFsFBA6JiaZd1wyWDaXuS4
72F1OI9kLPanMM/GdaK8lEmXb31S7BaxXlv0yIp2UWR2Q2SKYl3jaHjxw0bdd9gJvmi2WJ9WXkxW
GHnxbdJ7ltCu3l/4g2lVxYAtDt8zkUogRufoFmWHZke5GGA62bdJYxFlBqFzFQQYbg31vpyzWGuS
UNbeCHOslQakK5WnEwNxgqcYiClTE1706ZIoxGUpogu5nq3qcnsJEys9pGa3J/O7/vVH2KJpmSkp
Sl16ovv/exn1rF9F2rVF+MguOu3fmghJSSlDjk8f2k/sYVzu4v2bDKFQ12GG1AEeCcCk5L7sidEi
XxRwH6aoiMiBPZlp5SLBZrVWdAfgd+c7CMvt4wCXIIpl46pVq7uxZoOUK4JsxTSAKbrwuLLowtUh
Uu+xfJiI14lwd2T9F1fbTZH07pYiGe3pDJIdGknzif7+cGR1VBQjODjGW/VwdnBhn0qxC2hzIyxH
jx2FUXo14av3UW7/U3f6Km7hjgZeGB9MIfNdZCUEZvhN+BB5P42gTI8O7qDj7SclSca9r0mkRF68
s/LwTUH5+2ARyLEMZKPeT6OpL0vg6JsSTdO1OODSyO4Yl7zgCSgveQ5WaaydchOEwHtl0pcX3zeu
6ghT03Dm6C67tUhQqX9EUTGdm1BRLzztiH13CuMNGXyyLLKE9mTKUn8Kp8Fesi037ho+LMwLUEGx
sZFZ86TBjztiiJLHSDYSr7ZhrdLKwVDJUAnwjfk9snpvoSH1XerEgkLp5TEt8NfcsZtsrmSD/kOy
pXOJ0oopFObIxxzB/pJoaRMFH9TGutOyjXFNVIInsZhkCuHOJKtYTSyBAzk1XkmMj3Wo6SvMHgBE
uqrh6uzyi0iV52ay0h+hXfxgNArGQ/P4Sr5Y1SDi4Fi/PxeQrKGRNVBYSRqhHy7NUlidoZC9AAGZ
dsRixKZHjBxEHH+JuYnSy6VP21Ysw345b8ZRdfPmfdAxLmHqPUy12h1Tl80uJQx3qF3dmMu8lUSM
Ybix4qa3ykmlwsN/K4DvreLWiiuBySlYk11CIajKdBsT6Q0k+LkGfm1Ab7KKdXt6XcxHYKKhUMvc
gFUSxAVCngjz0pcU2hxqqP+tLlxSAAwcY6E5i1KloQf/bCGwTd/KB2boz0VzUCmWdrxs1LmqWxUK
gRhLL3Yz4pdixN1zTaXbs5pGmgd8tXdBObOjoUbbhcdU8IcAtWy3vpWgGRZyb3EHUnhsl2I5ToW3
8m0X9w6l34qgPBZnDWZrF3QPoSCUFrnE1qqRO0auQ8iSs8yZvI3L1FhiQNRH7vrLJF+GRFZEy8jj
IiWCiljkBToWQMcwGkkWzEg0ze68jQ0/lQwPjqu/nJKlUS4h5NGUj8AciiXeXfhKhKtGcmn4LlBi
aroVrbqxdrPnmNFSjTbQJcGJJqw+uoikEo7gyFfk+iYY6bnwpMy2FA4Zh9ucq7xVNrm1CbHPbU23
JhK5wftKXI4LgEjcaqT1isQ9dBt7GYYujlRfn0sQrEF2ZU3/ctlkyy5jbLqcnAWAJdtg4beo1Pl1
HkOO82smFzS4gLI7SHRiUnWWUTdXrS5L8gTMuXKFf8RpuZSxS40c0H5+7SnNrXpU//PrwHHUeCfA
TXhXc1W3Yi8TctDZ0dgu/mIq4m/iIidnMFxZgnhW15Gu6FwJ4aBzVcE9Czm32xdztbeaItd2ltBU
mHJkxjIxlsa4JNSvIVee7DPumBxXjq6HaHYhtigeUdW36sLpvugT0qL6zY2AoTCqN9PWTfR27x8K
IG0UI00FYRikYqlrPyJQaiPQM5Ubltl1uG3I9ADLEW7tcS5v3BZyi63UjnaYH4d6N9W7zNvVYgci
ucz2Xb+vMzormL+WSXSY+n0WHaiCzKHo0GkHu56r9I+TdqCK8tj6c1XIgm/Vleiq5hpvpc/Y56P0
jtrt1fEIMTmmxQkMjuKQ7r4qi1OkHKm6OIWCSeipL06FcqSqWzXKkepoL1hEfbg1f+dWvThSIwFb
wZGxsREcreCoV/NrYhy826vaHihHQHqoCusqSc59G2WkLkqnzq8pUTzEwY7RA6F72h1oLO0ymcVL
oUPW2Wf024tD6x+c4iD5YTqYSDOcA/ojxT44t9LSo3qroZ/FR10/V9PTU5irto5DfOJBO8d1WMfU
OjbxKeoByZHvecziU2gdfQvQwVxXhqa2ebRupUSnOYGuX4juqJnHqTsOtxrNoy5RDx7b5N8a5IEq
kyNk9EYeEJZoaEvyuYL8MHp7qvf2iZjLq/Y2gMuQiMi9Ze50Ghv0M26V5rsJDLeyJY2drrnZbokg
CV/YnVA3NexmQv6FWajdFDD7EA7qa0Nfs1n9c/P7N6MWnKKCSa1EW458+KOwZ1Cnzoy0lm6DJZUl
PtUtzXf1EBEUc6sApzHRSRgpZo/MXGQ++Olcg7eePEDd61xfB/1cuEoVjKXhOoZtpM5lNasqW43l
SieLcmnpK0Nfwcb5VXUCBIQUVohBa3KRpbUuw43JZq3YEA6agVsz2bVvwoBx8FxB8W8xvKNQ3zTm
1gp2+GQyI3JW/aSAddRK3OKZ2FKF2MKgjZtt2Gx9ZxMQmsnHQQ8AiKHZFGIzIu5LNqSRU6O3ThDZ
6WufD5LP5QVrIE1Ura7MZkXqAFyqkKjWFWXyQfhY+gpby69q6zU1IcvjE02CuZndO49QYQP7S/n0
TQP3YVViOHhlLRPL07xAeX8zKsYiSeHYsZ3yNMw1hho84CwLHrxKd7u+TzfAhgN2RrbqIibirlQL
/VWRV18AUvZYfSX6dGVula9tNdn27PHWceezTAXpwSw8OP/fS4IAYyHlqyNf4/Y1bfnXvE7+a9m+
Cv9VvxVhHHDIbiiyFyV5sYzndnrRq2fbmMszniU/e09UMD45uyS4RuNTnTwl4xM0OWk8UnVNT/sx
8B8j/9GeHnBYmNmDvJUtscbPFfX3unGt43vTuOY6mHqIg0WeEn4YWvZDPCowq3Pv78gKsycCiDYV
G82L3UOnw9ESLRLsRfd/voJ+00zUTRMNj4ON1kB9/0HoonY1hCtv1txn8kyucb2/vYwJ4Pc8Ickv
7+lmDaP2rBYW0VaNKfZlGb1VDstFaOv6sufGqAoYTzXxCSDe4+h1dBwsUkSFbAmqv1PBilaaLlam
B2w0yucYnzxVr20ycQd24n1qDur19kc1v95J4E/EqwUOfW4bwLgihSvt0H4YB+J8G3S4iRc9E3Vq
7knv+O9LKJbZnKo6leKu03oeP0TNoczwiTNW7Ee7JcAs6SpWNOBLlvDdNmZdpE8VrbwvHrdibiC8
O8HZEaNz43+2Sefjo/wgbhTFS4HJgXlykqtl139FqS3fytm0H8SO3KVFOCN24y17X+IEK7XdVXZb
76R+N9QtYCu9DR6mqpVfTLI+C+55ZxKVGuQQDj0Tk/eXnq1kHiAD+k32TBQe9Qg8a6t1NLwHxOeS
gR3gjYUgW9DidkEOStH2JY+3CC4qe3lyisSExhvU4hTjEGj6Mv3BEdKMeQXcktfizdN4/rvpMvh/
pJ3ZcttItq5fpaPu0RszEjt274jDCRQHSZZkyfYNwiPmecbTnw+s6moZNskTOhErWJbsIqbMxMq1
/qHMq0020P2ysMgwyjG8q1RqTch6eY+dbWKhiCRYlVkYJpDshXiEXiHvmNNCMnsOcK14FBTXMOY0
Zlgew9Kwykkx+yq6EF4O6UBVS/2DIY9AnVts3DCXezj9yrNyhntg5jD0KgqkgXeUclOhnRxrd7Kn
3vUo7mtJG9wrQv+Ro96BvS54+Ahi60KB8z1h5MddkVuYnYbusYhqZaGNEt0hWcmOPVrwS39Mxs9w
sXYVMKFntZPkbT2iVOWK5LNSRP07bfqwIvMThpI+8OnuOZL9r8gepXfs14NDH8FFjGnJ51b/jIsX
cj2peF8qVrdrA7lc+6aSbdOuLZEtEt4xC2oISpXsxHk2QdGa5pPSFMEtRlY3eWiikuLdSSyplxcV
EHu/3HVbAUSlcydMiO7zMUYdpKPUiDdMNZTtFpFNoE2lP5CjYVnkBepRRHZ6SNCaE30mr/VRGm6s
PsO5Ww86VgxScFW/b1q2jBAztG0/sjX1MD5LW3Oj1E32TSuUz9TMegAx6A+OuYcMkChVB/eG/LFj
UzDiZNPLjfY+NRHV9Btb/qZ1kAzwkV/aDZleZ6KjoUAcXJqTVl1S1Iojaj1ZxyoCdHlbKE5VJKib
933+UHH7gAUjoOlhVWGN0VYZXWjU0Vgt0lSnjlFjYH6Ajj4ssqJ7V03FArewEAeU3WqlNfbXwqYo
Heal/q5z4UoX2kH2cIpbNO00/wP2cpGP78YYyAPArr5+cNvMPWY1pd1c/2ImkYmrsmE8UInxYFSP
2EkP28xoZADYInPZWWKJ0qAQcYwjtm5401mLbvoR7VTbySAGoytkTLqM6jIQoY5Ss4xlFPZF7FfL
YF1hJXifZHm3SeA17CJsWhMEWTDF5MP0ZdxlZXjaSlXDgkZF/Vk06YehdpUjmtABbNmqcSYwwNIE
6nBXGAEyQJnKl5XqzsCunSWiDvHDDuNJCROBCgsUZA/VYRXESrqbKCIoTMvFBnyB4fSo7Dl6ogS0
/ostg80+aNNHEAz2odcZClqcDrugNNqnVNqacq4+9hNZBGLlF6sBPqo326YB4Nr9/VHJyofLI/03
eFtKbCpcewqfMuW2WaVNjko1rEAoYMqiHQ03Kmmrx9Zt3/XFAoJVcjDCpn9Gz+WpNSDbhwMqHFJR
/Mh4Jb/T0wHpxAojJ8NI3weetkOsIP+CR8hiDFBpNtznWsUifKpK0Qq7kjyfqoA/LY0ozHDKkAE0
zYYLODXEXvURRxCXrkU/aomSBWUDKb41jRSzbpfePxJ973s99PcdBIStmeDTTL8FXXXusG301R1M
rvVAhrfU2rHbjFR81z452QpLNPI55DjhSeNAlSsPXu+gQSgj7uTpyyTJ0BPF4ByBwPAbRFEaYvjW
wtUO1nKtfxO2i1hDO1UHCiwNadTRzpkAg7F58CNs2uj766vCwv6aXtEScMG4HQHZ4IAYZA6A2NAR
JiN6qFQHLMuwVnJHDchfLT/94NsxWz/jACWr3kIWWJtV8V5x+69xPuAMNgFIdBeRoG5I0bLo6Ewx
LR+vjJhfSuVwluE50mU0oecpc/ZFpoy1qOndUNGAKuta8Se0LQLWQW+VUngwtBKgiFa8NG2aI9E9
VreZl9mOr6XUnuIYc4TeVhabdYkPxD2osODGN33LkZEzuU/s4b2i8+I1PAXzJ2aTf9vEhX+bx5jv
Xr4QU5uv8UJWpmo/7RPTxL9zVlhU0hjBpMhKl3mv6E/I2Y/aj8A2ksdQQwfWSoPomAfSfZN9ReY1
Opw+4GgkC/x5lK3Zifa+qH9EfQrQrTKOfa8gSMob0CXlLgcDB/ROXVmTACn4YCY6kBgrC+RVrNVo
j45IzKCYcAKpearyEV1iGZ8GgXYy6cuXAVVN0TZrJUZkdESu6TFMkEiE+kFhI65/ADbqNlWbK+t8
8NXbpELPEqevUwtQKwQw/w5plcQKgieEBJwsGx6rJDrUUpvtfDXon3HSWQOsst4nXfRRMqT7oPLa
p9MK1Lo/EI+vruRtyq8pJR1VWJ2WbtCvAh463zMJT/cktMWXCt6c5drSprBPEaAdxLaunCIpN4O+
aSUaoJte2gyJM0obDWV//LOVKaza8aJtgvQVBYn1KJwo2gK2TqItmQuhQvYstyOSgePWr0CNbTVr
K0ba+1szvLGsrSdvbWuLGZ1kbQm8HIPoJkSvBoXGVSy2RCq2Of4o8rYUEHm3nbxlhhFWhYDB1q62
wNGkaosucBNvbduRTqGqju86bTsF0LrmFK3vEPa4Uc0NvGuiqjeg3wdvU1Mehu2ybosBAf5ettHy
qd/7XpQcRhyis9YpTpFmDoFqTsF3mZvq9Gmi94PLNujlhR8YeDUIvfo2bBEhPl6eKdTXfpkq8MbJ
twUsS2MiaPy80maaN0jeYMPML466fNTgdslTWMVxkngujq48VbXgGnjKkcJWdIq8XVTVJoHlUGIk
dMzLY0ENK95Bj8M5sjy25XGgnOUf+3Kqa0loOPlHXz80zSGEMUGG0xwG/hxPEcO2H/YpmqrDHrLC
kP8Vcg7aFz+sHRG2E6mQGJLdn7xCXbkxlYlUCLWwOwWUQgXboQ3/rZIpmmQLtVByHcA6Nd7muZNb
uEg4qcXCu5WDbVxsRb81++1oTIHReZ9T6LxR+xv5FHaxs4wbi89iZxQIzZMLwCndRfD6ThE2e4J6
SUzX4iDV+9Y71N7BzKcovQM0qHw8pKcQ4gBQ2RQs8lP0yVEVh5ayWnKsk2OZHBFiz5Nj1h2xcI26
dYC0YncMumOcINd29GEFotTeHkWLPcvRNo4CLQ4mQ6AfqtjQcDTscLs9KD6goEPZHDx9+qyxdeLP
8RSKxWkfNGvfDXuDOz3sAQBCP23/zamEUEnArIRWCaESNxCYlZ57A6fyT1plV0+Eyr9plSO3/MSp
fE2r/JtTWXWOhhvXiVYJpzIByH7iVEYIERd/cyr/pFXCqVTQls7/olWav6NVluOODA1OJSEh8adN
zEo4lRQ3wxOzkspm4f1EqxwpeoqDcYpghBtyVMSBaLjtgyN/qbjr3HJgMckpVcaKS2wuz7ETtOSn
ZEYoU/sZZQiUJmx7zlhB7CipIZPkyyLxI7Q5LfUxTXAJ8/vc2qOJGN7C48YmOvJz1p4eyXKVFK2Z
XJNAzet3kMo1FNdzlEG1IasQJO4B6PTxXWrTnqC17m0ahdzBZPe5qQwT2xYfgdk680oQVazIno1h
DDmevreknjYNovFHG7BYHrnUsUev3cgSSA65zbKVmUj+82jZUJmAG1+RxdGsX5BMtHyNifiAyw4Y
MTFL7Gg0lkVY4wMvt6s/YzBXROqtMZvMP3gJcOe126+lcl2xcRhgR09hRRv7FP6w6ZAKGjZC37j6
JkVMXNrYp3DZAaG1nToxpqz4eTYOpARiUJyyQW7SUU/BjqNvnBi0quKktiN42ZyitB2jcTzVaW0H
/FGkOonqmPghrmkHipQdusN2jvAyx/cdcrrQd0D4x75TmJuRtZ/937gJ6ilQBVBOUXib0Fx78joG
1d6sA3mdAR8/hUudR0CjmiJB77uawiAbBbJlIp+IZONaOX0iFUfgk0Bk9hqtJwBDbbipiW5jYueQ
b/Jw88QGCTlnzd4IdaPYmyECaeV0kdNETo8s9Cnq0iHK0umGKZrBqU6fqEAohhNinmU4yeD0hhMN
0x+Cf4c3yUSghOxoxRRK4QyhMxYOxQsCNZdWbIhaoF68GZRNR1Wt2WTZRms2eBoSgJ4KC77NOlTW
PpGv3WYtZVOEL1gu1DZ17ClKzD3qFQ417E+rYqW0K8pnxGhOgWYe4ZbrEMYQPhrDGg1ionXX/Snq
EurZhkJDjzmWvkG9UNJxN5kCVQ7Pcwg/dQLPCRksp8DHN00dtonNKcrUAeLakZsrztA4toLQuCMp
GIs5vurojYMQvzjFoIItXlipQ9inkDC94RCMkFOkJtXzTW4iLb2BwH4bepuODCHZhPUm9TY5NDlz
HZjriFHSTBGcAkkRS6z4lMSqobE8TIG4ItG3K12eIsavx1yVUNVOgWBuUK4DbS11a/TmYhtj1w1R
hQgfT1F0G0lFRH5jqxvV3ljqRrY3PYPE3rSME4ZE6TSMDUYLosUsDw4aVMh5slJmpaMbTjn8Ffng
EGB7OsOJGT4MnGEK/xQS26rCsXtHxaSncOTC6UNnKJyWMRKCcXMagQzfhpVWgN0UGxNXy2aTZlC4
UGmcQvZxYV0TUrOmbOrla7tZI6AOFJlAFhIYByFhZFqtsmF1ZcX+BZjAKoWkjm6xSGlsIWaV53BI
kMQdAIpC191ZlFQOue9hXCT3aJFhVVkX0eH066Cw//oTnaC+WqCc8TCqWbMUFRm90XnPRVW4x1ZF
kD3GpuGDPvEcajPAotWQMJKXLIrEIi1veh71oGE4WMbDQ1jqGKZ7/u1JJtbwG2+XsQcD/AMQ37fW
TVWLhWFKH0WkNveNHaaPWjxJXo1Pl+/Eb8plQrEmxQAbdBz6TersVtil68UhxoNLU/Vxv7YUXrGa
2zmmYb4Ppp9Ov1IhyQFrIiJ95/tgHXcZvIdkCvwgAvWmnbw2bqz6xoynsOxt2mw9AGfNNgJYaUxh
YeXh31g5nLgb7J83GplYgH3TFGLcmeNuFDt93HXxnmjifdvsZW0K2zsUxcHyDlkxRWMfkuJQ2VPE
6THoj2F6rKCP5xuvP7rdUTKniOLb4BRefFu2t250K6LSxy3IkgC79SpcUgh8KwCKUr53vb3nTxHr
u6bddQDek52dsOW6aYC9Q2wMVlp8I+ob9oemjRrdFBmVnmIKbKKEMYXJ5fk3Uj9FZt4owS4xb7C0
RsKI6OM9LjYtFyh2XbPHo7Np9qM2RQ6otkAY/6CPB7nYhZQmD0lK2fJA+P2RCNKjNBk/XNklIKf7
6y5BQNnWeWPD3v5FC0AZ0s7NY+yckkQC29BKEUlKot/5Lh7sbZZrj30lZeCnIfCQAj2btD1HPD3x
Tu+wMkGhT/NwCorVvHK0lNZl1kDo65AjW/doVN01nrpLDat6gkZRP1XYgjZaVd+aY8qKFdAPRJRq
m1lj9iKKeBM2+ve6DJ4z0/aeANSWSPtNtSK3pmwSfM+Stv2SgoIYTMhhPWIrE/9HWuCvpXyJ4urG
0FnU6k4t7nPw1MuxLSUUQfBfDaQ+XUWGXj4xTU3y7u45s+r3CDJWK5RP2iWC4igm+YUJGlCrb0cj
zZdBOhqfhZvd+toz7Czsvcam2RUxblWisxxLZU/YpJpxj2x8tyqV4AVrNuuIGhOd0xIQeS5RFse5
dYAgBDahk59LX92hd2AiuJ1Qgh4yOMu5b35SJXRHvEG7G+RW2Te+3N+fPsIC5e+cStda6C4CkRG8
+qZM9/4wyI9Vobxwf7rd0Ca4twYGrfBKOei6+YgxIHaQeQXf1BT65C+X0RYrJ4BOk+y0Dq6U1wTl
Y/mjHWANC4qe96cPafDcnbYMu2JcNtjR7imQ6S+5uScD1j9ktZvvBqPH7132gk9DJr/IeRLf1n5/
B446Z0nt5LVKSQRbJYhKclsibm3hPONSQXOjAs6b7+I7zltSRflV7bL0NnExR7RcRJFyPTM/UL/6
jrh9+rXPcIUOdQ9+t3G0BaCIy0vgb3bIlF4m4L1MS0pFX+HnHXJttZhlGxXach4NqKBGbcQd4S4I
UNcfUln5Oo50MXIpNAAMSvJjSPIYw59eowAoAW+wnUD4Hu2Zd4SS0F3FVailkLL/z0c9/YjcGr6D
kCsczQ0e40yxPikRWNBMwhYGsVr7nZDK710ujp7x3o6f3eHZip9DnBtPUdQvmgnTfYqqw4vGSbIP
UYb31Uc86TTlQ9t/rE9R9h95m8Uskl2V3VptVj5Whn1/+b4p05vhp20P9A8APeAfZItu+rzRwqur
yTu7bJa62eNi5UrPetv98EegtFj/NMcguM/QeXYi2+yWeaNcQ68jzzA/AyS7bHrHyLcBAUYv4Ocn
1xUYYBgDClKtLN2Vpt9u8MQyndZQuo8CxD8uNzDDo1YBmd7HkJAsirBKu2vC+zIXcE5LTIEUPVvD
AacJVCtwYgcUPvzA/6KJyrvPQxoWnlzA/2ssdNlT2OmlDGrYMKyDqWr9R6PTTJil6iIveCC+BQQO
Ofj6wbOkTzb0SFIets6hmtTYJRjfXei2y9EEES8hjhop1a1u1rwntZzENiu1reFi9Vkm7uNYh9pL
ow7bRErlr4r4ImTk/CuB2XQxfdRZMRyS2LRwS1ITzOmQDR6i4D3ABP+97b3DkTZmi4czjxqFaM+U
6Z3dgPFKsUxYtmYDFcswu6Mc9MlhwHFQV5PviPX3T1USFA5CQjmGt6ysupC8e4WFAOsFbGugjnkY
3Pp7rcnHr5mefWrhm3ADu5o006fU12CBXU4yaTg558tGovG9DOMUlWmULJp8+GQGXQYmk0pev+5y
OvKnJOj0YSpquIg6lDUvj9VfeyWYHJPrMVoZK0KZb0u9KPAqBSbRUgtcEI+esavpvi2sunLhegFk
TA2K+WFOWlqwcgmrWwUNe2RIt8WqU71ViztNS+d+LZqPSQ1eOX6pXZ00u/O+AsROAGIP+QMenNvL
Z/5L+Y6TZkkCPWsYwKrn+vd+X7utko3NkiS1od4ITzVI8ERFkpYttvYt1vzhKDVItJ2O+19f+//2
vmf3f87j6n//h5+/ZvlQBp5fz37839vPbf29+J/p//n73/z8f/zv6vH/PP3jR1b+4/i4ebr4L53v
2e3n5Hs1/0c/fTtn8NcZrj7Xn3/6YZ3WQT28a77TE/9eNXF9OhOuZfqX/69/+Y/vp295GvLv//rj
K9ylevo2D5bCH3/91aTuS6X01UOavv+vv5wu4F9/PDCCg8+//A/fP1f1v/6QFNP+p4yeEuPtpFbb
fZ9+rdj/RLEVWwGwJhoUUZ0CepqVtf+vP4TyTyQ4hW0guobuggUmosqa6W905Z/07k3mNUufAX3l
j39f80/P7z/P8x94Bd1nMMIrjjiV6P+zXGP2pZPnk+nPFkm5Bu6e+3p4kHM5AAENCD8MdCgHYR69
uAgaeOvAbfrPdEVsDVdtpW3TDsiCHoXNpBNgpV/01g/NQ15RhPry6s79dZavz2rqUf7upGZsraHF
1jG0cvrwhlfw+qrF+7DPrryhfk5q/3PF0+9fNRdRRWb/NilxmqHI65UaJCWAE7YKAuqWhNWfrl8p
AZ67jBmexbS0FG9xjMRkCSmcRYfpQgmMWFYYPv81e5ivb9O5K5mO++pKMluPmwaN1ANqvtYKUwlA
g4p8J6MI/8AdfHjbUaZu26ujRL411H2XcBV1HT/IUfcu8e18BzECC7XIvLLlnO7J7x75ND5fHcWT
W6OLycAO6MH2yortl0hAe4cgqrEGRoD/bRczK0DKqAHHgD5iHnaSyo9uMviJ06iyjRzLYEJsx0wb
u/ZscflwZ6fXbP9cqJGEzFXmHrogjjNU3oDpIFab49t0L5Qqy7nULE8RDkJPHG6S8BDlhv2itezk
LMUz+gFrBQP7NewSFNSOLp/XmZEzB6dmKE/opNXRAQuZO5BFMI5gjqx6HwmEUDLsKy/YMxNAnS0u
ppx2poYF1t5VzacKetfCDgrxxi+fLxKRXVSG0UYHdZSUFRIj4bH3QCxevkPnTn26c6/GI4izQHgS
7qRBPo7LDGOXcOFXkntFWuzMcD/Jzrz6ei9M2WkDcwCHnavSl6hocoUtPY5+3lohU7qqG3buOqbf
vz5QGbRuMBYh/gJdMixUV6obiCkqnieXb9S5oTRbHgI9RPUbSAJrtaFPJDfdf8h6vT0GtDpAhAUM
qctHmh7sb5aIk67Sq0uJhhisiELTRLbtbhXliJAFZvIRji5J2EArS+nVl8uHOvd45stEEQW5X3fW
3sxGWBGplq2GPGpXeaB/v3yEcxczWxjkMNKyHLU1hDapBrqV+eTRCvqAh4m8CrB/1rK6vLYKnRkD
JyLWqxsH4BjdE72PD42geRGMlvtStrq4uXwlZwbASZ/w1bfjVBV6XSXHB1iT5lqeZPJkAHxLPOBA
VFggui8f58wzOUmKvzqOKmEj3+Utjz/L4ZEbdB3kXFTrPCuzK9jMczdqNum9LJ7kiBXyDk0kj1la
hHeQwd/2Hj2BKF6dv95ZKqrscr+XcYLuQbpb0PTUNqdWVqVmIC/9ImQQX75ZyrlLmX7/6mhdhcBT
2Ng+b21hd2JZmTWSOFk7yIPuDL4VaE9m2zfhB7dMStSbJa8NhmXXKYn+KArXn/xoWrxhPxlDEMEM
jhG3ge6aDkjBOpfP8czAmW9eAjDTcqMU4x6JtG7ZoZG9RMagnTw87vuGx/u2w8xmWsUr11UyL6Tk
Rg1i7FYCbsZC9wwNKNDVXO/3o9O0Z2UikNJKLHI9OLJbflEV8ynQ7HLF/uxa5vL7A1gnHvurBxr5
cVKPbiHDfYEnW+l28IiK+kc7La9xV84dYZaCJXnssSyYyh63++ZglgjhVqox0o4oyjdOsNm62imp
X4dhqe6zrhpuvEyTPuLNco30fW7Mz550Q/c+kCapSrnM2gUs/fxj7mKRcOVN9/Om+++Nw7yRXw2w
qWmTxAe3QwbAXQZuItx6oaPHUSD+NIrmUwewscc2Ff1xvVmEUTSiUPy2YTzLpdQBFrquxWA5AAos
Mo2CjCj0B2Dx1YMVu972bYeZ3levhpnX5ro5BGlzUCV0VgopxmVSUVq0NbWXUeTX9DzPPKqTYNKr
wxRBhVslmnnYMyZee1NpiTEWi9RP1MC4ki6cO8Q0zF8dAuwrovtx4SIvkdaQ/o2ERu1YZu8u36hz
Xz/9/tXXu1Wl2ook2Sh8x5a5Bo9dtRuQ4vYVUZ1zq+MsrwI7rnuVGdYHoVZy+54NUkhJVwLpba1l
Pc+rz76H0Y5+5bmfmfzybPKD2sCDfFIQ8MIqf+pE3h8GzR4Qih3sx7fcMZRIf75jXRP2CNejtqmn
xq4zZVJQCX7KNZXz32dUCB3+/PUebiWSVkryA2XK9yJN0lXnu98arZCWbsrmRmPpv3whsxr3v1cC
kD0/H0rVgqZvk+zPV8oAwV+oR6C5IV3dbkBAIXnu+aU1vWfKTvp4+ai/HxCmPRvPIo/yPghj/4A1
B+h405WXOi51kMq0Xa5gB335ML8f1xSlfr62IpfYLZix+iDjLns/WZO+WHYoXxlm5759PqrVMI1c
iCOHJrVHcLKjACHQRuDl33b2s2Hs2ujbV3qAvuSo9Z9UXS5QUh+H4Y3PYP7+shIMimQfATPSB8Az
E5HBALpJy61cS2DpL1/F7yejac9eZDqO9ia6P0Aoc4E9U56hcZYHBx9JmPXlI5x5DmKWrgyiiyjw
o/IU8awBM8nxC5I71zKJM0N13nlhJ1MOkJugVJeVQAgARaTBABdDKzINzGvVhTMTXswmfDAGmPW5
MlyiGqEB3evhtkgfC7PCQ1qzn2v36t068zzEbL43UmF4KVWog+Kq+HJPeL9ScfSoQTt40SoCZ+k3
JUjIJ/48+4TFZkrzVfmh8cr+MxvdQFn6yHZFV3KYc1cym93C8nXLV1Pv2FmGsRd2+6HqO2Pv9fWH
ywPr3AFmE7wLPFkK5RDj+1YOITAX+MNnmbEsPa9eXz7EzJ/p7+VXzCa5ByU56uVe3+uejkD0sgNT
2YOCHFS7Cm/wWa0yXI9rW28+6WOKwTIMwBEQiWHVaJctO7cE5Nb2ZBxIgAOH7LsFzrU+PqXF4Gkq
gEkcxD4nQ6x1d9ZYd2BCikhypYWbJNj8IgBnhck3u6zN4opK/pkJY82uqCpxS4oUzT8UgLVR18DV
ZQwnbK4XbJT2rWv7CZ75KmepkI5uEN2CNNZMyrNYGT9amJM+X34uZ9aUufFUoVSuHcRy9qDqbXYQ
lLjW2Oo2V576tDL9Wv3BTODnmRHpmmhVACZHbESf1TJ+iEjBBwksjh7XH2JNdmqTly+aRdecb84N
5dkqHKUK9qQDZEs58F5QxsQGXGckt2WeX7mmM0ewZqtwZLLxjztbOjQuyXbXSOHKxU0CGOZVXvuZ
23ZSlH/1yPWm0vsEwXbIpcoPc7o5U77StXX/5xb47xuXSoa5fNtAmC3MnY2WbpC70kEv6Rjovaa0
MBOb7IpU2rnJMluN4X75aIF73tEreHe5knV/2mvLlW4uRxy63rZUTp231wl+kuYBoBA/OIi80rMP
VScP3W2iJaLwl7WHwrV85UBT/vubkT2XGBc899E0kAiYEtcGi2XXa9N1pDTvqt5+phCdLOzpN5cf
zpm35lyjU+eVAvvbkA5miw6PWdQGkj1MHDkUMvo1VEXgEl6pcp+5MnM2vl38G6zU1cXeG20pTVdy
b2XaTVSJTv7RFKOlfAysLBEoycVGp9co8XhW0V250DPL0VxeKgpHzdLCMX8QRuW/a1id8oXvyv2V
TPbM3D35l72aWBHc/wzP6/xBDuvhJspcN1nmFaT0vnTfugSd1O1eHQS1Vd3VpbzeIzddKhMKIyzX
uhrk4bJGpM1YXR4T527VbKgHyFSPQ2LmD2YwimyR2D1+1k1uPbzt66fDvr4KnLijKM7LB11Y4gao
WR2B+Jl0NC9//5khfeIDvvr+wdbpEMdKvyertVauXiBBpVbqUu5KaBYUyfwWbPblY5177OrP16KH
2DN5g1E8JHYqbSIpR/0NTfrwhpaH9fVtx5i96pKwigdfaMGhyZqhf1KxZ5GWjV0WSb/IqzIZbi4f
59xjn73gXM0CHKRV5QP+NsNalmStWOZhUl1j3Z+5V8Zs+qtUx5pYjca9SBVz4SrduPTaMKVrzLv0
8iWcO8S08rx69Krhd8jd2c0DWrPqPrFc91OEN/2u9FGbvTK8ztwmY/Y6Y6/vG6WlVA8YvsPNyAex
p+l+bb99ZvDOZSDMzC0xb6rMnfAHwwjpfA8Y5eJuSB9i4fmZVOwqUBpluVLtok6+X75vZ9KCk/jK
q/sWSLHf98FovGsgB0LkTyw/r7sFfsEYSqIbkJeCppos4V2KUlAgYCHSB+2tO4PrR97y8lmcu7PT
71+dBQRV4Y5eTE7X0zVM3AY2p4U1zOVvP5MnzB2nMoTu68EU0THQM9imqrURrT/sQvLGtu3eXz7I
ucc3Ww8Cs3QlFz0aeGQYc3tJCSmowSG9sBv85iCDgCa/VqM799Bm64KbdaNm5KTAQ8Rb203yXZPx
qkFmG79zLk8d4o9jj81A7V1rU557QrMlQuh5EsZ9J8HJVPL+BpdN13qBINEWV9agMxN4Dq81xRD0
MRYYBzM1umVkJx2cfSRMQgyH8Iq5MoXPPKU5I5z3wjCmg07ZSZILtVlwXaMGPQH9yWqjap2sfdda
9BF6ji1a7AwuD46Zo+rfO1V9tnTozeD1aT0gNWenQMlXAqMcvIoyz4bHFflZD88S388GlxGNVBPF
eyUamnCBjXUcfTDkTjKhPzW6Kd6Wtaiz3NnV7cRk/1/uZQkL7qVqNqAVG8Uo4qVUmaZ75cLP3O85
vIFsSEQx4LA9G7SEbi3bDbP+ptSDjZRpWOdQstUU4ajHtIu7LLuy7zg3lmYXFygU4W2pyTGIqbNu
EVllt2mo0uARC2zaufJMzywrc4FmuYrTMADavHeHMiqrrapXiB9HmNPEHyu2qVm67HQLvsA6yvoS
nRU39VSBwrXV4rB3U2JV5D0lYeqaW3+sraSEI2DidGdHkVQj6tK4qDbmrhHL8ubyKZ95GnPFp4DO
ld0W6XjX+w3ooh1+2a2WLrO4dv1o5+lQ9338G9mD4NBY6aKyrjyQMwuWrs3Wd4Q8ML5IvIPq9gky
AAUb6vimUQ2sFrH/CvIfFSVNJkSLJNc4rlI0jDBljbNRlFcG/G8XMA0D259PoXKtrgzsdthBAcEP
xbLui9JPrgzzc18+DcRX769Chh+l+DViLzEuwlEgPf9/fPl00NdfPjZG33axGixEmH0lQ9BhgbRd
2F45+d/OFu7M7OHAf4kR43atTVbo4YqRUW0l3+42SuHLV+bKlIX9srMF1jp7e6hu7vWZkeg/TL3d
VijTFVn4rfLMGz0aBS251Gmnrv8bRjko2mkQvrpfSWZ7g2/Uw97ValeCsNPVd52t+y+DiJRiUbk6
6bOvhsPXy8c7c//myFkzAo8XVZAnqz7DjIFWRrBoSzV6Mriw1eVj/Hat4ZqmGf3qmkxXoAbfWApM
dzVjEziZquUhKDQ5abW7kRbnt8sHOjOST66Trw5UZPKAEISm7FU7+OaaZOppHdVXRtq5L59NE1Wt
rE6tax0bEkyUzCZ9rtr23eUTP/cUpmO+OvHIC+TAZ+u609u0SZcesmb7LsWhDTaedS1bPneQ2VQZ
1baqS3V0cXfwyjsvFx/xpkp2luorVwbvuSOoP18Glvc6sjSodwa25y38To1XmKkYq66ESv22OzXL
Husxz9221sVGEUO4KmlXozAdVRsQddem4LkHPZvvriJnnVvlbrBoIrku0Y4O2/ClLybWx5WxdGZG
zJGrSRDoedo22M0VSCVPm/E1fqXdolNdgR4gnPQ33a05dBVnOuw78NDDHQYZcjvr3pvV0G2Fb7y8
7QDzqd1JiqWV7rDPQvUHJhrDSkYbDSPnqz5sDJ3fLL7zVE/W/dq1ihBesNlnS701Hjq3gZpips+X
r+DM054neYGk5dYgkJVwS6lz1Fagz14mb1td5/Jlejd0WR9qrKmZBN6pAHi2p7afIShOY+RtFzCb
1oJKKHVqm2N0Y35ftTTwJbOvrkzpc7dnNqUjfFW6KC3QApAqnKUp5LgwCK9Mg3NfPpvMYZRSFjYL
adMYKD+tgPt5mGyGlX0lbTqzHs1536gNNqhjJsWuCXokN5KgXCQorN5ao3RNPurMJcxRqWqch1pd
4u1kqhULBqaGy3S8ti0/c/5zUKpBR0DuTVZsjJNS5TZP/FpbRvXYpu9SFO6uucicu4bZJFbzUpaj
gewyGbQXN/aLBSnVleLIzC/2r80jJvHTEvjq1dZ1meZmbIX3qmuKEUHMsGyh0TGrpaXkBq6/FJ7m
CSdP/eFrUnFtiwpz2WyXGZODRia8WH5s8Gj8v5xdW3OcOrP9RVQhIUC8MjfbYzu2EzvZeaGSnQSE
uArE7defhet7cLSH4RRPSflBI1rdrZa0ei3nN1EBeO8hAi6nT9Axncpf4GqroOSmiyqHEggE70Pw
nBZodwugl7KHGlGagcbJ68i2fGqiX/NO+kNCbGte6VLtmPZwydVNUxiQTG8Lincs7AeDkSlBP6GO
gmPACgZSlFrc9mjO3V/PFksuZWSLig7QfU+ZQMsogD0qZDlaO+p9Gyt/uOXSbYs/139oyamMxAEI
po1eEVCV6NL/MlfLNQQRrw+99A1G2qhjHPgBuItPkOmZfvcuGW+UW6JjEFR8dAsEB25rFAEyGvNa
g/P8iGf6FHzjoGVLC/Jy/QMWbGNiMEka5RHEtUFu44O8pdKl9VCnKtpWTL4LFXxwoCJqcIdAmQWi
T99F+3kAOv1k1q/L+2/b5m8kjMr3gBIu5gWYIDhE3Ntc65XteE4LF/Z7E1I5URzkQUgJRj2hQZbx
HeSgT/nQvbo82+Y9Zku3TrzUC8YG5klBJdBW+B91QBXpF/HG5Z2X/cMCgICBtz1JIOKg0Hchc7QR
RECDb7O9EcBTQMepcrR1LJmE3koM3bZ2ZGuPUAuhZQIoR9ZlE226EvJgwytNRfsdgoT9i0+dbGNF
YQLme2D+gJR301OeWe1d31rgpgJN+m6beYy47Su7oBK9yrjXKsSRWVayy7Vcq0YveycUa/9eWatg
Y+arFPxL4Fm99R0wH4NCnoQWVEF2so6G4/WvuHzlAJ6xv39nzCWIx+qpPIsazGIBg0C6g1aOKsVZ
wTsChNCB+BGqiNd/bemrjHAGdUUFAXaBOKAOA3OYDkcCicbUTx5S1q180uWcR0y06YiTG8hOmTyx
ypcQYMmbfniNBhvqJ9e/YukHZpf+EHWOA+Z7Brr5s4D4ZshjmYV4FtoU0iBk+Htw5FAPNOo6P9sN
nSDhU4CN3GMrUJDLQUfe5cY+zFxLkGG30J8EJWB01mN3Aiz3HnfKK0XLkmGMnTgfcdJ0xwExPc+d
NhPIm8CpEG4zu7EZ80QRp4dq+JlBY/cxAt3ErRuNa2xWS4FghHNZQDcMT/jWkXglNDt6CGXlcf8F
Fw0OlAZyCu1JoD5S7fy8/jULS2EiSnWap9BCd/Kz1wHzCUbCMhyhiHAgduuuGGwh2kxYqQQ9vSDS
BVUOdMQFlBpxa+2mEoLtA7yqs6O108+C7UxkaVugcbWD7Nop88fntMgfg6K/xUsJiPwggcL99Ig0
sy34TGxpW054h/Vc6wg9t/5c62xod4GDd7EVoy2tixHcNi48J68aQTLbkXtP/ju6lQz5QFeQiwsh
YqqPZyCD6mzwUp4cO1W7ima44BvdlcfBpcHNHZs1ePpy7RKcLTOpxXASYHPZ5q7077RUz23+nVOW
kKaRt560zpqK5xxAguvDL83ciG079txgpFN+hpJACVX5HKp1hP+6PvjSkhqhTctYWHiZR76O0Kmu
Z9gjaHj80NXQV7v+Ewvz/w8y0aUc7shLEEf60DerpgYMsE33en30hUA2QYlWLbJAZgGINGt+n6L1
UXLrs8BC4PVzJXUv2Mg3dma8WeeSpTHkann9BskGtH/gYtUFYeL1T1gy0PxpH3YeVwQarXcSdMDM
eykL0UJdPl5rZVka3IhZUOCkCSRhpju0/I37KEEGtaPxz/WZX3yUc1A4/D3zzBapxn1IdeIl1D5G
9Sih3g6akae6SR/HKr6h4LmpW1DaXf+9pcU2ghjiqFOX6b46kYqE0mKHMtb7AmJygLtsy6EmfHpM
uyhuAY85g2BOHyW6Jk5Z3X2+Pv8lTzJCOXA7oD01rU4jaH9iah/qtDxWVnC8PvySeYxgzrvBR6eu
r8D3Z5fxKRINhImgPJz3xa1QHVHqFpiYUa9w8S64lgnJxOHWcniWNnfR2FvJbT/Lc4OTqgbD1PXv
WTCXCbsMLCJkSmetmqKBquAtFHJ3svh2ffCl2RtRbdFeYHGhnBArl4VWiqsq6KK3K3vC0ujzEn2I
6dHKeA2JBnWG4HIbjrZ8wbXVtssp4hkxDRInFHdAn5zLANzFMeTC3hTtsn+uG2bBi0xdXa9Hvkbn
lkJjbQnaXvtEmyIKZ1aTIHXW8HxL9jEimcUgoR5Uq87AqCSnfACzQ563m4DJDnnXS/pgfQltLZCS
VeLWDqw3ybxbcCKITN2iJeO3std695a+wYjm2HFpmSulzs04WGDZzuJPVRvZ2xKRyRxbTmXqdipR
51FD/HUmVxnLXK9kioXIMuGUIAeBh+J96Mxai6K6lrF3slUS/0oSoCqu+9HSbxjHZ6GYVaPwFbds
iuJ9yZNPUUa+1l66Uhdd9FOczo0Qg65VwaDKQcA7nO5jXJgfSOT2IfXcpwj3tVsshV8xYq0RAtow
/kTAa2zdNgxix8z7txnqlY+46EMYfv77B0+N3WasLQ8Ps+lkATjRPA6OdXPd/ktDmyHmtyyJfOIe
C1WFIAmC1N3aW8WS6enfsw78crRtPpCj0vY/dQ6u4Tz6J4WWFwhoNs7eCK7MGdSQSpscx1TsBXjz
hmqt/WfJMMY2if7KktmWxtCqKX7mJR1KyOlRIffXDT87+H9uTwkY9f62TtT6Am9/yj2m9TcaV+hR
/lHrZwgWFOhbgO7Tys9cjC/8jBFffg+OSFA7Y33jR3TU+/5elWtopKWxjc0RamKlC6AwOdaFCFUH
RbHhNVvjBVga3Ahc9NFF01BjaT1Xg7pRnRJcDfZWuiXvwC5GxKItg3d135BjVJ6BIthBCMXu1tCI
S3OffepDvLYe7VMt4DtQUgtpAZXtGnzV2bTi9UvDmzE7KrCYoLf1COEfCTgl8XbW5KzUJAtRa5a2
HlE+S13kGh9kxgJKJn4uQXXcPNkd22h7I2r7yc3UkGBpadY/QrnuQVvBnYU+yOuRtWQeI3LxyDeC
SQdLCz6tx4xSDSWuHyiFshULzRF6IXLNirYgUQAeYxD911nzMAUBqG9Bg2/VpypyDi0vX3tbn8rW
32Yts771p8iBMGBFjugKDlvXT0JdZOBGHp6um2sh0Zl9Rb7yoVbGEcUJyX5oWz/gzr9eMdWCM5nt
RABXNrF2J/cI3MlzKRMIZH0lxSNu7Tb1SuCqenaCD6FGeADlsh7W4ehhBSfvPork722GMaLYGqw4
ryuEGc/9LyJvXvEovpKVl2xuRPCkG6GGADafSLvLMyAF1Bod8dLQxq7bQ7upTAt4/yR+ZF66s4a1
S4I5rV/yeyNsRyJs25rTvaoeIDBCOyiif47q5zZZw+0tRK5ZzfK26Gxmte6xBAvh5Kh9kxahBDXy
9QVd+ACznm2bHO8kPWVHoMTCKoCcyWeSdSFaKA6u/uf6byx8wju79wd/dCo7Qw+qzyBxcxDuE86L
o9hy80kCsy3IiQKeTCUIpFRqn6xsgrBne7w+6wWnMUHLbsWyZmy1e6yqTyX9VWffro+7ZI357x+t
YaW09hwP2IhahoHThikY+txiW1nszl/zYXQSZbZDJiBPXPLCwB3fg5V+27yN+ITk6IxRd6DiIr97
NQvfFVjWmjSWjGJEKDQok2IqYBTNH8d4V6RNGLvfr098IeG6RoxCyamQPYPcHSdfmiQN2zYJbfkK
tvNtGd01Ntcir4uhqfEDrH1N2fcGACTx1Ul/bpq+2ZxjxRO3iILd6/QrFKj2TjCAVprt0nTTGxge
B416GKDNzLOhS3fUvX3rtdmpR0PO9ckvBJHZe+MNtleREUNzedf0UF+MNnrMu1zGB0fXAs/bvkLm
LbPyV9ZXGux5iQ6HtHnbNHUTfUe5mxGlMwI9wPYnmumfLDDwrHjMklmMHDCh0Txp+jlK2UvZ3/hr
Lx4LYWQ2majOhQqFdtmR4E2CVo9tcB6Rza8bZHaHC3ud2UiSAdlPkgGTjtOv3L2TeQgyfKvTIYF+
hzhd/5GFYGVGIkh7QNSduY5Xdhza8WdIMYQRDeNhBdC3ZCEjGYAB2C0Fw0dMzZ1LDpDOHdeIJJYW
1UgDMkh71YyzrKbId2kjdtBrvW6UhZHNrgqwU2irmlMAJV8K8MFbKy/3S+MagV+WxZBaAzZ/a3zK
2VO5RhK7NK5xCOYxTzxJ58OYemyrfqf1sNESs9t8iPoAMtfSizFjSJpG3bNLV/LUQhnkzO7yYdwk
Er3yWriFY0EsCTqktx26PPz0TsZr4bNklPnvH37CLmldQZ8BqTDbK/uHqD9fd46lqRv7cjUFHghM
4Xbl/LgGTfT9AEW8kTh7iOCeXTRaXv+dpfkbkdlkrLH6HKWWE71aPdTT1RpJxELMO0ZM5pCzhYYD
FhVDhqL+Ubq/nbKbxXlXvGZexQuZyzEi00X/GXAWML2qvogA1LjiwOzXTWYxeyEa0AOKCByARz+q
jkGikBTXnHLB4mb7Q92olGUu7DL2e7cB/dgK8fg7uvuCPagRnwAkAkboTOz4BtD0m7pX996u2A83
4xP97JyisL/BCexLvr8jK+f1pS8xwpZzVgu0HyFseQWJo5cApE/bzG8ELh/GHP1ACFzZv1Q+P2nw
gGwb2YjXvmUuuIIRV5EWO1KofVRtPI++S6F8SAUgUKYDRGTgj+Nj24mwldvuLd5R7B8GDmLFAZiF
vjOfhdHb8iBTZ7/NHEaQug4JUgv8WGjm5Si1nD0+YNsamk0Ik19XAa3hjqM3PRakfEQX/8rQC5Fv
tiBo3Zfg9C8JJDGT29EFJopDC9JptxnFpMPuIg4IcYoa0RurPaTb9021Zu93UP6FIDU7D4agg+JV
jFqO4ZiIE8sd6JkP/La7gTDdUdyCRvlTdghWyqKFADU7A0qNLnwCVmq820ODjEFGTq9dDS4tgRFH
PkhlG49gdXVzj5437FWhajexqkNv3tj8rEhmAIvneGTyMgKPF1OY22rlIXFhZ33Xk/gQTRUIwXG4
wMzb8lNfv2b1W+HC9W9yZ1uKeWcs+PADvKbJCLmouWKEtOjPGcByPVgXdlQT/j/YcTdGLfKtT+mN
1AzENc1dUEx2yNrucP03FlzG7AKw+FBBKQf1QApd8umJrmk2L41rFKVQrxpIxuCKjux2LZeHNHu7
PuMFT7SNbU/iTY8OKcrSNC5CHWSHoub7QG16tkVHj7HJMWEnro34OTbxw4gnCD8DL+m0sqJLVpm/
6YOr2HneCIj8saM3fOLDU8o2jmtEZ+OCAcAuMWlwjlnjg69vttnaCEzpt0GElijcWuQCehRA1kKt
aw2DurSQ9G9jxMxFL3BKCNrk9bDvOvLDT2x774lmbYde+gVjt6vQ4Ej6Gjt0DVKp8T4dv6voZZtl
jGJUuU0WQWMN/p33t3HHPwk67T20tW4ZnpsY/ymH+HlUp7i2oNYXh8dHdAz+YztrD9iX/RB6bX+b
PvVjOnMPkWM1o3ClFF8b+/e2mRvhmegyJ7zDXl0zKHHbr6U/hk2zckpamrcRnKltowJ1Oxyhs/hY
NvXtBJT99XlfTrZQCfvbJLagBIqpBTkWrH4CqedOkuA7Eyws6bYbOm7i9/EEEPVEDUgtVP6JhkGG
RTOsbEKXXR0CYn9Pf6oS9J4zWGYC84zL450N9sFtaYAHRqSWXauikqBAcmDyhDkPrdPd0SDdVLbw
wAhTxwn6LpqvpMBlBrlxudbtsWQTI0Z9budBYPfYP/0TmKNG8sdZC/8FRzQh+iATI17UYylzgEHC
/kVDnXqbI5rQ/MDvvBq0fpB974Mbl8hdVKZ/wLl7huE3HTC4CcoHELIfyxbbEJ0K/dAzYG/kRPm2
5TSBSSlJyw5cwMAIKHmoOU5GhFnbEoAJRwJQWEhWIu3GncP2HsBbe4dAau56Dlha1fnvH7bnPpvA
b4I94xjJAIzw9s7tNr1ecG6EZ9FUFbFSuLhP3hR0g8VZkWfa/bk+7zlt//eQAUXEv+fddTxiEa7o
j7lD/gSi+5RNzaGv+aFMnW8l6Y/OGmv7koWMUG0psOCcwO/rZIDCqdzbvt5d/4iFBMyNaI1ttOH7
FjaOyKePNh1/+v6Qh44OYvTX8G33d/w/4KTB7dA9hVQW+dHOcvLbmpHD9Q9YSDcmIKkL6iKABCTO
1kruPdu6URPoeRr71/XhL59juAnDzy1GPYh0oe6tHkZy7qL6RnIoOkeQ6l4DmC99grG/gvnTGbv5
lMeHT64+D+K2XCMoXBp6/vuH2EKPUcZS6BwfExfK3gDJf7UnyOJAumk6XDfQgm+aaPy66Smid84N
af21mZL4WKAu3l8ffGn6RgBPSQL+oxZ7yRAXTz4k0WXXfg6sbOPcjQj2pG7ysUEEJ8I6SFlAyvD5
+sSXrGJEbO1mDMwQyMad3b1JoO+I7W56tucmS7nP6yDnQeMek/abUOMublfy2cKcTRxS16koL5y5
PFVVvUNvffwWs0Juei/hJuyoIR766PrKO3p5APZkJwXIu9nRCYRW3zbZ3Hy+H+1ayqDDPhJ7VYht
BN0IK0lywTIm0xgacP9XiVmgGJ18cQ8GiG1mcQ0XHLjbQhkeRgdXidiN6QMuGdYaoheix3y8105W
g9gTY3cd5P/6DnpO0W1CqpXT0pJVjK2DQsI+lXPJlClg3rFj7GTerp2VFuZuvtxXWT0yq8Bi6qba
d8O/Qfyp8V6uO8rS2MY5bJIpV2kkcMyrxZ4nb0BmhaxYscrS4MZJrOOi9GmAnFLXTlhBIa+YHoI1
EOvCbm1i68CzmY+kxMN9YHVtWGZZGNd2gR31n0GylZu7hQ8wMXYjmaAYoeA14D0M5dTt7Oz7gHJg
k+1NfJ1d5GMtYpgHWoW7EiqhbRQcmJQrkbo0+dlXP+x3HpHO6NioBgpkRgd3sTn+9fs1wfWFasAk
6q4yp+JOjdnPXpm6/8b8Pktr6L6nh65bcaCFsDLbSLw471KvwxpHffmmtPoDdpsV6ywNbe5KYA9u
wZENBCJvdgETNwJ1zPV1XfJMIxk4rira2oVlrOAm489o7bgR+XdfVtt2PRNrhzsqkhMNq8x+k+XT
MV7t71uwigmxq2iaOl2BEnjChjEJdQhW/WVpaCMZAGKjPWKhDGgsZEfYxJ2sbQY3IXb1SKCGQpB9
SXtKut98avaRJPsy2WjwOcI+RFIM3Q2a6rkaKOLme5poZwgnzawf1/1lwTImBMkfYmJnBEafLVOi
jWbd6As5wOS3bWQtWtDUwFU028foTsjcdKf9lTPl0sTnv3+wC7bRASqQGD1oqps2hiy61RTbnmS4
CRNCB/3Qkh6DN7jGc/vkBIbWbbFvgoM6hzYsBv3AsUp1tEcrTb13YmtlR10yipFYOJQdqUgBEq4T
EcomPWScrfj50tBGYtEln7p+gJ/PNbqOnD2vvl13wYVkbiKDBsmz0acoMYSMQenxYtmvg37NHbTO
rKTypV/gf/uKH6UupOxh8/eklXY7R6KfW2YPOepga8iP1z9kwUQmyaqyVerGHUzkR9NOe9OtLtaA
5Qtp3aRVzZtG+7JGAiPqpvW/l1zuUIZZ6Rq6ZMlCRpaJGsue+ITxB/IG+V4/e/B6FO/eSwCdq+vW
WUgHjhGwfRNI6g1IZFpNB0rSZ9klR8sefl4ffsn4zt9rnHQ9RZfhnCdRBBRNcKvicWVdl2ZO/x6a
4CKVJaDbhquIU594XyxV7Pm4ifmCcBM6FLdTbqFrzD2Kbt/yz2yNx2vJIkbEsrHyJGuwpt44nkp3
ei5oshJQC0ObgKFsstg0+TB2w+ywtsVt268BqRaMbQKGbKcY86jA0GpSB1qSuz4vAYxZq4+WZm5U
Ao3Dia/ntZwgVlGhoss3Nn9wkyc1p7UgvUOtPz20SUIo3mqIrEDH57p/L2QAkyQ19pSHG1rYBQjz
3bxZpyzat+Ubuu6v/8D7w/qFe1STKVU7gDTUOUpH2ioIKCgaWjNRAc6pcW59UhPa6Oqpe8j9F1Yk
K4ecpeUwopZ5aQaas3lXoe1Zajt00XZ+/XuWhjaiFsSTCcgIJXqUBvssRnA61GvCgUtDG9us1TVi
As8ysKEgunalrEErq7bVeyZkm9dO3hX5//x/qoeDX20r9UyIUtA3XgB0LxIwigMy/ByjTRwmhJsI
JbTPTrnAueCYegP6e9pjhgPl9VV8hwr9xyuZZ9ZL0QB2Ot8P9LluQX37tYoksyCzOJZeVxwHCBgX
dynUFqW8H5zC5RY0S6xA3tkuqK9feVLZlRPWUChtyrBGa+7vLLWk/zsahFPGB+3awAopLhPgs69P
+KJvYL6GbwCiiYk6TvICSvcRPGV4PSxDW9WbUE4Y38jqseVoYHAD+RlMYsG9JH0FDEiZNGstMu/h
fsHgZjnGAwW1Nei1n7UNCkW993jWwHi5TgJxNxZW69xzhvp4mFUze5y69VDUaNPG34gAaZMcwJh3
rMsa7JS7EdSvATk1XVTQfOeW3Jt2bgtVVblvqerUG3OVjKxd4IF/IA87CDZYs6pKnDqnYiwKoXCK
9SbcraRFD36FXTISyKNfX6qLRQ/zTAhjHfeOPUURlLeJjM9lK6pQl+pB137yZFM1AOW5jUQbv2Vk
I9Yqd8hwigBLdzGdqFtBLgOqmQnp1kRL5mL2wrq9i5x+OBCBeK/TdAD5Hh/sNnoQjlOXP0bXaWQZ
RlMVeHeB24PRABwJkDD46o5oaum3Ob0pYaBTzVv4o3cP8WpN91GQgiU4syl9ur5SF4sC5pmVta4H
JxCQtfkci9itQhQJ7lvcxboPlS31yhXwxR0WPzL//YMBRZDn6LGS4p5WFtnzpv8mmgGZRCSfFFqA
1hJacHmdTJh+7WQZ2JgD516Azr6I8TbfWd5jPrmVcG8hCqNiUMTVkDvr9zx3dX7ils2dX7KthuyT
1woy/aKlMykdilZXMXborHRVts9p44m3JgBlLnofM1rT6c5WVW5FuMsO7ALnY4AWNjElwZ/n9PfB
WF4dQTO8GpMXEYBw8KtQjUpemCrXelwW0qh5WigFKNSm1kk/66gX0V7XnavO/mD1wYrLLq22UXno
nucxaYW4h16NHcpSfIpwI7q3efDm6GyNHW7pM4ywp9SC9lKpg7P0s+CInR3s4RlES8T+emAsfYWx
21CndVWeBsm9l7TWrvb6xz4tirtxqm//H8nrnfj6Qm4xmw9qW/sjaMTIOZL5VAxo/0iC6QT54qD6
0bgqauMDeKZ93hxtyGN1r6PMlZPuCgfcinbY5C72YsdFdVAduNUL3Jk7+QR2RzeO6k39aPDIOd4+
eCRXOiLCL8Z7Ns5tujwKstASXvl23dJL6dW4Q2g6Vc2xN9zHZHgFJfh4x1rvhQfTn0hnGjUzWAsV
OLav/9rCuprdDbLKIUEdFNCHV+M0hBx9MQp8arRj0PKb8obcJm0xF0LXf24hv5pFpwzitJkAnzhT
Z5T8HFWyDkJoxqDBpxq7RB2v/8zCV5kVaEyzPMsSbLh1wfodG7IvsdU9i4i3uyLOvmz7EXOhpB5A
azi1Z96WqnqzExIBvlmySFvfegYk/WHyHYrVuv5z73XRhdgw8fO8buzSZ3Z6VzuRI341nk/tkz8W
A/ks066yQr/ljQsC8Mkv2U8ke9/f5aWoeLLzedf6P4IynmsfG9oL7jMawUX31tSN5kcddxM4NlPm
DKzZtVXbWfSAHqa2+4WHAzRyxrTzE76jKmD9cxZETfLQjoVrNdC6cEoQBIAIRZxLCHEF3pG5gD0+
1oE3tD+hbkwBxE/opKtvskxI6/8qxyjBc7Mz9D54lHk30n3Q+zr4ylxHyn/woFMPesfBKJ/dFU1m
xSt7++UU6ZpoTDkkY+9DmersQQKB75hkefDkynLMV1qFLju3GxhHfpBcFbTrZXyPDgEx7Ly4B7CZ
0YHE+wSs6WzFEd4h9ZccYfb6DwmIQndQxHlWn0fuNCyDUNToTJ+o50ETNVYskWPYa5UPPxw2BWMb
ugFa0G7QVTS4p8AuSf1aJok3fh8E48EmuiPmmU0REli6URRxdeYWzW7iQIP1xQdX31qLx+XV80yp
BNvPoPMmhfeMjJw+9D6ke06FBh3aSspYGt/YptGCWdZNTrxn7KRxDkEGoGYc3LLU++vhu5SSjA1a
O9ISIJUGFZ0FUiKICkYlbuKoVkEHhXMC0cFhR8pE5yveftkZPbNdoowSNKqnhT5zFvHmTnpzOzy1
rI6nu8wHx96f69+1ZDfzmBirmKnYbe9jJuJoh7feetjR1t5ySwEdCWOz1cEURKUF9MXYwrspHct/
fVk0K0Z6rysuhJKpn5BndttFgisUZxHFKYU3cSQeecogbu6VAEG3OwlNzOkmzmqBRBUNFDrqoedm
vf8yZooU36IUN0DDt9Gmhc92OdgYsmecXoNY4x4gYfTge2ke72LZRCdmTZATb/wgy5rQg9V6lMxl
IHEcbPvps6B2rOQROjZlcz+1su6HnZ+Wib3vIaPtgXUuKwuC3gOKC8Vo504B39adxVyTs51xrhq0
w0cvOpW47a/B6FHc4BITvH3XHeVyALgm8ptXENhqhJXes777loNjCZeu2Bx74pw7R691CV12e9cE
f3vDoAN8QfRS50G2i3twAuZ1Fh1KCeWW6x9y+TTvmhhwtAgUqq2b9mxZlcYLrOu0Ovll68z30fGU
y7y/afyqsMsQGF2tN3VZYIGMBFJbfRonQcZfoAyLRxlcPiGlz40opay33GQi2IwNDHeLiYemn+Hc
kKjfQ6TX+WNpO369brfLS+OZLT8CqEQ5Vbq9bzI/fi3BuLoDRzA4LqZOltuyuCn40U8WIsin6gwW
/Jz/wp5XyR+D35Hf17/h8tp79pwFP2y9eew4TZpYIwpL2+EPDbgP1ZPt+ah2Qm05agYsDqwKfUj7
+fnK1rGQYm1ja4q9SDoBVCnvtY28okJhe25zHzs+dCKuf9bSLxi+xfs+weuQbO6pSulnSWZCBpJA
pGnb8Mbhsc9wcgQYXt2Xafx1tIfmsUpqvQUHD6c1NqC8toKWWyO/y21HvvJRpV5Ikh78+tcnf9lt
XbNHKIZMlS2VFZ9rN566T6xv55XtUqf2dwTNIGvUNUu/Yxgp8jwmPYsHL3U0dbhW9pO796T1/7i5
W/oJw1R4XSliyOX6uEtpXLy8QD7Ow53OLp3/d91alz3JNTs2aFYkfuq78p5ZTfMEXaUG4gDMLtY4
xBY+wWzbAI1806QD91+iTKW7eIoA+2SDF7b2xvtN12zbkDLWusTz0BlSNfqeD5OX/ut5pT8dvThN
+z+6Hkf5L/CsU/zQSVGvXdgtfdq8cX7ILVKUNHBAbn03Qq/rrNtAPfeMF7eTq8uVm8fL6cs1+zrq
Pk6Y17XFHSSue5Qkw77kfry3S+ixd3F/HPrVe+glR5j//vFrcOFtxfC1Z4pz0e8yU/0rupnXmAyW
bGWkxLJyk9EBkva+z/1UfqYxjchXP5M+rvGBM1p15/fD9X8LRNfs+cArSMpSPclz3YEA+7eMaN7d
ES/W0Q0Uwxzrc541naAAfDg9qLKiiZbJ1xwvV8GjUCSqpxDg0EzMrW64s8kTcC/9YTKwWrZrrXwc
HiofZ5ho77hc5f6Wx07mciOVNCMeo9rWZy8262h0KxsBme64tP01HcqFI6hj7rO+wPu22/XRMzhQ
e/IITccsAjZVMBCEh6NuSX4XRy4Nfit0CCQ4D7hdso8E5FBuGytneu/mUZV8HXAI7/ZbMo9jbs1x
S1oI6PbBc90FvgPxjcaqd/bUJK/bxjdcjs9cuzqK1SswceqZDSUeBTIKGb2N8zf2YB3X4IwQtXql
kfbu9Ojpw1SXa6iVywHjmEpcASAr6D/3vGfYhqsQgYl2rtHHYxH6Uh3p7a4baelnjB2mV70uSRK7
z80UF/493h+s331OSHR2cbW0rRSm/9mS6wiXDdi4nhuaDJ9wCQdpBjD0ntqabDp2UvOuiBaTgu5Q
zJ7r1sG5c0xYPIR20ng/r9vp8mGImldFgLXFPsos9WrbTXdTl6IOEVJoJ+3deK+SLttUHFHzVBep
IimShLBn2beUHCVpI+82HYopW9nvL+8o1DzV1crxJun47SvtG3UOWDOVuC1scQ0prSmYnpMYSsSn
CrXNGkLtsothS/x7Y/GTyi0EieMXyHLyo6qLekestton06a+TUbNkxbzrUxm1GbPrls26C/TrElu
4rRdO6Ne3hqp2Yjr6TzwWBC0r7kjyZ2Xj9aD0zrOSvK//H5AAyMEJZoR+4QNxT13cvsmr2h9m2fQ
tspZRQ/c9+YMjCfnVq2qLCzcolCz6PMskee+z6vXUjlDezM6XSlewWMGEXuvrngUh46j7tpSikeI
eMuHqRW3NLGD+mCBkB4XlNSKD7wi2Y55hTzQtiu/ICZFFnq9Xe7zXtVeWCdtUD94VudNR42WhRTa
x6nw94LQLgmt3vedG50FlXi0WDk1D3aXsvKfSntjDX3yNLGbU9VTEd1cj+CFRTQLUenXdaKo6F6F
q7xn3WbQJrEUCOJWLpMXMoRZhZZF52dpQd1nAdXBFxz8oDmUNPwBh38ZWngqWQngpd8xqk7hZHEU
NEX3arPsixi95kaXetqB8AqM2tn0tM1aczB/qAaDdhp6t2nJswsOZHff5G2ZYtnVtC2fmgIH6K0e
+tGvsxdUI+mnPvOck8QF1i7Kh6wE52K+9gqzkH3MDmNbRL6TjYI+l41yrU+2zxo/lHY+VCc28L7d
6F30b3s1bcRcHAOLe6Buxl0e+/rQNmungCXXNcrDRKkhhtS08+ww0nwR1Qjh+55MXr7yprg0vpGB
KOXo1SBd9xpN0rsdcQ5QoSVdd1uRQc3m4qosSQokTfTcpN0QdhSyYhzCZWXijofr7rqwymaPsax8
sIMmSGgCeWY6Ui9QwEpIPpRvWeUS9Xz9ZxY2T7PX2GMAX+R5JV/wFDeE5dQf40bGaGPo2r0NaWvH
EfaKQy19kRHmOnaoxltQ91qCmvggkuCpt+zsJomdr9e/ZWHRTT2EMnDTcvo/zq6sOU5d6/4iqpAQ
0yt0Yzu2k3iIk5MXyic5YUZMAsGv/xa5t+rzUazWLV77QailPWnvtfcqaP7IgxU4RW/OUfwCc4Sb
Hgotqdp3vKZZy4ogrx4rF21wI0POMJX5GE05UsmX/4PGFvpKaGE32HRl2fRhDPztHgVS8r0YBfkH
6SvvU+t1gak3Q/chRb3XDjmkgQtETR75VADReD9aRRuDjmSNCHesYz7EVxTdDmfqyhGXzvIFRZQo
oFaHETQDB0wbo4bWeC5CG0SFl09PJ2Kq2uPRW3dduT1kgUjrM0OkFtkrzexT5oUm8IXmI2rP8toJ
oJTsDa+8dKZnz1k+ogpT33SbcUii5m7UvuWsRB2okGn5xD1O75cqDYuoK0l9C0fc3G8o8h/0JWpz
J740DWEuysdxCrwY2nPNBV9vrC3IToeuRG3tHN2iRFOnH8BSDrk8exg09VIAdmldbcW2maCzujvZ
f3/j3NdiCMM0Lxhw/2N3t9lie5azk3DwPBp0X2Nc/iALKzq0uyJSeWRZW1VXePA5GWY2ony3mi5D
Y4vVTk+v9knAM0pei9UaSAwyQ69IMsdr3bgBl88cj66NWgU65LJDAxExVkKxApUT9D7qK85tw1rr
+7L02/SSkzI7NOAS6yvqX0kJCAz6V29ThilxS2TTMHXuqB1K32BgdDevqLwHZj4CvvntIfUndGpV
W10+oc86SM9BWbCry0KsuXy1EzTgtsyblo1fxs120QSd9njDDgVIJs/HPrC/pN7I744xy+1OZHdB
6YPAqg963sRyc7kh+NVYFJV3QWDUx1z4Q3qLsb31bbUtp1UG5FQhUZJYbvPj8r/YK+J/Ziqp2h/a
SIfU7pSKRzoMRYS55kvcuy4yr/yzFyDx2nN/OK2uuPbr1vBJ3R9TFL9f/RXvrVY+Ln1Ox2hcinA+
BcLyQLxReKuMMWXeMpVddWKw//7mlmi3NMA3ISUDvFH5DRAengSzXxhiVo0kqxMftm4ZnbIT8qF0
wGPGpVtF7szTs+9nBvIQ3f5VbW9XsUleiYcgaNuYtg2/yxv70PhjRtXRD3aeuz1ryw4xN4YGnIrF
S79yjFIx1V12XXhPuhRNnxqRyTUc7YeurPs0KQgXeRs1zorJ5UA/MmAYKsQbVR6hEzebP3Zg7Wz8
02XR1hydOhuCMlTRLeFND2KDnY4CcJ99rcY5MFRFNNlsqnI69INsZ+mk1sOarzY4zcN0W1rMkfUs
+5amELxnEKtv9Vls7grdmuTUIgxdNi8/95Ul0cDU57VVFLE/d7lpZOj7bVKMqnQQAF3y0gag7BEI
TTihcPDOaTWDjDa870PnH14F+QcgVby4s8VTnRKTs9Votdqp7VU+C1awuTw0hTXFXgAche3MYJEN
qB1JJ/95+VJ1n1GMx1yjWRblXPKAkn1QfKzXjS2JCBeanudWhuR+sSZCjuVBVa6HAEh7d8lY8LoC
3BIVjlvjrlA7vPxXNLGD2sVtOzx30I/nvzbcScHT5jVD1Kx4CwGwmz/6I1+/yr71Xi9/TWOq1EYl
e6rAGdYs9kOVEzvJgGBMlrLIkhIov+TyJ353pryj7mpzEcB7ZCt5ET7YZVotD6mXY84OpoRVOV5c
i7v21YcOGAf3r5ShznNqOOB5VyB36sXHtC6A2QcosbEqGfNyk0CFbUXbdFFpgQf03JYN6HxPy1C7
dgQAXOG89E7F3JMErjtjp77l5XKVE1TaPgVztjLn3KEZRxq0XWNMHOfffqRCSDxNDrKvWe26txwI
3utZzJtBqjWX4yhWflmA3g5awl5t5i5n8ImcU6CpIdGHSJwYVZt47TKkGwZNua/L3ANvF2z91D35
fGK2QVU0eqlC8DmmpJYbmm5ff6u/47Z1lNcpOg/DZT2jIdmEq9Dcgwqj50HagbF9Ch/SMgye1zWT
PGoZ0HeXRVhzEWp7r+ALlkUU9NqnsJ5ZEPyssPcz2XzTrG7dH9itwZuApKgxRSQvmuLBDlr+d+ZI
4IGs3NQkpFt9v563q2NyQzaP4/oIUhcg/9JFwK2DrKpeDXUC3QcU+8sokGrNWAevVTcMd6yr5ut2
wAiwy8eviUbVtp3eXt0ydALrc7rj8FZ7XTFxyQXkr2iAdvXgV4AOiGRHY5+1pqmDGtFV++yEyEGi
O9Xj7SL27i3qZ+OpWPFFO/OLMHJaZCQu/z3N4anNkWPp9Zw17fqY9hTYFjDUF/LU8TX0DPk6zQfU
5shmdbyys132s6kwhOiB9iD56+K9vOqthv+g8VpqL10FpNrCR18+oj3saay9MB7LDn0zW3kmYW/F
bYoE4eXj0iij2lYH2GuWUjL6r8xvtqveoXHWZfwmnDqD0dKFcGpPXRUyZwmCbX0cMZtzsYvr1A7s
mxWo3GQM6zLqZ3afVm3USe95Y728A3y/PA+1aYiWRvT+aLbLvcCxglHeUkSSY3XO0Kw2tuegEWX2
BbBaS75uVDiGv6v72i41b4wDiDyb0fIH9lrNKA/g7Rr3HCDXrGk/SyDHDAKikUG1lTTIETM1iLVf
G1dK+Tx0wTqdXNbPm+Flr5HAPzpJPeTWNnTlvxZo5Y1Et3xkOxINXs+L54V/dmr38bIA6syR8nwZ
ywCz0yRJP/dNNQLxUJ2bev5oZ+0cN8W8RlKwaPPcuw3N64agUCPzag9Sn9UYgYqe48995tpfbPRY
PazByj+jLG7ycZoLUtvhQUG8FeuSlQ98GLrngDf58yZX02g13eqKf7MDsSzIiGUPNryyc+7nwqtu
p8l1TQzWGilWSTsw8A9FQcnYq1dM7qnfmvkkljZAZB7e595IDReh+x+Ko/MqoIJEVgSvQSXrO06m
8C6zhWmYse6a96++UUWGhuS+zeWEqQ/dOH0QgDR9oO4Gp5AS4VvJZfnV/QclaOU+cbIqRAcy9e08
y5FqAaH7GYghthlSebrLoP/+H6Lz/MWfUF7ps3Y496v3vdivoEnx6Gv7xVDx0v0PJSU5NnPVyzTN
H7N0XG9oOJR/h4MoDGZRdxeKljdeje5+30+BdrFqacecQMNBG18GdUBugEEmJuXWpEPUtpQso7Zn
L2n9gNsfkywM70XwebRRlf8d4WDYQxfPU/V86PbVLhXkot25WYf6gRWTM0UhtX0eB8VoJHl///LB
avnvy+99QKhZhUKRPaT5Z0HRUbDWiJtwVe1PmWFa2+U/8v4FERW7k66CY1bjML/27uidG7tfk2xx
7+Y2PESPxIiK3UmnMpi2rO8+je5k16dpCdKvk9dYfx/4A9RT3TwYYoDwxGiIxGd9dpPz1UO7ZdHe
z4yuBnP17hnhE8pd0IUSvvQNBcEo/wudQGW8BNZ06zsr/3L5T7yrhPiCYkyo39vSpQCtinJcIm+Y
vevBG/np8uq6/SuGhMqKrinIBrIoS0V+lVnND9Sd+hs5gJP58id0f0CxImtQdrwaPIzFYRaiHZnh
WRTRIBfk4AdUQ0LAO1LW3AbRy5gslX3LncJwvZq9q89eMGtQKdzWTtISk/PcLZlcy7Drd7UY5aTd
WL1xRU23dM7mlzam3699tM7eI2X9yXaGNrapCeD/bsyGjyhRwYy2Hb/JKySeavY3OJ/iiWTfB9uP
UxBiSz80PN91/2X//c1/mYMNAbWT28nsookfj7ibNN2+ZGuLytwhoj38lV2C33yDt1QgQU63BE3G
JMKYiey63IrifEhI1RewaAJ/BicETUB1hGzXCI8wITqLjq2u6HCA8TVb2W8buIId+cnCuBVUxobK
/XxseUWJt7J0OW08mmCgNHAJVj6cAm/4dWxxRX23mXhrIMWWyLy9Z2n+QQjroHYpisu5va2g2YJp
a6cKA2jsJsq92gAK1lg2NaInfHQ8az+Usp9j6g2RYNPZ80wCoxF5NZqXdscsrwAh5oxl5TA/k4Xe
Wq5zlTuYiHb56HV/QdHegck8G0VFE+RxY1l6sSRX3qFRLSg3KzpbeawQqJTj8FNrbc5Z2Q35t1as
ATHEqBrbqfaYe9aUBXUD14hukud1xmDgoDWNedWdzP7NN8agz+dRYqKCmyHVthV3fAwc9O5v9ZWs
jVRcGtupEvDZbKktv+iDX2PRgRO+70pMvnz2UC5jvJmjIvOPqe/vLMmbP7MwzENB8xhNHOadnRz8
576JN0d3B4ryLtlqiyWUNBk4xv/k4QDq5lWYVtfpgKK/mcQcl0oUwS/MuUANZYF3Z/b0bekz9NSO
x8RIDd6dpl1YB3qXBI05S4w5JG5UFpUhraqRIzVWBwdPjVE0sEAydc4SuHRSnx1mYlnUnP6fHboW
qWv0HsItBufWtZ8szg0VcI1wqu25mABSBnSbaGJ3gLSmAp49t5I84F3UYJpFHvTHbPQfvUMjNA3t
STThaHFJ3eWWkEPtv7DuihJzXmHWRdnTxJ9LgR6gjQD77WLm6emy+dQdv+J1C4k2fGtunISCuYja
5UOLpodjSyset0FrGJ0WLG3v7LlecN2mh2ZD4VQUla18McvOw9Lp5H5y6u5HkR6C+mJpRV8bSUOR
onfhVxZ6d/3WuzFQ+oem19M/Om/bpocn71snWYLtKUzFc8VNAf77WvrHLJi1nYqJIsn+i5L6sZjr
KuIze5yd0tQXo/uA4mirYRJk6zsn2fzs1vPI80L6B2+p/r4sLe8PysLZKL42r7tBEjnhbFrXjzEj
NLyZ8zCIJqDUYjEV4P8Qw9MQOMHXvqc8rjP/nxlz+2JQPXSnETPboq2oi1+Xt/O+Xvwx26H2RoRy
W4VJXdT5KgCcwZilwtSh8L5h+mOkA+YMYeinj6OUAo2+IecRzf2fdSniLu2/NfIQsRGOVFHuNsw3
u1xblsx2iW4s/wlYw5/HzkdR7n7ue8ncjiVdb53EKG6b0vTcft9jumozUQ/qUD8T2DVNGwzVzs+Y
lHmmdfElS4khmtDJsqLkKbC1AUb2gnK6W6OwrRM0fd25gf146HDU7qE865wyrLF8ikCl89LTyF4v
r6zZuNqjM68LEjQdjp3lI/j3ngrPvs9zU/1Xc/Jqh860lKVsih7khLZ/JvT3i4DkNCpNmSDdB/bf
30RxTunUlbU0OHe6POSjvAo5+1gHy8PKjmUj/mgIzxiYYeVaglzdHf4hPv+nDcLo2OHvtuLN7qdl
tgufYPeApWRRMwRJRvxvUs6HHKarduKAeKzN7A7ru011GzppzLrSEKHo5EZRV8CuGopaAdiaLbCU
g5/QnZLJRPeiu1XFG+OlHlpo/sTirhUXwUtTlUjPIL56uXzuuvUVbd1cWaZrDYNQzylM5Hzr9sGL
g6E7EEw/ufwNjb1XO3BAs4gJgTnOfgLEG22y4Cc0aZVuaSWJ5fbg+7Qwey5BreB27r1PRmugW1l1
ybLny7bh4DEQq0vKsWnPFR9/HTuR/TbeSHtY2gJFBiiSpDRiq33Ns/J8eWmNNKqdNeka0Lobcdid
dE65b08RrcSptdBpf/kDuoPZf3+zd1GXdrBtIN0rWXNqF9R4D00Cp67aULOABhKDMXHkbjfc1b0X
20VrSBDqTkXR0bR3ByFAdohcAKhPezn8hYGDIxo929BgBXTHoigqS1m/AsvFkjCtPqR2fnuMLBDH
oqioCFnWBbtpzPIlRvn5jG6zY5tW+2MqkQbu2OUw6AWoAUDKwnLTBD5NHKY2xsxNvVWor4BaMm3X
qLHJddeGf1feEK+yTAaQbRwSR7UtZrEB3ZhsCM0e0eziaDx3jWlU22E2vF8Ct0OkUfnVdUDYqR2n
K3torg87VJXubAVxgWdznP+IzvdYpF0TIzA2wGjeRTEA4a8oaidFNfkB9l9n/Rqn5fApy6sYs8wT
f3LPY5PeElui/z7zr45dhRoSy33e6IYr5/2S7NEHzypDrVajXWrzS47hYn5oDTioerrj9fjD6UdD
vKpbWlHcui9Rawp3Dwv37Y/yXDfHYg5PUVywtoJGUOA8WpcX0RxOXyeMebt81hr1UttcMJIpWFoJ
ozB6JzztooE/8Pxz6QfodTwWD6vEZytb+LxinG/SWjzeXzlg5EzKVhpsj8Ykq30uALcwq8vhR1qE
NGzGiFh6OhrWqO0tGCGyDPlufVz/076+mK8doFKHQyPQqOvuf+qNE/QwIsHOFmyepml5Tnv0wA+T
9XL5bnUnoyiuZWFK9eSBM3dbp9u2AROE5PeOsWVRI/Bq8wowGig2rdh7Xosx6mn1P4TZGpup8pWC
6nNJMakBr7Nhvp3ofHbhUIhTPC3MlHrXfULR13CcsrLObdAh4wHo9kDR/txFx5kP5XtdV9HaSlQZ
48CRJ3UYnLcVdO+z6aWgUVq1MwV0ID3GnQmcfN89DZ3/aQbMvcBEJC6bF8CADJqluWC1QWUe/FyK
Hpdgrd25sUQiXBPdj0Y01S6TecL7u04hO5k13AKr/r1h023pmcI0zd2qzSQYFIxYB9PEE2LnSOXf
48EjiJlLSLd7RWuHsZqE7+H8hV+fdotmb+Rw/kDtGrHHbEpXChp2lOaeSLNdI5X60GB82mWroBMe
xbvmdl67fonlqxo8Oc5PmLTNRsGjvzc+NnWCo0TJboMpKnS/3SHIf2EI2+1WhYbYQLd7RWsnbnOr
2HCzLkFLlCeusH2MSbwqwQBh3L9OfBTVRWaWBh7KNUmAAMdrvDCS41BHfHQ/Gr2i5oxUqDXttrEF
BBoyVKx/9ShHB9QUMmvEU4VY+yAFt8sOZ7S/rGDW+O4Ya4NZ05yNCqqWGBo9NDn2DY9Ytf/sbmWp
6g9Gs6m5YBVSXdZyw+6xeV5a/wBX/2Nw+MfUWuK8FF9962CWS4VUTRiaD7MzsaRoebz4ZQxuhRiD
JGJjHk13C/vFv3Ht08odCSotmDh3uOH2d4wTghM2hIS6xRUlLlwBdiEX2/9v2JZPNDZegU40FfUN
yrHashlBMoZLX4/tcFNWzvmy8dEtraivK3208km4FKcK7jdRfjCeiG5lVWdBpzR1rsvATuklNeaB
LcFoiJE1S6vgqa4qCmcJcdh73snpmpOzmNqRNPeogqfmrALVWgVjzAb3U9m4UYfuN4IhU4eOW4VN
5YhAOuDh/hPjWNsvsx3WncluHt5IN5mJnS4VjjtYS5B10NijppGKujPZf3+zdM3T1AdECrJt/85u
QyMJYC+XT0S3+P5/3izeogs6sAvsOyf+1cSqeOnkh7r6dXl1jfFSW4Ew1yZtUrAJ/Y479lwImEYb
vHrwXjA6J93JK9opy9rBPBKIzAhCzRQtjRgQYzgc3dKKdg586EXBHAh668QZQ2+lMeWvO3dFPa19
BuASQPHtDpNNvHo7g/ztBe0qxx72KkpqCzEZW3rYOtBSd0PZ3q2Yxnn5UjVbVxFS4HJJJR8hj7kM
nzEA4jr3+Yv5Ba45dJVgxRuHGUENY4kn+dmuUYJ3DsGS0Z2vKKlTELedwt0FhV28R5RmPdKEASoo
Km8sq50n7HqQA4xWG+HlnabVKXSSy6euUSWVeYMit8oowYWy5vOCMJumT/OISShTEYv16fI3dEev
eFGX+mC65DiXXLRlTEcOMifW5wflRlHUxVlACjzCjQYBJs/W90GQH04cqEQbw9KSzcXQ9wTFuodm
aPG2dw2AQ92pKKpagdunx9kjAgN7X5Q7XRoFVvdy6MhVFFRmWxJMKgitQZNYRgOmdsTERkf25dU1
QqPCoFqfFhjRheCxbZx/6q6PuyK7DZf0bnSds1eMp8uf0Qi/ioeqB88q0TmM2L1PT3heQvZZU1xJ
ZpBL3fr772+dlFfOoEGAsZxy9wpecJecPdsdzD8v/wGNSVPBUAXlC5CkBIIfDM8b5nJWkKItN001
0kiQCogK/dRZ2hUStKbDDShITqAmNdywbmlFZam0A0BMkFUZd16UJjvtT4PLh/IbEPnH+AHq2orC
kiUvUns/9o2BR3IdGwrizuYLrZ3H1O8+wA98JeBWiRxwAe7uJQBlT7SU6E/PTL5Gd/OKB17asgXw
E0mp3eSt7Gmgnzr+08iRqwPwqMgpsLiFJenhEUA8841mbI4yf31muXfv+8sZKK1TIfFM8bZ70tFH
OVoJcbvnwp5uun40uOr3hQ8jZ/8t3f6WLbRzcYX783SmLYjB27hj9tXla3xfQpg6RBmUYD5aojcc
ISD8VTslvm8ZKiG6ne9m561e9i5fxY7scDk/pa74sEfqy2xiStctr6i9P7dkDmccDCleUUi4a7w8
ktI3PBnft41MnZm8yA4YLIHN+1veXGWZ+2mr+w5TdOC8ty173ZbNJMW6P7JfzZtzmrnXCQeNwr/z
J72fOCLEuJjvl+/3fRVhKmAKCH5gJEAZ97ucAOO7Q+L3qMAYYOsOSjUDQ4rhADnqFXvycB2cCBZ4
tXzQe9Do4BubqQAqvw3BUbHbMbo00Z5/M+dWdQqg+G+XkYnSHAqw11sq1FmOpvzB0/bvix230NkC
NM8mQfe6a22JKvKhW1VBU8xLN7LsaK+ZvAzwFl7+EkxLZHSpmkNRYVNlxesZs13+g5TIi+oqhO+4
vHWNtAeK2oosdPx6jyL3MHiXRrz23Pzl8uIaYVS5M8SEiTaph3PZC1AyjOAQWv4zzO65YzBqupPZ
f3+jrLLOx2EIAGngDMxwK03M70mNqqpgqcbusm4u8HKam3CN5tT52w/c2xzwg8HYnaE7fUVbObiw
BhrueImRRBT2eOAvXfD18unr/oDijrMcE8h8F1Kzu2MYMpRG4Y75MTAZCxRNBa2cly77y7JGht+u
7Rfze1tzqypWaoIbb8YM1l6MHI0Yg/3NFiYaAd3aCliqDIgrRIVTWVfnZjcwwq+uLh+4buldDd4I
o9/WPojlse12oPS8eN0nqxLUsLhGVHxFUYshJ6JO4Zb6Pn2knbgZ5/bZLO26ve+ffbP3oZJAOTdQ
1R0A4KAK1xvnKOuW3n9/s/Tm2+CY2eVwLxYgj1evxhShRsRVsJQ706mrK8hgP/IzykF76nTP51Xf
jt2oop/eJsZKrAiqq/LbrvnFSKPLK+t2rihnzZeWWxJ2FznwAoCFULwUADd64uXY+op2blmZ+amE
ZYFLQv5+ty17nGFO/u5C/ed7g/2BmvIwbWnc5XEPNHD0eEaWqEZY5fXRMENFT9nSmVovRZjRBDwH
yo6KyG7y18sHpNu/oqze3Dae4JBK+Kb9OYZS0+8YCRENCgeXv7HblPfOSNFZjDLrgMxEBhvf2MvQ
SAM57TVbSbwLkzE80JgGFUCVFuB43QmMk3XENfel/UBR0l2ZfSz4VjFUiwdHYlkWtCzo7sK+iWlD
PtHBe+7n4e/w4BhpytR5wt3W4Y2yg2EGQP6lDZgNj+GxjPKku3JFm23MQZbNsidYdizP+gSdQ2H9
f/mCxtSp44MZvPkoKS58Lz7tWRXj41d3x4o+C2cRc7ZXdfcyDja+K3N6LKMCokzFQjPuL2iOQTzP
+RbRdTwNsvwHrW3ny3qgORYVRNWGm+tgZhDqlbB0HsQ/bE1YDI0dVQFUYZ6VmPKAkkjPX0SbRgBL
rNQD4sZgR3VbV1S4Rf2sWzdkct11u5EuAU9lTwxra+RRxU8t65rKcoN9gw/omyc8SxD+7dkmoxfQ
7X7//Y3rHTbZVJO1P3mQRkhz0CPMqQGJoTt4JZeV896fMAHlt2u0yyrJmu8rcnHo9TZktHQfULQV
kzCzogkh8R6pkqBcbwqvdCMo1Fab+jd1n1Cc8LC6GVLo+A+wzzt+EDmrhbwE9Fi9jqkoqlayGd2U
NiJwt7sb3PyDVTbfQfpjcC+a21WRVN3QY1ZajdvtRXnle8Hp8FtZRU+FbEIf8YRn+F5Mc6blcEGa
qegpkaYMnne/V8s69Xv+BtJzyM6oyCnMpZgdTPWE+R37IcJs5exk0eGvy4trhIUpEXKWeSAYQsvj
LizI3PwXTGl0TrrlFVWt5YgU2o7oo8XX3yUR+gmopsMBpzpwdyWd1VoN1v/P9meg4Xr/i9E/aWyZ
OmGXkR5EhRM8XwWnDUBiFtztORa89Y0npBN3RVutjVRyy3EBPWGfs2aKVho+H7tbxbt2GDyYjQ12
DxssSB+F5XVQPedA1VxeX7N1FS+Vl95kI+UKmUeien+ktKaEom7lPfR8Y+EzGDA6zhTUEUV3M/n9
lQCi79imlQi5Tcs2SCkKIZYc/ykLZ4odsFMeW3vXgjfb9hDb+7Ztpb8ARgTIscV0EAby6cuLa2Il
FR4VkNUrshFvH1RfEebtYeRRIVRHTTEbIzOdQKIxfGw+FV59zgoTW4/uKhWPyoNumsMMNreSr7Zo
b8ogMDgKjW1xFFeaV26Vdel/8nB4gyARlLk/jDk43XErepkTUGGL/anpdsK6sr1tOPW905yCNmsO
6o+in74f9sWIMCwhc8authUlqyrFYMjL8qI5HhUiJagExj8kTjKBrUiuT3mJyZrwe0bYoeZmVaCU
AG9gvXiIMwp75XGKrstrx7Yyw+3qVlf0tBK9Vbq1gwkLyPF7dXXtoLvw8snollbUtFhzTBTIO7yY
yjZqnSbGDIBD1uWP+Xl8bvnW0JEmjNmx58mkO4gc+WNkXoHxVzITgibW5HwQlfvRnJl83839MSuv
2dCZVIwYxLFYwz3c3C4qBctv4OeMWQPdNxR9Yn5llUIEZRaxilSxV7lpBxM59KeMNw5GRozzh5Yz
5+rIHROV/LKhnC0g6MF8o41e5zY5F42h2PW+9IC/+d9GnoFuwsM5YTpTYX/BSKOng/hjohZcKgEL
nFLs2QudmzpriyjNHHFMMtVqS1V1DcCMkEy0cZxYusVmSOPulf9MCBG12jLO0mLbWtdZRGV3l3Gw
N/TTp4C6d3U+fR69KcrBzHXoXtXiS1PYspo5BruQwT+VrEuMsd779pKozJHz7PseRYkd7dg/UFfY
dWAWj8vB/gqiVl48SklbMpsk4H7pI8xRSKNsaj8NgWMi49aomEpRPgwpQU8O/gGyBjD4TXa9Dp+4
VUdC/rh8+u9TkVASKFoswVdcW6lDkt6StwUd0AjhfA5AjxLZZfnYzV60bv3tPHsfmaxGQ6ZOp3GK
n0TjBRjyeh+sxTJNHBlepasJu6I5MrUm4/TSA0U6p0m6fEJNGdjQ/967XZgQf+8HEkSlkBw2l9mO
CPYjy2JXopuM2RE6VA45M6JSR0qPlAKzdGnS9KDNFfvU5yYdTSG+7nwUV2lnjLlcYvUQ+a1hfIJA
Fe4P+IXAlNLXXK7a1O5g5sQoGxzP3JSnphXnDNRel6VVo9EqUWSBAbDNNm8kAR0JuK7l2U6HH77j
/5WhGd0Qw+m+oYS3dCmRzQ/xjYH+7OHrQ9ANuF8sYpIe3fEoQa4jcpe2vUV+XwDdrDMYVQ3Ho1ta
0WWflCCUKDFEbxfM1hegEPl1+eB1Iq8o7CicqhvBbJa0lJOrBo3/J1n2n5b14KmoZRq5LLXDx5om
LfA4pAIkKg8PxZ1ELc+AXaNu2gIzcUOMhHe2+n/wk5oDV/vZyRSINS1Lmmx9j6EcjRmdqFFTtZ89
z4tw6EOYMcLzO2td/q6c9mqPtbZUZpGYx+Tyxer+wX7hbx64a+tPjhAQGYC4TnW6vmRz/eXY0vsn
3yw9eAVLweVHkhodPxafz0exj0StwIS1XwT+EJKENsNpsWQkhsCg/roDUdSz3nJZ8hxjNIuaXTvM
eu397eXYgSjquXjVRlAYpDsABKbXO3HbNNBCo59q97rdbaU7+zAqhMg86sLmhizk15j2z4e2rlZe
Sg+qKcMWUycRpHm1fRoqU/JZc+Bq0WXJFjE1RQajhXebRHA2eCbSGM2pqEWX3tsqq6hxl1OW3Wes
fACkIpaOicdHt/zuQd4IeImwqVkszKrO8/x6ktsH6ucxGQ5Rj1Gill3GfoEfynGniGR6/hOcvpZ4
GQBUNaH/dftXFdQei6HrII8pXFzdhNHofzmaliNq53pIRjQH9/s89e5b6Hun7ahBV/vWN0TiXYtn
eJISO2p8+Q3VIlM/gU4aFR1N55l3E5z9bxeKJszY+BrRray4UOpatMg8+d+waKjuMyPZimZptcCC
gA6TviYctXQxRa/a/oe6pUZG1AJL1fPK8x3hJIAxy6hfJjdqxgH1rTZYTpdti+4Tuwt8o0YoDFWz
NVMERExg/tlTMBEMzTUN0dOdjaKkzcLQqFQuuFD7+4j7JPOxPChRCy124JVTVeD5t9bSighwVKes
bAwdwLpt77+/OZSgAxPEGHKSjODd5JI/dsRUEdWdtxLg1svslzkmdf+/wYXhNVe6dTtXHCjJwASI
zhCSbF2OBpQ1cZzlWHzLFOVsa96KfK1J4iEXN9fT+bC1Ulm/NlqKlPBdCFFVdQm7Lh0TJlxzIGpR
ZWI+QctMuZuUOfHhRUGdfrALhKht6O3kruHsNSRpRhGNbnY7+9vDIb1Um9AnFuAMAhzJCPnAU9pF
rGVMNWuEUO1Ab4Jg5tyFNaR1BlAsAguQbtjeamiv0i2///5GfdjaClqCOwIzWmvkx6fve6iFjqKv
x45G0c4N4/bAEFPhSl37PPDiPLHbtTZRb+sERlHQzF3HsOix+d6vr9qsPG39sfnYRK2wyCItNww6
3lNWWXouuVfE1jibAFi6jSv62belPfh4EyZuu9zsF2qEjmmeQypz5VA5NEslQpWuRbG5qn9r/1JV
txzPxQFm/fK9av6AWmGZizXMRI2Tt3LrPLb1FZAdx2yXWlvBsBQBBjScvI9x8HtgYV5aI+xqA7pD
MlfWPgyMi/gTycePNWyBGDZDsm73lO8kg6niQauqZmvt4exLDPtMs/t988gXGVtBdIeu6Cp1V8cZ
UkZwt0sVeZD+E1+m4OC57199YwnqahYOGvDgMzBSClSRHwSaoS5Li0Yo1Ub0jQi7b/dYceQvTorg
q4km/kJTJBqOwcaIytM3SscuigJngzdA7v4AeHW16rgfny7/A93RKwpLxhojFjtIzu6Qfr9Il/lY
Wp8q4a619mKomj2QxkMXcAWwaZ4vb1oj7moXul0GSPJmiF+A14vXIUo3KzZVoHVr7wWRN9ISUJaV
c40nndyPWT7bPItNjdAaPVJ70DnrbQZ2R5IUW/fBIiff6duI74ONjKqq276iqjljrdWj5xQS+XNP
TI/eY4Gqx+Vz1wiL2o2OCtPQZphJgRxgHlM8cw9HX2ofOugsgrSyEUpv5HGc+clraoOO6jat+FIx
wbxszu6p2XoakCQ+WttTiTjGceJT6boEmL8s8mYvHgbTMEjdphW1FKBORu4PWs+QxLHa7tWcQdct
railvRPOOHhhocQf3ri9H4ehqS9cI3xq13ntd8Fco70S74rppy2FD6Yb2sd8zScDllNjcNXO89qd
8qYsEf8PI+ptTmL9H2dftiyprUT7RUSISYhXqqjaQw/eQw/2i8Jtu8UkJgkEfP1d9LlxY1veFHF5
8fHZ4VAhKTOVSq1ca/x7leh1q+si/j5k5HbXOaCbzRTnMPKlrM4uKJZ7c6xn1rVVOIA68Rc6wMjL
/i8eNncQEb3e/uiNyGJ3ms+R8mrISOKMk7+hTLTW5+D56AE+lhbZreYguFk603moLqL6tz7X7V/p
trbU8s+mQkZKIhjNhJZE+hzWd+t7y/r1x5DRrt1wPrReXfsMN2m30/c+nrN7Mu6sy8Yzua2+0UbN
2JV6PeOav3HEgX4Cr2mT/oCakXvUIC2H1bOKiGkVsqM10+Vxqg9mu8TuEW+KfC799c4LBvdzsDzl
KGPeNsj3owyx28PRAVbXDoOjyjHuk6nRVRKWw49jg6+m9OaM7gqtG0i1rHFGntbi/4yq17GhrfOz
olFMB4lb6eAUDybXS9KSaM9athZljZtvvlu5si8DlOUvdO3dwfl5tCuO2CKffUWLrMrhRZl2E7fL
8Mx1qAhA7EbwMWszd5JIiNABiu6y4Psi+yudj4nREVvTM9a+GAeyHs+aA2jt5qcoL48V6Ijd/s1I
yAcpEHAhFnu/vm2x2eycRFt7aXklZaUpggwXReF3P0N0rV1KaOseylmIjUeSXQdJ9RCJInyyWfzf
nIB/vW3f7x/RxMYjsalvy2qA6yggFvyB3wlDPs9huQfFff8gIjYkqVYTyBXW6woColddS1wYEcp3
Y+HW51vuSeZxEXqGmcslX9t5T6Z2Ukgr7YTzjU21kUgDFAS0clr3Qqb5EVpNH0YEl9sL//4xR2wo
ku9EtJ4dnNBB7qY46qApstZHAJML9pr4tr7eOkn7MXKBWsA5N+Vg/ZvV0/45tzW09+/IpSGVyr0C
Z5D2NGS9mjuCEHN7Yd4/QokNP8qbzi9CjSx6rXNXXbzy0aH30KmrX6gaWM/t39maguWwcTWCVaFH
HON+9nGOzePBdx1iA45Kh07Sqyn59TTaLA18689D32zjjEYlQ6fykV643nJWyEOPvooQG2O0wmgg
sAJjKYD48pzg/igqjtgN4OhV8vE475ALHcY6KVX2t8idpzEcDr2MEBteZOYxnGmY/w8/U3E+JdEq
8nVsyVfzeXNGa78fGRjXyEWGwz3aaD7uW/qGBdo94EPmT6apI3IBg16b0FKX+BE57vD9bI1uuWjf
BIPUPSo5K8jFtN15f0M3gnpk3UYhE4BLF2dkLXOtNa41qqPI5Zv24KJbvuk3Rds1C/LQ9VlnzV7i
9thzLrFhRSrIYqBHOLmYmL30pjJXT4o9muSNhbGBRYSDHnwA/99lAWoSODdEcxRFISy6Exs3jjsb
XSSqCfzdFcb/VdcdSJg04fIQGfnXIWO3MUZL6UNResLizDjvKhj7vs1smKPd6i1kEDRcYOiYlUno
+Kcly3dWZWvo9e9vXNSbataASYX8OoyCpkh3q6Fb6+3/e+R+NuPA1rtoFE0pNX1qzntY7S1TsdzT
K2nd9zNSOkCR1ytLIz8Diry/KFvjWz4aKvT7VL1P0EqER7ovBYp+BBXMXZjw1qJbLho3Rai0izx9
rbysLooHr0NGaCOLNNUDgyzD/2ARopkuhyOujSzyMuAUpY+hV3xLVsaPM3CFx77auoOGSnUTUIX/
KyqYmN8dNUJbDIOA46gH7wvu+1hpoCE6/M/u4BvZlg0pAj2Fx0iGYz+KPsMScbVFi/40fCH9/gQ2
TDG0/DOsNF5aavzGmtEp+ULEryLdbr614aU2rgjxypNod/9fMtr0kLysmPtQoQfwfHtvt37A8tWo
q1GZj2IkMGJZldezOoF+7iWXw/X2D2w4U2g56+JiE5YK94wFLmqQGPFpOGiXlp/OeBJRboShA/RY
DRMB5nIv7m50ChAbZRSHWVi1TYaFr6PPQBt9n0DPCMoNnURL5yZrNWMuCLhbHMgKO2Csvb1aG9th
I5BCDmqbGtemCwXRmvpsxmTSO63SGxtht3i7FPrBeFjGlSkbztGKw66EJ3a+e2vw1T/enFMqaoMK
ujOoPtSfAtUkbXMs1bNxRzWTUwFME1K93svTImvr89zuMQltrfY6mzdfDbUmtFl1GJxPwd8QqHww
Tvdj6dkOLmNrUawjdvBb2rkhCoNF1jyosHmg7fdjZmJ5bc2lzihUhC8Ujxq80kkP8MQ+wHbrwy2f
NflUBHi5Ry4GZNqKUA1RZD/25ZbPdsqRblbidu2i5BAAoToW5hEy4zu12I3Sgw0/qgrtRY2PL58p
LRJ/Hu6WYXldr5JFWf6pd4vhGytkI5G4C+WyUWMDOsObf7I2Lv6EUHC4EzM37NIGIxnJOiN7vGzK
qXkKXX3Srfhzv/1ga3jLWbslK/Ht+PhWkLQsm0eRNXi57o6VC+1O76IpyyLWOLMmXUz3C8Ezx9CZ
L7ftZ2vh17+/dVkDQaKpwOAhqy5AgvyJ7OTrsaEtd6Uu2nTLEBmUy+PTGOWpP+2E3q0Ft9xVE1OP
/YI0Z2mHGLzmQZN0MxiuWncHf7D1A5bDukOhljrsADCb8scMHUh0jq4SYKpjK2M5bT8YvLgZDC+N
fvYF+MxV6R4b20YhuSIGBsnHQRsM/qdIVJ92878NU7FBSIgETt4MCL/AZK9AEiXq9PZ6bCy3jUFy
wQg88RBGuN7hV1LwHikT8pud4bc+3PLPiJcszjx8uNd1dzo3l/2Gwa0vX//+xn0EGykHtyhWG6+9
aGc+T1n2x9FmQeKtM3ozvPYUgxQz0hfN6VONXwCqLBjjy+1l3wjuNgRpNNKH9jiSDOY3P4JWFKe5
Gvhl9OM2QTdC+aCqsTtolpbLhqrvh7zHb9Uo0/oOqHz2tGS3tsDy1SJcclFXqBYEtHrkuro3tfo8
OsdgicSGIuW5W/S1hyg2oS42cXYpvWDHLjfW38YidR06BYf2/9oly9SnEW0gmcq+c5S0RRM9397m
DfO31TGqgGUAyMGI0EjxgxYQphyY3lHb3Rp7ndobA/WY28a0xtgT2jVHuNY+bmBjX21pjIDD8nsG
ixnLTIH/unBPmrMuUW7d7VSD1gDwX3AisUFJfO7igOHOc6ny9sRMCpG4U+w9FPlvx1bect9RMrHM
EhcqyMzHvjnH0THtZ/KLIP/Nuvf1SA2dkdFADxfshEOZADuDBM2VO0fs1tJY/pqRrsonB6k8Y+Gl
9/Or79Wn0ijgz3cFrLeMx/JcXMwmQ1pMogh/auCgkVLuRLatr7cOWMN8jXwGaaujFjyVd+XD5IaX
ZtIyyaW7Yz0bn29DlgbCJ49l623HhN8rEY4JGcq/b1vORmiwwUp+OXIRrwmIm33J60gmjP0Mehcv
Iu592Hjfbv/KhovZeCV0QfVevWZoGR0+BKNE+Wz+IMu9ttyt4dfdeWOkjFA5DWvvgirY7223XDuR
/T5n2fn212+t//qzb4bnyo9NwbFG8VLcaT5+ip29hGRr6PXvb4bOwPVTDGhWvsTFeIUWCjDLRucH
v9vKi82Yd1GwXjY90Fe8lg1S2FZ5/Y9jq2I5bjv23lxOa30oDLykWeonVKN24tmGW9mQJQ71VbBW
w2Gr9qPj3+ULugumMwNW9Pa3bxmM5bYtqQMxEBNfIkhdqpcOXBW7z//vbqkb23glt2qLfJQzckzi
sbSKxJx6atk5Yt/9cAy+lkzf2IvxeWCEM8S/IDRghUNVdFdmaWts64h1G2QFYi34qTI6ZYxdwXF3
mhe2Eyq31sVyUqKcDtJKWJfZq8+OKy5EOzvb+a65YFUsB1WxrPxwxXSa5p9iec78Pxz5Y/GPpB4Y
3fJRryQcUDHArRxgfomAhNtMj3gohrY81JnnbAxLLDltH4uRlEkHqFty28a31tv2T7y1AqoE75/w
uFXr+lKxLL099K+85T/5DL7bPlANC3wX7MIiIS2YCrJPIvBPOcd9auFPKtAfgatD/hScKJ54Wo6r
cx4nPv1t8PszRfvE7c/YmqHlxazPWK1zWBQ37QnvvR8zQneyko2hbXDT0i056EZhUSueMVPFteLT
9dBX2+imRo+QvMmbGIpObv0BciD6a0lZ93JsdMuJW4HnOzStIZmN/pD9fDLxIfayILQVCrpsEOix
6cKnHAiBD7Mb90911R5ieAhCG58ShDPRzdKKD9xp6/qb6UD2eqWxicyR8IMfsCIncYeo6HrjPcu6
8otU0Cqml0koulPv9lbb/49P4AeslacdoOUCWtyPoDXxwqeCNw2FtCFe3v2zQhuedwoiA16VUwfy
j0fihGrOziDyb+dPg3BzfnYM0TE4fyMRhfrEPDL96OIqG0lCCzRnfpE6H2f6Gx/Kqhpfs9pQ87IU
Ji9oUhcgLP9tVHlXeDsvnu+eBpiOFa5nBQSejLh4kWXsfIT+S/5JMNV/r4Js/uu2ra4r896KWWGb
LDL0Y8cRj3nsaLDWReZKOpE/9F1g0gzR9jTF7h5sbms+q6e/OTlZ0IJeweTuQ+lm+QOZkAnBsZVz
X7l03tMh2PoRK55TAw7hqXPKF9XJToH6fqwi9Lv6mUn05JhDoR17Y4V2Msiwzv3aeciLWrnJEI1K
pyML3D2Knq15WPGd0RzXba9yHkTZFElQYFN8CLUnTt3vaY+/rz+GSVjRO6hFHlazJo/KRYcHVJeD
WoZ3eEaL3A8e4R67k4WX+SJh7tSAFcvLSmnOi25QNTq3Hh4Q+1M1zHFZJ7EoS3ZaJS5JeQ71CNXu
nXC6sRA2MoeGfRaLXFcvXGZ5fpZsjO5I1cwazxJ9tnMi/CKse8cRbIhOCbyS7qhoH7zZaaL81DUQ
Vnmq/MU1UNMUOSl/YFW4vhTgTgrylPgBp4lwKtMDuupHqv02K8WcC3N4XUMILwrn/swCHkINMncG
7adVHJYRexAsJ0t+mvPOnZ94FoNY5y6gks/sgWV+UP7sCKCOKa/jPPzh+YEb9qmkdBjoxXSDYnjb
NNz902uLpv0CSrxCizvVeb7z21wWXJanrh14e1U9nlj4tetMpP4uJSFl/IkR3xFPnGbL0KdeUdbk
nyYSsfDOZgrc6vtYU9/Q1KdOl//AM+5Mnsos9v2/4plU4R1B0wtehtCdijyiYzkbirMjnCD71DS9
ltfZczXEFKBJ1cpPSo+h/lZSl3mnvJrmqjyJvG3bu7HJmIt1LHrKlhN6uzWJr64IWhI+1pzx7g+R
Z0F2Z6AqtnybIcxFFX6GDO5jZsqhzM7g8x/8by64ztQDGLJ1TM5lP3TFowc9hPHz0EdNdRWhGuS3
jlQCi4kWAx3oU2gmNZ2VLosMt2whstacCIl5e0HHTel/5MOq43kmZp70U7vgkJ0SKBO2QZw0AKDm
aE4I3WxIb8feLcO2Qohsp8GJpW8ewDOtdJwYHSzcTwR66fMvUdGXe0p272ZSQWiLOJTOOJQGh9wj
XRxEqUEA4nquOSiKb0/k3dwf41thBOLkfPBrt30Z8lCA3tPz7tC2r0+EFeMdBIb3elw3FsxGADWq
H6d65OMDp+UMdlgupf5MZVwsD65HhmonjYjfPxNtNB1t8sXMJCMPXegp/aBA0cu/y6aZ2wcDHfkp
OwUxn0OeDAsvQxwrcC5epnU2quG32yu6tWPWyW/gGl4mKvLIwqg9Nd7SSIhXy+hQhyZ2bF3hNydx
6cphGh2zPKqCR9EpL5oQYsEhKBCOfb910uc+BGvzBiqmuAAZc5nrWcvvbankIQw7JmCd8mjXGODw
QfEokVBM13Eesld3aeLqfGgCNiKsaXPaVNK0z13tl1Cvr2WbJznwyT9uj7+Rd9mEU0JWah7Lhj4M
0TwnrHGKM0K5uCBmjQkaaarz4u+qCKz59Ttnm40UM1pXVcmc8GFWvndBM2qfyDb4h0TMBXBsqM4D
7e6dcHy6PbcN/7GxY17hgLgQq4aOYoQD/Ep8Kr34Y7lk0Rl0mAp80Y0D+iv3c5zzfmfDtnIZG03m
9SFq2MUUPjQ4K9TnQMQl608qLuLlCqbwLncSz3V5U6akl+JvARRSW2H6k+fe5V4XBl9iAFGnJC/Q
RfM9w3tBcHWdkuXz8+1l2YpelsnObrU4XliLD9AT9pBqk8+lZCvv6B7r99Y2W+cJX7ic+6DKUN0N
2UeiSznOSac9iZIyKGvQxDNHUsJFyGCYXB6roVGFdwS4EOAY/HdEEU2XxbIOxQc1TN1dU/L4bpR7
M9sIh7bsiEQPXyfLuviQB9LvPnRKzd2d4aTZo/LccEcbsTY4VddHI4kfu66T0T8sVkX5O+Wiqr9y
od18PtcgJUeLfyXRS/jnbYPYmJWNVyspNU3TGPY45E6YJQTwdpq0yyiO9D8EoQ1aU1DgMAt11Yts
YnYe3EzQk+NSs9c19wtm8E5csdVJ5mYO0eGf06dGq4qEH4cs0i5Y/0JvFk06OyoIszv0ICrAusXY
NsgEzTRHz0QCohMmpR92+FPsNI7Kr2PLuYd1jrgay8TxRTtf2eKN0Y9qDKd2TJAajjFE32qoJ06m
x5t1WoeZ8MOLX8D0vcRTUqsTi53YDMkSTDFSZR7hESXAm26eZsFUkIeGVJX7qZrVEu1Vsjf8zobZ
ecPQRnVdeE+0ZJUHHn8zzigYtEtVlAk0p4b8gZLSCbx7R6Fm8whe8bw26W0j2si9gtW43pzkPAKe
VbRGvdAIF3gzFvoeXi5Sl+Lu3nrDoVcSGJMVvejc6bAdWf9SKoBF+VJTFL6zZae+uzULK3QxwXhd
ODn9hBuYc1mV2LiG9lXZI+VGW/bXY2tlxSg+AJuX94R+6vwJqgWhEUnpKZISHd4XbbVHnLw1GSsd
Hrp6Zn3R0U+QKdUQQdVeiiRFo/hqvsRtGCW3Z7NhdjZcz7TUV+2iuhfcZypx9twq6h6Z1xElUfcl
fv89KMks0fWQt2xKFsgfqZ3DdiNy2Qg+zw+NEVPWv4DXPP5JFZz6XKO1+GD6aGP4FCaRjYXHnkQV
sXu8mvHPQJb6x5JTm1HMRKVPc1V3L9BVEPeeofW1Nl27Y8obx7yN4DO9xuWhY9kzyov+Zw91kAj3
/zo81zEr/rq99Vu/YTk9q6vR0SovniH4qP+Y4yVYQIfkzj81CcQeH9LWj1ge75WejqArOD0Z2rTR
OQdPVHnpi0YAR5/HbXS5PZctW7JcH2GStNEwZc9eHYSfeFsidvpe2b7eHv79d5Ig9C2nl2IcgcbN
xWcia+KDIZG7M7nvvE77BY6jqmg/dGCtfcX1jk85csQGJYJIAn0FsmBS+DRMWL2Q6lr1kFbrQPnn
VxE5LQuTzceCBVDc3UmhthzaihssdMAQ7SjxPDRRlIhcfGOTW6U5qksJ8tYSWsphqpGq7vjBRtJj
owcNjQPHwJGfZ9xzP6E+Xp/yOkDlydXNyatQIgHB0V6GtbHNNqCQDmWrpwJukQc4sc6iGjSQljhT
9mjTNlbPxhWiBTZrcVkjT7MPQubpMre1yuJ0iGoKyYBsbEzELrgrdrl3ggirR5FJZF65VwPZ8Bab
+2wYYArFPLhPfMiq6dNsxAIGFMf3g7u6CvM9DYyNs8Vbf/7NcT/HOupN3bUvPSApv0cAFSzXOTcs
emjmpSdJ3aDSdtA+rCjjlQJ0MVCifKI8hlUEDrmfW/WjKYz3xMz4RWscoDteumUeVrAZiqWlUtbR
k2ykaL6TSanmhBprRdUJtOzeOJ4ZGBrmJ29oAl2dMu6XdQDWPVASnBVgaeV34spSXfw493vQfHlM
RQ+hN2V72fTWBttxqmFZq5rafcndGgSagWdSE0Mf0g3owYLgr2etN5sL2Z1R9v7SvPDKOPczlC4R
r2gc3/VIXHYuBVvTsIIMlhUPhrxoX3JPqDNpEWjbCbfwwnX2OvU39tKGOrJ+1P7oxd7LgOD+NIRF
/b1w6r1Xyg0PsBGOtOOBLkw4v7C+ylNmhu+QtgkTTpH0FpFk6Y5FbizUf0jY0O2zsLEtn6UqcX82
uLNL3/+Wc3IlXj/++j+URRciqyBhONvPMvNxc8S/DBzHfUH4aUE83fGQrWmvf39jG00FoDEeC+YX
PiiT/L9pd1kQQXjiqAnaKMkmrwoGrKr3QqRuUyF0/IF0Dj2Pndorr24trBVWwAoxt9DihDxs3aFw
3wYIkT6pRZaMwGrvFfC21ssOKAtBa57y+QsjXsFRbqnIH3EZYT9MlvfRlemJ6dfbtrI1Iys0BNC9
aUJa8xeqzadmcFRKSFGfoA6i7m7/wpZLWUlMW7tyaoeJv4RRvjwixad3PKiKnV6rre+3YkKD1z0Q
4AuslTP/2eER4hqPBpKOMTmEyods7FoqfGO9FVAiLHQNf4mjpge9Xt8GCwh8+qjdCWvvLRCNmY2R
dRo8C+IA5ClCaJ2YPCtPoAfa4x14b4HW0a0NFhmTnhwDJy1BJ9Or6KMZvHtD1P3//+6uw1u7G7KB
gjR94Sn0P9sTAIPoAZjyvbau9xKjdXRrd2mGZ7bZMxleLlcQMc2IVvdQv/SiD2Nc8eXZ1dAGO026
F81HubT5sVn9Z8/DgqAI4fK0asL5EgG9mTpZzdNDa2aDZsuiHvOCL+LiMvlTRFGQcK38g4OvGfMb
cx0LOQuhYE0uijeJEzhf82CvS3XDUm1yPybiyHWW2UkXiJndMy2CxJ1b90CgwGbbBH9huMR1q2Gp
czalJspSn5GdRXnvurAOvU7ozaI4YefMgLjzNBzCuwxYZRoGWTJn7FrT6sHN2cuxnbUid1dx4VaV
76QNLYov4IifEt570W6qudq9XbVc52E5cz2BA0H1wkmpN52qSF4K7p7p4J1rh59nUvytC/FliMMG
j73LQV+wPNyfdRELM/HUoaxKZz4YSB96e709WyZlefgwLdHYjtgZJKTlU+WFwb0wDv/r9n6sMfq/
6xXZYNoYGsimanrytV/QOBtfKV7quzl1vdYR7nWKSN4HCclY7jqXuYymzk9xf62W8NRVA212Lsfv
zzGyhQZRMGaB1KOT+r26NpX7WPrZwaHXqP/GsIeOdawZPET3efmHcvk1VuNOMWjrqy2fAW26GjND
4I5NzU/aEz/rYN4j29zYGFtVsJfR7LC542k+IxEO8nuj2osT5egTIddMZJdY6zs6OH/etoONudi4
5yokjpSTws+1RJ27VjqJM0/qdHv0jcnEVsjFm0HFfIr9jXK8IBConWdlm/JIPPV1leLMhU7RWF08
2h2cjpVQ+2WntNMgzCgxPXk0/xpX3qFkJLKx0MzzSSSR7aQR4FTnWKA6F/V9v4MK3NoHy6ZQG+N8
lIglJOCQ9PVGJ6l7vQefey9vpnFkw6HLdjYuZFxgsaS7Th7q70FYPLFWZUneuIdCfGSTOQYlWvgC
BlMyAfBMk6PFGQnPXq/O+wdVZCOjddVVpJTwZz01fjJPhv6uOx8PUh2Pr3XnzSCPztjB3bBib0n1
UnUj52k9yrtqkq9hS7/cdomNjbYB0GQAGr0sYaEToADJSFtkCi7dAzCu0e2dsG5joAGjoUCqIcdR
jX7oswXawuohP0SnDTuyCR6h6VZRDmBQytCp2cwl0qg23nHdrU+3TnB/lJ0MCAQRdU8ew8L8k1N9
D/X1QzkUQBD/Pg/6WLCs8JGhsTJsP2e4M/7MRch3gsPWx1sGM6/lBPSlOWk7tBDpG1V24lz3ydK0
O/iljV+wcdxk0QBAiBHdHb1z7Vt9GvgDZ+z1kFXaIO7B5zRsRIXgVtDsznc9eRIhOZYdRzaCm3ui
nLWa1ptWECTA1xpom2R7BBobkcEGVDdoHi4DhRNTNZ/o9FQ5MlXBhzHqzrS73l6ercVf//4mmYB0
c+/3DXVSmWdIKyN3uYCgvb32Y7333rwRoiPrAEAppnZDRnmqeXWZUT4Bb3L0MRpA4OMXw07GujUP
KwvvB74wnWEjChUD5Bypvwo/Ll4XSCXvrNRGeLMR1LTpFyOjkqfLPEKmZQWDgrajPR/bB8uJEX2c
wSmReenaz85+5MUnD49LSUujvZRlawKWJ0vRaTUbTCCCqOJ5QFPoSXbOTta9sf426hmkCLUvMgR/
WZo/JvQkobWvn+5G4MUut1dowxn+g3iGOi6VAU76OqudexUjLzVFEaaz7OXZgHXjrvfbIy/GOA5s
TCWZIH/SlYO4VMsIfRhTDODdiYNuzyc29sJmKJwJUG2eW0CpKHJ/ZHz5WM/02HFgYyUrTGcA+g9D
08JP29YJUz/U3k7eu7XP64TexIusbkI1CicGO7HHTkTwMcndTF5DUe/RlG2tjeXKZctBZ9cWOHHM
N10NkOne60zfGtk6iGMlFuiO4+Mlo9GZK7S8VxQq1LcNdGt0y4WXXqFs1bVIIYZiKhOQJDgvvp9N
e6KfW+Nb/tsF9ewqqZwUsHL/nOezOENJc9i5+m1EaRusXEAIidEMZlOR5WcJ5P/JybzPg56Ai16O
VG5hhzZMNSgmMk0hJKhQC3ueluel+9s14vvt9d8wTRujOuhyqcvJ42kJdd75y9xK6d6xYC7MFZLO
db1Hvbq1Uuvf37iA55UaDSMxXMBp+2Ro+/seDXkT+hTj8GD8sTGpYu6jOhyQMmbowrgXhEFLjoCG
4PZKbViSjT11TVFT2mIb0KMKHnN1nsiewsvW4ljO65FMkDHH0FX1OwE0AjJyhXzour3ntK1Ntly4
zItyKhuDahvpus+DG41fQJa1fNNhI78cWx3LjxlYo2NCvTgFL0/0j4pdkeRzqP44NrrlxXKefUn1
SM+laH8LluCBeHrHAd4lMoR72bBQ1SxzXKkqSDM1XbyaDAlpMtQFXfSNjJJDKsC5eguDaPVIADYs
1M4Pb2yKjQwNRdeXYBsK04wa0p206OjHfDQEsBPhMic5tHI2PpSpOJtAORSkvAjys5fxKsXNf09M
fWsOllf7TQgtFT8McLDRO50ZYC7NOe/znWvUhsvZoEv013IRaRakxrRzfHUwj/LkabcOn46tzvrD
b6KSgxYMSnEJARwGNVV0DIMmKfh2bGzLqQ1gmZ0a4yCt2UzNb+ghi93EkJnLnex9I2oEllf7Be2b
1o2CtAyda17loPEq/tGtfg38I828q29YXp3lXVeB2SxI0cWZv5K+m5+ZBpvzjnFumY/l1u1QMQhO
t9nLEI53MiJ3bdb8Lhf29fYO/MJUvFP+sNGTEx4wAP6qvVQh44qr4uKNYfzo9Av5wWb/KfAceiJ5
dx4UvYT5z7h8CNgrr7/qsTrHjX4FbQCUEzl5CvAfkelej2m1/H774xhM7L1vW//+xvSaIGaCLJmX
Mre58nJM0VJ8asRfphifYtPfZ9Ue4mTjDmADLWmwtBg0ip8XHqA0Ns0nD32Cidu313DEvzRDFxzL
5mzU5expEziyjZ5F7P7kkP9KNcM/jq3YakVvVmzwwnjs8iF4dgI8e5Xla9f8HqiPHo75ZfFAjzIf
nIUVFaaqN8PgUu/ZeP5y15FlOA+z5C+3p/Ge0Ud4Jrc2ng+FziUHkEA2c3NChzEHq3AQn+ps2RMu
2vqJ1RLerBSLFyJjr47RTds5F5VN/MzqvnkE8dx0d3sW7wWfdRZW5B/YKPFirsInUALV31HDZB2a
G6shj8UJvZ4t+d2B9Eu9p9u9NSNr72nvh+gLbMrXhkN4nK5gIPAM9CcHkjXp7Rm9mwisU7K23ZNO
Nc6Fn7/iZG5foXFS9tcyitFsq/yxcRJfAh4zVBX5wLIpAiRvJDlKtq1b7azp1iStE4Ovl/VxafJX
RNjqUbTNb10kmjvo6Hy5PcX3ztN1htaJIXNnXmIXkZz1ZQ+/Z9lD4aMGcGx067AIHAX8VBxMz0FB
27+7IdDfAAPKDrEs4eOtw2Io8mnmITq1GjVPf7C8adM+UNnrkY8P7AdQZuQyeK0nX3lUohAP9lEO
/mdTlzvW9f7eIrj/2yUH4es5JnH5auIKgsXCLEBBUbmAAizr3aE/ELqiILBf2NjSzKKCcM4zKfHE
1rEYCnp0OAaPDGLL6anLASOUg/888MH5AU5VdTVV2TdJMYlmJ6vZWijLC3mIOkw2dew5CNEDj/d7
B33MZWHa4QJQhWTnY/tt+ZosSV8EQeE/q9yV8uyVuR+faD3sBPn3PS34z+NXFDG0t+v4WQ1qPHVo
PvkUOu6emu7WGlmeBvY1quK+zl7w+pKD9MQJ7tggC1Ch7/MR/rr/2AnKakrrj789RPwqd0zO6PPs
uqr4ACLwur7muKWKKh0FvPGPWjZO/L0Da0V+xhsZCBUGzp14wFs1iNRTLkq/uBIHY5/RlhXOCW2W
kd6XIHoLRSLmsP3Y6ZqMZ4k4IXBDKeJYpAGNQbaSAM8k9b3bzSWjiUfDAe/DVGdQJ8yWNiGzmJwP
vNXR76PbT/qOFTT4An2HssNexm4N1ZuY8sSERcAv6DBBQxzu01372hVZyR4hMlNHH8rx/3B2bU1u
4mj7F1ElEAhxi+1u9ymJ3e6cbqiZJCPEWQghxK//Hk99F1kmNFW+2drK1poGSa/ew3OYNfreJhvK
tKXQRn1wIQQMf4BZ0zQHVnk0SYWPbnLK5QT9LyfK6QkY4eGHy2KUhiKaq2+cSuofSJfo6C4LoOEi
YAch966ZW/8Z3aHsFOQBn+7briP8SeqR/yo1YfZvM8uu/GLJBGkE12cFZGyTSbGP1sR9/vdVabmC
LTjJ3XfL6hxe3k7DztPaUR2hTFKKve/K+gNGnwCG6zJjOzZMpd4zGbc/0N6dukflBUBvc8yln1mt
oheNxZledVPbXh3QKcfnELICxJBjEuDt27yY5m+tgQ4+VCpircShjgaIxO20agyEUk3Yd8csd4lJ
wf4DniyoJ+G+CzAair31+iY5MKrmU+20z3fN7A3/iFr12ARZAcR6WPvizSVA3NyVpcR+gJl4IY4k
xyB9j3GWDwNkFXbFgwnKZkhrWEc9q7q346uOTHWGlkLOjiJrJn6AJ94s9xBp8wd8PDWr/Bca0sY7
61h2wT/A4gj1CEoIectsU837chBMv2XC8DZt4dUbpVbVvLznHWiNexPUtN0Lxp3btWXHfhFdaC81
NQq3HQF5PkxVF0/iwPI++UdjJjA/hWGvgvsy900CMY46+NvQwCR7B6Bls8sIht9PQ1dy3OGVi4/1
7HtqB0y256cNEgfgjF2SfMqrQHk7N0I389gKZFRpnSVgJvduaE+qHbP5Kde1V+x4I1R1CE0yBGhi
FhO7q7N56A+yNBndC4uzca/96/5QQ+194ZBRgzzJnHTfdDh2H5q6b6tU6459kvBtb48q1wD8Atel
j47BRvcuaz3r71U8d81DGFJC9hnFOX0rJP4SGRagO9TQLIGblFLSok/LvSbVPAJzy3MQLiiB2I8f
nSG9+YxllWxfCx6Ye2j80+AjfpfZV1erAAjqhqqHNosxorfdpMBpnCt5T8bBPZLc9u7g/BGXy5wM
/eegcC56cEPAaJpVeSyezGRRx7XAZtp7Blnvv0sx8ADa1dao8UlZ2k3xLmBzTF5KUbsHKD0x+UST
vhLhoYXyb4fgAdfDeV/HXSg/GaRy/g6eIbpPSWixSyWD4kyy4xVysSrNJSIsEDCmTlvYPPqvmMBJ
fbCTMCP4i0F5larz8XHbQmFts4SJ+l41M7L8NApHPj3JMZnaR+OBn/vZBOHUfh7Q337iXkDE57aG
CEXKwwnabbXzxDeuZNOnTtlqD4wGfBl1clXBocT29hAF+D/WrSHiviuLucE86qryAZ4/jnlb4X/4
yYkUPx0j1ZPpyjFKMbWvcjRdqekONOcIg7C54OWu5CFpH/ziysQyGEShNua9+wYJHJKlzAFwnpVx
gM3GS0EeEg33ilQI0BQEBE18m2qZdS9xgrMCc0rzM+gyCNlkPq1fO3yH8hiAoDGkEp1k8zPLpZV3
LEZOdU9MPhT7pBkoPmKD4hpJkM6Vd9+OBZSiRr+Mq09B1QcBCKgKjbCjgbZISxCB/bjZz+VE1a94
5J6GQ2g9gG+LZcFBJkSU+5LYOrkrw6KbP3kt1LDTUhJoyZdSttle+3OHG4cwfz/PmRffdwrsgl3Z
cS85MsIEOzoPnAyIZxv8oRQS3a/Q+wWDzMsLbIWQJPibW9BYj1kM2aYfwTSK6EtJEoVsHXzDdlfN
cEYEV0cJ+hSTAAp9O6mSuntLMjbG5yRL4uzRNiGh+wwcl69JbRjf91OeRHzvs6E3aRaF0w+CtyQv
EjS0xKBEbPvxRcczfayGqIz2IYfV2LeAyijbeWCHuqckKa0HHnJjRXaMEOb9IC3yfrLzXdVXY3co
fG4/yjZXLB0Dlv0lo557u7ZT2cerpQo8bfwwBoVK2KISr45iEXezncM3ZaEAdWi7Pht/ZaPXgIQA
eWjGDp4ny39AFTI/uQOx/gmYARHdQfJinCH0Ew9qX3udqO+gtGSex5wqaF40RdbpE5p48ydW5lP1
0KDL8RIz59V38PClvE8DIl39i8+U3hWtL8SlLmPLHtthzvjHoXWuuiubPIruorFrwCS3deVZICxG
le0Kvy4SL42nbkgey0H2NSzTw+a56XwCumxyRRIrwdyQkmis2l2hw8ntaYK0YWdlBmBd5zvegmpU
h+fQeTMobBCIgqX4BF3pO49VYPAPo+/mdPbDSD0TS4y71/EY0/vWd5AurLKiNbumwAD0YaSQ23gM
qypDFwl9WD9VFhd7EtTt69Tn0XhfAw+F40eD6KNI8ijfNZAm+JvAbqjehZPX0fvY8zocnc6TBYDj
qFKezeCLce9j1/K06Rx3uw4kuCntJpGdaGNp8gi7APFFiCy6xHXkf4d1fHWObcDcfsynYkypLigQ
WX3T2ByaXla7fZyHyLn8zMvrXRPZ2n+EYw3UyMLAz91O+CH17nMPqqLw+oNu1KMIGtPsYANm74KY
gZHfI8C3GLdI9TOhJthBKaysj8bCi+aeTTPyPUbawCEiaMSjfAJZ/sE6AFj3vWl681R3BKVQn7C6
R2yB/l0mZQeF5HbcFRDGUuPeUexoLDtkjnYYp4Lh5zyG+41GEAyYzVB9mpuiab6Kzh/IMWr6KQTi
YwZyDiArlO9NXuIQC+bZJPU0CC/Y1RCaABq47/5pkpJ8daxGbV8Rmz8mubzmF5ENfw5eJT7abu6S
l97N0/RQxF1NdrjutNw1pcPT0bovxc6nqvyeu7z7p+ZDkT94PiXugUPx/zPlkX7sr4yFD0g74II1
yWTEX8dZ+STrHosr+qmoHpwIHCwhQVl+4cqb5RGeD7RGSldX83NXeg0UgI2o5C9MGH04gXkTxMjY
rMhzmGvzrU8if0zLOiy757ly6tWbfR0cWDjwt6TR3i/IALoirWpSfVG1mEQK+Q4+34usDD5MM+X+
/cwE/dZZA0pdLen4IEsomUC0twvcwdZFlu98yEeGd8pL9OdK9hNDdyQqkz1koeI0VF4fpLgfQvMV
DGlM+HwTVF8gByg+e3LWyaOz0qpd3gL9eRGF7i4OomIutUnjHifcAF9iHxoq6E2UM3vqqHPw8yp4
dn9b1bfoIWhqfDraIn/NeuvfkyvzqXNI/d7/9ZWy7D9YvtjQfg5bep6CsHqlxnj3Q0LHZoc7T9yA
+0JVtkT0sVwHHSkbeh6joOvusdx+XNafvHqeb3J2wCMW3cNpHHxwWWd+pmjnInEZ5LMdsi3vwwTl
4x/KyiXGu2RE2rKb+NnN3bgP5ElrHFHekDmFkHaFCUlxaKj3bQTLZWPMsPbIZSWrfUAMUMCckeCd
GBZecPAgbXt9pER4k0G0HyJIaeTWuhv3wrUx8Fv1LBvVDgIpyxnkVWkOyK3yIXUwuRn3uLjM1gRl
pc+whIcTStjYFDxGGyMPdEoArKZHL0CAunt/T689YNEydDyDHiKHdYWou+xaQlCv3Y9Ezz9v+/1F
KyOMsgI6b1V8ziCIB88GMo/2Lo9JdJPXNnbz4sijiWWYFMJcAjs3qJfq4DuU/9qThmbLfQ2NBbXP
Y7/aQAqvhIAlLJNFNGuzzJiLjTIIhubjiAMkoOsmyi3w4bVj+IcD9B9spitVEo/UXLjIfuoxCrtU
ov67D4erqtiMjGayHfnoMzHd+FKLgEDcBIM5Kc3F5S2QRQ6HxAyCpqjW9EZg/vM4IVyCNm0lXFhF
LV6qDquDGfoXWHzFxyxQLxWqsv37m21tdRaBILC1ZNEISui/9G5DzfhIC/lxxnHZeMJKqFnCNqF2
DAXWyvjnADcMFFp4twOPJpVXoR5LmhGlnjlxBzESkWwMydceuehktlXTmE7J/39kTYe/RWd2AjQa
xFI8MewFpOD8Pp3GTVmalaiwhHWKqGqyPpkgqMFk4B6B/EZNXI+gZ2+E7LWVWoQFB5+ka6E/XsRY
zkhAi2gSjzP4kuTeg4JAu9EuX3vMIjjUfimR4TfDBdQm8VnFUfcNQvzeYzM3yQ3EI1zYS4ynByfC
iI80OkWKlMNjBRHeAp0ZlW2ROVbiwRLiaZtuYlMyzhcyIF/0VH7P+nrclzb5TCHg1HSx3Q9dteV1
+y9h9Q/x5z8oT6v7WZtIXYCL7e2ZTzSO7K73+DXZRQbH9mE3o3S24zjwvzi/VjelayDKlArYKfM0
DnXobbCaryHoT3/MYiJhakggycyAyp7P9KEe9QsIZFMacl8+VTz+hD78xjFb+8yL2KHQLPWLoQ5e
Mwc6SyDUM7CKdh9EwS+gOHcY4bz0ZEtdcWVfsuu5+y17aGHpOVWQI7hwUmYnM6j4W5Yk7sWzQbQx
oVh7xCJs8AmaiHFs7EXD0eUDMRpSLcQv3QMSJfTz3g+4KzPVkC3SBzkiVY25I5fM0i+BkjSF6Kn3
EjTKphhbXCCyCsVubFfou0YfIFq5sVprb7eIH7Vy8KpAFnFK+sgH5txrdXhA2TuYlE51XJzff7+1
TbGIH8oHnXSOK/IK00V04/wA+DCgfIjvod8QQCXCs9EZ/f0tAcyVWL/Em3K0ccfQFuSVNDB6KAtv
xzz8+L/iGLqDHEHGByDwrAPTBJvz/Zf8l1//h0O2BKDqIBs1evvTpfYiyEkDwJxP6IeGVHGqU3BH
I2hniIHQZN+qyZ+fZUBb8Q3jgsB7asY5keM+R3/KxgfHKJcnCAUgy3v/r1sR9cb1+r9nhat6rstc
JGczCqkvIBh61YtFvyV+mTVI70BEs9r/zmmlYmDeOwkS/l/l2OMPeRyhjEuPJdT92LwHwFM0aeyT
BJ81qtu/Oiql/SK7pBN6B/WwUv7QrG9Kk0YmEdCREq1Fef7IanoVC6lUVHoPZW56S/atj3Gf2WUl
QYkvhtzDyCEkYgyrfdhXbnyb5jLz8NlwFVyyvKowuBnjoUrLaEj0kCofxf3P0qtCj6W6bSd0MFp0
j/M3zBAqnCU/if9OmI8Tlg5dO8vnTJmMXQpdhuIzFDQ71DW6NxrZoZcE7bcSMxW8hXZNVR2GMq/5
D6UjSRwYUDwKK/QuQTOpIDHnK3Ni0AKnv6YmY9VfMLoQIVrbLeSwLixsB3mBLiP1vmhWiKLc1Y2Y
WJMaVQU4XgUZo+4EpT8boYnuDSN9muKyYl+lHojkaa1KTHG8eMhLdkTnr0yKPXx8BrCL0FriMJNv
8E/i2CtVQEVCjbYWHwU1HMOVoPUq6MyirRrVdz6D+sc9rvBAix1lLGwe2mKYRp0OjZnij0GWoKl5
kBOH0jIkIyaS/Xp/y61kP0upXVIzBx6CjF9JRIYuDYMKuuhXLe9k48StRK8lkBl064hAXLt59ayA
DgyKliOq1QO4LuLT+6+wkm8vwcxzVkjD2VS9FlaN/KiSaM7ThgX8u0MJGR9QQWx5SK99rcVFIyAi
2DRRVL/qOfFmNO3DSjzMCa1usg0Lw2hxx3CkcHDykO0rNNR8uAzjFjnHnTLjRstl7Vst7pIyb3jT
Iok+aTK2zzWBXdsjuoNSinSqYOixb0SL+dRtC7O4UWqGCS1m+/kFppfjjmNFHiD4n8MnCsn7IDY9
y1ZuriXqWQl4CnAzi0umICmKM/t0LbpKSNrsg4QNuzLGuQXjYyNKr1xcS7CzQdfNKlJPrzxDHkha
3R3QHLnqjLU/RIhZGXwSum/ZSMkD8OM3PnRxM8DHJRtz6WPwGDf9zvHyDjOyT5ZGzxCrTXYEaVvH
28e83Mo61t7yuoN+S9sQpWIiem1frWlg6fX/DzQCSt+ocPsUTMEdrBheorba8mZaCRVLiHSLsUoP
Vxp5yaSI72qRkUejQ3PI5957eH9Lrhzg/6jPyhrPqAP7em1rH62Lxg+5wr3x/q+vfbNFeLCZq2B3
w+0rke0POF/ctQJNugnzJzJUP1RYwMgaeTz6RBvBdeU4L2HTWiaFVNDGvvC5KB6CWLIHYeLkWEXI
SYt48zlrn20RNiLMPODaVw2vITh9flqzZn4DDMzqjQ+3tvKLSDHNpJ39SU8fMz5D7jufyB3EAr5V
HOyv95dmpbhawqd1H2AqQsLm4jzP3zvoqSKFQYAgCnDVnkFmC5INW4KtK8uylJst88Lvx9y4jxiG
AvSTQnwvaE7Ax03BuO+TBv5aUmVwZtjYBivLs0RF18U46ULy7mJ9znZW9O1pdpTfdmaWQGiioJzi
17m5mJ7oD+EI1f9Ks1DeuDLXPfFboCExfOY4z9UrWDzjIxqbAKjMUXMPn6U2nZh5TVCgbjxr7UNd
//23Z/lTWLIIOdRrBNdaso8TVKfHvhP+jVceXUQAN+ZNQeGTcMkYMp8jcCNai9QFdV/lKWaEYdcA
IzmZdqNnsHJwaPC/LwR1ETmPbdC91kS39iX0roYslaSWPCJB0XJjg609ZnH+5TyM2FWNucgS5qA7
lG7e3xLWPz8r/LfzbSd0EQMMdL8clMmri2jJNRE37q689j+ufciUtmWz9/PNlGHlhZZSslyb0etN
lZxhIQfsQIWOttCR3ec5CTZu7JW9thSQLUNSz7Sh1UXOhp3qOjbjfSxVtOUAtfb7i4wAzFtYNXaZ
upRTWGH8Tpr6UHnZpvnd2idaJABuFraqh6a46Cpr/H3bQ/8kBbds4JAjKeotmsVK8rYUiBUSuIuY
ReLEPCKfW2iT7EKetejy4uZn4SjSrmo/N00YbqzLSnBe2tYTT0L1trf5KdC5BXYulzp7jBx8pZ5c
GSXePh8DQHXe39Rri7SIB5kM0LtsWfypDm30El4n4oHj+vL+r68t0eL0w/VXszkXxcViMn/vKuL2
7cSSo6xavnv/EWtfa3HyeUIddFyYxL0Z873N2XPooRhWZR/sqABU8v3HrH2n5eGXLIHTSpZfwpAE
Djg+9MpfKEcDamPVVx6w1HgNS4haAH4pL6YZ9b2eYDsQDZPbuFdWFmKp8WqY0kGNrPUC+17g3ILR
RNBbtVF+gJxJslG7rb3C4sCXLFM2hCXgK1KjUcHMCQikFEBfcXh/DVaWeulpD+E5BRKbxO+PrML1
G/oPvOnQqWl3ypZ/v/+QlTxsqdfKFURqdST6i46GIm4OKKSVuWMaTm5qF1bUuo+09Pj4y3BvhpPd
+09dCTL/evD8du97AJFRv0O4hwWn+OfqGipSn/t48JgIsOnaeEd15HkQECdbpLi1PbE4+oCdAMJl
XX4BcxLAxDJvabiDS0TCHudm2iLUry3aIgTo0OE8qoCfoYAKjFKQsx/Gd3Q3ZSz8a871jUngUvKz
m4MgnjiNz74KvH86hNBwFwPYUm2s0Noo5t+u+29LVI5j5gHOSD8ZXRX+fZdkVwxfEAK9p1PXqCR5
DiDsN371nXLmS0jkSAHKZN1gylSWTmQXAObCLWzKymFbioGaEbwfeKbS12DCiIQDuf7oowjfv78f
1379uk9/e1mVTxHjQ0hfpRfanZpL8kzrWxN2sggUGfqIALMJ+orKPYEbQAkx7qArm6/v//ErG3tJ
l5MhkGQO2+CVj0gxX5iHenZXy6ac91zXP95/yMq+XuqCtpBjBBnbUqCbQrEzU0eeYYHw0scwE/Vp
d+P1tuTJMYHmSZeM/FOpJtDJFVCD/pegSAZ6jEuorr2MlQH6/v13Wlv1ZUSgnu6gFk9fy0IkX3mr
/eoOvLuZbNzVa7+/iAVcYGAROIMAB2xp9tF5JPzqIAzqfX7/719pb5BFLiDZFEXhYHAQefvkCJp4
EL8CCSKnKadQls/p10EpvvPx0TbCwsp1sSTKZTA2njn3+DPrWgg5wvk8dXHIMV9o+C6siwsk4T69
/3Yr8z26pM3pvBahQV3+rMvoCW7lsOqMvtsifJRV8yTb6DJCEGAOsl1ubqNW0SWTzoVtPkBkKHuG
yNe4E7z6MXrTLXI0cUiX/DlXi9LTRSXhYIHUrZZ4GZ43GxHsz0GALulzYuhrsN1p/grn0eLoaAbw
pITekD4MPkyy31+SP29o+h/alhAATNejuTSyts0dRMT09xCSW8VNYCCaXJ/7WxhmI3R6ifGTVzNj
6CSzzP/OnG4OUTuXb7e9wuLMA46dRBIWX89QWVF7iST34Ptb/lBr32dx4MtOTeg1ZeIMTtH0bD0K
YO4sNnRK/nUC+e+olC5lKetq6F0lWv9T6QNl/WhghQYKR1TJ8pvyaRk9VyYDZFsC4w3wLThoCqYG
A/AEsIfl97MvQ7hbYISYP9Fr3RMDJZ/d+wpw3w9OgNINAJsYzZ4bDUY66rCrUQ/QP9m0b3iu+0s1
SF7B7ZySt1xNIvoI3W+QhaC2F/obmkd/Di80WZQdAnqqge8J8SIF7BKCiu2BpvoMDhNetGo+FQr+
1e/vg5XzssTTauCzk1wn5iK6abbAKFCYnyh4Jdf3YALcZiJAl4haY2AnFIyZeLGuEXfOr3d1hugM
NppC5PK+3fYui/wibH1YfVdT9Cnjpn8KE/jwiIHajxPrtmqRtc91TQt+P5mDnGE5GkefrAiKFzLD
VJYphHzVSrkRXK4/9Yftza+P/u0RaDKAQiM68fLvycRO/BqKiO6AA4hxk23CHFbOKF/EGA4nSFdE
gXdynIHDZUpV39l8ZHKjKlzZwkvUrGIRIAPgN16Cgo0PZTWdQJZgGCwL86S78S4xm/5La4uyCDeu
6AJLaDRcIBMWm6MbmrBEhk4tIiaQYMXGUVn7Yos0w4ooCeug4+eC0ew7gGwt2Hl5MB3e373/1rN/
WvjFoS/HZqKYbiUnF8Q1LMI8jNiHo2krFEvG+l72bIK2yp6yZghovbND0BcfJNQN26pII9u080c3
Sds8JLyrfWTWeRbN4E2gpfwigpCQbh96sO3bsr1a2ahLHK7GbCeKplyflZqilzarLsxx8rkNoW4J
KcSNr76yuEsoLhz5cuAyXHYiNSwaH4UuxXfByi750Hd62tisK0u7VEvVJRhe1ZD356yNy8c69qK/
Gs+0t13nS+BtNhQEnsS0PAs+Z3uB+g3kqKk69kLIm1JsoAH/N2hk3oDZb2jGs2Ay+UBqMn5oFNQJ
3t+aK2d5ibh1oMoGEn/t2dDwSkEBc2GkX1oxA3Bj5h7kU+eGnH/zYPYLpYL3H7qy8EvMEUb/rkmK
XrxpIGH2PAaTgEy8eYjNpgXS2rIvkiCLu9QmrC/PNm/QMciaCiy9yirQiN9/h7UHLCJTEKoOLgI8
OYHvpMsjko6BPfr+tvTY2hlcxKQAdCUbW5GcfJa/NWPgPYPbIz6AS1YBZtXmoHu//yZ/7lTReBGc
eMa92Ju96sx4ND6oToPGD1UdW+XiLqDVt3AY74oeY5H3H7fyXktELziGQw41nfpMcE09KlnUaQCI
5oOeMOIfG+D/3n/OyiZbAnuHLipdUCXlGbohlsEkbIjEnlkKkLXpppFuHKCVfbDE80IeHA08sAzP
6PV25VGHuW/vPc+7rcIGEOt/j7/zqiBPoNZy7otKl7veAG32GMcwX75//zutvcAivqjRA4PcBs0Z
aPcgf3Hgg9sTLCbZLXpQKAqXaFxWyzEsmig5mZHPfQoGQV/tyzLMNqrotQ21OOousnNeq6mFso3M
j4B83WmFiYQOMMwtYojy3/adgv9dCIgWMahwhvXZJCQ4GgZel9dH59t+fHHYoaAxwdgBqyzg8Lc3
Jmz3CkOh422/vjzhaGsLTzf5Ocwy+YRetHtoIVR9048vQbW6q3KQZeL+HwV5h5+G8Cm/p2EGMYvb
fn/RuIQlJSRCMHi8QDuSy72Eu2r0BHfodsujeyVQLPGISrW6opz6JxLOzbkJqz4NW28gaVtLvjE0
XzlkS0giwaCxQ7M/f1O+Zc/tlc5kDCW3bc0lHLGEmaerGuFdeNDn97ztfZ3OcGnZkkVaOWHR4oSB
vt7gIpjVOYvKYNoHAfwtdxydJPWVlqZS6YD+bH/bUVjiEWdLap1I3HvdKNhbpiL8hy9u03aj0eKg
gRarGh8u6ycT++pBNX204yMBO73w543VWEmposVpYzLPk7hS3rkFfPjAp256bnnH7yHSr9Me5lZ3
nbVbot5/bpDSJRCxrKMOJXFBL2U5vakKgDx0RCL9Ulr6OHdeCo/3ckeTuWBgh6NIe/9MrqQMSzyi
C/rS5/A6v3AmmzST3ZMl/CfXOWTRGth4FyZ8hM5otvFFV07PUoU1jOYpl5BGuDA/gtBMNA37Ksl/
vv8uaz++uGChSpJXY6noiYdeDyAyCWx4tCzqN5paa7+/uF97N826LE3xNnbQFnrhNYq7rzVSYFNv
rMbaE67//ltbAZP4SM1WRScNMYsHGNZUT2MeDxsff22tF4df+9RIm4nxQlT0JKL8WJbtmDKkpymH
LEsKUQu2m679q9vWI1i8jU0mL++i5izGwfYi7Y0/sPEgSVfRLVuolZC/dCKG4kYhguD6jD73/oI/
EH0ohz5o01jV5Ott77GINGMwQuNh8PIXH3obBxUq+pQJvXUC10YH4SLKCKgITCMavS8AMD26sHsO
Z7tvRftJePylviJkXTB/jJL6GyZLN363JaSxnlgEZfw5PJmqgTrIAIQUGxWcC6E0tLGZV6LnEsho
dctpnVjvTFSv79oQPExkkKgR+rw/QPDiW4Ep7E0wQ/ofEKPE316Wtj8XhLFPIGgXmDBHXbulqL62
SEscoyjnOtMkvLKn/Y9aldHxX/CXiNxfOP7tMxegzGRN5+3CJHzcHiytRAS6iDnQZNZEuOLqtM2h
LoL+udQfs7qKphu/3DLkQENLCxKyUwAkf3/H2nxODsTwYKPfu/YCi6ADMbTaE40JTnC5NvmdmNmc
3M+eMP+8fzhXAsASxKjCMMYgpkhObQTO966FKl/zyEt/aHZ9REu+0exfe41FDGih4wfaUB6euBmD
D+i980sO2sj+/ZdYScvoIgSotourMJ7yM2jECMaVgRB3Hn/HFsvPDcRFbgvIS+Bi6EjX9hiSnMgQ
m/lOgJMln/s+67rbmmhL2CKxzORNRNqz4pm91yL5mYVA4yIT3FjtlWVY+t5nRvl5DnG1k4M9OqzC
WwJ342AsEn7jJ1qcNwAR7OSNefsm4wROdhn0b6J0jHAxvr/SK0FxCSB0JRnKVtDohwSKFLpMXtxI
D2S3Uhn+6MYyyr7WaC/z/EHJBE7vt22wYHEKwxmmYa7s4xPEsjw6QQoxAdoC4o+OfrNhAHBmZEIX
30Q6pcHi4idNyQLSTS3G+0DkQypTPAmJ8cjMpy0W8tpGWJxHLMiEV/KnUzFfRSZoXPzj5nqrGbz2
64vzKH2YWlGLqAuVvaD9wsMm5ieVdey2VvYSUBgwEo9RXZCTDXI3HCugSKovHP4pt+FU6RJT2E6c
RVbz8k1mPHgKG+9z6yHXlpFUd3G7OZhciVtL2/hQDlChqmhwAsx/jvkdtLbAGk15z4d2D60HPdK0
HyPo9r1/elbWZYkyDMYwtCVESt5sVvXxzhhIZTxBaWLcaqGtFGFLhCFU41SoIdz+xgoCMq+NtXuV
ihmMESFN+NAEkXcqtIwanfI27L0j+Jo3pmRLnKFqScTiUmantqgvGPWJBwikf4RpRXt8/+utrdYi
CAQ2gJpEJv0T53V5h1s/2xsKwUTHvew8BmYjXV4pM5b+4T22Xd/PaEPOOSRfDrU3ufbOTSCk6rT0
QuSy6iqV+aUmGW1PoPKFs74tei+BhngjOcdC9G9sNGG0h4Oz+RmDc3Kb3jD9Nzv8rT7LZAG74YYC
kY8eInA3QxPtCMq0Y05Hc+MVtEQPEga6ri8HCkV5nJ2Dqk2hDr1p3QaSbGV9lrr7EMiC5l+Zo0Fc
gb4gOujI88hLdQ9uDmA/476r2b7yN8vAlQztP4hCN7G8anpxluNV8RuqY80DLzVqNJdX0W0rv8QV
5hGsuKJKzyfoYfqYQEKsGFriMBWABtDhluMDAff/LWfzAvABayZx7jBUOWfQRE+DGeOOTsz2qcGc
YONV/nxMyTIOtNTZbkSR9KbrmD6qoClRWGT9Hiqb/K3Kk2EjFflzMMWA+X/fR+VFWEjdSYjFdkql
0kSVS+MgRMvx/Q/254Uny0DAMxMbYjLxBq58dgAc64ElPt9vN6zXHrBIAnhOJXxN7PiRt+KL7jHO
DkhxjiD+ufEGa5/o/0j7tiY7caTbX0SEEDfxyr5U1S7b27dytf2isNs2dwQIEOLXf4vuOBHVcmkz
wXmZ8dRESJuUMiVlrlzLuAcIjkSYW/tQSB/r7lJWCsppDtIlu+xjOvrYp23sArt3lXGFxl9OxREu
Wdw5sxtsXMgtH2D6uk98Z65VsDxJXCqLJE9J8E5PM3u6/QW24ddb7ot4iAM+cptmHrAArH2uxxJs
GEGGWTcsZBt/dZEX4zNvLsDsO6VPeVjNjxrktUnasC3RJoujmTBhH2oWU1MV45VwtGB8QUkobd4U
vRs+UzVl7Iz/CyXN25ayzbV+4YsvSWMtPcjsLk+gftdHH4nWhLqAhOcjZUfwIO9rUiTEcGqQFEYw
v6+uipHfogQXvgcqpo2IYfE3UzaDRTSowxoEurPI5ntnwu0u11C3iEFGsmEn2xSGS6uMFXoGQ+ZT
F8JOOXiNH/k8fHJBpH53eyUsqRxiwoLTLvaIbEeAj1HiTA8iYmn0lozgjr7U6Fkv71pnzuc7v68X
cgF1MQPHOWhvs7siIPMuxwRceL2AvtgPYxC3UgVqvE6VekiRSjiMQbAr8GLw9eR/MTgerf6Qp5J/
1uixeCAaWAzVchzqwb78IaYwPN8FmRFoX/l4dTWZ76C/LH/3U1v+BAio2cIgv7oXMMf69xefgZ5E
wrLU7a+Qfq+gpYCTrxwd+eCG++j2MIXhlhx096GTDuljCe6uU+lm3yAjLR9wp3OTogU28faeezWO
YRrDK2U5LqXbZPMFgSY4iKKs3gfc4XvqEhid/tdOFWALNUYfr7QOgD2VIA9t18Pk9m9/NWOB0Q2P
FCKWbasxuhzH7E464FsCKrC6LMwbDnPl+Udo6W2xONgMZRy4ugPfgarFdC2nAhUo5PCPE1AyG8vw
ahAGYN5wOlRuw9FlxLmQEAhX9MB+ZF2T3aWg5k4aipLXbYu9esHGNIb7dUBYCdZN80VNULEXizpD
Bue+7iHTRFr/I/z8h1Pq77cnsziJSVJLQYKFHGiK5YmYuBM0g85FNQ1HxdQWI4FtCuMUzojbRgvR
OCcl2DzUAKUpvwbEB5TrW8Vc28oYrp5KplsfGbFr24Z0HgBYm4CKgsSViPghb1gvgfwaar/Zk87F
Ehl+j15xJxRl6F7JEHp3IwT4noc8UhtHjM1ghrvHRHYFyqrTtQqLEpKBzQG14uBYBlsb2eImzPB4
EP0409AxckVHTZbIQhSJaJff+3aU4fCQ04jrRffutQZn+IOsytMKCoEKw7x3tQ0vX1U9aaW5e/Vd
YC2RE10OygG8hzU4XyH9stWg9c9L4w+0LppYDIfXXa6baACjtg6Db3kHmD5EkMezWj7nsXjDe3IH
RSJ6T4HPPSA18cYZnASM5bsuY5jeDATlilXUlFz5DNUWgdxbn7rV6fYyvZqqwuDGCSwXCDctzNWX
tBN3YcXQYB2JuxzcT4mOwbSrXP61BOAvLuSP2zO+fnPClEYg0FHHMSWDOVNwR8fx29B3r/kgH8o4
eBPKGvIsYDkDwvXDBJ7LjWhqCQ0manZEnmpqSeBcdIEGrnoCFkahefBxiGrwzxGw1tz+OovT/oGf
jdCYOIHm5TqKCATuqMHS1ZYe/nF7AtuHGFGhDGdQbgtMwKEZgE40IEfyLHfOAZE/Fl5vaRxbzmuT
kpbFuC+n6fL/YsMQvilz3/9MKrAiRk5278wgFb/9RZYwFBmRopwo0ET9SK7hsGKhGg6oj8QVZN/o
ZpTIeg+64h1GR8tzmpQDpOISaOtuyWhafr0JXyW8ofPctPRat0GvoZAxyfRzxYTYagO27CgTtzo2
Hrh8OF+uFLoTabNKQ0HTdB42y4a2CYwQkLYhgSpLzy/pRMi5RsvBoYbIXRKxzQy/zUiGy7MRvYx9
TparHGh1Ykw5X5sAt/J9axyuX/biit/FDs9HyBhfFc/mazgT9ttV8xZa0hIiTbwqK/w2oGEZXNem
zDFi7xGDvQQyE3VCAOhIoGzrjeT3MDJ3w8dtK2L6+BzPwVy6/rUOZnEAs/qnkUTZ+xgCyxulo9c7
UNA7Sf9rMiR04iIoSX4dwQZQ34UFXapTCZSjc2SUQ1iDtEV+aVMC2G+eA8Z+745jk17ZTMJv/pA6
7We0atTlXx1X3fhFNnGj/gK1mdO9xRvR97fYjGymMIKDXiDJpwafv/NIkxXPS6/DckiEM+b0bzAC
DKzduYeMOKHnglRZSzhEt4T+O+9miNipZSr2FDPRcLlurhdbFPp6QUrQ43At+6H6mGfxe+gQjecy
01typxYfM2ll0cs/D2GQB1dowdAfXRY7EC0KkWa5HUctC2H2aPClUJOovPYKHr70kfRIB+Vdm7+J
lk3OMtsURpQIVbT0Pm27f8/ODk05kkX+/f/HDOvML1aBzVPe9oJ2V9LqJwlRnTMNBZgewpB83mem
dXVezJCzqXUo6gbXkMN1IZT9AZpZ6jSH6a5mGewkIzjkLO2jOCLi6kO8+VQPiAnAkZCDG8dko7Zj
uWOYkFux9GAVhZDbFXpo7UFo6l1Wqv/Ed8NPGaixnm7byrZjDd8mDHS9apDulXOdPrBxxslclfmw
sRS2rzA8OkXKMiwyTa9+1LMTiwBJwwsXXcBQRzlCvmgLFWG5KpmQWyWE4wrpudeuj1GYmjHwWCuE
j6Jevk9Dqx+mqiD3t21m8RETaStBfSEZNLbAAZ8XDwoSzhxB8HFQndoXCE1w7dhAPXGOq/5Ki6r3
juHsRJB8A5vHxqpb8hq+4eXayTmauit6LZvZSepyBBn77H9DO054jjvxZS4gUJY5kMO8bTHLLjMp
PTV01LwcdKhXvej8TTiMuP9HyMw/7xvecPhaj6qPNG+vAF1dU4nqETQK/r49tmUH+4arlxLEBrXC
64j3VX2GliBQ22zyP+IxytDvCm7ujTW37SrjNqDmIk4bmWILM1R1j6QGa+xJ9jnkBWYO1OrGNLbv
MRzej50KN6kcPYRkDNBOIcCCBdkYMFn752ACY/1ts9lW3HB8CAtWUHBAXBFQV/4NwmRoDi4k3+mC
JuhVBhMyfWjkv+oCRdUxrsPvEOutk7YM5cZtwRJSTNCrD+JboVqErrWkLiAGB9ZxOMT6iozW/9WW
m/Vby9KbmFeQ9UFZcmmwJoAIJKB/J8eAkTtIOqYbIcuyHCbo1febvoWiPeKwRqo0G/nV0/iPXWtt
Ilv9ui7GGRD6a5p7EDslYFD5WcQddPf2jW+4t++6aN3osdiKuhPQpzH9OmV4w9we3WZ8w8F9UGXK
xqm9a86ho8UnN/e+FIChRkeoFebT3e1ZbAtgeDdpWhnmQQwRR3SO/6AgTnWTgEFk8vbwts1qeDVR
A/ZPFuAF3OAY71xX1AcJqdJzCnVI9+jhyXdfTI7sz7fns32O4d510yx9mFLvyoqG/MUh9RceAlJA
HXfX+Ca+NYxLv+5AynFNU9K+04MLNddMQAZ1I0VkiYImvJV2CoKBIK75NxHut+VnBnWep/UNuUDq
Yd8dzsS4ioGrFNqQ3hV6sqg/l30z0wsPCvdXnGp6H5RFpT7vM9j6oS/uvAoin3Txh+IZyi1gr3BE
ceBrb9Pt0S0+YrJzUkerKBcC0RxsLt+lQ+tfulopuauy33BDyw424bRQ+YHOCJfNtWuggflYDwIc
OZCy0PxXPuq5YWhpyjx6nCWa4bcSeZZtbIJpmTcthYiJey1FK851SwuZBA5jv/eZzXB62ocq7VTh
/ZsnLBleUxD0uM/yutvnh9Twe3BTaFGmbv7MoW5ePo5NKD3ofaPveSP22lbecPRxagZeswmn4ACg
gyqd9J4OTpuA4avYOJssvmhCaFcx8yqoXJx+a2qfTu9EXg4PeeZ/a9242RdQTBitnLIwm4harqyh
kDfnnuOVSSwavaVjY9m/JoCWjjRqkC/Kn/+5kahCem/WK7VfoyLpBkOQDFCP2ogrlkUxwbMCffOV
Q/RyJdT1jmCU+TcnPFb+Rh3atiTrxC+iSS3dDOqSwHeC0G36J/mlXUXP/8AJp30thCCWWr3y5SxQ
ry2y0sHeikb9ICHBzJNl8stdsDiMb5zsQHnzVJTBchVxFr/LtRg/DR3EqW87tyV2mJg4PDgZ78ey
eNYxOiTKPOLtueqgLblzfMO1O5FllSIzYhMtmvFpbFm0tg2FQ7oF77V9geHbFCJGkFQahucUKb0L
RIdA89qWRPx920CWTfQHKK6Jqgg8CcvV8+bwtHTzd0VWITNwf9yByGZnac4ExskCFZe+r9yrhkRW
eA7HIZNvl1hl2UYItJjJRL3KBjTXrtMOECjy2GMY0v5D4WdbZC8WXzbhrmhQWJDpD+SzrOv5iw91
5Ac6i+BQDe2+aGGC4/KudmM/z8gVHNscst3svVrS7i6KwnbDQrZvWC33wpGVUJBnHTt2GYumP3Vd
85XW6Axs8Y/bW8k2geHJ+VwyVqI77JlXkG3gAmLcM1QbCiH2HQ8mHk5lPeeMteMzCghVfijQ1Jwe
yFLojfum7QMMZ0amvMwX5fbPWrfdGcQSbyDAU72JM+Agb5vI5m2GMytWQNceombPdQNWto8tacEQ
BGxXGn8bGm/23nOnbD7dnut1ll6PmZg3njlTXzVe+Z2CnmE4c8jRymuX5SVItUmMV2AHTtBlbYcC
Q+wivTPNoUz/PUpdCbLtSBLCHgNgooctgtDX7ctMnBxt1UxAFzA+C8lClYgcJtATeMPaBbzSt7/6
9TjATKAcY6QaSuUSlA+WLktQry7GQwNxse/7xl9X9qUXzVXfTdE0PUP5bfkCpYC8eqCLdtRGSub1
GwozQXh6qt2s70j+baRFnl1ENek2vIBQCuIUiddmGfQV4kiJ6b5wsxj0Zfs+ywgO45QN1M/9EbDu
lRSdgMn3lHrhsIUsti29ERtUGma8bXqEN/C04nUtzw4nvytS8dO+DzBu8TmUD5HO8rvvaT1WH/1c
iqfI20e4BlcyIkMet4wM8Tw8hz7LGcgaIw6YTuOQLxBEIBvhx7b0RnDwR432rp7Xz50zN6cJecYz
2jsPGpn+s+g5S3Ix7hKgBfdk/N9tLDnQeqyMowvxQCTWKdRpVQ7Ewsw382UWTzRheTSca84iLq55
L9FXIzPRF5dW9jvz1cyE4rF4HAZghOtnImN50Tmv3g3u5qPt9VDNTL147bAWZcIsf2Z1xrz7bkE5
5x0i5Bi+DXOn/DnTIWQbQcviHSa9pQCV10SqfHjm81w9hCumICVyTrxSbMkB26YwHVy4Q9cuo3zu
OOA2YTEXdyPYYQ7zWNYbX2HZvya7JYsi6jgl6Z9HMILWb2mHIuLnElKv4kz6tpZfxh4ajG5SBSWk
MDdOVNsuM/yeTVMGipa0fg6F5A/pELsn0rEvt4OKbQ8Ybi9xLAkdVvWzTKHy25Hxk1q9Uk2oIkIX
wdm4mdmmMRw/D4bRrfOsfk4HuswJ8eYuOkBS/t6R/l8eBFA27piv28ozYdGUNKFuxzG9CNyiDiIe
uvvFWXbxuXmeCYtGF6KAJAAXl3Kh5NwtAx5CULgfuuPtxXh9B/9BcUx51XIJkPhFx4An5R6oUju6
tipsds7Z7GOsw1gHauqUri7CizqwpofVQhrUdcDY8tftb7DMYAYVks+VM8ysvpAIK6AELvdRpT7c
HtxiIDOKcFdyiP2I9EI0+udVD002x3k/eGyLudE2wfpVL+4+odPnFEDS8tKJae3JdPVJEOb9dnCa
bFx/bFMY94QyJpPHGr++MK8tktqvv+IlF4D8CVKNt61kWwIjYJRzHE59EWGRfUWmp9CZCv+D6yxi
4xR/3Zk9ZsQM2tVZy/rIfSQe6s/3xJdx7Sai1OgHQ9o/0n8TqRcwUd7+HJvBjD3LBzT38oiWlxUb
+g/PP7RmPrYTNPN2TWBieolyxsAPHefB18A+K3/t+nO6H3GJIti+Gdb694tt1eH5U4VB1V5CCVrb
BC0PzWFKIV0wF6L6fHsOy6qb6F1fqDAFEUR18XonePD6hedH6NVF464Q7plQXWgrcBAb+qBCQR3S
x/IeiErbpOlGSAS73sYD2LLYJja3dqq2KOZSXGQBTpxHL4zj/r1WICmMjpWGwPhWntQ2keHpKdov
CaTFxYVAtjKhbfO1q1Y3rOanfeth+Hk9YDxNUhwWfCFnP+jw3Cj2Ieo9E5LrR5Dz6ZymvJRz9VlA
PQ4kufP3YpuJ1YLMhryvsWX90uvA1DhdSADm5SC/+sHntCa/u278FKrqa9pl943S39GWv3PpDT8P
J0ClUqerLkDST0ei1blWbXE/IdpsuKHFRUx8bgmVoLQZ6ukiG44jFeCWGMgcLw82Kgi28Q03J7wK
uee6/mO4TPccRTeoVW3pgVj2q8klCznvtAu7wnsUngzfs2Xpp8eJqpEcohKJtQ0LWUJ7uP79RaBi
NENPWeHRR9xigf8leRqUB11APOzDRMJ+TZoQUAsdb7uI7ZvWv7+YbVVRaGjq0Eft9XlSpiL7AATT
p37g0wZ4wrYi699fzsBz9EYNPXYxRTlSu0DeZdXw4/bPX1+Sf/aCeKHh4aF2M6cN8uEyxv2DLOaj
pOwnJHw+qji993MHRCX+paKbaD/bx9D/fkzYCIIOezFcSrdoktBF99cs/F+3P8Y2uOnv6cSXWOrh
wmeUiLsJ1fpGbvb52sJJaDj3mI2AckX5CAllrZNOFD+1M37qmuFTOaO3rHbrLygD3AOPd9f0+woL
ngm0zYN57KOSDivlwZjUjMz3RV2J822Lvf4Y9EyQrW7CuHH4jE+CggZ4pHJ0kuPq0EXd2wh9Tonb
bunyrPHjlY1m4m3rGd1kaYDvYEX7HnUFqO2V46meugcCPfEZF/lI7+vA8EzG23BxJ1BWu8PFz/VT
J9FQPoAGfuMOYdlkJtUtQJh55OXNeGEzeCLp2P+ovE1xJks0MZluAU/njld046WMnC8+erMOXK7P
f15Px9srbomOJtyWSASTrqHy0sVIy7Oo/lvlNb7DH99BumELgGczkunmhQPdVJBT4w1S/GQtqI5c
f9Ybn2Ab3HBz2nlQiJ/xCbUfgjIVIaQhfBcfueeZ7LYlbWqo40L2ByqmkKJn8Rdv+0ZiWV4TWisU
LybPAfdUWY3sLi1TDqJtsaKE53TjYWMxjgmo7TpkJ7tOy0taldGxZmw41IJsXG9sg69h5MVRlEsH
LMyg5bik2bhWH/lXh+ys3gHN/N/BWdzlISCV8jLO7l3nIeecDsXnqAOX9O2tb/v1xlG9sij8a/2R
5T8FHPmQeZvPI9vg699fmCYNprrjTYb4Fs/VG7U4X2UZ+xuXMtu+MU7pssgQPZeYPpKY/0SzZHPo
UsQdpaqNXWObwPDXLmqalmtszJpGn7vUmx54W38BWHALAWozj+GzpKWuVKyCz7Z8OAiO87Jdl3jf
yhonM3caZ+l4OVzkmH4L8Uo9VPPm09ry0018LLAoIOccRvoIrIgfHyERHAyJ33r+59s/3mJ7ExxL
WDstfqi9xxq590PtgjVEa9DpzDr7uW8Gw219n3YQeQRBL1mkD2HJolTdoQwAbETnILQ/952MJjBW
VzoVS6jo41hCYFKF/OtQomJx+xtsq7Ba74V/oZuiJM0CUZWEclI9yCDKyaEdURLd+PWWQqznrTO/
mEGAI1+jGXrKkrFCY3ILMHSnvGfA+x9S8Pkh15/dC1yYDnoi4th46LqYi2nDw22fZ3g4n6YwzamG
sn3K/V49pnGDepKz5jl/3TagbZsZLo7mYHB4ZBEMyJHYeiBZ/FOTajxPqvl73wyGj8sRsjoojwxp
4mucPbpAy2KX1jwpJnerK8z2FYanp6QvwVbhovQCmb7rWCOl5nTz01BA2/72V1hWwoTLdk4UliNu
dGnS9VocRgbOkKZRzr59bKJleRmqgaDMg3c1yghJDsG0U+DsTY6bMNmwGsZ0Gfy1NNWDMD8b9fF/
sI3F+iaveN32rqrnAKPrUb6Folh6ypfx3Yykx2mf9deZXzhh6MpcFnGG0gEg9j4AMMzJho8xC6N6
Zy7WRMcCRBi2OXqos6T0wwfe4beTXFenmVJn35PdxMJqhXu87lCXTDjz53syie7TPETFhpFsy2C4
csn7pUBTsJcldYq0FqhN4reQgwl+AT23rwcZ8HBjIWIxO0NdROCfyNVfFBLVb7O0Tne1OXjUcONR
TP3g+D1G73j+cyyc4M4Dh9k++5goWJF5RURHhtFBfBmBRhjcLLIuRZmArQPNAru2qgmD5SqPwbs8
B1kC+Mf8hkHr8r23iC3GAkscMkGwEgiJ2olaho9Ao3zJFSoTcQGJup0/37hu130so6XxaJZQVZ67
NpT307gJ17f9esOPNbr8u0ZNPrZPVuUnosrPhMLJ9pl+nfVFlACDvuM2BIjIpHQXYOiBX3NQ7dqw
jMW9TKxrGaDNGGJX+O1+hxCdkjS/5Gn/MKSbHCw28xgerPjioxFOYu8Q10UTHFogD/8DEMY2vOG8
SOiQvPPW+ANuY5GA7tg9ohYxbVyVbMMb3ltS1FxBcIGtqVokc1bvzbJNDLtldBPrCnYaWUOBBeYn
cfgGgsXN8X9g61vvvK/koUyIa+mQKe+jEaOvl7saUjKp9B8h9JGjPb65i9XOt7IJdU2HZYwH9DZj
It3kZzl32d0cb7a1WjapiXXt8qpCA6XGGYAGnPANKZATRMQT50D2G6eYbYr17y+9DM0JbtmM6t/y
EkOhhKRIFS1y2KU55nmmVryYPeUEkuMjSL8gvnnC6Y99zcXHXXHiD95HH73eVSmw2DJCupmkch6T
hQQQCr49gSV9bmJdIVEyTKJp/Yto83tU3pMOCWC9DCeVT+dp+dxiO0WRf7o9myV3Z6rFg5FR6djL
8DlhBqEgVc4f2KLld9r09OSkNNjogLN5oOHfvpyYJr7GPP/gzsQykVOT4gl0+zNeH56aiFfwirrK
71YHlz3gA9oJx1MbIUu7b3ijgtWtFdEA5ZcL9QK8bTnw01995Eq29NRsP994TVNdAsPRVvj55dxO
SZmjfRKK8/sKfNSUgaca2kA1tDcvYoriQ5pm+uB0aLq/bZzXfZqawFXipH3d9Nq/1B0DZ8folk91
2Q7eadB+le9KtP3BCZ1zXBRR1FUXpdHiVkLRUx562ejn299gWwDjrcw8US1jXkZnTvHz9eiThyJI
xY99o9P/Rr0yW9DXItFflA+Alkuq2QN0Az7fHtxmfuNgJrIE67cc1CVMp09MoNTCg/GdN0PEbN8E
huuyGNKfzbRufi1VIpeVHarURCclcedPt+ew2P8PVGqjeVxkZLrUSqYnWkbVQczBBpOPxUImHlVH
IcArmYjOXYEZRNf87aeuf9bFVjLM9usN9xXl4IV9o6fLynRJK4gUZmH9dZ9ljDv1hLFL5Dn5WZD0
2PHxHlR3u9IS1ISNFaz3yx5U/uee5T4YRsnfxKN6IyK/XpyjJvGjCKfF8WSK8t96jq3MD2HavlkL
dDRa7ro+OvdLtivTRU38Kc/x8GA0x1xlW57yOvxc6WinkQzfbYM6wC065GcQZ4GbkZNHICn3YVip
CRmL6pAOnXJ0lkDNB1pkqm5PxCs2XsS2fW86bpgjYZp3C16Tq9qRX/H7ENetJPD6jdBv2fh/QMTG
QS6DcPH7RzQkJn6mzronal/gMVkdZdAWdBCQqk2oRmFxXKg6lJ0fHprtqqLFRiY8rENTMeRFFnyB
AAv1iTdK3nVT6nx0Qn/X1YeaCDFA6Lx6FmxdhnWKTqTjoWPjFpWHxdH+gIZVUKkldMbwnYvqN0UH
FqNvweF4D+mWAOyU3qNCxW5XNIrWjfDi/j52fVWuWOUsSWnoP6HWrs8hOuROt4dfA+afLykaef8d
ngPNE89LjNWgaUSepMYFUdJIHbnboakMQL4zSpFbOhO22QzXHqueIovMMVsq8ntfp99UUEA1sfjY
xcW5ScON88fmJcYJ3XsAveW5717W/HJHhUoGyNFvxFnb4IaT52TyhfRxOiuIWl7QZ768axVqJbsW
xISG8TldNNhI08e8BrMi3s7S5Qd/mT4w0dy5ZNxYd8tHmASOfhGG0KudyAXCfo9qAEH0LNGTffsb
LC5uQsScag5jXrRgZJNIvdRuWxwINBmTav3X7SksOB5qAsSiLJa+1CK9g6bouauWN94c8SQGD98M
uZqlDd/JmSfgLrkLwnTjLW0z2vq9L3yx7LtRpSW+yx/i+CABSDz26T6YJnz5v4PjLJ1km2r0HVfL
cugmJIEVQa/8bXvZlsTwcw/ahHmGit4jNP70KR/7tz60C4/LWhPbNwP97+9vRwZ6mD5KH4OMisPQ
du9k7NaXJgB5z+0ZbOY3vHrIZxdEQ4xckBse71QU558cCP1tXGlsFjLcOgIs3c1ch1xGqpsTy53l
PvW8SxBvNlFZZjBRYDKqocAx1+6lJik91mPzhVfu86zGrUezbYL1wHqxP8OozVu/K91LurKZiznP
T3mIInRMt+7G3rpfXjkvTAQYSgkdaypvvlA2h8M5CtyiLOFyqvR/C5cM6Vuk7Gn+3uEZWtrBRepV
8Y+w0dGQXsuiDMoKp5c/tvWhDfsJ6HN3GVR+6hZQ90ZQtoUanTgKMg7NkYRZVB0r3k6VcyBZ2hGA
+oGhOKZhGH4VXuDU9xCQ7KNL5o4AP07e2I3HELdS9Q4dhCQe7xXAKM0lWKJlFEkXxBSX4VJ6HfWS
QvRUf26nwc/DffvTZCjsY+UurYijMy2i4kwmp32DwuDW6Jaz0xQFV4DyztLV9DFsos91Xp05slR5
2f8II/ewpqh2OZkJnWI+YzhpOhBha/9XOUQ/3XTvuWAip+oim1iRQu0LGiUZ8BH+L96COmXKnC+7
fryJm2IpqPVBso4YSkKSdEUmcNHY4gi0hB+TgzDuaeTyGYzrHPomieLqKYw3BZMsq2vipuhYsbkK
Z/9R6fBBu/VBuNM5z8LPXRa9h1DePnIIahIPuigG5iPr4vPU5fJ9HdXkYajDX/vMv1ruRfxRQ1xF
kLWJz5XITlMGovZ23tVPR33j/NKlp6a4m9zHLhVf5IIMdrDKR+/73cbRVa7y0NCV1I/ATvdvwswX
Hwch5YZHWaKybxxbHgv8Hi+p+NxU1fQWClg9+oyp/KLcXQ0LrmcKBcekz1hU5e5ZCvcUTe5Z4SrU
VVvKka9+AIY3PqDEVaQaKIZHa8eh9PBmo32SsT13dYxunLs8IlzysnTPHiuPI8uOjrcnkeN6JgjE
7xQpeFG4Zz63x0AUD5LPG9fPV2MBhjZOWn/JnCIS69ADzlgynBa1q3CJodcI8cKJXBA+z9kIa9eK
HvH4uyvS6ejIXQxfGN7Ibnllq4qBZu55Xpo6KaT7e9DF020/Wsf443KAsdcN9OKno4qioohU7lm0
HjqZZOJo8ib2vmaU7skNYQYjwgyMu8WQwu4QBzlW4/QQxNlp3483IgznE7olOAyjp6OsPw3kY1Hx
pK227sc24xhBBtVKlLhjGIe4AjXpHM/sd5SBc8vbsI3FTU2wBynD3msHfAAaU5N6+NaxXykSx7et
Y9vwhpdK5czKETU2fFrfiSY7V8MGtZblZ5s4j5nPy+CEqXuGVhGIEfIkw3+nSBHc/uEWs5sAjwCU
8Xpkq9mjd0H3lqk2WcanKf/79vAWu5gADz8NmZuiHn0u4hKtSVNB3oP8eosJ7tVMk+uZvGbQfmRQ
3MGP1+NTF53TQeHF9gTOaM6/LnLX2xCzGG67VF7GBahozrx/M3t1MuegKtiTr8TYhsPSBbq8fY9N
mYlrRwAI0x9vG962roa7jl01FhOD4SFkeQj48FCkQ5VULP3Wj9nW5rGtruGzYN5Hm0UTkfPQhCfN
58sY8R+3f79taONQhUqQolDdJuc5UFAPD4/o0dzY8rahDV8FyaaTBz2CJOnEKQiDMzbpRox59Zrq
eiasAw29BToJGTmDMPsRDJXI3ILBrGPhAZDF9063xQ5rCQomwKMupsyXM1ZXj+UJVc5rCZRNnG/p
BFssZMI6vHZpp7Tn5Jw2v1z2nO7KUMA862Z9cQASCmYpV8fkTN36jewFSUDCvm/DmKxlbTyCOaYN
QPcQNveeVx/Che7bMCaCY3FySNtImIP56UW68uxC2/72Nre4qQneCDwORQMHFnEW59DwO7fJj87y
dtiCXNs2Cv2vxTvpT84woEW0ylnSoiCCGFPyjeBlG9zwURJ6zAcJKzmP5IOb3o1UJnKXYjm2iuGk
cw5KnTrHDo/9SSVFMUKvi7+XPHtw9LThra9v8z8wGpWven8IEQhqSu4LlV95x7dUX21jGzdgPAWy
oW5wIei5l5TFXz2eHre3zOtWpyatmJi1HkPe/HshAF0o6PjlYaiWXZv9D2gGIRna5LRYr+5Vwsr5
MJRbCq+vb/Y/cBkLRIPB0IrjQpEP4S8efnEV8lH3t81iM/j69xexRReU9oWPu8AyIj2J3x21+445
apLVFLGXo8UeZ5FU06c0Heqkz7ZC7esnBjWpaiRpWwj4YJ/UQXVcTY57TC2ewuypnrfat22mMfzU
0UghetjjZwaTENQEXN/ZsLptSQ03bXg952WL3RJnIJBO3y7Lj9xXhz79dHtVLeObMIyp5NyfQhyo
9ezczfVTweQ9X8pDFWw19Lx+h6QmFgO6g2hxneFOrhJ/DaoGJ+X8fkq7Y1B31yiO71lN9tRHXGqy
hC0iomL2cY7g0KvUNxLsyaBg3NV4L7Z+mEsJNAw+YX1X4m3WYiuRrQJrjEH+fLT+gckA06XK+xZO
i6rVpV1VQHX6wQ1X5b/lqYyWE9Hdu2HKN84Uy141URpqaNGGMvl4MHjLGaXjM4+/3t5KtpGNG7F0
ibdMA7xYhcFBiuEhc3bpyWEBjFN2yaoAQgzrCwHpjtpfwJa1lY+wRHsTkFETL6p8NmHP1OqcFgc5
NCewi902ic27DO/NQ4WrR4A7E8BTXrKmVFXnfashUbT9ARazm4iMCjeQwPEQl+cgTNaXMRdbZGWW
2Pl/nF1Lk5w6s/xFigAkEGyBpnt63mOPx/aGOH6BBOL9kn79zf5Wc7EZInpxfCJmoRYllVSqyspc
wzHakTgkSIdLFPzazGmY2694/jXZp94R0ccW2jD/X2iMoQJp0iXQDuzsh1OgoMnqB6Ouaviz/0Ji
KLetJgLB2GTI8+4Z5PXyqfLnq4iIMfrlo96dC2A9ABX0jPisyYJDU/PPYGG9hhwLQ19W+93QizMF
3G0gzETt4cA4iHnyGlxu4vCx2bc2zcpX27qZUTqDr9Z2eTun4r8qb67JlGPmK18tuqBL68shbE3D
MUXBC7JuH096w5vWTDyua4/pRBFrT0i+DU4B/Wr7SLWIyqbYuW63tuPKYScyVrbFELGCXf8gKnpC
MrgQexKGG1b/C1sxS9vUJT5AQNIdLgRuvuQq06zhFFxbBoh0HJB56SF66uwIQpU/ctc92PCpj39j
a/aXU+LdlhwWKBzOfmcnUpKTzfy4898+HnnD6msshe+JYi6rS8oZYtvGflN6+jLvUgJszXvlpWm9
8EI0SAF5F0RR7scjs3dOr62hL39/Z5I8aFUhQc6fEMu9aQH0gQC9t8ejuzX4ykfnOa+rnrV44TB+
LAoZS/n1Y3tvjbx20V4RMg/Y5bguXkbHubkUVD4eeuPK8FahsGumXFjkkm9jmQ51B+8Mcud7EUCW
ly32obaznS2/9RErVy18kjYgF0auI20+B2OatHUQf/wRG/txDZTQ0jSB8WH5xnLCfHxmKf63d4pt
zHvNllP7WdYb1D3+50aCNAI5yXbHkbbGXrmohVYYPJ8wcQiDRq5Gb/ncX7fV13Q47mxBAPXybJVa
/6lG+eiX1uFjc2+c63+R4dASBDglVjIv1RcwbodsdC4R7+1+UWvLMJe/v3PULqBBkHUwzCVISvGU
umzIj2e/tVlWbpqB1HNhU4Oh5wJchi20ndRBTFP88fAbDrUGdbSVlMgY4O1RSsf+hPqTemoGEPWB
26QPKwaOcG6ZvW/Z+rGV9y4ArxjXQzTmkEIcDHpGQ7wLZSh6HSQOSOb/G7V/ZWy2RnoEjiRg1MbT
U+ssti1zEO4eFH3jO9ZADyjYTH1JEN4sdROq+kCXH1p+byz08ewgrTc21BrpMXrIWBKFI9RbmrNF
8Ni58nxYwzyULu0CxKJ2wr38BjzkJ3u+7oG2xnjQAOqfQQeDc/9HV9UQR112fGDLGqsrVniaUdoi
/KizqYs4vOAe2nzjVRU6h62cVwqoIIoS6RVRPbAx5ubV964LVtewDsVAbcoBusPmZuZQezlJuqVs
Xz/23S2zrO5ZW1t8ghgf8reyL8OBkC9q9p6vG3vlqhD2MLnTglBTMX5YivylJe7Oebw17dXNKrmB
KjlDRkJ3RegK77Afi20clmsanMwXFkCmUFQve+fY2W9u1z8IcNVcZZM1CU6qJAFKCm9545pkmJyY
8J2nx4ZJ1oKQvgRh4lxRPD0WKIGO6bk35jpr/0V4o/zCGy6bRCNGPaCCCa01aYIrR78sxLuLD7i8
gBuDJ3xAhlv3osU7YA127L21mivH7OqWT6mYkfFh442pzLFk3inwluseY//DgL6bO/oCJg+6FEhV
gRw9HJssnushj+uWHT/eL1vzX/lnX1TgQvBaK+mq4bttZJJS5zntqmvaQGxnjVsaOzWnaqispLJH
wn9bha0JMnsgr4yvm//KUXuO5vASvBhJbvUJNT8p7qLau7JQsYYvCZTOWmI3VmJ743Ofyc9s+fnx
vDe8aY1egsw05MstpMV6dDsfhjLwfzq6pT+uG/0SFLzbNlyPBBqbMPuIbP8CVmax21a7sWHW4KU8
Hc3i9zCJKZ3/Bq/7in4VsLrvvbC3hr/8/d3MCxAJdApC3Am6m0NWH32LRMOeIOVGlP03dAmFLYqS
cDJm/S0jbaxT79njv4C92NmOW8u6ioRlFXg9mi3A8exUp55Oh8pcB0pznJWnosPf5oMDT7V7/qj9
NuF9ccjZnrz3luFXl2mzkLrw9MVTMxbWEPsyftTsKUtsDb7y0kE1Cuw3OCWl0xypSk8VlAaYtScI
uWH1NX7JJmnFi6yDaQYg2KFw2YSg+9ypqGxsmjV6aUDjoD/2uFG7CbD4tg/BvXtTC+dmJPZOILNh
njWCCXQToMqaYPuGVCDjrE6Dl8bQffj08WmwNfzly975VF1U0C3NkUjN0+WQU2ThneHQ4D65bvjL
z74bHjrn2dyzS562ze+yoAW6rjshOIs+Hn5rcS9/fzd82nJWzB3iJTQV3XlLH0P18cqhV95aGmbV
boWlrb3yK0/bCjxHe9xJW9tm5a615c4MrT1ZFnqD6Bd0A9emnV9mtFkIeUFlU/LYLn55FVevDYWv
/28mzvNpLhVWYYYYfKBNVA975bmt/bPy3gIKMxmaOXE0KGTg3C4yuboBgfpOhWhjgdeAJlqRvqEc
C4yH/g3Abzd+f93GX0OYrIAuolM4F6yui/HUeyJUJ/bo7MCmN+yyhjAN2ofmoov3x7SAYfBYDb9r
s4eH3xp75bNoLVcq7esc9HbG9NFM5jTOnOGrJHuyAVtmX7mtzIfCVBPuE6evH7p8qkNQ0u1VvLem
v3Jami2FCkqcaEIHj36fnosxSNym2DmTt4ZfOW5dwdDzjAqumOkDWjbihfpP0+65sDX8ynczS/gZ
s7Eji/H7CK2Gto171FmuOs/W5DNoVrXL4PJqHSBFWBccpdar5FltZw1o0i2qhuhlcxJ0dCciW04d
uUoMx7bXXDOmXkyXBXClvqOHzpizVk001teVEe21VuLE/bEqL2jAklssdLymjQCmvuqYB/rn/x+N
ukN21VzeCPbg39G5/rJMY3zNYtprkplWiQo0DChnaZO+iLn9VqZ7DCT/9k97zTAz9p5M6wCpqhr8
8YHFw/mqvB10Vv+/OUA5ghuJXqIl7JcQjXhj5HR7ikb/vvbsNY6pCSwUsQK4DvGoicAcES6dEy4B
hNAGI5KPrf5v/7TXgCbfQ9OxtJiTFMhofxWlOzbx1IPLJtRWIYYdR936ldWNagFulGtoeCZkCj67
vjhlZL7N0bHx8Udsre/qVk15D3Lry7U3te18xKNKnw3t9+jXNya/BjUtblC5wPUDm10PX6ieoypX
X81eOnJj7mtAk1fB2AsE8JJe+9YB33HTteS6qMxeQ5j8GbK03aUwzyx+yKCciuaknSXdmvfqVh1r
q+p813US18iTrorPzDdXpVHtNa9MxQfbbSx9kYIrY9MrKK3Tndtua9aXv7+LgA2TAYr+SEZy+suU
vwO5Y42tPbK6RdEzVbRyQfirO+9omjLJ+vmmvbJBy14jlvwuNWq+1LRY2p8yz9QhL4rPHzvP1tRX
vukugRg6ETjJTPnBrcRDZvoxFENBd+6MrR9YeSdlvV03I27pVC4HKydHnuo34LP/+3j+G0u6RiwZ
CyUlwnEG0y5IzAwiuinYORy3hr6AEN/tFrTjL5aNcm3CDCiZxIDn3gW9+/G8N8yyxirNmUyLBZFH
0tnmcfHt4zDWR5bvMW9szX3tn4tgFZjUkVzySKLIEoKnfMcsWzO//P2dWRpqTXyBzlfS6SHScx0G
6J23u71H8NbML39/N/xgmrYrGHESNN+erSULCWA/19l85aYcSlKVv2CveDNUOecRilJ1zFmwcw9d
bPs3+NJeg5XmoGvInOGmsICE0OjEF9IpQBk6RvO4l+Df+o2Vu7ZgV3Z1i8fpUi63doNum36IOPHu
3NRc9Yq0+cphJbF0A4JKikTwco+0/GkBe9LHC7Ax+zVmyXX9BV1lnpNUFgpBVf8L7Fixh9p/MfI9
ncat31h5bdp5nVaXLFNTynga3SMQZE04sPPk7llowwPWlDCzckohZvwEpEujxa4jrSoW6qrayxNs
+MAawzQKsIvLC1YyCKYihHL9H4I+to/X4J+Tt/6iZpldIjKPTTKZKj/KHJFMdflSyj0x6q3hVz4G
YS5C3byUiSuCO+5akW0333x0zl05/dWLknXQ9nRSlFegygi58RdK3pj/+WPTXLbIXw4M06ycy5I2
GriHRSZcGjekVRs6TvZslua5YqKBqjJ/mGX96eMfu7yZ/vVjKzcrhsw2rFUyGZAAittGuXddOwyH
hVZBVCw1BC09S+xUv/65oSxnDUJiY++0RE4iyXP6VGfWoa735HX/6W8YeuVvwRLME4CrAlge+dXj
5FtGptt07L7MRO2sy8aeWvO0zCbt8RoaZZI5jMcz6X+rZVgiC5WZnaN7yz6Xj3t36ZR6tHJbwinq
XgOZPB+zwNkJZzfWeQ1I0lr3C/fEZVNxN4S40mc6Nr/RR3Ik1XKakYb9eD9tGenyae8+obMoyF/B
HZPobIEUBfk8dn5UjVfFiVjmlV9PBdK73jDLBIShd33jhnmaHwaEc9fNfuXWxgBCLD0MT0mmTwFz
rANUlMtjrgIv+fgnttZ45d0k7ZYUjd8iMUqMUVAsMaXFXtfhhhesgTaDyca6VTj2KvbC2luvHw8p
uWdyT2Bh42haw22s3PKWjBQykePUHxYLsPPUrW9mqFNEec79A0FzX+IW2n65ylprbhXfUdp4uSMT
x60GP0LTORQGJWji1XVH0hqII2YFfl8gXpOusKK6Tr8zPf26bu6rvco4ZbKz4AoZ7U8ttSN72MN0
b2wittqnLiSyF5XlMllkdV+YNHJV+XzdrFf70xIVA4MQXICNY1QVLDGARV839OquGevSyuw2w2IS
cBUJ0v508z143IZF1igcV2hrzPtKoiduCsvUfprTvef6hlOtIThggZmxB3FraUYKtKw796nXv5Ui
M5E7z3tC1VsfcDm43x2cJdPdUDo4oEu0jIRth96UOUjH606dNSInKGiaiQUbBiaawjpvvYPtBFce
C/RyGbybO9qB2g4hIi6X7t7R3S0R7AtRdhRAgrDu1Z88uKptzXLWWlSB41jQnYKV5joD8NV8YVTl
cZr7aucG2Lgn1wAdUM0usisu8ZBIh9Bmo/peVMx7bktfJ4FDMmQoLH/nvt/aWSs35r0/EsvDpuXm
1nKXHyS/L/R88vNi5xG19QMrZwZB/TLRyzlB3B/CLZ/cWYSB3Z6c+So1FizIyqe9YSgL38cnNAuU
IkhTPVrXgY0sZ43WaWuNMhkjAsQoHSReZ/tnu1vO3bjJ1ngdE1hq6NNOAn1xKpcvs6LHIn1xg4cy
S2NRmh2/2wiH1sxDIKf2cnBnYL8WaginTh/ajLw1/bBzWm9s1zV6RzGbVjmDP1BpHb18vnOzPkqV
rQ9WBqnfxmX2TvfWxvm0JiIiozNwQaRM2j5NrNIvo8AAjX/VzbAG8nQgZA2sGYHvEkzszseD9jNj
eBzs+NnW3Fc38VibCoLwnUiQ01UhHwV0usiwA+XdGnzlxILRuchs7FI+cj8SvMrjvGb2Tk16a/SV
B3d5F3BS1bjXiP45jGURsQCs9R+bfeN4WKtNaT33vg0+3wS6NSIutRzvXEG8MOOud6YUcqMf/87G
Ll3jeRqSTmmvGzhykdT6P6V1PNVnwHBDMFfvBHIbnraG9WTLUg/txVCd1RwbMyZBn92Mln2dI68h
PcajU+65LR78jvNSzcudbS3fBGQJP7bQxkqsWYlsktk1WTB8VgQnwdhzMFifTEVuVXoVEs9y1pRE
4zTaI9YAR1FFH1pJwh7/Ee1ddz6sWYk0UrGsIRieQZErBOPJ17TLdx6vG06wFp5SDbF6OeFZ0w/8
wfeWI4jpDh8bfmvolffmlXCtSQoBMLEGstJ7rMyesve/hTNh8ZXvuqwJ3FIiLApY6QLj75nIr/QQ
uozcN1lzFHZjH2zFuojhzXyArkN+yoRVxdd92upqdiCx5BuVI24lU4OerwLc7RmInD8efcPf1igf
M+k0dS8xH+QzD5TWEbN5bC97JDcbR8Ya6oP0XeHRy8WWNU+afsWrNvTdO2Etceru7KqNEGAN95ky
p6Fo6YB9Ri/mWftNpYGKRrspwHBKklLpm7JwrluMNY1RwB1nmigcHOpvTehOLeIkswMA2FqKy9/f
hd+9B/6xRl2O8cw5t0DSAGNkTWHn9L+uW+uL87z7gZrWwqMLyZMcysqRzox1qqTvhZ7wmp1IdWu9
V1c0yuWAYVKEF16AJEJ0edNaHHSHWvh3gSy/fvwhW7+y8vZymomZukAkvn0PRq9zmXrxYp89EG75
I3/5+Ee2lmPl9kKmlnQnbF3SuXFR5RHj+slpr4LWWH+BgoKpzCH9DUuxzIxxzyDQaeV7Cnb/nvtf
sCBk3Oagnhq8QpfpZ+nnEmvs+iHapPcaLP590/2FDOJOpnpxSbgscGQrX+KuGA6FcE8OQEgfL8Bl
W/6d0/4LH0SN7aFAhXCvme3mc2l3432Tl+wqvRPrL4xQaexqmC43HcR91KFZONgbF2G/fjz5rRW4
/P2dr7mCt05/2T0uXeKyq2OHNkeX7i3wlvlXrqzGgVY+aN4TnmugBLM+HNFjXE3sB2naT9d9wsqX
keAvpmn2RTK6iwirjrwokx4t2sUfj7+1visv9ma+pBTks0mfGiSB/Wfh7qUDt8yz8t0hy7k3SDjX
kP0vTDXOmFze/NmwY5t/XzpATv3/5eW0MNYscVabWZJ4cEkolHwqSxxCLTm4fn1nxLBzEG3YaY0Z
klp10uvxMej+/gEwLrBb1fTnqjVYI4aCnNbQ+MPlqUDAGnrcPVVBvzPvjUVYA4aU7C8yaXCBpq7v
gqB9G2f3JBz5WKEl+brpX376nZd5i3CbXmALzSkUtbrxjFfWzk22ZfWVA6dl1olCwOoowoeQRX+z
6F4Famvoy9/fzdoJKrseShimJMETyaJC7OkOb5l85bLToPiI5ii4bIUTYdb3LvlkoAKi9rhFt6a+
8lkrswZDWkw96PI7FKp/YV/uwKk24mx7zXeULsKUKWiUEqtgiKrRbZwseebDq/zqJItZR1NfZIeU
qgoZHlqEY5ZO4SB9shOA/TussP2VUyvUQWSLtOTlfYsc2QEJJc+9450IPXs5XLVj1wgjP3cnB9k2
1I1odcNsGbvTHpRmY/HXeAjPSKvlNBOJ15QPWJ+zKsYvlpjA5Zdm/308/Y1rbc3mIuYclMEG0+/Q
dq+X/gea/Q/96O4cq1vDX1bmnWekU7to9MXhTq7LB3uePmckfRsr9vm62a+Oi7ysfHugASia3aED
iY7Db5zK0tEo9bCzvluLcPmyd1/QazOmfTcgrHPTSDfOuQvcMw3sx2qmV6VI7LUcDgQEJWMZClJF
ld5ndXPOpuA1L/rnj420cbV5qzMkKzLqirZFvat5CpqvOYUcH71h/Tmn7VGzHV/bOEi81UFS+SyX
vo8He62bKZRl8IeXbR19/AnB/+p+/4gd1/xgQBtDP15S8eqnBn09fAoG1GVC7qXSvUWwjUpGwFw6
3EllWXbIxYLq/5g57RK7aM+mUTAUYmnDeRmH7EaoyYgbtGg5L3aa5Xbku13JI98spblpdWOmPszN
yNQjA663PxcE/BRx02eZf0+sjo6fy4Yzfh5sh4jH4BK4zSFUmjzgsGXp5uQ74e5QDWGqpZcvYafy
2hnDyRQCKG10PFTs1RAvVw2A+BPLeB2ChUvLu0APyK7KoAWvOYegG9pS3JLyyCl6S3DADBE3vDgz
gqE/9TyIcgqrtDNeInuqAOCdmqJ/dEgFoSukPQi+Ha0mII7IWKasEOqj4inw6ez4IYxZobwdFB5B
rW9m2j3ZdCC34Lvyl9OQi5KHo7a6o6dFc0scj0+gK6d5PbehdlPoEbmV9n8QaVm30smCp7GBzGPe
DqMVuc3khiYtwLtYiOnRLlxym03SjWlBZJxlpRPBnvyGQtYvaZUav/XFWB40Uc5BSHc4cKdwT4EF
pmhVmuC05IQnPB0HfE47YtJVyW7mAdMfQYt2hOadHaI8ZEdzkTd3y8KC2Jprfu/z1DrpqZ8vTcvj
wasoOjXaYrw1vALtm1Vp77ZaQPQV2qPME5xTIpJMVvzQca+hN0W69CQNHa74LygIBAcDzI1OFnTP
awg0E+dkuP9dll4ec5GV5uxTi+Lt1E1v0DWtl4hI5BQ8KAdDSsKlBzH0XjzjQO/ipXEWbIt+IKeB
DO4QD5XDHkFp1JwZJ3Pk1oEJbV6wu2pS4/08lM/1VN8HcJU7aVXLHAWByx/suqyjwpr8sJqxwF2m
2uM4lfymtOg3b170UTUjDQ1Jf0OxpI+F7wwRGmNcYNJmmoBwT0Uk49hl5eLeqpKp8yK9+raloorB
k1rHgLSSAyqS+oZ5WT7idwJDwqrN5heFxG7kacckVpDO8eQU6oTAujyi30+/1b7bxmCs4c+jt0xg
ta2G4cnjHjmWnutCTGwmsRyCTMQpmfJjGwwaULmK618+wE7pA0QMa8jmpfYJBXsgSX3fPdSsyJ8K
VTmvQy36sGvRsVVZnU6MVO1JD3YbNawE685sNXcUW+4BB2v7ombl/TJTYIUAeSDb1gF1fKvLpjuk
dokkWR/McTd17bNXEseOR1dm4SSVH0GyfAFHf57HAv+eqGNaFDflLzyVb7Uz1jGShBM+N5h/uFY6
HH2IIuHooZcZzE9NUXVxG2jygGZ8GnZS37pWVoWm4I4MFxf0YAVwM8nkCD/qrdI9MkFohLeOd6r9
6s1ztDrkKXuFPrRzTL0xjQpkuWPX89jzOBA3DeuumB95I7sjoB0Dwfr21XdCCLDC4GmMeNcDmjxd
0jVVWd2qwUpji7TdJzTU/ehz5/JAIE56ziEe5cY5+P8+07K+ReK1vIUCUx65rOjPjNaQWFn6/pDy
WiF0nocD9OfZf4sEl5c14vALIZ4IJn2D/hDju0PUtAOqFZP7YlsBiag3pQfHmtkt95s2Um3ThY2Z
P7WZEmhqKNBOMvA/tAFhMyvJ7wrST2EGgbWwbdoe7Kepe1dXtHoBeWkR61IHIfWNjEc9sWiuRRFj
fQsw1nbzja+D7LXkbv2cBbkLskQodgnWHqVGx4ereIEkVimjHCz6yYSANMSj9Q2g4iKuKvVjapu7
cnSro0QlPnEGQBayyvyibdeHsvHpW1MMdti0msJYCtn0zGVROfbBURoQduQ2NOy0A4B8LxsTq77o
QvTmLaHJfPglqHUPy5Q7kZ0iq9IW2Qm52tsMG+HCXQhEoSyzpEG8HA252yVLgTrMXPEWbs0VBNq9
+olBvP1ZtA57UdLNHzUbq3uNh0eoWOYfg9y3QheiISHqaTT2GijMeML6M1viR2a6HomvWoZGe2OS
ExxKQWFuqaZPDi/oZ9WX+gCdFx76AQqWoecP9VcxgILJZ4GIIZpQfTFdkb2Vjd0/1xWYdJUi9K1F
Pvuw8Kw81k7ePgqZQbJB2PReWpyd8HjGqyhtx6MJjHX0czZ8N8jnxnyu2zNdvOqzbRzr1oGQ4ifw
J8t7O+udJVxyhauhSAkJfZUtdgQFrXk6YGJ1/jR7k8sL9If7M0gTmQboQOnXzszLq8rweDwibe+T
CLrVxU1fTwHOYI+gl79W/AbCd+W9sRUooPpGJSASUKcsk8HLOCzWYXCmKoKi83eXzj/JhKVjDJ0g
qSCgp5oosY9V5g6fFBqaD9rGjV63Iz0FQItFk8/rqDOZiCZXflpwpUcor5mEFik/2Y2T//GVFqe8
rWXkDP1NTZoSasKmif2Sq1tPTumLLuafi6i/Bmkvoy7QX+XYl1+0N6Q/J3sE8dPSzVGvCWQgtNX8
IbT9anX1r6kWMsLGykEkULN4LJbqBnR4UDfVI9LNA29iEmTurSy0+2maSJ+HJRi2klKX/nPH/SAc
A2a+ACpCL4y36s6h0v7R2qC2CqlYkBbPXRp6avCQxf4f1U1rHRRVWTINQ/MIMcogolLV9zie01Do
Rh2t3HN+MlFWN12BEqY7TfVtpQbxJCZu34MYePriNJkbNyzvQyhyvPldXzQxKKJ/1I2uI7Qj3fN8
nHEYa/uQpamKbWH9BxvPaKLrqjt0GzexFpNzTvvprWSXcwUKeYdGquU+aGdAr9zFCmenMUtYB6Mf
gQ7h7OQLMqdQ64uMq7poomA3mx35liMlE6JBvVOh7XfFnT/M0GLIKuu2H5vpjnNEstD3W+6pJ7G9
RDMDbrJkL/1YsjxsnGCIg2kccohx5m3sgfHtxtVcvmSzZFOokfG5RUkmPSLAfGU0614MqLsjsDha
gNAP6fkCK0Lr6+QdeMaaV7SV4G+znk62cMqDtYz1vTeN6mXqJY0yTV9lltIzD8BzGMpqtmM9CYXi
OYXxQ9eRSuLvlBCV+Fbm27d54ZX+NzIy8cMsKT9CGq1/tHkgH+DgqLpLW8/fFhD1dyGiD2o+UfDA
fpqXAiGsK5blaJQaZoR36IZIFdUHpRFWuDjEQ0j8uJDIIO0NegyyA67x/tPYovQegQSMzDfgFK9C
X88ejHPRdc9rq0gQ85Kz6YKMx6nCId+EAW0Kk+SNoiccD+WnUdvszCsX1Bt8Jm9Z5zRPztw5Nyav
gtcy484B5HfyP+Mwyw37vBUtuh+9+g4kW6U5THM/02iSVT4cUHCenbPSdfqlQjqlegSZo/ntNYOD
ozjnRIGp0+i4czLvwTeB9zB6Qh+LWtlh59bFc89YHruVaX9CG4ycwZbbeMcZjXkvCwLV19aTCuhd
6O9B5Hw6E3fQUVl4aeQHcI+wLPl8Vp5I40pY/EcFLdKzz6v2PiUQWPBtOt4yvbhPQaX7X57GgQdL
ixhsNT8BepJFOI2svYOOZPtAUu5+xcOlLi88juVyo7w5KE+ug5sFaZOAfU1TY5YEcND5YHLEX1pL
QROVLujDMUTzB7ALCCfqIMYiEYKVXQsaZ9L5x5Y3bRWpIndfm8lPb3Tfj/U5cMb5iXmO95y5jnhF
bMDbOO/8vD16i50Pz57T4MaxifzClgJ5CW/yHGD6u6a0wixb8j/UkNwNGWLwGIRwDbZoBU8NOkLv
GscKosaI6tU4RXH0gmV6GAV/Xbwu/9WN6NZ8yK2gfir8Jn3scWOnEQGnw7eFlhZB5JbrnzSjfhCR
rjFhFww11DG58JZb5GPIreeWXR75oGM1ofaYMKEzDjYeeb3sbvxsvNWerA+Nm0J3M+/7MFPGhIik
oCHT8PYPBDv5XY2b/z4dmm+8dH5XSn1JwcuFIwlVYwQBLEQ3fJqUeWk+QYFuvBOU+d+6Sb+pIR9e
aeeo+zToiycrXXD/gTv0hxJAMYccWb0M+H0G8Z7Ld0C1e/AiNfePI6meOrnETu3/tjvyJ6+674Op
b8t5Pvti+mWPS3cIXE//LoLBGSMf74G4Bw7lPDNux7bJgrtgFOLkLTR7LBeETwgEW1CNB0Hz6LOZ
xTaW7FR3VVUeMonTEGQiA/xXdGFNVB+iEaA5ULmgYcVp8oSX3vxbeoCcunrIo7axIQfpI4LqR7R1
FXh2M9BD2sA50QpXDeveHGVnEW6zTyUSeYdSEjyCu4DhwdFyULL23rm4pPHN4D1RYRc3tmtPkABm
X+pxnF/FCDWsyZP9HYGZD6wBhc04381e9tMQUP20YB2NS9Wi9ZORA4c6a9I2xfhJTdSP86msjlmD
Sz9zXwp7BCUTEws+BML3s5nas9/l80kXlQTYjrK48MVZjkR/qaGhHE88G4HvrF5FkUIteMieF1up
x2YyIHfz9fCfVzn9GVRSkwxZ4NsiHo1T/pn6xnopJ789iBlBgufYy1FWk57CpqtJOPZdlxCeLZE9
kTNtAAMjlr98sRSpT7ltt1MsGipfLF9CsQt/BbFnbeo89Kf/4+zbluO2mW6fiFUgeAJvOTMcyZKs
kSxbjm9YlpOARwA8guTT/4vOvtAHi8NdvEmllAo4OHSj0b16rQrUN+ncJofMEWUYjTDzGip5Ob9T
tc2+hlMoHqoi0/dNmqs4IWN57njv3zmhI48s49NrXVriO8UBKj+ReqwOePfiYSaVTY6kQnh7xFuu
bB6TphqwK7xFPDK++pb6F2b1hOb94a5QwlVRD/Zh+m/gNi6q/Zk9f1JVyH8MyqI/hhp9VE1Qj/rG
pw3CcJZY9J+SyfETslnufV4o3z3Ubjo9kWLIsCXJzObIS6hHj2HJiXdK8p47n6DdAjJ5X/LiAXq3
aJgf0XKBSB/V8ufGqfvxIFofjjAZ+K9CI9r51OhBDqdhBO3ZaxOAhvNQBjO476cGqoLR6NvDeG50
ValvMgTR6CFoRfKtSueSnxw0dOivQ0ct4hyyFEWrGKUSgddFVyfscfRzHsZJVQArq5qKO7dqQnIk
quXIK5y8HkmOugc468URCVdHzlRA3/B/5fl4AENrHn4KpDV5Dygz1PXfHtICfQR/2YnvXl/iOdk5
hdP4kUdy1p1o7zvdYw7+4imygrbUoFFxi/klQ6mO31jeYKtPlQTgbBG6ZLl3AaFZORw5XnwB3hI6
wXnOMnT+V5FXO1X1mZAKlmzPgZvdqEkHYiNXvJZINIpwYQh0ewCzjqtBvXbUeZBUHWCsX9zOfmlB
CKfSrVLi2qeMzP04Vh0s00ljKlK8qINPiXUL1A526RfU1iM6bcD4VioEZudTOwinR7YbudHytQ/x
essvPhRvQ/g/q94FRLTNFijZNHjMzqisu06LTv4h+DV4pNzIjK6kXc3mp6BXomU8R02dwNRldajT
rdrT2toYyXUglIYEl0AWZyEey0hFFVbw0vr2F7/gbx0Tl+u53ZUEu9kBpekwNoq1qECNdcxH+prb
3blCF/6YO/tKf96yeO9z+NJpeYmXH1SGrZc2dI5dlqro+s9fWyUju46HYW0xC0UaSR6cANDevKoi
x2nv+rq4b/Bq3fjOyjKZHeGZp8umGZc6k13fuZqde03uOvKJ4dK5PhN7SdV/lGM3Nhz8Rwj4oNwe
k96KOpF8YmBbslCssRA6N0gMeZb1XbbynHn8c6PAmdSNyS7yGGIHRp1lhkSEGgVKOSnjj3k73ZTF
v9fntbJDpr6Fz4CXYRQoqRzv8XNZyeBkW0F9clz4liKo/patk26ctBW/FRinYfDDZE4lS2OkwI8U
aWorlT5yfeRINd5qKZ2OBXF3QTv/6CgPGA+BOcLRs4W4FOmMzEOx4epX3Iqpf4EEZSlRXUBLUFkc
yy6JKpQXrm/HSknwjwbyAhDvIkVRdoa3QnXwRND04PO/ro++YiYmh7msVBEEBKbOilffCWI0D1hC
HQXyWtc/sPLzTW36WoDBi6ZwuG3ffqboHGsQn/LJ3ThAKwvvGRffoNWSCMdh9USSR23WlyoqmCZb
fGdrRXmTrxyYQZaxAh8YNUcqFgzXVjkffKtkCH6TM3i7D21r/1MO3g/Uvw5uU+zEZ5k85oGPxnvG
sTU5kzcA5T+nfXu6vikrq2b2VzI2ZqU1Lbs+0/uZ4U2itxqPVhfM8Io9tAggvAiTnrh3mdrpNXHk
fUOGF7w2ODLR0OlKSwp/Gd4VKOTwoNu4GFd8idljOYqOQ66oyOJFcilCXwxezzkod6F15SHNjkJG
NibyNgs8b18wYTZdNqixkbQvAULzgjPKiHGNzO++HTIcY+II5dWZDz6BZDghZ/w6zVsQ1bXNX66z
d7d7No+DZBYeqyJEHO/I4RbM2fvwwbapaN/MuZ3OLjZBQAhoctVNneY7l8QwdTI4pWMXSRq76A+i
aLxQiEx2rbbZdZmHAQqag4ap5RMqjvTW3wu5MLsuK+W1WU6w2mnBIttJnDOR3c+uCa2NkHxlO03+
cx/9asVcSYB27DRDnqX2zl7lu/H1lVlx32bDpZtVpA8huR37VnGTdfa3xhPHjHcbmKeVWMPsuKxU
gHS3LwFIKRaCFFSmgGqqnjsH6afNbu+1jywr9+7AowOyLdHPDTNt2bNfoALs2w8SwACkcY5+xW+u
L9WK/zFbLiFYUBfeBERHXbvHIHWeSDCeOjGhPFX+m4zgi1b8fP1Ta7timHDt5mAiDHFeHdJEFuPf
WP7Dmebv+0Y33q0BkK5uWdYpOE2mS1WUkZpYNCVqXxhmtlpOSNJ5DnLGwCx+D2h/6/fVBqv7h8sC
UoPlALzbaD+dxgSM6PqOh6EDncMQ9F6qvpk12UW8ji8Yl1th2wGUWHj55Ie5f0Y1m16Akpw3tvXD
g4rRl3m9+/0u9MrRBEGLJ5QQeIRJPEiun7SPAlRLw2+du0szAR8yLEK7tcsY6SCfZAMSgD5dcQwI
Nvr6+fnQEDC6cXfJvB+R+LEEasoh6jCoNPRowavz9o1NDapLkzh7otnwIB+6P3zMMIWkCBJlg9Pn
KxiEUK2Vhau9uyBDrmcDhW8v98sfzzx8wTCH2s3Q65817V3WNJB6R4Hz2APjBiQvPRDoH5x4l3LI
hU/liXqdPCCtuhV9rq2kceVVWtHeK5LuqZ8CaC+NVTQxDkCRA51fGeRLhdp7tj2v3VjMlbn+0TeR
NUBM+VWdPfk2u0x2dUgs1F+BMsjhKNEF37ugV6s0KrcV/mTVagvPH364yH+0U6CuywviILla6FSX
I6gPhvqtasRoebdaQsgtHonQ3S+BUswriknhXN1mfSC35JU+Xuk/ei2qHrnaZGLpk0v9+6IBxA0V
wBdJEnLIbKmjcUq6g1cOGz5wdaENRzKB/SWn1tgiJYHiGQqW+bGg9r+J1Z+w1RcXZa/T1CIaScAF
fgzKcGOHP3Yxf7C3UsjdhGSe0iepm/CTnl8qFlx8xrpDlVAAfqzqeN0JfGyXdmhYja9yv0TVrL4r
uKxRlvQtymQEGQU738L7ru2ZYR2gTECl1+qTi1TKBQKmP7QLXxybRH20ZH+YC3kZ7GqLOf3j28U2
2xAyP22p79EGFAeplz0QxxLOLQsnr3ttejY4G5fYiiWYHQk19AJsd9bVk+80t0khQT0x/KK5vOtz
zaPfh9Em/akBbm7DXy9n7k8H9wexqUchx4WSlXh08C4PgmMxNeAKckBbx1U0EunwB/AuJXO3EbGu
zdA4+0kg+mHi5fA18Z1XypzgLzwK9SkPs78Axbpt8d9+uiEtDgJ0wHueau4fNKiwIiR7hlk+TSMV
yRm1ZAEEjmeLf68f9xW7MrWbU8vpG1k0xde2YeoAHoBDbZHxJvFQkUbW0RNsF/ESZmLcrkkOtLPb
ufljAJnYKppRNWo+iQxv7vj6VFa2x8zJ9bN0BqBakgsfUS0mGRpX0zZDZS6rIu3N/7qUP9KO/w3Y
4j/Xv7jiK0xG1mkC6KESWflUiUE/+6EdXoQI/74++JrZGo5oToOUK2R9n4bJ9W0AduupeuJ+0wMA
0nSODrINM/o4H4ydMfwR9WkHhdpO3mkNSDcQqWDg6Of5kBH9mbepiBBGlGCzB9ogcbv8LLuXTjYP
1lD9uj7VlXU0eyv60KJzV6flE8A6gLdCphQycgR0Aqd94y+O+F18Sq0Goph5E/wgXobZpE16tgjf
Ivxc2SgzY187o0uEaKuv3B3R1V/PzrGvG+/Bdrn8eX0Ca0fb8Dy+8NrRdQvr4i9KFGDGeWuBHqgQ
jLouu/EFByntXOWR4Fv37dqWLJN9t2RVztLJo4H/w09St731XWlxONhK62/Xp7S2asuH332AagfV
2EInl8rObBcGSocncOGmyTFvAVLY9xEjyEYvfzpA5Kt4K9BYC1irR6KW4GXlJc2WoPna1hhmykma
eSN1rQtQbxIwUxa3adFFkB/GpUd94OXJGcRjz8PyGro+qzWDNVPrbusWYDhppr+rpOaP2QRm1oqk
8sytEuAeaHkedQLIFeBryXkqG4pMLwfii1l/BWrqjtd/xcoJMbuWAPsnTpZX00/SefJroit4VzcQ
G0/KleNh9ivxNlR571fp2wQSvXiCnMEJ2bkuElAe2JjA2ieWK/HdCcRhI3ACOn3jIrjP7CE5d8iH
RoHw1cblvZjnBwGKSeA6+UKTMR/FBZ1FuIhCSOWRvpo+8Xn0o8BT6nR9K1YCSn+Z4buZtNwJhlTx
4AIQ7A1P4OPkrOMEnArRJC0RtZ572u0azDYm7bUO5Jhp+tbaWXciZa0+g+G43tj4tWNlhAlC9N0g
p6655BxhSWRlokVU3CuI7O5bLMMn9HWiQlmlwaV1/HuQij4wFMH+Wyc2e7eo4T3+f9jq2nQM9wDw
lkNAoqguHXP/7abS+hT4ud4ISNdOsHFxo17khwJvoEtb2mD0s6QU50EW7Hs5AF94fblWJmAiJxyo
o0FuLGkuStfsBsEHMp2cFtnGFFaOrgmaAJop5bMg7II+GTjMPnjxSftWpSFaQSYgzJa30LjkDvbN
xrD5zG4TVxVy/pnxLCjugK+BNGtkh3mSblzVK3tiilrTKuxVl6jqv6u67sWxSvV06mr/Zd8UDGOf
LBtI3qwSF+CZOhVpNGxVX8Ky4NPGU3tlx82iQkXUmHGX1ZdqHm6IjTjJy7w9GBmQoxmRmKsaWzNr
wNilpkgUIONUjIG9c3eXGb33g4HEMqCl6sJTy0ZKzWG3s623NMVX1sUzPBPubxH4DlLLU+C8JinV
B6eEVuO+XTW8ku0WTFYZmS4OG+uDN7PyBhpzW3HQ2k83vFCOHjq0EjfT7wuCeKxDI1uw5VDXBje8
kE1Qim84Gy+2tnjzQIKhbOKQI526b1vNUjZD91Rh6aF4Q4rhJ0rZzVEBIHO8vvCL5X9wR5vVagjt
pX6Gl+OlDXFv1qSooixo5D2XjBwE7tOGJcOGZa34BrN8HaZ0UL2g3YWgQP6lsl3nOZ81x/M0pMHN
9fms7IZJEdx1Gv2OltIXJ9XF184Oy/ylARZDfL0+/tocDPeTzJ7iVZg1X6mFPQBykQIehPsAUpSW
eLv+jbU5LH9/Z8eJQiOONTtg7QkHeS/Bjv2zq5neF2GYAt0UyhISHVz9BfScwHoy/zJmMObrP30l
5DOZgdH1kyd9XQ6XGtI4SwG8PVdtA57sFHSQ+YzE1PXvrG2DYdFLssOlBesvdeL9oycUityh+z56
m8LXaxMxrLqyCKHtOPE37nH7wB3UW2TnPZOcZneC+/uuf7MIXMzpnHs9rX4td42beZ98hu6xwLv/
72rAlFJr2OouXzlWZk04AW7bRqG2vkBApz7S5YWGFpS/rm/I2uCGXfiVS5xgRja1ti19JrP2voRN
uPUcWhvdsAgKofe+Cav6IiEUw1EiHG1+bGTZbyRv18Y37jZwxqdN3zP1AxBHcscba352OrZFfbjy
RnaMyw2tKKDcAe/aD9lBetSOqr7mtDlN6P1UftxTiD3dMTJMXZwMfulp5MSTOWEA3QRdsrE/a7/B
MBgCODGC5Kb45bbW8DkZRQWp6Jdq7L8UDtWPlUa5wvKKFy+QG2d7bU0NC+rRKVfYOSt+0apwIjRI
Zih7o/q067zRZZ7vfKRILA4Qjx88JhSvzAPvwrQ89LW/sVwr5m/y8/b+UBR21wePyAyWx1ZlB8K4
d8t1N8QFgvZ9a2Ty8/qpg94p7YN+WYU3AKmh311schiubIBJzkuARNO2PfiPWpE+v3HRUZXezJBw
2mc01DR5WkMAJu/Li2x5d0qyMn9DdKu23iprW7BM690Oy6qa6wDCcL80cpcRIBoFaPlwgVC0UaDb
e9ySLVtbJsP2me4n5EKG7JHbRRs8yN4Py1OOmsp0un5U1yZimD/Y23VfNnNxqRUw979fFL3jLwVD
FGWhw3Z7/TNr8zAsvGq5L9F6kj1SiIDRQ1KT2jrMNkF3/b4PGAaNhjhgy60cNN7pyMVjmul2OvXc
HthG8LAyA5Onl3O3qSmfy4uLAuiX1rX5t8F3y4245zc46YNQ16ToJSjmgPsDVZAiUIGAYLgbau85
a0bV3qSgH5FHFKiD5CYEewP7ApILQg+jtO0+rgKHvnJ043C4MDYHd6HTpeM9WsJZ9s2fA6v4brUC
eH4FGkd1EmOX10+MBiV5UgVr00eKVChDJ74q03slCWg6jtzu3IXiiNd1+Ai4bcNu7XYZFY3Ujndg
bHYc6AlSzY50xvvoH3+qaaBBulUX0zEIQj8BLUllsy3QwsoxNeEffCpzDVLV6mchwxBMsciluik6
/SsiP6X2ZhSyeIcPduEP4Afp/LYBF8gjkt3ZIWvAoSI7Xp9LRD7Xz+nKREyuZLfsWDjLsLjQKrVf
oKPWRoWCNuPYyq9IF3y9/pU1KIDJmdwwtwxyO7N+dbhZT7OL1mbW+M88Q/qbV/mEG6NvDwAGhYcq
FUfaoe/m+qdXltCkUvYblQu/ZsWlH0N699uhVLJBT66dbrAcrS2h4XurlHWFVQXIDXv+cy1qEIvL
LDnNIg1jq9wsHa19xnS9ORgTao0lRMUazV0A5kw2CE/A62ofOwb3dX291j5jOGB/7Bs00snxrp1n
EJiDSckV3qlHMu8Uyi2Z0ZWH9G9c9bvrigBGWDV2mvzSOrxhElfWMh8f0BPQyhSR16kNYNPa7htu
mBHkheU4po8VdQbvpMGwUDz6DihAnmYxJugMvL5qK97YZFium7mpwmbQd2jp0AdNAn20ufO6b3Aj
EQbpcdtnSVa86aFHZzod8urzNLvpP/uGXzbp3Wag47jpVFfTnxm6qkFuAp7dLk+3IpO1lVnO2bvR
WR7oWrDMe5RoWK4OrWc1ybFxSJjvXPpl6999AEhmXvplbf/kHGQCF5Jr557gn97XfctjmHcyNmVN
ytn5Seo5QV9srqv7zukrsScJQ0PzpkWapyV9n9lQHyydO2TEwOYyduzL9V//oQFgdGNzZYK3OYgY
GIdbt30EVNBTd6d0OlgMsK/r3/jQmvENY4ttdGIn5Qi9VmaD4GrUvh8JWeZRw2hy47j2D/znLYGf
tfkYu02ykYBFq8R8Wq9mp7oZp6hOqvwA0q5x40StfcPY8dYH65QnJJJVhd2q0xJXnFjQoAm9DXel
n7FmhjfPEZcg9a+hQG0NzqM3DtMv8LKVG1fSh0aH0Q0nvpQqJ63GEtq2SKE/sGQEbnMMtsQmP7wj
aGh6u6oDkS84nSYe4T7SR+Joxz27HWCqkKxBPQkOpACh1ZYLWfzcH1EQPmf4PzsQWRegQMCBsRVH
Lfxnn4vDNKKTy89PVNmvzeBuXBgrZ9mEV4Mmd0mdgI8lku78k4QeSsnFCzAbZ+K7p4b7ex4gmJNh
M27Whi0E+KBxrK3PEoQyh067ux4fGNwwEqslSMHN3dLKaNlV/QAead/6ZA/e4D9dN/kVEzHB1WOg
ulYvurj1NJFPoaXQ5R/wSt6qRGNvrn9k5RSbQbYcCh2KFirtqe1aN2AbBJUCet8u+0Y3bARKMOEo
kBeJx0z5N4Kg9c0NNuWi1n678cDMe8DmrdAfAHF3AZQipUjBKZinMxgF97kpYsQ2bTqBWrLCBMrJ
yo45IM0nDYYcNKoDzrxnjVhoJI5m3HZtUsOzi3oMwN7SV8c2Kf65PvjHZ4iFhlm7veMpoQsCLpoG
tOltWMZBAZ8yb8Otfkf5f7oOFhrXX9kQMXsBtyFjdw9MReT62bmwy0fZzN+TOjzyQQMI9QXC17+E
x066EocZ0eicUTTtZafrE/34LIAq7X8jFLCW8CGxnDlW1Ek+D8XsH/qM7jN2Fi7L+y7+QXp0mKcg
wejZOL9OVYkOgbYO8l3JQ8rCZVbvxpek8ZVdNfCIvtd5h6JlUJPEE2TjiK2dAuMi7KomUWKWEF8O
B++eOT14ZNCdDfKwyd4VYbHQsHRaN+AxEcSJk1J+mypGbq1mzDeu2o/vQmZiwMECq0d7tJ24d9Un
3wJ+tLaro6vYQ1eAI/H6CfoYxUWZictOg9HKIJ7uxHyqoEydnmwZRhnoa6PBToE7t+Ng7CbQ0U2I
7kDtWINdx/E3K0grkzTx2rqEvncuFY2ZhKox7cVfbY9QyAsXVYuszTcu37XPGNY65I0oisp34gyk
aOCBmvIbUFB5iCbVQ6bK9nx9NVeOHDPssfXKHs9CPZ/bSsq4BpEso6mMFf5l3wcMk5wIEq4h0PJx
76ClpU2QHQJ2ubzLs3rcSIavzcGwyi4YCiX90okBmH9jrvxJ3EA/1h1aWvbNwbBLtDeluqPSiTun
TaIwt5zPoSrSB1GBefH6Jz6OtZgJie6gXzJP9YTbBWTgPkWvTQo+BLsFwyk4udyg3KXXCesxLmOQ
84JotIf6+qTZePCseX7uC0dunNq1aRj3MLIlqi2IT2InK+mxIzOYYhUYcUa71zeUO81Jj0Jt+LIV
EzHhz2JglDbMI7E1AwoDTVP7i1IeO872/Dek87aedCvHy8Qp91Vet4y42Jp5AibQ8T8L2eVf0ZHE
nq9v/sqlGBhGWENFyBvYvDxRxiY//E5jNSWoMq8PvzYBwwRlo9GzAiNEHA9YYJTkI48oQefarOWw
4ZXXpmDYYOIUre5rywHN/xQcS3dsIHcMJvh9MzAMEDqFdETbG2bggk4ilrX4xYBHuAFH964mRsoC
82KsnELVThryqJLaPkN7EbypPtpKawkmTDkMHaiBOfnuDe3b9UmtLZlhiY7rUXBPtd5ZCcIHkJQ0
ff5TFVoMuzJxmJNhjYkT+uHQLE/fOgWGtg1RG079pDlen8DKuTKRzAAeQhmjhq4TiIghbw2l9imC
Aspw9IB42DhXa98wAuM0CFSmwgp8k2gNBBMqPVShuP+dgdg3CeOeLRu3cSoAW2LQdQObAxxIIsv6
AeTU9HnfFwzrVrA0r7EYqK36t5F7oNS5oVm6sQcrh8iEMM9TMxSiajxQN0GyL8rAvaKjtLX4xtt8
xcea/A4kHzvHGwQycg64ELUHFdIcsKsp8ouX68uz7OQHzxLXOKSWtjqXpvgC4T7iA2Bl+7dQNsey
DP/SrRXLot5qAFhbrOXv78J3moM6e+CFHaNodh/UtYxUG24EISs3n6kikXieO6gAu5ypzxYTERgc
IWTwoPzp4GYbmYaVzTA1JFpIyZPZr+04B2kvLU4ghY9meFtr40JdMzbDI7EZ+BhQMDpxEQIHWtsL
FfPkgMEfEgHXN/vj4hdlvrHbda9Ci7tQuklR3Dh11fc8sWt0J4ijBHcu3j1HHTSgeA0e3X4r5FmZ
lgnFpkkHTnMP295YyQlof5F0L2DoP1+f0sqhMpHYtaAVCapFpbL32weQZg+RJ7OdLtzkr7MVtAGg
0YNjFd4xar+g/PHXvt9tuCXChrIHvzZ+dyu9T7WlIQsPRM9GzLG2KstevDO1sXamkWcWjUE/ebKL
4EFVu8iMKPMMK86QyHAAbccP53nwTIB4ux8CPWzY2NphMUINPtd6pFIs29mDaLsmnN9B41ke7FFs
PWHXvmHEGilYRTX4Vey4zV97Dq2D7nkavu3bVsOGXSj+Qk0KBjaAql1BzK7st8rHa3tq2K5IWpTf
OYa2h/IU+MWNDbL+6796ZUVMqHIN8k7FSEljNOvZESAFMk5QGItGtdlwtvYJM5LorLDsRzbHvSoP
iFtOqV3EwIpsuIEV32xilJ0+bKsesi3IStAjwIYHGxzOrq6jMi0u+xbJsNh09t0BlM9z7GswM6sS
elTQgEjd0/Xh12awLNw7k3UyjYZpKGjE0qdHOy2+NA37gp5giFnU+0o9zGTQ0rYIG4iK/BdOFBCu
aDeVrldOpwlPhpjAKESAKoIt3HvPpg8jzGAjCl0b2zTYZpBj6mLlea3jZswe6Cw2njZL+viD8OfP
rpE+lyir2rE7zlFbOmerUn/VcvrhluzNDxmSARXOK/G2bsOVuZitJLnOxzmgSDJOEF6y8/kI1rHj
9RO0NrQRS4+OlZQJujHiSQ53zEnuUvF2feSV6MqEIIccYxfy/50bx/rplQ9LIIoAq3V/Xv/E2o83
jn/KwFqMRA+JvdZ65OAcO1S9u/WMWfv9y0ff2daspxxSJThAEgezcYOboGCfsyo49m53YtMWGd/a
HIzLyxEE1McapSg6UjD8qAceNhv+bW1owwRIETqe4CVy0+mIXkkGHeJdrXLgfzCuLBA726j7KxJn
ngMQu7gM5bAvojW5p+wUorooA+BEjsN3QeqXoq9j3w/2XVsmmDh3y5m0LjhILAbsVpPEqcxuGjFs
+IaVNTfBxF1Rosklz+HSpKsOLsK/UbobFrU2tmGrkx10Sy+fDRXR4gRQSrz5oFu5aE34cADmnBwF
UdTiOvfkgrE2EIA/Qklrl52a6GHRV4BfqoRAkbM9+l0AdvFdbF+U0WWt3llpLmTbTX2HoUl3V1bJ
jR9unMO11TYM00MOI4GqA/n9yAXa61zVW8TAa8ttGGYrq4J3EkPj/juAdeCfEtaDBs3T9eVeG94w
TpA0CJGhSQNvzkuRixvwNCHmyON9oxshZefaY8tqXNrhJI/Q7j46zfRC8vT1+vArbtcEBtOKI2Ry
sDY6fJ2Sf/KxvgfMZDmLIHE7Xv/G2pPWBC0xSG91QZlTiDZ8bobhOPjnYrwb0VhcQHGDPrVQfCqC
LWe5NiXDbnF1z3XVD0uRK84JRJT64ti439sh9vNwD0CfMhPEBNWUQBUeEuvoKIsWrSWhdj7eTAhq
WYW6ztXiMcHUCkpYpfuNfVgxMXv5+zvjFRDpLcoeznK0HhVzoYIRbJjA2siG8TbIgXi0rkncTRBQ
gogSIV+un521kU3b1XbLcxewhRwV8cD17hyoJVwfeiWaN2GlUJrSkxAIBQAKbCK3gDyR6ukhmAY0
pe0M+H6bxLs19wDVqxKNlSnx0EHsdDdpvpFPW1kaE1fFaw9gQBeICPDTHQKVHHm9hWlbCblNDNUk
qD2JESclVewG3Z5QXkLZdtQJ5G74iy3k3YwiXNnxrbr+is2aQCrl9xDlaSt8sHkZvO5GpE9Z8RSo
n+gO2LXbJoSqrwdQ+XH4oNr6UobqYpcoFaed9zASi0TXv7G2I8sN8W6zx6QA771miEaSMqL+9Hni
/j6HY0KoOHCwEwMfXQwS2EhkYFdUxb4YygRODZNdqsLJKEK0v1yKtv+XfathmG7gc514Jc5nX+iz
As80lVu14BXTNQko29oq88ni+Mm892yoz+UBbQ968jWJSFKUw4ubJVrpDfe2csOb2KlshDaiDbXL
WGe3XntwYA959m3PKgUmaCoAxY1vl9jYCSTqUIO7T/t9edfAhEz5qNKRxsXGpnNyUXP5ZM8bW/vx
+gcmUKqbIa/S5inS7PRzPzyhF2Qub0G5sCuARb/N/9pRQQKr9yGmh3gBBz8aPECG78JW9Czetegm
L5lAe1HfJB5SUQIE0RM0Kcpww5o+PitoFvrf3+5LMHBa42zH1jRC5RYKqEP64Aa7cIgQrDaWxs2J
DX7y1o2hyLa0x2d/FyXbuqw+/O0YfPn7O//lcH9iFd4ksZuUZ13oJ4B1TmO/lZ370D1i+OXv74YP
pBwnkiLj3WTh54GOF1W5xx0biqGNAETKlmZN0rsgb4eOIGgp1f0w1PsUG5jZZWzPo+xbLVyUGAD7
5BK0pzqe5l18V/jxxgOCzo01gLDXi8Pe++aVKZQEc0iJXl+ZtT013g8QlsogTx46wDQ2t5AULw6Q
TP5MA2uDt3VlU80HflV0tFZgT46RU58PYOx6kvXcb9jpyo83n/dNLZwU7VI0DpzxKOe/wEl3SoBY
u740az/deCgUnetbiW5ceLECRGbiBBXqjfO49sMNMxXjrGglPTcWih3YVB5dSU86DTaGX/vly2ff
WRKw+aDz1oEDid/mlYwc6vPerkwu+eOJHwIqNokM9XLpAdtaq9Q7jAPZ1YiK0Q1DVS3uaDpm0OHq
kqNlNd9bXux5KmBoI96gcylYU0s3HoLqSFDz8iu9EX0t2/ZHChpDGxbalYmVtSAAiiWdfmbLQaeh
1RzCnvsHHVhblM9r22rYKgBtNGc9c+OO+eWzDJBvPdfjzMmGOa2Mbz72Q6uuBCApbjxCLLryrOOU
bxHFrQ1t1I7GUEPYHiz5sT+HNz4TIP7m+8zUbEoCJfQE7pMKZtp0J63Vjd9l33d5APMZX0PWs/I9
HBk7cKA2Hka7nbr5jBddWLsDCLyh4+CiXtSCrz49X//VK87FfMejMXYMiw4uFzrRN6pxb0uXH5PB
3Tm8YaKgfhgbQXFjJHXxc9bW89hDGTPNNg7h4l0/sCWz2yhTOUEWG7edYzs/Wqv2oBCkvy8l5aMs
oDatxZTcXl+otUNpmG3T1HlXiRz6tZC2KngAGepdHTmEme96uwlDG/WoJVQqSJT2Xn1mPnoVr//w
lR02n/ZN1o8dGCD+CzjSOYts3ZwHewtxvOLOzOe9YHKo5k57cRuoHyEogBMZ3ovqTg7eVmPw2gyM
u3XWjrZALuyjGJKjjxMtWYfRZfOhtLIt/PfK7pov+rINez27LSysDyG7WT66vtrw979N6YNDavZE
ZWgyT+uQ+nEavHX2316xCDXEAR8OierhKV54m+NOf+kc+1TaZ96iHV1tZV/W1m6Z8LvbnXOp3NET
ABmhJysfM+jP/ls4W/f7b2//0dwM+watlm1VFHNbhM1r8sNJ79BLesylFYOQ6YtTqlMBCV8Fndyx
f57lc+bwe0eNYAJGzz/5gcXI8+9W/3L9rK9to3FtQ1RdqhItjzHHVso5/Rt67V/3DW3Y/2BT3oEL
HIG11F3UkplCuKEYD/tGN25rRkLwLaCZMU6oVaBM6UIsllRb9dCPD8EfeYESpNyD2ysnRqcTJNQn
5PYsn/kRsJj9rgn8kR9wPVC40hpR5MwaFXGLvqk+fNqzOH9kCHzC0WRNBVCXMv81o2nn4DrTFhbm
Y//1R37AARCD21mP8FfR2yG1f06+FSOFGBHX+bbv9y/b8s4GwUdS9G1uu7Fyc6UjWxHygNd4e7k+
/NruGiZO/Ibr8P84u7IlSXEg+UWYgcT5CuSdWVfW0dUvsq4+BAhJgBAgvn699mm2dqrLbN7Geqxp
ElCEh0eE+4KFjB4G72p0B0uX3CLI//3y/36mkuzDEe9VEIJWwtOHz8Q9TN9twSff/Sc8lnxckAr9
foCX00C3YTSXBlo+8ET94tL/jg2Sj+tRfhZ0Ha0RBypgMbiQg5V/g9lgrvW9gnD73x/OZ8/+w7kd
k2GZBo37f6/N2si/eYdPdvxvNWvycfnKj+Omh58c3cYgCUaAvnf41Hn9F4f2k7v/uFzVEaghyvfk
4KUXuNgn2Zw3X+mKvYP1/58ZkvRj0obJfcIIHj+VTdkZ+EbyQ2DXvF8q2Jlv2/CLr//fG4J+8nGn
KhtRnhm86i3tqg1kob4LMsOUGiYHg9z0PTt5bro2qy1I1H0BOz97bu9//o8DvTJBgzBxdOsiP5/A
3VhhShL+NwvB5KPbxSw703fegkNhbIGd8IJ6XwkyfhLtPtpbmNr3s8Xizltvq4jIpySBTN8l+7IR
9km0+LhZRRsNKW8PByKh08bJ+tzHX5mMfPbUP2TgcBxWZ5P+fZny2k1343pL9cN/OsYfOVwyZ9PE
MY29jbNCA9vT7jzyrxSbPrnvjyyui1o1QOAXgagKc9iqb/21L+Yv6aFPnnjyoVoGgZstZsUTp+y2
cm+Z9/vvz+ST+PlxEWseRgE3oRXIcb3M65EmFobuJ5KtOQj0//ZPvH+l/zhHFqk+JTwi8MWd4HWh
HhSU3VrIatUqPmlpvliU/ewFvP/5P/4ZSOUHzZi+n6dMn7LMyyPeqLwh8xdfz2dP6kMChklaB0kI
XJ+lRWCWcmCnTr5Acj4fIEvx90f12Vv+kIVpFMJ+ROPjr9YWe8oJdkJsJb7aWfvs6uT/PqEMo8Uh
Ue8BDQ4Mtav2WeBt/n7j/9r+9ZOP3s1jXAUyrpdoK2CA9Z4lFT23rsnTqT6QAdZfKAuI/iIwfxLe
kg/p2AGlh7Vw2Xa2Tz6GgUVcQHprrh///ls++ZA+rmCtcKoTa7OmWwggbJrmlUbRHY/lF6fhk5v/
aCahBuSxvvbTLUasSK4js4v9IPdk8NDJ5unvv+CTFx1/yMo+SVsywtVk2zfiXoUMKqc8JOV/u/iH
47wSJ0mnVbztw/GN9m239Xsz/ceLfzjEupIyTiOEOSNhqTvGaW4DjOr+/c4/e7Hvj+sfEaILmZSB
AUcyz/3GqDeehTuFldq/X/39Kv8ChT4uKzkTtD3xaLgdKrsGkHdBhyZn9dCRL4LDJ2fs46aSN+Ky
VRyl284sW86X50yHr9r2N/MAspAsooTzRhlWw/6//aAPmdjgqtD3TdMtxejSJrNNu/E89lW599k5
+HCIh0j0MPKtsP/dqBto/JZTO5/EELxwGf/6+w/45H1/3FHiTJh2qnAMCMVkCAthezKHG3jOfZER
PnnjH7eUQiVRixHICYyhd45SNebwpvhCnv2za384wixlIu57m2y155Wjak6+jH/8/bF8dukPBzjl
/jhnXoSGCnpvBfO5zqd5/m9VfPThAMM7q1lHqJ9u5ZI81uv/qp5+6WHz2Z2///k/DrCeI5vCLxwH
GA1ESPpheagKv3rin+T36EPu5Rn1+grkz5bSET56YOlaeeOtrqxac78y+cWp+uS7jz4kYZYJQxOY
S28di//o4LZl5hLN0e3If//99cLq9rMP/8PJbdqKKtn5QYUtqEDAQPJbTTsZj+AG+8YBsVsFoQXP
k3sI+6ok77kKvzewaLppIVyzwXBneAxsaG7D2fHjPOiq26Qiiy8yqpql0L5ZXurQT1+ymaQ7iLKO
v+CSIspsmtWQOxH5l3XVdVlhvD3HTDSkPIIF4nzaNT/bPu0uoU6TfbtODSy9tCjruc0Kmw6v2K1q
DrFACRyg77zpIVxXQtTiHtlrKHXHvTzDWuu5SUNuCmc8rxADZ9tQLj3seTrooaxDVxWop09sHpN7
7PlBIT4QWUG5H5p8dkOSLywkTzGqrZ+yFvU9h2j1Sz+04SFss+zoNyEkSHpnKw704jcvPPF1l8dh
v5iiQtDK3YjFY4RCF/z0NYQZSigNZBX+n4cpH3QnJLl26ZKs1xBLkXOhK6f7oplFtJ0NRqvHJPA3
wtF6H7e1d/VmxuYcK2a8LToY4t2pNGoPtqfrGeYARIFZXeOfk5Day9su9H72baNeYmPma5LpsWyo
H2JOyjAsdyo6gNbm3V7E0b1am3bAnqwM9+Ni1WFhEy1InTY3fuumEoJBBjoY3HXlhB0laJ+tLTxa
w0a1W2iiQFhKhivWLmOSvQ8xyHuqpSfzIejDe+1DsS7xemzxwYTyzDoyFqqf+Zw7p2I8PDr/HsP6
iBHAUOWdr7Dr5IZs3NQejB0xTeBjqNr5NyGMOrfKqOHE4iZtc9m19jsPm/Eu7YR3UtSN2InDFlsR
roxD+w0zhj84zJhOUZrOL9wm9YEO4tu40PWu9sUI66y1e3EVa/CjVvWtDrzoG4mxRbAxQbQ++NqR
byac6y0sNRLsE3fQozWC8t9x6pprNXTmDx8jWTIXVTnNmtbmFWnubFBNu2lgcochfOjxMrLmM9WQ
x3F2MBuaMszYgWJptk1AzZ3zRBbmMbQRd9jZtKcay+RN0Uo+5V3jmMknFtW5SiS/96FDdEmbWb8l
49i+AzXX7/HX68sApUxs14aiAP/QYmhKjQcJa/ot5ZKe38ewi85NE5bW4OGEJqcuGF2HK6MwHc2n
xjtN83KNVUBKu0xQQ86isQwX+uywb3WEWtEdlwze6np9zJSYsJk5Y5C1ep58OxQQM6337eRPuRJL
WkAEURYL7ndrKCRNl6iL80x3wVax6TVc4groYBw2NJvX3M1tjk9QlB04oDyooKAu4vSHrr37GI2Q
CiaVufXpzTwFplwh7Q6TR/3UmWq8mee4dN0A13E+wIsWsSa3giA8REGX01rtXEVUPoe0hlcC3XuZ
ycphHIYd/JqSMiCmpL7bO1/+8HTLIR64mEcxmLAIAi/MYY530MrbEsMLlRK0s9uwxv3KM7fjW9xN
oPr79Dmr2AY3qvZmjdqCR80MteB62cLjEpGQPsjY/5HWDuaxydgdamwG5SMm/IiPYieNTukc/JmY
RW948H046LbRN6Zl+qcLWhQTqlF4mNVVBQGiFPYlR1jcY1DwLKbwktYxYqts3T4eBvQ1UglByPpZ
wRMg9xIPMgGzvvRB9a4CMv7p0+U5GWfxvsGMWKiaJU8yHNAuVE3Ox/o79IFTMD+8CMbhtKgqOiBh
HuawnvdtWImdDmKoO/kKm76Vtkcxj+thHQm7MUEHVYhktli37PoNfsz4A4SwtwnS+n5pk1++b9U2
9eL54HWjLKtOQ3E+W6p9kvhhPlmMJBRupvFrkybNIZ1bcFsLoXFBpwrGdvDAvi7NOF5VO6fYRoVS
q8eGAAZYwTEd2H0ck/0qSDFT/ly3fjGa8TdMwWFsqqAyOZCwmEca32md3CvUl+VKqhs4DpiiVXwP
NfRN1ATFnNqN7c0TV5g4ZmQ6Dymk2JztCsvtzg5rAc+SezpjBrTxnuMYy5/1fOpHlbepvKmTl3pC
1urq9kwaTgtMzcx4RK09MCjW5FJk98p65BfOmZdLsh4ldF9yx0doMNkj+DaZQ37G5vAXHzeCfPfJ
Ki0wOowxN96awaXVdTB6iHVVELZCMi45xKq6HVbvF/w1cwqf5II14y01aZqvHXD++lQ33vcam0v5
xP0jZ8bmIc/iYkqrwukh20NeZdq3FXhjUvkaU628LmkTN5CZiFXZJ27d+rODDdWwyHtWu+P8PrQu
YLRhwVftZmq/K95D+XyqbIF3MxYeZMH38ETxi7TP5A6+N7Amqkm9aTNyWxt8rjFJsnNmErZjk83O
oHp2skMPsnbNn4Qs39dYYodGy52FOMAhAcbYTlLC5QwftxmXn7bvX9e6Qq8ntn9WnZKyr+2vhJAx
T5eaFiGL1430m64c4iE4DhzhkLngjibpuusatl0g8Dz1kAZAf+fMs7VUNvKPneM3UMb+oQfR4pwJ
nesOB0RVwQaqpWdPsH2LAaXa8JPT8mGcss3YLqe0ti/gRDowGGvzAAuVPw7TNShBtSvrob7Rnn1A
3PvBxoNYx+nkKZTujW2AFOZe4nxmy5axEEFgeheyg1Iz0sijX1draYjguywBHq4maQqvwUZUH6I7
txIbFB1L3qopvaUDfrhd5wZRykCQXTpVcII260qIguwziCbWWgJw3WDUMoJNCOn4wRv7vc66e9fA
GKd2ce6t1XUNx1t4OyLMrf1matq31HC+SYh4p4R5d0nEOAFCDztU82Dv9TnS/p4P5sm08WNnl5KL
MCocFfHOxtU3QTpaiBkfTJoC49VhlG0iztD7DZcS8x/hLukHLH/XlMZjuVDX4NAD8yAomu6xT3jJ
5+WRYAJiI6RdbpeVRltvkPKhTVk7AB8q+St1XltvA85h6R7H8QZYSmwgu9xvrW7Zrk8x52/q5blt
0yzHbXQboMlND73DbOlOTTbvGtc+wRbQFiMlF1jeWtHu4UZ7lCaCKnx8wpLMbIInT/MfQyigPJUO
iGLWbxGC5MXnIdsI8Fi5wQRF4lRVDARhI/bX4xIk8AQ09nclG72BPUhVJJQXEwYM8yozYe5Nq19Q
2VF8L9NLH48TAhHbQ6z/1Rv6cm56PG79hgE3JIzpiKncXdoC6Fq4C1q9HHzfjVfmzQflomtv6Xqx
0zjsgwBakTX19lHL56IdE7y/ZSlhSEw2AIF1ATgIMIpRAn8ct5MiADQdHwp8h7+iui+7DhPuYxWt
pwXQuWzU8nuO2m91S+edea+ghiiAXiSO13Zm5KZulwVGFRPJkfXOa9cVHoadW5eGRRzGWUnNukPe
xWAMg3CN4lXyEq19f4xqeVlcSEtNonMfLFejVJ8nHEsf60qDy4R0mQvWqLLV1V2q+xlaKABVWvVk
R6vqj1BeXyZR+Drxtckbyfhmmqzc1i5UmJ93Nx6xzxh7PTQs/SMXk11kGzWltq28cIGRIxLM22BF
duyUl+RrRN5wv9dsgYBSoLtnGbKkaCZ8K9Jl3dHjZsH31UEflx1g3bDvKw+x1CVH2L0+rpHOm646
TljGOfKojsvOtewUi0luZND0mxQAysd10UXwguF1YF53a5l9nFA2bM00PnAvix4DW59TOVyaOrrD
9DLI7mVnK1isre4gnBZw4pq2aYpBF/xhEMgf2VAVuokpsCSwZVipNtdUbaDj/DNe54MVU7cbEsry
sENz1iZjsiWTiVGdQM/Qc+Oao5iJc2arI6ZPYPKV2e8ZbDGgcXBD1nkHFaYnrdihzcxDaKF4oACQ
NyJsbAGL+l/pWO18vZQY9biZFLydlvRkQwWFsHRGP2O4SyK/K2CZbsoaNpXluoS3ECk7di06KqPX
TgdIVc6lw6onQGJypau9MpcdXADgG1eAQ2ILX4RrVelnLcMDxcBoYRTUON9zfTX4JcBRvIW3ycsa
E6+sLKwBWh20N8rx7hZwB/wy9scTSLCjqEs364CRdsjr0jxJh6GYJAKwDZqkFMh+eUThFx5k3S2z
8ZLLJJ4LDDaLTaDENkKK12ydSp/AbzP3UtGWNU9QMnciPPJMHtaK0zyezFKQlkSXHqkoN9wrp5F5
+JfUq2bRaWhBbvsrUNY0uuPEFnNGI2IpWgankph0AHf8Rwv0VsIPkheeDOkjfz+sXCPCyNU9BmZ6
FYAJRdTHHEpQa38jk2UulniJMCm6DADC/rlf2xg7K12Uj6PZ45n3+eJLeRKenfOxrgNAWh3ueBjA
47PRoHVG1xfZMLg8Qawzco3OLDQow/Aqi7ldITY+VDB3JO4ugXi31QqltSfuIZOY7WCD6m8SDS3D
xHS/ao+pYqqqjVnlOYyXW99vD37P4Keg41ceUMxotd1PjZHFQk5Bh9pKdhtKm2bAegoPd1KRH00D
Jw49DeMNNDyWHXxTjg2Z+B12vac37KaHOwKTnIeEuO4HhGdqXVgSiSfBFXYaQ8HMfoonqBNI18R7
0yB9ln1YBeeFUXkKGs3DDVt6pcvJ0Po6JybdSMMq0AdVtx61R/2TxhTIFlYES+GLxTs3YysuyDKs
lGABSDP+5Gp562j6a1rX7yp1UdmFIUUyjfme9hkgci3Nkwc14RsGo5hvGTxsftLeLPkIWYAfbBiC
InPxlLeR9yvVLDtBJNfmUrHuefBNfIkW2+1h43C3RhB6kaEMStCgEA/kOFqpFLq0EWJfmoS/Fcdy
69DOLdZeUTyNfYvXE2HCIeFenUPz3j/CnaPZ0Y5YKKMrjUqFmusKemmnayORe7thx1fpQpCecXom
ZH4HIXVa9hWDw1hnSxmL+1BBUYXBgm7jAn+CGXTs54I0NWrjalrLhGDIxPF3Jqmqkg4RL4NbzoBn
nscVqO1c4oeV0TxNEOYe083ShKacR7a+Tx7Zwiq2wNknoPu+Na9V2r1NKhoKLJjTYl5qDVDlX6kP
ATqWVu+qZHOWw0xD7EnlHb0GQsB1vXyjE1Lsuvpk14+L99BE+Oia6ZVmwbwPIT/zDK0Pcr+gu7Vh
nt5XXbfslG7a717wLiptlTh0Paghn47X1EDIpI19dT/6yC0Q27shwZA8Z6iwtc2uaGTxHU3G38ob
lydKemAZqJvncJeBAM3SH8ZauZ2EmPftSIJalBXK4A60R0Z3i8zgt4Xp9HpPvdQ8Q7MgbRDEl0Dk
NvWTTWfraqui5ppOC3rERFwFRXL2CBRJF8TsquiJj0M01+CXupmMO9qs4R3WpsQGFgvDJlZZ/WYm
km5V0I771mizA5t1wdxLVNIINcBkZlOOWYfqKbJsy1RnD5PKTD76/evYoIhZk3d5ktolm0YiGWgu
N9nqfRMNJeXSOOBWZy51QodCzsSCy2m6gul43tJmXIAT5hfiJXU+Ku9dOLJrjp7wFQQdRakBT286
Oz+nKoo3nAbqwUQj2VVhwveR8FCi+4SiRqjbslkQj1SkzlUFhTpl7I9KzgUJxJ/FonqMUu09BQ4z
kpDZ5KX2JIQ1cUxwCEBu1Ga6cZ19E2PjnQGPfuqQejjZsipEVJnfiWsEAsMQFX2wpuXYqh8T53Rj
s9nkGSQOzmC/+zxe16VUdTAXsUUzEW0t9z0JHPa/u7YB5EbKR/Xzjv+qEZpScM7sNyKI6Q4OiGCH
wtW6AzQBMPSCh2TcLpZ6R+la/5a2Acr2g5hB3m9sYFw10vEcdnGicwu7oCuMmbUssSCwyBx0MBbW
5lh1MueG2QtGhIcTr0h/E08VBDJRKd/zIDRAAf1Y503qD9dG07tO105s0h47qrjsQh8Cz5FjH4Vs
4bmCs/Sxs0bez3C/qVBH+cFNmyTf60X30IJLYvLWjMZc2Sqa0ozp+LBW2jzU6BCfErmqmwD+iLtg
wYph7cf2B5+1qfEgVn1aBJCfiY134mliTrqtwr2XOH1qet3tAYXpfg79/mZIsvFi9eCj0ksBdKF4
dGR9tR4bB3EWIbBRlzugacACOHp4KbhPP9TrXnPCRDFkor8lsUL9pUMOWMe61rtgm228a7GzsU+q
LgZty4exQJMKZ1ASKEJs5hpLF7mDuBiIx6U2RT8o7wCvMVvAf68DLImiouFrfZZj4D0T08VXlZjl
oquxPqZ0pN9k1C5AVEvMQClDGhABUXb51GfBaYqT9jj+b1u+Z2LXrcObdB65pfW6bj0968MCJqeY
YDb2DbQWK0O1JBdV15Cx7jTodpHZfcuj5Yl73tjmFPl1P8/O7JcZzF4jHGLuAL0TKAVArd4KzPrB
kdAqfBorBYhKfFbgU4YlGk9ERA4Yze3ObnLzNfKFuhFBZ6+yhu7qOw/Hqr3JZknzUNv0dmx9TK2F
DpgdU+1ZmO0xpogKD8X1hfpKVidW+YDlMyzidR557doefT76qPq8odoogRmUPB1r+cssEZiZLLLP
VUiTSzKn7aEJ1+ou6mlzaONkNXlde0NzliqusCLBW8KBb5j0Sk5Z8tg1OKozTKCfTCWyvRmQjfyq
7UpPpBkW682SvgUknd6SYI2/xYO/7tXAaelzZo+D66XOvbAJbleFTkY5rCy5gwHCUGCdHSZvYOmK
afKjvK0RuZtl0C9eTOrtMtTxESi2PbQmreq3eJA6vGlTA3LQLr4Ap0mi4EkMbPTRFQgbem/nZHb3
JBXEgbKv5uSE5kB9qkE6inwQFeK9ZDG/1UuKfDoHy+9WTfLbEgZYs1i89szhL15OU003XGNmBIGD
gMT1hmMfxP0zXMH7Mu0gue5LMew7Oxw4Et1uBn80n7QaScoLEmrwBWMmNcmh702Jl89+K9NywLoy
CE4SkFNtZXWoI/ad2V5A94MHB8oCnNKoE78HSexti/H9XTTS/lcEayF1QeFrrujseE9pEIkayLOG
XSQqa2eRSTzkmrpJb5KQZjavcUAeQ3DNQPUqXJN8GOv5LgpkVyxOVDcWn0ZeRXG1tU2Iuydc3+o5
RotOo4b281W45EeH+Hkb1pmGzj/6S3go09hemiEMm1xj78qh4DQAcWJNbuKoH65tUmelhC/VflHj
uk/9Oj0HfVZB06T16RXlTPqHsCkoYRcLAbqMeeAEZJAdqM3Co1kNKDWdPRLPkHKClnKhXDoUVb0k
B7mmwYXje7ykqMIOtIW5Vo5Ewl9q1itTutavdq1e+FGHvriPVjkhlcqgGKRdxyLQKozzuUMazHjc
f4dFAvpasG8tHfPJvke+3o+ZJROmUDGJTaBcue3bEJ8ZJVjRKOa4iXfdYvw7rBWzUi/CAzXqqcce
Sw+lZA36NAngu1dF4rXqSeFPc7gPGF40AXJ7DOpl2kpvPsc6CvLRcm8ruQ+lWrVQ9ZLVkl9Iy9sS
HGz0OMgKAsgs3sRj9C4A29dwEndW5H2mAckpR5DMs9kCqsR68lhhqgmLCv17xof70SPJjF/v1gw4
VSXOnvG3ACTBNd6TpPPKWDF1gtoGhwh518EoTozX6X123lsmnFqtown10+KBF0vrHQrZUBdLNpAb
GmcDIIBec+Rns/WEepops6XNpuwYR9IX+aipv1NNLw0aMsv0VEWU/pTK+SDu/Ogla0hcRi5GR8+S
freKSeUOemC7bogQRHrZXpdM+wXsu31M4qXQy+xUtxW1jjZ64tUtbaHr6+DjCExi2HJZWW1HvI62
KrK+SY5473ibXYbA6wnHoryJsVyOn9YAmp4YdG7jXxAG0wF6P17VfiMYC04Q7eo2enA+9AZgw7E+
YmK+uRlhc3IxZmyRhdKOPqgOzD8CvIL5cyhghiYDR4KCTXIQN11IQluCn1+QFlFSupspQ3twAw8s
FpUhATvrcFq3og85VAV5F2+mxGIhapjuSTdOFa4Wm/2Mt16aDCpXXTdA/NHDf0JkD2gBcp/JT53x
/pbXE3+GvDQ9LLXvNlGg2kc3geaFY1uEBgoDHzH52HZTHsMaxypvpkHeadXNWF5izymt62KWcQVd
XnxUvzICd8Ietfh9nRnxlPTZxULg4k1RAbYDNbl/WrV2B5AiZgsot967arjooR7RF+bxLkIX8Dfz
M6/ouAXV2K78uTWIeaVKFWs3js16m/Ue6DZ/1d2NQv8Odf44erDcaO0rxNQel2E1Nyljr3MzAT+u
Tn+3jU2fMGyid4zjWftw6qTFuDQ0x+MSUYkE2p4c9UkF0p0PLWok1W/TkXgntPoignHmWDzx3gqg
Rj6lXuFHrtJnOfCp3vaaylsBiBzjvEN3psLJf4cg8I6Si1v2SQdrd0xZqGKs+zrH7II7hqmtdmEL
Nay1ZfDc9PzCb4zZopvon2GTlxUsU+2vzqPkDiyfOoIdozjvBjvBkP8qAgkLehi8o9k9w2XwMEzv
Xxt+Rx73izgGLtMPA2/XXbSABRUTRo0LmnkhuPKhvZsZMFtOW6OqcopmB1wfuPrcdGI8WBakZQzD
1dwCH+6YyKKdpXYFmSCGFi5SY8yLwfHm4MGfewOrLlCXiOIO1FNkN106eG+mDvRzVNe/Yn9udvOS
/HKAQNdaK76J/fc2uZ8mPES4nvgTkOlLgx9yHzdM3FPZ4qvHf0H7DeEol9UMrO33ol6xSBXyqdQs
6YrYRwOI+PSYWjrfGpb5BWSu2Y+UpfwJ7wxiKkAAW/FOjXsShNAsWrPV6UwPdZbAM4MwNEzWkGOY
oVlu5wxMEUsittNDb0kpEInBlRt6XqbQz0kYMIilC4veWIS1GssGs0NvuRZA0mEKUz2VbgjzI0D4
Soit6Ob2VQ9tg4wEjhvHrBkomMDIHGvavladn13Tfkx3EboRJRracB2b2vESrwbB3trh2zzhZ2m4
+YL/Xxz5yVOMbIboqd84xhF0PBftsZEQl4jBw1V0Y3a0KpPXqG0M0inajK3Pu4d+aeIfqcOP44Kv
d3Hl36oR9wplwOUc0iDbgE7LfkFhADM1GGbY9mnFT7pa9RN8/abdMqfZa10l4h676eN3w9GHQ78W
Lnll6KHBiHH4qD3VLgOWnYVc0K+TQENqWt4yha8G7L/ANI1bQv0TT44rUWCooYtPNQvbI585FmUS
ZtqlGLH/4PZLsKLFuY4C8N6Ol6lHnPUgpnc1UZY+isDvr77AmEMJfQ+wIWD6QBRVckhBZQfBz6UT
WTlVajzKRc7hDjs4XlBKOrss7+s5/jFz4UvkvGhtdyjqalqm2qHPGVP/KolHvmNC1t1KV4MmhoUo
/QlZvPbVdTx8WL1suvRi1GcSCnKtp3a9t0aRazD46H5ZAmsn9GzDp94q++Ijd54ZKIkybFDdFLEb
ZVYAsSEM6l6rI9KGe5HwcZly2hPzELtkuvNrbl+Jm8clry2m/Eo3pHY69LGBecmwICCVjYFRr+7b
8djDNvny3mlCx8ghZOYWTMZvEevlefkfzq6ky1GdWf4izhFi3trGdo2uoafbG52u7i7EIEBMAv36
F9xVfbqFOY+tF5KRlKlUZmQEcSU5qDGX9Z3rtL390DPRH0OI8Z4slSJF7adI9NhpxJ9gucm3yW7D
6Y7RMPTPFJ0VxXnq6PBDBrL/UynRQgPRyqqzi8wulowEIMEMtfpKK+T3d0HBknPauBp84/aAM0+p
Fb4nCameJ8j83ufpBNc1ecMNcHL6dXATXBqNzLlzSGtvFoGNkPHAo9RCCutgB9zqvZNVBsTaTWEv
KgK6X5I6X3I+WfJMOLqBz6Ut/fJnB7tMT3hKodMeKXGEzTdEF6K/87sOZalc+nCVvkezN0raEl5b
D/ZLZzOCzrh8vJ9IE7Vf00QKVHQLAmh3ryY8rVCIaaw4aWVV4OkkOiVmk3LzZ6ZZ8V2Mzli89woC
5QdJqiA7T4VEEEt7yaszIslyOCu7kWDA6svkj1NSuK6INKOLXCTijF2fhAUwV6WfuLessi0Qwjet
zf6SFudA+h6S0n0guL+HgnHQnB1dZhXeyL1T3sKK2dmyoybZ8VoAxYKCgL93J6+cDm1Lev6aVzrL
xjNK4Xn6mnKKUjpvg/Q+51QDIUB7PEUI8nnWe1sOA49T10YCIEcG8UbnSv1tWxgTXjqp881DCHfr
lgSFyNZrUFOvAihS79jEM/9JUOQMDlkCApJb13dsCAUTB91duWfRZ7fKA/+XM1olbmDsTjrtacWy
8E6nSBs9TbqHrPcNOBbHuw7JIcAUhhyv0twfg/aWoqZs37QgdfVwBVVQAsezMk0e/TZv+ncicNZP
DSVNcFah3QW3AHE04VdUNKCZgeoLTBPM8XhR+QWikoSNWCCGpBIiUBydYgdvprC0tuAoggeBCuIA
L2tQNHWUZ3d5it7Sh6jj+hEJgexCkLxtd6RManoKB1rIM/KkoQX0w5QnBzXl02uqHQtO0c3QBevb
IRDXDLuMWJc5Y3NIRRhZB7hmpHeckhcvaDu2h39oEejwSTRe+QuKxHjPVtDZ4vuU9xk/AqkX4Nmd
4HH8iCzxWKCsUuKpPnY+fUAbQjF8h+UJjgw3goxzik4iOwYcD8iIoWdIvvaudqdzWEj5XJR2CDuq
B812qa+re8hm+r+rpq7sCcoWJYstv8vHbidr1ZVI5HVQ0HVQ363957biJdynyAf108aOIZL3m+o3
1VzYvwDdVS4wRi7RajdkXjXU2et1BOO/PA2fQKk9ExucWXjSkxAQngBphxgHHijA7BEAq0Og0SMX
BVGJBlcAyqA38QW5PEDt5M4lJdJjg/6OvFmxS6S9txwb8C1rrYl0AX76H0J1mcHDRKH/nhaIuzPI
VcVM4vF+/auXRjc6fGxcDT2pO/LOAW49s8mNYlZY/Oe20Q08sesR3HrAB72HPALtbeE5+8Duf1wf
fAFv6hqIYgUEWEc4y9/doZ1uhYO2s7wbO/QwAj93fYql1TFxxV7qyr6pkvcpx3lFGaig350C9cpt
wxvI4jYYx4bjOvgbIj+7820EfR7bJEpEkDP5X9iyqu1+oi4PkJhOix2zfWSMG7ENze0aeGLu9mzM
PA0kX1e2qPymuJAbZ5MSL/66gSSmPBy8quzH2M9Ij3qsLJ+FiNwztpjthOKbJHcwj2HxtXaAeUPE
EzuqKXdh6r7n45DEmzbXpIMP5QzScNUYj1iXUYRxoaKNQ5tGa8NRQctnjEvQZr0XAkjNfWcTq1pp
WVlAi5tcWXmDanM92iquPACMpskvd1RaD1kPdAnuGrICSl+wLsfwDiJyKNeOGGPV+i/tgGx7GVr/
bFt9wzkAt1zyGlVXVLSUvc9DbzxIiifg9dEXXI9JQIdgGSfU91UMysjH0LOQslf3leuu8MEsNAWY
BHQq6AoPyC2cSyCL40zqn3mBCkQ2UGThcN30yMs8bfsSw0uEgH0IRKEKYC1+p6z2O1HBRY3J+7bh
DT8hStxdmcBCIbX2FZGWe0Mq30ZcZjcr1/bSITJ8hcybtAlznNWwRVJGQi32wFO+jQYMmhP/60QR
GyPMk4GK82x4SH37YKdrhPYLf9zkjAtJFeZqdFScltmbGhXevaWKDpvWnRqmBXLHgcliVJCSz2aF
rwTHqKjkzuobfrw+xZKTMCzMweOCWAW4S9FugdoWstx6jC6itg+6AQxv2yTGBezrJqrA8qtid1bk
BjwNom5DIg8E2NVDnqCMfH2epc2Yf//Q49MHunPx1lIx1blAhNrRGKTFa1pZS6MbRlYivcQpdDPB
Cch/FhO3kYNapXdZ2gfDxFQNGdC00ziieQVYeAY39E8w9vahQylh2mnLGtS2U2XSkAHJ49GgxKmq
Mze2pYhb5LhoEa5swsKXmFRkEwpWNNepiifkD/c0mdghZO7XvgdiDzRN3sv1vV6YxiTJy6axBCRC
wGPYDOlhr/oyZuGtLj1oRIXyy/VJFlw4NRyHMwA2m/AKDSsAeOwnMX4tJBoNQIoR3iaVj2pwWfCV
5t6F42XS5bXu4NIkCtWcYPslNLf+2CjIv13/kKXBjVgjbJnWLoQ041Cl2f3Y+PY9evnwdNs2vOGo
0GaV+3nm4r/XDNhZJM0OAQB6f66P/i9Z23/fdL4ZBKPJJ+06Muq4nPziHhV3fxdK3aJnsgq/oDWJ
xgDiAd9V5lAwB+SwC9zhxdPIGoFmao0t5rMl9KMomH//4FyCzHN5weoURC4Xv/rpDn+vf93SuIZb
YUAMlVpPyZHqFjbj3RR6jef8U+aT+T8bXqWtJGopCeGoR+jfFsVbOHG6m2rgtxp9J4GonhI2xUT3
p9Gnx23fY1zlTYY+QV4UHAxbaLtSNHq3a7bhJTp/j2GPBdLRAHg7WKsOJZHB9cVJAB61EsnO15F5
zDC62byfOUmLcprmx07157BTKXDi/C4Hdvj6ynzmTebxDSOE8FiKLjvs9FDJg1MA7IfiaIo0Q10f
Kdu2/Gb/fjuMIgCkMjmiiARMZeoBLEizFTtfWqHZGX+wgRHC4ckEiXd8AUAZdvqCTt2Do6cNjcvz
As3Tfhje69xGFh4WyAPwB1q8JxJmGxg+5qEN6+38McxLJsFkn6N9pKtcuYskClvIyL5c390FOzZ7
+CMrBJK61gl0cFx9AGyfozDPvJUQamnlDUvOofoylDVOftMOL32RvSuX3ZTS3eLB5/UxrJbbEinA
EeuTilvXqw+yHzYeSNNmgShRaj71bkDvvS49t0RtOy9mkz73gJ0dJYXB4jXblOI+0HRF7mJhvc3+
/BLKm0OLu+RouX+FZI9WAtykfL1+VJYGN65L5iFjVORY7LpCNrwEEVsGKAvIbMmf6xPM9viJJ/MM
O/WEbQPRWCVHG9ALJUdUj37r0Nt5Q71yHhdOu9mr74dILUwTZiBVexOO7VvnBHKblzEFRZkAvgVt
0vyInodnB7BvllY3bNIb/7rzv15GdugEbYEOOLpa632A3rY4ALzicH3plxbGMNQiLUuvmzKMTp04
zH5m/RapHpioZ5go2uNRFU1watgAz57Z06VqWhZf/9tLR9Kw0tQvg6yEVz+iAI7yvqR36Bc/gjNh
xf8uLIuZ/85b9MklPQOFXNf8bmXwRtmW1DrWxTWu1b7AiwY9T9A1E+QiC/uu5c5KvLFgR/8RESWs
LNwImzm29LkhESBgDzlaxTorXRFwWJrBsFRQ/QL2VpPkmPcduw0EACMh+pIe0KYgUGka9e/r+7sQ
e7jzvn+4Wpu8Tz23hj+jaAtAlWDfR/zg5WifLYA1i4S/EkMtfc+8/x/mAbzb5i26Go8ySc+ZRdEs
dazacj8F4bfrX7J0kgzzBUojs8YQ9wmzNZh4hYv62xSsEeUsrZNhvmBdQDeHsvkx1dnNQJp9qdE8
yNM7uxv++l5y3PYRhi3Loe4dKlJcL/rdS220qxUrWcel5TEMuXS8FAVGxH+ksPZZpvVtnwfTyq24
MLiZDR/8KnODDJ7ZcWcoiv8gS3fF6S8cHFMGdSotnSiJbY0kvxca8CNgaZ/aAlvARrSiblp3M1kd
gtCSpz18v8W0hKwOEOK2BajQ9dGXvmH+/cPhr2swHqUytIDnue/JmRfjyQmngyO36FvC1ZkZ68RC
9xo6UDjkL/Jjhd76vJsex2xcOTsLl4CZsWZ44cpO4/+3ABOw6L5i36zS23YDOIbdAhk6jrWD64tg
T28aDiRViXh/f33pl06mYbcqGJwkp5IfZRsOPwE7GXdFWKtf10df8AqmZoodTd1UMpEcg+YhzLNv
qThOmXPoIQ7ir8YlS6tvWG5TEm+c0Nh6zAUBRijcUbT+lmO+4nIWDqdZDgoFqVw8znGXVeWN3eiv
bQmCKBT/efR+fZUW9sDMhQcly4aI4o5RWQUcOupNFiNr1cSFLTBz4XVVVXibI0AZvQpcHeKAMOsA
SpbmljLenUAw/7ztKwwjzspUlgnwHkdBmkOH4JACsrJtaOMSJuiMStCSyo+NaA9Fl9+A42LbU4jO
e/LB9RALeNKumSyUcsWbrac7z3G3hSjUMFzQ9FgsB4ESyGN6NA6rL16QPAX5HdPByrWytLeG8UZI
o6cKTSDo4rtF29lBJyBnUb8JpE2tvv16ffGXJjGuXK77DoV0RFryhARYc6xDGDHIhbomnI62s3IF
LM1iGHHdVwPALj4IT4Z3QsYvXtpc3MQ7j0XywoZyxZYXXIWZKw56r0CrMsKHnJD9zMoVBCOioLXK
9NLwRkTtlxJdxXy04maI/qny8KbKwiMQQF+u78SCJzIlVrw+s0eQy1tx6gfApA47tLwcrXSMRdWv
nKilLzCMWLlBykiO64C37KlKk9giwb5zqpX7YOkL5mk/WFsDbaWSVjUSD6T8fonEoxQWmJemlVLA
0vCGMaNHdj6pE8IsFb6gYfTIafojsKOL75c/ru/B0gIZRu1TtHGAAcaKixytKKwqfnkiAYtWJzaU
7hGq/JvL/7BEaQeaKg02iWPUOX+ZBG4FeMdy5bZf+veGLXdgf8zAyQ+XRJ6CmVekv6v8NbjQggn/
m0z/8M+DqAbAs8PmQmP2PGTOT8gNPaSDd/Ir/RPd5fH1HViYxlRdAU0KuCHmJ0DZeN+aOrgJouzi
CQBnT4IPa2Jyn+LhsA+m+orqyxCAZpwlqDMC3HcnJ8Djwb2QNjfQ1eCTAFXtzwnZ/8D74aGnokIX
IdQxqiROJuhMgMzj+ucubBmZl+HDqnLmovVifkqnRbtLBLpp88D+o4d6Tc5qaQLD5Fs7sUfuIHhF
N7R9ExTavys84cXeqNeengt2SeapP3xDGoF8JbQqfozwTK9CnoNCMPhBmgqQ5HbFc80+9pPUnSm9
2mTah0lauEBKoo/AzDd7L49+clb/GBJFocSKFqOEJWsv0X8FiD+b0PAEKUk0c+YDQjndZdl0UE7z
Wk5/7OzBH4Fc9ZuDbzsHS76xvj5dPwyLkxo3flG4fhJ5uPFl8dqVoM+YW/E7ZCOCFD1Av0lK43AI
Y4frO2AGVo5gtLC0htcoRk+nnefhUsiysx0m98hNhNhJ7sgTkNf7IHkHqf7x+icu7aMRCFiZVcG+
cRx7P4jLgJ8mtATWQQesdRlXIvjd8XHlZfX5d4WmqCvIPYFZVyM/Agl3S73XwOMnrthBte5tBIxp
HoEEpBeH6x/2ud8KTZ3XyEV1KSgwG95CHoDATd3tc/fFTp+D1SzSfNH990yGkeEspFeGDpTj8BQq
u0NDbMCa1xKdS0MbbkIKdE31An5I9RAcBAQMnWN+4aw49aXRDQ+RdEJr2Sqca3u6hV2dQO6z8jj/
3PmE0TzlB+eDhiFNSyoQNQ0F6Pr+6ZMXpV9zvSZCsPTXDT8g0eXYuD78QMTt7lRRVp57eJyVG3vp
3xsGj2qY008CtpcWFEK1dTzwMe7x/O+rlWfK0v83rBuQMUwwlKg7k+RAPe8EaqmNu2rYsmcBve1y
7CraKfY8kc9bS0Ghqd8ypk0yNcq1Yk+76uRnQfSgJybPQYNWuesGu7AwpoZL0aOdSwmFhGkIChk3
eNJQXVlxqUtjG4YKKlWrqUnP4gL9jySdS+YRe9v2vw1LzSx0RBd1i4ajNqSgaABMDM26W3Qe/Qj0
mv9rTmUWhWBEQDtTNzTNCXyXIKSV/hryYmld5t8/GCt4uErPGedmKVdO3SyrVt+i1cnZIIM7/3nD
VtEV07psGlgcTiz6RZOk2yeTU24c3bDVnLiqr70eaQpCoMWYou/MVpuwQvN/N+zUtpkY0FDHsTTk
hnjWGZH8Njs1RVqSHLX9hA786KLJZ8/p3KbmspWjPh+MT+4kU6QFOtuctc5M0YbEgQ1HkEvvEYSC
mw67qdHCZAeieRtFLKQABRQwOvTRTHwtK7H03w0z1aNu0UqK8zI6zS6qQa+U6Xqv4d+3+ZjAsNV2
sApLRoEFPiBkJFQLLiDWgzVz2+IYtgp2IlAcgVHxSEH+YGX0LMJu5dZYuJdMVFcRkD4EqakVO2Du
AG07KIcqd0IHbP5tSLLTtv9vmGsQEZv4k+DHwglBklI2IEfMV4x16QMMY60z3jdZn+MCaZr7MrAP
UaZ+8aj7Vog1dQq6NIdhsmUG7B3xUPbhLpitk698KoFSBOVSdtAAGDh2uM/zAcTQ7a7RPO7Ub3cm
jxPBCQXwOgLJpbB3SDd3OfjjfH7blOltzb4xKz9B1nBfoOmcr+VOFjzvfyBiIp/KCexLR1dW444z
9oBexDWNnQU7MhFiFLQ/ZevCB0w2r2faoVPmt/co075fPyhL4xuJt4QVrmplhgJSnh+SMnpgnN12
VbhyDpeGN9wAuHlBIQJ26yO08IK9biqxL4ZaHNrKWXuFLyy/Px+hDxdf5LQR2gIKCyyX5Zkj6QYW
vnjb4sxf9WFo4VT9iCbN5NiDqWvXNN3t0NHbgaz2ic3L8ImHNzFiXlMLXTnairUNvpwhmqw9+Ivr
vQdWpRgutD4UU1sdtn2N4RPSgQOCKRSLI7e6JPnIdlJOzYH0aIffNoPhGUAowkZH4LCmeUH3vXBO
jqzB4JKyFdezdJwMtzBYfgUIEGoOHodQjWDdnQ9CCtAZr/n9Bb/jG3G3jipegDWOxdyX+yRLjz6a
8SHfcKhB2rxpkUwI2czGIMEKawF5297btn7s0/6cjcnKEi2Ygwkj412rvCyFd2Y6ukE396G0tiGw
Qs8w5lGiL4CBIwsFMTfO3OEBxHcrl+LSvzaMuEMwkusaj7Wok0f0n4BntT5fX++loQ0j9gIQ4whw
msYeGaHxUP/OJrJFuhCRpYkbS5vKBkkSMEYJtKBBnKv8eJQBEhUhng4gneMbv8Ew3Xz0Bg68O1I7
rX+TjN65zPXKeVkwKVPhxU4mpMVCDD1V72P7itboXeB+37b0hrlCjEPUvodQpxwjEEl5A+h/NgkI
z2tvmGotGgCaFf54gxdaZ6HF2ql27fh301830WM92Gl6P4Mj6J1Q71o3ynfgL1tr7FlY9P8AyAK7
s3XDkXJVzUuTg/oxsJEBnVY8/eeZwNAEkUFdQLKRIPiuJxADQVRmKJgbR8p9zMHzikSL/RC0U3x9
pRZcptlO3SZqmCAxYcW8io4Ixh96SYuzbt0K7e9dtc1rmmgyIH9qx5ocqF004T++G/52++At4MPr
to+YnceHm95zwB/s8QpBufYO3BaovICsNIUokGtt3BTDhqN/yfCaAXEKKh11DUIvdyiQ2ynO2YCs
qZvcFEH36/rnLB0A4yLuh0YVA9gr4nZoiriz6BnocHCiZ8kJAj/PQ9aVR3QmrmSDFzys2XZdViDs
ykGVGJfgFYNCRfDkW2It37NkKoaZ806FeiqQhMxHETOQxldodiwStrIrCxGYiS/TzAZ/tWPjnWqx
dD+M3mlCmpPK8SkcVb4fWTSsnOCFVTLhZracAEev8STTZYfaeQqqGyB7LDvfX9/zhfHNGjcoLEfw
/WEXoPXwxKzkDHqGlerwwh6Y/XvVCGZNNWGRGsfeB3lyITXQJCl5uv7Pl4aff/9gfOBuA44qxfCD
BwIcMErSHhzrwRZlZFwUJgIPO0j82iLYYgaq0Cx0fqgKucMBjWkbt9aIXmjQZiOkXqDGQJv0BAI4
MIDUFV+5oRc29j8QPC9xaOIjfQWFCr+5UzKyOKgmgUZ6vr7+SxPMv39Yf7eY7AzcPSzOaPZQZNAF
oGvB18LWmhC8DnSM4KuBTgWrbXFfBbrccXAmgtlxTQhv4fpxDFfnOwOSAByHxy7y8VC06ldgp5fG
1ujVE8EKtGBpEiOQ6cah5u0E6LvOWbLPrIbuO0hbprwYDiBhXjtHS87I8HUu8KiuM3+L9Pu4BPZs
57V+tEN7Qoy89E1mJSvh9sL3mMg8gDpqS1uzx676M0QK7mRG3ttR30D0eOUKWth5E5o3UQ7e9BHu
LseL4RFaAzXEIMAvBLGTQJVk5epZ+BDbOLqBVUAkNRoR6YTMUbuoVNks+FVARgqKBdRz+zU0wYKR
mGjAoAkKt6MaAWGETBMot0UM6Y/hsMkE/82DfTBBGw41TWqM7tfQVi+g1QYxGyE3jm442K6NOKgN
YeDVNBSvvmDuja7ttQBwaWXm3z/8d2E5HQiaOgQbbLxInT53EY23LYsRM6kMysZI8yJlYXF0DvRV
lh68Lsu/Xh9+IUyihu8IwTwTtNBWjFX4WtgUzX8l4K9/Q1TmvVzeq24lulxaIcN9FAC2IZ+JDGFo
82QmnKiPGZgrN+6u4TVIltpBC6aAYxh5L11mH1wUnFdutk8boXF5mrg/mxV2AG1GPMxB5L+LkCDZ
JzW3oOPDw12XDQFUwIJpl4A3cOcokKBJEB0Tq3zvtde9XN+mBVdiz9v34YDhJgW16ghv1XEISYw5
lP8gJGTlG6IbcAYRY3eSYHRJEpXlr2lq/Fh40Ema0tA7eXBXK8v42QGYpzC2KAHkxW8ga4TAycdL
EtYOqvSMcO/8/18h0BGZeAxoc3MF3rzyl0zES+8F/jGVwRGM+vZp2wTGFvSTXXZIsroXd/JfFGDF
oF5zs9gO6jX85Ge2OH/CfCd+2GTqQKevguDFLN6nXkCF+CePUHCEAJ5fnoYCZNsj+GkPVh+olbvj
s2M1zzjfKR9mFGNICqW0eANz4Qt61t9BfY2ychaVGxdtnvjDBCRIxo6lHcTnfBwsxasMCDQIC9aB
/2Xbtszn7cMMU8VCQAY98ZZLaHzKOk/Ro1HKgycCtfIRnx9dEhkumI4gDlLQAL5twQYP0vo6QJJa
o5FxLehZmsBwwlAoTZo5zf4mg+LFL2l4CDKI115foKXBDdumtmUr0IAlb0qN1i7se+di1claK93S
6IZZu0UpGpKM5ELduh1ikaW8/Zp1DJya1//+whE1sRoJuF0lh5jlr54rGvc1VRAeBnV6p4aVx8XS
DIZhUwYtJZ/S4FKRyB4PBNvhHP0qsSaw53OQul7/kIWVCg3rhuwZcDI9lPSSYijFbT/ajQ3TtnS+
glVamsAwZh8afsE49NPF79QjzWAIWdBsSdfBU5jIjXaEtiztBL1AYTLdi344p10PAfUS+iubqMEw
x/xhH0y57dAmVteTeyEghT5AQPAfCapp6NZtKQnPH2EYcuJlIHFqcnLxBUocZzQEohjnCt6rlUtu
6SgZhiwtyxZQHnUvfZHPWmSzaF5CoA3WdenKMfo342AWzOaPMOxZeSXnRYiow0cZl1/aEbWCb33g
leppDJ2xHqDcDMnKJ9G2Yf0AuXBRflc1971w7ydVLSDDHdrBj6i1xfBG/LEfywOot3n6XYQUYhY7
Jwxx162syNKhNPxDOvqQ3knnWxMi1vuK5v3dAOrheJNNmfCQqOlkywboB4PSD8IrQpADBFa20DNg
pU14iKBkLFhaTBdCgcVVAuK++9KbG2S2/XvDI5B0oN6Y2zgtEHIPwdX14OUq2dCbNP95wxsIh0uf
TGCtBJ9tMWsCaGcXAW6x8agHswl8MFaFNw9NaUQuyTRG9N5NewodctpEKXR8rBaEvtcX6TOc7fwd
hlOAxF+ftaOgty2voXhBkDEMPLAjz1TzVXlXQZfKC6p79G3+vT7hgg0HhpMIdQRKmmlSF9ZAYXoK
yEmkjXVjox5yvD7Dgk2YBEHVzICYg3rs4iLiAwGFZ0ORfmM8FBjuAYpTPqgzJeJsKCpBrIzNZZZ+
R+zeK4811N6rtTfDbMKfOCIT9MEa3wnqaZp+y5owIFLyLMHdsBMptNWjOwGNxfzFp35FazzHwBF+
mapqhLh3paVvP1UMF6I6QHUF0CINCQj2pectGaKHFuJh0wj1rKqoT1Ch9uxnsKRE7isLW0ovxPWY
jHYp5L6gQJ8kfnWZLEdq6wBGyTZQu3RQWYH8RNdlbyzo/F9och4vkJEZ02Nb1BBKoB7EaV64sJLy
J/q2bYglyLpS4NtmjS6jU1/aJIBgDRB/D71oApLtpybL6+fIZpo8QvNB58cwd6P6HbQWY/YrRF85
VD+Z57V/FOifiti3Mp1G/yTAwXThMWF+6TqnKBeuH914WU1ot9K6sHCYTOoh1dYQlocUx206lfpB
QYfghkJKbsXBLhiDiSxJqc8VEZ6+QBc9vBHATzy6XQvxEc9KmhUL//SBDRM3GYimugWVgJfSW7zj
z7Rqod8LsRQ49mfX927aQfxO/PCcO8PXCQSYEelRJ4RCwnVjXPAvJrqoogjk64Tr34SA2Z7q4Asw
e69T1tmQUU4EhKaSP2mQ9zsnhxbx9TkXHnomJ1XLQ993QqwqhX6ge5NTaKHeuPXg/5RjBwa1A56v
VdTEoW+T8hxZvnQO12deOC1mtd4NBR+5zPtLD073xt/JDGI5X3oU5uqVJyV1F+YwET3IcEM5tZLQ
Pic6ZLciL9L2C2o9pVXEoWsp7yTbFvI20JDy5V1t9aAzcEcUoYBjprV+8sCw1Ny34D7199bAQMAP
VTkUhrEbXbsfLFDPf9UIX6bbpEkgzun3ZZDeCRLhGH1VmYCU+WlqKh9griwgRb4PWeUJiMoDR6Z2
JYVmJ5rvGgAnjwTynEMCDZASG8CUAyXDvKeeDz7O0lNOnOXJIN5JXzYZUqlVOkZnOoLL/LlhjHYv
VOhBPYCTB2R4kF5S05v2cXM8Stzl8muYQ7X+B16l9vQQFm1d/oUUu2O5+6QLlYc0UR40LYKyrCms
C4QjqPVKc1DgvTB0OYHwEkk+57mylXD3acLpqxgsle0l8wPw2MKj5Ok3IXtp36e0z6KvKcdAhzDK
c0iSFOPA0GIxza5f5qwJIfkC6q0T9gIaTO4AZq4YNWqQIPVQk072ke324HyAXHP2GBDqQkzGk9Z4
iMLWupHp4OZ/OXohakhOQcf+okUCGVKQ6PUhuE0qtPJULHWT+1SS3Kt3OVop7bOQFkQu8jZz2rdy
LCBwuBuRamzjAY4yvAFjXT49ZLWYkNYvLCgaO5Hfs1Pg87J6T6pchmkc9S7+o7Kr4qkpoyi/7y0S
VhDXQ/wOBZkxBTcDNjbi7I0hBeQ9k05piLyxAmpoRz/KINzQcj/32rhmEDXRAIIGQ/4lFa7tPaNP
pEnmLU/J8CQSx8HTxgU/BdbR1ykrf0vIBndo1AxciDtLmoR/SxeVwOfGZqUDRGXAfuEI4U9XNArJ
ReRK6+6YDnhBtv9UUEN2v+dQStXQnkkCiMuztushWAzt95FALoe6X7oKd8ph1mYtDp6TcvkthN55
dZMSC/La7RDJf+UMuuYesZZt2zuW8jqHNhoUIeRtSxpow1Z9M+wZTwZ5m/kNmqlYb1ds3xCIHVQ6
78If0PdGE5Q/JlBCkFB69c/EAz0lIihLV98TiEuCF7YsiuQQJjkki5jwe4hCQum5PfpO1VTQO/Bq
FxIbrPWO0rESyK34QZ3dqKJqw9vWxx16KHxV93c1pAgagAcgihX3JXzXHXH7+gtaz8ClXtpJ/rvF
na+ep95hs7Q2PsS5rzpgTW6VN3n9bUUcDcGPqeU4vNC2TapT2kCL9qGKpEgU5HbBPpYe6Gh58g7m
JdWetXZJX8hk5+oZfPmaALFWRn1n7VIGZpw95y75CgE9hV96q0cpZkeDAToPjoaGGRBukJopG5aI
h8CjrP7K8biNDlLroH+sRNEVrxROIDoJN83EBZQpkj7q2rejV1p7RbWTnjOhubLpcmgvQH2ozNS7
jFTGv+iAQ4sezNC2t6sLnaO4bkPrCmqrHcRheMGd7JSgjQz8pkEo+VviuJ6HEkgVAq0L+RRrH/id
FZxspAPZOXM8t7yBqjGUsV0p7ea91bSxbtHjE5S7qk6tACBNMAuDa5IRx3rqAzfroOqWleDQBNpC
a7qnkFuH5lDquF80ghsGvsiqb9khyaElcbBtwscfGKPvQSpuiQh2NPAEj7hDxHSxlq5duiSMKFsF
gElSqIRehFZ0NoA2r/BK4fn7povOp//7PElsP2vVGNoXlA8nuetEmYEWqc3YWru+Pf/TT8Jfk7wv
l6oIEBSJO1Kip41C9nafpBAkJP6BRtV92/Oz61oCVyyCh0oFf1KnP/OsurO8cFtuzIRquiwnEnfs
eHFtaDciRwPhkMxO9l0/bkyZmFBNaGulreVzfenTJPoKaeywOEBKZRWyMT9HP1lFE6sJzRaQfaGI
clFEM0TwvD20RagOgvTyRvv5l+vHYSHKM3Gb6HixM8gYibsQOsw7Nxq/hkX1JFv+Zw4tQWp1cXX4
UFIQ6V+fcCFwNskAobMU+Rnylpe8lmHsBzBkCgAJNJynNdK7paWbp/7wAk+pLumYpcNF65CAV9Y7
pF3RHzOnP0TEWmsy+ZTOFtG5Z1iqcNEWCpEHcktIeklqiISHENLrATrueXWblb/z6K1DvmvXIFDf
tniG8Vadjoa2J8NFNixDxRYBImPI+WZjtJIdWfwq45lsIfUHnj1neISOa6/wLkQgAmAGrkn52DnQ
3xaQW4LIu/Ited/lcqxunBq9QrsigXB6v7/+oYt/w0iPtf/H2ZctyclzQT4REUKAELfU0tVVve/2
DeGVRQghBAjx9JPlmYv++Lu6JvrOrrAFaDk6S57MUMis7eP6wCTCnqFqs43L9Z7VUm/zIrqCQp9b
a6dKSGrxuxoCs2eefML+LsGdFrcWCGa6GlgauBMXuY/+2cugiOtzZYdTn7YEeEo4Uo2IJ38fmmgD
+cubIeZ3gw+hcx5d/QvqBlBKw+9fxRQyT59P6IlzvoR9Diav/FGRGukH/1bNRICMF3MGySaRMhk9
HU95Ba8w9Qz//fkjj9m6DyzYEvxZtgnEPRxmEipYCDxGH4ExmLCgKMmqyP8eqBlyYh6Y97+CQceB
XOJAVZ55voaCNkoIgqBzH8Jbal3po+7V5190am8cf39nWAS0qpBTdTOOn4BCTcf9ddMl/pnRTy3R
wp5oFoY9hE6h2hdnRcxTTZEV3o1DDA8nhTx7OF1mGTpFo5SAwjZ6KxvoZ0EnauBCf+3eXDKLQdGy
LRLUWG9NrKo39INASDCv6z4zEGDw+DmS8RN3wFLphyMLFVkRj7d0Qukq5w5SfB2AFT66ddafL9Wp
RyzMmD26ygWU/ZCFrbsaoWU1gEhlraK5G3/HSZy1Z/ypU7t8Yagk9xEh+nK4zSbOnwm00P/vHRBH
EPfkZVAegiw0Z7BZJx62RKTSeRynXPryMLTIXQ+zvSnhN2mNIN665m5U51i2TkzfEpCa6zpoQAQ6
3vKqhUgug4qr7SFQ2UON9/MFOmUGl9BLIYLYb/uS7MNj6Jfz8c3B5HFe3JYAnuVjscsFy4Ha664R
VJ7JzZ44wcHRZXh3gsNMFq7LJ32bAazgVmUQcLoCAXo/n3nAiQzWEpApDRpzFffFwRzz/SREoIUV
cmFfXsmiQftyexUk+lzx8dTnLAySbGdIGqN/+YBiEpIVkCaGnmk0dl/BNsKiLiGaFi3oYwwF2Vsl
/GPo2VUJBbmpZZP1th5Ut52B2qrDN585tid3xcLDEYZ7AKc34qD6btwhd/IHCot3uDwuQDQBxVEE
/6nocJN4+fQMIdHfn+/GUxO5PMUikhzROCYSod5FHhdiO1VQQ/3S6EtIZRj3GULSBruuBsdzPlZQ
M85l9zWPZYmmLFukotF+xRApuOJJjFCPjgs4819796MpendiVIJEg+hHdhurhqQJKcxmLtDc+7XR
F+dRtqXBxs2P3tYIHR7qebQ9oEqr8i9O/SIWsIOZ27Cbq0M5BBpCHURjV4nInas6nzCUS6ZDQUQs
mG9G5I05f8qLUuuDw7HZQNk7YdvPZ+nUQxaeARhi67KewuJZwGMMfSCsmjHZzeVXoTBLsOOAZGbQ
mFEctAn4AVlOeW1dTc4c6lOvv7iLicopS9q5eIZwlAYSKYrTovNve2XP0WecesLi+EIfPmJdkky3
6OarNjSy80pBBjFtEmhhfWkNlmBHBnYYv9LRdEtNe1Uy/dPUDXgnkYr/fPwTFmgJZCxtbwMRifE2
pBbc9cQhnXoZ0KiKznzA8Uh94I4ve0CIhzx0PtD+tixbqFom6Hifere1rgRY5fx3nFiKZT9IOY96
RKVvuC1pqVM3m58UidK7pAjOSVucesLx93cWKTeeQ/UtrA5hV9poX7k6/xmpKZi/tcCtV5efr8eH
TwmgQfHfp2TDNAZQcc6eSg1XS+btC0QGxnsvL+Izx+LDBQnCJehG9vCBkdlklxACvUbH4oZw5KkQ
RX+bPehmf/4Zpx6yuE8zGXdRVzTtLxNnPnSJmXpxUGe1qedN2bro+vmcwOOHGxifszjlmKUKNbox
PFDSRyl61206y7OVwY+zihh+ccQzitqZaUlwGULruLouE1BA5OiN5H1ZopbCQ/YiuBO1OoDDSHdw
udDNVqQojEI6bl3zEKAephOJAnjLR5Bgb0ANr8nT59N84uOXJX+kkZPGSUp/DUWIa4ZyhUxy46tz
fOQf70bUwv+7G4fWtOhMbv1fIQGYE/ipfGOshXq8teeo2k894ujRvjtW6LtoiOq5/4uPU9utVUWD
aEUIMfvZdc2ZAOaf7tr/WKEgXFblQ9HnwcRGUqWmhD46+yMmngTBC4WGd7fnGnrOZOekQpkmbDr7
R6I2JdYuawPUYGY1Vt0DhO1R3rwEKrt2wZ+gZAPabYhDOE621to4OBOhnFrTxZwfCxuwADL7jQb0
rE3tAMcqm7v8jIE5NfxivofYhEeh5PAgXQCqhaGYOj/NPXouVjyxnvHCcdNq9BwBLPvAoLSFFB6V
NmmezFAj8k5n4YDl/NreX1hKQ+JIBrRBo5CMph2S/3YNKbxvXxv8+HXvdmWW8TITkFE8oG/hoezo
eAmFyPKLS3BcmneDD6ZjvTRJ+0tbL/ZXkNaVzUWBkL58+PztP4wGg3AJmUJSLYRoxuiqtPTy8g67
+hpcLeVd7o33KgmSApgfFP/i9izp/6ldtbD3AwqWc4cyBMKmgIJPMg53dVOcA+Ydt/4Hp3eJoUKj
kMtUwuifLHbjXtQFeYC+q/8D4q6RS60Bd2xWteGcukb7f4q6UvmZQOHEPbbE21hI0NfQNmUHAvcl
DSsP+rvlk7DJCwq+Zw78iROzhNsw3ldKG80OToV2heTR1thcX/jQrTtzG59YnSUCpNSzK6coowdZ
o4D/w/QhasogRYmbMxvu1AMWkQKLynoewb/5S8o8VptSNo3bjZOdvn++oU+Nv9heQo4jponRg5mR
tCktpBVrH/7856OfWuSFC1HCVZnHANODuhPbwzGNUuHzYq/QTuLpsyWoU49ZuBKuADNg3Xr9HyRc
VbJBZtMmqe1LYyvQe3q0RODgR+rl8486MWXLQqEMhjLg2gWHwUeyE9TczXBdibnWZ07G0Z5/cCaX
hcJwHmNPqMBUqKWOY1VtIj3GcwGJcwVZwguVK4f7sfGtSSAqPXes5mb9+aedODDLhDsb8hGYxbjY
m6kvnuBhwtB1QCoOaRfac1oCpx5ynNd3RpoOIpG6HrNLU41TyrEzUie7KE04QOSff8eJJVoqerI2
S4Y2DsW+pKDz0bGhoKNiX7tklsnuTE6TD8JCtVdw4jbhEbyFAvyPz9/81OQsTowjdvaMdPl+oC3I
jnJRp+HYTejPmNwXJ2dxWiBJmNVdKOo9Z5h65bu/HTkbA52Y+WX5maK3J8tqBTDjzB6yHu11kWy/
QnsZAx5yPP/vdo6hQ6iYInKv665ambEO02I+11t+6s2PK/JucKJALwM8T3JpZ1xImR/y9TShB+fz
dT01+vH3d6Mj99LVwEKygzJZvrY9AT7Lhg+fD35i0ywL1yIckNAPmd4L0/yCVQIkeB53nUaW//MH
nHp7+t+35+A8kJX16R+TjyO9ygNAmaCxA17/c+RKpz5hse/DWSVjZAZ+SXX/M5dluYGq80Mk0dvz
+SecesBi19NA+l4YwgjoUCLtXNo3gb65NXDMP7/0gGWdWckmmZqa1nsgfPIN8cXTIFW0MkV4phJx
YhGWZWYIEhSQKc7rvbOevyYdqO1los/ABE4NvgguaFZR6Saoc0IAja3QUDHtehufA1efGn1xcMve
hIMSFf0ziLp/cgJi9p3Jgcf60tT/TxUN4vK6BHE+PAwHfe4W7h23KD+OIDr42hMWsR0JOm9mTQXL
M6oX6rMnyiBW4wdnm4ZPbM9l8cxp7VVNP+i9qxr0DJdOrBggQlBqh43+/BtOLMKyVCYNtNVKoD/2
WqLdQ9R4BBQTz6HLT41+/LB3Bg4J1Na1Li73hLZ3g4z71RQ258hxTw1+/P3d4FLzEG15EbZ+UW9t
eawsF5qfMW6npn7hYg/F3A7EoVGRtxXkTI8gbUBwQErsjV9MpS15S8BZaHzrB/XeoDEc8hTNXRBX
XyroBOGyxi/BeDcEamz3NIHoWdiiKjm54vfnm+bU5CzMpsmEJ+ock/OPz16VMMxgdbsKjl7Pl56w
rKVBtMPGue4lfM7xDZwo4fZo1SZyNgg58QnLcppxco4CKArseQGXhLInEFBn6z6Lq83nX3Bidy7Z
QoBuhjSfVe1+8OFtlnEbrbt6ev588FNvvzCdHM5IHAwTpge50JTz3K1mA42VUZ9NKZ96/+Oj350u
VuoO8Ggh94KriyFvIlBunTX9p95/cXTzjI/W41heWg0/2YAjBTG95w7k62f2z6m3XxxfkDkMc19o
QMnAb5MOkvDnTjL+9rXpX3g+KKHRGrBkbB5kD+jR6AiClNJ563Pq9ReOD+dDMgMijPX9V7PROGFR
mhnJNp9/wKnxFwfYVsPcwTvE+Fb9cpCzXrUOXvnng59Y3GUNrZRJ13he3+xzN76FgvwVwdSvm0Cc
k4858fbLIhqtfRN5VY17V+g9uGs7YP2/GqssC2gDtX6nxrDa07hlAZqJJze8BlXj0a+IXiBgWdbO
slE0ZhhgmgPbHvHtcX4P6afh8Wuzvzi3uchjzqtYAhQ/o48DnWT/zhd8uYevPeC4Ku8MA0lQ6EVa
ud0zH8Gowkbahy2/Bgrv3O48WrEPch3/ikPvnmATf5q0D44Gl0w55FKAYOS0MtsEZhqNL+YMaODU
Pl2eYtYTkPIgr2EVENdW9G9hP24DbyRnTtmJnM0/IaJ331EqqXqYHrl3Rl8Nlgo0QuAmcyTp1sgN
JVXqK/kV/qjjrlocaajl9QmLOZYlHx+1j9o4KObPdeydmKqlbpgqhz6AsDK+5BhlDH13zY6VP7R1
fi2MWSqGmSHoqbas2VuvbTf/LoOEnivqn7AXSxkwPWk0KqB7ah8iBZ+iLjqnMyKxz4/DqcEXVzGY
B6Ax62skTggL9iRukquRN9UZ9/zUxB9/f7eFSJQ5jw5ZsxctMgTHic9D8Mf4eXumVHfq9Y+/v3vA
kCWhLZxQe176LGVloXZ9nXXrr03O4hqWDRNdwjgUNkn8lDtAWgo1zV+7Z8ji/Oo5i0wx5c1+yKCH
q7S6y0iO5rjiS/DIIFzSQmkbZokoEmSmxViksu0QuBtPpT4FPP1rE7Q4tVKhZ4rAR4EnMZvVP0sd
Aen+lcGBbvjv2rqxLIWDLvr/i4CPNgH32MvXBl8Ev3kLVGKT1c3e1SNk+7C0PjvrPH+87YMlFRQJ
YtD4FVTvqd8dW+pB++SC/rEXZznYP75j0Fr537mRo8y4oxN2Jnq7Hmheyy3KBPEDQ5gBLvJzwLGP
j1eQLM4vOuKVsOPRTamaboP2evEcN2crmz75l+f537syWCp0cQsmiB78u3sycfUdFVndPg64N1+G
OfSh6TBy8TtHW0CzpVNodqYvhypLZzbzukkl+lrqTVFMqPdswljmRYraaLspB8wNlMobJNrQwAOB
j8wx42+QZ6Ly1p/V1O7VsXNix/MB+jfIWlIX5psSb8zlqwSSABxtJnYTOhgbvOLWQlidrhXkiYoV
er5LSGXEeXWjStJXEM7q53artKTXmobymnYKvZ3a6+zBiq6/tMKW00oWAH0lcdR+Mw3t3uQAwN8m
z2b/B9FDcR9TEtzqCZx6LqHBgyvUfE+CrHzMQQ+6GwIp8TQ6JCuLVsu7oak8knptWb2FIbr6hK4n
sVFgA9tyPjoHYVtnHnxn4x24AO12RAv1HyYFuyRwdsYLk5CKrrRJ+F90kTi7IpkLuk1OdHtjw3ag
aw3BK7qSWRP+Nirk110ThpDvEAWXl8CnT98BiBxeEQix+8EHhtCBqXKjFZQWU8Zk/6SdzYOUN10P
7DyaBrboKGH3LilyqBMCJLICgc0MRpA5g5hJ0sBVRXeffcpGWW7DBFMKVJZfH6AfhH5WIP8mVDyw
ra0o6ZjmAdY9DOpyAzKK8kA7HtYpCZo4XA+kG7ZEa4OsgWfVfd6S0KVkTtqtpLP73kEFiiEhIko4
gICoIMHQwzqa1vgGpQk9XZEEanfpANzZrQJJxSWjCME4g1DmegiHpL8wEw+fdRINA/ZV26FBto7D
FCiJqt7pRIVvslRgn3JA9kTbzJPDK5huqL9DcO6H6Uic+UH6uo3SQbs6ORDAnZ7FkHjfEFfikiyz
qDngEmuhKmmLb9L0/p/c9yGFqNHD3axrpcNoHagwb65QNUfBkRg+P1SRl5BtXjcQTmae+C20Hr4N
aPW+zQYrIULdTs2mVrW3HYjJL4th5s9qIKB0Q2My/IoSvcC7KbPoTR2qmfN05sL5e02m6DorJZrZ
yYzS8F0pRtZd5nXuu53Os+wPBNGP9eGkz4I11dyoC7S4dxt02wMvwCEDdx0nyBOtOnC93WjS4108
aN+CyNgBKbV2Xazdigpky1c5JBhvMxrHY2p6CoZB0PXEv5qZ1ijW68KE6wAo4iMrihPtJSmPvD4J
7bNrVs+hAJwrn2lKC9H3G90OMZhLnAXaw/iijjdVlPHmuu4ZqbZSHbuTOWh33X4oGHmuUW01G13D
HKD/0qLNHVjW4bH0OcCIaaRxeB+I0YW8r1wus29+BdzNSnckC5GbdcrsJDOseQihMXEVoSP3ERhP
dC0lYwb8KGQVkIAjouLNT+vh2K44otZOrPrShfMOJIRZcS1b6w9wffsOTZQZSBwfIFJJzCoHkrxI
h86PxFoizpUr2YIcJSWZmRL0LjddDVtFM0h32TlI6hTwiiq4zkRSq42VKitWzusDfkOqotc/uILq
yEOQDMatBlLVa1GpQq6Iiuh0mSN0r+7LxgIYVmGlXnMbge4xmPLqUinOypWVIuw2JCHgRQF6py42
ma7h6ob1sbdcoCYeoL/fR+t05LwB51N49QoLPfsF5F+hn7Mqy6ngW+dZIInsZJyf6ibJ/lA+Tdas
GuEXry62+ZQ2+Yx1t5BpV2mHQgewG3FbggOi7YKrjNv6kJQAQqQCKOBdMuRap6DLk7eAEs4Q0XF9
dcvqKM72aBDq9TqU0RHiEqF/aaWrwvupInKkLRjkXKPrOmblNkHf2bizQW/9CyjL0I1pZn/aRCPI
EHZQ1sMdEk6YuNQGRURTl+BKysGDI1e9T0yX1qxl8gJM0ePbkKlMX4fGxPWTmnJcEzkP8+IiZySD
idR8ioFehh160uBWvMqho1DtQccMDNdQjmJeO1tF0CHNdLghcYWnNQAOrmjsGCpiWbWWVsHAjlyq
LZfGXXpZPYSpN+KJKZJ3oACbTGJe1Ng0a9sO2AUeQ4uPtT2/8DrkkgQoQo+IdnqTBDBhKdK5QbJC
9y64DHA5cW9VRjX9SVAlnzZgHilB10TmOV8VXHU3gs6dXTt/TsQtKKWxJ0oWUHMZFm0A4RlmyWZQ
w3i8pDEbk5HzNcWZztaNsMUrFOfyF1Hp+o74DLgGmhjxLLjRu4HZ8W5m8DG0F6ILb6CFRw6irFi7
YWPl7xlYI7pDg857sJ9nwQhtzNBr5vje5WxuryLuyHXgecOTlnPTpoUr698zH+yfsrNGXBVurGRq
XKGPqwC1uHyaQIE3ACP/YhuW/dDZODyysYCUroB++1/dmBjyHLj3bo2n53HVemG+4j4AfqkaKBgl
Yy7nO1tIka8BAtMXsgjlIzNwNWTRJS8Eh3s/QiG0gVzRMO5Bk2R+lX4kLxsw5cXrMAym77XxwF6i
VR3PoAuBFUalBE7emg0VueUtV16KepB9YIhJriwDGfWFTYLyJox4XEJR7LgpWR/Bw8g0afYBdwZm
gkPWDDDJgwMqeD8QItSa9bX3p2+zeVznITdQwZkAwWnGoAUHhQmGFBgpnHgLseFdS5riGzcBxgbF
QfuN8goULiA11fOKULTTrmaXWLEOC69Y2YTgtIqOV79syccbELLxrRpxpIPMg7JgVZfxapKgg+B+
FB1wPO1z3eYCuFifzTKNcNW/EGCNHoKCmX2ZjL1Im5r0a9dL8Z33k/zjXDn/BVNL9YMYRzbSxDjL
IqM4UYA9l1f//vnspuk78mAGW9cgunIQCW1nm1/i+o936BQCXyDrKu/noDP1AOqPam0tjNKaIAdx
THVbkG0oEH03G7RoyhvDoWCYAirb7HnYw0swTWL/QP/C+x6WejjkudeiiarM7Q3YRcJnC/5zQHrt
MJrUQmnujRWThsCfV1Z2lUsdPwD7Mu5V3rNXSNeI/eDF5AUfEV2UVTz9om0nbxxT8KRAquM/OdzD
dCdMkv2A6YKtKtEr+CTCRt2HGenewLQFo6EpY6BUmYNerW2DhpjUoGMsuUJjZDVP0OOiOItz0XrV
WvnQHUw1DDTIUToQwKQTARfCbh5n3MfGDfNvmKfsogtiGkJlAKR/ZTzRbYv9UtwSCAnyazkKpXB/
gMoQkSV8uCZR9cOIu6i+YV4M16KNXLtmWV1VoN4R9i1GByXqT3GW243wjLkj6M0Wz0MzMTC50BHV
o1Ci99anuJmHYIA74CU6uCqTkB8SaA7+hkfZv7TQsSpw8UbxRT1bMqaz8tkryFzDtJlG76+J2v6x
QZMUS4soQQjRdH7+EkyZAhkUtuhlrkuwZUgmQYfD24IcvK4s2Zpwkt3CbwLQnTdI21lF7DNQnbNL
QxNUUN2Dy5Zf1BIpsRS0ZtptA1JUj7FXBl46Trht1n03oVI7J7jY8DN58BqS8BXwFph6G4rkpkLR
wKzzOpkesbvFFtdCfwmieZmODc8QhzQOW2cyypGURx7Ig0Hs3IJZLau+ez6qbLGFTh+2Es+fmZjq
y0Z4mVx1jUB7MtYou9ANApCps22PYpCf3GmOpx3k2EerAoZ4TDMP5BKUWvswEgUa0A75SNza4dYv
jwwvmnFQ5qCFc3isWdE/EcVRugW/lPdAUC7e+ZMHfwb2NfgLV7L/JkuLfz+j7TK/MGM+X7S+LVuU
QywMY9dqB5MwMYlEdC+4PYAK0F5nTau3voMiUirhcOZpTAe987hoy1QTKx8byIAjJPFIdWsS1ax6
3tZPJTbX6ugvXLKKjdGKlV70A2ftL9cGh4K2nMtNjR7JPi2AnydpDx3u/qIZEkws5LP4M0gIsObO
1+pHM3nUw/9poQSSx8hkAtpAdm1lqp9QJqzbTYEexR9lnPCnSh3ZTJNwuCh8Xzy7MAC3DCN+8eBD
Bv4v9Ii8/B8xDrqDjw4Z+pHZLfpw4A6EMYisgDug7q+KrHlAkrO5jCRuh6yg/O/A8vo3a2r7cPRP
dlgFlBliL9mxuvAevLgV7VUOftNiVbbV0D0UR8IjlFEmt5n5bB4EzUBm2SApuIom5UG9MYMhYoS0
Om3Rz1LvO1DkdSuQBUWPjiIS6DSCzMEpua1x1/1o6ojeY0ODf6j2SkRzwRQ8gKUnI5dlkAD/Cb2G
I5PPiE6MfqojC3bdMVu3oKeK0iACXeSK8Uy8KEdxm6LBW9/+6yUuBhn+zuLS+05ln99yaiCHG4P5
yX+eSBWMu8j0CRi5MnRAZANVd0i9FH9wjgCgDOBpdiPzs8tcecTdS7/GimaEZgRaErKndzTsu4Py
5NyvPf+4UYyeq+5CRg18L2WL5LdWcJguSkpFhTgpgtlx2pDbpCuQIFd+Z7ZNF5l9XDfCbOF69PGl
hQ/eHIjnt6+q9MZig2R9DK9w1I/9OMW7mqJpY+1PhlwlHfP5DsRXCPE8bEx0IFcsJYMckiPESojv
3Rjyy4SXIAsTmhw7pCoWPg2Da79NFYi0GU0A3va7ELQiQrb6seEofia61tOUVhVQQ+sM1nzfeIDE
ukF6PwUSsz9zuK7zejZd/TD1I9gVBVpzNmGCgPZxzgZETjGaQXEZwyQYNKKAAqoQ+mL08rjf47a2
t4Wx4DmsEOkBgMc9kAZZiCGnIXLALK3pMZIo+9CvVsoyDskO5rvfo026e7R20A03TH1nLaXDhpSi
3BCFyxp4CH7D4AFdh6pUl2NAhmhtTKDiddaLJk8TD/93VY6JvJ3HEkF0pb35EM8CQU3bZYgRdYQF
1XkNhlO/19OqowG9NxMSOSIk+tFMELROjTR03vzLZPYzVw+mj1yHVsxCfB+n460ImjocTMissh9C
heXNjORQsMYlB7cMRHzqV14x9hO6pnBVkyKCtwcBCfQyjFW58qY4D9OSFSBuy6NGbBmUtH7W4FXq
NwkJABVv8whJPGBXg6uZ04an0LSZ2NbPC3ahgnr+3RHs/91EfURmxmv4psWa+6kH/ifoGuDuv9FR
3okNdT18KFw0aCQFuW+146Kq3ih0IX95AUKdFejLIDveBZqgoUTFw2GY5vabGPB32VfyJuOdtxrp
VL+EY5vcEpHrV4VysbcKaXLdU1K/0pxWFwXI33ZNbku3gjNX77D9qhF0RgqnXYqG/uwSNOGuia8Z
DgEg2eWmiIFhhoYyxGHyLuRvHiRJwt04BkrsZBQhRvBAbwUkVZxBcbNtClo+eFkI9rEC1PCA9rbo
EUk1mgdg6iR5CKXEwWclMpQ9DNZN4A21n/YRQwpn9MX8W2HH2VtokpAHUvnylThmH6M4Ni+tB8Xl
dIzjzltHeYgVQM/e8IjsT70x4Cuo18RMwwXtiHm2pNEXXdQSKHrnBf4I23BXg9fvWzhSv7hWecss
Onl6dymRz/xOsdAPQe2Q9AjzQB2KMgrmdTh7HBoRvW4uc+94H+lovGnhI2vUuaYRTHRiUnPwPa9g
xdccCYC/4BLU+Q81lVBEZ4R6F6Ka1WHySvfLzpAXwHb1xwz7AZyuu37UADynJPGanyYuvmf+P0oy
ILAuummIH2ROkN/O/YZsusH3KrgdKt+OiHte81mWuHSTAWlEESj9qDpESr6pim9VPelHmJj8e8uO
W6+Ik+JP4R9DBxNXdbAqISZ7q/qGrAeE4uE3Ww9uj2wTAorYD0Z+UQcmgipBjUx1nWYTE88cacCd
zNCTvGXWs3ZnKn9OSYG4Bk4lOp12MPi4Dusjx10+Gd3u0PPGx/U0UNJeSZAIV2kCUjlIW+dkuh0r
cN5dSxqy6skrIt9ehMlQP0ATWPPHwnl1AkZyv34VVY0NCb85Y1tQvfXkQMtWRGvRCXpdl2imvIzn
MRveMITf78CXns8bVhJB1yg01fxlGMgxZKZFknZci2SdKWsQq9F+zG5oW7p2lfQDfW3Ak11/UwG4
ZnZJC6ZXcGLNcbPBuVb2ArGVtMeGgTK/ScIaRgWBaRjcJ4ULW2gyzSgl3iHZOHyLBlajVNZp5AXP
QDNOJNyXfPnKUASaOlZ75wGTF+hohT5Cd6bidGrwRc2jDPXkybCt9yD3ucV8mPT/o1Z2HOSDTD5f
gC1xvssEbjky+RFokeEQND3M6ORf0CIAT/tYTcWrcTAOaU28Lv5KjYiEyeKT5twjc9Mo+oYsSjzs
Ml4FYtP5YXCOlv/DQgsesPgs2xUghJcheWOB000D9TUD3CfScRzJHEbq0uvXoHFrzgkffrhGeN6i
sCP6WHo+VIjfGn9g7qoN8qh+TEaUTc/oJZx4wJK9Vo8+7OFg6s2Ri5A3cssh+/aFmhr5n7ZJmnV6
jj3oNaIF6ioy9TVFD87nQ39YUcO0LApRyCjGLqim9g2KJP2rnVh871cd+ZmVkf3iVjpO2LtSMvAy
TRtCuOOtz1GV3fXZZJOLEZfVl4pp+IZFNXm0vhRFPvRvSJddzEEMwrBzMlMfQjUw9KKWLHRxJO+Y
ujeagCR83/DK50jDarKbnC3pw9wWzv5EwBHzM0TBp7bRYp9C/gZcvQPWeujbQ1jYuygsviKVGmMf
LRbbB0dRqwO/2QCiswdryL1XZL8dzc70unzMWI3ZWsDT/NJvLNhR27cmeInUFcw6Gs3BkYqiX1VE
ach/cH4POtE0G5udH57rSzwxZcmiWA75MlJkbabeygQi8uAVdL23/fx4nBh6eW3MVNuK2UG+oM9p
SkHq9OSL8OJrYy9MrM7hpYPrtnwL61G9jQ2gJ2KAQufno394bZBweW00Le9HOtviDfTIBsxDjh2K
/sHd+VO0ZW0Tp4E7S4Z4wojwxZ51PjzeZKqLN9e41kfNb+qSA4WPjBZ9Slx5xladWozF9uWg0Q/q
yvBXwDvWMfombJ2cwdOcGvr4+zsbBWhiD5Gslr8mcAzFdyS16HWhgYJ8+nw1jjPxP5c4Tt5i/Lzk
zTyNKBTK5jf3r4fqLlK/bPTj89FPvD1bGEDajiwawxl51U7u/bG6LJ3+Cg4I22gxNLT1fIFUf/w6
iXYV2H4Pvb0zy/kxqQPGXhhXUNEaI1jNXkmEoC2s+/vWjSSNTQzQlKTp/+Hsupbk5LntE1GFRBDc
0t1MDo494xvK/mwLAQIEiPT0Z+FzM5aH5i/u7J4qJbS30goJ57e+pHhPLFMb3LngCZvDn4Ou3FPu
e8ddY2cKVxAfDk2Eed4ZVlOpjjq7Dn9aGW83+JlrH97oI4cngofrqezEuyF2++QgFT0v6o6OuyUL
+i4tG3PLyLrQam5mdyHJFoV1cif61A/uvetCPRjOQZElrOZEoVUYVMVGUlzrk5FvfY/NMK2T3bnF
093c4n6yrTJYoRe6hSh7XxHgw2PKZ38XzBATxahwETnNcClMz0PrpflV1+BkelOXQErGoZsG3Ua/
VsLItM0hk0vKfvblqWrJtUvyq2zcWnnXijZyfWGlNszoRXVqgJQ8Vi4wzwnwsnvOH7Zrij3kIIKm
hZ2h9BzLbctdvEwuniO7IsS0zMng+VsoB22vdPhD46h+HEOxRfpeGxgjp1uTcEFfQuGBPxxLbt1L
Fuz8nEuVb3L6DHlYXbi8Atgpu7Eqcg3h0Z1DYmRFd5yZn9Qoukjy7jh6OdjwreTHfQNu5Iy073HR
QrzyBCPq6ZpVCV4FsZrvbLuRLvBsPFRgnZSntB9YxOqxiEbdnXc13aS7A9MBKZbSyU4whwk/UNxO
1RC/8LOtzfHSyHfWUZPuzjO75KLFNXLwxb8St/lDOxzSFs+lwAFiR3OEWjCZjoB5veJ9U7tHcJwy
PLs82zftf+ljeeXdhNfpjX/K28OYRcBJQRwjqY49tPIP8jzgpWg6ptnRwm2qe5y2WCcrGdrkOfcl
TIEBwkhPU41rFDyTsACq6+JDrn8V0LKxXOs1cLa0flciyuQ9M+m7DqR38GK9pABByKOwyc5w9Yxw
7btipEUKPKeCMhBUkT8B3rcRriubSM8IV903juAkK84hED9fHYB3f4590H6gUMXZEtldWblM7rMg
ustBqcjPsJWEYX1iZ+OLmCZY14qOeHY0iiH473IkrHTH1FAt3QKPqMQv4jEfTtDR/Ngpeev19sbh
YaUnJgW0g3MdSGSZjHswmPKyPk7qwao+lkPgbCwqax1Yan6TPsOuJm0QoAOE+QeG226LQX7QnzfS
0FoHjJnk9r7LBsmKOJefsiI8VtTCuvsKT5WNnddKHDjGfBqGGt4JHO238C6l7K+zVe4bGc/Iz4We
SVDIPD+zkF6HfPjlOOwROOQPl2fOSsM9I0EPYdoA0xpk5xpuRHhjKWC9Hom686yN9q9V8M92ymVp
KKwiZq33iGfmG9f+uavpJq19tOGo6gFsHBfeGDmi/JYxd8sGc6XVJqPd4oR6hRDAY7Pm0S27l4br
LT7yylw39dEpnizSeQiLhU16SqwOHBloHuMm4fKwrMx1Uwt9KgGCCDWClbcfLZzRjs4A1GLmZFHZ
y/hyHWvDY8STF+RpOieY7mVO4yp1Pgln3jgDrjV/qfJNJoB7UQUDbDR/Ll6H2fnZjE9Bcc8curFp
WBt95+/y+y4Vrr/kskl/T8lwbVvfhnLrnnmtcCNYQ6pZP8JAOIbCyxXp2vDA3P5qJmyXE6Ptuka4
5r4qwiRDBY22zxbMfpn9uQDuqu8fhpbdQOj6Ou03UsNaZ4zIFRbc9iC4VMQ6g6dRB/ehPgZgc+M7
r0whUxlB1ykMfiaUDkfP8sDD8af2Ac25PD/fbboTmIcrNaQ8tTmtzsoNuwNUKPmN14DzA5YBvd5X
hXHIUm3RkQLXm2deJg7ee0MSwYWKRx4ujTZWrbVesL+nqm31ZBSdKM95jbvyCBIh/EvgJABdtMAH
7NqmYKyWQHwTcIOVgyBFdHPGy1oCkHMe5/kC3OT1EIXYqez8JEsn31QjCO4I86Qrz67Ai2i7cGV1
D42HsMVW6PIneXdKoSdG6lBZlzsWsLZnTjr9yqsxeHCTrNrIeWtfw0gcdj/h1dUry3Mygg7klnhN
rfD6GQMQsGutRAeM9AFDSo+JNq/PAKxV4ELggrOPwAnTG99gbYCM7OHXNhkzSG+epxFvO3aVAKXk
y6+XR39tfIx0MVEW1tKh6gyoEdw+LBdvF5ONF+8W6gC7qjClSROY/CWFL5oznAOLAy/bIcazsn0c
q51kwcB8WAPJq/RG3dRn1wroB9iLzne4QKG7tGwCU5I08WpYocxtebalr3SsEsu78gfZjKd9A2TE
MgwerdwL++YMS8LpmFeUfoBuxfAUDnzLhGJlDpnPOpwAvdERtzoPfgEwdNINPIi6sIF12OU+LG39
59TtBObtdQ4XhlSGU3aWSTJc4d2gAuRTsWs6qIc5hD7G5WrW+mGEs58wOiloLj6pxYCIgA1tFU6x
L9BM5zOY6AJpnM/5mXZWCwBX19hRWtlAsl9u/NoYGYFsdymwR8CLPoGpdDdYuHVogRJvsup5bGFd
cLmSZZl570MYAU19dwirtpLnPM2SawnPUvB5QIyGSKo+scD72BRAv16ua6VD5lVOjo38yIIxO/+x
KG95+NPW6XSbdeKpR5xv1LKSoswLHQHZqxRKVQA4liDbT9CHcK6bsfZ/pTCy2BmD5v0L9KmyzgLv
4yw9OIsOClJeABcBcuKD+np5tFbmrnnrEuTYCRA3z86wch/ap6rv4F8JdFG2ZWmzVsEygG8Wa961
aTGSWT3lblEeYD583/QAqF5u/dq3Xip9U7gtHRDfpZ+fp0rBVxYbgAdRQvhDcDD2Zkihf7pcz8r8
Ne9fAkiRTnlot2dYwYpY5Ba9GzoIz/mWW32chuYHYI5bFwxrA2as3NSHM1IBkbLvGhqZ13Yv69NY
VcXnyz1ZK90Idwmt2Gqs7OwMQpXrHUS7EDRBFQP2el8FRqgHE3SUIBBfnCcnV+UT3K3s5CbsXTDo
Llew8i3Ms7rtEYskvpTnACz2qxxhjTyVx3A2TE5sDH8Wi9na5apWBss8umvQm0L4DGZn2OOO3wIf
HBo3tAEfv1z8Sg4xT+/Y7VN8bdrcJkn1VWQQdKPuQOOu7rfU0dc6sMTNm/gQwBGWIJ+0t0lb3w2c
N5E37U3qpo4qCD8lKLqUnIH+A6qfZ014bwvwGgEgPAH/GHzxmA+70n2DtXTxTVemGcw0sI0LrOXp
ANxq0oNXO+rgDt7l6a/LdawNl7GQu27JGRxSxbmCpYV3DHoKgiCAbFs6xGsf3AxtVUmo06U9YgM4
K9hCP01uWF6zbfvztR4Y4W0X04gO5M0tt0jxCtSy20QpbGw3sGJrsWcEN0DbsAfOq+Gci1rB6Db/
XNkAycCftAGGmKuoh7vSBipnZbDMUz2Mi2u4XvfyLIpknmHM3DB5EwStJz6NWdsVP3Z9c/O+23cg
WToRyIoKnzwJyIouePTseLnwtT4s4/hm0koANgfRT/YZDsNPHLYZV0VefGzE3m2IKXcYEMAMeBL2
5+UC5JV2kN+ByqJ/O/ZSb2SplSlleoPR0hkbnjTTctDQ2bWLTsnFV1q/Xh6jlTll3ndL3HfDJ4jn
3ysW/uQluw8W21Y3Yz/BuP9EyE7tCric/v0xIPnji7ntcmxCgXf8KK1AjFd0LKfi9+WerH1tI7wJ
WLYjKP38nPYg6Xzickjr+yCfO+chHbWuP1yuZu2DGDGeQMPUpXCaA4xBTbdKez44qH848vvKN4Ic
duXAXSdjf27hJv6hdaEpPmtwSPbNJ1MKMQF1jHRlN4JdVKXqYDcsbMB1YcFGzK0Mzz9KiA7QmvDf
4GeQvhYmfKLFDC27Huz/XeNjKiGS0ulV3qX8PMK6LDvCq6U6zrivEBub2rUOGIs2jnt206lBP0KE
ewJTrQWf14Z62OXWr0xSuvz+JiUNw0zswkv1Y5suMgmQQBSKxVjJt0Dl7z4aO4HpLSYZ9q3aZ91j
7sDOrbJocDPWA0y762AERCXUHyCBPMVVHj51XcK3Rm0ZnXeOmNSIbqkn2KLjseUM13ocBeqpOLoa
TFWQzj95RWLvHD4jxpOhVIlQU/rClaMhUw+DetG3h6BNvl7+Pmtf34zupExqXOb42FWVcw5GKjgv
NzAF13O8rwIjvBWHzEHQW8k5Z7XvPui+q/l3IPWDat9OzdRLnAYKFSsHE6BN6yyCOoaO/ixMfxiu
l/uwMolNxUQQFG2rqyfIUSgfnMHB0Y11gqF1RSXYF3xyf12uZ2VSmeKJsoAwXVmz+Tzg3HSl0voV
iivVsyuHL1aB4+zlWlZWQFNAUY9FBgwXIK+gsUo8YPiCHLi2ulcX4jRALHTqJp83HXZWJtgfj6M3
CQBP4yzERXOC/Nvl3yDpALWbHgITV5c7s1b88vub4vWcDVaRukjvdUeCw5SFYM9nJYyaL5e/9umN
OAdX2LJSVacvYEW+gHXbRKAEq08QJ/E2InCtBiPECfzJh6Dz9OMM/oJ3hPqRn/wYktYKDzbOOM3P
yx1ZGygj0APbJq4kkr+An+urT4Iylb0WQ+2l+wLdVFCkVTcuwgvpC2VQ7AVExT4S3X7Z1XpTQXHK
kqKTeAo+BxYsVTR3f/0hgu8r3HgQy4kiDPIYznmaevenP0IkA7z2Xfg6JzDlE20IscAVseoeJTB7
X0RfdXCmzJJNv+2V+WMvyeRNBCzSni42UPSsLPhtY4wghiPBpUtHaF1dHqC1Kpbf31SRy4oXfU7E
i2gg0kQT7d/6kwMc0JJs91VhxHGuwc1UvHPPwqIg0fk0gHC15dtlZDnelvDwSn61jWDOtTsOoMGI
F18tFiYchhdBUgVXIERkB1JDCmBfZ4yQdtvExymyEi+Ktt5xmpKFsSym24qwjWhe+yJGNCtFSGXT
UD9WLbY0gcWGp37EQ+7sFvPzvk4YC7esQJOzpOOdaYZb+yvIXM76AA7aWB+yYk7Pl2t5/5Owf0QW
iyah80jSl0bJ4gTBOQlRH3mAuNkEYZtp37M6dBP+nsFUjV1jpa14yScQjaXbBXfW4H3EztTZ+Obv
51eYo/9dA55EQ88u8v4xGeApJhLpf0czthyz10o3glxlzcxti2cvasD755/9TZ6U6nj5I/xZ+v/d
zWJB/rvxEqpHIgRa/BbySfaR8pGe3CZ3Xmdw2J+GshC3LvyYwc+F9s5NoiEjHyQKMnIpKUBYLyCH
1WbFZzL4n9u5hNNLyK19GqjMVGiEmjHRcwqNFYq9UB21jQVBkA7bsK3Msza0RlIQXecXwxR0j74D
2S0egpYLmRiNbcrlwV0r30gG0kt51YeNeJGoiEWQyJkjxWq15YKzTOH3vp2RCvwiSX0wfuiZFyC+
ciclB79p+qMqIPysyvSnJjCOwK4u3bXlYiaPLPfsOrfgofWSVBP4+oGjoVgwltvvqEvIvNMjk02W
2wF23NztHsUAvELi6U8Q4Gyfc91/KEG6Ps7hTqF7SEL9PfFtporUK0mGFQG+Y9AoCbpDP/UQjNn1
8U16WdsCzhaKWj+6FnGueqZf/vRgX+FGUnCzrJ14MNIzbsWfIMpHrsq22npxXJm2gZESci4riOVg
WrUQIIn4ADfzbJHhu9z099cvFiy1vtlRCGvsfF6F3gMfi7L6zUMvD0gctoLkE6DAje1vrcVr/TDC
u/JDLhqFtdjOsuyGsvaHritroxtrhRux3YaF7zZh4ny3ZwhYQRLXL6O0xYl65/QxYjtB7miqtqBn
XC8Wr4EnkIMzaUEPbN9nMNZ4HQxJWoXY+UJkyBbXkg+dA9brPHdggmDB2RimP2eAdyLaRLXprPXo
7I/TA5VW9Z/btbULEbx0olNMxzms+oMCex92kl0AAR64n0Nv3DrmuDKAZllfZmwLorEy75gR70k4
KdhW9uQsG7ANjizJ9e1YdN4AWblNsvjKnsbkGenBlZ2gSXAflBAF5wIqUeBgYkveSdeD6sy0aDVe
/oArE9CEwLW2HP1wCskZW1iX3bvQaZpO09jPW/dcaxUYacBpBt+xIGfwMg41v+1o5T32beofLzd/
7XMstb5JA65vN5MSQfA5gKbRA0QtfP7UJx10j5t5gpDPvlqMFJBoeCAnM/rg+453rBcvbAm37wNm
5C62kMP+wb9ZlW1PVZNjxy/tJMoh9axB3wYC6HIX1j6DkQioCB1/tCtyhiqXbd9jn0koHsS0pa73
VWBkgoCCYp24TnXrkgGidxWABv/DgWhlj2LC32if1H4rguzFhmxgnMzjFIsURNykp9Wxgnj0PeAa
bhTSrZu0lYllguGqpBBJ6rTVLeBM1TfAkYMH3knnnnOSfN81YiYirmBeAvuvMXspIFvZQNIZIjtj
2+kNDtdKEvGNxT1Qll8rIooXMQIDMklgmOwWO34IaJyLdKcLADNBcZOtROO6qnhpZ2jUBgJGVyIo
Xv+HGlamromKywIOrapeZi/Z4Ol7CESOVy3dujxbGyUjtHOgpAvS+dUtXqmGO12q/hQA+g1vXMlP
aqe/BjNRcXnJUjyB1dlLm0ptQaK8batDWwR2/+PyZFqbr0Z8S0Eby/LC7GXAe/dNMMNEhQdZf21t
v92uDZUR4XIR6IAmUv4iUg3dtxl4IjrZeEsi9m8IV2854q30xMTDUTqzMe3n4iXI/kil56GTHQCn
KO5qu7A+Xh6ulTllwuHUrIQ9wpMH6ba3biZff2opLJD3FW6c5KlLgRqERNA9h7p6V0c80wABtFYx
k11cYYeZMDgJ/2bNrS5/4dSCYDXEv/9fGRKSs5f7sJJwTQKiLOhcCW7LR2KHYaSDZ5FVdxAnvK6K
5NXFJiyym3mfkyAzKYnpVHecyFY+0qILgPHi/MlR0Hq+3JW1CWWE+FBg6zuPhXyZwrC9FoUW91ST
M1T59sWeyVPL22rMwn6UL3ZtfXUlFAFdAnS8M0Lc4nIXVg60JlUNLhJZAScDCRIluaoW+I3CI0tm
f+5T/x6qkFtXDZQtwfzORtszgnxIXAV35nK+DXzpWc/McfLyy1TUspOHxGIFJOxaRULo7tmiKx99
qgP9KKsqxZVOCdBsQQ7MAk/PPqqGZ1CZsC3ZkjryIeMWviRi6qfujvGB+taHmUKN9RscjcRAoNLZ
WeULF/Po3okwB07nNPQu9imRcHPR0yiHB3P/M+dFqm5rWJ1UEK6o+7pooRPUsBHnfCXIrYfXDwgG
jjQbPvgw49LXuaRJft8TsCwP0Blv/aPXeIP/qqqqcbC7zpwpecrwZ/084RLZO0H8wLkCPAUuBlDq
g1pcytjQfJ/qWfc3lR5q9zzMtGOQYpUl3nYOflbDVaFMfC8pPwRU1pABTj1cfT4nCQ/932qGcTe0
BxMNqA6Mw/O5+QXhZMa/wLAxH+IBYvoeJPhCCX3wCAQ22pYQffPnQhx4FljpEzyHFDt4Ey+6AcAl
ImE0QQZZXouWgvF8HAq6uP5y4jTZeHL7brR/IkUE3oOv8tS/LmxS+B8BYC+mB0DsQKqHTYNP3P+0
71vpjQdh3fFZhySAwB98PdUEFdU0Y3cNV7z/JbG3g0Jnlg3tXZ9SqFIWxJmh458MmojkcUo166C8
0Q5dPkLWX1ljXOge/IE5r1PnOfD6kAxHTSBl3N6LhDogqyvdXo3p4PFPge950/cqgIp2CYsTmC30
XyeQYen0KkM/UdUhdCYp5hji0XP3ZIUh7z5ac0fLr7qGXPgTrMOa4UsAsQx4olPmZtVHWSjYGwzD
5PkOXBnCtH2eB8bCW4Yed89KdvZwaqlwFTl41C/zqzar8Eh0qLUg8rqFSOLQg4lbNVMLqGCatu1T
UxJFr4hlifqrLYIwu1JaL0CBDJ4tVR3hzgxA5OOsi8o+Q/gxtG8V1U0K34DZcu1jGQQQBYYYS/bQ
QXA0/OzDiSUMrvywlLSAFccEJu2B2b0dQsPJdqrmWTReo/NDwAbInWN594rfA6eggs8ygbhJ5LmB
4C8uDGdKFaUWddsOXCnIVZdRVQ6YLNEAofRHaN+LILZniAqeFdBp+CQjlMtPTYtUG0EHIeenPBdN
+LnqJBuvlVNBOwxKJopYLcJeQDwmht+Tzb5I2lrNE0GIJ98aqJIPMWQseaOOwGXP/N6zE7C+aQjb
xPSYDDILJWydG3jyXqH7djlH4QiR3hhGFVXg3eS4WEnhndlDgB06m60qJ5gpuJb3tfV7YPojZy4h
/F/ljqi/Z4WrsqvBmueC3XVJzicdFY2CKjuvs1TT+8pq4fUDWV7e6GdsrXhPH6RwmuD3AFsD8QH6
YpR8lovCyWlwddK5V7JL6+Y/vIPo+pVndWtHU67ge0BLObNPlDhB8wM8RuRA162nLg6KahoPICbP
NqQs2USsx6lMkvkaoVe18NZRkrXJk0MwMyEwXU49vHd06NYfCQ508ldrQQDUjbzQofaJCj5CC1wo
IDKWLDbAgPNkU67qr1MPMBC6N0C58Vti19AwPwRKDXURMTwDNskzLkQUv4NPgEfKWM49FFOFwwGN
SVqgf13k5x6GENAWr6wG6rW+6PSjz9ym+zwQiGzBAqKuRgJuSdk0KrhNdREENLKBEmg8pBUI8nuw
8soz8Z8uaZKcaS+UisdsdLIWOg4w5JVRqnGb77fQDy2P2srhgISUAEDNQcKGXA0nz+JQyjzoibhN
crAX1uN85wdj0M6ntKxaF14RZZsnuL7zGabuWPf2/A26fDRrYtGlDeSiK6iC15CahRqCqiIqSpqN
h5DXPdCbVeXX5BpJixRXcw6RHEQnLktgLIQbGZjZXF58V/YPrrF/aBNALjHiGD7tDofJsxfJbX6N
+bzFQ3x3N0oCE7YRzjKfXVd4cSvrOziWvLK63dN4FG2cApER5rorJK5GaRORoohtj0cEVV0em7WW
L2P25v4FN19ayqkgcelSKHfLo/C2Lo7eHXa0fKnyTdFBx9Ry5ifx7HfV9SQtft3Z8/esIfPG2Kw1
3viwWkIyIhMjWWQ+T53Nb7mzBRpcazz9u/EwuwGeGS8D0L/NDvXwFb4fRfO8b8yNo57y/DCsBbV+
D64IkTV7SMxMm+f5tUExNoA2BIeLKqu9WJXVQU4IubE4XW74u2cKAir+34NSyEmqomlIDDeTe+Ww
W5e7L3OYfipwbAES/MZp2afLVb17VkVVSxPeTJ4eaCQXfkskzjrodSQ19m0sdvhwADHww74qjFNe
HSQwhBoRWRCgLq8guY49sRaf/YEOcDByt056KzPJRGdYBEqPBFzkmOqPCooJYf48hruu7zFMS6Vv
himzYGlV057EFqLLIdUhq52Ywi7n8hCtzCXbCOHMy8pOeTWJm3w6uG4Iu+lyj+oIWm7E7kTdGad2
TWKvso59jUtAm15dbvXaiBuxWwQFrbGrJjEbhh+1Kr9BOLwAoMTbiN8/qL9/zlhouxHAzGtZX9uj
9dtLxtPk3mZsfHam4LM76SOExSDPVZ6msjy4/JFZH7HfhsRHcwzJfSroIS+tQ8XLmzbZdTWM5hgR
r0c8aWBzQmLXL56Cln23mm4XOYz8g86om2aaOpa68dwANN1XD5jPHy9/pnfPxCjaCPGaz3jmHSsa
D9a908FECTiW1v8ytA95O2ysEO9PhX8wGZMW05z7CD67FfHcjydfZYtf2K7Vk5layXggg5V5INyY
Je7ncIRJ8ezuLNqIbPhwUebnWIAY7MsSWGil9NvlcV8bEyOoUz7Pio4DiVuSBZGT6ivRwQoB5oSH
yxW8nzWYKTMsy3aqSBC6saNudH60+MYlyvtrAjSD/k52MsQeo54XS0N55zg/+PziyCsGv4Z9zTai
umhqZ2h6FO+ksKb5YG2JL6w12whPUS9YfWtZAOYAFK86gkz+jajGY603XldXBtyES6ghyWDSgZYP
zIaz1Eu4C1tL/gFHlI6GR6ZX0tjR9pcUji1RhnNldHm8V8bFREZ0JdyVcEPixRn/WA0PlqMPZXUC
P3ij/LVRWep9szYONCkKv2o8IGISdIDfayr3wCExLkZwcr9j41Qh49Is4T/yIVAxeN/tKdVuero8
OmutX35/03qn4gEuIpFaJBxwEr6YmG3k3ZX4D4yV18YbdArhABIDQfXZ7hs4q7YPup2/XG74WvFG
lJYpTCKgBo70At+ZroSvBaPPfhLsuQzG0BtRyoY+bfBI5cUaXiZdAh7oTK+BCduXBEwFVQln3EQm
M9Ku9D43c/8QZN8vj8vKBzUREA2uQCdHYNgh2XuA7hG4HP7GhmStaGMlhZP8bPEJM32sy/t81PG8
c4PJTCRDnfXl1EEgKE7yxjmENhi9sNu2b1sGLOjlgVmZMCaCYRBu14cMrZfJc17Yx6zPoiHfpRtD
GFtqfRNHhcqmPg1wkPCq9lvPYcomwXu+3PK1cTditKx9uMtDwAAE/ZofpPDZ4sK0Bf35c1D+d5vJ
mBGoMMkDswG+PzGMZb929/BaPLmv7uf0q3NIIhXXD+Hnff0wQrZ1hIJ12jJGxD8QW31M+ZaF+kqS
Z2a4+nPjyRx7gax5EfAAKnHr1k8H5OWd38BYXdshnafJQtun4DH56op9WexfvALrZzwCujFu7iJP
/4Kg91h9vDzcS1i+811NaIIuS5tQmM/GKd5dK35IYLdr40rsycZ/4CF0uZaVyWmiE4KmamRvB26s
mDzQaoAQvLdR9ErEmsiEeiQ8dKG8G1uzfwK58giTkrjItiCTa8UbIcthfJA7ULqIR3LfgWoKhxu8
7+8bFSNkp0SMVOJBCys3TH8EPTrT6+WS176qEa3wKA3cscdMT+RvJ/6VzUc2v+rwZso+XK5g7YMa
UQqnLxeKjsSLvcS9F7xfLjD3BZGpjB7qjpCh1V7sTk8F+a62vBXWmmwGJ+SwmxBUhbgqoYZ0U6cb
x7qVck2IQSarqRGOg8wo8FKXqGgYtl5Q14o21lI8Icy6VUi6HC8ryvuvU+6+QTbFdWxigT3vYYIw
m17jwee7dOoNmYS1RhtbXTKGkw+7bRQt2sUeOMrcfTtdE0aQ2YCJcOngfriWX2GtG2Vz/kuG5HR5
Tq/cAZjAATg4juM0YbQdsD30jMcPhpvEZDHwqU+C8Y1q1sbHiE1R4RXVapFRKMj3xwkiZqNOd24Z
TfSAY5VSz87gxUTDWsrjJ5gvbiTatXYbq6eaYZ3DOnzXVACvMZGDxjPz5ZFfK9oIzRmwOLze5m5s
Jd+Av4Xr467bN2bK5XTgkZA2x+rGxvIz7v9hiJ2fS70l37qyOPwjkeO53OIOhmSyP8BdSKshyrZu
i1Zmo6mPU5U8rCSu++K2nARMbctTVYenqhp/tQrXVOUuRjRhpsztCPnQAFeBJC6s/NZi7XXHNibM
ynbLlMihXZiFkOfFXno+SUtE3fAVbMAJPqm7Zo27zKY3u+lcZgrXR4hX7dlQoua/wt7egDuuTEjz
lc5OINMwV4jR3lYHUYx4ilU7W22snLxo7VGV2Apxz77pRv+mBc5g34AYEVpQC44+BW7IM9XdwODw
Ac85O1ttRCj1PJLBPhBblVCf2hQMG7Xv1Y+ZUjdag9VcAQ4Yq3FxDx2vYSm7b2k25W1SgI4Ch2GG
FP6P0v7Cxo2BXpnZpo67CoNas3rCU4Slfo5+d6iZ9TXJx7ucbQXPSmoxtW0yBe9nAEaQuVrnCAXb
iH72CN+38TRVbXiX+345Yg5CTDYCWu445v3Ooo2gBJEh6NsERRfOcOhgHe4Tcrw8vd/nbRCgxf4O
+BDcZT+0kG4tSOp6eXXUCJ+iSw9Dlh3DHicXWT5Xjo6netyocyUROEa0+moWgs4tNndNF6mRH9Jd
UhfojBGsrEy5vxxdYmKzK0CI4ol+vDxOa202YjW3k9yrlIdhyiTAGuUhSbf0MleKNuVr8Kg3wzsF
J9EMGJAo9N2zH2QbN+prZRubXTgWy7aG7X2sJjfSXXqymHXcNSKmaA0UHgEgybDGOb62r/vATx9C
5MqNbLASqtTc8DZdQgMHd0aTuPH7E7dkNMN6/HLT1wpffn+zyMGcGspQcGdCdqyuIKQUw1X4GrYX
G8WvDfry+5vivQnoW03xQO8DEa2SY+uL0+WGr5VsBKtU01hWJaYKzUVk9e5RZ1uJYK1o+nej8d6p
CFfYWNBe3vMgjGfG961z1IjKYO5yu1uuWsqsjOgSO/3WBd3alzTCctRjyGiBzJgUVxo3dOxrlj1f
HuuV9cgUnbE6iI0EIUJHyztoKBIbvufRz8tlrzTbVJspx0QQX3M8uzA9RQAm1AcB8Wuc7Lqty8W1
5i9b4DeT0Kq9ICEZUmHp8idtNbchA9+5nBzA2KyNbqzMGRO6VPp+VtQphqiam/zgBvJnbvEfl4do
rWwjRnNPd8zSmDQiGY45ZwcG0/jLRZNl4r1zP2cCl5Ic25dGSy+G4dapz9RJpeLIuuGhKtsT88dn
BWdQ/Pub4N7tNO48R/5x/3vzSeTcDlMSAo9ShYDNKbe5bX21cUGwNqPM8C1HNchkma3DtyCAc4cT
ZWTfFcGfYXzTbi+FsQKOqSTWdh67YQbvGxV7w5ak6FrTjRhuXKAcqxoItR4Ql4r1R1J8qqd9h1UT
0TTVlARWiV2lkG1UDz8l7ONhUr2R6VeaboKY1ABBE+H5WAPt8RMwzo/TTI4SEPHLE3XluGrqysC4
HTjMEesU9FFOycgiyPx/8vv02FDrZoS59uVqVkLNBDABS1P5vY9qOHzCuARAuQ/jy0WvZCETvlT3
XWDDecKN7QZyNQCqOyKqeZS1G2fKtQ+wdOnN1ISMeV0huSEDeckBWzM8jmeP1d4XZhPD5DqNExYC
NjIpha4gr48uSA+XR2at5UbATpA7IMBI4RjVvkCQo8a7G3c34AJrZRsL7iCGqSs8jHpBjiSLmf9a
9VuAtLXJYkRrErQoey5oPJH5e5r36s4uy33XvkBJ/v05i6Hsp6TG56QCSG0I67AwPV4e7/dnom+C
kapZpDabMy9uBrii/ND0p+Pcuc1GivwDBP53SfFNbZgBjop9yXo8Jx3Te/u2vJFf7VN5lFd9xO/p
Czl0J/+pPG2Bht//Cr6JS5rhFdONFNXZ83VQy9ib7V3z0jd1Yiwv76YpzYEubfKo7NpIaogafdn3
EYxwdRRXs0dQuBsOp/T/OLuWJjlxZvuLiBAIEGypKqr66Xa33XbPhpi2ZwSI90vAr7+H727amlYp
gi2LBFLKTD1OnuMWlyHC7vMWNdGwU/585vsqMgm3YVU5bKPcdi7ygY/OEMDyU5OuzucJ2VcBSlPn
ZeXo5E4MapwH0VXvrBQtWhzsM6gocY3YmhrWdOOrRDDrxxIkv/gP5jlREBSnYDYlHl0gKAHssbqh
gLNjd5IAiwOd3/zrsrxa/Pf1IdaMgApVmkkV+p6ULsBnZ8D8Tt18JO2+kwNf5XJBq1AyeWzAxaH/
PrXZoXBern+1xt8qVCncBJkCH/GUiPpXV9fOYQFTnKG+6lyyjcSHIuVNnHtBjnRszY/Qd/XYSygM
yxtd3lGBSs6Yu2zcJkp9su7QjXOs4uRpvvOf+AN5Cf8K4uyLRyP/sTYkOp2jtucf/mW7A00qgdnj
3Qs0HPpQHb0+Ajon0T8ND0uaJI3ACBQ42wJpxLfZf+TMBCrSfbZSbWdppXmwuSlz3pAqV5Omms6u
EqcWZC3RsoTZXrm/uyxus7+ve0NnVwlSp04W7FBgt6u+9OzVbw3zRWNXxSitTVCMbY6lnmxB6wTy
bRw57TStHDXRwl4dBx1Dse+jWTS0p59pb+Kj0kwOFaQUFl1J2wE7pyFdThY0astpvkWzpWHu6byi
BGjWpR16xzD3JDqDPaCTOn9fuKjgJMet+7BKJy9uCuu+EsVT3s/vu6aIKiiWzxWXFAAHYHrorZvZ
z3Iqn/aZVmJxahjUAbeNasBtHMNPl0X4BlfrRlIJRDu1um6GPllcTewogxOaj6N5NUSNpjyrWKRu
mqSwsWyEkuo/YvhFgRtwHB6t3tHvDftszXm5/7+27A8JsMDXz7ZLvDi0Hipwow1BeOzTlxY0luX8
GHh5xGp+4uW360Oh8ZcKU6psMaD5FP4i63JpKytKFtyMFCZ2Ho3HVKQSY2hLzqDoEY/o0h7aJkLb
dBSCvs4n3rFdh30VUIUqba3ljdXhRNQSQzFt/Tjl78ya2HwPUrDBeK6jWdqosCW/WNDpP8447T7V
p/ZkXXCcfmKn5vKPf/yV3VQH60gNWyxNylBJVQpRAXCAuYA7u4cWhInr8fp46+xuzz9Mr0Us3YJe
Udxkpn40NS9eY4jpzycSqID/NOzNzB68wHHiuWQv6NAPj92a/jWKyT/t+XKiNqnkrT+gb7Jz4hYw
j9PgeeiYdVcctRsyx6eeAaWFsjfsQGkgyOrRuAI//vc0r8VJ0M5UGD91D6wr1StdfdzZz4LGJUsO
lEzHzvXvrZXsuTSF+S3+PgxrH6Zhv1QOiX2KPnTiIuuF/V87HA/bSvXyaWvRcLBwcTp5b04DfCFB
h78hcj8NKRjf/PXhwwsbvc+FLQh6Ju6WITlU9jduvZWFab7r/K7Md6Sa1rVAbRmXXQMtVxC39uTV
6hbD/ZfOvFLJVg5lcObiir0EGUTtAYLk/g6LXb1TcI5SzMqZ1cRfFydeF/eQ8+noDSy+PqifJmaY
VsJ1DAfPHoOJ4NzyPHN2dI/W/PCvhIbrdfu6aFIWmHOXimbpbDtuFv4+98E37tLjLtPqDtDrgWpy
g4bEXTrHgSUP4z4hCxKq+7+VWisUeUsSj+j24oF3X+Xl6fpXa2aKugMETYNP3R4Ryhz7kdGz7WRf
FvHzunGNtwMlRIOkSFNHFDT25TN8c2qS2TBPdJa33/kQnyzsSzEQeKRYmxOy7yE0KdTpLG/PP1iG
ogo4WAGWissM13Zdzl4taeoI0NlWwhKyg1PtrSOJLXAYjOF89n0T7E03jkpM0rDr0qp1cckSvFAS
IuD/raF6cX0cNdlQ7U3J7AyMOBWiMnV5NLVWnPt3of/oIECvv2ArZv85RsQEV8JS9mnvA3lFYmEt
J0aHu4ycAtJGPoNCUmIfQyAmptywOdH8jboZHKYgDAT4iuLAHk+ecCOnHm+WOv+WoHnl+v/oXqGU
1ayacPkd+iQGpekXKCret21x05X1G0tzw5ho5pK6N7SHIKgtgnSTTc+T64CEY9dpEwnVvhWGC01g
nWyCFoF/5NyciBGuqpmk/9kW2uMoggkNzNRZj2C6iWlpn/Kg2ul1JXSXqmDu7MKsU/8q7OJgh09W
faDcFAY6lyvhS5rWHR2JWQpOl7NrF3Et96xS4XIleh3byzqfFpj/U/rk5/lzzReQQY97jodhXqmq
ueB1MjUewYW1dTe469EGqAmEMF+vz3adX5ToJQDBlAVB7lnzv7MqjUm6a3FNQnUb2HNWzHmLSZ5m
azRAxbMbG8MVmuaj1S1gSdYe9FkM5dob7uzZuaVkPF73h2aaq9u+0PIcafkr3O3L4xQGR3DzntKh
MJjXffmWdD5UKCfBbtLmKNkyE8c1aC8iM90W6UwrZTUtnWls+hkRlDrddKiHLIXi2iAXQ9LSeEZl
B6xFUCQ0oASbmfq48JvcqSNhfb/uds3Hq5B+VhfT6JXwS8fTMrJW98ld3NM+29s7P/i8DirJ86RG
Qg//blJc0KU793eqIi6nmQd5KkwWq6zuwBD2BLqi4/WP1lQhFcDflUnvJuNCAAe8DckAkua7fEK7
lKm7RmdfSSurO3sCkb9xmTBxnOfpWPTiO8GzqKarIXfpXqIkF88LpM1WpIAuv6fkZZC/AzRsin5X
NzUJVVg/ydBNJhhyo0f8J1G9r+H8fN39mvmoIvrtDBuv0oP7XS8/rC1WMuPLLssq8WwpxYzOmN6B
5fokyxrrMnrYZ1qpcSDv6K1pxsqla6CPLUF/dnJ7UGTss67UuQm5xO5KDKafPyX0wEx4CI2r1T6v
gDculNJgd17S0zgFRSRb23SKp5mBvjID2yWwQSKLpNW76QMY6+JmCr+4SR6heWKfX9S+r4ItnlNV
mCpZI+gX1I7i0SmrPWd2oOhTFqMBL7uFciyLWuKd7I2hhZh4FDSuUVu/fPBQ52ne4ru97L6elgeI
QN02yXQ/h6bMq3mF2rsiZxeasvMGk2qGMkpwHIxWkKguxjCa5BBfn5eauqQ2rgy52DjOXSx5m4eV
PZTJEBX563Xbnx+dI8NsL/1QO9xsTsBoia7SkT2K6rnpj8z/WgPz3NBHscZu9kWSfSVQbWOZEiSx
nmM8hD/eOb5/yC3TOGi2aGoby+j1zlgAV4ZFDUSMCn7wx+cGp0tW/yRFHU3Ot2IXHAYOU7LEmHNK
Sr6xc7iQjXaCABeu6z7VUVhXqha1Web0DZqhJkccrN49V0a+Es3platkCuDI8rIXC40HkBUep1W8
1a5nfXFbkp3oJhredNTUsaSJi/+0uiRcJKkNhC5b0wPD9QV1yf0Y9NHYmfBUmqyqtrzkbRpMbSFp
HLhBVIrsHlythoNhTcCpXS/E9iE2Du5RbNWC28XKzmQJ7me6i5qGQEHgz5ATXVe3KJIOtiLoGhHv
AoLI+VvAdgHSYV8J6dSHmv0ssWhoB3EE7i6LcAv863q+0A3sNhof0kVhk8EtQ4cC7PGclwt4C6y7
dOsgleK47w1KjV/WTmZdBe90c35p5Dkdk1PofQsSw9ZKN7hK/NqI3mAsEL8dyHez5t2ySLxahnSq
m5RK+NYiXYahXJ1Y1NnwRYJvGRzvXWU4G9J9uhLBpC5CkeMHNiWHgyNxGJVOx37vAYja88LXRK6g
a8ZljrWekzW9iDE8tjkzHIBofKMqNqdJ47gTxWWX51iQzqvv0Y5pMK2ZlWrbC8jGrNYThAJyN79Q
UHWuIX0jWXOoC5Mu07Ye+eQQUO19aWtCxMw46LU2ImdnfZXscRDsH3eVd13aPzZsF+MACVXp5lGS
OrSgKhVPS3NKeXmThqEhtnRDsD3/EL1LSeckERSIqqYY7kAKjgvmDojFn9dDV2deCd3RQ3qw3cGJ
IVV5s7oyLivTGazOtBK1JJvyGWQ4uE/L+78zSbxI+MG/1z9bN3uUoB2o7/Zphm5SN2nPHbkLgcsN
Wyi5rTsv7BwlcPN2Li3QfTsxd+rHMMwvo6y+pyvI8bydyxK1M6YG29kSEoQAF+vvDrAqCAKQfUlf
7YxxazJ4vMFNiV2AGCTwoWCcP4Y4NJ5DkxSiZnxVLt92qjIvCDF1WudtLv7NdqlUk1DthvHJKkmy
cWlW7HuYvGVsiSrQUu6aOKrG8sTAn4BvxnYUZtl6V3teVPTvAd/VjIyvV+K1WMFJjpMdkItaoGoM
wmyJXMrer3+9zuVKtPrQUrF64rsx8DHyoQtk9S+wu9XTdeuaWmUrATtZxZLiMsmNQdAYNRl5r6c7
YTc7v10N2RQnuqCVBiLDIWfi5xE1Lv50blFitZxL0eViwvFF7h95uERY4pyu+0STaNS+F553lRtU
iFHgE09gaInAdfyDgIuz5uvz9Vdo3K42v9glMBjjduo1pPdZ1gONURzmfWrBJFR7X1Jc6/hFwyho
IJLYq9xv6Nq5JTPbB5pQe17qAEzuQ43pXuFkEHDCtblzxyAxLBJ0rtmefyh+5dByuoDgM4YgB+HH
xFuL4RZn67k8cUBi+q/XR0Azf1T2XicNuhJSBlsmA1lzVAkafm8HVu4itMEYKGG7pI5rg7Ud19Y+
pNTAmi+8zADM0H26ErOAEdtVOGGF1vpTJKl1s9ad4ZhH53wlYPMU8hVB6aAVbuK34fqvFSaP+WCY
NzrjSshCUnApxdaWWAzFyasrEG85JyzOousj+rl5SCD+OXF8G1uegSCVVVL+TXP/3MrlH+nk6eG6
/c/djvvdP+2PUyUcmU4U25D0tqmSm4kaFmS6L9+OAj5Medkyh5fOAh5hFO4KRHm5sxyDyoQb1X34
luc+mGecLdDD21b0Ar2yRNyQxXRHrTO9/dEH08gE1F997GEne448Dx0Rlalq65yyvfKDaYF1PPRP
sM2hjvWwUCvq6uIblab41JlX4nOoJ2ctuw08BVUOf23+stu7LO8Mu9dt5P67DQlUdBNuG4qJJcgu
TcqPbhN8tZcgO/ZJeZTZ2J+CKTTsNXUDoAQsW3y/DCXOQKgFvEYbntBMZYinz8tgoAoZ98xdbFJ5
AKUPyXGB4Kjnkhe6foXasCEhaN6gop1w/9jOYP10oX1D0yN17fEFmhf80PhTcM/HhppIwDWDrWKf
Cki7QRkcYDMZTn8laPs4DDRzzjW0UgzYZt0blBDOM0gNFWNA4xybcdnTi9vSQ+uYds4680oIN2HG
RduBP9tfw4uVvIHU/NmlrYFuXmd9e/4h1LjVgrhEYNM8rKD3Z8FwaXI/jcbW1Iz7+a48UPWMwZhZ
Lt6AcODuApUZ/9KXaSygyEokPVopgZbKv9eTtO5XlLDOWRXi9AVFAOv9u35ZTlCTeqhm0628JtwC
pfSG/dqKtkUTFZD4IJTllxUqL9e/XGdaiWSHOj4ZR8xRW4bxTIZL6O1D0EKJ6M/xJePSABOMr+ZZ
eTNhw194O9OoioMCAYCgfYCp04bkKfVxas2Ah4Jq0XWnaIZTFSSem66sZhvrkZyX9kGGEAhjCWMR
+hTJPr+rGKjQmgO/2c4Cl3YJI/DVoxyM3vd936/GLZrcGznhHJZsNbIh0M6bLwEz1UhNmVGxUCBg
o7lXY86w9PtW3Ff2DSDj1n9O57d9P6BUYZKSQLo+liZpDjpypIS+OkJ8tTyGM2mer79DM/NVKl+n
y6QfZDbWhYX7UNec3faNLA2VWDeDlIhtutUDD4CL/iTa3LJS3rHaux2gabLv25Wo9YuQVU2BHW64
ojU/5AdIQpz2mVaitsuK1MeVFcj8enFCAj2i9l63rKm7KiKq5QVk4jbgeLg01mEOs9/Yix6FO1zs
SRoKomZQVWhU5TIIum03EP1anvwwO1uh6QxNM6QqNEoEJaQ7JRYmARYmHWtioA0je9pFokgCtRPG
XsvMTV2Y37YpBeRiyiY4DHlzvO58nWO2v/pQbC3hQrGzw4zBodTPBJLkkeXnlWHO6FyzvfSDcZFC
1Ky1GsyZrC0jl4Fhzk0BZILU2d/7Pl8psHL2+s7u8AYLNxqRs8jXoG0cQ7rX+UYJ1t4bfWt0QXOY
FCs/hnkyHUY5NQbn6KwrsQpRAkyUrZc4C+vx4NWFBEUuOrmvO0bneiVcwV/X0ZW0G8tZn0cL7Z/r
fv6H26Eh02jsq/COpgnbZtn6ty3c1YrBO+Dq52DeJOrMK7vbviv7onBw5wDzx8WTb73XXRI/MbFN
aZyvojwacKp23YBKDomsQ8qyeBLi6brndaaVIpvhDq8UPtha13nix0y0JEJh/LHP+OavDxGV0TXJ
oWz6/1k4xJ68cPlxn+ntfz6YnqpGYOkUOHE1Nn7UtMOD46KC7DOuxKnt1ZAxbkMas4W/NA5rb+20
MjEDadYdKiiQMKvqGxsVe7vUt+rysXDY2fLlzx5YAhdqk9f/QTcnlYAtG5tCkRuNZS5qCJ3DQ+90
J2mbNlXbwdAnm3RVDbi30cA5epTFHF6X+Xqi8ueGC8r69OgPbQzngRtkX/iqEEHHwqkaLZA3Wxxj
bOELpYu/WTDuOhOE2/+cS2NecM8uscxZpXNqeh8SvzvXISp4CnTFTUVnsNuBvOYw1emhRQTvGmAV
MtWOFk1l6TrxBHnjI3jXhsM0LeURslomtLAmOajAqbro6GAnix93K+QtmRVL7H/2fb0Sv6PLRJm2
Jfaa2AzimjDyy+CyShP1he7LlQiGHHmRdMV2w+HRKZpKaR0yMewSoAS3i1JqSyzi2ZSDcgB6MWcG
RBGn4lzuE8eDeSV0vbLw0NBX48CCrY+TTZ4S43GmJiuoAKk5Syf4AWWc5fxhW4CUYC8U3Np3GKJi
ooKNGcAta5BLVc4ZV24tgGoyHoc5NUwbzepbRURRgjjF5Qx2JOsb2ogOtVu95/UwHLuedTvfsSXu
D6Uls4RnMxuUyGNHTzXvI49ZjzRll4KHhozzv+vT/6ZPW8WhQCettNMuz+O6hsxYJ4sAbIz1mYns
2a349yGX4B216tc5QxNWPbMkmrPq2zIEkEROm182l/erg/pxPRg/T+a2ClsRbhdC+mhJ46lEJz5J
wLvrHW2R3omJn5PAeh8lP9RheXP9dZ9XQFuFsnDmZUtFmjRuZrD7TpeSZ6dKJhFt7yArbVhrfz5T
bBXMUtWLVdtOncatuFnm6ZEnX5wcEn0QFbn+F5+nGFvFsOACsquoPaVgPlzuSAJIrEMN+26dg5Tk
WPvBAvFNkeEmaX0oRuyOOc0fKZ8vZA7jKWwNM/3zo0XbUbJkM1vCmS0vAyoECpLJgXUPbfI6DmHs
WS/c39VAgMuSP+NpmKrCAgl7Gud5mEd8CqLVvm0G7N2WynQA+Hles1Wq15SSFY2jWRaLMPgxgPQV
pSr74diiNyxBdKOt7FBKXNk2wDJmsZ3W7K4VpHyEAnH5/fpc0gyEimwRKc7W/daD1k0gfllWXR0d
YokjAqU65APStOMu/W0PxXjDCzUzTIW71E4m0gSLfxwqowvzgdTukQZvgfdb9CaKKN0/ba/+kEaH
2nNmTK80Hur+7K/jQ5PImLH17FL5nJXte26cx7q/2XLAh1eNWE0QOaPxrQjlma7OvcvLL1wG/Mis
4t6dWtew5tK9aJt+H14EGZ4MAncIGOhCRSlOyr3gLSXhzUAui2sIfs1MUwExLN9QJcmYxl6YL8e5
afJzGCYmLlhNWlS5YLOa8KJckRat7iGQ/msDTfau8b8Xwjlen8uaUFRRMc3UFZJUW5cGuOSisnEa
lJDqRwaJd0O50r1BWR8FXHBvcDDci33rZF8ra6PA2aVuRez/NRF8GOIOWCSnyVCZsZupL5Jm/c1S
cMuQcTXuV+ExAU5oF+ZVWZza9xTHV1ndntb2FedMhhdoZo8KjiFNkWa2RLLltD2Pg4WmM8C3DNNf
Z1wJ6QqnSyPo0TF5oO861vn3cmHP12eNzjHb849uZ8HqiNrCrGf8rcJ2fiz9xy5s7mvRm6TXP+df
JrbKClssth8QlAl0V9bfu6C7jK5zIjQ/WE156evqN+Hy4s7V9wYNKLHXV6/Xf07nt+35h5/zaFmi
aUOmcZAmp04Gr44XfLtuWuc3pYQLV/TMkiHWUvnykzbgeBncaJqtO+bX5+uv0H29Ur87WbvQB0ci
L2hys4ipjEZ3JoYppYlllR5oxUZqDIY0j0G8bZ14wKwvTucvgEc57/s+X6ncM1ZTrrskm4fGu7F1
Tq7VHa+b/rzEgS3lz3EtGC1YPSAReRRnxSKPJlZ89/O/QIyBzb58Yq3hsv/zIQA/w58vmjK7luOC
wCsaOR7XdvCOhRuaeJg/r2poT//TelVkLq8z1ARnencbei5Y8ZpmD+Ms/y7XMb7uq88HGq3kf76k
HpehBlIVvyDAsvu1WcrnbvENUaDzz/bSDwE25UuFPRaM2313wqFjelipqAyj/HmIoWHpT+NF0aVJ
uiA1+W4pfvgkn0+ZXMM7awFZcOLlputg3XuUUK5HiH43KVJ374T3eRECV3e7rvl35u3anQN2/+eP
sKCt66FGZaZtB3A5c2kk6iU8Bz3ll+ujrPsHpTQTPso6FZhK41j4N3ndQ6GDyOxmTmR4LEtp2Nzp
ZqwS08UsmFWyEgfhye1STKckFVFGntr6K/JJfP1XNBNWBdgsbLVXnwBr0bX01nKrLHKt5Itk3PAP
GlepuBrHI0vIOIa7XL90wDTZ/tc8/IlLkH2jrRILOWXeN23OsZCReXeA1hs/VkVFTn6S79sC47rv
zwm1LvZUtB2GYeyG5miVVhGRLhl2HRMQlWIWN4hDhlb2NE5mO4irzF6gyLicexuqFU1Q/ix8Yto+
avLHfzA2Q9V2tIKvvFAepJXdCnc2DIPOtBLVbBhl4qxTFmdr97DdfwRdathY60wr8QwYdJMHNhRS
uUWDXwiHkB5H6tThrtpMVNYhrwnG1BswAE5dnmTlHEfchoJlYNctN1GRNZDX5aXlOKgI6AA4FA1a
pTpOh31+V8E1eRY4tpxQm9uuIOi6Dn6s3mpqF9fkBhVaU1RAb6OLPsV9DbZPBfmxjlY0zpNh5msG
VoXVtJ4M7InAPLO7IW5KC2ySc/Hzel7T5B2VXagrZkKCjSWmGMRNmgZDVAeJc6wnO4yI4+7jwyIq
vMaiQ2klpE1xYRz8bqlP0M3E3K+WmMLv139kW2X99wyVqES0AKeMaw8iKeBExV3r9MfFB/J3nboo
sdMHMF/fL7YVWxS34ddfqBt1JZSpMy0izyi2DyvkfUv5T59P9z43ncnoRl0J53AZ0Jvo96id6/BM
c/becGESVtbZVupyuXZhnm67zK6ZoJgzN1nUO76hkmmWwSo1LSO4/B5tDDW3bHFyi5JGtKKAlVCv
PQ7tYEVzLTPwJ1smYhXN0KsgnB43Cy7lWGbYNKfHyV6tI2CYz5BenvHWOfUiGS7Tm1+BJCKrmEny
XTMBVFxOTyQQb1vCdfv1IU/sp76bL3UZGvK5xo8qNkdSAlILH+aha7ra+HLxmtBfdpVG/oD9BSkM
eV2zelJBOk3NG2vpkAGstbsfSvSSos/ihJN49yAhghgRqzEJ1eh+afPkh4X5SP2m5bLA2e8i+bHP
Mh/yx0FzHBIIwiOkw4Mz1sAl9osB063JbiozS+WHNXck5mKZTTcBLqIL0kc1CW+Dlfy+ngY0seQr
acBms92CiAG7Pg9hBPL45ZTxvXnTV7JAWYxpzYUFTnfWnhO/uJGj/RjO/Pn6x+umsJII7BxQmLlB
0izHBgUdQuhpYwcHe+WGqq4LTWVpvq5g/LXcHMe+BLc7YxW3k/21x+rfdtb72hbHyac3S2oCbWnm
sors8UCqJpkLCvxS3Lrei7DTCzbga3H2ApOyu8ZlKn3LWvTVEHhJBoIiED343osVkphX7uv1EdFM
JxXck1KeFeOIGduG/qWBg4CpNawjdF+urs+zfuw6AudQMR5xtHIjpIw2wPH1L9eZ355/CO7KDZu1
dvIsDsvw1Wrf22D61i/v143r3LI9/2A8HUJ0DlYWjwfc9no9GLur2XDCrvtuJYCFxBG+u9WrgazH
vGTHhPh3Rd7sW3mqAB93mEvo9GRbHQ951HWQeVz2IUOJp4QvB292DxKDDNAAKFotYf8PI+Tf6x7X
hZISufVkSXT1wS1T/SX018NaVVBIfSqzsy0aQ4nTjKqK5OnBMZDPK3LnWuUH0kyPTt0+Xf98nemt
BH2YMGBW9NCMMWBNMLsnj2QPxWASovvf7cgnS00VxrNway0ExxGo/Oqe2c/qW3ubfEvi6ZY/8Tfn
Ehp+QTMxVUhPkkzWKmfcYvquf1kI3+BCxWleM9NFv85HSsQKb01ZSxekMgFBGMv1wf5JJ9MZvmYC
qeRHPk2DvMxQW4p8tSPk5ZfGLuM5nM5DT3Evly+GBYzuN5QAZhNxgiYfkHiSuoknaBBerHqm0b6J
pFTgcF1w2p2RLK7nmseyrIIvTRCYANi6b1ciWA52y9YWEVw79Yk40z3jtiGvbWn9s1mqBLCbL8kE
wRmke/QpVqV/ch3cLoXZ/eIkl12+UQE+YH6hKaRPOfZc83qpHK88OClv92UHFd0jfdx6y//VK5Av
jMJ/BJ3SvlKo8h0tEG4ZZwtsz1i+pZDKCKPUTeK0bL5ed4xm7quER5w0wAeAqBcyQuStW37k8+t2
MbwM2Xn1Xva9Q4neybJcUFVifNFg9p2n4UXY86EqE4ggtwtEwEzCmJopSrfnHzKpdIUoZGbzeB6C
CzCFl0Hsu0Ekquq3u6bSLcERGCeesP5mQgJk33IwZ+/LDFSJ3bqlnttVWPEQcJYlE4vZPJ2ve18T
XarGt0x9SG4KzKA6twmUYXHYGfgQ9RTTW2q39WnfW5QY5h4gu3OBt5S2L6NxKm+AsRVO8I9VzYYq
oxleFXsWOnJMrRLZU9Qtvn8FfpqS+vn692viQIWSBeNaZ85IeNxX7QXSBGdJncvUNWe7L56cdl8/
OVEhZHW/uG2wtIDjdN1FzuQEHbWf+/5gG/8Ps79aeJgVuA+L5TCPB7to4zRY3nOOUjnTx0yY5Ao0
xV7Fj3XQVh3BtoSdiydPvZc+z9Bc4eNoSEg680oQd6Aw8xuJicRW7zKx9ES74K9eVLMh0jQ7exU7
Vs9BYQ3QwosL99nP1tvBvSTWjVuAVSEojx4uQ/cNhxLRwqGrLUoko5Q/yvypT395fRFtjKiuOxre
oYsIpSaHZTXNPYe0w7xy3Im5hYhol/za9wNKRIvGqYiw8AO4+Gzce4/M944P0tgmGmRhyE2aH1Dx
Y3aez/mCPkBsC+oUrUtN9wLa7sWwrtDEtAoWK6QjG74GPJ5y0EZZFv02hEssggD7eLSLrCbSQN1f
bO//EHkpBJM5mnh5jHbbe5+CIR0n69cHQWdaCepxBJ9lnwrsbXx5cLr+Ajx+fN20zjtKVa5AllYC
YsBjr5zuswrH6RDxHmz/DGX1yLQm1b1k+68PrllLcGRCx4rjwuG+Dse7AvyfedZtx5w3gcUNxUfn
JfrnWypI0NWzAAxxaOaijCAyOH5baRI2hpyhyUkqNCzAGr0pM6S8jDkPWKRCVSydL2PF250vUAK5
g3KY7cxuGs9s/QJ429uybTPLwHC2pfOPEspN0PKQZsAPJc3yC/poY1T33r5+ZKJCwyYx9qQC03Es
qz5ymv62Cq3I72+9DmpiFTGUBc0vqPiwti9SsPxhiCHBdkF/wVm2maH060wr4cvslVYCcscxI0MX
Ld70HLrUEGQ620r8WnmT2wnFXWHYJW9yHv9ygeW+Hr8600r8poOfUCg24Ija7n6UsmojQUxKJ5qw
VYmScAwEqqoEuBQmG+/WG6zm4I7pGnnEKg59lYtHsDqaWsF1L1OiF2hksH5YuDXM3OkBjRHncPai
ep1ex64FM45t6F3Q+UspyFVng38/wwyy1+FGgEswy6WhDm+j+ckGVgWD5f2SjBWosmNuB3fN3L6L
bG0i6Ukwg/Q7h1uJ4QkwG96H//NS86P0y+nUlCU1GN/mjPoDUBFXAWGeG2ZSAAET05o9dXPtQEBn
wB1BzwzO/2yMtxcoh1zCXhYCMD3AbCEWousavJZDeuKDf8hC/mr7tUnjQvei7fmHguOycLUqnE3j
XP0F7X0vEg0O3XoTeBXY103q5Tp3KVE9LHxKVxsvmafygYnm0dsuv8o9Pcubs7bXfvgHukyD1whs
BrumFMtxqZ2eYE3hdyYwte77txD58AJncQZedZhLlVMfV0Gf56SOQ1DSXc9MOvNKQLtOUeJeBhVh
SItfCyHewcUSALydzLSI/+yyZvOQEssL88e2CzAABbCwJDg7ZF4iZ6RQrExxK5SWSVxa7iMd5c5f
Ugq0RSBcnmyXZbWAenxij/5xDMBrI4k/Ha977bP8tP2TEuCkHnjj1DirBQIhj3KRjRfLIYGhEGni
QkWFNY5X+Dhg5tsB9tHFHRNl/EWyCtAV+2fWVztOwvATKjhsCagrU46p6/fJkTX1xYU05HX/fLZx
20wrke15yZBQhlnFwL3xpeA8O7g962952aZn7Bnfu6AqH5JyyQ0u0wyIihKz6mnKiJvizJD1sUPE
Gccmhn/Rmd4i50MAziubAClF7W4mNkW5DLKDzRZhWE3qrG/PP1jHti1r0zzjcdW7f81uUx+mbDTx
5eqMK8HNu7XNXEZRrTfZ6qbwggOfbZOozWeVdBtkNbCXHkdHFQI7LVwnokN+l6G/Sw7trT8CWXp9
Jmnyk4oPY0tWDtOKy33chVbTa8q/kvV9n2kliC0/mNwR6qVIDNUFXPJ3vFxEBAJsU4u/5ttVeJgz
9InvtzinEmI91UXxcwBsjg/Zt13frwLEhr5iwPJi6ohZxGvtvoBTNHZ9E5+FZvKoADG3wBXIOsN8
EnoQaSiag/9/nF3Jcty4EvwiRnAFwSuX3tRq7bLsC8KSbe4AQZAEya9/2XPycMTuFzrNhBxBNJYq
FKqyMp1JXzn2n+pl4PAsEWJBM461TxpkwGxZhX6F1syxsdJQGsIdwiwtkePhbnaYitGMmWuTjeGn
wRVvsXJyl7ixoPNpKYsZ7omUd4HsXzvKT6QZt13tbC9vzmc+3HcAMvm3XVM7b0DFJOq3XDbjTzkp
GmmgXyKWVfY3kZo68ezqmkzEZ1t1HmwRsVHTSnG86vrNtf1mCNGVbvzOy+JaQ9Fn5/j8+YU3V/aE
bujAxecN/VKXYxWPZvnYBuM1jO/aYp336S8naE49yCPc1vlJ2z4L0QV5zMkgojQbFOTJnrng1/Dv
ayu1cOaT4fWczWl/mmzaJ7obnDvLm8uXy5u+tlDnUf+ahyBeUaepUb9pE7Ki6LtC+bweprA1yTW8
7NoEFk63nlWrWvARvQFmnz0Iy7vR7pC+Xv79ax9fRE5uFRhdZaTlyUZh2CJh3WvLaZFsAj/UFX++
NsTC6boGoKFlBmS1cFL+GwT35JCPwzUF+3/qC8vHEY7qsnbIaDPrypfmT1vNjogpScmskMmVmk4h
Hakr3qbZUcqJmOoLvJ3KuoJKODFsSED0poP21w1pJdP+XopMlvqohHK9P3XQQuAL8Nuqyb4hT2B5
D1AsJPmDb7S23LjU1nckLWsQi9uyTT2kPBy/nLedo7RZoW/AdMoyrhBJSBnZjCO+BkfekDn8UdDO
0dlHSqh0vyTxh2VYOIR6Usaos6B+mzp7SnoKrpF59B4vn5IVa/1PmZMamS0KVX1PcWFGJKvB2QH0
Rh6WHbB2g9N0Hw1ewFeKqisHZln0JIM9GV0w12/pqHv/IKFNPz2NZB6/lDDEWi1cQl50Vl44PDjm
Glmwvh1OYNzgseEb1wpJK25hWet0K2pLdLPVb71Q/WYSo71zBR/OXC1+fHlP1lZpEen1fufPwZAH
xzJlO3uo06QiwVci4LNRLXyOLG0/K4kyb0EkzMxHu2vSKaGGMVwrSK79+oXfSXNiUQOakUeRqfle
Kyry0DfZcCWhsfb5pc9psszqzCw4amXkNybXxneHD87XDuiy1KkApARP8dnWfIc1IZgU0BBbEOfa
c3bl1y+rneAvGCzLsOo3M+AflTODA9OovpJsdvxlidMdyAStnZS/mZakiVtUzWnQpdxePpSfvQJx
bpb0GLRv/JJa4IxEJi83QjvtaHDA32Yes6nMDLWxrLItE6WmWn83m7Yzryk+rJjcsvAJUQYoPs6F
e4sOter7ZLf7viPlr1Z32ZWLbG2E83b9dddPssgNrolzi0DZuaOD1htqBlMFXQz+8bX1Wxg1tUvI
EhZDcLSpgMoM28lG3PSTNKJUt1k4Gv2Tb5XXKmOfBcXn3VpYeQq0n2TFkB1MvBYTir7oW2W08709
suJHzQb6cnlWa+d5Yey1FYgWtGr5QXkMbHCjnDZVnn3lyXuexcLW9dAiaMma/DAR/p31ap8ydg3Z
9k/d+ZPoYlkC7XWZc95o81iXdncnoABk7PAyGt27jJTU/dNzMnrzdqzV1H8Dnw1xvJ1tu+qdVJl1
5v/u6qn6w5gPuF1Uz2XvvCgo2iooZWbZlBiGrcUDqYZg5EkvB9ZbN2Y55eKpJebUPE9iIHgc+fk0
ejcZepqvJSFWbvSlYERWpZC98UE3kpvNgQUwz7l8LBv30Gf2twL//dLOL1vjhRHknHVde+u6eQbt
Huy8R/3Nlz6+LCCTbjbqrD8fWtG7Cdjv0lfHoNeqcp8lMXGslro6GgmfQaQiOCqLNhF4X1AyCLI7
qJDMoRTlEJcz3TnEA0tH/f3yhFYczFJyJxUNbcAD29yCtWUCADH7Xeu8DlXdyt3lEVYscam7A8rj
FDhlp7ml0jIzhMJd9gyyQHmtqXnF/y9ZRkrpOMQuW3U71WjNQmKlDmuPVt+UVfDYZe0YqrEWD+OI
hPDXZrTwmDU0Wxo3VeqWpK1Lwr6GnHsIqJZ3ZcXW9mThIyVJcX3xXt2qpsqTsrC7WKo+e2z68vHy
DNZGWHhH3MiqMHtb3ZY+VYe+4N+1ggOzff8a+cjaCAsPKXouSt1M6rbv2gI4heyXlDULg/SqD14Z
YVllnko1ay8b5G3PPRHjqmpCu2j9Hagiv3i0liVmyF/K2ZX+dJRUot1A82GX6vpDpCmHhhEu+QDS
hztIpX7x3b2U7FGBlloVVn3qnfyXO80klL15Bfuytl6LUAKY5q6xK65uEfeC3XLMRGiOnhN5pv3t
8qlascSl2E3qAD1Yq2A6Tq3RQc1PP0iV/TJF9cHG7onT7K5y3R+Xx1qJI8yFjZjOIOGwmLqtG9Yn
dUV+K6iehWYvAdbL/WvPtrUpLQyFlYOvPGCEjtLtPSwaEBPl4N6Quf4OHi00fjXuo93U0eVJrbhK
c2E01HXKPE1h+KWpJPoAedy7eGR95ePIhv47lKR57gfCnurTVNpsqwJQGmVoS/nSxUiW5Vzhtkaq
A61uTQUyQ+Znv/JU0Cvr8vnRBdbg3z995NrjtT/ipwPTGIqc6lhr2GBjd3l8eXXWhjifs78CbVN5
7blpob1NC4TXUdpqaDVVyHkpRa+9ED9vvnDIsow7tdLS6Wy2twyEnv3GFBmvD7WeLYU4W1WWfEFC
qWBVSHJDszFMVeoWH6ZMze7VqBomocCCwqlMKNBSRlSwEbHb1+a/8A4t0Wkq9FCf9NQ1CQo6v1OH
N0mD/7k8wOdnG9p0/17gjuPO9Pu+PtEOYY1roQ8Uyagrb+/PAyeyrP7KzvaKuU6DI/WDX6oy//Rj
On0wwGpjl6OFrqB4wExqTm8z2ZIr3VFrR2bhG1QATQQ98+wEitbns7cTvaqORmp7X9yThTuwTSRG
mdFnJ1VML7IaeIIC27B3lEffLm/KyhSWNeAp15wj11ufurH4MYKYUyGAEmDM5GXz5/IQK/u+rP/W
hgK/pE8xCQ+P/9rKIRA8XmPLWdn3ZQVYcY+JsWXyoHINWRN227uVsZF5q7a2T+47UOxH53/ikl3j
hVlbsoWjmHyA2ubazU7ToHSYSkm3zDTR+Ovya+q1a0Oc//6XL5qdWZgu+NqwK52I1OjD3QUNec/7
svl9eVc+f4sB1PnvIcgwCg9yV6DsZo2RWIach8Tqe3J0XKX8sK5VHgdSp1ci5rXhFsbPiWbCbl2A
xJAIgmCAr+camCXhd1DO1WB97rvbEe0CZhPVhcuRs7k8zbWVXEYJQxVkjnaqE/MnZ4xcfywjJQAz
DRlIjq8MsnbCF36g1J3dONwoT0bbuuqQo7cCoaHmnTa+9KQlS34RoVRQobk82ANkqh8pHmdHS3bv
l9do5ecv68dTmRvQGnKCfQ19rIcSMPU/I3Tcrrxl1r5+Dqz+OsvCqllQOYLtbRcPs3xQPCnOu/C1
374IDCYwyiIkKNheNQPdQkyX/fQZzx4uf33l9Cyrx6onTVOj9XVvTw0La+79yEfHh8Cd+uLSLww9
rQs+TaoN9ubMfqHKDkrkMeNfs7klqYgNoXdHwjsexQwK5nSoJmAzupvZyEXkFnl/wzvpJpdX6nM+
QgdJvH9vc84DL+1dLg96Int30GM4kf6pr/FsmjqwWhLfgixRdlecX01W4/2w/GtN7WfH+990GfEX
Nt7nszKH1KZ7QJmnEAS0G5uiKGEbQof/XACXp7h2GBZWrsChWI+QBjwFZqnujbTP7bsih/g6hFta
ZOguj7I2mcWVL5G5csCaS0H4UI4UUS7urdSlKoGkdn2yO/Nag+6KXS55R5jibW1L3Jiyp8Yt0UI/
FkGeXzkPK4u1pBfRvrDAlTbSPfgrfriDUcT21NoRHOMX4/Ulwwibzdn3h4rdmmwqhkgW1CFwL+Nw
z4VVXdmNtWmcd+lv59WUTT/Yku5BdvotB61UrILhxTofr8vbvTbA+e9/DeCWvdVXE/P3JWuHyLWD
W5f7we7/8AIrB2rJIiJ8zlmGx+vJoWjiAJFaGva6eQNDg5NYwRexIWTJJDJNHqUz+MxO9dS912DJ
hZgA0m+XV2ltDgsLN8Hr4WrP8/fmwIu3vLaqbzMyJU+yrgcezlN5NZe4ZhULI8/9Hi8vlMIAZp+y
R7PD3RV2RPlfUn1yCFmYt5hpruaBqXfJ3a4ESVVXfc+r6kvdX8gDL574yNnaKtXTcJpIDjyCrNxw
JGj7u7wNK4uzZA/plSOBMiDD6Z/sdG9VRRF6gT+8Xf78ii0s2UMoynPzTFJ9sovOiEoXgskmXg97
r0eO7WtDLOw5dzJ34gNXJ5sXv+hUppu8RR/YLK6G7mtrtDDoKSA9G5xOn1TGdqpE/WnutXHlPbj2
8fPf//IWdcYEcjdze7JlwL7ZfMzy2LfG4BqabO37i0scLKm0FUM9nTT49G8qlIkizwce/PLir319
YcVewaksUWt4n8t6jKQ1+DvTGtwrX187PQvLFU0LSeMJa5MXI38ry/ElZf580xNUTS7//rURFrYL
dV3UZkZC9j0ZnswA9esc5Mohz+1r67/yml2i+aCy6BNeBMbPumwkXrEQVPfcm7zBMyxVLon6PP2V
D/ymEdcC0BXPuoT05X4ZBEbmkL3t5xIkLE4amYY0bngw91vjXEC5vHYre7/E9lFIqTQOkPF7BkbA
yE49suHdqL72CliSjYAHng8eRLn2bGAQiZaOceunYDe6/NtX9n0pHQRgEMSh/JzsU9Qo0VJrVUnP
LNA8nutkl4f4FKfqO2TJN6JZX0wjG/N3bfCPf1Lz2iib538CWXdEnpk0mYI22DjFAwMaD5n2a0mm
tSOwMHo69MicOYa3T13jdWrF6z/hmmlOf0YPmKvLE1zb/4Xtp6qSve9nZK/cNP1Bpll8BJmdPV7+
+prdLGzfHqfKgHSJu6cj2ZfG/AfaOh9QLDU3shCHjopjYXVy5+BfLg+4Np2FK4COrpU7pentGSkE
qNeD6cR1kF+By6wcuCW6kI6iNovZzN+Rfwberc9RTQnruaieZ6jafA0iSZbgvXy2c2BSs/yd5ES9
lK62Pyq0NXztpl2i9wA+mJzc8L09GDk1hLw8aN5WcGGBYl+rMJIlZI8GumGFsry9LPHurBFYdWGP
d2bscXotJlkzzCVsT6ZWg5AZqyQ4YCSU2nM4WXVU5uzXxFvQWuBw6bJ7S+0avF7uNZr9tSNwPnh/
3fRpDzFQAWQHKPPSb7KDW9b+8BJw+cWKypK9BEWa0apGIAkEoySyCX9lZl1Ejonn+WUb+TTlZ/rL
srwBoAdvCBDofV3t8tG9yfIKgpjMeXALbwfpmSC+PNCnxoiBFg5MN2bKxTzrpDSCAomOUbdNZImy
uiaY86l7wQAL99KxWhRQJ9eJrdjGtkcr4mCcLOVj7gz3MzO3OvO8sKqLl69NaOFd1GhWzdSgUa3v
8yhrxti15ys35cqmLGvm2pv7gvSdTmQ9H3LP+O45FuSxghths722AGK+PIWVJVsWzgvGJWnnQScp
JCdDaC4HESLjLLZJKe5NUhc7rxlZDF7d4WC3nrjidT4/Cv+pEwYgXfZcw+gSgzMG2EdQRyqVX2P8
IUvef5gM2vEGt0t8OAMRg6J1UrHOKBT5Lq/a5z/fX5IKDJzWNbexasRPddJMvRvnfTA8fOnrS2xB
MNkjsTsOXfZqestd2YXoS/rK2830l9CuaoDPnc1sSPLKiPy5ASf/5McECkNXlubTKAUDnB3lXw6R
ojpbTzkq/UyLrQRbVFgOMhpSd2/6fXnl1H7qdTHIeV/+GqRoKuYUOekSmfUk7DofavCm9woJRh1/
bQ8WvqoYKseZnXRIiDDrrdejcQfi21eCrLWfb//750PvhzjgK+2TzJGRJbmGT3K3ZGp+Xf7xa99f
+EFzcgzLnec+GUcSjn73MLrdsW/5tQt9bY8Xfi+rVNY0Fg6oZfVbmps/mCsOc4mc7pRfOaefD/Ef
DISaJPFApd4nhWH9Rrn7BaFjDIcRczL9vrxKnxvxf4AQTFIbRAzYhWr2sA1jmm35HLRfqTmjn+e8
N38d0bmUeQAROni4YGzioEU/ibZnjue0vpbL/3ybyVIkxKvnFN8edYJ2CH6TOe5gvXCey+fRHkh5
pWC/shHLihYDbbuqM3g5MDeqxDLbLWVsB3h+2JhDtr+8FRSL8p/KABZrYW2167V16/ldQu1U38y9
fW82tRkDTXEnZTkkAe0h62Wra1KtK5NaohAGyszWYlonphAfOYhPnnOT8SjNeyss5s57uTyttWEW
duiBqZ85Qz8kjrI3GWtuaCpudNcmtdG8Xx7i8ziBLDvPbVkbEs/OITFSI/TcLA+F4ySjKcpwSOWR
y/kaen/ltC0RCMMZx1XN05AURY64uu3Tg0X7n8BcX8uqrI1wPh1/mYwSRqsNQw9Jm+fbolSb2SZb
6ppXLHLF3pcQhKAT9oD09JBkfrutZiPMONld3oWVjV62m6OrwRR240MUxujeFRseOtu4yYJuix7V
K3a4YiJLZRLICdduIN0hgdSyCrnlPLLB22unfRyaDBBzsW1t74o5rq3U+e9/bURuDUbFK3tIfFoH
6CeuUT7b46XYFz8vr9fKAMtKdoGmMGJYA87SPENSylPo6t05/ZjP95cHWNkQd3HD5h7QxMIw50RK
/aMspBOiwzj2s/R5Gvy3y2OsmN5SMtmxGjEre4RTdIubInePzkDCdLJCMc0HTPHp8jAra7WUT/ZE
Vped1ioBC9TN7BM76thMk8sfX1knunC8lnEmM2/hPkDPcCqpRhtCmSJdOrthx8z48iArM1gSAzAS
oM+qMoakV/27PaLS3FY+iS5/fM0uFj52sIVhcJ/BLubvuRdOkPNOybHOCqQxjlV/LR5c8U3L5nqj
rJHnmeiQmH1rtdDr6Y3xd+E7qR9VY5t3D5dnszLMUiaB+5SQANaRZKbR8tAKssw9ZrNHushRkK75
wo7g8bVMKtRi7P0Wf38UKZBY1vTQqPKKK/wUYHD+9sL0KuD5utmz7MdicjfKKCKIIj+KCTRy6fxs
1jOEJbxnWWYQeB5Pld9/wUzOwy7OQQtwQW+ODqZkuQo6qa0RAlB4LWD4bF/OX19EvAL4/haEq/Oj
O9WJz8tjobybxmVXYEOW5f+TpV7GQBhi2TfoZaLogfIFNxRTWvUxUF/EFls+ZcSlMcgjDK+MJfCe
bhnJSjaaRo41oTk5olXasTQcehEMr9Ag0VONR/zo97+Jl9nju216RupvkHq11A/ofhPLCRWgrPYL
tTyXPlGRtWYfNUjM4jHuStf09TYA2Cv70+CtqF65BrbmoXU6x+Fh4GYBGDcdAPjUngwAuaLJuUOj
26DNpFbVn77wfo6j2oxSgIHVuh9a62mSEKzv+v08pr8UUnUhSBdfg9bSoQF252hqLTeUdZ6H4A/d
S18fGo/vlEN2eVrHgWUlpaaxaPO3dqySQXY3BuGPY5Cy0DYU9EYZKi+BwTddmh4CkWVgiPTvpqY5
5MYAgZGqC4PM+pWCTA8czOnOB3Y3bsfp1KOIv0cb6O/es3nYFZ66n2Q/h0OjP8qh2fs9+165RR1h
NQneCJUV1XaO2gudn2d0jVPTzePecLbcq78ZVo/3yVinERwd1KuK4WctplufzBs2qKMsuh0bXS/y
uirxNJvAbADtGLufzRB9JHtlqSAsR9N9gHH+DpzaC13HCLa1ZYmnScv31vQ2RiXSCMXWG+bWx1QV
P0HPsPW452+NetQ70xY/S38KA+gfgybw6LR1opzptjOCwyzkFlmLNpRjHuOu2ol+uOVGg4OjNo2o
0eU1veaV+QAoEqSs0aUxzu0vvEqhcSNRn56Lm5bOdx0i9L4WGz5kv3FGkLxRd4WpH4N53k+eGJ7S
1vIiSrtmw9KWoVZl+d9zUBR8NB4BoQep76pa+lFTj96RpXkZzpVxH9T175k3d6LvwLTaOGSTTx5a
EzjaUOmMe8+Lx0kDCeHwNkRL3A+eWUPYDuLNy4IyZLp/A4KwQ7dl/btGdiaing4HWm0dDhIazx7G
mPLy1SXFg0qDSJXZwXPM18k2RShT8mLNXhLwLB6IswkMHRP0oXZKJl5jO7HZecEpt60/AHlHgdk9
jb58cnVKoZE+GqHUeNJ1LaVHH/wu4QzhEcLKqB/aDXXRwBGIB5Y1cWvXO7Q47nofqAVihM5cWyEp
KFhm213mZ3tXuNFkqo3bsmPRkTHKWfph1+ybwecP7fSv5uQ/zFK5xzJzwSaqkhYsxCDqSvJJnSB9
bR8sBjaiyp/BUZz97AJsbsblzeDKGI+uPTQ/Nu5QJ84Zxm53xtbzSUxAZ5912aES47Y1dISK2SnL
jF3mlCIC+RuWg24mo9+OqDSKqWp2Ztp9s2qOrfW639MoEzcrrTMtaNKkRVQMTeSR7DFojHLjQbTI
7IDvqqb0jRd01wb2neWWewPE/MMkzFAE5q5v6Ybafsi5/yTS7AeABHFlertWDXFAgoPdc/RN6ojK
ej85w1ESvalba0fT+RQE+r2EEFdNz5yV7nSq7epxnAosOd+wythCoBZTMMKqB7efKpMxkzFyqyAa
0+EIVRVoksdz7r1yGbz1fYYOFblrOPlgBGcUZEkhxV4GdrkfTLIB48kUK1FFeZ3fsbzaydGk4VC0
djiWbWIzLypMK7E6Iwmqmka2jYoAN+q4kvqmmdh96mfQCkutB5cGv/2SHcEzHTNvvs+aYmeaBD9z
jEpSHfyO30y+E1V+kYB4b48T/AOJirgf/CMoU1+oZGhxapGo1+m+Ev7WJHTbe2OSsua+oSZIqbIb
uJWN79l7MKwefHNE1i9t9kZZgFZ6+jHTYMvZmLSsecLr+6aYxVNuzD9yiZ2l9a8WuoRl1d5ZtTLC
Akg3P2gemGeA0dmPZG8dWxY8Q9fnaBbTAVfItkQpNLHyfEi0tsaH2WPfqKRIAOZ2F3G0G21Lbhdx
kbIuIWW99yz/pi6rN0O0bTTiTR7PKgti3EV+hB3h8VxTtdOgJ49BsOFG4Dd6bnFqncGGfJQ0p3BM
29esCU6lNJ67TCXV0M3otVcvoAraC0/uSUaS2Wd9VAn7V66Mk2MaHy416I5X7J4YLXLEw3zn2G11
AxXr7mCjSlAQmhAglYqGDnEbpHtPOwdZzgOU6wcS46cYEOBzgDMTT2pC7ii1Rhl23sDCrBj3o3YP
qnT6cMiERB8dAyfGfsrtOJu5uDFBFhYaOXtUioRZRWIOwRbb1bczOgiz7m6iCqhrM/2FdqYyquAe
zQ4Bsw8ac+nWQ4TE9qkHR3E65XMsHb4z+BTZxjG3/RcHN5Ieht3Y8CMqYWYh65Dlogt9/mIg2zEj
A9h76Fl9PiOCUsrBQ3kq0cXiD/eTdQL/RDQ2RWjgfpDtdEQFMPFTsNmK0nw/N5bbCnecn8zKe2/1
FMDrwkXQIQvnwI97WYZBOW4aNm7NdAyp6cNX2htbdwfXmeOGeUnu+fE42lEv8Nyz3F/EYE+mNdph
k3ddmPVDEVpdc0/TKRqBPx5ytm1y1EAocKkz2+hUPqu0unM6a8fSJkrLKu66NJYMUXiL1M0kcPOV
98ygDzZ5nbiMugpSZk4vAGoVGqJZUx7qEle5gB6MI3Dne8T+7gu9mQEcpoMd+oW5tfIfnjbDIC+w
HvuqEhvPYLtxpj+1ZW0KqTfCzbcMnD7CECj6yIfU/CiBbgCENj2QZgDUNOdosPIjH1CELXTB4BfJ
twIeYabVuz8d0IIXTZCgrkCeARB/HemaorA/xg5/GgZkzpFkM/Lzue32Hp4COAn9DZra/mR2sZ20
eUDPz03hegiAFD1Cfv19AiXK9A54e4Kuh60yyt0gfrTFu2eSqJ5YYpfqhlc9CkpgCM2z7dR4D67E
BtqVE7mzuWUs/V6UiONK/QxViURM8MJG/r1sixPwj9jAV+giibDH80SXJHLAkBa42yl46UGX5Xto
gZZl5IvpZ1fZP2tzE3jmPnWMTVtTMzTKPPK88cauvDdCv9tc3aG36khUeuPKeqN7GvldGWfQU/TK
MZ6RmznzlYMuLWwsG05DbyHmHE+93NTC2VAqXtGsQDdCBA+Dc8uFf6q52W+g4f4NQdIHAKHHwvCO
juV/m8HD4Zpg4Sj4SZa/Msr3pgFuUWye1Q4hforfBYjlgu3ExtjozZD3w4521q3F2tvMdGOGmYGc
NOmL9qke69gibywd917rxr7ZbanlbyYH8VH95PswR+ahwp1Wu8Ju8QPkaZY2FI+/1amHZAq9ZbJ9
daR/Yk3+05qLrcmZE1LePvPSuGskTg4UBiVAb6kUMRqMcYHjbi7okfuPVufHHbKhjWNueWrhuhnD
xjD2lteGgeI7bjqh28xoc668xAy8w5DrqANpmmCveQdvDGjdrkCe0Ma+wcbqBgkYqPPBu3jnzp8f
vjcNUVW2+6IVz0Oln7tOIzTsw9R8bersnmQIqEBwsrfGet9beqfSUYSa0YMxlkfWBA+zmMOyLGKf
KZCSu7/cht0AS/OS9+wmK6portptaxkRGQUuh2z67uX9KXfJUTQ7m6bAUfFnVO8eNTJqYVrYSdp6
WULp9DGwY6f+BJ5152W+E0rZHppAP1BLbszGSkSJqRh4oMEXpC7ZSjIjymrDwvd2nf2U5jQyDAt9
JXlYqzpsqR/pkcRj6xyEgTYaZTxLOe4cgSiharYpPCMffksUUoRPw6lsEIPyEOQ9t4bqEwqlTK/q
frpSRHVQxyVEsyFAB+/N5iwUHE8ix0yjEXvt9j9E+R30EJHvvaYwRjAKREinHtqija3+z9xXYdam
OwX8CNxJmPdjCPApxHRAqMS6I7ODCuGSE40AaFPff/MhoxT59hmw4SapwCXn8RJE7e17UNp3I0kf
IIG3xzsWmEkqsx2YrPhWTfzZ880NrbIdNziODvqWQEmG4EXPMhnlsezHLSR4t7wvHsu5O6SKbI0x
CNEvExYIImG/lguPYY8hbtZYzGSLR3wDsVUEIjWC4woRXSWea/nda/mH6J2o7EHfL1+JrXdF0YZU
gFEW5HfV1G8c2wUIQL747mCGUz7EDQ4HHfk+GKnC8sibXrc/+7yOh9LeD4Zz3/EfSPZs4X3QmDTE
aeds7JSe8CB87LCEpelubYeFZ59v526sNK4b481LRcTtMSKzfwv+GaTIbXRYoDYadoafABt4VKBt
aNp6k1cWGOjdEHLMCXxdOHTdQVHElbPaoYMgynz2NM8NAlGShw6ZrcjQc6gtL+70PpB2Iq3yj9t9
kDGNU4Xru29vpiGNLcNOqG+H1nDvenjwGEUCKNdtBwxH1uXf2/7BGypU6oxHv8i2A4dsNiJJSVg0
Srk1u/yAs7hpBz9p7fk2TZ0pdFw02BZ+91q1/+PoSrYj1ZXgF3GOmNGWoaDmsstD2xuOrweEECAk
JvH1L+qt7l10u8sUSmVGREaUWKgRjsqIhbgK054IXNwzdG4JoWU2iNvqXKzgj29OLqf6TTbVEAcK
F+E89DHGzYSzKe56XLkz0niV3g8SLX0PKSM6k54jY6Mbsibw7h6apJGiNxMqhfN3tXMmedweDK/7
Dh/wo9v4aL7mVwvdkBzUEDPbnFrPfuHLTXGTdVYJK+QmxYSRdc2nN7x2ASq8q3YjJtByEmg0ghRy
rcRUPJ9dfBr/hav2JdpUtlF714Vfy/RsWqxuBc2bsom9691PZtOMDajZBssLNvAmxDJ2A1xyR7Rx
XnOyGgBClqEvDfAEI/DqenXc+S4mWHQ+07ueHCgrov1guTymLnvjeDaB89ThP/Vy1/qnDHH/Bk3S
DVPueyQO/T6R/Zx60Gc4ok6t6LX29WuPxjliDX5P+G+jZ4SIQqBG3Rc1xjO+/ZGOsZlNSmFF4dIp
Vv6WAmaB7aAfY+E40YNdQOifwvUq7iJz4KOHPqXPEOdxrbwt9tZbbcPDvX2By3qKQOgUroXx6Pzn
o9O3TAHzn/hhaOShWKlpSYZ5OJJQvfPeTUXgvvo6Yhj+Ne5oL65dN2bOn3y8lVonTfUId0CcbjVi
Bv1e13+qtvYoUTkNYc7RdEm33iMkTeit2VUSVVC/DlUT+6aMB6lfA+bsp2iA3y7dIU40tb0habZ/
VPO09j714qXS9vEU6qQzY2FDKNk5DaqwvZ9W9x6iMS2r/oBQlEPlAEaCaoMNEg3TAruOBX7N/Q2u
CNcofLzhHQeKoNMGvf5Eo3zAVzpJ4sQKj5xVIXJUggMJwiPo3XfVN4eRPkm1/YlaFRUUYomPX30s
P/FvRVa9Z1jfZN1HN/3ZSOiS5VJI91Shajl6zLCSESucl167z3PL8zpApTI2+kGxIx2cSmdN02rz
E1e4Tw1eJmR9nHvC0Hvx3byNmBUxES48b4H0TLLMq9nDvePlEfdu4yzzxQEWh+XnWn05LYZUvCKl
8fKlnnJnro8qiCK4n9pp78rP0byVjvzxO5Cx3M2jRX6N4wQQb7456s0e7Xhs0HlyL3ZL79kf/DVe
vfmnVZ+TXX9wS+7QnuZewFCBvSxyp8zxeqyUityEay4ETZQOslK1IAHcdyQA7hvWplPpxwPVQwLr
5j1cD558FcXguGJswcWWXe9t9lQ3C5rvi9XfRaOTicOuDUBmw3F/AojypIdQRztf2iBW7TOs7nAU
5pQPf7b9U0J+AsARcIMElITxWyuUYFMgOi0Ro3WYrQuWYgsL4kTh3VeHxZVQF69bvuwlSMsZDZ2d
wrjzcatkAygxElpDhoj3vcv6V3RDiWWjxbaX7rBMwxyvPi56zNHtXOWR46S6nQvPetcWEC5gqQhT
QbYzvle4hHfmR0l1aINpb7tjQWSYTRhsprZJuKrgPFCDipniCZdHVE7ncTaJHYAbsMllCvrYiqaY
6Pa5ZNgExwC0IhCpjwyPw4ac8Jffu23Z+YgxqoJZpXBxPSOE951gnulwWfemreJFdH6OMRkXryyU
/F1p/97P/ZjMbLyQ0BxbWvtJ43vfj7/qcQUH26Wo6u2Xkq1YeYuAmO5hSZWzIXoKNZliMeqkbDD5
ReG7cuip7KajjfHNRlJNLLSHW3Txc1ZZKStZQgFdQEf9vEafW+fZOP3V9xaaNl2Gcc0Y/Z04LpZ5
TTj9rNYthjEd1qADpDESTKIYJRE3BL6/AHNyI023436IjCuUt7bbWwt6GdCwloV08O0eYGG+2ljC
BEu25WMDFT9FL3L5z+mcXWSipIxQfZcoHmDrrTAuCoqvCENnFw7pDAy1Zz7cd5CFEy7rqTXGpAGZ
fmza5MOk+sLyANCsyt5iItbdgPFAo/00bMl4I69e0L5I1E2z/oI22MGEcwfDqyEmXXWHOvbX2Bq2
w6IAsvW6VuN/gRnnmFDspPAB5LvND4/kxriVQsZiA84TuOiahsLZyHst5htv+UF63RlLJvhuWYks
PfbqYR60Oi9lYmFJ4I//eIcta9B7VRp0a7oSzuIGsY3GR4hHHbmH1ZBrHWBeRk7CwWUhgJ9BJnPZ
HRzb4L5u7uEsdVyK8h443pjUlXs0G4gCq12uUS/CLNTWt1p5hhiE86rb/7BDla+DulWwBOVEv0dS
5TbwCm1bB6ydF6Tnd2fePmbG/pDudKHo97YWwKXljVsiR4N3nJFsxtS8OA6uPbRtWF7bcou0adgH
7zbQ/yAUyK5X2TiVuVOiIKDpbsn6Yk8DoNnuFKzqgiSXxIOr4YSV43BjaJ/UEW5RO/hwpO1UFxEB
6BNO+h3823IOrLDO1lo9BYv7XQn/eWrnGRekLOYOqJY/7+EFE7dNxDMfkyPWuUAHjl+wrtwvIRZ3
PS18zN6DycxEs6YTKefWuZODn0BQ82Vz75mF7auxm7Pa7AtndIkDoA8lre3Y7dcvPaMv0+QDISFf
HhX72fELoppXZJG+t4QA62R33MP5UKPJ7uyjqMSTN435w48qVnS4lC5BTDyYENg4nNdhujk1SS26
ZS1BpySxLxSw3DF1QoEd2OjM3JAlWGHJYUiS+ozkkK5UcS2W1GUOOuFlj+XtHSxK8tH5sUI0ljZM
XofmacBeEDNT6tUirZw1q7mVTbP71IL1JdLP2wGdItvWd0yVVzyJP4gnD6sDiMR3C2vG3Bv1GZTt
p6bsM2MBaGSqiCT5rT3nyIVVlKT6t3nVtXZEDjucn8Xycb6/B+0CJgH2ChhxmYAJw4m6HpqMtLeA
ovbWLCFaXT06ndy2ufDI5Iy1e8Rk5qr9YSNJVdufgkmnygpvmIxyUZFrt5APQdRlcMt0FW68dVBc
bx360jVmUXmvEExFJbnUUZutYbnzwB2VkdqXuO2H0RzrKfoIvKUAfFLHumJvcoi+LW09WWiAN21S
CwMmZ6hS2jtYtdo/YqzpNqokQARco4AYOMjbYHKHLf8U5s4pnclrCI8Uy1YfHhYSK/XYyiGnhxzD
QQxU1ZK7oogwwZCu2/Xc8ObNN+xIJLtZq4ciBwwhWPeqhkvF2uLIE6L3NuAobA/lGxwQ1mgFsqSB
uLgyh6VZyjTGCREc9dLmPe++NipvrZzOYT1d3bA9zJT+bkApRDVkbdT/x2H0TzdAEZTuLGL9Cpun
cEJ+B7co41ChkHttmYwO+/BxJGCFDERomsF0SqxSgxAc7haAxjGosiZk92YQ/4ZheBPSelIotaqZ
bxAG7eeJQKRlmI0vrjw8JtVqnrLa5h+SmqeO/JsmeplGdFatoE8BggK2oTqWBIPZIHPmuFegq0kb
0bMbmmy22Y+u20+pVebRmWHmGklS1tauZORkrdbXCOtTZyYSUnUAEvNSgCePN5B32P3KVS2yMpQw
Y2lftwe4ta1o26fPYHB2dtM8S4SlNZKcH3XuAWYZHh7VML6UFjKum41fUGWKxkGzvi52gT2F7BEk
OfHp6IzLcegpnCrNRz85jzn1rNi3gXYC2Rwfcrn7bZCqBvEcQG3mSr97aGcit3x+/Lh6GDKtonck
2u682s7kwt76ARAtK7vfXuLfnEI08QHc91jabdN1qFAL8Fbfh37Ku5HHG7cuvDYHhSoNl67rNqDN
8pDYWdMoNWxFlSVoz4mfAY+5baCRQmbf4Lrz1Y7VBZt3YIrLFjcdQjnT0JEym/3ATywCDsc88D/Y
WP4SBfe3mspUcET9UDsv7fOENdXYJtMnV2UDpBPA91rPU4INpAxZkiqexNZnZec+B3y5DNqM8ULK
neG4YaDwThhwtYCDB67Waz0sxWR7+65CUlHzLmU/ZIDLDzoUr5497maL7TFmTglv6LMYXcxM88nl
Y14O84hF4hkRkPo/211d3HqLE9Mx+vYm6iG5uvJPBu/PUvUpEpVzxGdkZb3uncgLdu3Eh9h25hCv
d/Ppy+FiTzCiHWSBZMyX3pAXRLl8tUJjzFDAIgRutKqc/i2kzRQmBOTB7ygPXtREd8g/fKtWlYeT
eOFNlC1kLCLuo+2BjaWSwWXtwTv0zNYxl/5zt+KRYxEY5CU914F72XR5rTe7WAZ6pTpaYqqaqzDN
vdJTByJhycYeOJbjD29EqF1D1mNIfaxN+OU58r2blGoP+5njtmHYJ3CCiup0ZeWfVYaFQ8kFZkEH
Uzn/KCsRxOGCJI/WHQwLL8Lb3pi/bDvLt5E/wayMM+8tXOp8lCavycJReUKSIE4+X5GDtQxeGdtw
axvBlcINXsY1sCEonYJ8dhDfAkASC8EnRLfvlDIvwKJLtP8OgCBUvCrs9ttWvm5u+9qV6h6ULYAN
t/tehvJshziYKH1gyHHFrS/a8e/l4/BGiPfyUOyiqHqbg/lIbapii/XFqkI78ecGKP6Cl5aJcgCE
v0l4CjVoFrapwQjsum/Mg029AzfWEffWqvc9ylDOau86Ef3qOtsWl5s349Xdssey69P/D1cNM4wm
0iqnhL/B2seFe1yJT6+zOSi/rE3PgA6XJsYY8Qobhs9uYP9Rjg6wqQ9r6+YhEqTXHhRP1KHZB2Y/
8Tn3Oqhag9mHBRqtkwkPbPAxxFiKoxlVO+IGh8cxNyEGSdr2fdxLnEGBizPyl7zsMDLK8Dz03bNE
BlYjxIlV+kidKVXlCulcHcH1d5oO0gZ4jliluHO6m5BzPsBGJ2yjbwpncb8dXimdbmo0X81YHp3K
Kyp33MMY6aV3+akf6FMttt3CRSoHXAqowgfHNYfJal/mce6BEYQZ3H+2uFfkySq3KyaF4pGXuUTy
G/wt7qYoTBGNVLSeODzea6DAqcT7oHVzrjXMTQZ9qsuHlx11ckjN8Nw2RpINqXrnuZ5/XcS3IrQs
2Vp0kJEl9yaoDiWkmoaNhd8veWvxk9dJwFD+VYxAvyy3vBnWZdDYNLFSdgSx+NZkLnHWYtT07trN
vgcJcbSt9mdW/dmOSqAF5Yi3uWKHhaDj6kMLw4fKa2+RmdoiUKYYr7hF/9NkfCQuyxjql2PYOl8L
pqVB8DtzvAtZm7fSZ596np2dDsRZoZlOemsBQtC+AnAEJWCnm6ru3EyvhkeZcOXe65x9W3vnapjO
m9O9Ye7LKjcCIiy+RtVhJA6x7DEufMRaFLOA9ER48rzSiZb+f8SDe6ZecbpYDxEEZCoWQKD+RTQe
R7dnFRo2Rr4/HQ0UuWzRUEZ4BczNEZxh+rSySR6MGG7r6NyaDVcK+mPZPS+MDKhpgPg4sbBg1qPy
BkO7nOTKkZOtef9Xbu0eaNMZGO49XGlqlSxDNBFJ1KD27YQiB46wNOYqILiIhQ2/SrHZNnCO4CBd
NifmMcNoKxN1fcLdHsalP9DnEfZI2Ro10y4YLQxY/Y1hj6O2giJg3tMYljkW9LPG9l5qOJIE0/YD
n4ZrrT1kg5slqUc8CbMAw2fNGiShN/7OoksDoT6jtgY1NwOHnvXbui1NIu0xgxTqT1bl3zzTQ4vR
uIGlZjCbZ+7VZ2ey0JLSOdi5frjGFAqTxF3mHZ81Uh4UgjsIZci3H4+PZEAdNjsDHymMoQ8yN6I3
t7Uy6Hv+sFJwdUuEljgrQR+B3Q4US2gISlyx8TZbJGkkUsIlH01C/DpzYROQbLwqZru94oV6d93p
OTL6zfX1B/xSTmTFKYZQFi0Bim/tH+0enRrgMMWdNZ3hLr0EUUJW8Lmlr1MJpnrB2dEY9VO1QGg3
WccSOX3pxsNLRcURjWUhoNSqAviYNL1sc+MDNJE6rSvyVFN9R5hpNsKEWjHgXBBzKOzqdq6fWn33
D9zgf5XxYoQ6Y4rlOXeiT88B8T1Hy9Egrw+rOTg9YR4h4wsclYIhK89CQXMIBT56a/gGh4tFXxB+
Vn3gVXcHQbQHl/M+l+6536qMIzRyGoDntHT4mVq9V2Lbtx1kKDa7BNo8VDpHS4gXWlmYiaHzJAoS
ip6AsHNxWsEpATiQXRZpL43q8tB1aFcfCCtI817OO827At3ezV2C72b091pAaOlE4c9qRwO0PKMb
S9zfiY7IM7HWS6uDywZOAMlZdWyJ4NtHGnEcaZ0NjdgFHs69X4trqbDLA6K6S+amfMOKNuJD+thr
g9ydrAR7SlfqAOolG+xp7aGY1+YrXKOL4p5OaD0evXK6+XQ8clS51gpfBd4fg/0RCHjGdPNlARXg
HtugT+5mjivu9c4t9yN6B1SgmKN16no/7wT/8q3+qWLdvwjHl+MegAjgMisDvzZR/v+hhG2YT45A
i4nxoFmnF2pjz1PU5FtGCL6CvglZoYallAXPQ1+9ehqtiwteYR26J9wBzQHrP0OK1IETBnadDkv9
NvohorI4xew/Rm/TWF6wSpE5YM0rRPxB/ngxg7/zSuzlr1UJrJ6Ev+427LEc84d11quibgpzqJwB
xCy37hDhy+VU08QE+JlijA4RGliBrSawte6bGiuaLmCM3N4e0sp9oJOtcnJPIUqwJrh8KHBI2x6O
LkwAdyAdtsTtWwVRzNQ9o8V/ckGsIwemahOgMysYU3N9NEtiDP2EcNQqlJCT8IP7yCHXMg3Y1ppt
yTZvicH1PoQPELNHoz8H081Fu2WqrYYGKEQB4fdQT6AcrOmT9c37toR5r5ohET6s1O15xF7fclw5
KZzVr8D7us8IB7130imEA1UAPoa/Dk+bqcp0av6vesJB/yKVPtu9ftsWb8UdgasgFF9QDJzQoL6j
KgKT9tBXDOS5JOw9wtfUhAScIAKc3Xl8ao2V12L87zF2KhqB8ROvTr0lqy0/Hi0Ct6yPjS+pQ6vz
spiXNuBlwipIaAjKI0yiYviDF7UdgIx00mBzTk64ZiDDwFhGJINJ4c5fyUcjVpMo6Z9WD+E3GPBu
wrC9RWQxzdW7JOgewzB8VZ0sagO8PcJ9ZaNhe7SDeqheGgMVVTR9gv/9zzySLRf/uyUDx6NF+BOg
v+vYudFecM+Kl3V94oZdl67Jat2ews57eYxP3QMUAIh2qLEv64yRSkkTAnZtx1uFJidyVZOU8NN1
Fal3HOM5GrDdGNbXdmnuHlv/lQq2+sNDjQKzgmPbWfsSGaRQiexbHDKChrChAJWWLllB16zRcumq
8OZ0YNr7fjqVzD1j9AaXvdycZSu4wkD2mNtNhYa43Z5ZVF179GtadU3sbfqn0gCk4SBCG+AxAKa9
3r4GaHPCQN0RDXNwwu2gxhVHzG0xx9bhwbXrZ8x4+K0mtp9cXqX+5JaJTR0Undl9dgBbLGg2y1G8
CATZPhCGWTcvDLjiZPALqXLPCDS46Lj6mXCQYuFXP1QplfwaGPsGkwsoLyClknV/fyyura08LZOz
N/PwixUUgA3NX0Dms9cM/1Q4LzGsw/9tffMPGXRH1fcn04OVbTECK5KBWsxHra+PO7Vq/E8fv9gQ
jWcbkejEE8cV9Xdp+6LtFIUeU4ErNmkVLk8Lc48C9sScgmQeoS+r4LePWPVXhGI/teDfPI/sWTu1
KPw4gBVeWEsGORaMY7iA//PcNUZa3MWLRAIWHm3SAEjV1ecHJMIClS01D5FuahWdU6cO0tSNPUCO
NaC4Y4Dvn2DThGfTQImKe0yRdRfBEAo7/ghUZgtAOcDrUpJD5Zks9EnS4sxqIeBnR8I9LeklDJs7
ZmiOOU6HmJmadMNhpG1QuAawofR0ynERd5hVBg+fpwMdsYHPhgQAh3TtBVQv7Lz4pIkdZzooKFpF
JP+oFcQIp/6ssY9XWq05y8EtVpwDVcs/SGTtlCi3Pzi9X51NUHZp1LCCEhuO+z0OFdJEi6Bc3utx
/mc19piEGuERYLnfegXCjut/M3Fu1Vy+ryU9ekpl7oOgXqjeirBT50e6M6xi9gjDhNCE97eQ2D9t
w+ZzLdTDtBAfqwkwFSyzZ2IIziEN8zp+pZ4HIN5hK8gfintWI+FvYjZJIxhcHDyoaMCLgeEwGULY
xIPAzImwjqYPX/F6//WTumuhD4oAaXLguZLpbimQvvDj+AoKink9Vo80WbcxLVLKgE3UY9DF2qkA
+i/ADVSdTUBIRCQ+5xlzLvL90tKqUIjbvetEu2AGtcCQiNnqqEso1lmTKqAvoZwSm6kMYHvBkOKl
ow0RHeF7iTcSaJ36GEusRdrrsUV011VPE7QvcGTpKgqtXHszBGmbTeTH4cpTREFnZdAfaWSWkzP+
zC7UKJWcPiziFCHl2E4zB1iSAnOugOWUK8YAyf51U1vAOgmxoONZ8fpFIS4tdXo0WVPLMfNC2LrV
yH0kW4sLBy8gsdAMkREEGw1+uS3h9+gCDm3Ke8eiF7Ks5yGYQcRAAgfe/rnV/a4PQhQPn7NCQ34V
D1t074T9Ynuj/28E4Z8ADvnbWmhaEGy23wAmBvhxTmXvax8SbRj9xZFyIZrtsHvhIp5GNQdml7+b
5f9hSS3tUDCNerBn1FybMKLw82KnYBivjJZ5EG2XbsL/4xRotwPxFyTKlOeWlzdJXPK+Nt5XF0GV
YVX1HR/uD3MfTOX0aHZygVI2jJbvqvebwq0hXLRb69r3AuoGS5K8WoFTNeB+eiV3CmbksQN2i0Do
LWWwW1wLbCoiSBy4hjh+0L1uS4XBbwMGFzrAdn1jnZtuBd4Gs6XIxmZ+Q46NJcYrXa06n/oZUiCr
L3wbLx40ciL2ezXkQ4iGP5RBsOPe5CUb1hWU6nLXEEygI4UQ00uhGPqJJhUgm87fEjADZxquYNvH
cB/YiMNkkFlG7sX1WeG75imq1G4wfibBdhXuZi2gw0YocJFw4OnjMnn4zvu8LxcTI9QB4h1chV0Y
oFlpqxvm4DwM3Q0ynXpKgxr4AXTu8GERuJaNsq6K0LCoxjApy2EPkX+bKlHu26FB6o+TD2o5y7kO
4iiE7gPsI0aZXSjd3LadC5IW7hsPCs2W5w5V0OIbZm37PnrVrwvRX4zdkX+DDP/w9J/C1YfKFGZJ
qCGtDH+7Dnwhw6psHFVt5ij3F1r+k2z7y9whWXKcOFjJ9bRsD7fo6nOMsHnB6+doG/+WzsXE4Yp8
GpvPljoxtmZ2BviGkL2VQlUOXHIRGcGSA5QIGkO5Czn64Evr5M3rbezHCya5/4hTnrQDHrTV3c5j
hufjwv5gJBpBOjI+VTZ7Hzi2HTq/ugXhlttA+lsu+9iFVuqIsv8TORZ+W8uHdqQLOOiC+cuCfjmW
ZkwiZ/qovClZqmkXNqiGm92+2zOg8vCx7+BUwa4R5aW3/nNwEUyizzb3gZM73qHXbLct6E9m8e2C
ha5q8YTp60dGYudB3OBF4OKwLhROkANXcj+KEBqoMRNsAFvaxBpKM8r6NHAM5GX9iYToQzq3qOwq
D/GzR+yVx2YgGTYRTlU9xPggia/dAhPnoSe4CDvz1EZOYflrAZBjP27TfbHx3ZU21qfDvew5WkGV
ltjQKaGznVh4gLvnbnZNEXRu1s7YTwBlBBwDnYufIvOhWCKQ+yFoIgj2gCZAQuumNqUvZTPdeiMz
B39uZBITpX/QM0sD0+0aTcCzugclogJUMqiIuugVu0U2DGUHmbolOBc8eOb4qQFybHUD0Pb+y2+6
CzIIbh5W0Ww88XUGqwsqIVrNUUBB1IAFHtff3oHNg3FyB0KSCkIFCBoL4VunEALRCbIKCcUH1B85
jNh3dAQP45Q77OqBH8DSJ3pN1YAS8tYE12nK0HVEiP+GdCwn3pizBqWORpmDt8m07X5e6n/uVn/q
zT9ODz2OmU/QPLyENWxrTP8xR/Mevqn73vgQD0VvxFfHbQ2fo779XBT1AFuUTmqxBpDABICiREER
3Hxg2+h1oOG9pqhjI5meQ8ifeiYSgBWXutRAuwQUkqb/slz65s1bgXgsdMrrThtalHVz55jnegsf
CRuHFywZn0e4w8SUhC+WhhRmpnA4h0WciW2smyMpc6ch0yeldfNl+wJO/QeRVTlt2l1L2BuGznen
WxLNcL8EwzMv6dmX003O9i9U34mjbEyw1hVrUDqG8OlZduUVLBTuwwiad9vwo+2sVxirYF8sWF9g
bQCkX6x75gHDkyUAGQwbuu0PJd4hzCt7S+NdYiLEWw8Ut+7emdHXgbeHBXi20gvELgFKGdbj1gon
dNmt9bQvDYBDN8yhaAOXij+P8TaLhs1A0i9AXwR7UkK+5Nqg0TtaIJzlm6i2TuZBTRAbuDe6iicW
DE8QNyzpaNS7qLfXOlDHxRsPMpCf0uUQnpGnjfaY7VWV4T1dEiZBxUDMg104dce9lSpsMBDH7DA8
vpbALiHCqHFRBJBdSHzV8LeD1HdQ39J1Mtean4nxE7sNzi12DRwG0277QQnblX61iTzzrsrh9XIJ
WvDGDXt1qfeGoMair8lXJfjZgQ3bKNsPhQATFoJQEfK1DiEZ86JQJVvZHxBiBmaZBa+dHoBXAt4d
IAcC1eDNAlR0e257tLPMKZpteqlrhPW1dv8cieXsofgHjOwdcGfVtF5hk5hbnTrgYrjbc/Ds2TMe
93JUFjY0CcP3/ACHQ9B4midb0MBQybyX67p7jM2j9K7oe3eb0+qYuICyzJYQPEVEBh6qSeQDVbtg
ac6TO8dgaRVezPUN/SpaKV0lKhgPfliKPAgQGN2yPt/gmgEmkR4GmGd6NXadt4d5M3d8sEfkY8Ik
ODZetvJ5Ny5oDjc39YLy2BGTcER+1dS72mz9ZE157FmtUBq6W0e738gA4mhYPlNMcVVIIA5rig64
4dLg7drUE4TuD5ooF2sfXMIOYuxy9IGkDyDvhLCuDRhVPlJgVxIMxxbitrLmkVypstwDAGOSTzbj
r6xZqizqjcOTwVpRRueJ8sM2k/pVsR79N0SaE3RkDBfgtlErxLoitMmNNVbHyPIpWH6DtSSs22Gt
I6i6AUIJZFNnWJ2oEksw9dy4Uf8tmIGmf8O/APinJuY1ED2aWdMAH1ont89Uw/wdNR5+sdHFiK4G
S69QTIfrHPfYMPkgmzBYMKsdYM1IDmAAh5G/ayC4FoS/6Kls1usYWFCg4/YYt+UV9K63PnXMrQaB
5g+hKmlDsDuctyuFT9XjhFjqOLMWAY4w2J9FymCM4F6HABtrVycIPP+HIbhiQMMVMRcvp0R3v86+
BfvhpuyWDZLJAIJigxWgKGVQSwINAXSzFf/j6DyW5Ma1IPpFjCBoAHBbtr036t4wpGmJJOgNQPP1
79TbTcTMqNVVNLiZJ/NO8wSdPM1uusnHgpysr7E9MF7j/yo2+yV3YTwEPhhqDwKWT5X94xZ2F+5L
PHQ4Ieh/jogVRsZrYtIoOTnfC9/rZerlLq6NV93rrQjhQXNg0mQ9Ne0gg0c5x7q9t0BbLLTvCIye
lo1VvTQZqwwnqDLLeuf39AlcA2Go4ZiQBtN7yP6o/I8qJ7PSm1ggKjQ1AtaFeZr+s2uuXlQb1tBn
QZa46LJZkBz8acqHLjwNHgR7RQhNccxYgDeRSr3HRbX1R0jybcFID8xHk8/5obUqeK0bzq9HbxJ1
vzdVM/xn6svjpko3xifDDWR3PerQrtCjd89akmW3qiE8zQEiVY7buF9XRCifh9I1FYbBDfgd7qDI
zN3ipdFNkiz5N9vg9V3kiQV3AZF3YDQ7Nn4bnEJbTtetU+YQcbQ5h/HWn+QWWyhTKHSfs9JpzX3G
Y7mZH3/NppGXYqeyQ+o7Tv4Fm7R+HAlTRWi3caCyjamOenVTtBO0vNxTV60/Vj9M31mBxG1guP2x
E01S3oVs9bkj8m9uyo1UBTnh1XKQrvufdRy7Yz0r79cY5OYrau38vHoieFeJcyiwcvoocsE90i7m
Ne4obsDFlM9V2cuVk4QMqh2bpifDwFKzDe8zmVZY/ExK/StdbPAX4zx9DLwmuGWR6PxUtHGFn6J1
c5cJsbU0WWb5de5C+StvpxJnHm83BtoIq+DVpYYUkGr9E9YMM2tZTc1eRi67niczV8BWE7JGWuW3
LVBxfgi3yQMoriQGGtvVsSvN4pb1tSWenf2Iocd2U8Wk+CwtL4C3lRQcuyG8MahvaFz0htO6OK+5
xk3ngxtSf/uPux1AngmrrYmpk8PzdzBwif1LWVFvXyqViYJ0hLBx8GoWibU/WtmsHOe8mEOL3mK8
+m2CeKkIn+B8FWHf33rdoGs+0o6TWVaP2T9Xj/Yps+USn4oi4ZHUR1wOLOSeav848JkxT4yVCXZx
moPmJzMoaSMjsM0yp6/xxtQpvnkf8YdfL52Mo11geNwQr4vQvaZobCJy5muTHswY+evJLDwbiEN1
0XqIMqmCO7zU6JKGj/irMsRjIhQcL+1vG1gStdo17oEa2B7xMWXkOQ3FWpV7WbqUs6RmpDt54EW3
I5hZeoqtVOFNZ7Pkc3Y6LPCnRv/RJFkZPsR9GxKcm4uUsFLQfdTxxBmrBysibmEhUZgwsvyqxZjS
V8W0rD+TdsR1YsQaviVquWCQEuORUZf58Jfr89IWnSn1X0q2GWFmQk9a1iB+YB3v8mfE+L7WTmwv
bH8CJi+jnK8/S2Fk8zmABe9k4b4Ui3uevUnal3yQ9U8jxHzvImFfWlCzc6hs9OWQgp/4Irwrbl7v
l8uoXNq1G2+8XTyY0B28hl1ee+LvzaPPZj4IMRcae97QaPUpFHzWuzBL1BvOX/HZKtUNu7H1IMk8
U/Km9zl1RDT8ldntmrHQ/TSMPOCAOeZl2+ccZD88YHALE7GR6iAqxMbEIWeK2A3UItidsR34pQ7X
eb2O6i3/HWRN8J112psJHuqxPKi4aV+klNtXEg0GoRNgZkpkfXKp3Ah2q01AmydyGH+LKgEdNPws
jaSth7fIgnGDqQ/JclZdyRm8SQUSlJabG3bNxGqiQ+N6mgqGaZDLsV1sV+DHhfTtsFGiFx+K6t1O
+HF89pC6quuycZ46oKoxYSY0ZyYPoaoWvud6xrwLrKiYybyNjsMkt1DnDIz2t5b/Ty11iU98dKyD
7kxrfqh2q1/7RHqMaq+DkswD2RPC5Scx+FG4q5e1/HLTmKJ/b6IqbwQI8GsKvgRvUI3FLSkLEf7p
g1h8+SZOPvyMTO+J2mjcr7CUOcyCP0bJQ5fEqbhaUqtWsWdHouSY35UUFjRY1dshoEkiJA+wTvLN
pHX6ZKpQ/OcZZX5ghNriOtKAYX28tq8h3PEqtpJEZIFFgCteCh1+t7Zn1mDBnKb2YRJlfLEvVkTi
0FC+hLcMk5IvWb+8p7Wv3CPlUmV/n+ednfwdQfXLoVkN7Twxj0igIS9WW0UsIY7D7Sr3PDZsd4vm
WO56/yLHt0Wm/i0oXe5ltJmHFNV4II2EE/Pm3OlMr49jjmRyl3WbbB+Gaev0S+myLH1JI76oK38d
UoDsJuhJePfG9/+YhuQaql8UpOJTEqEOLuofuQexCFVeFzWiPOxEOzK18FC6qGY2J6p9vfZq6U7K
N7V61YbD1L4ioR7xfBtXAPZ+XcaN3ygn2ePfNdJXAr1zKUqihozGYXin03zATfDzOLvYUIuWUUA0
RKvs1S8DDrvO481E9l8SiuOBQ/kBcJihi/iq8jJ5SbevKmnwHGpBDHms2vHt0rte8AwZgiChNDRS
G293NjgdGd3yUh+4mVrvZJB83b1M0nl4rIaNrcxF4+r4TNGmLl4iR4H7q2lXDYLVmdQbrzTshzgV
tg6ps6jauLmbEW+ADih3CHFFi8reZB3nbki9eKNjLSBvdCX4GNv7uM9rcBtpvedJVHn3vVp2pt3m
uVklxG3kkuwpjgqS4FzWMRFQXj7JO40PxfxWNVPb3lTQ57BGKnPDF3yvvxL/NH75MuZeP74tYeRJ
kvdYYi8ZRAUpMt6k3DtbNmZv+UwPZsb9ZvlbWAjV4Mlq0N5j65zAvvH53LDTWX1mnm2ElodOkbf5
U80/E9NnnPYv83VTEUXpTH8k5JQMZ6chz65Vp1QKKU5bwa42ytIiweLov7IAzTvKSiu7H11Q80GA
G4AtV1VABKx0K10Ukttxvy5Vbb8oD+QtJWn6Y2aQCwxsz1OWzY0Zvm1yMyaMAN8cPGv7vKEVyAN/
ztRne7d4gfmJmsL6p4Bq2pYLppPrO79y+o9NqwUBzW0j8RPM3cahLCoiF3/Q+eCfloHgl+ho9WNQ
CqW9gsnmiXoIJrdBbkWiNN0LcuBov/s6DpNz7tDcP5aqkPDHwBzdoZ2X1jy3vgzxSWwYL1/TsgyI
CgrBNyJSzWv3w+ReVzwGAD4LCZKSZ9kPH5lp/mW16sdz30OYvPYxy7b9XUfmRtzGNumbfyHuy/pT
4h2ajyXwR8EkYFgUgQ3iq39zGjioYyGJUrAg3a6/u6yLnCAmCNla7SVRv+4zxuLov3MXKe9+gCHy
/iC9Rvl48CtAg+K6ciSfHoHlZoQVg6LRUULZpq6rjmDEQZWD/HJRefsNhrx6UmGX27887xZJ1eay
TT9NFNbFp13SPvnbDFuzfLOmKqoDvL4A66At+1gieHAG/I4T6jPAmlZD9AEBTlQrg97S++Mh9krJ
GOHnKcOJPyKyP1LgVAT3pQ5G+ZxpoqN3OZs2t0+qR/KKnhCIuYfc+fARKhscRsfG08V38Kwsb8wA
1YVOHiqcM75KaLJowYIRFCgdTDuk7BguhtVHDI3BglOO0qi47dnkMhcPFf3z7rNQuhwehj4LiAew
WBkkWRO8jp9T+A//NgpKJX+R7MN4DEyaZ9e8QJJRsCTVmf6i5ousfJq9Kok41XYLeaXbLeEc+egm
uRawpEyWTCE51ZIVClhW5YDX1Tznf6dMz2u5Kza/7tD/XX050sf96LQ4Zz2YUnHeltCQGZkdFyH9
NV3TSjbDjMlEB4HwOhIcewYd1W7Hzlu7mibtbU10fdD1AEVyTtumGlsuTx7HX8uCGvjoaxk0AHQV
T4LHUAqEJ2z/Sn8Agy32MVrntBN7YOI4/sks/yx3qGfIjmy6SsjAFGTauuJMILYf3kqZ2mXe5bHv
SkoTxqopUwbJyTXRjW+6KA/39RTUgHxFqmY6XGjCIdap3ZAiYi1sk0CcWllieO5crvq7joGTLaC2
b7JZ7eh1kB0DvcLrwBAyyRe0SEb5isMSWG+2JfFQ4FGSOakfxOhLc9XLiGeMWHVP81BeLJLqIL4z
/rwdfN5FGW0vhiCJUV2sW3WTuMFNLVZdGrQAQemI3+BILooAASitohdZKbLc4Bsllwc1ANrd9ku1
KgKK3cB5XU91Gt1VKhjcS9ymAxn3qSpTouzTgFVAuVpMdLOfVyOeypRkR0fVlqaOEM2AOjR/z/7g
pHofPCnbhvzGgpbl6bX2bierRgiYrcixhPqikUSOp8kFxW1iLb2ue+6CoH7tTF4Rn/AHPTMDJZ3w
/oX1GBGjA+bXM+gqDVgtTuwQ01qGNiNFQM9LmlsqNVlbshLQ88PuEsWqjWvpDSF4s6L40KDht3uP
D9/YE0Uc6fTMOrcGNKMWOY1goDFTS/YuCYVv3kVUjd7n4staMf82W1ZTY+CyAcQEZoD7Zh/wuQZ3
Y1QWHCoMpZtTfkYlXOdxNykXdw9JiaBdyYuTM8QBr/rBKt3fco9Mw4E6MklOp7OyhLarwrLPtxc9
tdxGktlSvSxg1OEV38zGBOaPY8p7IssGyWZmW4VZ9uYr0lLqtMgoIZC9IsuND+lM0QVz4Cq199vM
6NXusMxGhqSDDFTbThRzjqsRGEGVHLqeW5kIIU/me9i7NSD0AflgLV9dwlkJU7wPyT3txsIgil9t
2dBNf3F/RjGeY4dAe5yFvrzp2U5HY1Tqp072wCsh898apCqk0WYZO3KwIuIVyKvf22rocp+U5Zyp
7SiGjYKPUl1VVZ6GM1U78SqfKDyZzRsMSlF9erFtqumEvtWqt6AyCjPWwIzG3eMaB5vw6B2ro+LV
J6urr5sCkKw46mJLo0tNBSohE3vBXdTclIKdVH+EZ6fBHcp+ZjLcKb022r9Zlc3ier9GPFL7K0Bd
2KSrstdJJo7JKviEzlW61IrMZ2VL+98S9Ja/7RDqbrIvZg7XDm2MUMj0n9oSxq4bUYBsreSEa4tu
1IatWclJJ8iBD+RmHGmYQBHgwcRZBOPSATQZd3nHwSjNS3BumRGCL6s2tMNujtQk5DForNenJwTW
pP+3Bt2GyU7Uu0j/SD+RVJi4CTWKUX7z+i+Yk4G2Ed6iI970yhwWOsyk1fCArhUuXvjqN9TFUipH
W/7lFQKGtUEDN2GRUQ3k6lQ8G/bjhtEJIElhceZNGWXE4vUCpbsbGz0THRhqajmY2ljinsELJCP0
bFaJdmp2CiNG/inNGLAgXc8ldHXfKB9HpHHBVh2t9PGTvL4K14NfLLxBdkM7TeZ3yY1OspGAAQda
uM9hLMiFmm1Y/xN1EMrHuaQmyh64OfvpPbccxLEpyqp8bUuTr99ewN7XeLfMISPlwUA59hTIGG9I
/jBzrvmVJttUXFx28nk8QdvVFdVusLS3cXpbIs/FJ8Gcv7V4T0u5Xq/5wvi662iGqD+J09cJEK4f
y/Bx2di/Uh4YUoYwJxyGCnkJ5ECuSmqxsnaqDkWa1OPf2vR6oFFzKXHIGq6i5bPbgiz7xWvRZsDn
NQeK1zTPEUGOeBUNa9OoZgOyerZiiTciTFpIHKWoFortxTUl+jkZhx4tckeNZ4v1hA7KfHybBjLF
NZX9lhsa/KqIYreNzcA5r4LVBR0cnxXIDnZM0yo4O3bkZQgCrk+pVbPJuBItT5O+JNkVGeC2Xe6x
t+dF96LdWJ1RhbCfuzTgxDMceunVQ30JEgUbwwVOCTPussk/qpp7TrlLMI8Kj22jDwKAkN3blsR/
bVVEJV0+y0H9+GrTS7rLyqFQ/o0Ye03P3VDjxP6UVbgAFGX11EDsJIRQAqoTmcx5uFWmKgJCiE05
/MXJ3VhmboemYLxvx2LrHun2xaN1RdiOKId8PyQ7SDXEiXTdQ1FXqrqlnS4Y0t9RC1VExm7cV5EX
zTz/uk4DdzhRWkILgybVQrDR732U5xxe59LF07hyOQo1kE7CszWC84tBovDmU7cg0oFc8eYoKVNB
AKTdZEDWB4Na/T7kRXCZ6fnOm3LrCKtA5Rfa26mq6fA0xhKtCtBAxuOSXWdFGFxKLVe9spyPoGyx
4BvLfuZyBMbs9Q8P4IDiD4zXYBdMYUunzzgYEiB1WhaHLjHxq0KXHcIdukQAQ7FuTdCaHRy3730H
EUwZeX4OuxylCk4HH4PfD8FLuLAj7XISSgqE/KlhhiahVXRxuTIjN0yBu5bTRfMLiX8VHy7qLlAU
6ghVKGjzo+z2czhRmjR5fjtGeyLeMtBwzESdcJKXWVOj2agg1vecN/nGDrOVeXkmNjHX7+jvyclf
g/cqnOiIlZGsvPHgqpqsAeN9QLzchUka/4kQa6Yvn//JgwtvmZTA7Kom7J+H2QTlJTSa5poygFD6
z9KiAJaoVlHb2287ZOKN5wVKKmtpNR47jwhMWQhLj4KFnNUktU9oCLCCryr1W/FNatl6L0kiepi6
Pu3Io+zC3rb466JJcREOcRis1DzgNlDidhUbk7SPYopjqkSiStV+cxOPPku2TqLtK10c6Zix43QW
odHUQeApjUBEbdpopPuacFG7t6AQr21axs0HZYRp8N6Fpagj7rVRKU481TpRbjJzhF7dTTsxdXKZ
xfXCER0OSJv2CCK1hDMbr/ElfuqYWFd/TVfMRBdhmmnAsleqXZJzkPvFIe/0eqxDbtsnqgRj5EK3
8cNB7Sf2nH5wx/CUeOgnHZsrU0+wvE1jO/vg+qojqhAHztYnghcc/3ZtVBGB3tga84LIXtKlExdx
fIzqckh4w0zMW6+lTEpztcl1Sf5GIgz8PTpQE5wFuEjwlwuNR/zOUgWRf7EefKqyD35MXT1VnP3i
r6Lu8/QasT7RdCbVKx8VD81kgSWPrObdp3eCqpZePpP5VJztet/jQuLZPVGDcUder49/4FGAYHac
pdolOvucOAvqGPqhoafQi4a5vE0KoieHqK6NhCOkcgk31bYZNTwmzjV7KJRgUdk+0Slta+Q9t5a3
Y5lPB9YeT+4zXIaS8N4sFB5AtZS2lhyqqdpkUxAem9J7+l89EmkI6zycAiYhA+qLjd/FAfFbCSSs
FeFOv6inmw015zTErjn5o1nS58k29bifR1rSztEsUnkczerRWOnysnzgfWf7+9bIHsc9yGX0ILAZ
CfXF2I3dy8AhTX9MHkjQAzpfvD7J1tFdYKfprchkgXc95McE9wO8s8VSfhRK0qa8aN2NV9MQXUo3
QEGuJxaFnROpc+xhwuG70aPH0dBy/x8Smn7hVWegyPSSn8w4FNRopUkAV0xJkwur6L7aqCItoTEO
PaTgCvI+e5/VVMt/FRDaBoAZYGuejUjs+FQt4oLdyXSQjxJ5naqDse3proVyqsIGgVwkY5ecppAl
yYgfIrQxOLuaYxUc47AXCmw9KgpkCTX1I6GgtqOJcHIEgUzdSs4CoZ8m7dM0J0M07+KMM8B6zMea
8MMusMEE8lFGVAO2O9eEfFW3ccNY8buD3at5xyBJ0OymalYBWXzTLOKFZsZZ5P/hOofDd+ImG/xD
q0mCCAa63pgACuEXMe0cBGe5aqew4MI4FdD+Y35sol4m0NsupSOfDYCGdxSBvYbIolkmnjDxwkz+
iPCWoVP3JEFvnaVW/ZgIPcH8rwjFau3BA4SX7G3l2uKuCRcmpoKUoRjG9W/DtaHMKcyTzOkDj9GB
rswqWXweq+Pcos+Ak9Y9QABTmhr3NXSdd9wMIP9NYsY2P9Ujr1ZGKZqLzuCfRLMphGgGPPbM+9Ki
rrvzCGSW0EUXo5rxTflHv/Tq626cqOBP/Wr8NHwEEICrM4eYD+o6Jxh7zPG/KE0144pFrpZh5yTN
Srrt+GlUZIEGkebr58a/j6Yh3zVUAT5F5Ti/8/kvV1Fe40x7khVTXRbOM2TwGlBeVyxuvMK+QjZi
weHcHvssprRWEwd4a0e41329VDI7sKBs/W4902y3um2NO/BI4ug40vTTMA/FA7y+6dNfm4rxcfFK
vJxMuimBqHxE8sZvftREaV9dLj1CbIgDJ51HWkmvGAnlgIhH6aKa+dFm7NbTFvMgPRHxyYf7y7ZH
GCiJIqMUo6vW3gAqhjIzzl1728g0/Ym4j/mGQ9JQplyC54tUcdkLkN3ye14qt6i/2bGrlTPLAGe6
7BkfHKZ9Oz2XpcieRZHRdhe04faKy7E88ryT/1WTFHdjFwj+UgwDCZfubgvDl4Gs0rGpyvm/xKcL
ZAd7kP8HtPcbEoXAc9b+RF4a0EodOrF3scopGZhhV2aKEryonK4SzPqraqSKDY5GfAsGCrtf4T95
3xZN5A6Si2M+sSzBo4gIbdCjYov9d/suqRhydUmiiEGGHJym+5Ll2zFVp0P5C/s8f6WsiEa0dlPH
umzbYTcJj0jSGtLgmKlKv2VFUf+DKm8OsYb4rGfiwMrRcOCN5L8KWn+QJT34t0g7/z6d5/Zxo07+
dwXydMURPMV42dYXWwhqRcdCizfd4prtg77tXjZX5nu2jOq3MKNvt+dtS4FcCXMTsibggIDBvwlt
CAzCDD0QyCjUHvIkOSEOQcbEU/tebLDPdPttFLRtF/GSLIIlPEeoinyQBN9g0mAQx8OQ/sa3sUyS
Npq+mz+auKTvVG9K3bUtbQNtp81uvtS1IFkAD2fLMm+XopVLe0zbg+A4QxGUxXRhpduUBfs2Nbg6
appCPNdiprOlkGTNeEacYn8G4fJjVd/pJlgpPkjmN/jW6KkhXHcjqJMpOOGODdlmttNSRNehZlM9
ehhQoN6AsMGQipn6rIUk6u/Jz+cv4fNn0NKs95Z75Kqsevprg6S70XwvpCUgI7yWyTmoRAeAxYKt
woEnpl4ip7NHgu194oi8Q1bJD3rYflOVldwgAvvXPm02LMBJ6rcMxejSJ8jCFTVswbFwA0mFvGRt
V9iMgNh+V4n7MfSdvg8wrbFww3w9hbXrriZTBFQP25FNMNoM18Uoh8fBUppAsq5bd/FYZ8eitfrG
T1K2+7qZ49pu1p4gfTvYrxmDP9iPfpJwaSXUAUSeD0fb6og+mliRgAvCfykth/CSGz6ejZT/nlLz
sp/jtb+Smw2O9YSJieWU/h0nr/nTSzC3HenSEgcypK/Zern67BEtHrYqTeu9T+qCxyMNE3a3ora9
Z/gO8SWLVXMRiSZ8qzv+t3S13l/6TPyXkEXsSbEilWG15nRtZKbdda7zHwf+vGGvSrO+QhkTVIYG
0Hs6XLb7lHfLOZij6JfF8zLX/cDfPJs786tP1/K5pi6AUvAlEX/aCUJsZP3iH1vy9LDbMB14I2GC
E1C+m+Ez5dHUi3seO6oHwsw398axBPKE0KqobwqEQnSzPTp8VHdUdWNS7ZrL9a8TTbwd/ZbrSkcf
BU/5N+UIC/hNsF0j3xYPnqpkfrJh6Pq71V/cDVh/eBfidd2yz3B7DsOCST0L7c3YhjwjmaUotVll
tMHG1JX/i5LCcFe6yT9SFGJvQ39t33k9V195Gbsnu+FV8VlfGpl5htwIORcjJ9WJ8bp3apzP3ASr
OhMeTZlwzPyHF9N2siU8FjYgKsBBhYYKwdgN5o7m5fgxL3tcyjnxo9+2/X+Wd1Kvqa7av22XoFBz
FZ1p1W+/qlzUDyzKFagQlFqjxc/+essbU53oYYlvM0qrn2hrvYSZbE8Np8/kR1Gnmkx/YSj0P85A
z5Ufja+BtMuVSLb+L795VhxSgpPvm4f5Rt9H7n9by+MY9ZKyKT9q0mIHmUI9ZF9aTcUPUMWIGfuy
FjkBNKKi3KWqQi+MiTddj2u+8URgaiMN6l3EqGhbHkJOrXrvNCVubZe+pQJAKq9sS8Nwmp2NquV7
pbPuKo6m7g5Fuj/iRt/xRqreurjTGjKDaRz7p9n7Y7/9kYqoJOdVY288sgfLQ0FGr9oldT29bwih
BWdjRwGNhqQEQB/YjI7GHpfe5xxzat5Vs67t0QaenxGlG9cHpgCPz5EEmokm/ZggPqDvkKEUwMqv
LJloqWOQ88vEbPk0rx2NUVsWileD93HS5AvPgnnvkwXm3fDUViUEo+B2KR5oqaiX22UNsvzXeNm6
Qooi47yYj5x9TiUj00FHl92UNRIDNSeLewy9trwtAg4cfuunT/WQFzdFMcSU/KdccHtZCF3ysEjr
Y2YMT4cxDegRDUadPYxIYQCLFQyH3tBbhzH5ECUZmhrr5YHIgAceaQhbEEFxgLWeeEN6kX+i0JDl
Byetn/qiWKHs6h+/NPqBQEfYPFL/R6R4ZQ2tMrwuyy7/h9Eix9c0idfqDktGgWrbLe0PM8tR9a/Z
+FVxXVT9QKfVGl3+UzilrSFmwDH33o0ijV7nRJqzKL3xda1SB98XUTPlA7U/qqaiRobSzhvI6eiu
99uYCIr0qbhOkpumRDTN6YYzO1iCzoMK8SZWFqGT7xIdk5qRcEMia8EusLdaFrL2obqvgpgpHabI
HvSaLPQbLRUI4SVTVHXi3KUQ5thhcs/uUEodxsZuUFokb4t4neklit4VWNqfuZzrnb9s3rSPJKeL
MwK+DV+CBY9iH+iWonMLMHVLs1DjX9cTwMSl9IiGhqDdAPER4yN3DQrhqy82AgxYW2FZko53tbsc
dIuaWv/I0lH/lFesKqPZwYel+7PEhPGmrCLSScbHcMTozVGXlKatcclBTI3RM2K0OhR+MJ9sXjLX
ycR74InpMTlNGVfzkFJxdbNZXzX/irzKlr0/NwvZrQj/YU89U1leo01OYj/7tFaiU89LTCNjQCC8
DKqSZsDZdQu0xxy259GpHsV1iTnldNv4eyovnHbXE7L2edZBa7cFGWp/Uf8B3vY3HebhnwTDkprT
oeXBqyG/KdAlgLmfgPjl0TKXiD3/Mv9I3TY88OvFt33jskvHYfO7j52l1EfwQUe4gojkKIZPsqEw
5JSGYXsYyzF67+O4/Ve3rrpGTvOuW+4ithv7Zfkjk2EM+Dghbzg6iKP0vfKuKOaow4AW8jGdo5KI
K0sbzDyQqEaFvksLuixhg3GVU6zTIx+z/uWZgWZfxPuP1QSUudfwdY9FHpAQCMeNJrtLF3bg5hN7
Q7xvzEp9vQJMPYyNN95owJQ/feZgQmuv3p4jXqiPcw2Swb4XwqY7Vqqk4hGLBdZUx4jGBYsmaN5d
rKIdEufrZLgfsX+0IoPnMRGWDIQUSDLObLvh4i3VJEZfWe7b0KgQiPq26ZU60c5pSfvnvvq2XXaN
3ZBRGTp/4AFyZeGF3kZVTvyZgqWbNRaZD0zW/uJ074XEmlN3x5Irc+1Nndxz8LkWM+d6UHD9CCnY
/16yJh7RNUsaRR2Gq1whrBGS4ldIkqygRpofelTdON6lFDTfeN3IXNSvufcZI6LkKPwkhFYT32QC
/xY9xWXNKu8iIvDdB5bHlF5OMUF/N0+B/AzqXC6kpWN/+nCEWp4BuRhtAROH7FmWJOxG4aq7ljmP
F3m69ln7UHhLbK+yLtvMblTDIm7Wiy6m4bbE71pa1NbMZV29K9E7hlPQa4r4OIA8YZaIZt9ul1U0
wkuZgtDo+2iv+iG0e0XFKJm7KHlKOZhUvPLYAn3soQkHyhFjbd/jLTSUjG+LiGgpoHyU9XDZJUqj
xFe6cQ2x/sDS1Eedr2+X+DaFGK4p6TDdP+zKKb1CQxhf1kUGPWWaAvkBuXGqp/oc6TT8x6O/fCdB
Y5vTuMHypFvvbwE7M5yaDmk+0UrrYq1x5zzz7cMSXOdbXptTPy7sCYHeHeBeSG2kn77nWMB4kIOr
/I9+ScPopxzB7WjomIa71qvq+uA7k31XFRuxdlojNYHkb/W8vAX9MMV/0UwdNiMnQIeLNUWc596X
6HI8rFcfsQPCQNJ5W0epfzNW+PCn1AAc79O2ILlbZCaaH0ufX5RO33S88eMA4CrVQfiyNh3idOtd
/Dk5p81Zdta+6qA0v4rWp8swmIP1S+bQ9TsoZRqLgZz6H0Fd5EvWpOT8Mgzdnm0ti7hY+rDOtNTa
qjN7jdwhriw0OLhg04iR73oKl2vJXAKIP9Wla4L94KsyptInG6rncoxFWAJ5eqN/u86d/B2jIbWw
93GpH/pZ6ep/HJ3HcuS4FkS/iBEg6LfljUpqeU1vGK02tKADSYD8+nfqLWcmukeqIoFrMk8CoG1n
nDmqmvKXYp1ZatA2FMldIU8hg9UzDCmAA2iWGQoyH8/QIB7oNPVN3F+OAyNcFndRRSG57dEjdg+h
EBRDWRB03QmFPIb2sAhzZ4P2fRo+Fke6Zs9ljCadbW/5GHkDWE9FT35lK85vpY2cUYwEXfg7T3He
Yo7PctyRdRlCHFwbQhYGeVdzRD0YnZaoA9SwbQaDTYjhb+oytzz4lsPvqIm3Afu2lCZBEKuyZa0e
QWhUwRsKehGfKkMTxODMQ6uX7FJApDkbWsZZ3XcmaNw5opy7YGuDUQzQ7CYjm6Q4SXee5+yPYjGc
KawFWRLcdDVM4QV7Q3LJVLBkt2qVobsrouyeU93O04HqjrEndRGhD+C36zEZBp62NQ2WPetNOAl7
3rm4fsmGEjQl3ws2kfN9UpQg1qH++w4zPXonvy7YGPMzrPj6Q19DA636IfSaXdbBZA+ObPE1YuaJ
PcnK5wWZiUlQ0UeJfOxXr/NPqjVe9lPEeKn++Zw7QYoAsZFuQ0uLj5vXwsuUupStUv5WVk2C7hXv
kjerf2kx9Y67m4IspD1c2nzG9SHzhhiNsxYBxvIT+9S8HE96xhiNENuEtZu+FGDP0FHAtAq728RG
MDu4qbvI/MR00nMx+Bus32QB8H3g2GHZBRkU81fnHxD1DSvJWC3zz12rglhgaYyaNPmYKGa/FlQh
5ZWNNuSyMCTsFc0LnOjkne1EIfehmptuArVlmBhC/S7S8CKjKQDWyWykhE+fRjltPWI+x/8UZpqR
xy3ugoxmcUFNxsxMxtepDZPm2amE8a6DcgPB8eavvFlxwZjtENdV7GEISqf25CeoUE7K4WLB4ytC
uCf+uuSjPPTOECwV6DMzDfmr7hlK0OLDvRz8fZ/US9u/w4KcwjOfVJS3hyJKXAYtMkWUB6tXiZV9
3siZs18p+KJbPs1iOWpFLXuUXTsYMIXc2g+Z8bGMKt0v8pTgkeBeYbkdAJZKvZYVQ7t2kYs9OZHg
EdOqvk91vbaJzI+MkJj1WARsJy7UEtV4Q13WpfvFUw3SO+H6hJ9MiHmijdLCDZ7joVPQW0td1ffk
HhlalCCAesQfr5gjn8GQLSCWenMAQaOyzMg3YRuvdwgyvLl9gKizvbbIkpgQ8DvDE5SiSWYEUE4+
7hd7t3myAQf5u/enSeO6j8ZCH03Zhiv2sM6oOt7kNInVGOFB9QC1kjTcWYEu3MT/vxZaZMXIm1j1
/aE79tK3Kh7gCO90lyF2ZaqOkvBN4q+uL44z5CiZi5kEsJJjMEXS3F2B2kPZA7E6ZN1g4q2fD75H
H7AaWf8ccUV02GMhgPdfJZx5xqu1cPz1ptiW2s9Ue/18a7UiZnI7Kdv7HX4EXJDXIoDiYjbTEgAz
T0efIexDMIdB/IBbhypALT7hR6jDsBrHydWPMMlJIvO6gLDYcBf1KRW0gFyvCuJAkHVCQPCHOLv5
iWn876mt4a1SOboNh5ct3At6guDKLpG2qsVvPZ0YrBKDRBNAFcH5nbQjmQuO98dWRMwk8xouFzyN
HI+hzeFW9nqNs39r52EpTKskYAZTTvnCsHK5E7EIpfuIsrFcXwRuZvs5pTKAacorA4inTZ6Nyo2/
FWuHUI0dBhqKYViLN8bM1rId6lgGAM6wR7gUbBQmwUpkv/IPT3ig5cdqg1w/cg2qAmvltLaXqrgX
X4tqAEYzdQbTlaZQdw6R66rvZOKq3zeQxL5ap2FT7lHhZsfVp3LgC/Q0eXOWimG/IEKICdATkpKp
892LFyq77TR4dUKQ+uDXWIoe0KwvqndRJnx76XiP1qHkMEhHEyUZ9IHo/hl1QL24uuv6h5glaMjq
fj+bVXQNn1w4Vtu2JlO90pP7A9mDVFvnfips0FDeQYe848xCZo2o1nPj+NH4id53s8+uv5jMGm3C
WALWq7Ak3CsmLoN4ERhOVO+77CJ1cnGryJ0O/Mj13gGWeId82hKoZIP/BNUtH3jVpfGfES8HZny6
7u+yTNN7kt9CClVmmf2w/jWfI1fya9viLELJ5+5zrwyfWSzZZ4pTnqW8Y7e9SSFp/hZD5B0n5LsM
D+3I4Y3qG10clyypLSrrM/g9jP0zyPtvRbQu9DTo10+iiNt3I4f4VtBVMxEgwhL9ALUEaSWpjm88
rXynavLx3UUhRwZKA/6F6XL5K87uo9aCzc2r6qo1uotTwnO2IOzbGKdZkOqptl6ZdlHN3M1zN43y
a0fSHdUwpVR8dVZcfwBPfO+fmQJ8kXYgxtT3+LE5wNb4PauU958/JKli6b34HPXtUOKEzRmaVtp2
N+mG8S52F/0ycNM9suGPz8YoeG8o58bHURiJlHlixFW1zXgWE4Iw1GQu4MxwLhVi/a7XxaYs3LTc
zYgUTixkeWKk9tQTogGICdPqFVekIneEfKif61HOt84LMfFrxYKY3svKB5+l56de5uVKOOHAuTLS
3HB0EpRDKBIzPZ70uytG5U3K1GTqH/zYM3A+5HDJkTrwJyR8LdUHZtomgQ/1HtKQ0Tu0I8mnhyaT
0C2lSBUsYN4R4zCucjuXQ12jdDb6LVmj6VRRLt/xWHWZMkJ34FGYotCvpWzKboudgsmVFf6/oSBe
jCDB/prrIakommrnxU1E4WyhIg7EaKxwH3aSEKUXZnkYme7DY1YsMm/fab3z6zDl6zdHvPvhONi2
IigQ2bbFeEnoJGiaHWoboB4rzNhbhnXr2I1z8ta46fwbAUlP0A9dAFBUp+jPZjKsxulrvGvFZjLe
O3O4/GApVv3yI2t2ZYWUnDl2l37KsBteWLsviCpZq/0ywAaewII7BP4MfKIuwuUzdiVa0zBJssd0
6ODsRISrQIuIC429k0XIwjmx7MZekV0rtRwfY4y8ZhugFOKtcwNMhRZ3cITQy/hYq3QWbwSSKabJ
BLg2m6URAmF8g8Z2a2yRI+XlkARPl5UgqZmrokqSjIQouRsODPYpH6VLVM2GrR6fp1cQalPRyx8H
Sy+iq6z9QHmpvixoTsGYN82+ArQb7PH02B+XeTTPFrX9ua0c9yGvvPpdJ579h3W9MYzJ5dzt0TPY
o2vwI21WETTgjerur/SMk+9pK9XHWAzRnirZA/vJ5xrWpMr4bZreRN3SAJeJ4RWQ1Psnf/Dkg5Re
/UmEaf+QB8rQkPq1/Wg70V3vk/oXNGf5f9Uo/e8lE+Y/LFi8nSGKqIfY75MrA8Pitxj98cHtFgmf
kqIXOb5CN2ndoPrD+J0BK8v55avla7x6eeUQFTtz5jlTTZE4B+nTvWBgJsIG+pBwuF51WcNrLfB+
UzdG7Xxx6pQ4iSRK+u3SI5xiz1goNtiNuxy5eNPnRJv02xna+NudGYYRiaPDTyyMTOLiJEWei/cU
Z8EoIZfmokPDNzuDJUdUzmxBUqcoskPY5DMy8WBJ8qMzTVgn1iDOgRaWJVtnFgweaWDZlC2H1E1j
vSe2E+VHOXRzePUpwLig7onWlwGe/3pa8rqIcUbGdUzY4rXFv+MPO50Y02SXyneT0t+bPKqKA6JF
jDy8H2yY9IXG1SvdrYSWeV/Sl0CbiFgx9GxfyuFvRLWeK3HqZeh1fBDUqe0fsWIu+iODNam+/Cxw
yXRd++6uM/CyepCPAfJ0sw9XSxwJ38wEI4FNN31dIUPpwMGc+vJlYaUC6i8bBqjgm8ykkT5kPsXm
xtBzecuBid/i53vNU7PuI45ZWtfRi+sGADkbCJwI9wgct276nyw2m/nUcoyBCyubyJ6wStxXKDW7
0G39fyEdutmW4AWZ0KwTw1UE32jyBUPQGB/kzStKnDyJ8jXPhEN6GaSelYmgbquIGUtVToV+0GUo
C7Js5bgQCQd9BVKJz2+/404BIDZarZubzeopwSwk+voAFDK9Rewc7cFDkiC3vp+39hp1KwlZwom6
CtKkLczfxtCvosgzSf6KHjEv//AGiJvupooTN6Qe4PwoHlyJ35sqjy/jJZmgV59Jp4vWp57Zaxaj
OasnSLTQC1nOkReREaSOHoJ8sqSgTck3btyV1QuyK4qpE3GmNWpqPvHpNtqUkdak1vU3SFcBCtPQ
YbGRE/RE3wWFKY23Z1S6o6Yu05/W8nW8sU21LFeCAXHMiZVEX7ymfprUKJmLtCE7KMJYuoH8E2Gw
Y7rLIhgRS81n5BjRg+1nib33HW/Jn/s0aJsnDCwGojRUj2MPCRz0zRIQKgcN3k2DK4vt/zcacAEI
YWomLBwZTo7s3KI4QxhMb/K3adv8uSpXsZe9CdrXXq7z+tg1dNLTVnUOdvJNHgHaucDaZga01CXc
OY2fH2CKHNumaLZ+Rn40ENvUfc0CT9T/CRkvDuJBnxlyxh7EezBIgYrnsOlX+wUyDTbqZLyOBDu/
U94BeKNzFxvO3XLMAJfNW4t2N/vZ024wpBpSxCabomVGQr+ieyc5Tbad2Q6lrkfsss++E2cw8CtE
wG38gOxq9EAlUqBP7yqFr1XMswZn55aECRclJpBrBV/3HkvQDA+CU9aXO6oLpAWsM8Ewbo2Mc0RE
9LkZI7plvXsW5gLyKLk8IZcr4bPmrZyLIuTPWS9kbOo52bPfRoz0KnAMUPaQSwendKh7998wCvgd
CvlAx+YcncQhc+9mh92EG3v42cMLWC+OJLIFDVrjOr+USqBO9qgm0atwFcDSW7Jp2ulRdNF/E+Vl
Ks8EUvTiJhq37h8KYzDYdUUH5GytAnVXULlrjSs9WEv32DMqGy+LX7pvCPbr/mfvog/cdmtFkEkL
VJGFM6nLDJfntfAfnTnt2MiaMispNE0F+ZTrTDzgflBYKbW2xckNBsIvMswPONGrVE6IFOg5PYW1
T2AVeO8gF1Hz0kxYKJPeEpBj3PYScZXq6A30PEvvxv6Szsbgo9QvuqEp+4ihq3Br62BGuExZmA/m
XAYYyD4lBGvNNjydTprarzioNAQixqhVUCCTr5ro333U6nnPaVK9x9TUGH69hXnCteIllqeQ3zq/
IdVI9TP2MeCu+wIb0LzNppnpvXGrIXwOYxgUx1asfH1Fy+n0X+gQavFHLjFZluCdoBGvscHFsPVb
OWZvOmmD/LiwpFY/5ALsDkVYu4DiQMo5JA8yRkKy6fto9X+PkwuHhW65l2cEy83dLl3ZXyrq6IUX
F0/e85iV409A3MB29cDEmCmHqhAWkmk5k/o0x2O8iTx3lFdof8xB4dbx2jD+LBbACR3hEFsJXeWJ
4luwkIQTDqePGHFLSjQwJxAYhgepsil8Dr/pBS6PbBBPNARZcAW9giPA2Pt4i7fam740d1P6lrUz
F0PPshqmXJHgYdB0181vablnLhPvBsHcROBE1wrJHpksLjFmuzBWKbIetzUd4NixR4DOcpJAPPzF
JDyTRIZ/GwV5EN08JjnDdeqqzvuNS7TxD3gmW4dRk5PTYXETj5in27v+bBk8bO1tiZxgm45jOqJp
TdPqoOG+EYKio/HT9zvmPAioBrvDfUKiYmZ99ugbQToMdBsmPNGznP2SkNV6DMrfHhYY9yGD/cUl
kldRBCy/tnp8E1lei9cSJ8b4WXVjND4ix4logWkbDVGFmpXbE8Nrvm28H/XNIdcUFwPXbl7bLW5G
Z6HXcdfs0wmJsT/WrKAQok3dul5AGDh/mcity0M4BGV8TdAg/p1YwN9puyW+9LNusGpM24rpPXPf
2cr2YlO59p8CwX6MSxa3BLLIGBd4UYZQxvWIQHnHAG6Be4d8KSpgDCuGbzS+mOz6nAnbKxdF3CbI
4ev1URYAx44MErDVS/rkAPq4pDOHhRs9KbydoLh6vCnzvmV73TxZLx9cCI6mWW/zmAfeb4cxfvNY
91U//nVXq1E/M0X0HmdYAmiuKnP3EOghsiRoTP1klx0p1XZ50sUyMXpnz6leKit69UiKjkAHHeHt
eOEMCZafvvWjiLlV6tYg5zt8HyIUoziB3vDA69JgvcX16Le8EkXm/wOlGvovKQbj8oFBjMd+NHbj
xnxlgRTZhxE2sKcsCs2bYnRbb5Wizzt3QhU4+YeyOtKmd87GDdvwl2BcOT5VpQeUHu+Xxw2R55iJ
++U+WlfIccNbjJSO2aqEn7HH5jB8Zc68ICmDIpWKa6GbmVAmUQXjj7bK+7vl0GHNJ9yspzOktgqS
WyuJib+p0J3WYzYwLT4VZeWsp1ZR6fwOOy5VSqZqBG3b0Z4guF9t+xiMmPb3xBck/is1sqnPusVi
gkYC66qDyUYgbUEHk5fRbwxtBqbeUvKOVIR0/BVxZ/6ympD1Y3ff1+wdJ0dOrps8f6Mvbgk7rP00
f4pR/uIfWLjh/A8dEjX8Whndfrf8dhQoJs16RkvY+9k2NyIrntxwQDRWkCya7JdShMlNpLXm2+J/
Nj6bya72O9RONyE1AsgyvrQp9ytYw5iI6ThP/e4llCVja8xT5PY6MEZc5Dse+KF/syf4qDPlrutb
x0rTEkGYlPHLEs3yM11wCpwqboWfWEawOm2kjzjg3KLe4AAFo86EAqV49FJn4KJObDPWaDvaYO7+
W0AfYVjCEEVeXZwzh7jFTQ2eF3oqK6lqBioTA12nyg+krfYpJszplmdDXCDBp/LdeymxbIh3NZzN
tRhVcFoDd4heqj5ePlek9PMu6NDUbZ2sDuufgQioTxWAnPaQ4daOdxExcsv7gHYTbwFLaaR0dFDO
M3m6SYePf8UxuqyC9plTb4V9xUs7P4X8oXVvONTra9UOQXJAt2LqnyxEZHAb4jz5SXIMwXGpR4/4
WNiABSWmX9xRW7f2BSF2tKfHOpzjimC63hc7MJ5C7FTIaBYgly3rfoeLtfGYxdqWvEMUEuFyLryp
XJ/aWhBYvw3d1s4voXWGsTiZ2UnbE0OEaPiS6ZTmX0JFQfgy0Tm5VERrvCBDMit3ABtea06LqQL9
MDiBcp8lJsISEkcG9mQXtiJ4xOftjT8mhwngg+SnZF44UN4eG1zMbJ6QAET20i/4IC5xwjN5GYPO
eSnqjjshpKtnNE45kvwVi9uB7BtYS2/rfg4fyG5kRUTdnudbp6DG2A4k0DFJnpP+UnaUdVDyEJBv
/LvXGqcNfQSjwImB3SWO/bW/DfAMOP7tWtyLS8//sQq/d8lciNJqH0mS2Z+EU/Y9qI+s656GnESG
PUMC3D1ptkRMr3uLAiNUC9VeKmgGD0vMvePAa+TLhUzpeeT8JW0Gb45ISpt9toMcYaWxWfNOLVtS
0hRM6E2s9nBz86Cu6GHLtVjCXyaLh/5z1skCazt1sO3eRc3WVaS8d03O8GN2bLEz/Rok1MxJJV75
ypLppyCM9sddAZ4MjAh72zzxdE36a+iTMjlVMXviTYHPyqX1ajUrXjwrIWlCeDGoPiSWs/GUzzFv
jPHmaD5qd6yQJZV1mpCua4Yv5KkLPayawvQbNq9uj5MQXn8E18WZzw1CBnvHoCi4MXQL10O/kGCP
cgI+TsS41w/Wgx8ka3xNfdkRv1d5ujgDjcuZ/mAzhjI6lLmHLKcI0mdH1f6wHxV77Ncs8teUYC6f
hEmnsl7A741r5hETkVe8ZkNAuLVpk7i6pT629svi8L6cqziCr7UkCDKPcsyR6vihUsWPpEjb7q2a
iw4/FN0TG5m+8DAYYHrjSe4Sp2s1wufZ/cX4+r5ErFQ/AyePivocW42CyrKKLTEk+CZ8m2lkienJ
29aSqGy5jyUY1e5mSbectyzcUcNv2ayE33ivCGv1HCYJm3RuVIyc3ngxsc4IJ33vrbpHUO06qpLw
lDkWEpYnq6ndCQftSLUlrSAcoTixWKvIqWwqeYrjoI9O8DNS+Xt2HeTBVGKK0sJr/WLfRxquhm9x
iN4TybrhGjMdA6CCzWjkI8ynTmAbifj8nRwp+gMH61ocgFQhyMfXVvzgF4Qc2iWaSNZZB1F3UUkz
vpuCMdg2KcchO2J4AkLrsPn4lEvX0J4vJsAUACTRry7Ub5AC2GsUycfK5eHtpR7c8YbqDZgaH9Q4
7bHgj7XibYGb+ZFEXqYvbMlm/wdwjrX7BwM2Y66U9GX7n+gcQcwkZM+/ESPrGiUCQktqlsJ3Xxuu
x4DuVxrvaOYm6J6B5vUso5lLRfbq+cwF/rRdzW2wD/NAt8XRZDwozOStVjUAfTwf6Q39jZdvC3ei
7s+iOws+8js+orttKvxBHsASsO4Qbf9HRQDwIPO2yIzJ6YoQq01Ldy/30QIwS4xbSc21qDZ2kRzj
eynUx4Ljs2MTmJErn+QHU08sFZZwaWmtMF5OAE1FX7zpyk2TDfsUb32qIG4xsXPzHETQfQduH4O1
Y8OggPXEe5yniplHVA/qRy5n4tMACSj/xqbJyEsJj6K7S23D2jvQfHl636IB0y8OejPYulNgPiWY
kXBfRDZHpz9o8RQr/Ng9KmyCq7ZTogr3mNuSSwwthjcv37zYkXhtZBC8ZgKU+CblPkFGsPKkptyl
sYo+C9t3iOsC6Q/jRVDq31sbPAv1AbEBB3rO0E4+RW4gA1ZSBXnsWwxOw3CqfHB6D2tSo8GYcMbu
rT+gKQng/aOnEsTv+deFa9w7W80gqNyyo23iUzZr4SCfG131rCdOqtcZT6H8i16GWRv2eBvvmzFx
g2xXywoUykYUVJe7MrETiZ1d7Q29AThSIzKRyAuX7xDoS3nVVL4UKjFV5Am8yTzQrLrBBC8Bnouh
PUuDIsd4RtwZprelCiiiLxLTG3sjVOpQk1qHZnOciphksrAlKiDLkBs15NUTwNqfkEINbUpfnuhm
vEBKRDK5QA4Szz1PN2iD2KRlUR8RrqrgFbCWYHVh5iSnTt74Mvec5BkCkatoAZY5fu07nmZSZcHC
NN0Ly7EeQSFZHCoafpBNwjet5pGkaAwGWX5EmTE751Fyi2/QrwsuQAIEZP+3IrcukNSP7uB9pyZq
An+fzvef8hyTZWlOGbDM/zLbA3DbsG5YgJ3hw43/o6YjTFOzl4QlMSwziDPHV53GJxVNyWthNJuJ
vEHCzjRlYYHbw65Tf6A9AsmWLFqLHb7tYWX5JqkK6sBlXUx/q2kYHRCXdlP3EaqbYmFHw5YhwfoI
KHtAgHueECfCoV1LWvVbMbbZPce2FfqEK6Kb9FnnEMyu/lyyfwHqGFQUXFmJmq4yzGVHdHal6/2g
Vx/mPZvpAnrcMgxO83tlOGVfM712xKn6/P7lL+wnkmMhj7GGTlufW0NfC2h8Hc+5gOlxriJGuw+G
FFL1CLJiYXkf3Vef3wWgMv+r0r1Mz5JyDJd+KHQ8UUbzfbY/O3Ye9wppQq/wEaMEb4nBqdnDiSoO
v7nrWVEwQ2Uy1+Pu6rEDZJVhQaxkT5gL4zlkqtg9YzlgdnPxPHrY5Ra2hpB+6jFPvwFjFZcoL8RL
P2U+ewKvdv/SPtuU5WeQshMnkRm/aLkADAY0lWARg42hcDLnoA43AUZaF0kha8VtMoWIHbZ0oH0x
HEf64f7ER+cOB2Yh3TcXsk+ErUprBUtrYEjXmy6IX0r2XNWmhQtkOZ9D9H09rtCaqX3VRxh92wS9
lJOUwdkEnV89937gBOBjhyCXe94uP/xRu2ji0YDT9BUA8GrU68fMDHN40aknGHtlFduL8di2lQzk
Qc5jRmqx41j6tV0MmL+xbwEJTGTiAFplCot5JS9IeLwzsRhiBmy/XrQHXBrxN6nGnHAcgJqpXrGL
lm6Id8pwfP7rfNzhb3pp4/CW92wh0bsOfpG/85QsVf2m6sVCpcSpMT56qSrG98EbnOlLeshAXgK2
kJBQ3KVzbUNm4zj6QFsrYg6e+tnch2lWDNK7h9aXvfepqyhz/kzYD8f6bNGS819G7M044TwQI/X3
FEz9jMgGFV+CFru2ijRCHiH4o+D8VOa+azhyM1HYNFzHfq1Jo3/AFaWAILhGr1riJ81YlKq7tjY5
9gyJCb3wZQiL++AyRleETMjJKfJXV84te0IkriJhw9VD3oJ/FfEM/oJoYWCucAn5/XCEf30XtvF3
SW56VwO2hDoUhWPyNLRj0LANo8+GLe5AaSbxNR7J4ExHDpocsv+C+pQU+7zJdHMO6YRsAERMWzI9
OAhG/1WgEtbPbKgSLmgrJdateoi7td7ypWUDp4NftQTEJMH0GzMhHiWK7QAen4NLTLhrfsq5++Vr
yvxHnAzPlWEnnkhLKAtHH1XvsUrGJsN+Oed+I55nYYZk3uZBX4J5a0Cl25vwx6RaH1zWgOQTI5oK
8jMbyopiLebutye+P188iFCv/c9wXPN4nwW5rV/j0Y3175Dn0f3mW3MDFM9h3pkLGled7fqscvPX
uBkdPnWYJDSvuL6CUNbhkQmBTjd1riRfpUU2YNx6+K/F1ojpU7YJK7IE5h5KZOeLx4g9ibD5hwOo
Kt0hm7TPrlD6nsqGypoKll7xvpLdNSKnqpwrUrMT3MHIM6bxgHtzeZr8LL4gWJgPJg4hSdOyNYyg
u+gSatE8ALSS9x9nfa/cOfiOAGy9VdHdPEEr2b+jes1GpGuIEB4cL9Z/yb3O/2TFwuoxTsTdMkwg
IjuLVDlvjtMmf2LRTx3C8sbQn+rJnw8tVq9uV1H/RDfIv47csu1gkQhJjnCEvC7fHclQtuKofAuc
OIRpkE/1Ied9fess9kYou9L5LBUlMmGterjlvL/vvWGCskFyDLcco8L9gJhTJIBJjsxMDeJcwvR4
ZrKesfYYkvIU9AzET5yzVQMoJcUwzk3VkPco848oZpS2Jasz+d2ypOL68hrCjeH3bXrYH2x4cxrm
IXpLUajKjafn9Xfdt+kpggUPqjRcwxNjrUaeIuDIH0VS9+UOmHxy1wsC69qx3/k/uiWNyKwtvFi5
Ow9FZXUu6+gifENcqA0B1JxnGLN0A/7yzuzavKgEGhITQg8SepG9s1Ocd7J3CSy2CYCEJcLNrIrC
UZewHMPwX8hNrHcRc1z6iG5llha76P61uzYbw+W93JNhaKhdFofV2bXM1mZoAnhO+haEY9z9dUXt
2x9JM3nLdeJaY9aFgOiy6la8STWW4YaDuPderdNVu9lX/X7y+/msSeHwSUDLHkbbhJjExhGMAQQA
6kbbk0sqS2EIepRGuD8QEA5QEaISwnPUJau/KUE9yOPioCyBd9Asw4k1mzfeapxLxScWSgn6fc7v
o0A4uCH9NVrl105htbyQ7ceiFJpXgTaEPTMTgd70qP7TNut2ADiC91r5yzUHoLBtfPcPFS6OTmS+
85HTf0w2CTMQMuB5Ov8FzGNJCMUXN2MMWni1ba/ZB36y6mu+wdGSRpD0+eSfKN1GuauQAyLedwfA
TcvYhs2OuXPsn6KsKMH7d2P2LxFN/Js5vXPle/CeyjlNvwoA/g3kks5F/KIiKQ6ij/PpMZiCEDwK
Sp755BLYTKhi4kFULVDrZGR+kyvRRKiFB/+nsWCuxJiIZwZr1yqwJECsodrN4GZJapymu0AyPRKr
Spu+Ate2qNThexfzBQdZ8tomyIVKr3koGuDksW/jL4AvFsNUZEDYCX6EHmM5+Dns452G0DaYehdM
OOp8J/6OgFgf2oQPfcO0mXgvC6J6o9cp3rs2Lfc9cI9dizcWdm6lDwD7JDq4kurRQIYndlDtyr5z
d5hi7Dao6d2WDOcvJBXY7iRzOIe2LJ9YbOAjrSTOjizLnmtEwug6i/pAwm5FSmxmfrmFJsDN9PXO
elS+rF1g8ySIww+TYdVNDqE8Jjk0clkmf2zmZ3ubs/mXwZ2GmIzTtq5dSyhPVf7XlL7invH46eP1
n9fH7IU987GOeGcwOLtX/NdU3Rm7ewNpY9+jN95Dmi1wBufAJsKg39kmnd9mF3I3n0ik7j6/2AIE
nBISokQPt77s31E3Y8GxTcJPj8g/YEFxnYHLMeGp6p1qQvuNoAiCA7UD4wwNCKebvPa584MFRYyz
Hge0g8dpSc3PsbFV9K7GYFypxoE3bpJCaxacQBjhyrWr6na5tpF7bDXcMztWOBxHsZan+1n9b+7X
8itHjvNckH7tABuOWTmTxVH+Uq5TLe8Ep3XkYAQqJtwRX93IRCeen2NcjjvPGOgbAY7ATpV034aY
v5GB5ImEyujsTNFzDQPhOuUpaJPOk81jBhZfbiCVlQdq1eIiV989A/Yaj0OUpF+Rje/VIuzqNBl/
uWyWsPZ54RWnC6r6RqFRgfXBASkyvhGUG9M0O1s7BvEu0LZ/pqEKsHVRhI1eAh5qalfv4ixYOFZ8
VT22ndacmOeEW+y2M3rp+Z680Js/Mwt1oj/mvD5GTfU37yzp2BPh3AlMxQfYGUgdhE6XhxIr2j5X
Knyxs2HVi7TuBZEQLISV+ED2/cs5q0HqCVKHbv49rapylvxnxC14Y5vJ68J6v6JKYxKR8Am9Gpt/
qqHH3Z9JcyVjjsRbZsj7ThFBMwMOuw8414cAntxzRXAT0d6xu1lpYbcRC4tzMoRwDRbxI1BN8x9q
hg+0Mr9lUTJKE8SRcRK/wWWJDv44RjW717o5KJMo0CMMAlynq4/Wz/MDDeN46p3eXBvzP47ObLlV
JQuiX0QE8/AqhEZLljzbL4R9rs1MFVCMX9+Ljn67fSJsS1BD7syVcjxiFOrLMCiXkosTcwngevV5
MVQe4Siih5QnBjMRKfeIWgHvh4MDHgC/dg/BTG9UYOd3O+BKLsbhI12x0FusBqm9NcYkTk6cFqv8
UzE6GtiFi+WHvmzA6VxDKKdDFNe15znXHPta29BQ86IvnhM8NJ+kDPwTYjI2eb2gucGhpGvDfUJe
aCspTrahW7+OX/c3lk7L2XC8K95J8km1xQZq7byAXWq7VIZxJjjv/jrciF4oE84+utTLfwi/YnnI
UyVBm8bqc7KYVFCEsHp+hPFtBQUSdyaMR1kN3UetW+k5xef1TZKzBOLP/RuPRD7+wKaqP7AD4GBf
yrU2TbOa7yDmecgSitvw6OOxXVLLC1kz7SAEODDt86QPTpP0/xgrMGtq8AUkRdO8xDVFFd2EI3Zj
6A73N8HsPErdWH9kTt6c5pbUVj9YFx5v8E/CJR3Y9NzZQ26Gak03+ICWfd8d93Y1mlSGL1rwaxEn
vjDyLJ4XT5P3gizppspiTheCi3G9phTHkcYovF6bGs0gh5rJoYZg//9n/7S/AZFhnS7SX37UQNGp
DT3HGFrrWvsk0K2xR6/BBHTqOQObWz7f+CoHJ70OuU83tMdh7jN2J9oxx1YPZ/ZoXVtDxNbSbf1E
Eex3IbkhxyBY8vWjtS3LZ4J99hKg0kvQ/S3CZ5smNHao6a0PmrdWNFQlK/aeJcNW56sCL3bRoJBs
bBvmf9m4Nb1Ra8dWiuAcIldrwOUry9q6+tSR6XPyeEcQS995PZ8K8gqn05ArmP2YtaX5avYz2SNR
FORCxv6nWhocXhUI7AqXNJR0Tr4EEOFZ2709ftitUW+1SQ/wAwf6qejE6+TWeqh5o3Fsq/QTeUwd
zQTPK3sPFDqXTHW8jiZSRxhPYN2wRDW8bDjbiWqEC7jf58Ixec8S9Ptlw5LIplkDqeZQc09JpXCW
G5dbOzfmQW9HGJKFcPjBstwpJtQI5Y63nWnDuosAjrHWON7ZJRF3AlmI2O5QasjCIsY+2YBVh1jH
1hAC/3ajuSsVI14TAUvgKCNVhp7TesVKras46WOfjp/bHrs+x1KIdyXeRyKawbHl22FWoMZbDCYP
1q5h7L2564EOGBRUa47E6rdgf0SfwyaMCR8jt2tuV8LqRrcqjLEJ42aSVMUjhr3xwYtZpfzcmDkz
zHAJloFMTUsJGjfOQIVxoD05zI0ioERAJchocXgxhse8wSVf2jRwGXi5Xsa1Z8jVvCJaPd/wtHzJ
dmToPR40V+c8iFsnlY62TzIKQesm7x6oL7A+27p5bSi7eGT6JC6un+chZx/r0FaUK1kKe1SPHrZn
1jTikKYfMwVtSMqbgNF/OgfvHRhDgHw2OJY26dpb4GUmVuH5jRFfvkV7gOKQP1t69gVUg08d5oJp
AmsFZQKsAFSDxvk7GAP01P6fofGRqapLN6odL8LXD3kt1ggINF0MK3dy0OrSUhwGdegrKYt36C1V
2Fb4g+zqMjbDk9FmF+wM5WYljlINsLTbuhGf7BM4gGOebjPxb5wz2TdzD1aB8enOXbddytrblmPx
XebDT+Au330efDPMvOBs3tiBjvZUVl/2gDAAf3Xru9O5803jSWjeD06Nnn8jv3rXfpZU41n6sncC
kopmtZo3Ukh6lPyRy7XSTzOVV5jFbyBiBKlJ8Wm15S//GCsBKiIv8IyDyxmCI1/Ecybg9wFLifE3
U/FHqCrYQELeM+Da4xx28CCLL+w/RxZ8YC8+/VzjYp+g5v0RqawitVTbRW/mE3aJNELaeppLHrMi
te8y9QmfzNq3gRkgm4LygGSAF8jOWY0GxTI/P4+6uGUoeGFtjVvRus/oR6/C7X4AlGNaWHschKaw
WKGTb8ey86IWLWtXd+XJkgT0mV4n50a3z6rRvpckpeSHCriB33KxwDiUBUEenxHgrO/JiZ/Kmv8n
SLt3h0UJ4d/Kt1MTn6ii+9BmPPwOLaRwf5xw8Nwcc7G1UzI4a3iUaDJ6dlsAXglsGJuxMyWA8Qtr
FMd1enLRMYLVCh4ZwXwFk72vVHPNR/DSQ067Ri5pzC6zr0YTrxyNPizlPpG5pXYy4A1zO88iETSe
XaKFjL3Vg07h3ORAQBZFddJr8dgs5nZa2HwSWldlejY77b9BZe+2icN1hIzay/GuS0FOmEwu8Sfq
SCw9dOWwEO8aNraqToZhDYe0T4aQQBnx6JRK73n2d6YXHLuiKXatD4DNwzryAeAwD6WtrkE8Lzuz
0eadUy8HzZtvw2T9YgfBslMbt8Qwgyutttkn1xhMkDb2UmWaV0Mur+3AqQfn0Tfgf7AyKUn/kSjy
C3FhDLpulhwR2U/4RVIQ022wc7TuwR/6aOhYg9wZX0PFnJRbufkzJc6bVuo/0HNvtu5/xwtPjzvF
EXzqRy2lu7ape0xHwQ1A9x/FREM4p/F/VUNDQVq/o+niZG1PQQ+H0MAotCZ3Y4YgzT/aT3a13r6U
ljzTtbRa7t0jE+K1iZK4DHK2oFUkh0BHkVbEje7JUcExb5a3UrfOuIkpD4izF2WMp0DTHlzNutOI
1W3aJvkThXxI5vjGre2eD662C0xmBYRhvJBrrM72OYgtKvfRbqrqZwpS7+gnVA55saTxyqPXNxjm
6jSxQh64fqw3NWGQ8QpC5in4+rhohVInQVfYWbGnQaLapQHaFqakn1zDmNyaDdcr8AY7JkLnRA3E
BowbfuDHuIEB1mh333EeoMEXIe4XKDGER4qufF+Mipboef0ZDlJAQeyhrafmqqA9BDRqRIHXPbss
W7vK1rWwGZk0NuBvd42V7ZTLTyYDi0cqG6+ziT8Sniv9DNm/Fq1szhn3z3H/OOAjnep2LT9fdb4F
YiiKeGc5D53eISDTouPElFUBy5k3EuT5xSn5XkfQsDPh1KNwaEk1BMcpNqmbNkgEQjtNwt5RzYHz
4TOmvKvVwouabNIDGK7NTdb4/8aC+6lvr94mUH0heDt319bdc29399YZLymmC6pvfj2p3bNRf7R7
eUQKFltMeWSW9WT+Zg5tEA/xL+XcUcyOGLmBVcsgwRc/TdNrp8Wx39slj7S8fyTpyiroeR+eoQFX
GbT7knlvpuHzkZXb0s3+060JF1FPKqYDvsCcWODNXNFJo52TO4stZ7tyEjHkKUhsyABqEnNYlRav
dSDWCkZjCWNP9bt21pwDRUuAS5R1KuMRRZrMW62sZ1PMRxcMAmAueO+qT16QPbLdUGZUVKWMn+Ok
p8NxRbEmOkB5oT2BucSkBekXNhmz59I9VIX/Xliu4E6piFt15XM+wzrMpvxsAjzY1DWwBRxMF2Ui
42JjD84VRRNgwBBS3fqfjVcrnKT3BWARnqUl6eN13J8yUc8zAjuVqQBhCZKucZh9rU33SeoPJc7F
nWaMLzhivVAmdATnhd0dqpZZchN7HzhkH+QYZxgEQBqWiS1fSqq1EW2LIepF82EZzudgt3mUwe7c
5JiwWXfJoSVDD3TahaGIXZCwVK4eVw2eBlydcH8afAKA678pgKAlemYrRK4GGg3uB/xFSj3ltOW/
/DZG0IaVKmiQ7z/mAjfphNl3g6w5bIyp+LLpX+WSYeFVit+ZYB26Ngk2HEnfRNCfoDcv4QxYiw+/
aaJMG7Od2WcrAGfwSPm2CGQ0z7+Yln+sbBxty+zb2wYdaaNm9dcaOQ7OibvHqPW/TkahgdawaLpw
/lsv57JHTVfIIOxvSFwrDITVn21shIfRNr/0QtDakXDWRqgKIs/KvpSz7NnK+p1lay+m7WqPGDc+
ySqSvyljovxy/imM/ivpePpGgC1GNtA+U6/bx1SKZ7Slc2VTKlJ6wXsitCva07KViZ89SK8vryMS
/pPdF5E+jp/TPLf33GaQRV8W+IXyIrKcgt9cwurRj6Nf3seCKTC44qeu8790rOM4ChZuamxy5ohi
55ir8cH1PjDTAGRLGw3bxEx+qciomjbsSzHy+hg4DhkfaSYt2pZNEwEVYIW66b1zGZKli4jlAELV
p0vAF7tJV9mPAsL3haewUawwxHOOoCMJuC0Z1TDpzMTJZpplqhWMRPL9PW5T7LaEIrWReZ8VGESq
/MGP2gRDIBaIa+nr1yBov9hLdmPRJVw6ar60cnHDxXafk1z/Q8l74WJ1XhyTuSdzqjiTL4Od/NCE
vnNVbuOmgX4njGfXWBsJfQ5lQVBy1DDfHJ8Vh8lBaHGyl9P0XzUY0SRRN7vW0UKdkVloZusAk1jL
jn7qiXyAJ3Z+5n5loouKgFmgR4jtEKRFu63U/GKDuwIjaXaHKTVvwJCJ3HOgAmfbvpnS5WKg6Qyj
aHr15vxj4AXZUdN3wMovuT9aD3gu3Y0WyBkAJmdU0y3Q3BtMRYtTnOhnCiKf2QDXXQ7KoFX4MPKa
ZWrS7wkaXr3RSoJkzeI9Mm7H+9a5/q6cxxe6EfWwwnS4ES6p1iq4TEF882c4IENjbNhoywfDa9FD
6uRljdYea02eaPW12U+CqxkvdN3FxZEBRXvFW5cyDyjoaArcf7auygOmj59x6t8MXTxYojfIVwCc
RSPhuRlqbdvy41sf4JQq453vVtcmo0ycIX17xMMJc7sanJC5fr6V2E4fGs0nR6xyNk2zxf5Zdpe2
4pYPxZGSkunKcSvfERknRDreud+Sh1fykTLQb5SOs8pYZ4Wef0qGj7jrY4uOThA1EjoWW9f4zlWt
5gbe37xmHRHV8xluOzPr0Qgi6CTVkSP0EDnDNKEqm4+g14+BW1/8zJIAFITOMWcAp4W5C0DjvJce
ni0pTX+bGM3V9aQTjVI7ZmlHhNlrKe2iIG8PSZTPym1x6uYoXlQXZ8i/W1NrYNniqWXHhVxPOn1g
JFAhGGfU7DwmFp0SgzT3XP1cjpJSbPE5/rhDkjMKNSjrzjwOuMtyhrdc/dVjLHYkvd6WbISh7HPq
WbAu9OAW9nqnDYexaU8sIDVXzk5sMXkTPxhXG+jU/BHCyiMmrS++J6ydywWEMNz8aCt96/vqESrL
OeaNYg6RtxsSvmmEqRpsPjksCTaXaWjF9pBo324HBE96KQQqM3tl0kg2t6UncREo7LgomMQUKtlm
ra62g6m/OQupEVEtJ9xS/xhhxttyUkDqHG4bXFH2jNmvnsdrCQjHpJ9sIJwS2zvJTkvUKXnw/fga
J8uD3/rLLh16N6THHhtcuwy8mfGLwD6GLl/XV1Gayz6v4YX4DVG8FtwULELmHX52wmF0ddeWZpvO
bpDiJAwNehCFdLL9JEwoJlCjVm4/D3f81Cz9nb+iiP4/rxiBVoesh2jBstsv0vk1MvXuOfrR6Dg0
W5lsD61POD6oTRJbacO7acf/JCWgzFbhOEiSX7Y3H4YASAdaB5cpGuGsWny4TsV6Bve30kFtNrn3
2xbtn0YohTWVDXug5WXDVLDceJ2f70EtXcilHsGT3XnqOV+506fmM5hRQ0U0BTNg2wDEqGbt5o/q
lUdggpvo7doke4n5DwKe1Aae2IdK/VeCWRR6eJwZcjiImyRgOiFb/a2lm3pj1twWIJvj2uUry4eF
TSh/IXP5H11MY5TDtdvjSuHZ7dZZlXLvnYk1pIZkvQWq+RtQgXNU1AxjXgqIJQTTFqzCl0Wd6M5t
1RnAcnZIefw2Ko7jPcb+j8k1rY2lOXcaGNBLpffc8Xm7Y06d6apXcOJTWKNKcUTXbw8IiyfdkQ+k
NwemOtiDKkZCh8HpB87/6tix2sBpam1iP+W3gI0Y2Xq1Or0sENC5AOjM0YQ2ObppQTilHJbtPxJX
31VKbepYoZqRA80gibRUGpY0uRH0vQc0qKMVxP4G6zZ4HwYVGQY6LJf4XEpacDaNBQ8vNU0WZ1MS
ZCH+gjBkfkuMUZzO/OmTWqVDY88YVAjEEu4zgEprTz2m+dimTp7r0qvmGDtNKUppESjfeMWvDGrn
zTJ6X4nna/uKmtGNNoA+1LIzlIDnCYvEHgBDCANmpJZM/Qdwj7Ibc/6pDMnWtMT9Npgc8h3th74M
fA5D9oh37rUaWTAlEa+oBzBN/LHdjWPQ8cVPB8dNX8j4mAcxmE98hBxGSc9F1jCQr+7esjbWfio4
thtsUgvaEHahFjPZxjD5JVps8hH1iKHl2F/VnFeRoyEP2wZ+dofaSPRrVN3xo5/yX9LAIvRK0vMJ
M39SPK2BNMt9HUf+a5qKmxC46Ko8vptm+VkD7sL50m7gHYA5xZaiGZxjlZbCQ66sZ/6kCumZiWNR
Kz1SE/eo0eHA6Vq8gZkqBX8962RdCrTnijWi1peK3mNuV07d2+unzrc8L+1OTxsTqpazBTwW7HxU
5i2GWS3UAvqyWmmRkUmts9+jVRMzwELgd921QUDY41d+mEcMfvR52Q9sehwP4cRzfaPhCWvhOWA9
ohaEY/YIe2mIp5vdpk91aaQH2Zg4Cl3j1lCu25QQWxWi+8ab1F7X0lvKWhiCp4KQmZT8KcvegyJ0
FvRM31SJopQV/O05ZXEbPKX2O7reuSxq+mx0sWE4CXC00nyQdLl8svz4J14Q4mcuV9HcjHkUlxYs
NuZQ+7Tvyf0Ap98RRaNQorCvNI0+mxIg+OxWJ07o7l1fOzfGdS4o62JXdj6IOv2DIAlSkrAv7mI9
1kL7jycrDmGorrKouZ+qUotISrZcCxAOuXIshBJQXlFs6S+3VDRMvJ1kza6WVu4coSCZYIb0ZxyO
GflgbgeDvqfh+Rd1XYRp6tpMxMSPIbnbcgrhAFMV/3QTAWf0BfpzjKa2FNoPLzySMEAcJox073Zs
z3ihMysqC+1ukKNdV9WDhb88LecXVANk/7JmUMGvYY0KlSSvLYrS3d+YJ2lTwDXk4kzn5siRa1fG
7mfC/smQRTMvZcq4JV3lmLUShbhCoz1iRmvI4QXYsb3hXrX1c11jeVi/RWw//cHAJRBmmIgiMSxb
t5K/hOcTTKseLn5OZ3uDFvAtGujqh1z7izodUq8CpujAVsaytazuFo45Uw9cHtuLi5irIV7s3HHx
D07vHdPBffZl8+kbKBo5aGHU+Bl5V2WhX1Tn0RBvpOi6bW4bVLLpbPFthbLKQeCVoU8fWWP33GJe
QDbL7xmj2buYg8eZOBhJGvfWFSw49pBhdvaqfyRJy43NaiEMbEmaSTRZ06uTEsyTJ97mTR1b/9DC
LqDNihsggL0ZmM1R5d1H7vrPcYf8X2bi2cEMTmRd3xa91WwDeuAvWmJxSeOwsi3AR3AOaeBlTyk3
iczcAy2Td79nMppDrhoggewJ0aeHLCWnNSc2l8yWq4EgkQbnMbgBaLhRohlHpd/HkZOV/i1Ph6fG
1MlKKwFFJHU/x2BgXOnO76m17IucSXDuch2i8O5YpzZZIU50dUddlW3iNDGM+WgFPfyddPo3UAzA
EuWOP3JKvzmCn4Uo4wgHIiVqA2IuPox7w32A+kvns2v8HybPaaQtGjRtjsIM6TS2uIJhUD6AYLTw
ZwUwH1Ci5AFRg8L20fYOszMO97Zz9nMcfHcIbEcTwRuz3MM0+/IMOhXb+9h24Wywdjb5CElfEaQH
0cQXPtZnK4ON4prVjvDIq15i/dIZSNaTfjJtiGKDg8Us8z11Kli33LCp0wskL6fjc1u1HwKWtI+M
tXaYEeIjpDJQ3WXTP0Aqp0xjIWHhcIvgLO69kFqNt57O8C31k++0BSLUE1GHgpLEe82dy2fZlu1H
pvfdoeu5HyU9InzSzc3RhMw3hsJ3UC6mpD+qiaSObnJzCpw63efC/FCqn1Zx1rtO7PF7WA/sc2Bx
tlPGbDO1J1gXkpWOlcF/T/C+mI7/QRbaY+S0UluG2HyDYf1n1ZpxVdoC6GLQSY6YVIBdrCB49z2S
BdxO6OvK+YDxt08zgGeHiV+BRpYDgkJG9drQWpA/+rKJD13S61946PVtSantF2gbJxLoJme27gec
jfhfgEqopwTN+7zG7J/1PCEDUDeOyXRlaFFKS5g7z1lSYDkoCdWIo0XtplUczKZHdNl5xH3YVMDo
1Nrfghdm3nqlhQEphRUmbM4NjaGQg1Fzm/PKj8jfHPgbcmdKGM6R5jWGQwkR7woQRI/5yBGSiqk+
Gwy/48ksJHmEjcf9hbdZ4NhsQy3GL9jWyK5j21Tfmanj5mL8DHqdypOOF3KhdvvNK+IlvmeQ9dr1
XEOe7g+TuDacbH20/5V63dU7m1RzC1cVu8kFcYvIoWonuVBfRKCNThkjVsufDdHJeawZY+AX6xo9
2Fo1AsOGJqDZPRg9yharbMDpQdDSZt7jphvlDnNWrJjpCO5GUzUFgiSv6KsDgf/hsXJAKJxcGHPT
X2eWI56rQqhVGrYydUXEM/8ss/KtczXh9Dp7gd17T3qLCP1k1Lm5PgZ6buV/OmV58TZ27FZHV83i
aWBwRyWjx6+YNv4dv0wnj4GWGN0Bnk+rLsWsnPLJ52YJW5mwTE0ZMk+MFVDrSQcK/cEwo1/p46UK
chKBg67tTTupuNmu6J3smpldtUQgZINg607r8At1j+7bggFtQxG9tooG5OQAmGMqyLeZckGdLfUy
qwiH9SKh+uV2c0P/YyRMVUJDoUagWfYjkyS3JpJXI8HLyqBVHnyoS4yeKa2FTT61H71knjCXLn3/
j4CvjaXRbWniGhqeFQKCphafmDVoJ0J7lfeSgoDt3vRBh4rrNT2UIKuRNblvjpt+xvRL7SR84eLY
cGtU31gZsir7sWecgVAPRseS7Y4/J04Ffmny/uKglpatlCvhvLCvrBWfiF6LPnYULk2Jp8wC494I
CGW74N/zznkBAajcxRr2xOzQdribUeOdIJm2FWep6SCKeRn3ZGGLEclJJjnrVg95Ykopswv9FGQL
ZI05OTr5aj6vvCtNsVr8s/JNnBfDFA3JOfqy3VOVKKh8+SSZMRFL85y9BWVjunllMlc71It+Po5x
CeQJ72LTcGjz6n64lCAoB/rVCKekJw+AKietoOjrk1goE0IEzXryqq5jXgZowJAFcwZdtEsoV5Qf
KcYT7zuz+B+epWrQqrMnXQbvmpjKOloYro7xHrd7bB7aJCn+S4peBb8NMTeTKqzRGL8nq4pn1k7m
yrwyozmFnp+MbjisXnefjg5tK6yuxCy1EPd9zGwyfdvRK9hPp0FwzdaMQsKQG8maU0ypDcRTFpgQ
94LEOqWLjiEtegLx0KK8ZRKwbr40eCepOif6QJRhpV5JA0RJRIMUBhgsK2n+BpGH54rCcoCFSRDM
uGD5JguO725MgqVybDwHava75Mya6Pxr0hlikuMm5ZuZ0nx87t0A0czW50ryr4tu+XSE5dySOvUB
zDmOxQBDC/yPRosbwHedU0wQLiycUltvcHt5SufBI31PB7W68+1VGQYmQjL33umCmvQW5jQIHEGG
sW+mdgNJJtGrKBhM7DRY+HPGG5mVFDtTQJvY1HavE6VBqvhlWDuPT7i9K6YpE64Xhj9Y+owQ/Rc5
ZKDaQE6Rw29HR+KARRpMqaNKqsMMMgBLVuKAwq16WAoI08xfFk5DQ4dJlMx/pOCVhPTW10ey3ukL
ZCEG3kmXDY8+lTTkwC2260Fvgxu7Mg+BSyCOA9QQizYagsAy0b1pKSH7CIjL0xAKwynI7EPvBdrX
gG+QDkCWTazSqUciuin+sdTXL1aLIuxKv37N2zQ+N8qUGBkM0pa8pNIAYhSA7Cg0/B2LqyOQKWwu
IrRsKd8qjRlrWI/miI1Rcxj+98sTjU3FYWhpqaIkaAFM4AyXQriEBC1JvmjIjiA97a/CdKZ4l3VS
LNt4aoMnJjEIY5nIIrrhgRc1lr5j48geVNJUmMqlxQRDmnr5gmV2+tNGGmmhhpEzAzMfg14qu9F4
6WGJveNvHu+lNKe9ie55UpUUeJrt+annAG9GgY8JHge71h7LaaXkEH78jVdMxq5gU9uQuowfR71L
KUVe5jiSKXzjyGnYiALIwidiAJVJn5bNSq2wa7858YB4nzHu2vXToLb9gO0rMhJg+RsfU6Ie+gnC
uDEknAuZKsjNOAPh3UrB3HDbVXN96wzBoqUvYHpSuzr45VKca6Pw/1yS7ZFYDD48ze5ohVPryQai
QI+oi/f9IAhRAVtt871pCfmnAVq9JyKFu6bqOuDMQhhho7sVBmgMJXVUJAO81kZW1dcwsI/oE4IA
RNBh5+AzORKRrqkdBIkSLdwFuLQueI9wBnXDJbBJj4RlW4pLEufVMeb8HLLWc1KjKA65hXN2lW3n
ySrxiAK/C3vZUEQIPfmKiIeskFbNpRgG70cDi45pt1DGHg4A7uOur5zX2TDYTOk6RuSStG1HDXZ+
8viD0R5cin7+82Fn3aSHW+fByztsS7IKKqhIS/PiDIuxh+A2h1OXD78samA4eZ/eaVzXv4pOoc05
urDfpDUFF7Px41d8r8iz0FWPcTvn7+RaG4Q1acfFtvd7XpiUmed3mjveC9xXrnatgyJqdZDYoiUx
CziIdn6QOFB3M+CvMwZzJqdiTEYUYZvFbcPfz/2WpI/3MCQrvFcfcV9Kk78IsnZl77FqEbhLOxrE
A0Pd+c2DcWsbttfQUunEp350kwPBMhElNNeyRZrapRGWGVnB7GGj4AtFqaW4ieGtcSf1lrinWXn1
Pk0yvnfPApJsMCV5yMuEbdSiut6hohsyWlq4TwVxgo/FgMq2yTQ3fiA2YW4r8vllGCMbPfmVnbyZ
vOtRiVnHXHMZw3PWSKDJGLjFbwEdZtxiAeh3dBSPVxNIF/qwpfSQddr7oaLWjoJeeK/AgFDsGdoR
pa47Dv3Ef+wlQMoLBK741DlauUly3h2IGocGubiQatVg17I0UAlKU6Mr5aS4rOsx/UsrnkArsqYP
3VHKd6scneRsKp3JWVmpidYkz7K0/WDQ14xU6uhAFKkN/o4NRhp4yOtjQD6IO09KON3txkgPyvg8
+cZKBe0K5yMYpP+ixR2X7dn0jk7j6xCcZptm9Sr/Nya9h0QoCS9s4VeAuJ8tzdYOkhSFdhK+57z0
1DQ/cZvBbObr0nrE2eAfS2OQX6zrBuIjeJvIwocLr6mm+rB1MspgFt814Eslxt7w+orE3ZL5+bsP
dnJhZlXpHPvMoSJUbdZiDONcqt3sqdw6cgBlwIgPpax2BmY0/ezHteCKa+Bj3mm9ox1tcnlIr1jb
Ix847qk2Ext0MavG95QaJTM4KzYiS8ruWFuzewKGxiPdqXbPSXjRt61LgoseklztKgLkh1onPBel
/CxzSwp8vPW83v+vpoc4HuQV456gvGeC4+mQ5VCtibuEgsje2Q8W+aaCuWK47NXPOpv/DcAE7gqD
SeuniWl6b1Kax/Ej1qZfx+QxerChdayeh5kjTgpmun8G5oKvkG1kOoy+Hj8lSzwPIdDyAgwHNDa8
mQmwpK3K/Pb/LNLcZz7ek/YIrNGULwxKFngjpOtnNDUM8yG5jIYhU4mkKwlJtlCx0PJ81T8j+tXV
e4DxWacqLNMwK2G/5PImCELCbBDto1VxeVqP6PR0pGkVPzSjXp47YYNAnxJucAO4LoWdBUO4qRd/
c2vWuOfGTP7FXa4+LOAl164Yqgun4/6uWZYfgVxYnm1z5M6Ee0JcNUtNW2zjyR88KbgwNj7RlBlN
b0fu2M73Mtf1N5cO4LPmAmtKxlHdyDF0uO4hjcsyS96zVlCOIMl842dvsLH2boIIS6/GcquDvLhq
XT1rT4lT1fu1yeGaOYGDijHqGtfYwUyuLkoPzKDc3waj6+1rfYJOtAR3V+mUBosONwNcFVKRLGNn
PvDhLzft9Ih50f4CODo98XV6wdpeUZ4aoZnvlRPnN1dX4xMWanRfPtTaughmQgdEAc2KYjOnVAVh
GP2IXhItrA3XPzYF5VIp8hKmkJktGEwmJ6w1dDju2RaMVxztSxXWJuPcHb66WaMSzPKnG6AxUV5N
iwH11bE70VH/0hjUSM6lJOGTV91yrGu/pWSZE2Jy0tueMACENVFvYT7ZiLUZoHTmtAUpFjYJAnqG
o1YRk6c4ND3lVcfKybx1cpZ5Lr7iQul3qHbVO3kA/VLFRAGPveV24N/MkSuIa7n+Rpa8y2HrihQW
GJXQU0h+2kvCus6bI4f7zh820Heagz60+qfuO0SYHVI9g72Le0evyL1xSo5yxqHtOwHhfnkMlsWO
/7CM6k0a6daaY9rFLfF/7WHyk2xw9x5ad6WiZRkscn1ZwQFqa6O1+W9YKLL5u1HCni5pP1n6o4DW
Ey97Jl6deUQuTqpvi0c/IMAGKj0VW41NT/71QsTOs6Eh4r2rLDfBWNMqTpYZPJMmrl43OSbODigx
RZhjvShu3lC5078pnwZJcDcvsG4FCVyi1UFpUEEPwILFv8e17J5IEznJUTUO/ptN2xVkSEH9YFrE
UbEw/jUcZ+jBqDWVMdN0RFjsldbHJj2KfHTjCzZra37r1Fq/EFXSd4u9HAyWCWq9x/RmtpyAn3PI
U/SyFcAN+7ObOz1TQm8MOKsada+SHjEtA5ca8oFQoHkALygaZFkSzox+jJYGxw2MH83g3u7Mazyy
ExxftxZ99o0Lc9tvbPDDIjZYyxM0bSYe/+PsPJbj1rJt+ysV1X6IB7M3zI1br5GWSS9aiR0EmZTg
vcfXv4GqjoQrZN5gV3FOgjAL2HutOcck8Ynwm2t4XEVzyCPfew8RupB90Ya+RyRaXhgO/V8SFzVy
nTqRa/QDCmYn1zCEMYlubEsJh2YPdaQy7gcO1O9SnABAWyvNym4c1h+PEgRge58VnvkxtKUIIe4i
XN54LnbaizyIihH1dN6wfIi8oeLBI6IBbT8IWRpKje0nj0JqHYmDuNQZHRswzPeQukbg6RrDCi6N
TxJR9zk2EfIN1dbEewTmXGelDkxp5G9Jxl7ZCoJX3DviwlnqxmAMOoYzIFKi59qgw1Sjp+F5eYbl
aUDJdg134pU6oYXnQqms8M2CBlm+JLzJsWcgHspJhe8CPd2RuplkF0HS9+VaOsUwIUEY7a01FLLJ
Nk8RuDz0atOq1UYfQr5pQ1E6+aFJwTJ22zbFMUv7r3SlilDAG8bLOCvq/htWAE3b+CVW8nUeVkaz
p1Wh8OEK7dq/KRTfc36ELWDsBxl3Ir7J+eJwddyicfZuMirqdZoWTvwKca/Un/HXFcQw1nZofbBi
VIpH/ixzfMYxChKHXLMYYz2vGeWhZG3BJqmrgq7V9wQZeMNlSWJXfXBtLY69FY96zmDeips18RTV
zyYNEE/kXqQ030ySRVCZO0N8gRvH0F9pWtC66hVS29jJk01x4dZ+VG/1yoP/4SOtRqacTMRww5Ri
3GLJkwEwszYfbmllKtWVRpoUHFXarAQH0aQO8X4pFgN9+hRVv2YV6xlX6mgzi+iTnDyjVSuymuk4
q16L14+GgmfTOJi317XFZ2bnE0xagQIsmNPeNI1XjBsfM6PxmLllqqwUy2qb5zJnc7LSJmAv9IjC
EjdAoCrtmmmypyEXg5gCoADtDLCFDvj+uiCAWR7oggzGNa2XOHruvVAON7IszD5mHMZIgNG2iODm
0BoDqU8Q7nCFZijOEcqNdoB3x3b6p6xQNaTmoya+DyzyoKzT4DSuLSxmFCS7J/iGbqjLBtVR2iEb
VEotNw9JjhjgGmoBW3+tajTWGK7vOzgNbGnwjWG9uctNQyPXXeTIuGtCERA2aYnrHHysj+kP+mke
WkEzjezutvAVdijo92RNtmbI7pFZKlNDGcFNuhk6QvqeBqdRiHTLB7gK6NGLWn1G6SLtdak6Yfhs
Ei+hPFfEsmAtdQEj/dArbtZj5dDDebalPRLrBcNGW485V+8irDCHrgrWafZNOaUfku6mYxQNbYhn
6opAFJX3twlmioG83lp7aedl9Dqi5iuIKPU1X7+kiUQagtDCbBfTwMb1kKPxoIswIOMEfgkxlM9o
r+eHogzwZWAcIAnPQBk71MINd8So478sPTNUNxivnOaC1XPs3Q+O24NSyPDNhXey9rHLQt2ODeOV
2EBVHPy8NCVyrQwKBQJtEEJ0SEBwpPS36daReUo4iGWq2a5orQhSLGZaG3dDTPDkDrCu191VAuTr
vW3zmb1FzCb9e8DwZryLHUOrNmlDfN5ehb6bH7AVx+Urf8mgMvopjPCitUIkiAl1mT4JAaB7o2mt
kj67TklPdV3wHIcE5KAcWcHiYzLXpFrXXpRtUBXPXaRK61efhGV7jxm41SAs5A1qo5ANSBevkdMn
LEEawmO2LKykF6+AyFvKtlW0FrJxmhvQHB3Jarsm8+HInU6I1ATiT8R9Tj8qDvU4XaU+RtkNE5UW
XK6ipTw4tFvoa+b58GMYRTppW33jrQw9n76+jjcONf/QU2Zeavw084iQJpcUyXBHYYMC77BJ33UY
qQe2WbjBEZbbUXzwdWqZrwJfXzyuWRAfiT0McMXq3CFcneGLVjYqAcisCrH3GEEX0oxt/Rsdviaj
ft3X7jyzq9exG1Y7wunbCMk3gQ6bkmBf9dBMowlawDjxLljSEQSxUnJoQoQcFpDeGTKp92VdWRna
kdJCGeBPjb46aRjBVWaGMxCEAPnmDueAMggEAJ+QkRfNmrZUCJ8nzfuPugOBtTWi2oGuozfpW951
5rfYZ/bMHLyElJMUJnEqjmcz9yToCkarQAq78XU6QPgtdFWDt99NnIxeY6sp+KSQfZD3IYRnTaUz
2hglbs2Ebm20ZelCq820XPY9pH48I2xJBvzthXds+ppmMe/bWqBf7TP0YhBj3IugaQv7lgCZBJg/
XxINHVOPQkyM9Du2cJNTeC9tFt2qSsr2u4AWw1CewMrvppcZ+EVBKgUH8PWxvJAST9uRL2vor0PH
oeVQM/A39wQdxPmVEgk4EE3VERNsi0jvD0riTlFLhFygPgXKXprbGk12/9EQV+09S7rNWIx0aXk7
+k7AyEIWeaR1ezoFMEYjTsFQCXHvKLKIsTMrMMMPgxcKj5smW57EFKCYeFQGXQ32oRsgiiwgXDxw
desPUDlMYatwGmOlMJyuHRXwOaLOLib00i69l6plu8wHsFXHXVUboDsV1NH13h00x9g2RusdGeWj
aa1Jr8DAqAwh6dikDdEHERDHt4MTDtXG7LLkohhbh5BYh5dY67TtE/ECzpSZhwD2Vmp2qwPwdVCF
1igTilH2O5ftZLzLysm+GPWJrT+7vVHVV6UwAZ3aJLP2jBpMPgqdCtP8dQxt+cbacAoaVPPBvYgb
AkkutWag3gtWIRky+QZl5AimYMug1zC2ScpseqPyLXCeREPHFwmYEKjjK7TSz0OqJcaGLtHIIM+s
qvfJyzLFQBoosVHgegG7tsirrwu3o9XahB1jWlYyVrYNQ08naDiM6s9m9IFx6X2qvAEyw1EUqnn4
YLdQsrcsqtW7uG/cZIdUPmsxUrDUQRTW9+yRO/Tfa7MxaxMzAguolS0cTbwwRxqKtd/Krrsn/7YB
ryfNIb0uerOu9uw7eIaDgtHfWqPssHaxfKPXGk8IUW1a7q4JK1DUjRZjaL8oy169A56FW9XKIj7T
TYAC4DBkuqiJrG5Uf2P4Y6ZBS9K8+zDmBXLtkwWDSUuSL7ohRkZ4jJgMoEPkL+jlbV+PwbMGAYxp
CvTL6FJ29DQPiF+ZB9t2aPa70enxhhJN6yL4oh9mm+UYU4pjT0xays7EHcdxJ0tCaJGaDhsoWKAM
9Wr4mQOUw6jYW7duwJMYBaoMrgQvc3sTjYAI6VZkb0krbCLcZLlvyiF7Ke2W6ZNWW/kujVXm7qG4
LHP4Y4X9qx/xC44uBROGwdXQWHf92BwoydvBbOWjY6k6otvqPokkWacdikwj/EEcMLxdi5lFqL0i
Kpc76Cs8Usm10jUvDoS3Fat3ZKm9sRb0MvRpiV4g7uxMBsbYA1ya6qvOSB5Hd/zpTQ/IpJWU36KR
bwhkA0zsmTigyYgQDiPwujfYit05Jg8NggdV/WUpqfPpSiu7onmTrl2wrpoZ05LvNPOtBisBA9i5
DJhOMe7pWZjB3cBWhcyVXcVhgI67Sg1v04TAlNGehfG273IVEa9M9rLOPWiXLv9dT+uPlVrGAtLb
+WPpoCIVr55Sl1v2Qr8iP9RXfVs6B8MnoBBQUk1jxkavnijEN+bebUQMxzqzSCbQlDcNk1RkFLtI
NEeMZFN+Y4Mbkyja2NGNTRSL9B3Ieb0fdZ+BYw9231PVJ+xw9zTm+YoayjWwW8bGQ7erc3GpRJ1c
dZZ+z8yBqsn0J/D78JxN37Eu1KIl2nyw4u9CZZatB3n9y4CusoaSf2+C71mD4UCslFvmJ2IGFh9K
/wg6AC6Xl3xHtLsvhtxD1OBfm1p2aNm6FynIHJkSMQqvjDCM3rznrX3hq1iamrK4chT9VxMpL6pq
kDes2XuCHa21Qv7ohlU1fnU8+dJ3fxa+ILgnvVJ7tiFu7/JbkyCLt+2Np4U2kGmr+hk0DMIKpT/w
IVbQzVu1pO2rD++A+HlCw5zRINafKsjAdCASJ/Ri2Gu++uJh8F3JoPp01KGH/R/cporc1JZarcIO
bKyO+e/GN8wjI1rMMnDbB9/fMCX55dXh5Rj6VwRZ7kQ8bHvXU0m0f8UySKi1+Tik2QV4whwfF227
ikKsunpVAL8FQaK+0wJwthhJbu00ukL0Gk4gDV4oxnCfm8mh1yZ0CcAwAHo70+63oR888WZ4Y4Nu
bl2PUDOeVZI5rfKe/ViyQVH2Q2EHXSJbwilC0hJUW4M54oVTYV0LUkYxWmDdmoZ89sLJTe6Ov0rX
Dlc5HHWCbQjwGV+yJuXpRgS79XIBKXDkElh1/o0V8yGI43ZThQrGBdd97UHoXBXc35UUKq6e+uDl
9k0TA+NAnHyna+5rWdXfYs/BT0JGoSVQaYUE6WTsodI02w+edjuW+iUo301i+fTX+GTiu7wc3ezK
8BT6A8Z3ckc+PR2ypFAew9zkacvR2n2Ph/JW9UpCihL/Qmr0Yg3LBR9bZ/EHGE9i6d3ql+wQuJRV
eVnFBI5JfGUhYpMVgkQI0iK5BBR0ULG9VvhL1mzw1BV7V/pAkvc6y71bmoKTaiejd2xaDr79S2us
tH2FTXzLl3cDuuXBpJvtE+e5KhI1OQDI8NZ+nWkHQkcfLb2mMZybXnQHZuxb3Q9vBFBNRjPQ6PAf
trRP0jVmtDfStZM1UQ8Hst2Q1duxXNMawQY0wSOGF1v433Ib5LuWX5UBYB00gmmhHYfBuiAq50lj
84DHlOfZheCQpUyBbmoayhuvaV7LgX4CiWtIXNat4vMaQlputW7yw6iRC4Z2duERDCzJWSOO9rvG
QCXB9t817nWnJvtsUhZMbA36wlKh055CLEGXy+vl3k0HnHeOusfMTEvMth6G5N0BXEbK+9tQJoeB
91kTlTc8T6yL5T2ZEAUrRyJZGe3B73MakpK0g8kL1rdf4PLc2zjS0TDLTaw5mwRBBv6s9oH2CDuI
egNtG2GJxy4ApA0hQ5nR4uugW03sG6LF3tqb43VAjPe2E1DeY59zB47zYkeugidKWhNowG03Lt3T
C6tB32myw9rVBGIwShyTDyiO3hudhOB2YBSwRosGZ4n0yLXK2gYiSXBbAry2PaFdRnDLmZP1W48g
WWzW8QMb+be6A0KUKBcaZDxmjjgC+wQIj5taaOGTq8Ttdfb9yI/j/BbIzQuAygi0knPJjPGKvKD3
oca841S3MCmPY4mdLmACjZ4Geahq7DGQXIO2ISlpGO8H8KUwAYJDOzYsldn5b8os/PR9IAFdQntP
7Gm43ymKsVfAjK/UJLoViXqVxogVcg8Rz9SyFiAXKncKa7WHYA82z9ikaGVWkdN89BX9E9D7PwDA
YtwYMFsJ85UhV31v+an5DHF5DwrzqQjja9hKl6mJ+wuGMDXS2mtfxp/I51g6iXcCg1+d1niEFXYA
1w+kpbkp9HIPcY4I+MC7L2T92LciP3Rq22+ayX6q0IZ8ZJKT3nBxstumq98rJmh7N4SOj7LqMQiV
DC9/3u+cBo0pXxXk33hG8YSm2U+f2Tg+I5l8Q4ObXhSlZj0TRWR/2pLs23WvOeLGdfqY3VhRPhgB
PmHuVbtqAarvYf9i5sRfcWhj7CvaaBCIpLCZAUNPdos1JI8DQ7oVW3mUVF4p8Zei+WXPAva7ypqb
bDDextHfO3iYL0TRxVelyz4kj/2HwdH1rVIPpL+0+MaZ7ZdXRBNU35rEAcBdGBbvlobIksZAttko
DVp61Y6be3LdxocSge8VvcbCArGqhk8NO2S0GFqLK9lrn8eu/lm16kchBIEpdrTx8U1vaClc1zFh
IQlKDIJ8qMeCcRLvwuG6V2zuVTJ+9wk+3iNS+MFiZ/pqkePd0emRdgalkQ/JishLf+24/jP5T2+a
zlzSlwxAw7Z4bGV2mVblwZPuRx72U/v+k9V+wQTJ6LZVHn02ZU5MIc+ZEBUIDdvUr0pLXBXTi02M
ROCoDEGCdiS7Pcu3TlC8Dkr5pFSfeDNeQKMhmlPMb3Cfg3UR8JjxmLBsKOlcdaveI1qsaYijypFT
b0BurX1VeS6UHK44ugejy69y0oJlzQpMr7YoU2lMGtkzzwT7ZkFX1zTTfan/8CK2upkcphESQvME
Wt+0+24mVyYRh83GtfGTRI7t7fUwdb4xEYGkYLX9NhC5ue0GT/+wBE0R2jH9ruRP2jYVCwgwnnnF
qw0Ov4KwGiFsI3/QH/thqRCfYv9NLYYbGniHpoiuiGx5EjrAnzLi3R5skW3EG+EYl67pvTNmCdfK
IOyrOm+rpxiXwaaHROCvpaqKB8cO63tTykpdYfFW+WioAlsVn2Ne+Ai1vI0XGiWDVr80tINPRjEw
zV4ll3mwjax690aJfZJ0o9hFLOYG3paWcPdL2pSQnUGgJO+lQotC/wUPsXXl2XRVgRmC8RCgEpLE
ytY0k61L5gnf0WI/ywAfX4ghAtw+Yo2ahM3LsiXfZGB1SiRjbQf5VlFlHV45ORudPXZ+cWXWXbCP
OzUaaJwIMbx1RDX+9BO0rp43RpilVaV5hlSLVyVtAKKIgddr4wwqdjUGqt9l2er0krGTsEapGXp3
+ICbcswBD/pgFktsNTg5UlVs29xpt0oSmtftRB9FC8FuypEYGE3Svu1OFJsES0riINYw2LMwDWRn
SmtSlReq6Gy0VzQg863uYVejn5PS88npg99rLanFk8kkgynCGZOVox61zqmvmyYWd4x6yDsvwZ/c
MhByWECWct/TAn0OkUFeDCyotw6Ck02VVgOYvZp3IJyotWz4mFkqIsCOKO+jz9+1Jo6iPRARQ4c7
Gn5pQWftg6D55YJp/e5TtgfkefQHqPCLBEYOI7V+/LRUm1DburaxiSLzQcy2YidK77cr0BqvYMwQ
WJMRABfvSk23sfs6Rjp5+UyLhapoEmoeFNo2SoDFDErV24zCVAEwA1NRtR6Loc738ag07dqSRgrQ
0yQu+MYY83y8ZdtuyZ9oEdh4KK3f/iRnpbI2yBHL8trMygKTHkG6P0x3ZCmOQG6Vyl5e1kgYFDbf
sfNRerpDB1wwI3JRCAB+qyymy6BhVyBvuE4DbMBU0sjqPL9JNnwoaKB6SKQxaWT3fC2CtQoBjm7m
WCDL9LOhvkCtGNwgiHMONeKNlctiIt2rzO6Cu8Ikd2WDchU1/uA1l3ql+fdk9AzXcIuIe7A6w/4m
jKF9VlhHNgcd/eWF1UnjBTEmOxZl7NirouULv40WSI54MIpXRLzqte/Sv2/S0rh1UNuzrkFROhkl
IIbAoijeiIfC8gp01r6udG1oNmNrx926I53Mgj0zVHlxp0xhFpOJJMrcbAuJKBDPZiptLKxShZ2d
w7ho24bGFdqwIUA2ifUQ6g+JQiiRfciX4bgp2H0SalUl2YiFc0i79qnGgQj2U6S1XcIs9xR75Hs2
qDnfp2BI+cN9qDREhWYOjb9rhKoyFOgBw0oLN6qVV9AxmaVMsKRUlsaTg9K7fcFzWbDT5lUbeFet
9LR2OGCdJ4Nro/N/tB9It9LmuimTildWbIFTMveZgjDxgmAgq3UwKuFTiA5K0TuPuhcbPzBftgWm
Na/TUPUkTVtf9oqbOj8TErXyDOJuWdOrUrzc33VaT9qXhnSn2fzzH//3//33sf8v7yeOMhJ8svQf
KfFfGfSG6l//FP/8R/6ffz18/uufaBNZVlmGaej8+/EdPI3Hf6T9n6STGa+ryv8YIj38sCejwiqX
VnJ3+uflws9rf/68Dj1Ntv4oD40J+pwkgRe1CNM179V8dfoISyeg/nkEAXKWxbAhD+TW47y148TH
wjfQxT39+9bfz0B3/vz9Cs9Km2tN9AHxm9aWPtDXxoY72N+HAEun3UcW70qvez59uIULptt/Ho71
I4kqvs4rMya2Vo3g/qC03tLkq9dfO8J0or/dcS+xSeJgGn9b2Ppr0XXj2kn6YcXkqDlzyRZuiW7+
eYQkABVOty36SHTpP1RqcnSDzLw+/ecv/fh04X77822VFL1MdtmtqjMey+wQD5E7GpvTvz7d1b+U
gz4d9bdfZ7OWMI9JkssgZX0iPHLfjJvIlAfEjs+ZwqDNb8ob8MUXp4+nTXX2twMafx7QrPzQ72o7
vtQLcxM08qcd5veNfa9b2WXXduSay0MVp/cZ6RATRz0ekx+nD730pE1/0e+nKmXne0rqf7gm1N4N
n3vWM3gKNjAvXeXM9Vy6W7P6Z9bgoeZJ0suCCdDKdAsSnCS7n9OnsPTrs9pXY/AG1kgPk/APHCwq
Mz1Pql/7cW1W+CqDWW+cGqSQnsTkk3uHf6mc+fGFi6/Nyhxzld4rMJEPJF/n4H3SF0bM1VaS3PHF
I8zKvAttFIchR9CJyl4h4QOIQiuiTMjKPH31p7/1L4+uNivzIoqaWEtMWtjIxE2CcDrzKbPEpKe+
i031rs3F1ekjLbyDtVnNN5kJp2mQ4qAK5aVKqHukQOusbJ9dwlEavPqnjzP95X87o1n1NwYSlcZK
9He0ZjH7VBPBqFpb9Pf9Wjy7RCCcKfulA82qPorAe2F9Eu+IFdQHr1N/CYbFwHRL40CkRXrmDi09
ZfqfJe72g6P5uBY/EtXP9vDJ3C0T0nSrERZz5hALJajNCnyIEXXgAp581z09RjO1HjARJrenb8jS
CcwKPLOSwcW9o3xUTulcMi61GJ5pgNzaSS3ypWOoszqvxFi5cdEpHy5yS4zPAI9coVU3OG21M4dY
uEjqrNrNQaR20FXuBytZ/HG9tD8Vv1fOVMfCRVJnlR5hVdZqqeEGt5G2EPwBxsGymCDjx9qdvkYL
z6s6/ftv3wp8cKbehBUPErjctVulcoMwJt0EQP9hhevR5enjLJ3K9O+/HadDzWUxwVc+RNyz8OlD
QsqUEutTbn+txNVZiWcyR7BUt+IQRNaTSD33QpDCsfOFxOvROGcWKUvnMatvM0xaaxyhEeDeUXYN
nsCXpkew30MTOnOplp6pWW0DdNYdAUMPmqIEBac2SffT5+KdOYOln5/VdYNMysF+7h0ByoTfm9GW
+7pMxefX7vOsrhlQIWvIJJgzUTgkCBdKFL0hJC4OFbES29MH+fspSGdW2GaLbtn0CDBYDUHtJ3vc
3Hl4gwNrSnU+fYi/fwKlMyvsALVeURSRxUI0N83XtmjpklVQF8PQvei61PvM0pAmua2cWbQtndOs
1skJ9UhxJSSH5AOcHKrdqbuwOre2XjqdWZk3tdubxOLxTDWEgOK90+oeVT29ZtRj3dYO/btIV1Jt
n0OHVc7cpr+/W2hQ/Vnz+L0llmZUJp5NeoLqMKSCTHCDauM6htKwOX2n/l6R0pku6G9vFtqWreaj
DP5IQh/0Ng8BgoMojR9y0fOpP32QpbszK/sBp206Ct7Enq6wp9eNLnoxVUs7cw5LPz8rebMFch9F
jvtRuApyxBE6E1MkX7Zn7sTSNZrVfDJ6MK90zyDqHcfitpNTJGDCoAdQ6fH0FVo6xKzwvURRyzLM
lI9JzQ88nHWIsPr8Bgz+l96L0p5VfUGwummKGnFckBtdAv6aOUS1bhmkgtr40lnYs7IHr1zUQ2Y7
H3aoKD8GzXqqYjd7KnCynXmSForCntU5EUNmN6VzHZoeAHwlsflxqQy/242Wf6Y3s/A42bNqz2ia
1Znh6odIZZ2blXzPLSJavvShlfb0BPxWcCoErSpyYckNgdXeV4pmbArfekO86PVQggLjzJVaeKLs
6ex+O46rBBJiDeErAEdJMy4xRhYe0ywgOk9fu9uzqi5qsGATAuxjutFRmudbL5HXwPv07dcOMKtr
REaq6neOfvA8FDIoI5/BXwwbZ4weTh9g6U7PCltP+opRx6B8BJ3bo1jLZAjSoxmr8MwZLB1gVtbN
YIRNrTXOR5RKQ3m3+7jqrzy+58X+9Bks3GVrVtXEMIDhShXroGJs3RIFAuwstuBqsc88fYSpsv7n
3o8Amj+fI0begeqwYQZM6nqbrPVo3DdwunIHeGyXKeYq0NUvLa6kNatuUHONl+qOd6w6GOM7USnS
vx6VArfA6ZPRpgv/t7OZ1XagwIhkhWUfIGvtdDW/bFztLgjy60QhZKYpoM3Wj1jQmSfZF6ePubB4
sKZb91shFlhx9NqpvONAnN2a9BlAJ11wW6Vj9ZBgVtiOYXABYxNz3+kDLjx01vTvvx0QwZdN7Edi
H8SoEbGeY3XLJ+7A1359XvWFGjDQJiQaeFLyWBB1vCW+yv92+teXnudZyWejAyhfCOPg9bAvTQW8
TBN6BgkozufXjjCreTsUgcmGma1zYD0g2o330/VX3PBcSS5d/lnNIz4gVZX4JJgjpVr+9Po4ILfF
YQ4IOvlL52DOqt7ThElk5RAckX8QKMbweJOnYQJAJ/J2pw+xcBbmrOyTzPJzPap8CDd68Sgw7ocr
gBHD4fTPL9xnc1bpHcT6RIV6cNDZbrou33B9BD7qoNw785wulJ05q3RQQlZXIFw6FKr1VIDOO9iJ
46yjEF85GpdnPikOCfNB9nH6jJYu2LzMlWQoidYMjnbeFHgQEXHEAA/PvESmv/ov7y1zOupvNY01
bDAtdAQH5uLGJshd+5cbwL8meEEn3aCSN6fPYuFtb86q26vI2LKDNjgWOVYN5iyy20bSwdYghX3r
1b6363XaZaePtvQUzKo9ShQ8dFnMcxxF8kL3bEiZI0NegB3nWuFLh5iVOyNVhrwdiSR6LTM+XzGJ
jyovFCJlv1oqs4JPog5tTW/h3vLyl6LUu3Xr9NWZL9bC3y9npY4EtiDlOzTBJSHywcEPTY7ebsw4
7MzGYPqlvzxaclbpIvSr0YRVzvuqIE95Fbtatw4kUrfADvRHcswgMo5FdmUj65astdvvp+/+QsXI
2TvAtu10kKMaHl0tZYNgFjHqv4o8yjOXbun3Z28A4j6MWrGj8GgOsmdIlDaPoy6qM5dtoVLkdMN+
q0h82SgPcZ8dm9FEhSqdhPYA4GVoTS23ieimMr9tddMTZ15oS0/C7BVQ+ZkgezuLjv9p9LtMdXRd
V1d5XSpfvGKz6tfTAV8NbLCjjcA+S8mos6Y54tdu96zYgVhYOJ+M8FiwukPf2JcoLo0gQ+15+gBL
F2hW6iIHiIDlPzpmHlzjLG92BJO8kQBgfvHyzApdRzg6pmYUHL20kdk+I87dvwC6jQfo9BksPLFi
VuxRBV+FtML46OKIuxzI/oPy6AZnhgYL3xAxK3SvyC188UN8zKCIfMOt5JJIFqbfVQFM0Zj2b187
i1ld410jrUD64VEvSuhTip09hLGPR+H0zy+8r8SsrE3gHhYR6Oqh8+OnbjAP08yLUId7ZMj3mO5x
qtykUJxOH23plszKvGJ7RSz64B8FuGKY0m2MVVCWpTxTFUs3ZTrub68RjBFELWgiPuqDXt1mnckY
JCTnZKwq4mwwb33tNGaVTcnhNTBDKhtNGWgtAISoNfCLf+1tKGbFjdff9VCYGIdsHN/xxT54erp3
7XE/DSGhD3xtGSRmJY58qMU0LH0+GWw+UCjRVtbdl670agKK8zPb0IUXiZjVuY3MfYiVtOR9ztlA
PK7uefHumVsEh9O3Yyq5v3xzjVmh267uk5+r8GmCwgbByqz9b3aRHjOf2VqRYcBQB8NEKxmca/8t
fK6MWfGrsWV0naeZ/15wQ00KEfNjTF/BtfgBnT48op3KzywiF2rGmL0AzB6ypy14jUUhhKh1lhY0
ZIVgAXn66i39/uwNEIwWrIEiSo4RvLc7F5+RWPWdmf/42s/PSt4EH2j6cREfizpVMRdIKyB7TYmK
Mx2VhcfLmJU8OHAseYRXHfEj6+02GOCUr5u2NcVD6NtfvUizigeiFqF+z4JjV7YmeXLO1HQiVzH+
mkJOzhVyWVVnOBdrvuddMaIHkHVHZCEb6a99bY1ZrYu87SvNbI3DUGYvVYxJg6Rm3FZnfn7pLsyK
PCpZe06DiaPL/lBMXz/XCXf/i9XCwpt9LpALikqAE8kQeYG6ZfKsv5JEkb/GUSmxM1nm7vTTulDY
c2Fc4mutBpR48ngn5SFr7e6taKqDZ5AaThp0+PS/OKWFwtNnhS3Mrhozya6d8EL7uapS57KG9v7F
MdFcH2fHRZ9Vuf6fjZQOZWJNZP3X5AxSn1U1Dn0+UtwA5h9cs0vXtiyfuE7dmAiuaRChkTx9Q5Yu
0qy8vbFp1KpBGmci4720cafmSAEG096c/v2FB1efFTbIKD4aHv1EM4pxJAJ3uCdFPvwFh/jcOnTp
ELOveZUj3my10T+i226Kbw2in+Zi8ihiUok1Uxv2XzuVWYlXNfJ+pwjSI2lS70BvnBdHN5+Y5viv
pw+wVIOzIs/cOJdlRlMGmpmNOzwkdkLFb9yYWbXn4fqa2FbONXEuU2EbtRdJIk2bZdaT5+ZDjnk+
l/DIT5/KwmM1V8ap0sMRmTU8VtqQXQNlS2ua1DjazrwP/61M+suaRJsVd5C3qWEnrKeDDjC3gD7d
IKGI/XbTlNgC1n7Q4QoEtEMMhoaMG+9Uaosd2go6j6EN5WX7tTOdfd4TVN6KIur02DX6JEkY8tFu
3nwz4v35tRr6H8I5JSIw1BTpEbbilev1w0bF4XGjNSXwj6+dxew1UJDlaeMlkAdXBZtY1QDezTz4
mvBIarOXgD5Uid9knIAptDu+Yvi1u6oodn2VQ5qNeNhPn8XCm+Df8tzftie2S/xdrhjp0cvBUSY4
x0FewepTwMv5Z67UwoZuLpWDBYSvvh1ZmpJa8kyuS1++Ny2KCxwffdJBJxtUnQbkEE8kS5iNd3mY
Ws0ZldhSXc1eESrGV9xXLkp8w4qeiYgKyFdvtcT52vd5LqNrKJugS1V58ETR4rLx6qciTh4q3kWb
0MmqHU871IvTt2vhfTcX1HV9oKnjqEyXsgLMylyLDIFyO5BsqhC0eKZ6Fi7ZXFgX4NcoDTIxYDSU
WDKZ027qnBCc0+cwvW/+8h6aa+pst40TocTZserHdzeh4alOXTvb8axNHmrJDSldwZlt69KZTI/9
b4+3G/aqAhUvO0J4NN1Vlwts0C2ksvjz9MksHWD6998OEKlpBBwHstc058iyFK92DsnvnAlj6edn
r4EmlWTO4vM7MqIFBqR48aczlNbXNkKq/ucfzzBpTCOiKw+0asEJwKHaOAEv+9OXZulZnX38k0DD
FOY23OdEH4lfIkIc7kz7zc34Nk9RV99PH2fpGs0KXLfasDFTvmtRC3sK7KF+0SOu25z+9b+fhZiL
6aBMe1onLXmYhslRWhYwYZpvnmnfOADRz3yblw4y27zjzFN6YqOtQ1X3yorQWMAZlf/pFioMiFy+
nT6Vv7/rhTNbAKhm6WZar1n/npglrm9A5yhuHB/0xukD/P1OCGc6vd+KwdWKJEKFax1Er/0aHA7g
Y3z62m/PKjnxhZ4Rg8Fgn3SJfuX6Zu+B0BPRmd9fujjTOf32t4sx8N1cZw4ThOJVTek4JIn3GTYk
pZ0+gaV7PCvlII+AIdg0aBJvWm1DP4qdK43d0LhLUj2Vt2FhFtGZFsTSnZhVtqgMPQgIJjhEGsgX
nSDAlWa1Z9ozS5dqVtgY1cNcJbXnqmj6YWcrvK3t4v9zdmZLcuJctH4iIoQQAt1CJjlV2WW7PLRv
iHbbZhCzAAFPf1aec1O/bJIT3HRHVHQLpaStYQ/r4/eqv6LbMIi1Txg2XSMfL4G8iXepG7hj41KA
i2dDdb33ofD2eD5WPmHmyyUyniGdzUEnv29+WQ21sCxmr53db917VibBzJarOwuKzQpnQ9bZ72Oa
tMGIrNmN7q81bhgzVMJoWkrsSyqXyNGpRwAEw/8PH9/a8Bi2TJDDNijI//5MYrgsfTsHn07fQ+vZ
Zrhl7RP3v78xOeVDPX5qhPw557mN7DXwi7nH2iIsbKSFPJ7lFaszs+QgjOn5oIiWkDMocxQWO/EX
XkEJOGaL8xFSYK+PP/PX2bBtbvwUzZKl8LqBRNAltlFZCNHhPfOMlu9ffDNIqFEDt8hqxe+yQnYR
U0l9aYZ9NZFo3diUEgivyc5Gv33fehU+6qs7+2uJquzHw/LXqx6aN7ehqskcOi5WpKca6sMoxQER
BT6BaIJyszt70ePPrI2+sSHJQoyy8hInwj+BibMzG+g5CJTQnXNg7EY0nXIgWGYrQvLEQVvVDUrb
e14ntm2G/5FzB6gmDv0oiy0JQUP+Xjfi9+Nh+evaR9vGrSJrqc95usS/wTnkz2UxI5isBlLR341A
Qn20EIi17Dlw8C1jOyrBmYPsortEDhT7Jii0NVa6cRas/Yz7399YgM5dcKIkdHlr+RtCcUFZf146
AEKc6PEw/XUbQtcN241t5MeDMU4jVbdnPE0CCMMepJPvbN4w4Byq4JPrjTRiPSgnFGpKBERICGs9
7v3K2ncNC3b6xs4pGGIRr3MkBJIgzoaNMM/awBjWm6fNDDVhSBUOLAPgFIqHfC6BSAUad1/fDbud
Sl7oFhKJUd3f5zWZzpnuNl5+a503bLYjSIHnkP+MvAZC4vZytK3+PYnVPrs1I/mNV4CPwrAoWS4P
4Jq/aCn3RCdt2wzjAwVALFmrJWrsX3XzNCIN13NfHo/4ii0xw0yttncZ0rphpv6/eYt30o+5ed/W
+8bcjNwneTI1FIrVkZ7VscpOHHJG0/DxcddXFjozzBT3M+Cr0nvjVhmBcvZu4mLf/s4ME3VryGoi
882GDq2SwHMKUOjmhe5b5cywUBvsVY/VkkSFc1dDG5slyKetcrWVZW7G5fuRedAILUjEWfrcQ362
yIb3DiRqHw/6WvOGhQLDO7iQ11miAmLZijphb5MLqFUbzd8H+A9XEJa6YaSeTHzHajCnoqpONR8P
yZb+xkrLZgBeeQyhy25YoqrMXyGUcdXdVvxnZUzMSLu/gLSuIfsTgTZxcCETXglgezU57RpyM7iu
PBeRYg/Np0P7vNSQOyrqf3y9lWi6NjDGaQreHBtYh0dnXFTRnBdXS3j7ZtMxLNSpkeLLQGKOutrO
DjodRJixbMPLs3KVNIPqHbR2oZ2ToXFWfvCKOkEtjfMO6vSHJY2P7UQ3LjJrs2tYa1UmAyB0JYmy
Th5l0QWQ243yLS/GWuvGkaoAHtTFxJZoicuvlYVqxhiK8NzeODrWJtcwV8BdGJBFuIUtFEpqGWS0
i+byeFmuNW2YakW5nfoO1o3rDbgIIEQWELE1uX+PTaFA4x46eHPHK4GNBtsSo17Y6Zd6jA/QxzpC
my+CeM8J8aInkCuf7YRFkNF+TeZx348yY+sABiUAx2K8FGtqPDsTdgBQauf1xoymg3NsQdCyJtFg
EWgzg+mAxNvHs7GyjsxIuvRQZ53LjkAouP6WCjDEYvGbNtbOcTEsWZDJYWXhLdHUQv2WNyAyk2Er
cWXlDmJKzfiz5diiw3mYKvfMQDZO4uqGjMsrauw3bmdrnzCMmOcCSvMllhPrxYW1P2MI+NUzYplq
K1l37QuGIYM3LABFsWEOkCuU6QfoFx0y9rMcNnxsK+ZGDUtOWjo6FdJXorQrz541nuC4eLx01lo2
DBl62QkenDhf6pY+68GGAO5Iyn3r0oyTD0igHZ2uwnUEfDNXjZcEYu4++JW7+m7GyJUPpKcu0DzI
KmD2og4u8dyfj9teMSkzPM6XyUNoEm0D63VcoKYOANSZC/u8r/n7Qnqzw9Uq14C1onngDQ5MJycf
FOhOJofHza/Mqhnw5hMQegSUiQjaaScwbs5j4x0fN71y8tr3T77pORv9srEdjp63/4HhHEzeqz+I
oMxO8/Lj8SfWxt6wV8un2hU0BdV16rCl2fe8pufS1dHj5tcGxzDW3oJIcTtjcHjpnOo4D6Zs6wa7
1nPDTsE3S6HzaONasugwAftoJDXoOMPGbWSt54axLqkbV7zElQpSnmOIggRokZN533PNjFwzXZWq
XjDqiJZdFwAbmrr/ApXBfZcRM1bd2SNoiJmL448kR89RRznuPP7MAHU52BO4WBgWhyXvQed9Nxfz
tyYtN3q+MqlmhDqTAA4WIINGafE9Q4KPVt9AtQt2LUZy/+gbc7ISy9a0A8F4KrqXRiSQk9bep8dt
r3XcMNU4lWyCIi4BsQFUg0afYwotup1XQGJYKRCFkJwecar6on5Zhu4EicCNQVnZY8xIdE9HD4xr
dLywJBTET6P3YcGa5O9i59fjoVmxJGIYqupTK4eDGkMjx2gu5TMd443b0tqoG0ZqQd61RcoyOq8g
sht7oT2zM8mnXVcBYkagG59pD1h7bDF8vmM4v3RpfdwzKMSUcbHyrgTOHIdSCfBOMlQ3J9t3IBEz
2MyA4C3cSSxRjmwi3s/HFoquj3v99/EmZpjZ8xGgcEH7jVynDVnuRi7kUQHv3PUAh+7K/xroBPGw
wiqwpdd9/8Ui00eIwx4sAOYf9/7vCxFqev/bPIgHZYUqTBIJiPE3SQqx/3bDitaaNgwUEXHwlkGQ
j3j1G3oBN7eyN46Kv193iTBOUJGDp5tNOCoA7/gnj+1z3jQha+Ynz9Y7Z9UwUL9tYg5tkSXyK31y
2/yWJOKYtWLjSbC2aAwjnag1WYDc4oKEEJ1v/c6q7xPZSg9dadyMJc8AO2TAb+PAyKDoDXTv3Oqv
hav2DY0ZSK6m1Os8gg2mK5bLCNWuKW5PWbKlVbnW+/um/OZE6gANzb0W79Q4Hb7OGUfhlftUgsj8
eMGvNW/cfIu+61MOHls02OJHuSDGCMhl2GRiI0yxsjZNwRUIIfhLMkADfJrbaJDVf4y271IxviRJ
u7HDrxiWGUVOtFcKL8MECHc5ae6HuRQbu81a7w2bVS2AW0BTIE5B2nfLcJf3H7/LtrvW8bQxAX8/
XIlvGK8FmFeFZHgadbqNmppHlUMD6XeBLWmA0NfGC2dtkAwDzhrkjLJxxDyD1MvTGezcrdLStSVk
GG/dlxUE8mI7aouhQ9EtZNO9fspv3rClFLMyDabOStuk3PMZbADkjeeZLt/ddnwnpubQ9fL7Yzu4
h13/dHYTU2ilTJvYQ9wITgmtgC2rI+WjMIEPYROTsIfOJkC7GwfByniZOivKmurMZ1hUs29fPQnM
m24+Tl4aPf4la4N1//ubDYNwb3AVCs4iYK9vUL65gpD9oun4ufKrDbNYWUymqAqMLYuLGRZXMi9U
iCVDdGPjLFtr+v73N71H6nlS1i0OGqTpYjedQA2r1YaXem3gDWseU5D4WIM5Tqf2XT+xEwM/peB6
Y17FyhIyLDmBAFfNhYWMMTv50PkqC8VQvtLZuTYTEmja6eA5/n93IubjiV7ZOTzDpAu3b7PCxoUC
wdNDR5ubx0g4gfaQ9wc2zxu/am1CDOvWSGwvatrjPqemZ+moj0D7HB7/gJWmTSGVOiFuzYC2jKpY
hKkNps68q8TAJqaAisX02KDkDmcCYuKgBX7IXBF285Y64MrQmwIqw7AIZ0JeeVRM76z5q1jmAHzs
oCpvm16XlQ3JVFBB2r0F/C32PCS1xvUPCG7T9B0D4Gz6pb3XxxOwYhBmYtQQU+LYS4OXuv4Gp+zR
zj7E+bKxPNcav8/6G0tWSzcBtgMvOGUDAOPvbQ4EI1s2luXa8Bi2DCVW3yszLP6xfp1ZIIcyTKsX
lr2wQgTzvKW3tLKZmjlSZQbKb3O36cr5ydIEUCQWJECucZwMj+dgbSkZVjxaFgcsCZvS5J9cJJ6A
2gLQ4z8p8uFEvRXsWJsLw4jTwupjlGJh50uKa5ONH9moXxflnB//hpVRMvOkFpYukDbAOkpq6x0f
1UeCpqv72YDC9I0JX9kszHwpKluN9AWFn+A6V+aMT3ouX/Z1/z41b1ZqS6oircoFFxj1sXCO9vzc
lJ90c3rc+lrH74P2pnUniZ2WAnILB4T/a4AGRFCCtLGv7ft8v2mbeMzXiw8r0Ejq6hm90nFL9Hit
24b50gZ087TBvk8bFXSdc9RAHu7rtWG7M6h6qfCxGqdqOnm+c2TgiD5uemWhu+YZTHU8IqkUF3b3
v3H6T8TA/G68UdcGxDBUOWjgdalnR7Zkv3U3g/HkbrrY1vptGGhVOKjsvT/D2ridj65bgBA3iRTq
aNbW0Kz030yKijkjXlcSGiWsfM+k/gnY9H+PR31lMzaTorwx6S1JPPgedXJoUFUl2+Siiw4pDMkL
QDuf+kLu87eZOVJjQcD9me9OsSoLM9vGmTtu7GJrA2QYaq2meK44lqU76JvIkSlZ1fvWjpke1eQl
6qlnLEtd/Wep5Ki5t2/Bm9lRk06d1u9rCsfMEPpLGnLvdzfnh8cTuzYkhqVmXaHvWYYkWgBGzn1x
HPt4o+NrTRuWOltF1/kZbmg8HkMoXPZBBnLbvsPCVCohKXiw4BHhYmNBQX8Qv+DV2Nlvw1LnhnXN
MMEBSQgJoGPZHRfkMkW7xttMjEqTsYJwMg45lCweILRzWKYtcMjKDmMmRhV5m7O5tGmU+cAGV21I
4+QMeOK+YTETo/oGUpQExNfIqSExHYOS7lkbJr/Wc8MurR7aXkRiMu0qvkGY8jkffpBql+qWTcy8
KOY2bUEJpZHuQHd28ydO1b7T2cyKGiBDoCobzmTJLeBwaZgwb+uxuTYohmUmgF1KZ3bsqBrdf+a0
C+vEOi9VtXMhGtbpgCFWx6gtieL4mMTxzS12boWmsIjF8gYM7ZlGgiLDpCrEP8QX7Ua370viL14c
xzDOtsoRTi6Qbw2t5Svo7h8lMsYh0Al1EbrPQWEmQwkF6Xy7d5wIfInQFfXRZfVG71fm1Ex4QhWP
cOYBoZNGu5e5sUFnWE6WZrvC1cTMeBoV3Ltgb+PobMrxBJYs0N72sIsmYhMz6ckZB7UkRWNHLHXK
r3NspVcA+uS+g8jUDxn0vCw1mdF3BwxTF9zNxf+ya881M57KaRzqCjcJwA2H5gvJyvoTtgCy71Jh
6oXMBTD3mYUans6dAnonxezTVMGIGzaaKjWU4Jkj3wZuE867D3msD8DcfNw3LsZ9V0nmTCMZ7Mgp
swLwW/eD73r73kTUsFOEZCgRLR6MnDfjcSn4cIpd69vjjq+YkZnmxIqcACA92pEQfeDOwJdD3xIl
ZRt3i7Xm75fgN28u2tpuXvXIdsTlNpo13EvQlw7Sfth6rK/cjMxcJz3bi+vVLvbewbpqZkWpeNk3
Mvdt803XqxbMSIjn4ZWRpifXT4M6Hl7Kbl8CGDHTnHrXASO0x4qpmm/S15esrza2rhUniZnlxHtn
qOoax1EGEHEyyTOqpcMqTr6rpj441b58fWLqeljuFOckdlFs1C7PAM4HPf7t5FtospVEWmLqeXSi
tJvJTnA89fNhJt5Lbunvdpwfh6U6a+p8sadLsXR407zQZUuVYm29Gnbc8DnTaYkDiwswIq2e1WcU
cyrQtafy+Hhd/V3Y3Sb/9+9vFpbd9XU2IfEnShTEcY6DSIC8/1iNUZ69znN96KfPdbVxq1pZC2Zi
1ITsTqk1zFt1Ue0AOCIAnvfZsZrrk+XqjRW3YoRmfhS1tJsDD4x4UJkd/UQfqnRrtFYuKWZ+VAF3
U8ZBTY4YXj61yp7mxIWt96GO/Y1LysqcmzlSYGgmg2UrbIEVmMQtU0+zM8qQ6Xjn8Nw//GbC2ex4
7QCKUcQ69zuqUM5NPG9c99eG5z4jb5ruBKNqkFhLHZUnMKZD5eub57mhNyf7HitmrpSmTeWOi8ad
31qeckU/D3QLMLK2boxDORNDFQ8ZwwuOyU+lZqA05Mueu4TzRxnnzDyaJOPc3WLWgo7O+vh9X+A7
GwfbXw0LzRunQ+YrgWT1cbmWo3rWLiBLmjjX3FZnkKsvfbLlZ/nr4sR3jLVDO0/5rRi6G2H1C0rZ
+wCI3C9jCo2mx9vRX+cAHzBWEMT+oBUqqu7W+uOnoVL2qROokN/XuPHwqodaeVPsdDcNQHOE5AAh
g25CIenOzhsLqHUHwNadXN1kbjVVwGmaRSBqW1uH0F/NC4NjHAelF2tlI4HyRqATG2svUpl78Yr/
3HwTfrM2/sbtDumNhRqYWq7wYw5Ih6ley5pvEeZWVo/pxmyzWGZzb3c3utRfEJgsnjKXoXJPW+r4
eIbXvmBc8GJoCE7w0xd5AIhhddUL5EYGML9uDWNb3pgVWzPdmH5j24mgbncbFDiomPRPahnBo3Vo
KN1KPLWk2eUpQAGZYdbSYQWw6f1yzbCBnupEBdIaVEji+ffj8VqZbtO5SZZxTvsa+qaLhXqaYwMO
2IVZfkk2duuVFWu6OEcglZveww+YXXBUiDN+GzrIeS7iC6ndPZcKDJJh1WnmVO3s0/SihqY+Wiod
noAdc46VI+UV6enlYbH7rYS0tck3TNx3PMTK5JxeutixQ+k4XQCFut+0lq9ASzgfO7feknFdW8uG
teeyRwJj37QnPk+hHsegLNRhFOnh8dSvNW9YepmO7YzS3PSC7dw7OqT9waEaB7nbxt03+aZHlC++
Q/qsw8RkEHr35L8oAH5Kef9x4lsJfCvTYXpGY8+pIUfbqStwolwHDUrprFBDVeJIO54l72orG24e
Xex6Y7GtjJrpK1WW1MpnRXapMwsysbNunfwIrmX5rh98unx4PDcrZukYdg9WIrWKHqTHgELpy88v
4Ds5lwl1gom98UPWPnH/gW+uahDF6HzX6dWVOnN11FOpXhpCyo3UwbXW739/03qfx4libLAvZV8v
T32JqtLG4u5GSGZtEgyL9ygUOAo12pdCtHNIJcrKNbHe63TLNla2LVOhmXdTnVRJb18GK5anthqa
W1p5RVhNbhImkIXed2EwHaolI125iJ5enDSR10pW1rsMkoMb9rc2TIaFu07RUE/iV9B+ESFxq1+O
g2MwTDw+bMWwVkbKdKnysp0EyTAVdCBNcpZWKVjAib3MB+qw/isrinKLCbf2LeNw52VsQ2Aw5rfM
XZJnVcVNOAASdSitij/1SN7fNyums3UooKCJojX8prppg9RvxAHU+a1KvhXTMJ2tQw5NkYal2HeR
0BbGPrGObS9/7No4TF/r5I6g+LIivTC/auirIkjFQ4JNV+yq4HFs0+PqDLY9ZKlurraPQuWOMTdI
vYUcEi/dEgZcGyDDum27pjggFnbpSY90uJogUBe4Zdz8ejxG9+XyR6ABP8E4wq00j5e0xgTA9YGG
U/sVPIHALpJb3mRnXHfLoI31xmt+bc0ahzgV0moAbJ2vPIf2ICNxiPfx8X6Bq4p6wzW4NmCGnUPk
VcycNM5lSBurBHoq6dyrgIjKFuho5UeYXtmZpyAFOG5/o12VuYHqmANyDuIELaYfkk3OMB5zLZZy
66Gz8ovMctQZPrwclS/zFTXjKJNGEk7ogVbxeP7XGr/fJd6cTbydOs2Ucm9DYr+XqVUHbg301L7G
70P4pvG5TkG65bV7c0b6a/QHGci6+LSvbePIdquxQ8ude/G9yg3AKRiCqos3XDcrVmG6aQtmQ7OS
xSjnnjQdAoa4Zwvhpp8+j59mDVAMlJx8/8kd05+Pf83K6WQ6bKfEo0WZMOvsduKA+stz1/VfUpBd
9zVvWHmBmhrou1G8j9mUnVLhsgxOuooDquK2867KPcf+Q4G5aaUkSQzFRsv264C6qBUO83pW/s71
ZNh2OeP8jOeEX3qXVNnrInNPfMirAgfhvi+YPtlW0b4pEjrchka/k3WWf0sdUnx9PAsrO4fpilUe
yTtvoNYZ+9PHsmMzlBrZSzrzL8TZYp/aax8xDFpCZmxIHOFelkmGTtaca1QdBD1Y8EPza64/oXoz
gFJYyDs7mMb+5Df00kLLvi/6U16l4cI2bGhlZzFdty6lCdPFgl/r9U0X8DRPzxKKhfbOqTI2gJG1
E6v6yjpXKubHuJAyTLtc7ez9/Ve92brkhOqhEkCgHMos6pktSROkBTJaH68E8fdT1/Tb9lNfUQJu
4bmq2e+kHcQYFKlTPUP//zuX/7UpzZGiGzu8CXDF2PjoyvPQrH5tHe3B+ZDzW1nakG3BmVW7JKg9
/xmFTWmQ98O3x79u7UPGMS/By3NB4XDPpHVvEqe8v+jP2Vjd7B4M7M2ja22lG7vBMNcyZp5or4ng
T6gLiZCmciAieW8rumGxf1/DfxTFAp6k5rmZxAViwADMkdxG6rRlqV2SAc4flbHDYrctPCb65s9g
hOsBDro8Xf7dMw1/1MbW+TRqxnt9a6UfKf6qcv7EJX9ljf/cTWBePf7M2hgZh/xAStdiNFYnqEC2
TtjldIp6SN5uuf3W2jfsfGa1SFzUpJxlkXcBONLNb7dGCeHj3v/94P2jTra0xipxF0edbFkFdd5+
mqoi8IXa9fQnwvnfbUTN2uld4bXXukfn27x5QmHNPg/7H+WyyLGrPdLMUNpW4sUnpX9MHXs67xsY
w4iHbgTAysr1jZHmBWFJ/yA10idSOe8qd8TiN+zXJ6RDdKzsT7PTekGPaGhIFxWfHvd/ZdmYxbLO
1FqoDK/7U6Wb6gA6zHNZpltVxGuN3++Nb04H6FCXMzCt8bldrJFHqqgO9WQhQW5f3+8b65vmZTnH
o1f07jnLrNEPobb1AUlO1j5RZ+IbFls3ROQoIHPPybwg6NOktHwuEGTdOfKGwfZjppXO0u6KGS2D
hHZT4FKgmR+PzYrBmkWyylXQQam5lyFnNbXDUiRTHfCO0VtXVmAkPf7K3x8AxDfs1kmbogIlsD+l
HvjO0wDiIUksP0AKwnkSpXPpdDX/kFhRPx9/cG1F0f+d8pYIKFq2ubxya3ADiKq9n2W15Txfa9yw
5XgokYYbF9NNovikDOe5mOLPdqmFsxVyXfuCacvAFskZ/Kgs4AJoB3/UH+ZmXDZmY6V1s2xWq7jW
TZ/wM5/cND5VoBacJhCY+PHx4K+sKbNmNiuwRi0n4+fExUVoYIha8K784i2bIuRrv8CwaDYngyxV
359i0f/Iq0oHenG3GEH3Rv704RDPsOeWp8hgyHL+f+9bszeMbjDwHs7gpJr+BUSx9UILIl/OPgv8
o2gW7y0yNZyfY5JmL/EEgkQ/ySsQWVuHpn9fNn/7RfdhfLMBji6Qr5U18/MyW/M56xorQumygn5+
TsK59Iuwn4bvVW99gJSquvGx789pbr8mvAFPyh37UM7uN9RZ3Wzl1LdKLcWJtJ59agn9p45FdbQF
Mof6GLB4lAV9jzM1PnX25AV5lizHXEK3ugTw6+hXSLvHPfyCBPP+Xa9LIEYq3gXMm34RUfxOJvov
sQs/iCsaH2pWqy9FUjtB03lf+1GLlyy2fyMRKz50YkqLAAB53CDpklSvArfXwIrt7H1l554MPNXI
K8mKVxca+0/IjkhV0OqqsYI+0809zEnPOpHN0e36j1J4DbSSxYckLlTgQOSnC8GJs0M31f+01B6D
nrfZoRlS8LgLa46Y8j+7dq+DMadNIHO4S2Trd4fBGzz9yZbO1YWe9tPClAiTmrdHoHGTQ+UyK5AU
8NWRuh8sSuA8YMiTka51YrPLnwdVv+QZzYJOiPhlalUF7pe/vHjcf0oYUhZbZ+luwu9z68hbvw7j
spnP3Mrs/0rhWoFltymkGpga/hHF4hwmv78gU4AeKst+wR0Vosr3+mMr5t7Ryvvq1HpZF849XtIB
zZt/aK+ciHr5+5Yt7XdqjepM27sUzJJ+44kLYha0pA+NLDK4yFvwMXU+XpEUHr9DCZSVBoDf3dwF
OVhx3tbHjKMqhCR+HALD8pkX+HI/SO9Z9gqHTFYlSGZOzs6Sn6ktZDQ6zVHf06nKrvlXePndldm8
gGulg3bMnwvinoQci6/ZOBy7onfOcTv5B7Y0gHPEJWRZBueDXEj/DFXdHNSaSkc1198zHM7X0oU8
flv081mX8rNfN5epFvNZDHw5aK/mn90JBp4Xo3VVRdmH2LnagLQMgdEh+Ug4u4fHS2RH2on1UeTQ
IOkd8US4ehYD/kteVMj5SOouAJ8C4cgqf/Wq4VuryDfXGkJF6O/Ov3vLCX+ymfroZ355GJflCwOJ
/ABop0SOvn9qFnYS8fypdvXPZMjycHKLcwvB98AW7W9/6L/UZfdU0/abFPCHciG6wGnaF+SDWxee
pksA8QPQ7mL3mqb5h7yVv6a27T+5hf+ZywFhAegjayar92KZTvbAr+l9H7M9Wj2nbtsGM52/zgPk
4rBZ/Oj4dFWZ/FmM43M8yVs6I30PaS4voy7AuwH8JrDd6btI4tCq2iNJ42dnGS4dcqgOdemdASA9
9bSDN1E176tM1cFSg7nZWflysEb55KfV97ktnqloPjcOf2kkyyDjPmXHXMkPEMscb5yypxh4hVBm
yU2JrgiI35XBKOyPfPSPrkM+5JMTzB75iIiaF8XIEMOirF5s2R6TnH1qISATuDmH7Zf4H+Fd5kea
2hiITkRc0t+0hx4t9V5UrNoD9RHkJxbqeJvZbc8thAshnM660CNchnXWp8e4K9751pRHQ8bjXwmI
NuHSC+s9xO6fnLIFYMjtmj4Y67ixQlkpER/deEpGVBtALCtgOZdj2CkpRIjNyDuQ3uqDRGXLc5nW
4hrXMz1MfWuN59qbVfqxnyH2dsoGv7aCYUEVw+e4SOt/qcrqdwpIyB+ZaxVPrNbzi4CSECQ2htn9
uEArjwVN0i3smEnmOc8lqL9DWMbE93+nki7ZvwVqvJ3XvIKw8MVxBoqMHAs+xjzQlFrdiSyWOlkQ
8QjmWNNTNxZzaNftp8ytvA+ZQEQGDK3qnchiCH8pS19417bHrKP6MNqyec+b5BcZ2uR5KSTQ2Viv
5aVKrTbQnOYXbNEM6qSx/6TugFee8BlJx/IXZ6UTUp+lJ5kWKM9gusH2vtBbny9+4OTpGCx2nh9U
4fhnKpIqKkBjDiY62GeIUrvRPObiUrYtkpjzfu5CH6gv9Ntu3uW0fSHgcgXVZMmXRU6zDvqeZG2I
YpA+BSGqKhAuayCRcUAyrl2cAGdzj4wV7s+eNTDjKqHNHNa5pFiCyLyaDrOSbhOVBepskAbQIC45
FLMKtJdBrxBJAy7Sdgba+Ycx1qkXMURHQ95Q/4rrqTj1lsiHsEg97/NQFf4cgqaITcKhsX6Vos6+
9SOlL6Vdi18TSmNVYKU8OU1TXT1D65UgbXNxLyUpi2DEcyMUVk5Oc9a/m6lg13rEkkVJZBbmsf9a
LokugwWJ2L8Hz5OfJuzcp75OGz9I80Ydymr4xOLqc4/EtUPRe937evbTQyFJebGsNL7yzm+OVc6X
z2lppReQnlvIAoADiKS0/5ouLY5MsUFF3PdggZN8VRDjAh3Ask+UT/W1mEcViqZKgsKb69uI18aV
tYx5V2x0JQmcqppCr42Lo4itDowoXkYVBCyuDTysoQfd3GPsYLQWd1iCesitoPKoOiWlwrol/nwj
RHweRSPDiXje2W2z7mA7iUD1YJ0cBFJodTjdj50mVg7kGJFU6LgeEyFuXpgkBJlHqYCEjEvAo/bd
7EwZBTABxslHzv7Zd30eqg4ZjVmdxcee9nTjqr3ysDJBM2RkQncZPsHY9Nm3qD4qjeP8O+lw+oPM
eZm0z6MUYAzy4/HlfuXqbcJnfEyRx3PfP0tpgYreqx/UL7/sa9t4tZXQQ9aOk+AmXxPiHCgb5yDV
7b54B+HGuw2FSB4YW5M4w3Z/lBD2Dz0NTNLjvq88erjxZGtpYyOHLkXfOUc6Wl3Hz7hM5gCH7FIX
doippqCTWlcFWEv4giU/6hSiZbrfRSRB44YLphmGTOU1xHMnjNs/JfA/4kWmcberSt4hnuEBmHtr
FK3v8TMjyVe/hPpKtXvsPWPdNAkui5Zu+RmHEy7u1mLzg4/FD7UpvS9th5iqOrRI80pC9POsuTjH
/f09SBH4s4M09qCBU7TW+fFCWjEwz1hIJYR7M6kHfm4zuCHbsT80SBnZ9/Q3pXXmHIEEwLqGk/St
k981ybGvO72xGa2ZgLGGgFIF6S23+lNLWw+OfWWT7w7j9l0hbYsNuvYN4+UPsHabeZbDz3KQr9rD
9RmclZKgKLqDeuquGTAlduIRl6JZEO//bXG+9X84u5Imu1Fm+4sUIYHG7R1rbI9tt2tDuLtshCSE
5unXv6PyW5RxIb6QV45aIG6SmSQ5nBMt92W4s1Hc1UmXRlbVAVgF+Z1XlTk7AHsq+UyS3sYmsGYp
3njr6936tC9KcKwMyc0cDjW7pVWEXC2Zoja8+Ik/49Ugm0U8bUvKcBp/tOwHDeY8HBcuSTHnC1kr
emv/rWcv7Zm+oKUuUC1UnufOuG6i3OGA3SzD4EicNrsPx2J+v/0zDCYXaM4J1PBJkabzeI8BELxx
XV4BPh/x1r7VNe8kEzzFuUfGe5Wxxz5B6j9w8Iret7h2p80sb0RHOeYk4/mrKPF0C3obRqNJ9pon
YnWtGAbVx3tZhE9y7WNRJSHfKADQdwEyUFfv2g/p6IkZ3Cy3c9yEZ6RjqvNKNr8tG8P+dfiRxsOt
FrcK7wEnA23q+q6VaNI4FRQk6tufMFjbH/36vHPrgeITYtUcNx8/jIli72YOGunUOnlgyEjqrfpO
TAENBJ7cW9LIsxr8f0eegNtLzepYEjQgJGKwtJQZLEHv2U+lQHLJV/11kOXVL/JHXnfnbVGZTmP9
5KskJNhB6xzvDQ+Mnalfj8c+DLsmu2YxmgqzS+P4w67ZaiiVZs5ur2qeQl/xpUkgqTG16qHExXfd
/iFvyoj4eh/kjLdmAYJyEBdGeD35/RkoshZ1elNGWFqTkU8TvwiLyr+gvtAeqjb4hB7DL1H1fXvn
puU1wTQYElvyyKOXOBrPIMA+rbv3lTrtW15zdPEyz60MSjDvOH55GBxxSVX3Xz3ZfJ1p+5qvW+Ze
5bmofcxevgdR2dCmh8X/tL33Nw0Zktd8nRR+JlCIopchkI8xR1rvS97Te2Quttc37F1vc/QGkD0I
Z6aXJS+rY0y75wUFzhNaRS1964YfoLc1ojmocWI+0UvC3Y/+FE0H5DPUsZ+r8b6hkw2LwqD8+hB6
sMRqyDqFM579x25RHxp3sIjI9AvWv79yEMMQ+b6IoT4efQ6KRxkjkcof7cZl2vp6NK/WL0AYCcKX
3L9MJLkLVHc37VQevb/RHXnARAezhYc7tEjMoKSR8Edlw9Ez7VyzW7dBz0YsC/+CDDQ/ZQNyP3Gx
i7mQ+PrweVe3TVHGLvL+AQkumHC6IyTOToW0KKZp85rVch44YC1bKAArnVOBeZMJJYp9RqUZbUIq
Ms+jD0jbtHgUHPWlGlzHyDttL2/Yud69OPJuBMEgFKZ01FGCYcrDoPz20gZd13sX5TzmUzII/yLS
BOWBY4rSQaO+WN3NmxEDAYLb77q+RFwA/guSWdeHPYn52EX1FUpJSss71fQTNHMVZZMj5Zf5l2Zq
DkAtXt1xTh/Cwla2xFb/eMjgJ2jmiqQsxkRBTPQCNOg6mPsumz3zSVh6PfBXnqDp46jOQtirl3rR
EYV1flNFo609wCR7zVqrmDthJ3pcJXGCHK084C6Z0g7stA9Wj/BmxyN+gXbVunUtfDYV7KcfMg9T
gs6XmITVcUyn8NCS5Es8BQ9NgHcMBpAHi86azEEz5LKZ62hJcCC9GE6AP7gGg01kJl3SDBnV525k
Dhyc15e3MIc8Ko9ZqY776IIJ1ek4vEC2LOW4tlgr30XF41TRB6uxvS0YqhNyzOHkFnUJdUqm8K73
ykce7BpWwL41O879jrZ+BxeEGkN2GbKgOEwOCr3bXsi0cc2EK+bFvqca/zKg5ljW17n1r/tW1oxX
gKk668eRXqaEjO+YE88fwHX1fnvxt7UFMfHv5huPOemyBAYmOnIM6sfVeYblcOxsSAQmuWgW3LJ8
YJnClQh9Dy6uaBtwB3TftndvWlwz3ZV86pdrnsJCHIdIPBLR2VCDTYtrNhoCGmhYVOSDTER9aWdg
1BeNdC7bO3/bsVG9w5BmRchZ2MLjo10MRtR79QGIuIMzHeL+y/Y3DD9A7zMMVer7jYIt9TR8EHAD
M9nVlkSoTsixpDGbMob4Mq+r7xz0r04B5u0Zsxv7tq7ZajKUXtDNAb0EJTo7ywYQUI6V09ckF81U
05TyqZZ4+wTxcrOky2Oa7aILhlw0W80wqoQ0EkQeBssnmt6HVfaY4Wm7TyrrD3p116bAHk2y1ql/
iqJIuhsvG8rixp1qLz1vf8DgDfTeQjAVtTXApXAt9c4PT87NIS674MgEyq5i8vb+Ds1sMTMdy7zF
+wpuTSAJU3hoNPAtv8F0uprZtkAsL/MupBcXEWa5FiQrGy7peop/hlH0pSfslfxLCmMFNRq98FQ9
55G6LE7zJJLG4ugNy+u9hGmdJwEoMhClpQTtR9FhmM6uLSwwiEVvJCz9oSO5g1ukG+tbTwT3jfO8
rTSmlTVbXSjwCfp49C9cqPdtdJVztIeGjlC9e7BK2ESiCl4mQZm9J+k3LhjiGbEr6qZ6t2A7rS3M
LeTti6+4tWl5UwF8JM4/b8vFYEzRKq9X2lKwsaB1jjjJc9NDHb0E9Xg0+PseDVQvA/LJI8BPw/bx
JkEKpyHvKPtEh11PBqrXAWelQqfkiFDHKfiRL613SGIbhKhJ0TUTrVLhEdx+Lzvvoqf1VIPUcumZ
1tbC30wysK46kPr6RMYsySlBfk5hDHb7UA3Krhf9wihhDCVEeqlY+bDgPvV98mN7aYO+6HwaKdre
yzxCBNnX7ISkTcjCNWmz90R1Qo2MuzwBZCDSZm57ASLXS5y3vXWD0PUqH3A3g7ABJORLFOkhCsAc
8pF0tmFdk2TWz76ypK6twhp9Bv7F6boQjZvLwqpTx3KVnyhduvqwJNyZT/t+i2a2XRBxF5M9COS9
L938af0lFf+0vbYh6tMbPqoeMU3NoT1teILHmf1PaM3o5CfrB0yS0m7WeZoAnMvgi7PxazS8pEIQ
VWa7cFwJ1bs+VD5kDqGTfymy5RB3/U/i57YnsUk2muGiFq1WuDuszatjuzwV6k6NGLvxTlYLMKip
3vWBmTOR1OjmQXup9zTI6jDn0+eRC8v9bfANet+HCJdWAlOKgpw5PVag5khKuS/y0wvdiLU7rI7A
LMVzeHUMMx137npVpVfGlfMkANbX+hLp2vowBFF66rLo67bCm0SiWW46iplwJM9eJF4iYRksmWXf
BlXXEegmCg7TkeEw8WolWXbA/dfPnzK0vm1v3aQs9He5gHoIlICA87lQqOCLF1DPqc2QTItrdho1
89AVBMqO3vt//KA++xSYTjPmkbY3b5K7dsMOlVM58ZqNEGH8iS+YJQjG0PLoNu1dM9SBkaihA9Sc
d/IdTzBmEd7lsa1sZ9i5XsVGC8RcMYm4o3SKQ7GoY4cn8S6h6DVsmUxMsBJG1CHLigLGaWcxkOql
61pUNXBccP8l7omgNM4QLtWt5dIwSUQzUK8J8yrt8VoKx/A6DM1F1jZmStPSmnl6aUXbZo1mgtk7
LnApAIi0mI9p6fXvr9xKqMoWfbk4x6xwD2t2Y/Y+bh+jQf/0kjQNvKYvCHxKFAyoUoxnH/kqe2kr
wgbfeOT5mmk2IbAhnARagofGcAzC4WNQZcchz9KDVMhe7T5XzUaVzJZ6qWFHLjComeMdZ786b4vI
4Bt9zUQLR4gKVKm/Qj08PdYbI01He1bPcAY6ZFyOhmEniKDweSeOPRrscXVYS4CGE9DB4iimFeLY
RfLHjUV6EEjODEn+vgmQgUemaS6n07aUDCqqY8QNzFd4FiNYAoTmTzdu5Ym5g42SyiQhzWqLqs7A
uI0RoCB6h1CvQAbe31fOoTqfBtr3F+BLQvqLEx38hl/HYGegofNpjJ2kkieoradj8dz73s9MdjbC
QJO89RtVUtC69bhRK6dx/nJCClDpbN7VkUwo1ew2XTD6F46rwPPqWFIQ7MaJ5eIwnaVmqa0XATC+
hLxJFa016TVJ3kiLezfYqs6nQVgPOq0Z/mZtJPGHx7X2R1Hp2hv16tBvbT1iXMNbo17YKmBj73yn
uER9YvE1b5fPqM6o0YKbYx5DyL1uJLmLGkcc/B4YIUkmvnmd/zxNKJ01sQK72ThYoLENMtOR37q0
VT1b/RtSH8nwjGqvi+qFLYVgWl0z3XAOMhnWOG6s/v8HggkW6/IGbdJ7npKmHCMH6LeXmNIrJyvD
0fxPkgeXba9mWl67eJcE6J1ehXh+Lc8BAOwuw7Hbr0eTcDQjboc+AYQSjnsh5NC0n9bWEtgCG563
t29aXzNj3tEQsLbNi98EgN0xTL+s0ZScdopHs2Xc7S0GRiF94fbf+yTpzyh/ScBTZD/2/QDt7nVF
F+VRul7rSj74vX+3Xr6J5Kd4sPGVG2SkN0A5yZSAAQ6x1ZpZ9NknyKhSz9YarGl5rfc86P1kcMoI
dwCbzsiKUlYfRPCfNXFpuAf0vqeqr6VC1xaiZQRw/tye1GDpjzFEDi/IU6+CznlcopS2OFyQca4J
FghGIjJReEoMtoKmwb50Bo7SSdwAQGv0Isn8r/SHu87PHpBcs6iPaXnNfPNpnKtyxgVMx/zdoshT
6pMTGsXO29ppkpBmvumoUNLEwO/a9zdU6eX/b7MOBmcNT0z6o5kwCHM4iXt451VCRQXU17nr2IF4
3l9tE1t+iOkjmh0D+rxaUDH41RnycnVCkdClf7KagekkNENu0EYB+kaYATAVj7gHMlTIrZeywQb0
fiin5z6OeW0qClPvUqRkvBtz3xbFGYSjt0S9YGnl3MGVr/znhDQHhY4rIaYfcfXPth6ZvrDq1ytL
y7046THkj1tffcEDY42IKvfJekeall///mr5VgVzD3gIiKclmFGU+efImY/MI+8ptaE3mb6xnvur
bzgxsLrzusYLNZgx7Q3vLNPgYzNVX+09J6ZvaNbsKIemNbCn1mQysr3oXkIFaHe0roO1pWkISuwK
vqiXDhAsZXsTZspSfDNpqGbFSxbVchlwwiM4Elt0poq9OR5Xs912KEH8kiOj0Xrq75yMX7L857Za
mjat2WwglkVKTMxdJIiLukbeR8itbS/9tucketsTI01WBxlD7+WaParXrmbEnf9LQe/tzRO998kp
s8wrCoLIIQHQTqymx9GXH7Z3/7YiEr35qQcvgR+hpXN9jvruS5vP/7J10/Lr31/ZUlCQliPQR9+D
H96gnQXJ2BiXu9Vdvu2LMQz4+/rARxhZOiKobSMvPsq6v3hzBvCNKdgpH81Qu1lKwIbGv3L3v452
bm5iW1RrOlrt2p38Gt3eC/QSGHG35Zw+Ys7ruH2ypqU1O6UqRPfoEGDpJrz6VXEubd3GpkPVzDRJ
c3SDDLhiJ4T66HpdQ/31ZWr18qata9YK3EJPtT1KbTRbxofKDf6bw2QXGDLarNf36iuVzBI8JMSy
PtrRTeHX92sUC5W3ZqkMm9dboNrU8x1cr1h/jL60EYherW04pqW1y3WZI9ABotCGFCTaoA5FP1af
k9ArbndpjA6ylrgYp/LQn3jpIuQzGFpRjyLvo52ra6bK4qkqJuB3gQMbb6uw+ov3y2V74wYXrAOs
sTmoFg5u+kuajf8xxMQ9ED7ynJ4d3/niyOy/7c8Y9F7vggIfeCADMO1dclc8e9NITzlBdJAOEk/d
VFnuE4NLizW79fqBEl/irULX9hD5KUJ+M6x3dW8ABel35e/G3usAfrReVhTTc8nRWuowCUezWQcI
LGzyx7Ubtf47kf45kz3QN4Cl0dsaWwzHrPdBYcAhzVSI5+06AqLcJ2d4Xo0Xr0Rrw73pE9oTFxgl
gK6vcF+tL+hGIDiOv6w5bCe72dl0TyLNiouoFYIHeMllDYCM0/EOkCfKMltoOAW9M2rqnALQXWsG
gD63znPjNae1eLiiJm3bgElAmhVnJMw5TfBORLxQq+eEPYbVd1mQy17/qbdHLQ2a1AHL86ukrfq2
P6g228U+R4jeGwW0qbaqUjxq8eAdgfgEPL7Fn1OLcEzS10w3BBFshMmtXwqKUHAtbyFBYtVOg//X
8RGgOShj4wJ7SZBM4BLd20hAdESEZMyLogsRiIAd9j1w3UFT3p22Vcawa701Kgrdri5CXIis7OVx
Knr3MEXLvu59ondHjX4E0q65wpshmr50CXuytxeZNq4ZqtMmTu3m0ESCjtEiK49C7qscEL0xaulK
ih4F6KFA5aob+r8ln8F+bqWDNVwiOixOXkRTxXM89B08jRFfon8DhFqxzRObJLP+/VUMNZcSd0gJ
yaxvwH6Jj3utX++EamTkslEqZJ3g2deOMWsO0GCcoWacGCIHAtha7mDjO3hHNNJVKAbtrNoSvQUq
LlrOnYFinmEtmcPnojq/L5LXYW8Aixi7wIPE0og2QizPZht8kkEoeudT3aphKRsBeqd8yZMLz1V2
UBWv3/ndcHH8yeYDTN/R7tUh8IYE6De/GiFgTS5/hmNsIwtGhkEf9TaomVAysAZhTY+Ag/QCYGu2
bJDBknSsD+EVYgEcE0C12JgURwHUfqAP9fyAMapvuxykjvChnK5QnshwCEq47BT2A2aKnV2Y1YTo
/VCMDp0XDHA18dRdMcl/DJLkZt/GtdcrbdpART2yWOUwP9VOfZeO7LS9tElhNGuVRQ88FXDivMR6
CQo9SB5kmDZwu31GpXNxsq7gvCFZcGkEBTzj2BEMWKJFZ9/2tWg4CohTofMHvTnyvVLPHjl6sjnt
9ZJ6M9SYTWnkAx/hpVS4uvZaWfIdBkvSe6GQKnTH0sPGad6fJHpc7b7GtLR2nRbxwsK0LRH3cu8x
9jMU2Gwe0hCV6uAdTbzIpp8gj7zKz6H7iOJUgf/18dWaaTLtXgt8w6RqaZ+sSY94Dg6RUv49ENps
AOQGdf+DZ7McSKNiRHa4meLq+4jA0RXfdyeD9N4o4ClnpdchjYW0s0R6bEmPAD+8bCu7STSardbU
ddu+xsGOcbUcQ4z9g+qS7Fxce7GKBpwm+UvE7uQnntSX3BqEmfatGaly2zZ01yQ8kG5/5l6TnQR4
6fd5AL0TKpmL1CE1VFLx7oTb6fiikM5wDrt9AzaYKvs9CosXIYBSLBBEeu5JYo4vtU1/GiSjd0Bl
Xh7WdMDKKUYw1jDJmiYwrbwawKvIkYA8wWtGrJxgAi71KwwHMYtHN9zUevdTmCfz4OYpJI4NJ/nn
ABEkHjTbOr7u78/uP1Af/r7vMeUFExT7Jm38KRmBxo053t7NDmkS/r39CZNotNs0mCNQHnHsv3fm
5zlJf9ibLk2i0Sw0xZuxR9JqnU4BXFnPboa0u1FuslPymo0mrueGRZEhKeDOTwhfrm4TnYDgY5G9
STCanbojE24yQDC1+5RBZXJklrZFbpCL3gJV1ZHi0cTxJkDLDap+wwEXaTlkX7eXN2xcb4GqJmdu
nJGRS4HGfycPz2uxcntpgz7qnU5tXSOx5Djk5Z2EVEOa1S/tDAXfF9vpNJcpI6TPC4gmwYMjjtjV
/q427X09jVc+AH3hLU0U9k4QE2Hv621HwWu6967WIZ4EV3NNeY5H5OgDOL68YhRxXwKVaEZKBxYO
IXLwL0eahPHJ3k1o0hbNSEMZ9zMLoS1Z3p7ysscA7K72F0I0+1x8NEzVY0LWpJ0nviM6mpt3gMpo
ba3oJjvSLBSI891SU2w9Qsu18smlregTZ8LWoW/QmD8am1o+Bs2qMWvmd4UEW0tOeEAmNvdukL2O
7OTFaRfj368fsGZN7cdqkI3e1VQWFecAP/xlqQlZzg2GSQPH1vNlWn4V2Stj8oI04kGEna9Jqrlt
/oIHW8lRd7kZvamJIV3aTAwHi1wvWoJWS/1fmvrWSOWNW1UHdfJmsNRxis0XeGnkiGKAcVNUIRBV
3FMbfrQ6M5OQNKtNmJjTqMEZdEgoH6QEeRna94PMknU3aY9muU4BqgE+4GcstPgmK/J9bycHWqF+
P16gbidFx0JyadSHvqpPIxDfto/WtGnNZpW/iL5XWNnDtGoIfeya5bxrab2JaQTsWtJ0cAOApwWz
d3ba/YjUO5jEGLCsiLF05Mr2yEj6X7rUzBKzG0SiIzqVFPBx0+iSS4q3xuoF9oa9OrMkdSc0r5IZ
ViryU9vIoxX6y/D01SGcWhbICDzk5FKhTIXLdO0mQsXwf6loG7yvDuUkp3kKHInNY3n0u62hhqQP
A851n7po1hnxLArHGev7yweisjPma/YFMTqEEy/7vCzjcTXM8I6CXu0IHgnbC8/gvPRuJQeJgDZc
t72eKUTzq70FlFJHuMjI1nRu0knNTNN2VHxs2l+21EbRSz1vW+5vn6undy5VC1MASWvgfcEG5Kjy
AdMMh2JtyM+LL9ufeHv3nt66xD3qTKzF7keH3hSI29eu1X1Lrwbx6uJDB0EVxi6W9pG1a/Dkk9E+
hB9UAX9feuA+75ZiXRpRaep6573+3NMbliKaFrnDsDQHuYxs44eOtZbhhzcvOSRytVsox9zM3Lez
Au5i7BwpiKJOXshmzF8UO8k/fe02QnIZvD9JASzqvnO8E0KO4hQ56R5rxQ/QVH0mi2RoYafiMIfB
Dz/3inNRlTZk0zdVkbp6QiaeiBsr8bI6oV+Z29THUo47Aaj1XEy3gM4M5D3VbdNR9+TKaLwSFief
t3X9TVeDvWu6LhnzfUWz6rZK1E1WzWcupr/Gjl9Ckdx4oniv5sZisaZPabpPPBoDnziuboceXFKi
jP0P87BMt+Xo1j9K1ienfKmOMnB38vDpaRsx5F1ezxm/kyW4F/sE5EpRKiw2se76jwATgluV4ZWT
YA0o1oYuqG6jrmtB7Di49267ZA9TX7XHvE2s83GmD2l3mJc1tEw8Xt2KIeBHRv0fS5NVqNbhLuYF
aIG2FcGkxJqNE5GxLMeT4nYI3eLQgLkQST+29yg08w4wvlPUTVrd8jn4kBUwxFCocE9whaPQrLvu
qzwDfU51S/NyOadJlRydoduFVkBdPZOTgxMonKqU3y0x/7cH2xQo4XpbecEgdT2Pw6JFTETS6nYs
mvGGAIGMHbyShDaIC9P6mnm7IltSgeePOKx8FO7aatARvBJ36YyeyfHiZgLcVVfd4lVFBxR6ifdF
ysTZ6Vj1uTUXSkOitsfuFSjwVu6+4FoNQ7nnMYGT1UwY9OuBTBOKkreLsVOulvbj4Mnw/bZwDHar
53P8yEM3qOMUtyvDeK7UlfXuO97Ej9SLn7c/kbztg4hms3Hs+2NYVs1tDN66myJn/CRHdp2b+hz1
8UfXm3+Uyv1L8NIG12bSJ82OWxCEjGLxi9u8UP8RYFScE6B8WVyQSWKaHTPwz2EauMJxuyWjAL9u
wWtbivlOJt0n2lc2qGpvdZ1v+G496UOjCMTrCno7TF0LYtC2PDRV/KP3w2+5M7fXEfQ9V5KJ6r+q
KMT3OlnCR+HR5r6f/I+Q5rBn4IG6em5oIKIp67KG40oov0tB3/XTWUicWuRpOCw9PzQ2oXKUoMUt
tATc8y3ogJox+Lite4aYUB98G1lXyUQ1xa2aFno7yiZ8L5Kg/UyIaq/bnzDtf/30qyvWbbzRr4Rb
3MaOQEugrC9V4e2q/kH260dfLa6cBRiVJTqc535UD/0I0taB74xmXxTv1eJzES7g9Rr7m9Gdu1Pd
B5+TxUoaYoijPM3qJVj+hAviims4068ia2/zwb/Pvf6DdOtbp3MORW575ZoOWTN3llHgIxV9fzMv
Pflal8ov1jgq/dYVpfNj+5RN39Ctvm7jsh6aHgTc44VVafe5K+P3UWF1xAY10nNGMW/ddAl4fssB
XIlmWzCH1SvX7fb2Tauvp/TqqGVQ0QzMPOJ2PQ1J0cPjBP6e7B9q3drt3Se04l03ilsSOONVFHGA
rgObAa+LvOEE9cQR0FnbDtx+43W9nxQPH1wnvmkj+b4Z8s9d13/alo/BqetZJFSr55xhIPy2TsCl
8+B7eTcGNzlIt4G15QxyqcZjlNVs13AKZKbZdZth8DkJov6GOFnZoWILIvFrMro9/2ffD1ovlVcH
7qedV8Uoed6Cd93/+4UXMASCxRmpLPd28UBauP0dk2JpZt6HMYhqJQ5/5k52xlVbnxI22pjjTatr
lo2QsPXdhfU3/dQ7/pHlBOCijZPOlmM3ra9ZdcijtAdb33D1s85BBmUqlvIE/Bak+XeIB7Nxa0z0
6hjaISRoIiqGmzkPn+p4nMHFNf29vfabLglrazatKsYHN446cciH6v2Lx/D7GCS7+5jc8AXNslXa
xHXgB/jCyNOntkkRgcDstrf/puyx+GqKr0QjCcniNPb6m9DzyNdQgQ764LSEf9m3/Cq118ujrzMp
3FTClYZPfZl0xyEVtimAN90F9r7+pleL86WUbUGq4aZ1sgYIThlzDr47F2daFeUx6Iba9mo0HbJm
x3VZ9kEu8vqOR0zcc56Iv+K0nQ60ntrjPklpJhyOU+uAr03dikl9QywTX7sOxOXbi7/pvyEpzYKZ
P4F9vJDDTY0XO3jJ+yOaVN7V8XKNGX83Te51+zsmbdIsmRfg1F0E9+5dAVLMaA4PDVe73qeYP9Ws
mPe0rAvh4PJfhunQtrF7LMf5+66d6/NyeecxiqsQSdweDLtLdW5L0hL3MXBHryI/tz9iUCN9vMEf
HTce/Ga+tlMXHYKuGK+qYADJqEVnOWnDJ2LNWXAqVBR2CumrOh0/9cWSfhxLWZ2HnFWlxZ2avqH5
DNjcRIkb4BuxSsIjqfPmnDtgkglyl1k0yfSN9e+vbDsXIS1jYAOIQ9vzJxYmJUgo4uI4hKCA3D4N
g/vQ5/VIARzCEhxfN6LJlkdSxe2NrKP+7KkgeU+hy5+3v7PeBH8ET9BbzXnEoHEWedLP92M7H8be
v5d5fuHD8HdZ9yCszj8uYfl++1MG+9On9lyA3BYDCJHXV3FRHOo1BhA+uHX3La+5EVlVXjONq5HE
M//KawluVw5+5X2ra85DsNp1Mr4s9ywePuWLuxwmFdjSTwZ90qf2ZjUA+COdsXWEAgHmhYvmLIu8
PxRpbaMdMEhfBzHnGKXh8wzClgMyovIwVh1A+ZCO2BaP6Rdolp3yZaY8dKdr2CzHochvQT9zNwFe
bXt5gzXoM3u4GOBQ1cqcSMY6OxLhZde5bJ1j7Ybd1whsXfuOWcc1DwXxeLySux7mOOTHnrfRDZ1A
B7n9O0yHsP79leNQjeJl4DE4JxdPRcyskq+Va5uRMJ2BZsrtLJEO6lbuTdFBbeKBhpg7T+XBicpk
z0MOUAjk9x8gkbvgg7cehFIemnajpjxPWRhZxO+t5vSGO9LH91Q1eQhYcY22CX8CHCjFXGYM5pam
9NpTW6Nr5zAHC7smYoyXYzaASfboJFT+2HU++hyeX3bMaXIC6vVxSJ/yFAQaMHVboGY4fX0OL4my
WJJyma8VQB++y7GKogOJySAv27s3KICOUj7F/qhk6M3XsJqLAwkzdsSUxXKQXZ1bPmEwRH0ob44V
0gRODQGxBPTio+BPvR/kH4Bl/QHjRbYRC9MvWf/+yk6i0vXHOmfzVQE88FAVgZ8dynmShyxqK5tL
N1x9Oml9D8JPPmbOfEVd8l3uh7dr6Mmj8grimvPM6Y+uaywtkabfo5lmBeqeWZXRfJ0a8m+Z5M6Z
Z+rj5Kad5VxMqqXZJZrbkhDY5fM15+PP2ufoFiXJx31qpV2spG5zENstCAX5ms1uGe3IRfIIwzqo
5tmqU+tN8Ybl6xN8rIRZ53VP04ObhA9+8BmtV2CDim/SMb8sU7qn2gkwFC1OJ0E+tFVP3StR83yI
ZXCvOv9e9EijOZ6tzd5gJTqaOWlyNDW3jnvt6+JjLKa/MUl9yqvgwa5RhgP/Y5wPIF5TECjvWtPw
CahqyyEoUhvzuEFd9YE+5XtJ1KvGu8ayFBXGbJLGRS9pMwTHwElSG+/Xm1UfnIVm5WPCvLGNwuwm
lyOgQPLLnAyfFA/OIitPsRg+yLi8d5bBYiOmz2mXL2fS4bytCCAj5omjxdG7MkWOijrf5ml514vg
c+VijmPvsy3QrL6F1STFVMNwwPQHFqASCVs+Z5+3zdKkAZrJ51PXNzFT2Q0Bt96JifQ5IpnNN5oW
12w+VllS8471wBDGNMdxTPBaLqiN+NCkX1owXct8WjE2BjQqB9AvjADxIzCbvlcNyL23pWP4hD7+
J6cYsE3IjKSH0VPvSV5xBET+x8qvMstj1iAifQwQ+BRFhNfYCLeIoqvi9XCk0t0ZK+iw6G3DMZsu
owoiSpn3vZ8HJzxVwMe0dRSaBLT6rldXLFkwesm7YD3hRXWfV85wVVXRx4T4P7aPwCSg9cuvvpDP
tcJDL8EXWsBz3cZTmNws+My+1devvlqd9Byj3tnL/tkiHnAa8bVo1Zft1U3S0UyXiwWw8UOMvfch
WLx6H1TtYdOQYzrVtrFpk3w0A67jYYy7OYMVtLUXHgCvz49ebws5TKtrFpwXXpq18bp62IGgPc4R
yyaLsoxLmOSjWXAs23SKXQL15BXyXbKZlqMSQ3usxtqGeW24RfVuNNdzGll6joK/JsXHNTchsuBz
1gbnrLDVjgxS0nvSXM66MXdS/A6ZLzOy5AE9FkP77y4t0nvS2rwBgJbnr7+gasdDXKQVcsBJitYV
JJv3fUOzY1l4YkFlAt8Iw1zdoBTyHGcTO/VJEF62P2ESkmbIdQtM/ILj8YXGmCi4R8kxvK0ip9z3
uNcb0JDkHYZCJc7VL4vPgpBjOJCvPajWKmar3RnUlWrm3GaqaOKxwC9oJVJPAuxcZ9aWwSmLZ9s4
vukbmjn7bUIDkG+XOAjOov9k6tP6Osk2GEFTpMZ9RHoJ1eyatGFTRmGKn8JC+L026f+Ja2/4K6it
4Z/pvDXjBloaCyc/xyf6lhVHLvLu4Lm+DWDIICi9D40VTcBaANilB+LjBayI+7PPB3TJcmvxxZRH
0NvRfOVRzKCth5H7aCbKMyAeKqL6b2LuwedbKv6Os/mn6tHVEKbuu7SguSVFYvp5WipMiTCK3dTB
p10gaZ5E470Lkb84L577c9seDY7xj261vpGAoQvwhUCpf2onunjT8E+S0s8ylX9tf8OgA3rHGqnm
bOmyVc1UqeprKMf57CFE317dJKP1q68ub3daevSnBcuFNay+L/OK/kvKmF9k6ZY2fAnDN/SxIKC2
9CkgL33gtoDz4ciX4K6mgFRInOj99q8wnMOL8r36FVEsRTWFi3upPbUcIta4N7T0g8MIbpKj007O
rrOIdcJbnzAaRACzuCRjU7wDgFn7HZk+ue9FrLf3gX/SS5zScS8L2IaPgyyGKynSBxm79Dw38d/b
sjIkW/QOP1IGuRzmglzjStxgmuUjwwQLabpP6Kh4RwH1nlXjaftThoPXRznXKl9J1exeOJcfPT6x
S5UJ57CEZLzd/oLh4InmIIkjWDQEyr38H2ff1iQnrnT7hw4REiAur1RR1Rfb7bbdtscvhD2zDYib
QNzEr/8Wc17amlYpgogd4T39kKhSmVIqL2sxHGXnUa7bx2UbfjHf56ehLj/f/opBZXpzX4i33TBG
BX5HM8bfVB/L+FTOYYBwy4kC9ILT1Uv8zW0fCxcAmsntr77t+HiX/umafUbBLJtRAui9+SkAQMAL
abbw523hb29NqI92TEiDDUCqgceUQp3XgfUXVTR/lTnocm9/4e3lh3rZHSlrTBfEwAV3ZOqIbzz7
eluuaeV6BBHGfJB+gfHIIc4SkYPQt64RtaOQadO86RNaADHmS75sBOOd8xI/kNErTkBNfnCyzbc4
hkk3WuhA1diHqI/Ri09Z6pH5IZtsROumtWse4XijKJuB00sZ5ddoAIVJ5jzYybbedoVQr6774LXY
5mqil3ydTqEbf6TAawuwG7zdTmpin1efHWlldUO91h4UvQw2quglzIE21bRLMrTBl9tGZNiA/9S/
s9H3o23Fz5hB0Nbmdxmt746J3o+qV3dRJKnbrBLLFtWPfHU4IOuthmla9r7pr2THecW9woP2t2CN
HvqBqW9k9DvLU/LtwzTUK9203yIqpp5eXJ4lPFreDyTugH5GvgT0WKdPqFe53aqvaJst9ELk+tx6
ETAnq80WaJjUo/ntVnpd50w4craGnNatew9MPkssaRKteWzp1J27uB699H32vYyy8C4MaxvbjUG4
ftJz6rdDXETLNQzK9QI6uzVZwiK2lDxM0rUw2MGKxUgIDhs/Stiwpl1km/AxHDZ6NdjtSKMAZQM3
yoJPxEfPxRzlQDSXtnEE09o1g2etjAJe4jQbCD0LJj4OvW+xdtPa90++8iUH/B6DP0p6WXq0IBdB
UD/VGf9NhrY4ZjM6fuvY7ckAAe04GHpiC7n3rOb4do0GswV/Lp7jskMs3dCLWsUZmZP6OQZayzS2
TyOGEFNAph6LE/QyMBpsV+GVNYzHUw/93F+rVl5XZIkPHZZ6q9PmbovsCmzC6KgkJ+1L2bffD4nW
K8hBPvlyyUOIRt7/tLSZe+/78Wo55Q3Wo1eQm3HoJMk3eqmAh3ySFcndZKkG/+Ty1v9x7BdojrtE
Hdg41wrfYOQEprk0i6djwZlePfZAAR4XOO4vxB1UgrdZf3IpWkdvL9ykHM1rO5SJZatgNEBvPLXq
nyjovzpVZXmEGWxfrxajJ3ecojUHbsswnUT1LpvuhzI+Te5ZUMvZYDh2dGDXsq23wIl9uBdBbbIP
VfQ499V2va0ek3TdedE66JEB50JEa3Lq4upHQ8PG4lEm3WsXFedL6/o+28PuGOAN7H0+PbthlR5b
uhZdErLOVVzDbmZvPffF//gSnA9J1svBoWq7NSaQLHMU6MD2E3fsmEr0InDMnLyeItzdqkOrbOgF
KDWiN/cUQu2Wd6hhS/UicBsXYIOZA3rhRf0wjkwlbLZRFRvsXa8Bb7wHaE7tYkf9Ux2Lc11tZxFe
OpemGbNVgA2xn14BJg6IlpYIkaUzd1u65WOxJCH+lk5FUQHCW7pfbu+zwT51hFfZjNnqObBPlkvg
JS/nuhtOLf69Ld60EdrrMPZz2dF832s3/EYmRDx13mTHrJ9pjjs0iqx1NSDcKbaUArfILYuD69bc
Fgmf1clb3FbDONIzWPe6ZKqiziLdtLua21IazMDowm1VeCRPkCDv78BOxR8HSlAHcUP16ZD29Vpv
LvCm5WSml4DItODbWVaW3NjbLQOhXuPtxzyD+uVyDWj0MUDDQI8GATn7D70cP4PI7jHGf8dWLBaD
lepFXx7kVbG18Gflj1fgdnxrOT0tTDwf05P2RvQHgCgPDFbaSZoCmPG5GOXLMdH7L3oV1q7S9Svi
OPQS9xI9SP53X8xfjonefe6VaHClDbyTEF0t4qEd+odtOdblEOqQrzGYlyYgJdFLFgGCQGYnFtrA
B01bqTnt2vRrVokMCinG77H/sxV1k0TSFuSbxGuOq7IGY8R1kOUJcVr30efMTWOwkN/H7jxYAgbT
NzT3LYJa8WrZ93Tm4K5QT+OCfGPXWE6Hff/+2/AV6uVd1SKb5mYtMmp0Aa+TE4Hng7nHQim9riva
GqTDPRB2GTrIUJW7ivwQjAnoMfYL85U9ggBVZiJH7kkEKORWxac6iyxvZoPGPc1BKa174rPJvSiG
SbPBT2hIgElu21DDla7DiOQ+Y0CngVLC9SMvr4uzJkJ+pOT9TrF621kNB6Zey91hPDKAP8Au+0A8
AFBVpWQoZuTRXNRhghmwL+zk5PH86JDiYM5Xr+46bMUQfIjQvFCsTUJG3CQc5mMt4aGneTKaKFAP
zV3kGgeWoDvtEyn8Y7lGvZYbrGir8lzPBfVb1CQbn5a7hWaRZS9MDqb5L5ikY+GvIRxs6dSppPSf
csbr6PZGG4TrRdyyi/ytA63hZSbL+2x8LoPGEtQaoga9dFt6eZ6RAqB7JenSJZZPGRwgy8mJVMGx
0FxHhp1GMbKIAhDOJd699Odn5NgvaztYDh/TL9DcWDKMbkwKAHzgeOZNcfGiEQV0Z3jw5+LY2ayX
Z7lgZTASGKVXqO/h6n+cZXlerIwxhoNIBxQhrFDjzhYBPpoBldM26XqgFXeWqMpkO1q0XC8SYCUV
9NNHeX4GKU17x+rONjdt0r7mr2tBozDsIZ2663mpQTzbsl8ufLZfbXAupk9ot68MnRlcp/Cs0JUJ
b9o0qtXZCcNUdbYL3vQJzXmBOkk3WcbYYO7T8wLWrRfeuORUBVGMqZc1s6Q1DN/Ri4zoHJpcpTpc
lMv63p/OrvdpGbIr6Y9lI3VkkLwfPd/pcE74Nb8CZe1a+v6xZJiOCtK1PF8rzE9cQsc9yXxMcAz1
eJ7ePuAMLqDDgrhjR1ci9zOikGOftB2dPoAf3v3Q4Wz63+1vGByB7t9+FUqg7TmcwWaMnJJaMzSf
DfLqqYOdYcim/Sm9KZcsQtv+Dr74LGgEZGOa5EDsvL12k340J6acb4zuAIB1MH3MA4SGgfpNq/zj
MfGaFweMUDBIr3soBBSy8UdZyK/cLz7flm5SvObAQvRz6ao9j+r0V6df3mFc0KIXk2jNcYcMM+VO
jJQG8N5/oOBHEscjloPToHMdAIS2ecmAughkxLVtkU1q/+4U0BQ8Yp1/M30h+tNmdg4iWuYCu9oQ
tL4WKfW3d6Fwv93Wu0m8FjsXbeZ4zQjxdOwfXYx51R5GCmYbhInhMNORQJxyXeNgLd1L2w7tuWP9
9yEeq3Mc5RiCQg7r9o8w7LAOBMKlG4uO7onUVjyuYVxjwCr6ekz2/s1XJ4IbjZPjov3i0gTrJ8w1
gjw2Vi+3ZZu0o3ksUAIWKksoP2j7J1lEfzd9kebDF8GGv25/waQZzWm5VFw4GPAHx8x1UPJh6agl
KDRJ1hy2VCjaArQHXsXc8eTX83gelPP79rJNVqm5bCHqZWE+ksAdBzBAnOV3YmY/1kja8MDeXn2g
Q3wsXlOJIMSu5sPw2QHGzr6rljPBJFvz2DWuu6ZekcKjk/9+dIHQBs89opdAx/ZwgrBXAgQ+l8Gv
PuMMDvvp58ptpOCmhe9m+srUaQn6hAVsuv/WKVXNPwSEWIIak+h9o1+JnoCV2W8LdLLru/H8r7RU
l2M62T/5SrQCAAb1st0QKfreAfNaJcJX3r0o29Gy+rfNMYg1P13B54m8CNTurMGJt9WpJeVnv20t
BrMbxn/zLkGsOSkuUj6DNxeXSDucm3H6jXnXB5KhdqDqu5lkDz2G3S0W9PaRE+jQHnGZxwPgpPCt
KEyF3O7YrC6lxKxdcaxoFujNkbTBZL67v6FV3F/7aHrgS2RZ/dv5EgTWf+51vOKg5BSPrH0j8kye
85I+jn2Z7r+A8ej5tkkZrFXvOKpyUE15LcdMZSP22XbM/Xt5G6XHpGtXbj3XM1iZe7DPLpymrBm+
hx61zbMbTFWnw/aIM5TgJ0BuhIObky/liWRbItpj4xlBpDlyP4a1X/Q4I0B2+0EGGP2NMa15TDGa
JweLyOKKQjExpWeO9AWdo+tt0Sa1aB7sjf1cxxj1vcjse1RhWH4uy4S5zHJfmQxG8+A53yGvnAZv
KqQvZoD2tqqxWIvBYf9Dfj11nr/GiOodJFwcJ0/9Atn2mT13HTrhjmlHu26HgXu09eFW47w+LouT
AqPgUvHZcr4ZfoIOpiHHhbfRDHhFkXfvlPDvJOIb1NW/umo+FI2gn//Pg6FiuXCG/T6PS3ZGuTIp
6XbovRzozNcNWATadkUKeCmKU4AW49mzzb8azEZvm+IROpbDcr9wyfCp5aGTFAQof4c2VQfOQPWz
9TO1uZeuzC9O/0UWw0NQW/Lipi3VXFUC+64lHe5zOdTJSLdUFQS40d8i0VrUbvBYvWlq4mWwOJIj
b102FfZzXMK7sqHdmc1Nf7mtIpP+NbfN3GjqOo5Uy1TRH11fRIm3c/TcFm5SkRYgb6iQdbMc8XAr
ryzAFcWKM7iL9rzX7Q+YNKR5LV5ta52tyIdMC7BXtukcZf6Xoeu+3RZvUI7eN6WIB+jYIQqufZdP
py7C/cf4YovaTNI1hx3zwvF6NiOfufZjvINuNOWpbUfHlnQ0aEeH3gBGiOxjtV8mLkFKsC+XM1op
6wfAMtSWo9n0iX3nX0WeY7MBI7LF0Ryo+txX4ilj8alrA8uxaVLR/tlX4qu84VJ22F8/3KaE7cmL
eLV1ApiE739/JXyqGqAtTzh6BhY8Ro57DdEifttwTGrR7lpXiracYiSKylCVp5oAW2Od1qeG8PV0
+wuGMDDQ/HZxMZSEAgEUP2C2D7OJIH7EIH/lf2IFxl69LKKW3/I2njMozzUvpttGGOYAcNClFeq5
5/CD96F611z4S/xxeJkeu7vbP8m0H7ozgw1esgLtMHODqXWHX8citGjLcBDpHVW5CCY2ArnxwioE
st1WNok7LeVlajOR1FM9WL5j+Al6exUjdZADwRu8NeGyBCdUutTzUCpMBx9Skd5b1agyrjJM8l3W
eaqT1V26JK46S4BoWrzmy0MYzUINFF3AbD6t85ZgHP9ye90Gf9BbqobKYwTU80hmjICLDf4pfPWN
htyiFZN0zZGdBvS+wd5CstR54hQBcHKuTWebZTapRfNl5pQYf5nwlisX8e1fV86J751vK8YkXHPj
Qc1oIVQ5FOMrEMtMLVKpp7Xdil+35RtUo/cFEDdT+cbhu0oBxnJh2/1KYyB/ZtwSdZo+oBnNKPuq
n0ckrTOizjkZr6AUvw7Cxj9vEK+zfRfZBBi6GJGnuw6XpQKL+IoGgXEabagypg3QDp0omuu6dxCi
+HH8YwPhjqydYy0Agd4CVuZONs2OF/yeVfWIkb/8wR9pZwl9DAvXu8CGrM5QwsJzzq8aNyEzyBsK
EEYeO8j0pi9BHClCELlf3DZYkjqU+1iAjcHOsKk66zeqYmHJZIGLVzpPA7qKQZ/3zk7caNLM/tlX
97r0HDejwwxGwvIq/e2abTaoUJPk/e+vJA/NCGhNF0Oc5R6NLPk5cg7aod711fT91IhuIpdieg5b
cQlRvD10BOj0UkHcCUQDO0GjrNN+4ycVYJLPypdt0okWHfjxvAzFIsllyHnahQARtHZEGG5tnVdq
FGEn2hg5KBEo9CgLN2zapHWyxfswDXgXPQsnio4ZvN74BUDtOo4BwXUpO9G/i5a4emzVbEmeGnSk
N37ldYEexwnTzF1XfNq2HcOgEEdubRro/flDm60LtMMuPc71mlx9xxZi/luz/k9SFqK1y8kNGgDJ
xz27RN1nolhaucFdB5xoDGZF3ZCMzoXi2duP2QmE5gnJ6HmuR1CB/gziK1G/wIR9wIKxDs3EShzJ
SjicXjywjU7Fdi6k/7mmnmXr3w5wIV+7AzZnpEC/mxkGWNYXxrukFhjMjs4b/+LIX230ocC8wxQl
q/hR8RcujpzgNNCDUnBWZgLsO+xC0eE88zHd4kNEMhCtPS1jzMorGk/sUmagOqcUx/cS2O6GN58e
EL7//dUpCLDTWvCiwXa0gMkiP1h7F+dPEaBtrbmVNx0Gn9CiCkmaJosy1KsB+fau6sInkO+kt43J
JFq7HfD2DYO8X+AvQkUT6iTVmCXAbqXPt+W/eWhh6ft3X2mnz9x2rLyCISAiaRE19zLzr2se/Q1k
6fPtT5h+ghaRUqQo6VrBcHL5q4+qk4N6z23JuxLe8Hi9q3/0mZ/FADBFx/R9Vl1b/ryxb7dFm/Si
OTGAw/oslJxhjuhLni8YkG4BTfZ7OfSah941J865zFS0j4YE6/j3sOVfqyCzPEwNWtHjuGBFN3MB
xpmLQ98BMTMhRTKQIwl/ipbKP82lUyAgUVnOLlOpMI7QryjdcefrbZ2bFq556hhVbsUrBOdL+VBW
TsLBMRvYoluTcM1HMT5R9W0NrTTtRzB7q+JF2mpcBlvx90++8qGm3XpSKYzpSgTkfRymkaAvY7x8
VLX8fls1Bh/yNTety9UfEF74l8AT79xx+DDktiakf3uZ3vAiPZaj/tKwZYZmMN32UBX3Tumj0HK/
TOpUhS81YsZg6a8yft/xTwCp/jCBnyI61OcJg9Iu7SweZLWh0/ziBfdbONw5Mrhm0Us3fL6tONO2
a368UYqBjXbwLwAOSyYxYTpeJA07MueJ1WteTJS7oLWwxaRqM7x4jfMzZvWRXCIN9Ahvw5TzmDsQ
7TfxCXmgU7nZuu93Z31jw/X4jtcg6Ks9GJMXV+c1ou+Kcf2xlVsaL+Ip9Oa7rj+UJMOv0F26YFvA
A8xdRUt2bkfvAxDgLU95g0vojf7tWruu6+yYBxE/Ia14ZtlquVf+Zc96S0OaR4ddJatmB5kIpuxT
uaKEN8R5MntgX3br0zYs72tUfca6LE+FlEm88oc47o7UUaAzzdcBAziBcQE/zCvnSybj1OdOKiMb
xppJb9p1TDgbPSfC7vdu92uJ80dQfKa3nc0kWnPmzllU4AN+HPfxeFpwY0aTsuy2wY/1Nn8uYwUS
pMW7TCBWEi56wd0wHUqbUkziNUfGdhMu9vnAuONf6mj+UUZ/09Wx6MVwQeiN/k7MFQUpsHuJ+qhN
ViY/Amnu5LTLVQW2uXDDL9Bb/j0QpznTqJA6a4fPMcZak7Wnv3srN7Bhb/V+/7ZrhL/tfYExKHlz
xEGEO5dDZqNjsU3uNGGt6KapwSqNrpb4sionOBYN6V3+GaCS+hV4+4g+Gww2TslcD59BD35w7Zqz
ouYJeOc28y9uo5KsGh4PkhLSQAcVW0Y2klVh5bX0Tisy0Zg5Px/TuOao4IIoim0/YpZhmgCnObiJ
M9um/E3Wrl25JWuDoANkHzqyx2vXA4a6c1NQQYB2ytZVZzJGzV1ZMG4ELZdA6imc8wYm7FWRY76q
N/OHRYFhhBAp6DCsPou4eO6puOLCTBexWrRvcFW9nx9kBYPrAl7xUuTZYzYvKcvZsxc5B8Vrd27Y
j6tC1xVwpCTHDDUwU8maBNI2uGHQvd7UP/tu5Y9ofwNgYvupxyHv+M71tlmaFLP//VUg7c2Kx5EU
u+WoO3cCnCWiwa6wgeGaxO+/6JV4f3XBMBXCV8Mq/tGv4MEYy6JKwjbvLao3mL5O9UmGELzWIJS6
9J3/ucuiu4l+6MCrV2My87aKTNrXPLdWDrL+AvFsH7prko9tl4z5bOs1NGlIc90dULIULPYvy8qv
AQZ5F+LerccaP2mggz0CKKnO0e6GyKb7MkypL/ukPjStSgO9rz/gDoCHZ5Sm+obeIW989gEgeVvn
Bq0Q7dErGi/KlwhXn+i9H7W3YWDYW9bzTLND4BxYvOaya9gBpxwMzsD0m74tW/s/6s8Wn9pFvBHK
6v38c9HWOf6HCZ/AV+eq4ABtXR/wys4S0Lk+T159UEua87YtCbmXoXEdrFfNmbRjn2LAmqfL6tYW
9zIYv07nCbDvMRg4bsRKAVM3GsmYsnKyMU6YpGuB8ULDDFDTMH5/u1+WOQFghOU9YTIgzWlnbyRT
10tEl7hLeL0kbuifwup/t83TcOgQzWk7xVHXcXDoZB17zIfwoVu8B68j522xtb2ZfoB231aNqruI
4sZS5XKiA73n288WCcPbP+BtxQNZ6M9zmZMOqfrM8y/UGZN2k+nmxxbNm0RrrusMsUdAsoTO/p7h
sJkDdnbmsLFIf1stTG/u9wDE0fseehi7pUtruWKeovrmxeTTbb2YxO8b/uq+6vMNKKwjrsNCfCk5
hsyf2+XLMdH7J1+J3gDEuVYTTuKmp3f1tF3zqv1AInG5Ld6k9v3vr8Q3HqC1NjCr7HB+n6Rw0Bt8
qKeEMr2z3xuCrQByIq4oNNWy0D+r8BBRN0RrbsqisOxnD0el70rUiforjW1MESaFaD5aIUtQ1Q5W
LeWKYS3vXtXZ821dv+3+TG/eLzZaEr9GX1jfpH31gXfFifALkqmWc/3tbBHTO/jHoV+dqUNxw/U4
B/YAwL59ctez/G523a9ElC9qtWWmDGr6Txt/Ocklm3AS5EA4LoYm5cuh6hW28g+LvK1p0+o0f2y8
oSlVh1xlxb/XjJ/KrDx2Auo9+uCoZNOMOYlLtYLbE4zkYvylItcWGxkOEh0eFPM2wh2ykl7WNUiC
8prjH8EtAYZJuHZtuiXSYHTG5VZ2/i/q9G1CS9ElHkYmjh2zOullX3vAcR5H/zLP/QljAeeBOo/c
swECmrZV801QswJkN4ADTb1MxrY5K7ex6MYkWr83J+6pIWf+Rc3+OS6yhDWWJKFBst6hjwxevK4A
zLpsW92dAsmLcxnZQI4MW6r35oNgfv7/KICc/T2HP6bwZcTwxSEn0pvzxcZVTBlFwqS8z4YnagNm
fjvOZXpnPvD8l9ABY8uFhB9IPKUOeUGZN+ZBMoWHsv1M78+nonGyfoc05UjF7x2HNQC4b2vFpPF9
m19dmKVsVsJzXD3R2LyL3e1hWv0LqQdLEsxkLZqPAvlTKoHpdhSo72Mke+L2YAikw5kWzGtjtwDS
pciq+yL2wRyLdDKto79vK8a0cs05g2IKATAKO89Dgnoj2Bg9WyOFSeeac8IlvS3IYTEsXNOmefSD
/pIfQzSmTG/Gn0oOKnHQTgE5ZmwAidh5GAG19pAaLn0dxFRlG1LrFGsfhE8xV4d7v43qBINHXeI6
rW0I1KAivSW/2WQWtTtYbbu5d1UZv3fm6CwOpiGZjmWq+nZjwM3wL1VzXpCJ8Zx/bluNad3731+5
k1/XoYoDRM5e2z1kQ/yOrsHZydihJAzTcUzz0onbvsAA6+otzTWrQR3jUwR2txdvCLj0FqmJ4/3W
VbitoxHUqfl8B2TKqwrbj0k59+eiONTXCAvVwt162TbRhVASxrC+haK+bJy3OC0PUW5Avua6kcLk
YY6RJiRpU+reObnlMDPZvua34TiHQmwYRBGcPIIO45SL8Qctn1dho0o2HDp6q5MA3IrgG3JJc7ne
rYx+rIVtYttgmXqrk++R0fEFoqXVqdHnMJ2cCtigrU28aeV/hrn/T1VAPqMCOu/LOroLiDf+GFYr
paxJuhYAi2J0Q8FhMXyIz35YXhtxLPMIELU/PbYagqjqVohGLPkgPHE/zW3aWxuEDTajtzkBpFEi
uQC9BPNPp3nnFmOSe7+RwL7tsibx2v060qLfKg/P6cDZ3hV+dxpz8mvqfMTEm6XzxmQ4mrf2QPcH
JTWCjyx/P8rPiG3sQ9om2ZqnguZOoHEBy2dE3S8kuo/74T6oD7E5Uab3Oo1eu3DFcRUGfvBu9oC6
skTv4vlY4pHp/U41zrAeU4eoGgRzIqPivCE0cwNbVsCwt3rLU1XmvRhCtH+7QmIsuzmH4qOoPorI
ll42nPd683og0UYQ8AZlCdIhZxekIxP3o49nThCmIbB2vU1arhaDA+ut7GREgDx5+NTaZQC8xLh8
ZgsETaI1B27moiMAGcVt0srlhChZJpXj2frNDdG93v8EhK2NZY4CQsF87skpJ/kJHlCPP0hm+4TB
CfQ2qIqHgIwYEOvQYkBNNPOyZAR0eBqvYJG5fUyYdKT5MEEnZ9swkFAtPE9qtNASRPrHRGsuTPgY
eNXmIk529w7dOe0O0dVTrO7Pk3laRtKKABG+49WXqvot5tlypBnUobc47SyOYCJHEDvP3RmXVNAd
okOkTO9wwittc8MQT/rQycpz45RPEnHNmbnFhyKyRYEGg9F7m4ZZkpgoTE2KppMIvcf1DgX7ryAr
PlYWYnqLE8jog1zyneppDRO/wlSyqCxBlGnxmrv6wm/WRuy8a3nVJFNP+tMUky8D579vG6TpA/um
vwrBhzYPOrckMMgVpWJG0wL/ogszvS3eZDvajQsKbW+MKIbo3Jy4973fOs/zNLQWyzQtXnPUWo6t
QvkS9pNFH8AK9Ogjvhzb6dj7QW9mWj3WcTfY2dUUf2iQSQUSXHJbL3vN5L/lPubp3poPXqh25okF
l+CqPoeYjVz/dlYnmadPXJ0y8nL7QwYV6T1N3doSgHTiN9AuP9UiSvNsPnvoIr0t3nDr6u1MW8PC
bejQ2k0VmpneZ/iDosCIYJvYQOswtEuYrH4cHBrKhDlqNag5dILGb+FqSx1dgBZ/lzN5WTGCe/vn
GMxVb/mAG0eOirAtWe8lGS3vx8pGv2C4GnUIRy9mPOQgPsZj5cX1aZLJLpHeVx+TL15xZCII2tl3
6ZUzY8xTiLoKQGgnWRL56pR7ttqoSTO7fb0SvU512Xgz7sRGZAn6aV+GMPjrttINJqqDN9ZjGCOy
QtAQhzUu9HRGn0dW2zCNDdL1hjjMBJfCC3GClm1zX23y01LW57q3NUabxGsqj9xymsAlgApdyO4V
/SeUM9qQmOWYMEnf//5K6208LEiHYBxzaf3TzMP3EXg7ZLdaqi0m8drh39c8Q34Urzmcy+FVEDk8
THWTJagy2qYcDHajd8cBPXxFXaBAqYiU4dfWWdb7EV1Vn26bjun40S4A1wtohtQXcjDrj6nOzwF7
1xcfnPUQexJlOr8mX/uy6yTAA8ZwqZKyV+Mpy6dj7XFM59ZUUVYgEYBQdm2fl805lX505Bwj/4HW
qbM5pkDY2tLJdaOTU/dP25zbSgNvWg2EayZfOsAg8yIFktxItckgKAhHB4B01jKw8UO+aTX4hGb3
S88lyeJiSrMx+CEJ3/ncgS1122j+3b3/XL6Qrpk9W3O2VKVUqXqeL+6pPnsfRJjM6BwnJ7k8zMPJ
78+/B3oWPInaM51S2ST9NxTKfMtB/fYQJJagxUUrYOirNfSgQ1LfqS678/uvFRK2PhhJouwpKx+o
qO8bIOJtAkA94msZfEN/02lR7BrOn/o6sqzEtJmaB8V0CBn3MFRQBvVjJtpPkfhrAxbTbVW/6Z/4
mdpzp12jLA6jHD1k+TNGtRLH/enMwbmNv96Wb7ITLYwiS9x0EXFUKnL1PW6KB7QoXw+J1gsDGyBE
M1bEKp2H8X5m3hdHdEfiShLoVQFMCcVh3MdjmkXbR3eC44+HCHQgWkssNgWQwAOnGNPOa0d6Gtei
vmdx5Nte3waFB5pjzvXUMHQyTek8KfF1RNnnt5MBqNTy8v63xfAN19SnQPulG6esmlTqteQr4dVl
qtvEa72L3AC4x6pUVvJdx4u7aFosT3KDjepTod3gt15erird5GfPG85Z0ye0/ssJLZfsm4EfCfSU
qRgrINDkkK+mn860nCS9lk2DT7hnp7Cghhm8WM+bSjZh2A9YoKmCd7kI/EZend21Ot/2BZN47bTq
xNRGWYWfAMJunE0/5valoMyydoNJ6dOhbckIcfNOpawAV9WcJRhzspiTad3a8VOPC7oF93VnrN6+
kZkJ9bkm41a8Q4sItXUTG36AnvQivMM7x1u2FPOKwyL7i/B9W1bzX9LwNxxCr2HVbuCH0wBuETRA
P7kPzlMNnGR56aq7ReGteKo+/PpSneS5uw+7D0Byq7vH+ueH34f2XS9xlQQAwV6DizLoPqLXAOhG
faLYZrmHDXrTC1vclUW49jOMdlHpOJ+5Y5vaNey7XtLKsrJv1mWSKQUv0SOOq6i7q+IQz0bWlb3l
5jSdVfqAv3IrhJ8Ca8/jtTqN4H31y+7syysfoSY+PJVrkURoQPIcG5uHQWV6xWtopimYJnyyd9sk
9gTqJDZaa5PoPe396qnhOQBlmGaInpHAAs7RpZB/37Yi0wGoXdKrZFvhh41MW3/5NQDHwxfllTOe
biF9msAGcPszhh+g1xeipgVxc6W6VJX581jM58rfvtwWbdpqvbhAwNMSzH2r0riak2zCbKGcTrJH
+xS6zP25SXyaJy0KD6N4uf1J06/RLvI62+oMzTIq5Tit8H/P5WCDjjd4h15dmFFtnGblbWnVLuIS
+SICZVROztGAl/Ht1Zs+sf/9lTHNmPUMgmoAjEeOXmFORqAui3tvWm3Aqgb16DnpbYv5WjqLTMk0
Pokxqary+fbSTZI1P0As0Ddt0AOVjntbEnnDmmwLsRyoBlfQc9Ey6+JWNoVM62g4Td0zEqNV/CLa
KZnqg+vfw5xXqs9KNyxYlct0lSixueQhX8bvx1Sj7eoQB+hlcUOZxsF0HVaCPKJFLyal739/tWi6
govUkd6QurxjCc5rCk4wzAofW7cWvmCCiLSYpPC+O1I++X517y+2UpFpQ7XnE940ixom4n2PSv4P
3vJXhV6BqfvLW8Vl6FrLDzC4k56I7twIM2J09L73E63vAfrzPRu66DRHka3JyvQ7tDM6KEMnrOsB
v2Mq75Yhfs9Vc3XVdBcPw31p5arbneiNaEbPRodOLCZnar3vXls8haT4Vgv6Oavmd07Pn8LOPWM2
5fPtTTfoTM9M87wMgM+Y/x9nX9Ict84E+YeGESDBDVeym63dljfZ34Xx7OfHDeAKrr9+kp6LDAmN
CZ4UoQOILlQVCkBWZv9dcvA7reMWc1Hdpan98/r4GpdV7xUHAhA6sxqsCfF+z5TyC/NC0zW3bnAl
iPHUbM1bh8EBHd2idbZflloeulQkvtpqm61kyHIIHnyXXiYiKGo9zDMqleqYGg8+sP+qV9Ec9vYW
gC6t+97N9CVz+ZfcWbIIL5/HTlTqnWIKhtLBQRP7dwenna6ebsLV+kFm99yX7GbrxmPp7k9J/upn
iIrMoyVK+t3PbX5qGovEuBAYz8f8RzmbjDOEhNKW0+8EtUUc+vUUT6Iw0ajoHEiJ55H2eOOkwvkO
rsZ45gWPoErYGiqt93kXiK++wnh4hA+p0zvfadtG0rGSfrSjLd1OtPme0Tmq/Wev/ncM2TcvkAnr
V8NRUZM+3jzPAI88N2j/+p6ucKgOHCupP57n3DsPrPjii+zfsjYUrXukvZOp3jzXLM2yZr3lfMfZ
i9WxwL66nEGSmnYx6Zu8fkJ7Z3EIGgN7KuEu56Uec8dvv8929Zw182UTICAAGie+7mv27lTv/Rpl
5ya1IOBvcdn/hFsB3nPXLOS/1A8+hgXQZ5N3cloRQ6L0xUqn594Lb65/VpOC1YcdD1IMW1r47H9h
nzjDh82+uIPh8KXxb7WDt0inhrQ93X7kLQ53n5vKa8ITK8CPbHA13forG3tWYmfKpJv+SHkwP/B8
Hv0t2sCh6t85mzdbMgbddW1iEn7/53hMWZ88BKy2A77rmxiHNu570DtXzfzP9WV4f29HW/Df6XhY
+DrVMsu+oT32Iu32qc+3CIqo3zPrWQzVsTv7Nx1fTZfVbQBF86+8cCbv09RW4fIpa+nsCIMb69ZE
SZk+cavKBrf8CyluK6+LmOvcDVsalWy4XDeV7gtK2gwkH0Z7I+EL2CBfhtT2o8yanhvwL58WHn68
/pH3F/tNC3QFdiu8WhfVC6Q5X7x2Rve/Jw6xuBFfbYImIQmdNSut/1WFM5wqgV4Z17KD5PrUdddR
agf0nKMrsykEzvEFGqvAq1OMP8nCYsGecvljrX9XGy7BlgeI60Rg8DwtzRrN/CFI7/v+Yx/8GLlE
y9E/7prdyBCiQvzb9YlpFk5tnx58NEq3ZeG8ZIuzRb5s/XNKsiYiYfll8luTCIwukaqCaCnuF6zM
nb2fKcjmXDJGpBhAUjY9ZlB2c+f63slJYm3fkW0v47YaNlxNIlUbqnEjjeOF7TTfPH+bgBRxwhlq
GWkvswj34d4h1Qb4Dv07UeTrVpCcef7XcWWgfa/pIrbYhaLll+uLpHN8JacWYF/rRm4Vv+YMnPj9
tkXjSv49NraSG3B+9LgAguxXKNp7H6KE0dZlplOebuJKWhi5vXUVbpK/QXS54rHHwL2K65+N/Lw+
ec390pvW6hptinaf1cFPwNlp/5C2fV2imlqbsl5jyKunzVNGu4aLeIZkQQbdoQGtullc9sLdpjjI
WCWO3cfjcehvL1jA8TMxHA2+NcMIQhIP1PZt4f6+/kvft+SbVmx3a5ehWkT/DTqOFK+6+dicQUQg
TU/q7+cBj+3/f1WzLw2Z0skX/Fcos66qcFeXbZJdUhfQs7jw1iGXN3PegaLKEJrv/iBAbpSYcVM0
mvIZiCFS9Kh0SyhJmsiudEMr4YLXrw6sdRh6db1km4Ghk6ZmYd3QSrTkfRbU+QbcBF/oySndu3Q+
RMoPgyixQpiY7a4EqGFz2wuEEOBCIj+NtPtywINsTyUQkT5ptq5D2w2kQOO29QFso4bdX2MVde+c
ZF4XFj6Q1GiwEQGQNqXpyKQbeq/NXvllhpRRFwxtAZ4NCImgN2bgu25oxeWlvYzotIFYCoR1p6iu
BYPKlGN6cXh364G5lcoUT/pZ3vYbGj5m9sGyp9tuDT6k+Ht9Nd+NVwy//6hXdnGzNGvLPXxK/9fi
4VW0/zlPlwZec318nXGU8PS6DWIclQ2EqBv6d+FQbI9VUKXJ9dF1s1cilIutCRYHoLi2I/clyb4V
RXChPSAlxopLZ38lUiHC6Bd1AwNRv4jGzXly0yLe0Bx+/RfohleilfZgQaINnCcV4jNKqDxqbVwY
SGE62r6/AJA7+HuBK+GysUaaSLY++3exwy6C+LzBed6fvKvuVJtdhRWl4JnpGylOFjrcQTDmzvHY
Vtnpun1001fi1guhWeC3QBi7jZdHm+P+m7q1f8g5gYL92zZrij6hzAKwPptLCzetZfEM9j7fgGvY
p/jmzG+76pmStSlBXys8p3CaZw7FhYiW3jn08mQIHqHc/PmYhXbLvYpgMCSKvO8hB1WkWw4OdWH/
nMk0mzSPdAugBPDQeiUwhMg/85qdbJ7dF7w0RK/OfZToHZ1mKUbhY21JIc9tubRI+EV5Tpv85Zht
lOAda16C1RZLMLYFepKWh3AzoUp0k1cCl/jVMnkOuhootV9cdJ8CVf8iMuf5+sw1w6tsImRkU2kz
CLjtbOxud7/zaKCN59jgSoU5Q/qZVhWCCn1IL4B+xAHwBTkzsSBpXEbhEPk/tS3BPLOnBb+fwSHt
t2fS+vaROy0bm8bf7u6D3LHvJwhSlnO3MycmFPDAsrQNdMI6u+//fxVN/Sa7PA9TklTF7zX4lvm3
UNcxpBvd2EqkBu7mpM0uSgNS6m99Zz2IYXnMHRMS+v3N0A2VSC2JK8dqQwNeZjeonsjZ2fJ/U+HF
0m0NjqNJaSrDiM0L2XT0/2nbnUXAPzlL/Q2XHTcNcx+Z7xo+o/slSti6uIvzigq/pLaqU+ZURTQ3
Hqg9+ZM31aZOWp2XKgE8l12VlT7UO6oWHfVtHo+Z4XlEs84q54g1IrNJigrZ3cRdOE0PASiY0tLU
B6kbXoneEgindm4RXiNdabSFFgaf5vDcTa7phUqzzir5SG+nVjV2WIA2vQvzG0CuAX6v4zIAIW93
OZSEVBRzGnKR870fo8Jt0YmXM9ija+LEqTsGhoDTLLGKYmZtnhaLAxX62S6tOHOzMA7z+vf1+esG
V6IZquoTywP4j2tlj7T7PfTBsbJKxSbjKFHVVgnrl9tTmv7rVXdb9fPYpJUtt8ypxWYXPcBbWEZF
6H3162PU+64KNV6mOeidFrNu0gkFMo4S4MC7PmudxyuhCpHyMRM9Zi3sZ2v8uNg/JmnI95pUo6KM
raCac15g6Dbnp5LSiDf/+tWnsPhyfeoaL1Ghxp7nCrvNce50hiKxA5GEw6HeO1dFGnPq9+m24FYi
mPLTHNaXwrVPyAHHbK5yjngb8ZdFoHTa+pu5ePLdc0WP+beKYR7WbSjwBo6KdRPjeanzl6yaxhOB
npIh8HWrqsTmVvBuXTZk4JR8aYC9dssLqZ0zS4/FvorLXL0KvSN7m5r0cSoEtG6GQGH945jLKDHK
im5wCzxxZlHjU/tcemkb23wwdV/oPFLZXLNSFH4H5Q2QrDtfwyLootzKjrwK2q6KyOzs0JFdCG/P
m+LCfWA/PNN7oCYHqMjLqSckC3kFZVQ3yB+LEmxqYI9wNxlBh7MwbXy6ryh7K8g7U+bsDdEta3jc
bzlwv67LYjRzH7rLtl0VYb/lHptB1Ia6I03jxpvO/WS6fNXNfg+HV8Vr2PVSQu0Wbk9TcprBYBCv
1UQuIMgZDZGl8R4VTF85cik6B8uwdllwQQpybunMDSlNN7gStkFZLGPRhnDNIogFmpmsxtSFqBta
KY6zAjWZPYE7HxJ5FwLWWtfYRK+zuhKvGxurAISmuAWRz1tTy6hgv9oJz1LX04FueCVeS+ZRLw+w
qDK4AeYmqoqzXf68PrYmT6qMI83qWd5Qw+CrM93QxYmaKfucs49dSJPrX9DMXgUFl+PEgc5mCKip
RA/9gK7Y/qNbjoZSW7OsKi4YOupbuO7UCDmBWpZcgjvfFYZtSmMclW+k4ENHAxuJsi6X313oPPIq
jFsO4pRhEqfr5mGIzHfuiFQocF/YuevtxGH2AHh/w3HSZ7WdniH+d7f2bXY/9KDgmev1R9lOn69/
U7ck+/9fZQmcndd+BRdl4pc0CbPWSuqwcV/SsB8Npb1uVfb/v/rC2LCgDyZG/jDNzLKM+8pU0usm
r8Qxa+shs2xU3Qv9Rdlt7w+xaA0XdrppK4HsrAuOsXmAC7twue2a+j5AGjpmcyWI62Ao0mYPYqSg
W4fMP4IAxNm2qW1ec15TuUdqpIigb3GWAi7Mv0tLvBvmoLqNZGr/KBZuxyVohY7lIxX5nfKxlmmO
huvcK56hHxlDARf6zIGpm0ezwionyVQXbdoWSKeMfXXYtzAoo7R9ub4MmhVW4d/eYJfhvDPTZk4D
tWr+TAT7cn1o3bSVvdeuyjAV9t5L7OYRHf7rs8fOCPjTzVsJ2bW2wgWETjhblWnidyO0BkwwXd3Q
+/9fxWqz9gzC6ah4eoL8X5a8ipeMGC5ydEZRonVraAYlU4Ds+6mxb4e2KaNlZDxOxzU0RJZu/krQ
znnmDyQAoY+11OhsX+/AlHPQ05WgHS1bLhPFkuJEfi6aEbTRxV06mZ7edMZRTrUN6Kosq4Zxlhmq
ZWB8cR1cUvQm9RTN9qVCvYuszMOCwNcrlsXe9q0cAfdgP5fMkC0101fx3WFnb2Fe4mGp33d2GB2X
tSdpTPR7xf3OzqjCu7e5ykTnIg244j7NH237px0Cqf4wsfNSGOpN3U9QYlagmXsDIBNH6FLExP1c
kyUuMxMeTzf6/v9XkUWyOpU8xy17mm/nkH6cRA7NVkNxonF7FeLdUoK60wa1ZjuO6YkyMdzaIB81
eL7Od5S4Ldq576v91a1o0I3gvDSZG4Uplng03OLrPqBEbemNs+PuZFlgqzlVJflocflAa+dE8yq5
npB1n1Ci154HJxzQr5H0Fb1b2/oSlH282f6ZC5Nkrm6FlQhOa7q26YRPhB775XrWzZLxFwGzXf8F
muFVlLc/Ub6RDREMpvd//EpCk4u4TuwOln0seap47hTSINMYzihxl/whI/6de5Ci3lXx26uNfFx3
KEmaMngKyvHCchPCReP7Klo7r1sWrBSEg1GV1VOy4HYUrHcmimmN39hK2IqJ2oFMcScYkUFGw3o3
+F8X8bmafl9fVd3s9/+/SgvlMgPkN+GelHPIlY3TGdRlp+tD6xxGCduhkNMGtC/uSfFaiDf/8xyk
UddKg7doqsw/3QivZu5wyE7VPSq/LQuSbHTvFupEKehNy7q9nyGofexXKIG7E66BNgnnkxwk01Pw
xc2/ymw1xJTO+krI8pnPJffxG3g+xCQP8Kr06/q0NX6j4qKY01M8XWBkyR/Y8m21bsOqjVLTaVQz
cRUbVXlzkc2gUE5IuHwI3fKccVOzqOYQqmKKvbUO5NpjaDlnP9wSGvBLLdBX0ntWtKJv72R7QflY
bvV069VN/nzdXroftNvxlTeJEQz3XgBndTgIGabwsvYHH6BVzFToiLGcVww9jxAeBTmu60nDzqib
9f7/V7MmFR14up9O8jn7lY30n7HgP48ZRIleUG8Mk0Ux9NTjnSqjF4eZdGY0iYEo220HTHa/hDBI
icfCKu0jG3z/Xv3P9YnrRlcClnpLMNkME98LWegg1Mg+afrj+uA6gysB6+ERgocrsgF4HYuYb+l0
S5rexI/z/tSpio5y+9n37QFTl2N+4tWMVr8qtoGIuD759zMmVQFS4Rh0frFT54NhkLMxssHCKuhD
hQ9JboIVvJ94qKquVNgNmxzAfqCBG0Si/unIR2f5XMv6kMtTFSXVddsM/jDYKBATbhSW/w/7vL+4
oOD7O5p6dx4nsitF1GD+i7Cl/PYW6/d12+vGViLVkRlLmQXkYR964CJoxuzO4YMJhqIbXQlWx/a6
gU4wigtaLKTLE8F2e2ziSrCOHg5RfMLE6dyecbV8l/omDXPdrJVITRvoOEgHwZSGQ7xZzskFB/ex
WStxmm5VKJ0dajXMQdzO6D4pDnEe2VTFQkls1/Wwgnbb7mnMl2wXbDvm26qQUlYyd+Z/7l/RiZt7
bdLWJmZOTWpRUVD2xG2v8vfYL6aHdXbvQ1p+wk2OoZDRpBYVB9Vxq+SCI+qH8GmuT324RRJ0aYQ9
D66hBU/3C/b/v9rrtoWW1TxiSWtZPlpM/jdCaJswsD1cdxnd+EqE+kXTdWI/3wCLfWorFvm8PDn4
e314TV5U8VB2jcH9favuCGSqH7rwt798BALLMLwmllQslBzazuIZclc28mi0wht6EAdPQzVMGffw
boihd4j9fq1i5gPW2VwJ0zaceyF7DL3j4Kds3/TEreg6w6WQxigq9Cnb0OABNlFUqQJQinG6dWXw
6fpy6oZWnmY7D610NsHMLTlHgk9PoUsNjq6JJRXutKFRLPRqnFVJR8EFiYl/69Y+WpeXtjQcanSz
V6rdSuJps0RKSLqyTuy5Ormr6Q1JN3slTIkXcH8poN0YrB/t9sPULdiQ8mjaLlN60Pb7r3qVCcTM
sE37yMDrWJ2zdldX+e/Yqir7qFtyt/UoVnWd1vvBCn5uB6m7aeD8PenVK+oF3IG4PmksAPz8KJyg
z2M6Y2gCSYU7kXCkc2D3IKhvZNHi6S5gMSm8+dRD7OZ8zDhKsFpsWUFvi6uCIV3vcluCZ8F0O6zx
RxX31AVSgNgIgYpza+QwOyZkM8xaYxkV8tQTf+VuinfTbiyhoEXPtP/I1saw7+kmvkfBK1ckIndl
PXXIjcHPtkVq7DxDBaObtxKiXj2ygu4yon26nDdwIPfBEIfhsctCqqKe8hSNO9Yu/LD0y81U0JPn
zedQHpO3pCpP3TCXm9sLhGiIR5Zm+57mD5R9bloToYXOOkqgVnLLRGBh+qMz3A15+0Dm7tY7KBVF
VS46wBActjooep0BqjA4ZAAEeToURSoZHQjwt7RpcCsbhOO3UfRf3Y0cY+WmbwBPkqT1ut9V7ceA
hvjn1qgnqnH0N4CnSYJrqICjC/D7LssS4wh2rHRRxZWmGdAs6sLTyy586rkbl9728bqxNW6iopuq
0vECizPcnuJlcYpH9OuCGwwc6yNtTS2fum8ogRoKLrc57GliCf65qd3nyc4f+wUg62O/Yf/uqxQz
U9yDiXXAPaclXmRGtxO4R/Ko7qSJZlW3tvv/X32hIqRCDhspeOLL2Cv888QdQy2jM44Sp+vGlnTZ
4X0oaWKXlWfgby7jUhiG181c3VSzbK35hjTTjy997kd9bsqP799CUk8pet2h6YJ8xxWEdD0RKRKb
jJcQNIKyKhO64Ef42We/Db9eX+TdWd6+L1IV+sSA3/x/wqB+Nn4I3AbMVzbOrf6nLjf1nGqWQsU+
FTZLvU3uB3mXslhCxgVUEENx53WrqY9Y9wmlKJ57D/JTI1absPls4ejkeWk8LaabYc1qqxCoHMcb
PCGjag3ax15+BN/ldePrpq1E8FrxtKUrchsYZE6gUrst3fV+co4p1VJ3/+yr8MKZb6nLYdsfR8tz
CfXhbbQMuUFnESVycxswKR7CS3O7/7SNadJVqaH+0A2tRG7HSZ5bNYxNwrgkXxv763Vja84HrhKy
RcUYb0oYuytuWXYpyac0/0ic/9BhdnDmSugCgcG6stg7UrriBCq72G9NQ+s8RSmBl8L3W3eDAtd+
GdZT596vGbp9vU/XbaMZXgUzlW3pTfYO8dhkH7EK19cQ8AVjscEwuuGV8Gx2KFPqAeLBA/lI8/us
56chJ5frk9c4jIpmckI+zOFWoBVu4eA+LMbIcyrDeVWTHlVJpVyEVc7k/nwLGavaGm4Wv/1ai/sp
Lf45NvvdZq+CtO8GzoI/zx14pGREXGzQDx4bWglSZwPnT1Hi5qdwHbDQzvEC9ctjQytByqahCWdw
QSaSfnRTJ1pZdr4+soaDxKXK0B3I8wZ/8XmykKfUZmeoAFwWIE15Cv2z4OTQ+b5aiyg3IerfdR/i
UiUvTCR3ydDu3/MhwkjHmzVgR6pADK0kBBpAN4sHGLoZx2imXsTC8uSNX65b6t2owuhKTmBinQJn
xeiWBVbe7IS+5xsn656vj64xi4qbqhZABFP0Nia8zPrzhB7WKGxMTVKaqaugKXvBja3gpUj8sZvi
lQ2fhmX6t4Mmg2F/ejdugQZRjsdt0zOQMcI2pbzj7tdsmi6y+5QTEwGVzjrKzt1bfReuvceTwprA
/pHerPN0OmZ4JSE0LkEnwW6burV+WU51rpnpVKKb9f7/V7mGdKDl8q1CoNHfPXEve4CNkmOzVqKW
FmCG8krMenSrT20m4JHFsShS+S8dIYppYpg1mnhplDd+DDT6DUrkQ1BbOIsSpty2s41Sh0Nt6798
WKDx4sRtTg2u+IeC502JjeHVOF3xBCck5r82+acydNnD3PNzELbfJ9e+YUt/tmx2u8zuXd95l9lO
b/y2SIJgMDQHaIJNxU/VAiIzIBHlCfOGD3JjxclbQ3ZitnW+vvaaYFPhU5300try8YF0pTcgUblQ
Rr84pUxIXxj24XeLN/IGRuUNIxg8imoPChL50Kx5stupPwmGCC/67lR3U2pohdQEiQqrYqwEE+U0
wlx1E6WudztuwgC01A2thDZfpomDsZ0ngSfPk9s+gePKMLRukZXQLh0Jkki68QRUM7dpXv725vlx
Y0Fr2PD3Uu0dJ1b5pcZVENpWQiQbrx9zoGfTejxvsjkVbDqxzoW403yoNQ+LrezIwVIMhDoTT5y0
PuUyvXEc7/N1V9WZSQn1hU1jvsySJ8PS3QADf2sX9DEt+pvrw+sWWAn1pW1zdE9ggTvinrqQ37XB
aFhgzdAqrkrkoTUsQy2SQqRQa3VuA9IaPF6ztiqmagV7OPU72Ltlk3tqt2yOCKFWJEl5X5fpp7Aq
ttMS5Ca5Vc0iqECrxffmbPFgpbmZTnY2Pgjmn90mOHI3Q1yVg9Gqgm4agU9K1pwnYyY/1E373/X1
1c18//+rDRQ9iws6hnqe5K440Wz7EI54YpJyMJEaaFKpykMlh9lZZTfzhBB2BucnO60+9rsu+y5l
aOru1LBHoqD4+2fMbAGtt41gtjvrzPsB2sUhWyMWbF4CJvlnv8bjGafFM5POg++st126mDYLnR8r
wT2UwbZSgcW3cY9lkeHZckwHQc0mQZTgnhe5Ugn2pcQpnPs5o+j/hBePdLlsbTOBzt90ntUFjBLm
csIFXTYgYHCve2ozn95Yg/fBL53zWDnP40Bfgg7Qj+s+9/7H3mCzmmJ2LJs3IgE7Or1pNlecN3c+
T07wycWht8rXE50Kx3SV/74HvsFqeW7tSoh2iQTki9BgAVIf6tn3bM2mWITdP9d/0/tx9AarlXmp
DHiN3ySsMp7nbYwaC0rpxD8E1iJvwFqk8rywn/GBTU5fPEecPW4qp9534DdgLblUVl+QBV4WLKA0
HyPsiIbtQ2f7/ZOv0ovVLXxqZYPzogziIn2i41Mx5Oc5PAJLgFXUuG+b3KU1pm7T+hY6kE+ybg1F
ps4qSlgvlHi9HbawSj0nIP+NXd+Qc3VGUaJ6WMFXyHuMbNtWLNubjOES2bmswfN1X9TNXAlm0rYt
uv9h9G21Hv0t/KdJTcyZ7yekN4gttMFluD/C0J39nOW3q0SXZvfoyvvMNp0uNNZRkVsSJyOPbbAO
3GWefnD5W26XYjCdozXGUdFbgNyBe7evURoMXdKu7KO0hMHZdcbZf9ErZx8GPwM1Kozjkc8Wf+T1
02A9Bu5nATbh6yuryTKhslt3fTFDxA9fcLs5sfwva5niJe5yfXDd9JVYXYe22rUZUUlCp3PDO007
etG0bndZUSRWZZJS1v0GJWSnuQ4IOrBFQocc9TBaKf18OPVufqggpip8qw62Ol0YxscWk6yBB+F4
3t81Tn2sonkD4qJ8HJbFhYPKZf43hYy1bWVV1PYNmO6C8/W10AWBEsJhB1r8Pws9DBWE49PICZvH
YkJJU6ydIcFpFkKFdPkheGXYjPW22sfUvrfLG2Pu1A297/yvIqHpoPDu9j1IcVbr4oVhAw0EdjNB
Kje+bh9NFKvArr4BOzPrEMV1C1FJd519UGt6pn4Y3fSVQJ6410wVxfRFSC/9Rr+il/ChS2tTGOtm
v3/3lXmCciutpYflCwKdIR8i6wHoVc7XTaObvBLGZTYDvgi2yIRM3Q1fkHtmMcTNZP17ffw/96Vv
D85UZbGy2iBtBURPXpiNmhqw+mFNo8Gaoy3gZzp8z+fmlHo/bFxiAPidOBYk/Iqz1TuRLeRp5FD1
+0DsNpp9G9RsZ6f6iFfaCIATSiieaO5R8UZ1BcnFn+IQ7xx5gxgrenvIut3gdvo1JyDOl49l/8kz
PnFrUqeKGWvX1gmXkPOEhmAJWbNL20AioEvjzrrzitWwv+jcRkkKwieizMslewnB/xIO7gevo4ah
NU6josasQE5FJgROaelnIqabbfwJqU3DxqIbXMkGq21D0qYprS/VxEY3XlcrQDUlUDiwmlimtKzR
zgExwt9RtbaiXUZIBiYl8++kLS4bkDa3rU2fQPx4yipxoQMYBzNP3tBSXHJWykhOJspczeKoYrfE
ysJxwz13spZLNPQEzfamoktjP5Wax6atzcG8i8WBzEiOFyMboQ0AnulJUDO+Sjhm980SDDW81+rq
jyx1X0Q13luDaXiNZVTCsTCcwqzrmPUtX5oPAWWPrDhE7EHeQO8WNKp7aJcWiYPrf1zo/bdUJrKu
P7ej76Q5FXfXDXIt6zGwvqGpJxGyiubl1vVYtEEBoQ4fN3SfbeWcONV4CgMoY0xLLObvm9dG5fpc
H2rBwi9UqiVSVSInPdYGsqeXZnafZUDiLpOGYkm3Nsohh0Ou3Quha3guggxbaDECaEK4aZ/TpEUV
oFfX7lQPDiY/yPI2Z/+zxW0dttHSbXFvKvf+3Mm/t05KVmQdGlULGz4wztZdnge5iKaurU+cWfeW
rCAL7VZRDTb+ali8yPKsl8UhXTx4C7TN8/uc8xg6K7duEcaQjj+5jXWsvlJxfp0oHUgpzSKR6M0b
PTsS/i/XOdRjQagK9ZNu6HqQ4tsrILtNCPbfU1EG4m4JAxNdpcY5VO1r9Eq3PR/SKkn34g0SCVCw
MFzQaupbT3HrgpbDsPkYehvKR5aFCaNbnFnVpdpMBtLNXnHtMVho2rlhlZS2fWpF8CVv2MGVVQ/w
IZccuH88D9Uv1dRETcChU/v1en2lM43iz81mhyLrGOYNghxAWKKlzc40PAW1qTdy33ffiRgVvlYK
f/bsehF4kQOCYp3Zo03daKX8HIrtIuvxNLh+ceyGRiXycq2RzFZuVclM6yib2nMZ5sl1S2lWWAWx
rbz06r6HE4Ey+eJ14oPfZoZ6SDe0cgLgadhBxwOL0LWtG5X2AgnqdDY1dupG3zfiV/U/8L7Ltm6Y
uEODM+38y+AZrK3ZylXF9BnVDgFDJt7jik8zkqCzJlkRnK7bW5POXSVo63z2ygn3P0lR3DrV7ba4
T434hzX3wLZ9uv4J3fyVoLW2ZhkCH3YfMhblrXXqofY9WZMhcHW/QAncKQ8bXrAAywpO2Lw8N2H+
wd/IGTdM4Kw3La8uvpQIduuuXOoOX8nJE0vvu/Afn1jnxbnr7CpaGn65bitNolAhbhBUG1ILcC40
BnxscIhaurtgqZN8PPhsSVXGri2rnVqADjURYvaiIVhB9oEa17AYmihQUW5+LcfAzeCrPG/9mzRg
oGfrpOFxUWccJYD9znZGR+5T7/KIrb/IkjjjXXGsK5ZQqoRwaQ3IlcVufL6AKsP5FTjEdNWv8VK6
G+xVevAzXGi3FP4TdDdpey/d4tGbUgiiOZdeHGLRwQ9QgjmrNtySSXykGH5xsv1oahGDY/Rp9o/d
QqsotMWvnZXvKdRZ/G/MoecmrwwcSZosoaLQQq+vq+CP57hD4uX0gxzpSypHUx+CzjPVACYgH+ss
v0p4L2+B57qU069DMati0EQ4+GMzw+qy+l9NgyjfPgT5TWV9vz68xjAqCm0oiT+t/v4csnWR437k
8lMrTOBLjVuqCDS/9WrHTTH41j/a6xAFztepvEuLDKhgUzOSxvKOEraQbByGIty9crFvoNV6Nzdb
csw2SsROqVyLwMH0K+F8Edtnm2SXTR7CeAPLocRsnorKJ/kK49RpbKf+iRvZKzWpTBVl7seC9SKD
TezAioHQi7fm3OU/V2m67tR9QNl0U9ZmtkihXwvg1syHu04E5yboHjxI8h6zvbLvtn6aLWGOK/Me
+HHPCaKmHCM880TXh9dsuCoerRsZnp9Kr0qmSgynYnVximW9j+4e+WGwWXdTSa86Ow0ElK9/UOOm
KgCN5LTiTYsEUS5A1aXNfCaWZXqh0iyHCj5raLmmeQ5H9Tq7jh25grKnybvsPGdTcQGPQXpIKYOA
/urvjQaE2FUw7AVd2U/LEwlIFrO5M6kA6Yy0/77X2xizxhQgH5RBvvsfcp4TdfZgItvWLLlK5tXb
kEiFhFGV0M66ydfuJ3f9D14R3vlzeKlpkawiO4YEparaMmE9QVMXvlXJFYyLqbyxF9sEQ9NZSdmH
6eY2Di9plbBV2jHeVtEP2BvLIJ2ZlNBuvB4PeKD1TsAg/lHO6e3Ss/vQ6r95c39CMW9HY2of2/D/
YHNerXc9ytKXK8HeRvP0zNGQeWnX9fexiFO25ArCeE1OF1wYZAW9y/8vZ1+23DiObfsrHfXOPiAI
cDhx6jyQlGTJ8myryvnCyMFFEiABjuDw9Xcpu+/tTFbSuuGICkUpbQMk5o29BuO4Z/bhcOFA8UuK
GnH+BkUbiwxaOEZuSTe9eLO3k4V7lblwcSZTPLjNgze3Tpw7l27Evw+dX4TgS4CaJopoFUgPl4vs
CvqmeVeHsvrLmh57bwq9Lo1G3z5I6MN0MLiS5LlyTZgod/uh1lzi1ZoswWKohMThqTjaXvqpcp37
94teOSUssWpt24NtMKbnySJCCV80Jj7RBPx8ERF+KcJaOecsdcC6MnEm3CRKaBC2DuSWMxaNmbEi
ocwFyN1aDYv93IwWpDlsvMYQBN+gq/3auwOYfubChrgy65d4tcwvoc2b53Kbuv01QF77fkg/v98B
a0UvpjyRXWVqg3N3LtjVVLbHwHQXhs1a3y62ccepsObKDE9tu0cLt6nMbGD9GsHOfdMV1oW2Wdn/
yGKqO8ko0wAp9W1i4bI4K2YvKtx+X7fjt076l3rg17XQpUCYAlPXShK8i6BZVDN2JwCgDcfcf1JF
++0jXUGXKmFCK+7ZrpRbiyZZBICFE00O7JDeL33tDRa7NxG+rxorEdshHbKD7zXPzCsempl+Qfer
+P1Kfj2a6FIjzD3j5UwCZ8AubR/tIdjb8mPpTLrUCIMpLBuNRNGztDapaB9KwGU+9tTnt/lhK0pI
lVPmgV4Ms7FoaIa4Gy/duqw1yGK/ro0oRd1L9yS8LlZqH6hLCpa/XnJosJi4XgcvGFiiSSCTehGB
Sj5Cbtx3Q5Jhpr3fLmtVLCZw3pTWiOIEMJY3tblR5RO7ZFK3VvRi1pZV0BNVnueTy3YDTU5VkW+G
kX/50JP/TSpsZIL2bSC2gcyw6rM4xx7Zt+UFNsbK0y9BZ4Dsk0EPaJjEvJjgVScv/odMkQj1F9MU
QnXSmxDYAh4swllfeUivaefl/WZZGY3+eW34YaADUCMBPYVOd+XtkbB1nA/dI9Ml0Mxy/SL1JpSb
KRMGJscVuApZ/9fHnnoxPT2PI1DLscJn3AOFsC5Ad/GGjzb4YoYKXmptBIYK5QaTJ49o8KKQpfnY
sy9maQ/BN6YKX2x5oz9xGIBtqqq/5Ie21p2L+akyNTYuTcW2FTWJ5xH3KrVFvn7syRczVM+lJwZ9
3i9KXLKEyqF8p01dP3+o+CWczKiyH2qFcW713tdiHK7z8qJVzkq7eOfw5odhbssM1osTyh77eohc
CwR32ak/P/bgiwmaz5I6PPcE1PDkvun82GL0wrKygkmhSy/EoKwUk0mPsnP7pnezbWA3V0xBQo0l
oRHmsfabOUxcHQ24oYBJyY1bDBeuwNca7bzW/dBoUM92y6ossdiTBkFM9pXP43RhFvw6YKLeuc4f
yha27xXa5GLL8qEKpd3GczbGcOXdpno6yrq89bvyamo+pBEHUvRiTmdpYnXG4vm2n4NNK3kEdPaF
V1lrpsWEdgilGckImsnV0EYuQVNxWtuO3h9caw21mNFDR2hnMZRO7deifS5Fuqn4pwn4nVY/qP5T
Dnzq+zWtbGHeYnpbMzKgQp5rglaZW6qrjgElxi9ps68Uv0SINb4GR93LxNYfuI5HGKjFoLVXELgR
l+4hfx1e0KW+WJUkuTvnY74t5VNj0avW/qTHg5fPB4CTLvTHry9E6BLrNFh2I7MGdcxVG5csjVOL
7CR7xIllJ1i6Bzns/e5YOZ0vUU+wEUxHOC/n27p9FIV9lk36PAf0BBH0q/drWBm4S90xOC12g5Xj
zFK7HYVRjxRuE7pYddmFtlqpYKmkQwuoXHRWl0Okh+7qgsWmuGSRslL0EoLQZU6fdQNah7FZI88V
ZDFWyfnCg6+0/RJzAPSx62mDlplrEdsUTgJtc2hLDzbksr6EL1kBiPHleR1iTD3wi731oioG33eV
eyF1A7JRbnv/NY19EitMxHr3UuVzs6kSocIKVIBYJ/7b3AyX5JV+3ZQ8WKwwHW8zJMPq7uR1JM8i
o7K+CZsxcC9sI98vtf9+V8WDxcLSucj7lhrEWACtWhachO3o+9EpLTSl6k0tTdj6tUiAJREu1Hni
IGmG6SX1c6fgcdBSryDXLtjN5BVpU8uz4wAYSfpYjDQt6k3DbH+YrpDhFMNjKowZ0yips7kuIisF
LY1emvq/Xl74MoRIm0YrayhyLCrunvRfZT/EuAXb+dAS8gAE+MisBLb9550xmaC+XOixPwl4C3lj
gbviS6Hn2gssDiouToZFPxXDqS37qBmn4opn9NQ07pex6diBDWz3/jv8eq3ny6gid3Gh0NZkOA3K
fYRPVxFOOdnZnr4QXawM2WV0QQU871yP40XsLNgmqZnCIkjHCwN2rfTzv/9wNqkGq+COVZNTq4mG
srwZkjasQTa+cF5cax3n5/JrPQGm4vXjic4U9L66HbIS6i1j3SRPweQkl/g4v96qAMP8uZ5Jle6o
IA5z6qmKJUluXJfclf58p0xwJTB4P94hizUkd4nv9zUbT6QGGoZQoeLU9S9cxvx6Neb+Yv3IncmD
s2g+nTqlAutQua6fxH7W+tddP+NKeKxMyj82+5ZByMTsgsFYYDwVtr6DoeBeNtWFSbEyrJYxSAvI
HGEjJgUANnaMHcWBXLm45PC6EinwJaMFlEDZsLQNTqBWhLLVGFBv3HroByTapyfhFHAA6EOa9WEx
vbo83b4/1dfe6txpP0wWq6V17nolVnXHhaQaTigbB1d9FzbilRVr6dNueU6raS6CU4JQMCfVQcN5
hKYu9sD0jlblhWrWXmIx47FYwTR4KMyp7awTzSVQVrNziWq0Mt2XoUc7wiTBs6AwepaagXNzfpc2
AKeRcfz8sS5YzHPXzHQMem1OcLUiOJPS9oqPRm3eL33t8RdTe5AWL4ibmxMU00tc4cjnFMddXvr3
75e/MruXYcdQjZmlVdqdaiTnJjXcpoZf15V8nET6sTw1X8YeTLeaSea1J8Lq/joFn/hRCN9cCNJ/
HaLxZdhBrI71yhT+iRo37jMVlU3Zh8Qbw37g8YQLk06rVzVcEpheQazzZQySZ3bqtX3vnab+86RZ
VNlvpnql1db3diYdoyy34qJ5cp1HlepQ6s/ngLeoyn1XeZu5SOI+vzQ6VmbOMkpRhZt1kjntqa/r
K57WcAK4JHK0VvR5QP6wsiB0wDZCa35CRJLMMYweyldr6otLmior2+OSn6Eb4B9BxeQnd+52prO/
ZAH01LR3qGpgyAc5xClp9+8P8rV3WWz5Vu3lssmy5pTbY9T75bdsar+8X/TK/FzqI1Mo/U1lXTan
wRAZkSrVe1Bkv6ok+ZB5GOFLFsaQzmRIQCI5TSMcOns7w5gCJDsCG2q6sACvvcRii2dCYlGveXMK
IBsbj9wlV0EKWxw6NpdEI1a6YMmm0LrNuQRiYVNag3ctISr9F699cykduFb84tjuzKJxbIVu8Mp5
ICAI5pMAIcHqT+9384pCCV+y01Ii+4DgjHhSngxd0FJGqUObqgiXck8Fm/ZVkm+VEkE4kOGt8oOP
bfBLXpqHgzzvZt6dktSaY7uoo6D6mAI34UtmmralbFNPNScKI2sjk72eL4FuVobUknziVU3vV6Pn
nGiXpeEshxoCDMXXpJ0/ltrkSw6KaZvBmJ5UpzqALxQphLqqAuVemBJrA2qxqw9WQiU05JzTUM+Z
f6CTbGQMN9XSD98fUSsbL1ts7FU6mdw3M8HSXTz6E8KDmoVksnToudnV+3WsdMLSfrqjQW8U1fRV
TPN+gBVKkLtbDunB94tfeYUlgj2X3FgFbMtfh8ndl6587G33vqhpVNSXNveVE+gSwj45tmQ8kepE
x+pY6uG27vW1tLybfKhvHMI+FnMuNa5bH15gcGisTlBDa2BcKWBPV8v5wgllpZ2WF3GEVwFlJW1P
Q1HBT6OU4fmA5QfiObP14/t9sTJe/3YjN09eJl2O2VC7N7xo7nK4WL5f9Eof/O06zuqt2fEG+zSJ
NtQ+JCsK+86n/HiOAALeP71fzdpgPVf/w4Fj0g0kB1Rrn0CT9naNq+CEB9XVa+Wz9sLFxcqZg507
6Icq4CU3caRy7RPofHeE6B1DGE5BZO5ndV043lYVl/SoV/p8KXXNSqebJoGq8qyjkLUZq+uJWmJH
EtJvWwe3/RfWkbWOP//7D+/kBpO0AWglJ0tNY5jbk96kkiYXJsZa3zs/l46yx37WHX1NwZUtG3+r
ocaFcbZvPedQYMq/3/drL0F/ruacYgNq3CanTObVsycS6cG8tJbZhY5fGVtLrsoI6Frajsl8Gm3Z
3bJpbA5z4oEx22Zz/P4rrFWxGFu4T/BmOxHkVILU6Rfzn2ekjcXNw/vFr3TEkrBieBl4dufMp8Am
j5pM9d5MTbZLFTiveq7qyHUt+2O3MEsCS95WLIPa53wahNUdqTM3exhqpW/vv8lKXy+ZKwWkcCFw
pOaTCz+9OwFPkR0hpti8X/rKvFvSVqocwqaCj3h2z4iw81xYvXqtFblC6k0zX0z1r3X3YvvWuO8z
FZnnk1/2UMZokgcunOexkhf6e62VFkfyAEdKq2g72MM7vt6owfNgHDx+yLSW8CWPRbPRSlPP16dz
tK8Bht82HKPp/S5YefQli2X2+6lzM+m/zhQw39JXfjjU+SXs6Frpi22i5HVQJvW5dA6ZCMFeIU1x
+tiDL6Zw3jYjs8fUfxXU/izS/lum2IVBvzJ96XkY/bBKsy4zLMtJekLM80Tzh8TXh8GI7wYIhXNJ
b3AtSlnSWGTi2GCDmPRklzhIKn8K5bR3RxMVTgcJzRP8ga5M/UUYsU8u2k+vTLm/EVz8qiW9h0qL
nERep465rKLWv/Ht5sKIWqthsT30be2CUMqd18HL70o01xD0kKRTO0SqH1vz6GI+1whPwUBxnddk
cGMWqHt+8Qy7slQs6S0+Z76rejw9C4ZYBv4VERDLQRXvj9qV4pdklqQcWJ+lPn1tZbpVqQl7L71O
hnHzseIXkXXeWbPXMY++mmoIq8wPhZkg9VpeOL6sPf1iOg9t2zY8KZKXcwzBcKC3/emg5+TCzc/K
yFlqJ3dD1dQmz5zXsR+eC2pupomCJ1mFaXIpL7lWxfnNfpjaXLuSy7wZX4fyPhsyKCFlG6va0jn9
ENGWL/krVZX2ARVW+arpWNe39pn282cNb0gpLnTCypq6pDMEGk7FrCLVa0bUngzTxthu/P7wWWmd
JVVh8oUNuOBcvZZq16VXnh9K9ZKyCwHu2oOfa/2h7aGo5OYz8IKvtdo04x2TF3Jea+Uu+rRTkCcy
yJq/Su5tuHI3Gax83m+QtaLP//7DI3einKTfnIt2STi1dehcYsGslbw4q5uiDoau6bITAzghkSIq
PhhcLm3KYbrVI0c6BX+qotFwEE5k4YR1zS8Jcqw9+WLxhV7tmegkxavKJnJ+9BunByTm/QZfWWGW
fASDJOysa5q9am3vPAv5hyAu1fP7ha8wgdiSh5CV4+TporH+zEgASnyITb6Dxi9NhqoyMZwTWFBG
xh+s7q4qXZfdIqNW5RUsJmwoK0UJo4mV7xqgS5LjIKmdnahD6/LaQq7kEl3o1y3AljmeDonbSlpM
bdzAOQ6z+8wd95N0PobtZsv0DlWdnySGq40zliISqaFbZVEnhrplf6EPV1aRpdg7JEXLfnJE82p0
CaXbSCazIBuaqQySDLaZp/6taJqCXEpOrOSUvmd5f5ikaZKkbQGr2dchSCLZ8s056ekOTdimQ5yR
fmP6BKyWj9Gm+ZJ6l6kWDs64vHktK7Gfe/aatPLC5vHrvuffTW1+eBNCZ6Hn2a9ea47RNo4hH3Aw
TD7kc0b4knmXuyVzB4Li3eKJS4WkBOgP7F+9/l9fx/9O3yBuUUypVu3//g++f9XV1ORp1i2+/u/t
Z9O91f9z/pv/9zs//8X/7t707efyrV3+0k9/g3L/XW/8ufv805eNghb39NC/NdPjG0wPuu/l4wnP
v/n/+8N/vH0v5Xmq3n7/7avuVXcuLc21+u3fP9p/+/03Hyvff/1Y/L9/dn7+33/bNp/V17fl7799
brvffwv+ybHIsMCFVlkAu6Tzjejwdv6Jxf9pO55PA8+HtbDv2ufIWmks+L//xu1/Ir1NAP7iNrcB
n6O//aPV/flHzP4n1Kc812euA50gDznE//tgP/XMf3rqH6ov73Wuuvb3374Td/+DMuPMY8z3CHxC
XUbwbYmfkjVPmqRSJCxKoMKMM7qbpLN12BiaHYe8y44Fh0OkRsDwpP3NOKhPjgAOMvQ7rkJvnqfb
EXSLI+40Lm0Af382DjMl2+EUQG6CVlycNUlpVV2rWxOqsnLCtO9VDDbwfY1N50EXZajzidahGByx
w57hHYPaWFeQKLKiYPL72BCAy7uey2MqHDv+oYf/3ZA/Ntz3m+yfGo4z7tuMo3vP/y1xCrrmuU6Q
ZQqDah5D1jo8IrNpbhPl8830CiRydiucoNzIapzitLLYE7ABseIvpjL6tm8+V8XItpZf2seGHxLu
Oi86yeGfaNf13qmFEydtm+5BSrAjYJ5gllEMPtj2pN0VLI08a3APzpg1O8u39mZW/sY1pSahXQVH
xx6yu+8fARKD2/ws9Wmhry80wnfG+s+NENh2QAjljEGZdGmw7ujeTWDsCRzs96pJSvYO0MrDrP/I
PO3dAnYZFgV7pkHqvOBoeW2XtY8TazHvv79N2ZL8pkuC5kGKJAM99qKwESbKD6JbGNEuZZgmNqOY
TIG3TFvnveuJrEFwPRluAfYPyb1dmuqbFG54N5o2DFQeP4avUYemzfRtWdjFxnDknQsOIcKxmOyw
Lqi+FXNdxqAld/E49tO1khN/yvLyC4QP7gCCumdN3uybYPJuuFXcQ7DAfgwcXPgN5XSdCYBRJa40
74Zk5LiDhxxSWxCo9Kr02IpZ3la5cF6IrQ5zhWBn7ju6T9ncHHG9EaVOYX8BQvOlBTvorsvrjU/A
uE8cOsdVwMVjIIPsiqVFE1aCxq3Tl89OP88XIu3vEnc/dbaLNkRLugyLFlarc1P/sDWxkelycDWg
UlnzzRCInbQ87zbt2aN2nuzDVPH7RNnqvmmg0sCkTu8q2f5F6mS46932qpCdrsMyEGqXNMFjRXRz
U7rBJ/ytu+unqbmRXvZFz6q9scfW2cymbqJ0kEAB+cy60TqN/9MdMJele+i6q01Rj9nTSLtq6zb9
kTHrrkiGo5Pl/B6+Y8XM9S0fWej5ybMyTv06e5MDKht86ecRmmBDRbut79f5ViKWcqz20QMBHbBY
ddeU5VM+kyCELXx1m7XqW1CML4U/2oeU95fCRR58hxj+p4UhWeQ6lFDiuZ7tc4csXZBLP3cDZPNx
RIILdTyNrhM2XXA7jvShlg4LLXtuw3LidKf9Nk5oFmys+TaRUK1Lu2MO56/Isl3nOFX2J78MoJ1g
ypuKf208aBolWUkjmKR44TTMGwFdrhsQIFnY2xaNTWV/aVJQc/k4sdjN6F/ZeSLPNHmFH/DG8+b+
eoZ+fphxiAYqnKw8MrWxqoLm6NY0dLJ5ihJR1SF+66idhl73Rf+cWTT0GmJBQ4U/+sKHgg0JqbQ+
1WR2rypN/XhsxEvTkV1a1Qen38jSzTacUydUvLztqw1HeNtkwgnzrHn0iLzJM7+KbeZdM9A3I8sJ
Z9Y+ZuXwUAVzEUF+4UjdtohhZrRxpP+lEAJdVjzJLP3DSsbYBnbUKir4lUATuUntl1Y2T579BAl8
FbmBh3OibUMoqO+hnCIeStd81tNjW3a7fsay2yLDcldmf5khZyebFaFX2iHBPnE9B/a9b1liH5A8
iCqjnP2Qz1loNO9uGtWN26xwZCR0q6BXekOJLx65vBt9q5vvE+N7cWnzoApL41YbW+EhsArYsWXB
B7QBhnMO+UQ3djroewotncq3Pg9gz2zbZrqTcqJ3olL//oAzQ4P28+50RcGANOX8Jw2qg1f3WTwy
CuzynBZxkLL0sc3EsOmDrLrzplTsnNrmR1u3wZWCOC3ntr8bep7veF8l977vWJHtFe0fdjb/lRW+
/20IRGRDOqV0KdT37ezu+0fQJWwHwPT52iaNHDCaj6ZMUid0FXM3KKCMyiqBGkZ2XnJ1houqUbI3
Jv+oNDDoIS2rvRyn9FuVFK8CYD3wdtohtArNTkmZjxHEOIcn3yQxVbl77JlqbwkpolHZ5XPbWHaY
IoV79JID8KlQoiTmlfUVLL+MS19K7ofF7FxDNsHAjaDrn3MDtRqk8/+QdbXN026Gw6tT72orbV8s
Lzi10+DtWHNmFdRZdj9jvw+Cjj80QHrcmS4Iu3TUyHQrFnXcCWK3kRssn/4+MDNUTn1Q9oscQiOz
72TbHuLVT003ZVGGMfTCkvTz6FH9Kanpg55scQ/xsxZQGBMctOrtDeuav75/a4Vf8X/9oC4hTgG7
t5nA6DbUrWMd/vVBrdvaScsMawdncXae43Ve5YfCUw+9zu+pLNVdSvv6WDNiwhqai38EyW0xymBD
qi6BVvgM0GjQ3XUtbIM0pHYiNoJy7bTUYGCPaRXlZmgijxH/+K8PIPyizIlqEfVGe1FX993Nfz5a
msgraIm04J2ic0yb7FIqhz+TlrhXAo8S5SqjB8vUyVGyzNkik2KuPWofZZaRB0HwgjSt+j0t+mTv
BQyYsAcr7968MkXmP5cPapiaO6+s3WsuGSL5zD7akKP77JqthkrFl7z2oecPTE4LG4c+2zUOkUfI
TPIDQ378+zdwOJK4QprxvndgYCRM++A7uX0Uht9oFP/Q1ey6zbtun0uSRUJO6VbyuY6bXtMrOxB/
tSWl5wOOjvya/6Hz7KmayBgpxqY/q5nYEU0mgArBPCS41+/bXdl03cEgu3mwfTNdkbKM4Q4rypDP
w2MrRihodwy+pX0MF/jqFdyjN7tpv+R0aO8yyJ7HNlc4PVJSHGofAw8a8fQhbdWhAjnhUeYgwrjN
Lhhp+yitmLRd8Fik1aNyWL3JA93dm5R0982UoXkTmlyJQAWHvBPptkr9jceEfbARJEXzVH7V2ISP
o0jong5nzN+BTHapI4BVwgI+v39yLlRkQbBjZF6ZhN6QZn8WME/4tG2cTj1z05HN7Ghr052/yhLA
WD373mMw5W+mR++V87yzyzHd+xl7Iqaarr9/9J5H4WZbFyenCwBpLHt9HJuii5q+aePUC+odCyYV
m9HBwWJgpotEngU75iefofSvb2arw0nPzRlWUcU27qDIFXo5jaaGmUfqTfrQsK4K2VyaR0uk5TEN
ij8Md/tHbfX9o4fbojhnRIaWsUSIlFC9nxPCrycJc4JalAWWfoddD9Bz2k0ZtuugV+I6t2DCHlrn
//3+/fv/+Qp4ct+WG9i7pffwusvj76+Gq4Pi2LA/Gqc2n23RdhvfH7YtunRIG3rkFYzCqlyO2xKH
lzjxbXrlgDpwj9kR7DIJyarGHq1t5cw4rWIz2pYC/IukmIZjAxDULnUn/q+z5wwmvF9Q2HSREe5P
M73BSafZzX15gtmC92CNs/cQFD4/73Tfvr8nSas9Uv3lvYeNJPLOOutB7jUPMwjlMauznU07tamH
ynnJNIwVC3j6OUnR3gXDgdq83uZFMYS156ujmTos+rM5WHWpj1BvxAI7DSVSjZl6TmpoVNs5eMZp
lyXb1EuDyMqAxi1dp35Kx3iijv1oceXH0wbaBzQUbZNjamfPc6OP2NLMo5gBTC39oAkBVn6oxiQL
BRnUPqsVjvCz0yMLNd82uDZ/6Pz0GsqA/TEv3c0sUlzkGHngZgPTwJdJVf6BjX6zhWFaudW6xk7s
O8UthIp4WFkVND+76SlAuHCD2agfU/XWVbb7h2TAytFxLO4bWlXxXJL2yYLpQazG9BuBAhRk0/Hr
ZUPzQwqCVti0w5fenvNjXdP6CW7rn/SUm2PQ5c1TX6ZwNwh4jPBGb3tfPxAcSeN+EG/+THTUQ0FF
zONd3blhDrEihV2lgvzMV3h8f3MGnT07fDCbjLEorXt+aCdz25imDj278m+8QupjI7F1IQAp0qyG
oav3mouuCys6yLBT5l7hNuN6rogNFQW1K5zmkWEjPeCIMtzSVsO1zsgjCSo75L6AeGxOw1E6Ec2f
BItExj6xUaT7gfqoE4SUsJpBbTT+nTP0QaQ9hFqjCmIBc9YbEuBoWjQ3Qybky9SZm9boh9a2MFmG
dsZi4WzHhOhY1xJ0uJQfW0TXYZfLNOQtfXKFc3Iw6q/RdgYOlu6Y8EgU3XXNpvxQDWkoth6y/7tk
mm4c0emNz20IPc/mS4By0tRsAuAE+zQr0GtWuRl7a9vBV9jQcKgS62ZyrU1AEBN6fWmObuOJTd6N
02aupjvXx4GZzVasiHCvGBw4euRUr1ouAfutE3Ah+cEJLKii9sF426ePeW8nWxpYOMQqC8c0al1X
jj/utL4jBQmRnU0fCq8cIl7zFue9ZuP0T2NqNMbWX5YgztYUh4RkR9uxz0YjJSIFSeJghodmIo0F
UOL0iYCZ/OiUO6uFVLZ+xCWAd6DQUYyoxqP02fBQz+12rBzoncpq29EEUm75+cxGdkHWQylzUHcI
RbAbNnSMm+s6J2fxoRja+CxW1KgoH5MnV1nBlTXb27TSXewG/SeuAi/iZfHWT+ktc3V+O+Jg1oy9
2lIGhgKUcvKq4VHekfkKdutzUMXgHZKjcubnLOX6qta+iUeDNawbx6t8Ko79BNMTmNCGHoAKoZ+N
bgjy4rPdt3rDg1cPe0vY5BWNMo/5V4mt/xBFNkQmsHIovOEYIxsvHJpPjRMMeAcgvUn7isgaq+Rg
hSaHectcTG9AZsGPbSBRSewTLyHWLWANe51Z1U1P/Ac6ECumTlJdwVv5JpXBTdLYL17npPGgebKr
W3F3Tp5tcur+1WMR2WQUTLuhwWltsl+h/9CF2OH/zCeLoU94v52q+eD4VrI9y3zGis0HUIuHc2xq
juAd3rfy6+A2t3lQlHeT/GJBgmiHc934VCryibz0GPdXwYDr9WxWkQpaZ0uA3R0AyD/eJIbGY1L7
ce9BfIIp967no4ZfcwVhETF/8f3pqnXrZGPXrR+7ecoPo602U1WAHFgghJIdOBBnjcesHjdZ5zza
EwI0mXXhVMAPBUoLHMtltx9wpR+pqvEiGPKRWyH9m9aunnlg6q1bO7e86utDgQvD3mA4O83YIjaa
NoWycdOopus07cajh6WeuGcN1aEIB6jYiVzuaMphAQFXWsD0S2wiQXPdOjUSWThMCsfSe9zyveQl
u5/Gat7CsRMMYB28iWkI+6nmEOkv05169iiQlQD1fUphD4AsWObGicBymk64Z2nbsJ1s/1BNcySN
8f4PR+fVJaeSBOFfxDmYooBXTNvpcRonvXA0uhJQeAr/6/frfdp79hp1N1RlZERk5Mncl4C5YuSD
jBaz2jvmd/i2aZVFHfFAD0HN/O1uqSGeXaWB+pe6nqcjQsB7Y6TBj3t4i1SmfjXKbIk2OQakvH8v
eyPQIu7bh3Jou3UrQzMop/O9J1JG32JC93j4ikNSGgS3WcZh8fMy3Hde4YDrKHSstMO/vrG7OH1V
c7FfZd+nodutp2Hm/s8n7JFeYPxusqaK2MpF3ieyVKWdDMpl2SPY038F3ELcmW57HVcj8kr/oTWq
nWrgXNNMpC9NJ18AVaZttL994b+QixzabfXJ/OWLYt1a6KxuFrve0Bw3HzTiO028K9HcdAURWyPB
RMztlAljhse99yEDR+shn/s/bbBQGmmoeCe30JqmNmrSoQu9tVVR4U3lTQb+wmzyp9MGY4xHqwMs
V+spH9c/rMKVXAj9mblrgi+6WsTaf3RVLQi4b/4zLfc121o3bHYgtnQyEfttDS/EJ49YAyGA3/Hq
9FvEG6KjMeBnJZAvstr2odU7V0RTqthX9Xm+8xGpzIe4HKuwYNdh7EtvCUkXv1kqNU97WV7LuRTn
beGZucNmnQjG6EP4ilAMWXNxRhYxiaoN7f2XttbyWBnVRJaXca5sr45QYM+ZTutoEfuUNHt96jBL
vzatTLrps2SfXVQvrT74u/vip8BkXA9btNqNG/s2BojVLWiVifUMU8uNyiWbwi3XWwhpVzH8QUhm
Y/Ib1LqG+LYKldi1CgkO0WGTC0xFXpEwkr1Fi7+erLmojjlZpyyNauKBZfTRZA48g634Gswwn+fu
e0wbzq1hH+Rs9ZHDRodDB0Jf170+G44++8HyczZiMpH+bkXdR+4UtSoPSTM64w5uo1T+8PacFmZR
a2TN1lk49RZ30j+wcM0+T+5nRQJX5LY138bXR2WCX6d8j/CfzaG/BelBKnG0IRZevW57yRTrtfzS
KuNaciXYjXLjPeUuW4okn9QtEz3jXGU6hmxmfpzcnlLkmxhs1bpHLCV1okxTu6UxnktNz9K1gjom
TM2LPZWx1cnEbAY/kiTCnmxWZFmwgFLmMJDIDcSlpxdGYsKOGMf3xfIOg96HyK+c7mhiP4+XvJ1i
hqEsc+lugz7alqVJ/+FXX+uAmButr1BD8gYtPMxcpIVttwe3hA0WzGqOfl4knrV+bgEFvmv47aYh
Dx2fFq1oi3jrvIKUg52SYsuHXaglNp1pTAYLZFRO9pa4wNrF4lT4nc86vsHlPiVjZS7mOa7ub6Vs
6jXxxfzLruersKtfTaHHA2P6fAK35VXpxS0XbVzPaA6+/DFulmDbg8mGCj8adkL1bL0nuXu/0CDN
ha3jxUEVH2oWU6pP6ebfpuFNcVGMb/Xm/Rin/iNvpjRs5qZLaJJid+MJu7tnnZgBMQw7ozSkN0F9
OPjpevLHxSOvZ6Ziuk2bKNf8JrckjfvByhIt77DOhObORPljnNMD4FSGSgbGrRzpHXZwUEhYlBN2
fpkMy7hHRNTOpAxuseB24PLP6LXWFerU3wnYtzKS6pqBUd/+wVf2u5GnXlh1uwF085obG8ujbWrs
2DKmlgLkGZc5547zhcUZ2qarXvMyklll8wUJiyYl86QJ2kp8pcuI99QkC4h/x5jfHbZfXfKMc+Xu
VrJYuox1TavbzyF4VkYe//5JF2D5cml4wGq+tKlmEAdY/aDr9lGbIxDSdWbEHP70vTX2BNtsUpvZ
I0gfOlBwtS9eCmvIFH7NxbfsVMLRPXUOBE7XrR28ruZPGAlGm/NYdNvP3l+e2V86nTM4XZgY90Vv
6xMhwpfCNSeaHbtPwJtbahwrO/fCrhQ3mU5XRAKXK63UR7/odOiKYg0lyhSha7t4hMZPaGffsEzs
8GnUEl6lvmc1IVsK496DJaHf0xfDaWkuBtVx/WSS1BlymcYyE5Ee/OZqdZj8XS9lLjTjAhyW4JTt
Yjgt0zgAYabYSj1aMTtdE9X6PiP7Q3CosjU0B1VdxNj/JMIyv63OdC7d/JwaTXssjNy+reUezVut
LoPu4szqf47rsF2s0WCrpKw59GZNvIt1oY3cPpxBuLHXWU7k0l6mExewnjPjmfayOJVumx+Ervxw
9hLPyKxHuynPbbDN4SB3Rset6nmVz+VOouCkx3+ZXKcQr+2ja2fx5C7fhjs80hzEZpcAex8Dn+KX
z0ygmtaUDL7zCNAI1609BOMtn8SX7rvfHgubw/Ugl9QNd52o3PuzbvxfTlWffLmd/Wk5Txs3tWzf
pt79Axp7Lek9KexzJf+m+pSjDPzseMG1IxI/Y47bTc3QzbwHXGojSIEv2a/NGxKPFXraC+Wy9dFq
7hZF2WM4qfTCwaI/dtXfqVavW28/WCqSafPYpW4ybxW0cqBQMudw7uAm5Z9uEd96tpAtM8UcXtrC
1zav2x8SO/qortZPq95kBGR4GzVti7ud2WZgRXTxW2zLOlbgslDWfM0ysP4jyRI+0XqDAuO94x6f
6z7JlrSJGLSsk1zyIdWWx4umCI29jLdtsqLZ69IY0qQvzfeRyJDINe8Ho3gSz3PbdJc0bXU4V+kc
Oqp6G73xyahfVNqBbJdhCMdAuQfGoN1z2ps/KmacKubUw2rtHocy1dHg45mW7AukYg5OaAot4iwd
/xCB8+EVNfRvPd+Ln+BemX+kTTncXJswbWuSB8dzHQrJjIZiYcmYjMqOZhfLsc4zWjzrH4Ng1p1w
2RmUjr1Fk56lT3pYTeSvEn1YeBPsd8bVwcjmGEg3LFbxDdZZD0P+jZyUOIsvnrw/2r0zLXIU5xxa
Pt6KMsGSYEbZAC5lLyH1VT1OoNizWtDgGqpLuAYpt30FNK+CNX0s6vbviONTrvpmsOhDLe7HCH/O
5yFAr3KWe1Z06nNVp0OUsyV0rdvsMc3tNjG5wF66PnXj/Hkz2+lWZezT7fl3x80+8G3rh6a1YrPo
fy2pEW+Lr59MjbVsFdXfxYROMMvfKe0p4Hz96uhPQ19LWAx0+iTVoj4tcOVxUNSRYmPUbYALj8j8
FYeWEZ5ks7drzRaXz5QAcMISwGC4uS6uXD7FMl8DgiNDo82LQ15CAffO+LrZRXcwLMIvlTsV4YgE
+6Dnd2p5dtKtf2B3ZumN36Mu3uUqylezob/KsvKDmJLluNsfja/Mp/umArDqQJHU/CZVvuZ0OaRi
ebhAuCWmj7ynfU3n7Qk2uzju+W8xwKdOQ1lGWz6EDiqEx3zNEZ9aESMY85LZun9ggV1cu3Xiz4ks
xuXbVHbkQIGEVRbIuGHrW2pzcHSn5pDf2//hedV/2sdL0DPxoqr0Ksvdh7G94m+3oRVDc/QeVlt9
rZsDHTz8GCvXjG2L6OeiN57FXrShnoDhYktftT3NV1J+XlsbASDQfhOVZCFxSiOm5pZLvq5HYY20
/9qBImjZpm507QZQX+gEy+mCe0TFPTuQ+YKkp/HTXwJZw/pZy+PsmRc5vXttuxyscif8WPpcnlkA
s+ADluYxHofMC7mxiOSCUmGM4eeCZBz3XL8i7X7fdcZUfDlZV5xsphLDLdOHXRifvceG39Ku7jDR
jvHt/BvzoD3Vm/FuN95jNc3ZFdF9CZuGFqGpnKfBwOE4XfrJPGSzzzjgasZ68EiZ8g9NTdAUml8o
PVqP2sve0in9qrz8jpjTfxm0zGJT5+dxCQeDm8UFqZrWSz27X63YqUWlWCM9DrExuR0AQIHUoc/S
wD1s1oDT5iVtyQlRFpcQD/d1I/8B8KJ+Sg/szycOojlt+CFe25LcEhw9X+xpaVt5swoxhpKxrBCP
423bm5Pfd0u8bIsLJcEyxdH/LM3xT8WcdOl32Am0PmqoI+LQbX1ciu6ZjMF4LcY6LlJFZ8GsfLgu
5XWe1ZtM9SuYFJeaMYa96aaHEb3uwM6x5t4/OSX5i7Y9g+IclL5lsZNGNQz9On4dBpj/Itvx5pjU
AjRPMbVJG1RN6I7CRb3DTDSVzvKUdQ3smNp5XFuLgAYn03DpMvFZPjhaPbZNX0Tm5kWrN5NMvnZ9
jNgbllCrYbp2bdSGYknnKPNmFh+ZfbwFnywtfPHSwDq1UBLQEsRF2gR1xr2SSxgs6XWw7B8YILJL
baBUiip7C2jGYtfFQLhvA7mRiHzWmNtR0aozg5tzSPjcwPkV0WxqL+ZrVrHJNX+zIPaMHBq31DCN
i9+uz12jj9mavu5ex4/E4mzVsSa1gq4OrGL/NA4127pjOD+2N3gR7cgrIV6/pD3+42rw7iNwVTRD
aYVBbX1V8MqROzZlotTV8tCVVyt0ChsqyXzbPOuYG1ABcmPbiF9NP6t9fnCrPn1atrBWW/AAEdpQ
qvY0bilXbG4s0nS/FN92V1nHzm3/ydlWFDQzTfo1e5m4EnWFvhp4lQjH8d66SPOc+6BXFNEQM5t/
lGXBvVlfLGM/VW7xL3OowiZxbUtqLdFCvFVV0Iqt+ShPxAKudK4c/r6eq8jZu4muAy0lfSYi8Hse
0MvIluPOkFgCqmzfjplefimzSaYFtc93+/FS7eVVb1WdSF6HyzqtDCQI+6JEQchgWhIFKI+elwFS
mLjcc/v3ZEwcNLP6SGVqRTB+S9bGctbnvuGTbOMfHHAzvETgQvtO7zknw7VAeZ692TfbqR7yuC3d
XxXK9Ede9889CWHhYpniqCAuE/aRBfHksNY9M+WxXAskQo+LpvTsx6y17tj4J5FZzXl+TsdSHTc4
rnAdhzcQv6BQy5mnIYdICvxUhN05CEwr/7HGeMzM4Kl0V3109gePXjLJ6gDLVf6PbIBE2wGUAW5m
TT7Zj0b0V4+dhv//33XvQTE6j4dh+DT6ik5MdOzjRT4y5nq8uNsgj0GDKTRXLyxB9YBMqKOoLMni
d1ZiBaNx2K87lLxf+4hircJroZDSJ2w5Q1Bq+qBWRmNalET/fYKgmuu0zJdamGssEVE5vAQELsa5
7fffLPxewswEtO8hIk6Y1aL+KjU6cGk/0tH3c3CraB4tmf3JO00NNNYkldgPCupePLGPhP1i8F9B
7uOE6gRvZA1QEX9puWNtweBDhbTGSy+/FOn5+AZxedzzr57WrDpKwY9uFukhGFxIM/kjryGEpNe1
yd3HF4yNPpkTlXzDDqJ9421MU7Y1Bu2cbP6SR3SoTdxVw9+u6qHS+iksMlTFAEaaf/zLGhkBtEpj
P07+bCQd6UsIk0vso/eehzci/bub3QXnEg90XE1WFfI2cZn8nqvm2V/FEjXzQrM10MuXktMGhZkE
Liel1DlujWaVRzdnnr6yjIfF/+p1nz3Y5QD3kWaYrfvpqVrwcQTyv1o33sUb9O8s+JG3WoXYSv1L
NUjz5pr1xz7wXhauv+DPyOdHEWQv+QDDwYCY+aXs+sNw7VPVde0xGFF8u2cB7oqI7iZEN23/K5s4
7+WnNrCkjCAP4bsXu9uvZumqB2IRs3z6ztwMIHdPYyxy/kqnxX/1FqlgUGEmZUdjPl+pPw9VI8fY
LLmrmeuL3E38G3I/P7OPIEtQPaI+6CISaefHxnVPa9+y13xangczVQQw1PvBWw3rFAzptZuW4Sya
FSkTB4DjPjXjZvzeSigyPwNPlbWbvazBsfC57hGIzUs5FPMlH7IUR/yaTKN3tb3gUk9W2M42xgih
P2UDd8xgdWTsIzvb2kNXt86hmQonZtuyCSdNksXcwAgzJrAfTDHnMFpm82Jh0Qmt+3C8I5cRxsk4
DEx+H5jIyBORBzd2wlHWjWyPi7oOtfb6cGqMgs29P3skRrZVeGfHpb3qbCJ/W9Umcjf+Vap4trb8
uPBiH8xen9SOztYuPWdjrxLoMyccWdQR7rbbn9Hro33ZV35EH0dcmx3G4dqV6y+uKz+aK/ulCXrq
QMnuhKp12d3b+/ZNk3BeViMfdTxMrjotblHR1wIDCPHtQ5lS2hWYVo8V2xbW8kHV9nqASUhj/b4p
+bYF1fdmZTqUk3sj70zE2JxwS8ERRyRp4G0q9Q65H66eP55zd3s328M2IM2VGRHohh+EqZ/oBsth
pYzvxlJ51OUSJZaWLu8DUMHma/ioy1oWOCIqr+Ogry+5MT6jG9tHu1e/i91/CqCdoGgy2Fob7Xlq
X1sx3fRUFjH7OzGfVDCn0vxeV/W8tYYZL3R8GItpB02HnRhqK2JyAFhCDQ7NguHRNMyrqaaLlwvk
q8CuHww3fcQp9erk2bEtJbBL7l8TD7rNTTMMvrx7LzskU29MoTAcAkzlXLAn1x5i696qjrr8GMf9
8R7O3rZwUvYyvBv7RU/5B9eEDv3BTkYkxEujixKYNIlkZU8xF6LPyoWbEMGlWpFttRooY9tttLqf
heE8FGxGSxD83vZZNRfRD9dpU8FZlt5/vVD44SyAbg1XHs41u64xiGicYdOntDc61Z76qwo/j9ph
xZKX3uPknPncmNDiRWksYS6DI9ZK7MUGMWfuQ+WlWciyVcjfbjq1uj6ZZXcfAKmLE/1vlOI1I2vP
0ckisfaYWz2EqCR9KIr2mV3YJ38IfgPO9nCRHbFvQY3ZCNAVZj11wNrN7lALD1nPOJDzLOOh2fZw
EvbfShbGqRjwFw7Bz6W/e8/uzCnO7yYRdE+sdaMkaFRKQAKuvYk65RnPg7SOcsUGme8BuJE6hoXg
4kAjQTcaVy2GzywLeGmDDJjq+edtl9An+GAKd6uwAqXnghmTJkNl29j9GtXBmOO1dE9OfvIrrIp1
b/xpc28NGSQ6rsq9Qu6kdAJUtB5Xfbgs7ZMF7ZkWTRBNrdsdFOTAtfCLDx5+A/tl5ok9k5nsypA9
wmYESy4iF+sD7UecEvyFqbBieTFrlY6Io2mMGB6ptQ+QzwsOqaiv9XJzJ+wAcv9bE43OfbzFPeZM
zsCvUnufo7tHqZ8553yitxwtlWS670HtNQgw/+GLrIv9rvnj1+5z0QmyiTWiU79hRCqdx95QL/O4
d4dgKZAdBSxkZezlEYqnNo1/qW7kM4ys1XvHGrm0MgDSI4wwS6ZQp6Jdp+6jb9ZuWJdozTWVY8zH
OjRUOhy3RgMQ8UPZ6cyB9+wH5S4qHmV2oIN7s2r/9z5Vf5FgiA8wmgkHSRXj4r7QR4moXRwvMrPm
v36Qbx7j/qHn8AIieh7z/HcgsCIUk4mSX/kj11A2nZR0EiahH5297p6gwefN7Y9DVePtcVKMruU6
Jn8nxz54jRbHUVqoFf4kiClTZWjDIqL9QEYE5kCpCZpE3Y+r6HseG5SaTLsE+zk1dE6Za+Uzi0K/
EwA7JF7O7X2PfTaW9IWJdtxWd3Aq/O/BWR/ye7sa4KBOvGk/teZwLffqX9ETgqKX8bCPV52nj3mH
ZRqLy3/N1B7RM38CzLAoLUs8i6YBQWrYtP5lVeo7u3MFlCPCZnE0xenQo7wEj3ZB34rtB92n3Osk
WAsF8999ltCMZiqagztAj2fZlExOsEXNKPAo2G19EvNnOhRpgl/7HqK3UIOC5lQ57XUtgKU1AtLo
mXOckp0cksHwUMrltTW9KenGYQvbqf+5kd8fdpvBIpZgfDCYndAGvKfhAHxmSeJhFSORfZX5P3tc
s9OyUNJnNjPqvY1Kj+EKx0v/cBDdY1oEEISM+YUdTpfQ2Mp/fecZcd7KYy3mp9Y3Ymy3V6My68Pq
Tq+UDC668v64hBXLzvlDPg+uFp8DPeNAX8WK2+NszHftedrf6zGfwrxnfNjN869NiC7qhhFUZiWo
9C+jnf+dcuO6M8OCE8X713ihO/AiTON9EI0ddHj/aedXikOM7BuE4k4im80f0bwMH7X4i5npfVjM
B7nAcayNi9HYz34j6S1Bjo9WTb+2MQCqrkx2ir4sML8HOp6XEkVDpWEeOGWsHImntrxCQSVZ6nNo
Bvd3kAM1GUc6qU3mkW8Ut/pOiI+Nsg7LOA08pfVfOee44tLyi70k8nTwdj6wyy47GiU/bIP+2xfm
Tz1kBrv/VuBFFyTsYOa4SfldIh4dZrl/7j0+gRWWy6hxwA6rakFI1u9pHZ9SrIjW4A1nt8N1BQ3U
wYLlH+k0HCycT7HB+dQp8su0rR/TjIzGaIlOXrE4fzVWGoSV67Fkb8W7563QrpspLnDxxWOhjFd7
LWKXAx3uwZR+/l8P18b2wxrXX2zJ80JLeVViTsNf1P8PfrUqHvHfRBIAzd9TKnTNNmWsobaiaP3o
nOApUNZjzhT3oSFrG7ODe24dy0YU5AV0WrM67pKGFom3i7l2L0aGyAVutQEzLXIAuxPqfc5Z4q0+
mpI3Ig+YNS18QewlyOSo+TyAwzyqNvkVVEYZrdx+7Wy+NUP730wBj7PMfxls2vQpWD7uV2243Xyn
vIsRLlURbcfxxk9bdHli+eOzqULtt68ss1TxVDc/jXbCMjxP/+0DTddOYvax56q5tX173XfPCBdD
rHHnTBTW3WbD5rSG8/So/OyfzIZv2MLXZTJ3zj3e4sHZ09CoHePU30xH3anhtIw3V64IvmR7r9iS
ytGkjLTi27XellZSuT39gqI1RawteS38oytk9uD78pDSk2PFpr0rG4bxl+bd89ZnW7v50Wdd7DAU
12XCcd2UOUfFrOLK25PS+Kyb5offWh6s807fs3H60/6q9g2PjJMIj2/Q11yrff/QZNndbFnl9E/j
acjKazAAijvHPtldTyp5T0+pgz4IAwICsRI8mxvWGuTni8lvv9fyYso1OwRNActuwfk6ff9OgtA3
LjCu1jyg9g8N+muNaiTRItKAe61QNdHrbDlsDXsNV90aUV30DzNuuXEuprMRLHeJCAlmsF7WktVZ
QZ2TOEUfYqliOmbA/2jK5GveMAe6s46QOFzvucF7L4StYhEQkOsE/TsEPJzpzrGe5Xc/9vQT64At
r7femBQAZSgVD6V6ZSTrteAtAr8PsIj7W8qa6LlzMwos7AlTSrcFDTmcU/DF3kI19GX2RZ6ePCzr
/lh06qMtE/TR6sw8z3FHdbsOvn0xLSg3yZwCWIXiKv3+Wo8qJre7DtVqqfsAVRHpae9iwumHK8Ol
LZzS/NRh6z9gGuf6My66Bz255vZm81yIg8XMu/ZW1BKZ9Hj3Q7ceztehD5523wDEUAdnOqgtx9BP
2dbCmUKrRA6yaSiDZvq2nF0eF58h13XDFj+DQintlYnvesvMiLnIX302FZEyGmjvsnUjw8MOoKzp
7MMzXaRr3lhYAWGNdk+ITbyo/Fs62Fu6e2M12OPzaNF0+ciTYboTGl5rVKuxe/Cc9aftrctpYs5t
zsbt3Lj9V5/Wj5LcdTJkGnDzAbDnbdatE/N08A3FICHLjdRWlRFWkZUhleFXd3f24/GNCAwRoXR1
xy6uKcr9Ka6CLbH3ervszYdwmuUwK35oRg2e5SDnY+nNOnaa/zTTPYwv1e+uv//QC1l/ts8fvJtD
1NHEYWj0CKZaTnTQb6Owf+z7kEV7CdBpx/Fz3ILjWpBN1zPPQUlI0sX6yN35c+57ZDvTCNfM6M69
RF+a5ywmufnDs+t/udh/wpHnUUF6V9UuT36qIm6K+sAIURqxAUCFxspD6HG+M14dpYC2yFwAsv1w
SYfpk0VV8w1XRBDtI7yH782RJdpTW+9OYgdiwRmlyfzTxeuMd5i/vyV+ZYJTmRH1gRDhJqZYctOH
HegASLZ+gqQYGKOQdRnVdDYxbysG547NumGTtP4hvHFNFSVGLfG5WkNoSEdhklperQKyE7qoeaid
4LQEj8aAxiUnpu/M77xqXmQpMnhmWEbWM4TDNmyRgWSYpG1rhENlfEqmmw7Ca7+DHHjt+OqW+/25
bx3xEECmEECN9L+LPCRLHa+jTwYBSzoA+eK2pNjsx2HCJFjLSAYSpCF5gTpQrKescNa0qpPLAZtb
UcCTSgsmi9HAESsRcHXvTg1GgsxYUJ/wmETYYP44o/+oJl5pKe4s4xVqMQ+xWGJEw3oae+QdMlaS
yWN1r9pMFZYRplA4CH8BvZMNSu2Bc991cDcfP6PeFGEKdxf5QXAIDNsOZ6uGe53+rMywHhqj+3bq
mSL/T3qC2F0WEURDmguGZwsjUV4+wesDne7wuTbolYwVJWNSxcXvAnSwaoP3FX8YYzFutV5vxDiD
1LP6HeEGYclLxrHEnFgR6KIf89EFBZpRV6+PDKdUL+VevGyNEhenUz9m43EN1ldv2lo6oOKal1sd
b016pGfwzl1bfC2YW85rOST1UN62cuc1HXLzgN/Cu5qtSo+b0EbY3i09hvNZkmpwBG4eu2ZMGDB8
2NCUK03L27mPFcbGxC3z91mWAfcqnIz74TIVdqwq7uuAZe5+trCAQ61PBdZOLqPue8ahOWYcR7nH
Q4qx0pXqVGTWHAvGFENR9xz0on6tWecWe4pRttz7pSrnJMp6gwjC7rX5+21dnDma1vXb646p9Odr
VmWXBTL9/u6/iiIrXmCCOH/+uVkfCjkdK08NhzSAsJnUx7oXOvGXUNnCj7LJf3BWzFWVT17yjM0G
0TLJ83l68Gt9NFjSePSYZMNo6kW+LvgLq8p+ZPjJN7nFZprHPlQ/5HteX7b2vdgnA6lPxn6T9w8b
JkBryp3YGP4/sP3UpVZzFC7fdTSv+HtIwpBqhOcrk0KnINAdOnYloTsXzYl/hiZSzUPYeg48zd1d
3K+9OFQWxZ6tnbcetH63xYhLd5cFunl6KckdbxBT72ppHxbcAeFsMCjh6KjYmMXBXGGDXS0nnKb0
V4P/JxKG/MnQS4BpfA3+eW7tfIzIa47y4n7Z3GM1YR8o9u1mTMVzbQrYnaEw2XC1PK2TG7LBRREs
MpqHwMt+1FUpz04Hvmmd32XhQzdYpnGwhOixHBXnmlnRRPWJvbII5jgwN5AsTR9w7qY+NOgxSvNQ
Z+rCuqDnag8KqqO665U8MF/yQzMOZj223W9zcf+rHIaWFRSpkYrqymfCW+nazUnC4NPkM5DiQwSs
5knb3XzFeXJsguZPz7Q666udJBPW/xnMP0xOvI4gvIOmtBLg64euMf3uvHif79r64GlszauVzIGB
d3gFIFtwJOFWv6GjMad/1zLJ6PgmTAczaIC3xGHLOk1ClZAB2EXW9u3bNF0Fs1FhjysBNWH76XZD
g6lr6CHwyks6sdGeynxyKdokikHRQoInmv3zkdrRGVULPHOrIr3WIE1G8rEA50bcWiMdGHk7EWZC
59gs1oHAgSwMdId10BLmwWj3w66pDN3YM66kqxnZ7H+Encdy40q0ZX+oEYEEEglgSu+dfE0QZVTw
3uPre4EVL27Hm/QEIbJ0rySSyDy5z97rqHiZ2/wwk5LKwG9q6PlPfpr0I+qSKeYwO+x0tyahw7S8
RcBPWwgzPJNtgR9vLY3Y+KP5Zb6svUPGosNnbdrq5i1H7UNfasMVHop+U7TBW1upv0Fc3jBg6APz
QEKtqy5TAD2AVUHrMZi6w7HsOUOEFUEkuQ5q2hpg+0C49c1Zr42vouPDo/NtU9SehNeeRs2oromm
SwRoSrG4qT5F7pjryg3PSMo2vql2ZE/H2Ti8Cmq9JXb+YKE55cOg3bD1pI3zIpavpPO+I1MGe0lu
irOwsR0NxHXEVNKHfe9co9g8usj/OxIPXxrWMexEjhFdYmSQpTOKcq0zx/jiC1q2QxzchOZbcqdl
RFuqOTU6gVxbuApVJa6r4JopthqmEm+tLud9dePs3ndkRZpO/9Vx0EQ8Cg64TYqlbD0MvLK8957j
UD3F91w2Z28YyyNE/LpggxlfW8nQ+pSe4oVW7YEtttxpnkamBJ/QKJpjkgT5wc00Oki+MWUk9BrX
58CaWlBGou80tsO95U7DfKKMd6aFvSBrugenngpbQJ8tSc2HP8q4bxZTL4erIpx+iRvzh6QtniUn
PsvJ3omr3/gC/f1oDSfLc7UbPYxfhRqI1MyPOngvo2W44B0L/VyHrr/pULY9Giu7hkB7OfSYJsHh
Lkqou6sAw+0aBQSHYhwBAJu07NBAbTdwcvrJDku8u6GLMS5FXOYXc748v+qE7h+qzjv/93ylyXRL
ED/ZRWdOWfVLqYj4TDj4ly3GF4EJ5yEHnESxPmzrTuLlZwDaFj25BgXgevukgUUJzAoyQKsTUQUJ
sUqF0d4wFDpEX/k+kkd0XOLoZ+1axpqSX6w1RNIFcRuHlGLo7fSGmntwhj2EhBX3c/oL1z9rHQa4
WMvU65hO+OXN+fxd29arkbk/qjCc6x9jejcTGga6iMOLzIrpPWN16yGLPsLeVm+Gs31a+WhvhncT
LMfzP8kd4Zz60W3QZUHCwDTYGoWVHWwLF6KoMvPt/3nItndhKsF71RrdPa32pi+yhzVfMHTkzMrG
eoNRwhxbefF0Jz+aY79ltgQ2NeEeW035lzZt7EtnmkAxBuaz48I8epkr97Ghv6bxZKpFkDqHPsjw
4k92cnYbuQxLYR3F5FlH7nhe2IF1N0xs+/jfhZHOzrGLHExdTO6De8RKYTqy2RPKk48sbtVF2Grn
lqmxhLff70KVJW8F6fbYG8zH0OvJG0CVi4x78+o6SXBRRvdejrzxSm/Frmq0gfElWnHPvI94nIZH
PVrJUqZDvRmNyD5rRk6klzBH3TmPwkq9gkrf+yO4ex2ZpAcJXmYfT7G1sEsn2UzKbtbKcrydNVuZ
bHwj64bqZBclcflVRGyETpV+EDA75GCktjFBj1UahOIrJCy+yLOUVYqY6QIgl4u/rqZ3Fdb3xHR+
PxkaGPTmmO9bGDON6gCkwCZIjPQ/ulguY8PKdmUgol3bSP30vDR8iP599Xw4I/YXYVjsBGLYTmMc
PVYonMhu2r25Y+CfHZdul4X1YdXK2sK+p8cbohE6ZhrVvxtlFeKJbsu9ks06aIv2mJpWef7vYnt8
qLNy/nuzvXBMgUfkfy7+bE/tXf1c4RveZ8+IPM7YmqMRNAMlzWBJkGrkKEDEMumb5oRnad1iLbnE
YTv/ucVR+bQcF3pOkMhycYxjjUqCk0rrHZF0fyfN0jpodSCc9fPLLpwHsCD71S7ACNEzdpJFkA3C
AsdSF/V9TLDfZcWYHvqZ06Ip7xcUoWIrpCOOTj+JY6R9GgXkhLXL6K83NnZtwb3c3Dmw4WOJZlgQ
lqriZI3H0cuyla4hzuqDoS9zK4uvtol2NtFzEOw2z05CGTaHlLTyRk+KE8b69puJsWcbdNU916fP
3BiLJZKODpJ9XGJPd9bpMGlbw7rY5IeApoqWSMbQnyy03DSSHyJudTKrCXEJrcV3XKKcOpn7c+iD
8GgRG6e5MNIq9IxNl4XjntEKDWVDwDEmLfI5xbIH9YPdbhDyWhSZswNCHpKrYayHnaX47+bX4Xnx
dSw4bTlsaqlTfsxh4c5QZxz1xl7OGXDfQ6MNQ+J5Qkw1oFdfbuLm699ikZAemIaYDT5K3unAoBPM
FJgSR8FKn4pu+Xzn9alumWYbKt5CE4M/UaLySO+qqndGJd5jkkk0v8z0RqNRrjNuSSoiVa7iwSQj
HmfnSIuCtTMEw1End7PsZ8W1pj2L1cQ94vX1jsIg9TpF2bCKDJ2IcNw+MJAHmMws/4Fjbj8MPhu4
O6XnPNDE0tXs8AgufexbO1z41bZQF1WJ6v7v0ufFNbRz7MPMaKy98tajgdyiiulnvRu623qavlSh
zF1jednWoPRDKbNvaW1j6dXbHsfwVJyY/5Wzkg37qDCTd96o4OAbWrAhE5DuklIcehOu+kqmjXX0
w3JaOIxfPg15VWJXlF9x0SMQKrOn76ReK+V3b4VdRSs1UVc20vwQYUVWkC1VZla3BSmQvwiLthGd
hbBhNIkdI/f2XYrnJUk/TcZeruq6SPZWE72H5gQCYjReKtGHl4QPkQ/v5deUyFuEXLv3Bd0dJ+7j
D0mNtdbGOttgk1v605QczclJOIg6xHoh7OA056FTOuVu6pudHMwlAPF630+cgbC7s2rnZGTarCNE
NRqrmAHft7yUaMJ9XSHeltW2xQl+STB5XgiR8Lu0+h8QVtOaGAJGF44IK1rm6akKCnxJdm0snjim
OHH8G7IeiVKEru1kjdZrFQ5q6TjEttIxjU+llrrbKrQpldLhKAFwrbkdaWpFzXiJnXfCi/050y1t
mfTYRNNYEyfuwtoN3hs9184Uot2rqbUcqot7NzoMbTSINwgVWIR6xj7eDW0tls+PvUimluZa89PS
GutFRn/6luLXQpguMF1A9yErZ2CEZJ1g7LibRhx08+hczoAHcqjG8d/iE4NfaGdcEcLhK6IrUqLX
17hxgvwqBa7z3GQCDYOUfygsH4bpJutqPkoMLZyoidLuwEczAaPpt4J+TL8P0li/ZVrzRyTYsgrf
FKcqzHUqxsp6Mcr4HJC8xpgFtkESXbVLi7SHO8QHsAHZbYqCZK3hsMHpT9DAEs1fuwD33PBXnkc9
S88txIhdlZqPziB2VFcZeaG8844BM9tDlTxjyAh5HTAT5ejQYXKLMj5zCdGqcN2HRP9zPCYLImTG
6vnGek73MPWeHHyZTkdPjeaW8GRKlWabaxZsjwCRyxE4aLVTYI7ZvDggg+r1eBokFVikPCwTdfG7
NtjkfQ4BzxWqZS3cUAH/NUToroLIAVcy2WQNGsfbiyAD456lE0VxTwBirAliB+GXD+HiJfcRsCn+
7L3N+WSpd6aA+cBFY2QzLWFW6OjRYUq6OjUTqCVLn+aaCUlxYa1EkuiHIUEhL6CqDQHgCoEk+Fz8
x2CKl1bNfeAkWC2YiiSOz8tgMGGoc9MMEYYhqatYhPTpK83aBrL/xMNBOKwKWENcCzpS0OBldgxx
CGglrkc1TKd+vgyNUx8apE7Lg87AOdoeD9Es6cVmdFFod0qjJvLpDF3Z6OvFoKvqUETpZwKj7Ey6
JDtkeH0Wtal0btIgRasrOzZZHBQWab9tUtfTZcznMrr3b8B+3G3uC/nv7FNDgHvLgF/MocZ34AbW
uROqvmfTrgKsu34uOUNQH6y2KdeZSK7e6DV7y+wRBhnDfNH7CD8xS9G2aRxnq+F71RezeowcRivG
S+NVG4tx1/rFqcQP8MACri0Lvmvrm/jQqyxT26xUiySg+Ki7qDm5g+o5iyUvKQvPikBT/05BU26S
agpQpxQsnW48EXbRtoVXWxsCIPajc1ggpng+01shh00VrJQywq2RqFXjdTtZdcEj86gfatLFeWQv
pzKsTnUlg4050y/+/eZD2P8Y5hUQ++5tsgxqzJEDDuiIANDOXOJp2IPLiJBbVhXDSp9vGUGQY5fM
D82kC7ajFjKMoXC9I1+UeNbjVVVmEdgLXM3Cqlsqvhx2We3h3WwQBUPdwKbhT1tVYPom+RyfaHtG
e7/MPnKJUDkEjnmIUhWd+D9y/C0LedFt5sjZSTMQBkrfHZJyO9KCCUd/MDjOiHO+8Cb/HEHwclVy
6vqvfmrtq5WjX+golT5BvevznrONQqwiu7HPXi+zQ6Abb1VkHHpt0D96DFWbppUvhGirq0SpNpQC
80VVuuBXG24qSZNVWeazi5esSIoDWaT+j3QaYTi5ybRz9JI7lRsWQTAaTs+v6uA0qF9zFmhSfngl
9aVugrL0pmJcfWV2HBJPYPP5n6exxwFmAruWDCnH+MFaM2szPbRJFy96k2nmo65t9VCZF9XQGOOk
YO6izjVvoi4Zt1MbZ1S0bV1GxSmamXlEELyjXbU7aVeUPLAtVllXxeD1/Pis4RFkOVtN5qhe9bxz
joR+1JLxlJztO3vFXrdOGTN1d1Clt21DWKBSRUG/MvROo9WWR2OqupsT5eneoZaHTut3t+elFObZ
19NvPZnuMrXpeVNcumK4Jd7kHbuxhkNl4bRxx+IYquaYR1Z2rKLWvVuq3zw3g34qy9W/z2qby0/Y
ZldD4+Mgmjh+LS2bN8M3nBVeYLmF/xmDmbcsBrrVwB+aETpR1S6doreORptA1hm4qyeyT8e8ELTM
3ZriD3oedkkje8CN1b5QP+lZWMrfqmyKll5KmKqsojlJVfmX50WZwr80vhwPVVztabrqq7yooLtE
PdzPECgwdrBIu3PnUUvE3oMJJkTPW7y+uT2VNAzJTEelmFaa72prrQvjhylfE4BxOLwV+yG0oIYu
6dbIHcSUoowpoWMpjq2g5RMJ9uoK0WmMgtzbBKOmNjaL9iKYP9NkYAE3gMBYK8qOyq/qAyPqk9Mw
X1SbfLEoDGw5YXws7LzcuMVEuBsfxutI1dBaLS3SwQFq27fujtjNXdXCO7YGJ0CJ9fpQkz1dhPNP
MmcTXmmXPzJAc0fLbIMXRv9gkTTSYNd1HSAbzFNbLEM4c3WbHDtS08YGAYT11UxuPWzozk+stRW4
46by6uTmCnV5gqDibmg3YaePx7DFtJWH0t42MT0BldQw1qrsvWzL3t9bVuHgq+jyZdok+RGTmL/q
3KlfapydFkXbdJsC5TTLjfSSpsymIfZUbGc0DNYh4+yF1h2Jp34xJ7SMMEq+KX37L2bE7RjKnADE
c9lZoSlpYuTsZSTlQfTu32g0q1MTlDaJC/pW9HenfebhNEsrEazE6JQ3Wev2ViefeahUAOxi9E2U
d22pRVl6zTzLWWmRAbCrcpzF81dvEbSRKZNg9XxIwIYVLQvQeRusFRiQ4pWVcTBsFbEmfqczmWPk
dsNd5b0ljzGzlclPm1hhlYZ32jPhptqeeWHZBf1QAlvsUmK20aDVt66BKGb6JD2Kxn03JWVFw2lv
JSYHd8LsqF+aRqVOlGvqZJleuB+C9EWV+S723PA2ZcJ/NfuADaiOtK1IsAzmYqqOetCUmyCw6Mc7
TCbVjfATFylgCgyal3HQfkaq1tapZWU3ZtRunwuqBnYyFqpHgLgXvq8flT3FJy1QZ6zus546/5WQ
2D8s9pSVJjCGTK1Zvz7pSmWy791BXiAlyRNeMDgTtvTP0gjp7bt0i3GlNuV4kyo2r0xQ8SyN6qXq
l7ahqV0SthchUhSrhp9BgJCmC6cXJBXTPIz1sUgjBTpSbwlZ3PW2ows6q1qcWhYoJtpFtM2LW3gx
C6b1WSsmzlkBqWP+jx2N8j3nWm/176BlZNVyQigg/eL628pJZs+mm/Y7Qd/yOBgOmxrrNGIyuEZz
+jFOYDWeGKjWcG+FqfvHlCkLB5VQqvu12jNY/btsu5VvRfikQcjWayuJOxq2uXs1vDA6u6EOgIOj
b2V0gBnktKtdXDkY4/NVz9Hl8OS2KdP+KqeKTiFp7HVdOs0J4uh7QADyEs0XVavrIKvsUMITMf1+
a9qJdeUG6EEMzUImOb70UNYKybFUf2ojB7cQ98HL+KslzrFJMr5T09vpKFS7tjv2mAIO59gI7b1k
cDPS8+TTBxXvXpP6NyBJ4cfSRG8+lpWRbBg5lGzSCHTWM4qcjVlwblnXkuwn09+QPPBWLmsROtf/
Hqal7A4SNNM/8lmsd+62oI1LkifxtoFaZm1TvAkD762laeO6BdLCGyrrpdQbZ2u4bL51jC05nwuK
Li59UAQRqdeweNP96aAFEa6w5GV2rF4I+Ie35yUeKQhUXJhHMsnaG+agRarftMYOfgFspQXr199G
TDax02JrJ/IBmU1ug95HP4JxBUWA2N/Ky8hmKs0t17nWebwvBYI7tPfu4H2Xfd4dqrJpPulQc686
n3ZN8LRIvPTFdYqT0gPO4VU2bbzYlTi/y2pn6V11T7LVYIv5nDLqX7lu8n654cNJafLbdfcax90u
mzRgdgyFWTqBVR9ap/TZd6zxzLHL3/gSPJynWu+AKZwwjg3V0NSqz8pvu72Hv+oacjheJokLPW2Q
0zEOvb8oVXjGXRfSGosmizH+M9EFDt6hNrtow8Hq9RIsC6BlTUvoDVENawtNGiepwfRIhfqZ2eX0
sELzAmZVXgXOfgEV99+jhICsKRjkpEMn+JyyBxKq/ZVZOmLqkPQbc6jtrxZtCPak9YaeRkxVfoDB
69b5aJsvaQTVUKN9foRiAAaWnmcbJl+mNpb7ihDPKmN9z6D8vGjkoFbPr8KIRuHzqx7Jj3xuv5YN
NuXICo378yLDCsegjYtpfqodnOQy92Ur5dCkLJsjxWL6aNJJv4Xs2G1UAzRlB6darkaAA52OT2y+
TC6AAbToZklNce9Vqm9kTP8fjl2ORYdIvoNn4ITFyF5EEkSD6gN3nwaTIEnDiaDpTfq/Wn/OneEk
Jgyd0qAcGto9h9PoyHRqQTOMY49bxa8K4tEXDJIPcsYaxQCIilAkzTkeqb6Z0RDsErDTG6vEwW5C
SSEKYX+XRGxuHaV04f9BegzvzwttW7kL5l/Izkz3pv8dbCKfoeZ3d8skkxig2N9xLXO6nKuymAEK
7B3DIvKj9HeMFxaNvY6vJWGCFefa332uitdOa9e45YBPJ54LPUypDdnGm4XzzE66FlNzvpp093uo
0+xk2n7xsZItxRSGVeehGl7EYgDpkM83SR6Xd45X/q+uox6r4EDhT6i3tlWkb2VE5x7HgcBGHWIq
BFehT816GDRCC7XtCHRGCQFmsvic+uALmhH7R8Kwi02Hc3ANedU6DQX+89guP2PSbUsz+K5wMx8r
KgSrru6ZTv73WQd3eX2BhswBQGtdiXmrUGyUHLh05yexZWy7Nq5TtDdv3Q16dCwHN8JNb2M07lml
uyI9UnMcaQltYMS6+2BWy8QU5LvnxlGHWFw8Ku91ouWHLunHT6lnzbJOXdodFBexBqm5nvSRvR+f
3iRdjOcEyw9EsAx+/rdeAgrpB7d6tXBLQjZJjwZTtmBxr1Xp94tExw8wjrl4tQknraOmFpvnw87I
YKhV4gUMFzxEh266FQzOr7LorqHZ5e99XVTbWnOwYVcNM0Gd8adZC+tSx1a6IH8mL+lIuinDU7PL
Jyx7qzYfknU86md6wSRDZl20zOv6PoNkODfynGb59X0wVHKATQSYLLT5Fr/Rdl3K25lq7clwhxGw
IFpomjTWTz0af1Gflo8GV7M71VeWu2IHwJOh80lRX2ubBUabwmKbGmjjCFEklmfIuKw5kAFDJoU4
ojz3k/MeaSYTNVX6u4aa5UtjAxJIf1C3iwdmCmz+Os5r6dJRsGEM3Kt8tkGWbvxT5O22KykadZPu
g1PF06mTNqGj+WVN7eHYOUCGTCx02GFbY1OY5S9iISQDc3/P0uMcAtq8K3+yuxcd3aYixPtBExcD
iyAi79eRcURiSdcTadzbUHw7tMCWcEL6D4oA2NS2XcqtM/AGh3neblojD88AjsKz4+V0Sv97bLbR
S4VosXs+9d/zz6/yoKGnooFVYlQdYzOb2iLdpE+X/y52DWjbVt6fSPOb3fP5QHUDTQLxrRtNrO1G
ROjjgHv5OKra2HutFA8YpN1b+7MycAiSICCpWTXjjVeabp2jJwtWterqZSCT3MYNPzvwSCs/kPFe
zLz8qql3hL52+kBpARHFenied2ZzGD87GqHUGQL4WO6+5BFWHsP8k5vkKny9lW9GxAYf9vVOCdBf
z/Mqlny5bwd7k9O35XbDNVe7SIZPUaLU4X6MZGIepak199jbMtbVidrfxSi6pRGhJgiVM9s10Pg4
KLiQHVrd89LrA5wNDLa84G/IAns3b92zPV+0Ti/01VAbf/lcSrD7Rq6v/v0LCelt3TOV7L/vBvc1
gQuYKEO6urgN9vQHwcPYPx89LyXI6B3bYcFOk4uCOBRerkoNRyWqfCXnwYsdyV/sA5V5QDa/17En
r8+nnpckDwQ3P7id//UPtte8CVVeqwL0ttMEwVmbTB/iSvLhTGV76PROrnl1Jwot428fjeUX6SXU
/8lX+9JK069xlcz9y1wqsber4kaxijJsG/JRmx2n70nIdxwzfMI0vXgL7ewxzcNZ22L80Su3XhPV
prENr28Pm24zkuh9mfqcPdobzc2zuo6yIy7pZR765qFh1g2/J8Nvk7HyBElRlnS0qj/SCTiBMeFn
54/YJODI/YVjNQfvqhy6jVl96Lq+13zgWbXIXyCy1Euz4BHIUZregJpooU9ExhZRJW9x5C9L3fw7
qA+kf46mhh1tk4YUIPUl1mQZmRjmu+hgGlinNb062HP6mJYWU9WTZF5T8agyf92rAuaJdTqRfAs5
WLY2rgATJ4i3SuGhEQSdqo0W/TLpBO+Y4g3ojs44ppVVYENSVRHpc5dy08EzR3ObQEcBTBE0S37U
zfrm9Q2WpjoolvmIt7rhBsl7byYGYgm2NHMxlu6woIlsLnFLxnAW5ngaKh229+auvJJm+PwfZiA/
kSjitas5v7NZ/ZQtpnxa/MtWVHA7OBiuy5qaLQg4I/f+nwH926LOXJIPpksDpLjqsvJC4gqmMfKe
515HU4sAYjrOXlfxPpQgS2iAFofEMrcOTJWlU5UgSoYTGmZ3TQmv5ZEsF2UxNQRTbQMfYRqsJ4uj
dYsdzRU1QEwCLyqigGIn++l7yDZM6GmwQszRTzl+edjfFpkuivNYYFX2ZdPtGuLISU8sFAHyMNQy
vU8Ny0VIP7eQSGFzBN6V0b7z0lPdZqfSr/tlQ52+mEwTCkbIHon+tmJ0U+UxcYSaGsBu7t9azXRP
OgNGCqcFqNJxyg8LktpUMyiWOjOOW2K8gY3tvM33kdC3+cDgE+nU2ia3dLA+4VCy4BPqsqDRL5u0
/KHrACSSrgT0YhTe2pMF34G0qYlLaDOtMvDxsCpc0oMy5Q9NZ1SSW0fLeoqAB4t6n+Lk2OUhCc3O
vAX0bt+cQJG7GFu0Nqzrpo1p0Wq8G15hxO+ZKDp52my9YkfjELTR497dl51xRYNJtjQjFxpI/r2X
h+G+K7VVxZlm5TBngKAX+LUpAQIyes5XUKXLRprNup+kvQuLVRB8e+TGHx6Ey74twv3UwgqQDn9y
QzzwkDVkFPxILJLZ9k1WxmqITwGhXXWZHZ96iIyV3yCXEjoqxxbci28PgFtpP4+LKh8q3BPxA7oB
nau0+wPG7gcQjhGEotlsinK4DgUhOQKiycyxFDizVqM9fDkygIwYM94Pl/PBseI3DHtyDfGMtaij
cO2tbw5Ra8Ow/ig8EStXTZQ0w0ZOsdiYXd3MTdJ4pTgEL4y2kETJ0o1udt7BKzFNJgDj6PSBWwRB
SKtvoogz07dYo3Wcmf4XCVWkxvybeSxyY/dGezXxkdoSWuJUNN8kzq33goUyd83tNHkfUUpYtBpp
VFoEMQ9DaHxpNjG6XFk3PxQpoTkC2Fogv0Pb5pUOtB8uQukmG9qdHXT3AqowZXGyiStyFgdhu/HV
5YRUTO5JcOz/YQbNNmoiey1Ye0FF8XmT5XftdN9eTBeSmSHtsvOZiVGM5Ra0wM/Azn4NVjKDQGYw
EtT1ZYCb65zPt4Kjm2JtwZPF9NJVe2DAHxPbcseQiXVrvxboB1czgsDvG6AWoNhvjCCXpzD0ME5X
AwAVJtawAbBUGQVkGxPeV4lPW40kIhi+nCzqnJkRvWSSQbesVfGL0TCX0FTFDbI6mnEE4AhVA1Bk
Ff+pZ7CPoo+IiivKlahsLNjWvtG19tD26jpm8lQIbPD0iG6OAadculO4bwwVzvbuOa9MyQEUFKdB
d26ZTbWII6zfepc+mKBD5t0rfnQlPoyxJATqTV25CgxjPVWZPEA/xPQcMRY+MWY3z2Wws5vbNuG6
UP4xLsVfDelnnfXFLu4T7VCNjndQ3HqIOtO0IsDfo+xUlB15j/G7xY0MeP2vBvwR9Jd7LBsnxJOu
f/BJ+ihDuIV45zaOgoMia2Fzq/UZeFZesVpUK0ZyOshkONI0C55Im/6BuQarMFxmpU+YWhjgdt/r
AqBskrYvcam5h8a7lhVJa3IixRJXKS4kiw6GG4McHHr7mpQQaUa/xwPHurMxb1rN3oHG5D8qF6+k
QUOees/Ym7WW7AkZkuIPqpOeZO6FgU/h2nMY1iAfrc8ECMjq54khcAtRjdFZG7S/Q9JcC9Jn20Jn
fMTYi79Fln2gvOCL8uK/Rdu9ZdX0WU3GxQzIshPRKST2ZyrCmXRqwr1xOWTHkIyr8mtoQNO0ev9Z
jso+iJpsWs/zBGvh2iZUjJPg3gny8XB3p5xGfKNnu9Tm/rCbHR32td2H4sit9QLQh1NGUnPIGgkU
QIjDPL+NRq0/RFjCnChTe/DTJ2X3F4X7/4BPAS64Fx5Sd2BChU/SpNHK7NCGYbtJMz5LMWnUYeSc
4ZXpJe7VhiDDn8nXb01XXIWfG2enjg9l5e9UmIkPZ7aHYNNJsEuHP1w35JcKtVXEv730np8hWrGs
45kzkHAXuRZGm8H09Isxvo1ixFwanCxbx5yYswYbJhElQ+IXgZ+u6Q9yeGTXSUPvhjD75cLxibSW
4aJNutR1A7XZyJutY1B5lFrPEMzRx1/WWOuWdPNZFpzfM3BQqjKwi2AZ6fL0G4mwu3QN3lbJDAUE
rKU7x/ExWa7gs94nxfiLyY7uHSEwbzhNza+sYIhEquSmTvVtkfg/PL34k1kDbiawCEjvcCFEdMl0
Ge9oKCxibatpLQKv5idrg/wFkyr7e6cZ71DqIif/ZUTFj3DofheDhbOGSM4GsbbHzDye+wpErJ0U
f0nk/Y3M7E4aiiQCPYGdM1ARdo1Le98Ni4MYquJAzUQL+VySf1kULoQfs2K+AEZEa+PQq3gtBuND
QBcmyp1VK9TlxAO8ncXMI5Xh9MBcS4I6znZxCJg06Jx7lGCKdnMXJBMwirXh9JjALBxklmyXTTHs
0w511hbMh/EoBB+VpHcgdHiWwyqOiJXTurqHAhxCi3y6tCz/2FS13Pdat1W1vVSVM52qNMZdVbnq
ahWot9M1wCT7p+u1OwHwdc84mreGlauaAZSGeuVjXV9KbPZTAuVXdc6m/9v4olkbEqhDg4skxync
dG6xLwzCKnIITlGdcyn9rU08diKvdXYprhZN3DHfolCbykoBNGr6T8cvxLVIPf0KvrtxNH/nwpA8
iCze4Kai9Bmn92CCMFrJ+AeRH+1FirrZ+5hdFoOnPhradqvYEw8EBOa2M1Vsh9PE2o21A06BkTg2
d8mORi104wIyiWcO/TUl1ZqmjXnguPx/gp7GkIxnhEqTbcBa9vuSLGrkM9Vn1FHBYMyFhNo1BBGr
x6jOmJjULy5E/cxXlRfHzoaGNZgr3D2GiZ13ENchC6JdFtp7ztKbPHFprtDK3PkxUxTy6aFij4O8
RHMc/z8Dep+zofPnLMp5RCP6kGMaCpKSK2zDgnz3v4YLY7yywe8R0K4mJs04LeCcIJb22mGiDt0v
fCU2OyKmQT9b17zUuJtxCGSt82KM1v9l70y2G7fSLf0quXIOF3DQD+6g2IEESZGimpBighURVqDv
gYPm6e8H2umwnS5n3WGtVROGKIkiA81p/n/vb38N27UjYp2mGcqTNB4f/j4vUPwxiO7+6UyVN9B0
7JAWLdg/pqeBimHvM3V8upB5I01GaP1hFjz25g5zIYeyteOdmavbPDWmm6Z3KBviT6YWnZl2lF1b
QdWj+nbCOqCBZmEkKQSV5VzZE/+hfprx8eBFrv5DDKmhkXT5uwA9PrfrqJYjbNvSVdWmjPbHz920
FuifrAe9d2+YwKFNH/B7oz9zJ+uETiu/MTh9wUpa7GdWWL9oYuDlwAdTDJKDcM/RuDYH6nDNtFOm
xvIHx239ZpRb1EjpsyHS59Cd8l2IbpimVb9jFO/RO+bqDYujeusxdiktDLoZszYpFpAR1NoB0pi9
StWUp75IBrzErYD9YEYbswMJilkJGKRBnEFZghcInPiE4Ds/huU8bmpcFCyU9G0f1OW167X2iQNg
AO4iAUKpAH21SUUvXKNCmalFfIzhHq7Rz5lYJ4eYIXuESdMlMaMitLZ9C5YLhhzep7pyHM6uCZWt
xobOXqs7ygIyURprS4MX7mbp9lsQbIwNInX9EEMgxFmQtvwNgc9JKF5S6u15tsrIM6IpXEeZ0e3Q
09e+WSkw+JeH+1Mw6q8JOsbdj29lROzuqJ29wmqgL9allNGYJMijWl51f/39pXZkkWNAbowRzNHF
Wh7qAguwEP1pbiosGCVbUw1M98aZCtqbtJkYA8S3emidK4L/Vb0UE5twcJ6oDhHuoQE7F+x+UtlN
QNJ5yFq4E72JMh8D28O99FVp+nTQJFKSkELGdlSKjCV4TxRJLKgqlHhz7w+WZr2gRzY8vFLJFjdP
CWmltvduq3xrE5njQ4b0Qehl6d+fGml8mWjHOK06+nOe3/rOrPfUaqmjKg9zRy7WrIuzdJGCQhB7
01gLHqZIh9iuVQmJBmD2x3ayHkVTId1wSHoAOxGc7g9FnQGpsFuwpkaknHK1ZE2sdiTHsM56bIZK
f4kBKrpKMj/NRSEQFM5iE7KW0qLQ/hy6YsC3BQJFD8noESOtpq4e1lZMck1GxZseJwr/iXPhzsZV
VOfUcZ1LJ0rj2k4PdmooO7PvXN8ZERQMTQe4VrdGttSm7pNGA+W9aqbTdeSqPOFRblA5myH8gLbp
drRACHWe7dg4dezLlKVZitUr8+86TCZbKjDzcVTC4oFAsZr2YfMBdJQsUzvv8GRUa1EPmj/qLl5S
MSk3qiW0RamGrilRJhSqiVMoam1cp8t90i13R7F1Qyvbk+RXfpJVka5C2lt6k1c3A6wgnIyZKIUF
JEBHyT2ZGCC2A8M5iVo1ZHwyxgDrqm+OBvjCkAJ7FhzraxbiFiiL0t5E1rKHiTNofa2NkG3O27Vt
j40vsNuuSF5o8xa6bONgpE7QV9COjf3JCX9umSFQp0yneTZQ8sKqF6ImKMMqD52TNAfhVizNqX7t
lSluH+KgxUtaoiQLapeOyfK9hPGG/DKsJ03rsFVhCY0C1KlrzquiH23FfSBoLuXTVtEJDcW3wExH
mtlnFg3GKTBM5KtZ8U4f3jzawRBCO2owBKZtvm0MLJETe89gSYTVK4PtiVq025gULm/MCwQYivaB
mmJ6ixZculvmBmzBgQYOjODWHLEaowbPkVKh83Tc6DuuXbGnb1kdciiSm4HhZt1OCkzPQa2uiT6H
eyyzRztz24seNyaL1Sp96SNuEaXzSyPPTogLk51sHfVBsSlzOI2b+bqNitcoh7OOCxxLqk6oS5lA
tpn81EmS934BOE9pbxNjoFHVQO+AHR0thwj6r3cfEIGv8ypRPhE3MMKo8p0JURD8WLN/Re17pODm
7t18tD2y2b/LSOaPcTbWD4Wm2qtO1/sHFIzGdur0+GQO6bSXQr6XksqHHDALj/a4yTFmToHVfmqL
t9hAshvq7DGaIStZn0DAzORDZ/ZLd0UpPewa8uJYrh9E2jkmQuUSBIZymAqnIVAkWqmBztoBatYD
ayk6cjO7Dm0oFPxvjdzlZb8c0KVVqWNMI7Z9Q/3f+rmCLXRKBqhRXRgOfrM8GFTQ1r0U5haaCTOo
XWt7mm358wyde2+z4SAbiKWiHoBmygSMIdCYh5h8jI1CueCrIvcgdoojtZray81gXocTaiVq/Cit
8/xscBQ+5UMA0DQIRp9Grfgl8fd/EdP9IzD6T1nef3r6fxPtvXn638//+F42/zg/7Z7/nO/9h0hw
7/+dEHBds1VWbf/nHPCn7h/nL00X/yE6/NdX/ZIGrljiJ9dWbZrbpi3Q5LjaP/8VB27pP2mmrls0
XXTTws/1Iw5cc37SBCtHRMjkiKuaS1o8csAlDpwfMe3qiy5QZyGrqs7/JA78j6nzponw1HbIS+Yr
DZSAuvz8dxG/mmqONvOsvulgLmXQXUeKQXr/H5KEdfcPa8pf38axVKGTz+zozvLz370N5eG2Yeum
UzuzNwOlwHR+xDW40xgG6AOukNuDBeFuYuhzkO5V8AHSfD/jaoMTYeiKhyaegf0pGpNVUhxKSezZ
yaLmlXYDWlkUcyzXTESEwKQhNa6n+jGS/aqdjW2oNXuhKzt7hKXrkn5Yq3tHUsxCNfq7k/8XEeF/
cTAdzVCFY5oGK3+h/vF/qVBmG6dJQIhkYzvoZxvlUDB+/P2bCH1JQf+x7bkfTEczVRN/rUVSuvjT
OQtZpAo1NjmYIqZqDIUXcbj0qkaV+xSae0zQXGbW20hqr/Vofq17C6AHpBNHx7IQ3Prp5gThi5OT
3Qnc2froy+8k9Q4k/egSFgT6vUiSHKx/qknlqyT4PuCrpYnC29q6g86EjsKyAxL0LJdejw0N1fg6
D48ddYve1Q8jR3fom00HZS8nXcXps01owadpOds4FFoK77AEvT7O/TYQJAMMmxnQYl59k5J2rzGv
ralfu9VZ5EgSAhuH/LCp1CeVDr82ujjec4ChI5UGOGJwz8nl8vIU06FJ+RkbY7dWRbg24u9pPK3s
EJQWZEE9BxrDSAzjH7cjwPKKuDdMNnjXW5ltSUalywTMRv3Qmggdnr3kcPszHGgLYbhjbAmTAwUl
Nmr+yNS6asHoRDm2Al4PwCJV+ClTqexf5raj5UO/0/1om3Tf9PgGhL5LwnBXA6AeyvOyo69rhcTr
szF/WKMCX3dhXnaPelQdKTlttUdSr7Z6G2CyCw4DH5bZcFPZBJhwbiTF/DQRnt5n6wGM0UDLfEzs
x8qgRGWRJeVmoKuqYyk+UvgxDuvvQPk6I5aW4by2QbhJ2HpRtlJ0em/4PZb8JGt6dUjjhkVcb6ek
2etJzHCQ7UnUOTC/rq2xPkfx2wxHxW4+25xgbWYtuAR3l15L+EzUKn7NDS5cOgfzSlI2dkiomWNU
LtMNLx3ZN2ABZnkwlOEWRBOaaqY9C/APRkcLOFLefyP3gJVsz3n4nGNASLH2xUDL+8clot3k7ScL
iglsYlKvNKPZAfxY9bPuj7gmZ/XFxExXL5XRBnAYFfaktHYtUVBk1l10akYjq5dqKpH74I2CXtcx
3w8JSBJYPjEr58LjcBwQDnWxe5athmGB2qwTOjj34s9IRYqVQ9N/iyz82AcIbf7+7tb+8ua2sTAy
/mODsJkufj9SJuHirCkZQ1Qk0SJ+ImIlyUF54+IwkJwtNPbkLQ7ZnXdy0ynQHRAUlvCU3GdynSOQ
XH//gf5i5Ha0332eP1UDZB3HxFExcqcTgBGsg+X33D12OdQAfGGVy8au/w8j3F8Oo47hmmSjq5ah
LgWK300Wc47PXxuQ+LtKtm7j7xUTRGl3v/zH/v/Cpou76XmqPv7rn9/KvgClePsI2TL88x8fxfKj
pXSmWX+7rDl/jPG38t9e8OuKxrF+soWmW5bjCF0YQuOSGT7a7r/+qWgsTnTbxIFL2WuZBbm6CzRR
LFt08ZONoNF0bOGogpmPs/qvFY3xE8sgw3I53YTnUnj5H61olln2d9Mjay1WRxZXjqUZghrhny6f
BvlFXDASn8u8AmYygC5dvIB5P3a3tEUR2NhXciPHs2HH0y8P1m9f6TrcdJP8tvUwSzY1bADn+Fuk
WNNakHZ5mTNd9fGh1Du1Ayc/GMFLmJVbKuO9u2pFLM6mZkfHTiCbQ3PZPTkmvtecSKGxgnqWZ1Ld
6su74dto9hSZ5Rqv7QNuI+MjycaDLKbqsx23vlXUR9Wmu0yCFtrz3oY8SVZ3e7HQ2JBzjQo3Xp5G
/Xj7+zteU5cx5g9HkBPHQs1m6em4/15XjYc4i9KukliC4PZspqysLySXokdAFrfvRJuf6wCV3KDT
NdXVLr8GaTpjWEDIIUOCmkZGpdS3rBDam/OzCKKvkRoVV7yr+dU1ls6Q4XhpGGmnyiKqi3jieh0v
T9FfLDJIpC+TIW1kuUSJUrLTP6l1rACqpLnQlNmbEl+Gya7ewT7Eh3p2MGnldbVNzFzzREdd1E6F
9iilMuyRzsUr9vRg2xd/UVvCFGB+RhZmKqc5j6crVaHxqrpxsQlGAVBBIXJiApqk6Gn6GHbT6Dkp
QuZIr4qzzuu38eAew16oZxCK4wZ33nC7f8Uqd7gVkydzlHhdbYnXLiNgQYjQ/UZC9tZ20WqS1cDW
X8yDHyiwRqssMS82TNI5UeZj0ZL8FMr5eN8j3h+GXjs0euJeAGAhIJfoGICzVUeUD90GecH0WYbh
IalflKByPgxawYCb43gVBUDCBL3DOWuvzqR0XzK6F6taTtorEd7merRwUPz9lWP+262HiFewHKCJ
Zv3FhUPerNlpQ0Y1Y65w+zd50K36Wo+epNUll46k3qDrwRYF8AaOShmoX/VRYWIN8x44FJZR0nbl
M9I/7SpZ3dyfGS7VHyMhSi4EuQ5HQDrWSybFO8WBZFqpGetAI5M4FEpUG0dKzDF6d1lRzlUaTTx3
80WNJQ6kpWyHXk4edGjTa0ml6SWpHXkYahPqLr0gUeKHjX1NA5rOjmShbpjVt8Fmw7eecT0BirZJ
jTAK1D/TrJ7udRvNfv37g6hpkJ3+eANqDK2apuFsFRZMRzgIf5wB2xh0eKlU0jOR1Ge0WxLTfYFA
x6m9CjIoo+7cl08kseG1hNhha5uGjlKAV5o614MUlh9No1+TmYAFm1z56pzY1H6ANiZz99ToBLYg
qWvFkZeeOgHrdOwfYtRgVdt/LiP95RJp7RcoOxcRBodIdOdkcM456Xl9dxIN+SLQ4N+Hqt9CPn8g
Fm4V1OEuKZy3ztDWADa8mSRWAvu8KFiJLjhRMDxr9cXkFDeK7rNp2yF23sXQjYUkN8h+0RGrTJgY
Zk1SHAGJ3uQHK6OWOBHmw4CAFRGtlU7zXRaoCvRt2oSbIf1wk/fEec+nF0hgSxaefsyCA8LYENj2
uB6fUD4k36Z0lVus2x8C8nNkfcmuyJShvBMJ8tyY3wcgWhHXS4QUHzFY1D42Ci6SVwVLBt5396uq
PAUIfHvniLshoS/RIvS1qPqTsrhvrXVSbWzTI4KS7R5K8tDd6XCyIYuV4NlGTlbEvT2KHdCKTwAD
D6pBInG6RH3wDu0xEsMeif2jpdZeFWdbs9RvAWFu0tTPGrjYCuos8rgwRWCE7QVLL3bs3tkTn+6p
dvvYZrMv5pbhkmZDbD8bcbSSIFvnKmWAQfnc4o+T8KJpklKeVpRrJIqdnb9VgX7OtNlzk/4xJGW1
Soxta6Nu6TPnCSFXJcc9q7R9Q8y3qRr5Ck/lAxEIu5gAmwCYBa7ElVm+uWW1Hg8ZopNQ+zwStTKT
faOI6zgDEqMyXYXXlsAhUYApblcdHjQ74o/Fw1s4kS8yX7Ik2kN2OkXXIAxfw1k/IVc3VkM6fM96
JlzX+hqH8hA6BkJ2d0vrdi22I+tvpB027zZTygyI6u2P08TlEh6D1zb85LBT0ckKMF7M6jLKtUmZ
7MUIia34kitUo/VwrUw/wwXk6rB3LoKtNEEqHWfrUgPlHzM1P0m9XruQz8Cu6EwzxnPXvKfjCwXL
KvyMAVZ2z5IN/+sQZjtcxyalSwAVmDe6jvloi1VdgVTWRQ9CHMP6BYcT2Fpwc27nCfuI62YNm38O
dn3s2xxMwgCK4B3uXOgb+jXT3olhaCjtf5ZQIqlcIokDZp9pEOnbZm/U7F4Mc1o+S5CTj2VD4CRK
QqdFX3J/xBEJT6nLH6dOQCm6IXZQxUxude1ViYVXDa8EcECMILzyQ+idN6YqGYfTLhHKWmfyngI4
z4TGU03do3Xw+Zf/Yo9UrdiSv7rhMEyi9ArQNyyttu3Mb8UoK2CfK8bGzPpDgSSM5QRsctjpGHso
9x90Lv80YNWUPJY4sFFhIgMm6dMqtmOLF61mgeP2B1jdOLCALobEczbJEX8BqsFzJucD3boHp9Cu
VoAcVwDmbiQR8cKXYHmMzngKx9KbKJcvc8eQL/BFAu+4tUOlwMgI6ajIUFudNOoVGk3seuukh0y5
5NFj029DgJvAiKJ9jRSt9+b6kMC+JWYgPFVQMCJfcFfMp8j9TEoPCOdXkX6LNc23OraPTbV1o8zD
nLeRBjzPLjzDJttEAZKghhzbKSc5kqwlejCZw8FukldCBuQG12qAGyj3aBuKjT5M7dmYuo8MM8dz
TxcccReADRMYap0/IWmzHvGl9yuRdnA5wtQDV5SipLvgEiIBkKwRD0eogaJR62FjN1/TcsquMcbF
J3ek6Z+UySmJTMYHaUBuIDh9gz7FhxNs3Kp0slbAuA+Atu2DUqCy1pNI3ZPsy1LajV8y2+gviG0x
L9ueJtX6LXcWAE6QpF5TuumholmC7lK+syLSWDpe0EzCM53aah07ihfVpidozb11XZcdCMFyN03W
tG+qRXVkqu38rOaFeM0WTvHya5UjbR/TkQMCg6fhmBPZHrdM9h1CLIn39ESueCKi7tNQNOKU02pc
3M2v+mjlj+VYk4YrMhA2wpBvBnGIQztYL6Mzz+dyMFBipsijMGY6m5GokANLSzLstfG2kEyniJy2
uZd4kGOuCqJAf33QE8Qh2IHO9++Xs0uaqBqG1FTmVtieM5m70mlHT52qgyGNyscyNHF3mjFVjH/9
pQYrXy0ER6xNkfpM6pZ0eG0TOKxFmh4/jRWmX5Cw/fqe9xfeH+7f+/H0/rF+fG+yHC8PucE7oyTn
I4pVNjU57tIQDN681TOn8EMzLX3Il1THYECVVIUa5GO5VTi4NPlR/NtDVOR8kvvzotP5fbKq6Lr0
fbJOaIGwkM1gMSHvJt/Dq7FPZX23LbNgWxr6IWkeLf54Hg2+RJA7WkRamEuLGmWpQOrUgUcOyJRA
AykrnDoN937YPQxCZ2JtCVar1yQdrwvCd2hBHdRCHBTx3lOQSLTzYNseqo8HZHGroCcasvf6SXhB
9DkRzgrEzw7l5E4Qy2vSxKS3/lzW+mHIOQWAJGl7M3C6t7ac/bJFzAd2hRYXYzM1vqnxSqRnwAXZ
KjSgucW+JRYC7OsyXJWoTGpVbHINJxt5oaTXn0VDmJRxzJzoNIl4J/VkWyYEUWXtTukMzwaWRJ1x
E7INLJL5rLI5UbAdI9HelpHlGdy/2URiYEr7tjA9nINenmgeDE+vArdPnhY+kbCyPldmR7wHDcG+
3lSyQw+WnMmNP5S1wrxKIzu2rpWRXMinvEwovqHfrhV1ukwu6ugOKYFSQFrWn+TcfKnzK0L3T1nP
PBXMr6E9fzWzl97uyHhxTnbbetLhcwjtQmDCuSQfEG7sISwfxjrzOqRDy8nrJfZwBj6Zi72SkFAF
wSUByNIIMGy2vRPTsxzxxZrthi3rFjkUlhuB7FhsNdjnrjDXVUWasqRW6sw+9/4FefsadPKbm0xP
Je4GjQw9VfWi0PRclxmZje+Q77IPwgx9m3s2HfGmttKLAyKYe/1kN2IXZaGHmi5yOh/sCbF9lW8z
oJlpRahXzWLS2SltAYHP5EpFHup6GREluaKSp0pHIT/NKsshHd6ReC9B8CbmjObD2hhUPoEJrlRd
3fZSej2N2HDylULfmILoq8nZUDHF5+KLMPJITYIsRc8XCZYJyqB5GzTnWlvEdHOGQ7X0FO6FDMEv
rJYnjQ84qNxCHXW/kjSF3iPdAKtEerQn54S+DvE6O+aKoUErUZRAEeS/3RMMXTivKisMrUy2bl9s
bcNirtfYGQMdRaIvl9Uqzj/NaY+WPh5LS0GcB9TbHqlQX2en2hWJu+lcxgfW33BQNiIDv0voYTAb
u2oyNgjrUP4WGzdUdoHksk6IQGy8Jg+39jxw9FJShjacUk9l/eLWKryZCV5MzVpTveHEPTZ1eSKG
fmMRaAmiwStZ3LNCPRif0zrYW3N1nkNSuxkobVN7YWd0sNDTBCoh8U68ZZzezoPqzyPqaIHEu/GH
atx2Qm7q/rNrk5tRARshhdIN7IdJxdVtVG+Q8S5VGb3QFSqHCulL4Umj4W4vX8qoIa0HJLlRnkPJ
R5bCs2EV1fG+12nrZmAyFXpPFG3CeNoLo2QJj2uwY0vZMaxSy28I3pE2yhTq3eGjojJMteYhX+bY
CClSlvkm2KC6H7ZySn2MnLcSYLzZfVJmitMD3mDySCg7gFHa5SHXmm6y8HF8rU/8WU4seqy1qxp7
JntvSqZTWwzPtTF7xVz5yF2skVDBZL6F8/gts5qD28fH3AWVpeykne96gnfLQj9UZnDQqWRwNo9R
Yz820TbwhlS7IkbyBBk8GufR0NNzLCz0IeFWEgikuqgjiq/LOl+Iim41cAej9wK8b4SYamq8qxl/
QYLsFFpGbFe3SoyjQMM+wQIpH3doQbaN0x4yhkCaE3ZAW6NWvtRusHeBoFlKcBAEl1oZ93/JeWRs
njLYhzty+1YwWlciM3y6PEH9hd37e90YiBincx+IA1xB5hI/s2gVlfMW7kxrTUdHoU0ksRU0KlQ9
7NLZm84FkhfrlpDOYQAFA76JiKBLMV2i2fwYhiejSK7sVtGOF7cpMg8xKHBLB1B3rY30VE3qoTGG
3RwTCq5+VRsLteV4cCkElCArBlVHIEygMRps1Wk3iiMZm24Ew17QK/l5Bb/Xtjem1d9MG1wbWUYG
m4J9LIxtZuQnAYIJ+3szsCbeIcfdQ4D0UMrs3Lm4OEb1uQl2SSyIREP2gVWtxIsx4hJooEdJWISW
mntFYW91wgzwtJ2xPVEhQeDU1wBF0aZ2quoLQz+NLiGG0NNqB4mOjF4gAz5FBouVQK/2xoBw5mFi
4QFtkKgZcj7y5Jn14COy8hvEg4sFSbF0b5ReLyY2RjjrYeA7A/Mh6K/PKrAQCz//gI+KBuNuTC9O
8+J+RYmcsA3VTK9JiJ44lpnnqO1Zja1dasUnxI0vio2aUKO5ZWeUcsjnaYtDrDq+0UHQ0uyfpR2+
GyMTq5r4URPtsqw8LfMfEYz+UmvIUAhXbre3LT5MZJw1074V/XBErl4xcihb0mC2FUEc2kyIKoGj
cWbu2ydDaQ84STazMnkGXWYSiW82EGoL4HIf2VsgQ89W+64lMG/kdBBdeVDViQpIt4vbdDODNA1M
OL5VdwAGqZJhaEaEVgbxBfHz6yTkgyMgTMsZ5aGDJHsGQvwYtnKfj+8l7iltLiES01oD0Kmp2S6y
rW2aIedlsWnrr9lzMzO3Y7dxxLHIlqULNt8wLF9mA77FkBwrMz6PuN1yB2IqDD0ZxOdEcx5S3rqZ
R2Lkw3VMZoY09ywmSSxh+syokBRiT5nmIS7CG5XAQxPJW6WM16qLfEeN9vZtDvD5pGclwNVb6+pO
xY0VuqFfkPttkIrXBHR96vxsIaseUvB6SkBgk7bHvYbyuKBZCGYqCJ4VzXkVIJ5sad+6cWlApw+G
nmwyxOqQRbbAth7z3IWTGu1nHfVRZW0UDX1UguNQ0a7Vsl9GKhWY8zUT3b62J2jSxcsUzI9pMp/0
nMSx7monxjOl6FNmsobL9IMxsAuqucEoVEEF6l3rMNjhDVzIOXbKkyPMA4wRR1r+CIdYK8FYBTXK
w+7VCb4hOcOCTDUgbHG/buQ4eLk6HrMi3NPhPdZcBQNpbMaSwCNT5v3pE8k4e+ISV0FewLI1PzXR
9JirwQtmy1vrsPZaRspYPefsGadSfWekfHVZ1Zk1OjwFOxWESjdo3605uJKxddC6cs9WX5StD8H5
Ue2gjEbfs2L4EtOMmKv+ig3Ai8GYWVF11kSyreo9XLiNJBKFLJanfvGRY3RPw4SBwPC12r7RruGv
NK+dXT6I3iD7DGxAciBvAHy3uuuT8NHJiWad0Npif2lj7bFJWmKeAXmV08kpk0WZdguL6HMR2b7F
Un+5xNUk/JxZ8pDiAkSKfetr4zjqB0V2iA3x6LoDoO3s6tjWsWVTOI4vKlNjX9TAkPUHqoTf5iL0
q5pahAjWCt3dnkxHbi+3xnFmB7tYNKceQ7A5fs3610rYB2LpSMVr931gHyWOwyE+MQWwSgecSjV1
8XzQNrTfG0ffdVN1ygxqAoY49hM8bhWjHa5PmUWfZBu/Gan+ZIe2pwByn43pUtnPmYNKr49RdolD
q+NkcYqzNO2TauByc5V9QFCxivhwREruqBtV86RubQtYyEBKPfvbWJIANejbziYbNEm2+OMvpPld
E25jIFlc6JTpYYzR+QaMuqrKysus9mC0+lOv2oRymDtAyedUEdsY6m9ofQIm4FfRSBorW/xPGqgS
rJ4e4oKzcDI/U8G7iOqhccdH7Ocr9njrJKFeZyVHdxofaO6XboKqjkXrTPUjno+63rwq3G8Digql
DrmvWAIqgnVOd7A6BIAuQXonQul3KNr31HBos+tMobG508hAnLqauyY6sPdVbO1qY92pgQPUTn/W
2uKSp1zCbXjEG0Nilv6zLLpjGtF3o0zRpjaMIIGhWb3C9lkwwC9ZpjFODx9ytBlgXdpB2b5Pt+b4
mqnGIcvni6Gm5z6W1OGA2tZRjU4w2w55+ajMzott27ewK6/aoOwmLb1ltO2kvs8zMEikGhERoiSQ
VWKqzbm2l1O3VDJPRjFA2TdWds5auzXI/YFbkM83zU0u7MUfsjA6Gf14UJsvYxydZGC8T/lEirv4
ZsNmt4xpT5jfKS2MvS57v6QsK+MejK7pJ9onpZdrh3SM5T+A/9rre/qISctI1R0PFZoMGzCFLRCf
9M7GVmrPQDiZZcUJrvheUcPdML6Zrvk4OsX7XChvcR9elQDpNHsMcjdwovSrcWS9NW6r771JiNd0
sSm66XC1axYTNcNePC3WysTD0MferX9wLQFukboCWPxWRrtS/1Dy761RE3KqXjJWbi2XHrnxu5h9
EKUOxfbGsPbGoN2Bdd+T97kNVMdrWQRrijimj7VRfqkj/C3AOjIV8ncKVC5+5R48MkBdRd/u41K7
xQObn9R5UKeCzeMD3UbqkaReBObWLqDbh+NeIPtcnLaNxRKDtPLE1fam9gW0x8VO8zOoqBOk8qdo
mtmTsalvKKAUOv4xBa4SVBM+GWa6PrwoUqcq+ltp5V4Ncc2eesX9m/fn9zrJ/en94V66+fG0b6ts
A0gGE2dBn+5fRZr7i+rfCj/3p6lL7gjcSlulajyIiFIAcYyETU65xkKTTkAJ0YSyAg9VQE6IUuRy
kyzut/v37l8V+eAusTv8DilE1CHj0KGkLuMZe/oMwypUHKA7GugE6Yw+i/Da7+Ko9uueepLagloJ
NZsLNVN/9WjdjVoVcXdgHhfPlnYXPv/4+UKRoDdOhsXykru3q7crfvvHr9y/+fu/8+NPzO3Yr5o2
IzttORr34s/9MOWoNVZ5kTAiLz9ArPFJL9x4pyq65t8fcDhgA2OGxM8FwQzjR+6TyZH/8lVGo5lD
NyEsdq1P/XJAfjEKLl/1y6FQZFhhKGOpuVTY7qfs/lZTISEkOuLnzAjImW+ykQqKFOWGIgPH9v6n
CrEc0fuX9wcYjt8Cm/p8FNacsrpa06d1D81ycmDfAK5c3vb+1f17teYsMreZVhhggPb+mX77jfvv
3r+XzCUSsB+vTVoopq6aPrUpxxrXd+Vja+dYd00F/GCiaywVF+b29CAr0oSmegdPbWdTNyIDwhs6
nYpDvMJ/xj4pn2qEYDBxe+TodLmNtgZMl28TbfT6od+qgAwRHz7Xk/tVqc4BAe7SWYWXJpl2gxVv
cvkditBVF8SvVcMWdhelEeoKKaC7711AB3CeD2rfHvOk34VkK5s2FaDU18JsY8tkO1XmkRbYYc7t
R9gbl8woPNjEuX2OW40TU+CuEcdKjY5mWZyzRt0C1PUUfa3dEQwHaLMkzbq7Qin3YR/6QCC2yTIF
pelDeRyqcJ8pS7LKMimqm94WRxKSHsASPVNO+W6iaAvKI5BF0nGb8ikWqd8TBtL11S7WzX3jEY+N
MA4jTjwhXuyJ+aYyH5cePpNj08ynksWDmid70bq+ATVTWijtWMHKn5fDMAcWytF0wxW5gjUMn4ZE
vw7MrOrs6BF75L2yMP5o1caLkiP1tX1izDu9jrZ9fzLvyfaLJTlYBShooW3i2FaI2snZdoX7CvJt
tXj80QKA2NngX6DFsf1ZU2pAH+wByvnUE94ZzUj2Q1ZyBBrW+Jh7LfGMLt2S6IC6C4u5JIScUmZn
E401kK/UPIMlXYzZu3LJouEtJAk+k2NdEt28VdVNt8dnNZ+JiYqfO0NSqs/wZbK3jbTHpI5Py86x
y3QOEoec7Ny0LTD/qd2NGPeVRiSmPS4LSFonMy0tgyRlOeyN/6brzJYbBbYo+0VEQDK/apY1enb5
hXCVXcxTQjJ9fS+o2/dGP/QLIWGXXbJQcvKcvdeGhdVCzG4KY5/SSqsaj99tbxIqoJRBq17DWUQw
r4egpuhQQsDeRby8rqzX8/yekc3B0d4bsuQKk46ZwpUZvRjek8EepSv8TW/622joNvklOdJFXuk5
GkFPrMcRuWJxiLUnCxs8e4ZNnH/H9oeT/TVbcy08CvdBbgIXGl6xc+A0djp2CJMI90xtYowoARxj
o+oo1omn6fMtPIITUXaYtgQQxcdSZUhsetyqqECnkH0zdm9AcpOLbmIMVh6vDH/wpgyrkxAAEwdn
i5+Na1htCtvZ9sGVKWGEzzBI2ztsl18EPO8bfllCcnpMXoKV2l9TyfBjFibh2UyI3XOJ0kQCvYm5
pYS09NT0RRxR6DL7csivJM2P7DZEHRVuuRd6CFqEywwPquYwgIa7ovUWTYSMPrPchFBPFBGGPXQ4
2eNVs6aVoWDrEyepd+ODG7m/2bxhMNb2dVi9YTrdKi98sDumBJV4AiC9Bg6+xgm1wn7GajPMig26
x+26dsUmCe1Nuk++IbkyLriIkHD5YNqi1mZICco13SY6b5YNowIOOVOeKS/PcQjoMxDcovt9Mfq7
yQnuzOO2ZsvHx6Ow6XkRydmMkWVr4T7y6VOW1jZFhNGyQ1LdH5MfOspwG9EBNSv5YPr+Q5To8LpJ
zWubvc+Yxe1sSCU0roJpY5yNlFjSBFqsFIeBUM28lhu752pDJpESD6gxoWh6e9ePAXnPXJx5TYfg
R1e/c/SmuLGYr7ek0KF7fQix9RljwgBE32R0QtsQ7FYC5T0FtBm3R1lRh7iKnIe/o0TwbOh0zmCA
FrynmFkRPEy3acwPJR7lwEq3LhPlwYjOfjpuG3rFxPcc4ZjuYZfkWfZXBdWM+z94dXuI2E+ooHno
Ggpu8ySyin5ouY7y7KGCJRC6HybG+tIi8TGoDkHwZhP93tBxB/ByjOJhn3HLsDtnhfMIULm18wiQ
K12i1ohG1lgqG99CbkXUlNahYcuPAZuXOvP37LAfwrHce9WfvEd0ZfrEohFt42IDPI0KfXBP4yQ/
tbb+EhEmbQv9ocahaTFKVQOWZmzLlX8LEvvRcJlG1NVz4xA0ourm1GNLGwml4l5D9yqd/H0Y1FsS
ias4foODvtP8dlvBRp0Xz4D8JUPVEIIRRtV3a8bvY//q4pzRPVlHPn4jv4dJjFcWqq7H/92ZKFJy
bc6cgczVrSU7S4OGoKsaQo/qLdxirgGPCF9INYx8esz8Y4kj370p9qF16KzNOEF+nQB5jmgb6JtO
eJjCAVJOPi1Qi20AXkqkVj4uc3cEzYN4XaFZzgVpT5nxqJFIHSlxHNrgbwR7a3w2q25CJj4PoCDW
ReabDTImxyBu8ZfG7LT10NPl4hKamENZQTQ5flQqfoXecDet8iMso0+zlQ+JWxyL1PtgPLsuc1ZE
nd3HvCN20pBunYn4DGU4L8wS1zJilsYt3SEdo4u/+sq4T4N2NAp1ifNnAdkjicfnyO9+idj+niS7
oNLG4clGvCLHDkU+IeT6UwPegCjTdWwNa8nuznxMjQzXW0JhQ5nUDezwNOT4wb4qjUvox8+BYd9k
EP4qNe0FxPZGFeqlKZKzit2DwJZFtASN6V3ujhuXzB2w82ubNXREgGD53vO0swNx7yHN4qvc0ADa
YgPcmDBTgnrYsuXcBDTMy9nhlkR7LzhXHrduC0YPEIuS+KUx0fHLrlIxHiOdfgUEqII3PxYJY2fs
hfLRm8xj55KSQYUQRkgeiJ0ZuVl0gGgt68JyOH/sd3lksTzc6YPhPSm24TAeQEIAacdfBl/WDjTS
nNqHuqRp4lzodb5KIc6F756KimABIPwqIXczCk5SZxxWJRsCqvf19DkEPta/5BgLwJgkLOohdzvT
wxPY7GAqc1Mns7U5J9pnT1TFgMQtayEdO1QX7HoUvLzC+oModdWZzSqs/mBpH8u7a7zlVOgFfIVm
q5PZ4MoPx3gxpnsONRHISwjpfZPRYElOgftYdn+xn9YHLbor9ZOz/2KviQMTMJZ6Mft9Iw6+4Lp/
LNw3/DOmdxzfjABy50a+kD6a2Uf9J18Ht/IjHtAabZpq50Oz/219+e+sKcCHEK9dqyuk0qO1Gl7Q
BFBk1LxtDNqfFUsljnFvp5h9rCJyP/523YoESz/l/sQm2kkk97u+vRNtOzFoS60TDNnwWmqKWGHf
M15U2j/HvWSqrResMUDuaRXXDzZY0JXhQPeLQ+EwyUFuxy8SK4c4p1U8ugrNH6JEzM7FoY0ytV40
isSWjQdZ8J/CRA5LWrnfTak/23k4YIbs6j91pKi8AtPtt+MAW8cySg3bgdfxYWi3PV5rEKXhJfd7
1XI3Fe3G0myKVNgIEDYpbUERgXOmtxzs0s4s18MsPy0GBuozqt92LW3bFVm9T4jsYdXTkjd/EudM
p+fWT5G39TqiDjHhd6/pOBL+AHTx7EcoZks9B+A2C2ij/x600SG0yGDPEozlJXb8chPbk0uxVZWX
5VwKuvQQqEnuAa/VMKzROZa1GD9FWh0b8gMLbIcvuOnTx0VXI3zjZTmVGtVmbIuAjxGDah3Q9loq
vbzGZbfhTqidBL3L63KwInzwKxupEEkqVViekYuPV5mEExBsY7xObkAXpbY+l1NMhR8M/ipXwB/m
bdJo4M5v1PJusZ9k75ry4SereVfPak6d2nSDGhliS6sNz8lorJqceVrsMXNZ/uVyqAh6MoT5GKTg
kdSIc9+oPXkOQNmcl0e2Js/OkF1rJzUelp+MCIUug6Hk1tGrHy3R7WfV1kwDIUducurGixVTZs8q
cm02/EYd8lDBm9upMmBfPbmnPuZt1qoyeax0IpAr4oHf3Rkpm4C83/zLJflH1tZbsoCjKZ++0ujL
ckbtV61P004HPXtIKhK2UDvgAMWsn2Op1k0ZXKRFQGUmBvM9zxmQ9/EPapZVmKb4RCYewbe50JF3
LDpV/qM+GDaWt7J5ZpMFwy2Z8j+9F+DOtiniPEPbNCCoNZmb5yWWoZ6d6KnJJ0trmPBAy7Lu/lgc
q0637gGpwJHdNteM3s+KqjDFfGuNH5HZ07fu6/7sqih517JPUL3iUkhyNfUwc465yvo546Tfkt+b
nFC2G4ZyvlVNgF0N2g8LWE/kgZRWcUznrJbWeRwnOz2HunbXW6IdhdZVJzKQk+uS5zM0A6ipXkc9
Ew/3vLDMvyY0aosxzPcQQQ/m1WarONEeDL2sMLY1TrIPbe0vg5RLaNfwM/sUfBdSWCxaJ/yG7kyC
9AoZXaaaHIM8Y+CflHW+SVR60yTpdHEb9yfbqd1N1sj4d1XdsN5pDPlFul0uk9rZ+UOSPVuq41MO
jXaVzhBwGgzhJdWFvYuf6PmXWz+HACjpxpNWJ9MtbL1Px5Lgjl2Z9iu/B9wS0URLy4xf7/kJg3kj
uRN1wDi0M1/7Phuf54k33mu1H6AzbgPaUdi0rb+RIfa0ktwvp60BPI45YRn0DjbLlR0eksQbX7tG
oIbetX3ePwE52+ZTJp5L+sQkM9pvEp30NZzjUgO3t9+ARCCe6jom0VZt7GGzetysC8bcFuETuTK6
l5CMgJsAEOP6Uf/SMgFaGWMBKimZuhcqzDsaI/vqj1r3gksFGnfphjQEZgR8PASn8CllAYlWVVJc
3DDqvwZDoO3OVf1qYsDayAJyhZl13BUti3tMyBXc6Ad9Usl3OV+RDYSru0M4F7VLma4DYGGIC9Lw
xdLRDqdD54DKpGZk0/FbSm5TeVOQxaulHtO7PqaRa2QPQBFi4Cu1Txqs3jxPOa9CINBoXRvpf2k3
t4m65YJpA6SCgn8fpu1N5QHxmFk5HS2nGLY+ijd6rbIn77p0UcvMDgo1ElBOCcvmrGB2Amjq7hih
x+Ru1MlbTov7ctBDo1o1TjuuRw9hmCk78JW8Twkp5s/h/OmZ4PclY+YyMMxCambUzV6dRxfwD+jf
g6R6JEAIkZDKzsnym13RQU0it/Uz9xFViN7e9G492zg9rkdzDC89yOSVMY0YHogXuTZt1K1Awpkv
rY3yY86YWg6WjvNNQ5S+y2NMX8GslB/h5z32k3gvB8gGU9JgK5xnobpieBeTGnsRDRXF4lPBz0HO
Tsu2mtX8oyYD4p2wWeh6sWvcYCH3hzkrclkBREvEKxRq8xqR2HWi2YN2QVnXZILkIiQtTChjeCgN
4PbEW+28qisvy6nl0HnGIct1QLd2kD4UloJyHFFtM6Cl0owfioJ1cA50MZuc/QxdxwAWB5vAwCQk
s/OyjuDpaSg3TFioSgQZTzq5Pg+RExCmPJE9ziXVvmdxiEopT74TZf3qlPP1z+6SC1IgpOVEz54G
HBDj9d2Zo0aWAws58aow8Q4tcsND5MCtGbP0rusWmtPEYyAwA4toVu3zMbWuZhahJEyMZEcEItEv
RJDTsncwNTtxxzYnGB3ACSDM8GKxwPlOz9Asadn4GQR3bmqvGK/LwehN2kB29tuuxv+cGpSRbmti
r3dUfFsXruynbVXTpmuc/JIhAT3ze8nrdm2fISx5P+hItaT7NGSl9sxx6n0/J6ihEqoRjypLJynD
H0VBuO1IwLKEroiixpYDGV5M9y9hX2SX5enyiOmJhtJSHP53SjlWtgEcYc0OAoMcMvWfxM5/wU4m
DtkBCONOs9xRQeyZ9a+DUY8PTZpspOsV52o+GND49rbmPS6nHJwR/84vj/5zTuw9P80fMryel6rI
QkQx3iY37fqCQqlB+G539b8Iz1YrjRVhcAjDQMm0tWxuC513Ofg+SztweDpIjIyXw/Id7nx+TiFc
TmFFxWZchojyg6J7rvCgpbENpW1+RvocEp3S7Xa9yuInz/md56K+eewgFyjwcuDuZ619qRn/zqXz
d5AFs+9wN2280CeuqqLkqGBLrmEqur9iQUMH9UJxd7rCudV+BjB7/gIBCODAuvzHkZq1V5Fen7tR
oskbouwWuvKMMMc9SEG7y6CUfII9pT/1c0HtVS3JDvM5MyqL2XAVpowmQ9pnCOPYJk30Px27zs5m
2l+iwjDvVmMQNV9jIA8J2LyGg9iGzRQ8tia1o/KS7uhGTLOWc5GXVefKHy9LBZsatUHYjMmHWB+/
cfwoH4dBKLRd4VTDJRHJG04Ca1dbwZb6np4IsvdNP8CYXVvWWzcMzUs/tSFzKazPlpeC+KU3cnJj
qd1tvSOEKrDU7ziZgK3q7Sscnvxg/RGpLQ9Ol4mbHN2Cxre03vWE3AruQQ9eMzOnWwDA5LWnOxRJ
5qsfxP99SoZLOeRXN8c7nJfAOed13Tf8rW2E5ilHPnXV4+InAVDMQhcM6FXyF0FwZLPy0lFjuRHg
nyfFEs9GGjW1lyKHF2LFdprWCcXOW2j17Jd0Ee07dHhUsHlwHLkuZr1Oc3EzUe5omTV0MikYMrOY
XnOQboDcVz3xiH/IQYOlToUAPOCWWrBY0E/D9SknitReMWVWSfeQwWu/BBbpgI1KnhaoT2nShvSy
IjjFM+OHjJ59gef0ATEGfBtoS69iuhdVP72IzlmeRJZ4I3oleCTFCoVjkZeHGv3OWwzjMps7QUGp
3Id4TkVF+kjQg8mOnNE12gfvmRE0aQzjvx/mB3eYxt6enR1hPUNhb/FgQ6SrZXbogRlj78gZOOt6
esCyVV0z1OnQ3vz4aSponEYKoHFU+trFq6pnrfPE3dTs/rWS6Wp5bWnpXVoxiqNS1LNyKKr3ti6A
dfVpvQUdzMtNP5HaklQ+0nZ1dZ0y3ylScTOmCxos4uZ85jnuHGoJmrS4Lo/CcGKE4yNxTFoyzE2h
UH8Sx3NIuN8dgL8PsIMK4mZDRXRMVQhywZAkL8Gu7XxO+lVVrZIOw5FMnssmrE//O3hz3Pny1Kih
k2rgF7fL00rJeMUmw9r1OdG++yohRkXP8cgUQGKAJcRi50Vef1ruCmEJurNu5JnYrvEKEb4SUI+M
Wz+EOWnNxEDUBqEXAfRTdggKW+V8zgA+hR7ESslReG7jNP/TFtJYDzB6rkE+GKcUrBGV2EHYTrFX
duq9K3di5txEv6EoaLUebOjJlvslc7sSXb4te75zuXRATKh1pCGtdnTalpNF62ROwlwOjpcFJ1vm
W4upAdgGt0Hj1wB4QtUQAowupaJdb7d+QV+extqbX7Za8lIJPT/aEwAM240TIrnt3ZJtMRlJ81jr
Fqk4/8+pyZdHt+KKABR1taY+eEy0NHg0XfhJ1hDCI5nPLQf+8C8Q6ySDCSvbxnOmXTof3KjujvrM
GCeW07wD7tFPta9flnihGEbIWXrXnkHshc3B8O/0mKIZVwqtYTLnIZCpBydar4Y9xGvu9eWUaRh5
MLf2fdEfJr3tthhK6mcmd0+ex2DJ8GjtkD8yXKRPB7uvrOgyNO5PFtXZO1MoWBVlnN81AqHxHpFt
Vqr4Z0KnQs6eiB+xaOKqMuLyq/Jf9BQD0gAzuen9/CUAoL7GopAgUIMTKmalo9Fbl6YqDq4k3MKu
3AbJt2bi980z/4R0j3ivNjWr1WAzCIpmrawOQOyVzaE8gapjNkst4zaAkxomlZ07Fb+n1j8ZJWY8
8HT1A9Ob+MPtaI0W9fTCetwjItP/NkWaECQk0rWhhbZ1cDKyb4bIfOInOAfdyW3uSA5Sw6ApfiL0
gvWqZ309OY752EH3ZJjHM4qffD9lztfiSc7RrtxNXDX7uLHidTSblZdztYtvrpDxkxH+0iVROFGk
uudEQcnThwki4fx08gsPmVD0yG7AxyD7XtXhuGeA3SHoB32dZtaj1brqyYm8+pbYUKMyF+wVfouG
KQl2biuhjb/8IZfDOHYFaHYPTE5DA3rZAgbYUjGhaR5TkBbu6r9S2TdpNYlhcN/tITiGQ1QdSHBk
F00HCZNyVOItSIPpvjxK6kq/D1HMuTr8iJzSObjsrh7KGntRCXTw4sn4Bzn5S5N142edEtI5taTp
2UHONoV4no1XQp2GFuED8OnHT24CcEyqWpPbsnpyWkO/L5Ejvd6cl2eDbaB1U6G7NoGUbTHJh5va
7Iq7MLIO9wxAiXpS8uCNnVyjpeJGTs7qWaStPNueXOe9cO+2FXn3Qbp7a6yay3JqOQDtQiteYeYO
gsI+y3p6pbuMBSka03M0lYRFd713GJK6v7iezHcRoBma5Cl36jRP3lThz62JYBNS0t5k2TSPVs6g
oMgNf+VEY7CRYRNdSysPtrZe2Y+ZD0CkgeT4alp0VA2/F58FraFkdNyfXnTrZMDSTVBj9GQnaMOr
PP0bdrN2pew/+05AbHcK9epkVIZB03Fj8+wem4IAlorLMVEV4Le2s6iVQViXmAP/PZrmc9H81XCw
rcv/9/tgIMHpMw7YTcx3Q8JercLicZQM28IK0kCYEgw1xNX0nGRTvAkrY3ouc/WfR9F/zy1f/d/3
lU5jP5QOzs3lW6b5B/x7NHbJk9WN2AGjv43bcfPWhd5tR0mXnYTJ9Kk3A5aKuG53qrC+gBDZUPBy
44mpgX1mfPjcGxXjcDRLG5VRaJd4fQ7LklOZCEpV4JkoupzqGU/YVEp58W1aoAuJcnnqzk/bXIhX
5A6UrGBcNx0psiA00/FDU7zKRCKS67ljfoT2s1Sefaxno55GEZFuhq7sT9oQks0cGDXytgUIsBwG
utmS1l4Za9lDMcV/l14iFuHaTRu0jvQlU2ecbUB2toWJsfvX0gOJaRGw214kRvnPyYaa3gHOfM4H
UqoiIP0XLVfqWPY9cMvcU9cM7ubWVr3+UtVKX+mlF3xJpLlBED0zsilfWwNfbRXbAUnjkrqzZFiq
vNQ+NXqJPIt1ESpWJPCBtt2bGJ237KbldvhLa4FlThAVNsvTvuZVd7I1rgM+zGdh2xf619GOpKn0
0I7JtOuMbtxXKcxwQwRb7unjaz86xVn6dOWXdOtcAklKHDUxEPKNTU2A4jbJbOcMgm/aTQYBolbb
OeeJZikUeR2Pgh5WO7MV7sWeDyBSZ8hXikWgasiprTQyfDJRRbslwyhMB6aCdnkEWcXCxkqNHL3S
S6p+HBv/GprSdYDo01Q2uwwtx9yUtggB5/+rcV+fO9b2SGqM8mFayigb973BROE/nT0L+MBgMuWL
bZ8Vd2739ZNJYlUzoqxei5ac6LJv61OGB/3Ey/C99fJQlla0F40mSNEhtxgfAx1kdkTNGc3Oa9Er
fb+cWg7/6yzDSFY79MGE01Fv16vYTPVT0rvYwYNWP3Xfpp+oE82jjtDP+czyDcsBZfG4ElPKmHDK
rbPJgI0BownvnhUPVkVGRtSKYCGs0vn80Pc887w870P2FTlq7slT9sHX/SsI+JJPaZ+JC6uct6JJ
D5EwhQGJ6cMyKJzlc9q8BVFA/AnZFMWdZ/+aWHZUL89IPmseRy9vdz3pphtt7Gi8AAr514kHD5Dv
ZOKRQTBvi1REF375qtQ9MAvzV/89FcwY/Czs9j6gVoL+KkiebXXL55++nGq0am1lSXVbng3a0Czf
lYgBZa2cHksrTa6RsQS4q+hXGtTQ7RtF7EDhq4+cyOe6a+5kRf3OQmGjDiZzgYGqzmi8TY/UvsVm
FKP+ZtUdjjS/N/gEzV+l8U2euIFFyAJnX2jxRzA57Mk07wV6THmDFkfnfDnv8I9Q9NG4hje3dPq0
piTmYX6+/Ie90XCR9tNHqHXs/Emo/d9vXJ43eryFOKNRuurOeTmQBP6fR/87J01ituKR/FBEb8gK
LPQ90qJwNLA3NZ+1yndGSHolfCb6MSDH+pEWA5DQle6KCDc1zU+/2OsG/WRi3FY4gd98YiW9mCQl
MtzINpqOg6T8Dq1opdoeiQa8K8twZnyKu0rp/+7A71JfMv0EWZ8F8lRayS5vpj2ipGY7SeOuNEWo
psQG5Q9EgDhefVWV+ZhVXkKKGuAvFdr4Het3cCpIz4LD3FBHYsMWD42Tr5k3bv04TqneWYSNrPrC
WtWcdUGGpqzFq0pgiGiVYohY0ihBvusHAcPr6BGsIaRZvWNChYVGR4Rb+jnKzfQLp8wTg2SYmMTm
8CNxAyZz/wPlO5rbwe/PucAXmXvFk+0jdQlj+2KjKeTtYj4Tly37raQ7BA59mIgufe696qUI+bR5
z1E+nKOErkXQQzlr0AfHLDUrWfu/glIe49Z4ndcSeP7+Jm/Ld2dQ7PLS4tHm8rNNa52nv5sivA+h
+j2/pYlpUkWSHSV1VEVMAMPVR+vwee4dehnj5F6TXsP7ocR59HyGrBhgUyx7fhK8TZ3xQqbEjRkb
tpF0oEB0ot+i7j5Yz8j+0IZHvNHlPjeNjWJ+XVvix4ycb638gP8/rvJa4VGsn2SQ4Ldq1rT3vsmg
+q617FxJNpb+hCPCa9sdv2nnhLRTtPRI7CUXUxbuUjpPK0mpvRI2wDKTEbeFvDGdaRgaTrZmBn9n
yXq2PAfMwwmI3xOzg+BZNrvcyZ4Acj8HhXOlZ5asHXpXdY3xqx3il1qK95gkz61BanXnIqNu54vb
zZ37HNZXh1m+MyHjJD2xy71+85Lh5vvmLStJT076eu3Rqx1xFyDWwWvhvTGB88b2q+n8n8qybYQ4
OM1xfUEAddeRyfgU84IKzd+ehhcyLHa1OWq4k1MHHR58cBHIkSKwPdRDeaNl9GVHqCpRV3KbM8IV
CZ7foajTdd2Gd/pjEJvRpUZJ91HZ3rvwNTpsdnZilEzstZccjaoll5XQgyQf0TGxZRtmPVoVzLmj
KtxU9ALKCg21V+3D2gk3bsiNctKNU6nf6iqrt9aY7f0hhyMy+Nhb4nwfIbRfdXb5SL1xjgP6fLJt
MSukU7OCznfBE0lyba6QcW0oRdtZu9IJWprVvTWyF9+Oje3YQJegxba2S8s7hVP/JlMHd6eT4uox
eNcKga7KKTetzbVe1sj5hvCHDJQA2fSGu0dFh4yc1oaZSJ1aD3yWKxYPNi1N/aR7cb2r0pL6HtA3
upN1n2PaRhmD7T1LQB+4MZ3RDOI9g610ngCmCDKrNkSiLyOi78LHRLp/sriJN/HkX4yBn1zQUium
bx8NGwoLHMkRNISGhvpOoRVeOXJrpmwpR5yMAgvzYBxGG7PZUOvGekTqXue3oArJ8nKbdy2SPx4D
1xnz0KNnJHy4WE+G9qM52keBCKUM0UQ58mGkWabkgxqcU2kXR3Ap2aZsQ6aXueaQ0mn9slNWw0yM
v0MvMDEm6vYKj0G9NSK25q5lokbUNV7cxA2XjOWY3hXVL43JKe32JqGDK8tp56j55rnO2neKpx+M
h09uFHxT+e69kjgKD2O8NRCMVlfS3zi/8Uc9pW3yquHmkt1f2pfssTTbQGqCsSSJNmaJ1EZoKJbC
EOtvmjBTNst53NF8KqnSXV/xpui1WMnY4AVGpHFa6W8rb75GH0IIpmpbaQiVjOoTMy7XQpehFrGM
I2ypfSm/iW40SESNHwMr2rWsvq6DojMlMXMnnHpjWm17ZnT1pVxoaV50Kuox240pUsOueOmm9Dus
WqbXTvNupqaiRWD+AIaw1wWG3GHELenLQzhNxqXLh+eoazASQ4XpzcNM1J4B0OY2cRMYQaAFdFdy
x8Z66juAB7KAeLwYvL+fIgOEX2E6HX0X+0cbxneU7PRLDb7D07RN3URkoHXBLS/UcSKLALmtvHTo
ObR+2gY0ngjdzq5+6f1SJlQVSoAbJSecbBuVIcSGFY2/FyLNE8JCDJhXWbDWQRN4ifg2DERZEWZ3
MbfL62R4hWE+PvTECqKfx8URovAU7rn1hQmv1UA70Ulq3cn9YzsDohrZvmp+tPVk662ICTiNnnpR
c74hk8TBrF7J2QqxRiV7w23HreMRx2FC+4N2Dfk0WkGG6dZW4B9cJb69Br2uxwKERXlYE5hFY9Or
3zSvvUnD+xvmgbVSBeHz9Cw6iC2mgUm0uxPO+renUe5ZLJtRln9Qarxx9aidMOXjiN7PmHQdj7r6
gbDOYMvocdul1drTM6SYRCCHTJse5rTqPg6uBdrLTKI0NcoHzenafSrHDabwH5FpzaYvc27/2i6i
3sgKzFcBqYwb6oFbH27jAUhRXRdsyppPi6n8KlXGm4/DZl3ywVgNrfoNd5uhajCeZZ/cQoVh2PUq
iXRvlcU75bfVCq2WvBrFhK+1oOmfOU+uFqlroYICDioBeroGNA6XNDFnBOMAyEUEbIPuou5BrYPs
A4RICNptyoqrcDCqJynJlkz8XjoEEUfEWoTD8X/wi0vV5DjBJW2CKEZcZk/+O5envYnMg4D1S+wN
raUk1t9TFScb5JiMYck1jU19xJ8XTcirwUS0IiJt1otWrRsMKOcb74Vuzaa3RXR1s/rPkg9baD7a
t2a6JgsncD4wzJn2CDKIUkxlc4Wm5FHzXvWh+NM3g3wJ7StoKj0BcnNoW5oWSa79AXSVh6Wi+TZB
FCq5mcc1YGNT99lGtVHCziHdGRMxRX5S3UVrkBqflEhrIAo0ZbFhIB8zQ+aP18VIYsFvOZH68olD
sSziBWtvG7d9fxU1V6jpjCy4lX9CdAQGg0U1zagDGz8BFGzec5f12KuIGkDoHZs5ISl2tndsQgRj
1MeoCtsniboFA1aZ7rD+BquhzH5nrNzCBp9UOP0B9qG+1+X0u4nqH2/EACLYFZNoRKZcxzet0kjQ
eI/aGvFexuUMVKuJ3PEUcnOO2v6L7RzG76Dlr9/Yr5ZHLkQlSNxS9Nf7UHupEy+jG07GpK2+MyQO
q0i/EEULdM1ufg2N9i0RjYeVWawtD6KYm8S37hj7QIa7wdNXfUs/ue+G9yT2uAH4YgTLHN/bxvwL
TS1zu1+pP3cFm4kcgVigE5Tc5Xvkyl3s0G9ngbAg4bi+OBTsbIIxh4DrUahn+i6v4uew1vZeCImC
VEbiIKl/Yh3vYNcV05yaAN0Itb5Z6hZpIExBJijHE9c6wDpeMcr2td9NzBAn7w9oL287aW0JjQ4R
baUH3rYZok8t7mf19WYIppWr9d01TyYiZKpmq2kIECg2Kks4OzLXCGC03S+Pf9dNg/6QuSVZQbiW
i/pxKsW3ToXWTu6XXRnfgGJvFV4kLNG7aqAKtke21VI7I5mbO8YhoozCIqQ0eGCQc4hoXxC7liPu
CYtumxM4dfAD783tJ21NuXY3W0rTyam+o5EGNzEYsEnoc0Q7zwNGqMAmGXnwZefatOq1v2M8BVu9
aW/wIwn6wkW5bwluXded271a2FD7ZHwvaJsYjtU+tar+qqKo2wTwnSO72A3tykT7sTc0hMn2QDM8
DVHr6FzcpmByIGj0r6yaHp2oxp3mBDerkQwU+GittHnI6QBHx9sOtK589Kt2OOlpfiZthFuw173D
S9iNoQNzKQVsJe3MA4eAnrMY3iCejzPnY6KNYCCGdIx85VjJe2TXZ9uyzK2VSRuIVU1e6oDR1+B3
lw0Vr20enb5K1tRUrDr+uhiaYK3YLq7rzHsjVbylH4EzIkTncSLWGueaYiShrAwjm5vKTWfQI3Ul
Pg+70f2tsLjPwTXCo+tMeDRj4BVpg6OiO9olCuXSZpFlicQPAAnq/3B1XsuJa1sU/SJVKWylV0QG
Y3C2X1Ruu1s5x62vv0PyvadP3RcVYLAxSDusNeeYraHTBsIn3hMiX0GJnF08yGltCeSjyiOS5I3a
I2p3W8bWCYNrdswK/mMlauLjrIYk9oc6EcP1xgme6SaWqyTBVeoU5X4MQVUHojkhS2O7p7P7tZN8
o1axzR66OJhqV239UhhgftT7eIruJlu397mdETA9qNu6w9BNLRM5Ys9OuGfZb6tVedDxs61ak2Id
2oTzgFSdKvedNRTI5BtGscyN1pJx7cZcjUIX9ohvsFYNGoqH9H2HVV9hCrapWR8cyZlstmjH3RBm
G8pQ26uvvQqRkN1uQV+SzR6nXndjxEGe0hydWkdwq7O6IsYFjoUKc8T/AAA46uYvjQqRp7ZjfZ2m
IthZFnhTq9Df2aDAFCUlGXaQv0UlpKy6jrQWo80/G3UaNzJh4d9lVA4NcdBT08WIBkuqcelApXF1
Hc3yWwwApOCrq+GI+yWjs6Og+UotS9u4+XxaKDN2ux3JxVB0HE6AGJR5fZYPbbpW4TJqjvUpGMDI
IxOnZATrbdbJTlWsizFnGBkIeQedV0FUsnhHPQMrcKHEVvcRel7W2dYq7mzVgxay0zKMA4MWvAU0
ctZt5lCbVbNX03Ge7F5czI7NEBwa6rzmzqLauHKTtvBSt8A5pmqvaTrijTAR4LnxyJ5hXhVBr4LV
i5bYCKhIIoxXkKIzpb/QW3ysIof0m3msrCfUy42Bsjr4E0v7zg/Vt7B1DTYogsIR6zrCIAiyZV/W
JZD2oqm5U4zsjzPGGIQzFrnUHN5Qot+jyiJkLTHslW4zZnJFYmhIQoxJQcg4vPdVTpiiF7/hbhxk
TQuBsFN6FVzCfQ+zpYeJVHDZb9raID5VDQZPHWm6UXimbUPsEtnCNxM3BcHwCAht5zvVmSgD+74p
BSg351AELl6rEoXhaGOXmu5z4TzYeXrGq5Z7bo7myA7hSjkvjPbCojMVNx3tSIOzUhPunY80w08u
nau/OoNq0TCNzrQQD4kkXW5oBJIw/cvx7a/IhmIZKqfIFnAhnQoZfX5xe9w1FGa4mBCsY+MA/0oi
YO77v2w0aQDpfOY77Xc5/7kAVzes9vQ9USE7qg1DaEf7nrWD9unYEi+2/8fUepfzaTjEFvvSvgXn
yDb+M43ax6GWuwZFHE1VFunsNXaisV6aTGMN0QmuCfCALo5lxyA8RhcW4PgMj6Bjf5R2RlCfKw+2
PQKHzrAkuyJC+DK+ZSFVJjsr6LK2JrNSSYxlGtEcaVKfZfSfgNwXqRnZw3KI6SfsAhSH3nK3YaeF
V8dByCvd6sDicpc5oITCBFMdWJBgG2S9dpx4j8dKgp6JTYnmlZEU8/zM2RnhC6ThMcyS+0rN2kPb
h/dFmLl7KHZP5SwuTZQvtO5slZgjqJHTkfDjfTqVk9e2o8sm0BjQFLjZWsWaDiJuWruG+lrapXLJ
JRNupAZnVWLeU1SM6S7Ur16ayabR8GQFLi1+LajP+JTVVafI7tCb9rtVnkHSvIl88skmzFYjVaUD
nZSnNMq+RgpSfTs+EhBS7kNVr1npD2D58+jRpQq7cWFSTUO5g1LCXDayGKHA/J6J7DE1qpPZ6Hji
LcbmkK5AYWf3it1enGF6621nZ6XxRbgAYOIa76ThYCZMcmQyrH8Zp6o3wiivgLjWIn0h2iO/m7C+
G4oRriQKS2YeF0lWfUwbYLIRvYt0BA1m25BcnN4mB5cUo6THa9SR8VVDZ5ycnBV2l5H8M10chbTS
TA02Pl9+1WBW8fMZNEWtTrdh5aSvFk302Mf4EerjfVUUH6WefCq1eVKQR22bibQT0KM2gtmgDHb0
ynwIvoJwgME+tUHce4bdEyVZOK+VjrmRLJFgXyAKhb1ILS57zJDqn+zRBqPB6Q33wK5Odj212/mf
6mwiOQl8RGCU3TLCQ2nYx79qmMeI1NMaMukQvY05qBtNYy0LflHg1TewukXsZKAk09whhk/FThu3
gtHSfJildGmDMsnMIzrg4Udg6BuGgGNMBCWguiJcBwpMRMjUtAoxibRlK7AShvgOVaJN+5KCoyv6
jx4bclI2KMc067Pzg082x49R090lRXchBcErjBqnYa6xU9f6VydMPzqfnQfpY9/s1oODbgaPfdAc
YiG/Jkjw62rQLwGTKUMpARo2TDIQ0r0TPBngIdVcecpMZhNldj8OxkOc3KcWC97aZ4ucuN3ZKAAr
k5JnNacmMjeEMtHuN36huIdsQe1s09OCSxJKQ5r+yVkPBtTtj02VHpA7jZ4hy4uMdoHdBVuq5eU6
cnB0Nq3+XUXhFrbikTYEldH0qy4mNgIVcdIQyX7LmIKEWrMjCPiiu4yUDZGRdOGk4oRc/NGNzTW+
FGomor8NVf0LDeUROam66vPC3evU/XK/udNUnOSzl9VBpo9im2G4GtwXWgNbYuu+mpKVelRXZ84f
avLBWanpqzat9h5OfopbjsgVztS6u2h6f3CmCAdfzKddawNiYQyo6hAB52VmJo3ml1rKt8oZ94OR
IluvXzN5TAF9Uk2WaLKDO5+RxQqtR9PUX1oVkGvXvASW/1l+S2k8EnS6Zjl1Fj74R64Rrl4D/qvd
n6cwuspYEG+stE+Vk0GsbrAOVPIN6ioUMXydUBSo6QYt6hzt3PFhVWQ8/vbD4Aba7doVjAf5vD0U
NC0cppyxZnbyITjQAVuHc9TNbJsJTPFUmBMfQ+tMG3M+QWKMkmOlvcVsuNd2p92AvtgrGdUPaV4p
fBDGi2bpH+K9rq1tNIaoY1m+rfSifzcrkGoJjlDt1PrMPy7l25kXxyYVO3sedE/RoL2OyWsXfkO9
uJl64q+ucS12TUAwTOiOz+CRD/lEXRgb0apBXCJKya6T8QABbMymUGlfTJVZLIzkrxBN2dakf7rR
5HCeJFxSaWIJoO6GMJDVUS0+S6O+VxG3eBPuVK5vskwS86XEHYmC8449Z7/q6vziK80fRE3bWCaf
lg4qwO0+nGsTuvvWGO9VCv6Vo3DVBuy9paPAzSnArcjus5fRN9VMIoOM8ntyM84ZfGs4TfaBIT9G
BtrdxGessycep296xITfjhQic4MQR2Pefze0b5MMymLup+cw+k6IGFgrCqRn4dc0cwRoIotiZk6B
V8+LCuyir6xKNQPruaUUz2lDuJGZGixAUyLJ/cLlozOGYivzATxT9aWVrFRDxplQuvt0mH6FSo9z
yYy2TcAuMMsvFRVzlJNfY+kctRzRK5UB2NagKQu+XUpIECQlu2WMZdEztYVLY+/g5CbugHDfgarW
SJ1KE3UB16F2oiKRw7fXvZkxTEGgiXWTMBPCdaQEsROwPjZ9Chewkwe/7wxmDKzaLjEwVkd0XhZ+
Z4wKnmu4bzaWX1YTAB4LzL1BT2IW3kAPulJJpXFvtN291mN0p15mswUL0p22qSod82aN3bj6Cmap
aU4dD78X6u6CETnMdYwd8VE441uqAwagNiBmxsxAJlIdlAjtDnFIURIPXoZ9QEas9Fg/V2VobCAx
MpyzlGt198gXi0XhrplTK+puZxJ1JH3jmJs5MYOOwlmwjC3xiSlhJJIx4y1airGy3QfQzm9dH/sA
JWiEDObNVdV+Hfj9g9oV+bbL3GdfDM/IRvGT5ANSovBk6OZ9pNERUNHLsXRpV4kpzlqZ3mm2v8Yl
irN9Yunuo6zZZdFDpahPhlGG6O3d96BnkQLd4W6Ks7uICuLKjsxbk+iPDuFhTZN7GZ79rR1AJpFN
4hWhK8BCTh8EPniwVTlZ2y+q2u8YHW5DSKVRy/C6ScX6cotvJGdvOQU4tsI85pP32UzzihXYiVrk
3brGyOiG5jFv+bjc7Lku0I7EqXtvYJNWsvLAPudNdbNmVbBE8nqzZlueDnvDpPDvqvGO2gGCUrNd
O6YO7DOhmYJUU2NF6EVIlNaxrpH2BYVVhzA/tPnBisFouOQj5DkJvi69isaeleIMUVZKwdTXpluk
qbrHUheCjAOy0Kx/04mAy5EYf7ooxIUF6iWE59TW9IRLRbobCwsC6yugAJKwLQ/NGCHl0t9ksn3k
goJAEhq/RNi86+wFTxXIj3xCbOMQcix6Bi50dErFICwws9J4wm6gPNpkgqDz2BrNqYjatyKmwxyM
vtcm5qtZdXf1GDAJ4VRbhWN2Zw7i0mmIlP2yAoxis0vzq+aZbNjYGj/ofO36hnYcJfMUB6Eroz+p
iChsheXg1XF2oSF1DsbhaYBiwsJgpivF8O9U/bOmiKG0+H4jG0oiXnevyvGOi/hEJyta1SyFnTan
91D6z5WwM7gZ4bNW012tBeH2XV9+qEZxpLj2IOuYYaR6B4UOd7wPrjOJdsKDR6tPruMR3gYOPFc/
+lnzW8nsJ/LM7vwh5n92PNUMYJVm9D/8kOorOfFYafHEhEAOLbL74iI5dKP5SQuN0M67SKtSz0oq
oj3LvvLsMPilO/kzm5s5zgwbcNjvEMwNnp259zF4pp0zDL9sKuhWEF+DcSwPdnellzJ509zSMjEb
UjIYNvo4PPsmPFmrmJdbaXOqNxS1fttQCtll256wUgZE+jMMPBPNSsCVesXpY1WvQRg3dCjFbaDk
guH9U3fGtet2Xur042Uyc2LT9PHLCrRp5Vpsln0rf2FZ9pKwjLFcdgQu9l/E3xbRsD2KaN/O7zLH
2lYIyFBTIMoI7YnKS/6LkvglNZ6xzQSeQ5d+xR7vTy/qs55lu7YrwM/qJJWFFdLOBIXCFHf3JtGg
RRydrRgfay75utvkjvrTd8kctKKsjzfiNSdE7dBlEBdVNUNKEpBcQ/m5phTlFaqyL2MKn43DwBHS
AneBegxQs6h5Wac+RZIwdB9MySQkk6GsM51OA9KfRtRP1NvNvWk2SPiS7ux/+9Pg3DLKmVb7xN7a
wm74YBjGDF2EAZMxB+aPQzxkGAOxN/ek2q9yjRo2uL2J63CIYDEZ4FpAE7iBDWwlgePfN69CQVdE
HDVSCSWNzlxWHUa5teCkcZr+zs6qLVOQvmVDtp5LSKKhbVQE/WkK0XI6xkiVW3UfmlA9xGaX7mu3
e9b1iqtKZz3AHvQ3evwnZ0KAYHUB7JGYWaINUNCkDudESwGmfwVZzXLA4jINIb/jKyOaA70IqKdD
Ldsd203EVeOmZoHJQjZ8VV3ST1SLxa9A89nCDVzlUdKzu7IAoYbxe++GORKCPJg78B9Oh7uGKrzh
tleLL31Ky1d2vib9lv44xM7vQKrDqiUEI4O8s0qL4lG6Z408aAJOEDI7brrv8RJEko9xtJ3oI+6V
ccUoRSxlxbKyHfItZbbCJ1dj3ItIgHQhhdkKLn1nnxmrGDiTntAQ5aTJ9CUuEwoj5Ssrs+6QqsOb
OqAew1FuJ6e6pOhn+h2FPdy6PiDDOu3ga4NZi6Joa0OSXGlDEnjlyJojcijBkTntkUZeKQfTdXf6
NJibNJixrF156/zsXOdqjqQGmCWAS3YGtJ7bhH+EWCyatc1ENc7+XTjZxHbJijdh191ap+GXsc1C
25NqRrcuJ3TCJsX93TA7sBNKm32kIJNAdkQg9sM0x4X3IntS++gwBCT+stobqum3qECcxulzmyVf
XaS/tw4Xm5Mqz2FDWXZqxw8RmB+uDrg1HixoB+TA100xrAwz3X+JWgG0rdTrtNQhk6fmOpPUO6m+
s71mRc+WzNWmZktOgcc+/p0q0T5RhxfKRCu75LoJ0qdoqj/kJ1nDFNmUdWzt1MLW6Lk3B5b59tol
JxvJT4vM28GgWCFmgzdBi3ljBxj2QIRsBxAghbyhIXrVAv2rkN3TNFGtzM30pXbjp7ZpcM06K/YM
2RgfB6ZpqdqXqUrf1RQRkqmlQPZGUORl+YxRgCaA2DltJnYmaSsTnbbOiuydKYeTiIyNhgVmB/Ty
rBjKV2DlI9kJLbVzzCUrc8A3OVc+sZOioB7YL6+7GtC7A1B/8EHH+i0kJI3FP2ReBCNptqb1eW2j
clNX1mdu2ORcV3+qtLg4jT2umox2k3vQ2FR7ZRXDn0ssKFq0WUuie6pgPODLvLK4hvdNQo6qlvcs
Z+BBtdRlUC1TvGNWHohtEg2YPDcz6PJO5ygDdBpXl1FyLWEwo8oawVoI3lxkxSvinhmGwPSzcu7k
jKbe9cxotLPBlrV47X1DfJVK8p1Y4luCtIta3D0Wpeb2dRjxPNixfmsVajRzUECDjntF4gZ9eW1a
ZyOCbquV67S3CFpvsldWJnCskBlS1CR61EpJDMvnN0yEvD3iO5/cZwgcrFnCCQ4Quco35CJRU+DS
sp1zLUKYJbtIaJVHfio1CKyKpK5pjL29hq4l/jSchryaSEC6qoe1nnebuidaXkxYHRQw14BjMCvS
lWGpv9ZaedW7HGKXMXxMSfEUkSvyC3NeuE/DkKoNmWEMuURlAbKdcsZBG9yQUPlKcm24wzYUeEPq
not0fDVU49Kp1nuRqmvb1/8kpO9hYe1srwm8Dj3MWrN699MHEz2vmzQIR01+cqvwGZMWpnrmhzT8
UvVkYFf/hjT8WzcoLiDG+cxS+ToOrCGbkGnD0QLiC8ojRmR1naXsumuBKBBxA8jdl6HSHiyhqOzL
Q2iN7Lr8oADVpY0qg1WlefBpuAwoeXmFbxpeGLcvqoQ9J2jN6y0eArd89+kKtUR0s76pnvsaI4vG
PFfR+ejVz7yWh2Bym41lTPdjS9tQDYlVQ8pRQFzLt03KAtqKkeZHSLnhdr1MYVpu1Wrs1qprk/2t
JF9pz4ykCPqeCjutCMDopAEuDfsn5FNrteUX+rF6E/wDMH+M6OC4lI51VjNi71dSxVoxvZUjXKtA
p27OEuQbrBPDA/uOUTMQE/XrDsmIN/UoFNTgs0op9quV82vS2MwCubv1FavczrzrR/hbRTv1lJ7o
A+EEER8TpWQ/j+C0WJTbI5Jxpd6+WpleM0/SCCciCrORSBQwxNnWbJpx3VhsjJIGcB5FPVONBRk/
bOOlJNtNH2aACrVprwY37JV699Uptn+pxUfRUEW3dDtlWTL9ZjRp7+hdbZsRmDrl3Uj50/FDvucO
n2lAE7oPNGMlQpuNZbnVcgQKDrATOXcP3EZTzzJiJZo6tzB35d4QObthOZQbs01Bl2vDDltava0U
K+FxJ9u3zM8bx08IUCV/Nst8aqyAOQUMp4ci2YHYHiN9Wvk+oEUnumZt891WaoFhG+y0tOWLO0JM
HwU1tlgAkQuw+HZ6OOt1ynZPixZQBDhnlUVYgvraQ/001eFrZqD3Nno1JCxEPbN5H7EixlQjU0Z/
mcQ0H92zosTayu3d99YGYpb245/WkRRjOakUfAlqSa0S+qgHtwUoeGvsx0pU7AlEtNUQ+nNuk4Gq
FfgcYvB5eZ0UlAi6M7stLSwKxE+zbCLAV1K23dmCEqXTqN+U5PFs66E6xo14TwF7UIiv74RID4S7
PysxrRoigxUqUBQ4wcqZumZ5oRbfly0AbZ1iSIB6bjdBy1jh22JACrbj3IRBZ0qHqW7xpdqvwmKF
rQ5sGx1L31MTV29SpYWK0PJgJq1/0/G+IGaHTGblANrdylznGjrCUVJew7JHJhpjZswHU0xleMZz
TfcbWMUqTJgqOYUmzeefUXNzlQ10wmyqDnrpgmpKxycSi78LXfV3mkN8BjA0yXzJZ9cVLCInMrxA
H60nXOW0sxu7J7iEHUCjsHo76ZySSRTnG9HI6lgLyKfLYblrlXU55+I9ONSR4U0bNL3NOWLn5ybO
rRqVeoGMp8dAgM0OVWrdS45T4ODX9E02701bIE9szgjkFKKZddys80PLAek4WzZhnqwO2b+Y43L+
HsI5GCde0nGIAdxje/W6GR2KAxpY6XJrpoP+vVvMoCsDTjMz4JgdS67Q5OemOtNG5XzwM5/uN8ZL
dqmgUZeDEv3v1nLXmcGpnf/VArE7KAXzTZkBD2TxzM3lQBgE+R6iuIqZXZvM2Twxk9uKomWFsIBe
6nJo/bz+uZU5bq9tlgcx2TUIeecnpZpe8YbkRzZfdHVoDbDIx/8ehIjYVA9nIwsVjD76l5sCOLR5
h2wzNM+mKMYCwQUa6StqzZuwer6qdCRtis6IyAqqrQ2iR3+giVVbIKn0YSI4YP5kln94ucVShw+B
zEhVMcEaYAmdghQo3DHBtn1E0bq1zPGUzd9uL57rBtFYGKDEk5ZnG0UJwz8xwAIEgjYN4YjQ8U+D
wqeuRiRf/P1mlm9rOTTz9+a3RDogPiLC52M5DyIp3E2niY+4QYefn5TfIqAWMfIhWdqjRMq6zoqK
/hx7cUP7piD6m+w6Ba85RteW3zIpHVGujoOvq5qpz/H/fS6C9plMq/3yWf38mP42k5bpsgis2pFe
vBuVx1o14cctN4dEB3RbZUNDdKL19fNYj07n58fdcjOorOK4HIZsZj9XFsKChSYc2a1Ddvk/p6mp
TzYRb8mr3rDx/DmZ/v+8Wk4uP8n8LQS7M3OkX70tp2TbayBvC4gv2hjHCK7CQ4DAYbd8pM5C4F0+
7PGfS+Pn+vjnbt5kSFURYVh8rRmogONyqwgmynY1fUaEEZREq6Y+/hxU97+3lk+MbgLt3poOfli1
0zFl4XSUY4KOaT4kptIiEWRJkqOLYccNlLCvqujWzgfaCnMwOroHYfvsG6UgirDKmSfBNYU3V8Z8
uXoV08imrBtVlEbEONlYKV3rSg/JPA+RPLaZYXidG7aomcC91MuB+n5IO/ry9/kaOrWV3sbNYXn5
8gM9dIiHIKh4s7xq+UEpo3YfTzbmwkgzTqbhXn01cK+VrdOmpTCc5TxEEhqqGhvoq2Fn/f3yDPJe
3aswug9k4HOE0v9emXWwwoOS0Vrq6bqk7HwzFSe4WdWgbigJtT+PDdoY3BQnJ+alKnS03txdDpUf
jCcD/szyquX1WI+ae8kk0f3zrJ+n4jHKy6y7hFl0ddTCOsVVJ64kW2JMwBbNPjkW13B+TObGsMlo
eq8nkYawcViJMxDW78tT/j7Pik4QIJX75RcNE5tjToBpg+YD/e54jUpT//kjyxNw4QhSEic2cPgk
GQX5c6pZOjslDQhPRTCJLiBEE68WPrX2yNqkKnlVq9RMzKtQumM1+cZZzq9lfDevChkAXoYZd7c8
thyYfk2WOBQC/j6myTg9z+tBSTTvYazGP9Qio1tpJ/JalpuRutfNgbhpIb+7gLPVr5YlH+NEzU9t
GxrX5aFO0hW0SYlaK0g9loeWH8Yo1w+WzmZgeWw5uIZs+LL//YhSsecL2FIJnXicv0/Nhwa6UznS
w5+fsvwgNsmiai3x+vevL4/DNFoltU2IyT/vymXxRUmavvzyDDm/+axt621nKeCBSrsiqdfLHdO/
L+dD7cCrFSTP9RMGICcYzKtW2OZVZUT2CktWSA95DPyTeYVxPs6kUjph82PLwYUUcWoGbwId8ff0
ihUzvVjCpeF2GihMrZKqszfKBKS06kmHRC7/PFpxfBpRz9MVRjzQ2fSHR1aisL2Ha1s9inB6rFvW
65M9rjH9fTZtolyr+ZDXY7gNiameS+f+dfmBWgwZ2T3Idkx0tDgaxjS5G8f+sDzl57HaP1Xs+a8/
92JFu5FzcRp0oe/SVgv3pULQBnbj6YIsYDUVxM/Mna6oGM5BbX4yY700DRFbPtuseIxQ3je005OL
iRZjNSpatHab4dnAXT1F2lPc6+6qqOjFjprzXOr+vgGY2vi8YUaNlVlbK8tGSdK4dwP+JInTrR2D
79KF1RiVdrRuCmtVkbHTZL67jdL22x+6Q6xhGKuiJS06qVdukX6NCSGjuHpzffxtVakKCPwQ5AZV
L6uXq8AvP8lkNvZGEBH9gXibK/qOodo8TizWy05P7rJx+hUo5JFy7Z8kGo4Kky43l4PVOirru8FW
vOWmmO8vPzHTArQQ5Oc2uZ+akWFjeYKbxv5/n7vcL7VUA2rKq+p/bvn5JI9T9k0+CXFjyw//77k/
P1le4cQNWd+ZeqgUBer632f//NEOCjVqmvl389+8pGXrb5fX/euXLz/9eWMT4Aa7jYkrnt8ShU1j
VUtdrKXj/+9tL8/+16/9eWFstOW6LiO8T/Mr/75f7e///vMn//7HbhjXWHbdr78P/esf+/9PylSl
sxekhaHV5jv4+5oROpiH+Q6QphwfK9OMd6DczVKMt6Is+wclGt19IH17RRrBzNgVSFbhucUHI9b6
B6EO5a2nGjPfWR6J7XrclU7YE8yJkZJe9cFOe3QJDSPInew7eSqL4WrIXUdYx8toKfUFMT2BwPFo
P/zkd88+2ZM51ZIuUCJNmqERVVODbbisXaRHPH+tiKl/WG4FOfpdus/xCX17TZXd7baqoTQPFjs8
yluAZ9hoaGy7cqt/dFGRjjUG8FTDhlUSZaw5g+tNSEl3y6uWg5Ll66QRB6eCkGoRf3fWBd0Z1zaP
ZtInZ5NreVVpDkkwpkl9O0cPFgoChXp3nA4V0InlHukJEw0EtCZ5g1EtAD5wH8Ho3uYyb+6D+ZZS
BPFhoF/k09tzXNpL3UNKWNcjeE+NyKcZV6h2mPKwYDB1yo/SH97DjH/eydngqypy0dJs/BOSEKIA
9dp+yXJ7h3uVtLpoJNxpMO5ouQYedB373THoE9MHzi4isZSbkrtvA52F96p0LpmevviOLz9EjAyI
9sajy7bglJp6SaWxdC/oHzAqFcoLJV37Vk2yuufF+FRSijjsByizmdObHmTYgPzKeLUZgaQiogdX
yUnEzrsZaquBdnBmv7VCM/auSIm6I0CmonzSJsAru5O5ZLinEa17TkOKiVje701WpfuSsh5Qn3C7
vEuION6k60TjdNNeGRXq+JS8UMs2WDpy1X8qQRXMTbrhLiCY9GhJNfBEpn0nZi6v1HzHn0OVUJkj
Mn03jM0faFi1gV59tPe2SgkmJzTbn2QHuBz3ha3IXaWO9PFtOwbf27T4ExACKejtXaKlLn8Pyny3
HpprVqReN2PMWoAluFEiWgvz3bpVBWeUO16BYFJUKJ/TLBB/cDs9w6Ro3miCwm/Py3brRyQiFNYO
SoPdeOHoYCInjPasY99ftZI2LcE92O41dmIn3zL8U9t3/s+tRPyK80E5h4ksjXWFjI2II618MGcU
HTLv59pX3FtFj4VLCEmf0lmQPatRw+YQs7b0fceEWoOgto+d7Khn/nBHAaLBS+dv0Qy0B5RC5Ssf
GNxrghR1wbxZJgLmGvLvQUmrW2OUX45MwleoiuMaWXR83/kI7cySNphRjl8RGgciCQCshJa+FUNZ
UTwHuDqEVBL1hv6A0DDDRA11EJl07v1gsM9KJpZt6nx3eQzsydEtK6IyZh5JxLwhmvZ9cAHcpyzw
tgkrKsaUMKRqVhOUhAltIHjo+q9DWt8HTumchEttMhsFRNt5GKkirrB8Uq+pFZd3fRU8ECFAMKRK
m+skDaDiBmmw9wQj20eaxNG2h+r0okTFLYkQI0N79EENdW+a0KzXTpT5uqx0475uTcIHggS2gw6I
tvS7cx2P7IJpAW2JdSY22gjNRycsgjscO3hu5CF3w3fDTxuSlFNJM6cS4/JYpxp3WgtjYsua07kF
CmJjEwPyiLfh7BrUrYTp6MfAIRY8nRE3of+bvotzaQVLFBBJISsh227hj1GsF0prPvpmXW8cpPhb
9nb2uQyjL7TexRETHmgWJeSCBo346Yw+ckxKHzejRnHLpj74UAeADoVvUKi0slNYMiuqlvpJgi/O
LyVsb714LCeH01akCWITuxnY3fGtYRnB9KtZh9hI2nlQZF3b9s9a4ksW/s6XDDDMz44MxDVcvVZB
ojxTVnJYrmjZ6/Ue81m/Gmeupp7BK8jg0Rb06tcymhdwal/fnJk3UGQ9ZdLeR48038X5YV7YFdy7
qU+QiRKUzwzTzDE9i1g7UA+AoHmfufnYTLZ4NPzqD0FFuUi0czNzDUwTVrZW9vldNd+157uhGo0e
BgtiiQoruoBJwtQ1Q7LMfJe0sv4lZzRqiN6u0iz3HfX3ZSHXQqr2FCCxjwofPiUqlSGty4s/6Fdm
8R9C/FVkxtQQsKydfbeLtmHfaI/ulBjEBQed5zcj4WNGET6WoxFRqHcLTlPuRmgOTypZbGDMubwV
zdPU2nNMcyZGqna089Xx23AsjJd1Q59XWHMKLLN2WjYpkfKDSO6sd6a0qt6ovAVPs+viAmRi3NoR
gmP49ePQP0YtSJdSdYGBcy9saH8qAf7ngdMoqpPHn/E9BsZ+gLEWAPK02vfKLO9skUChT+j/5nnP
f82Z73E9orVdRuBsOboD0RMDldGf0RDTBmrt1LhNkv6HQajapsHqeAsM+1xhUX0hpwxrVYYjd7mL
s0dZoa6EihVz5S7DYCWAdKaufoijwrmQqJvtQxlmeCv6M1409R1chstfEdb9lJr0AozGTFBTTuZT
jueBnvVc7p3dD5b+31tKIEcP8x8I1hkh5cBM2tcW7YlYljTplwdJq3qN1HCXkK43mE231dSQVe84
al4YYLEOczvfNEaXPeXIhKEDW9+DQy6QFpTaBkVFey3RK6FE0Z+Xe2rl0kPeKqOmPg9ZnZ0tk4pk
MWNcWgUfz6Djfh6QAt5PlvTQfMm3tkapiUi6PERCDR9j1SaAVcbbeFR3om+QgS8zqsKWtS+oTyyP
iaYELDjI+tYnobutJZkgCpjCocq+tN56KsSQHgXRFNtcxUhT1RYES8syrssBcgxRIhSbUE3xWDhi
ZHDIal4WZaow7L2uhbUn4w6nvEYuXtin/6HrPJYbR6Jt+0WIABJ+KnpvJMrUBFFSVcMkvAe+/i2A
fW/HHbwJg6DU1RIFZp48Z++1iczAmL3qpx+5szIkhjGFFP5G7ar7mO65Z6w/1gCKsvV/avmIG8AE
meYE341OBKo2htldjL25h/iCN3DeMT3mDiS6ueUNeqm7nn+z+VJTYYjWtguiFFGpyhnyVQ/0D9PA
3ZPCXt4oQGpvtubQcEKvvAj5qLyRBVzXnfUalmb7xv/0j6hL79gpRC2HMnTaeydDMlF8pzrlLi60
NFfsN1cQ9VCHaXEhzBZNr93c09TtLoJT+UMzqntrDv1l/gPXXnfPtLE8FHFxBVkbXhtfUuq0dvzj
BXRGjVT7ElaAv80N04Ov8h2lAoCWsHGQTw2DBIXVjGy8tjn4eqx91zZn90BxWiQdVvrp5XDkeyeT
W6Ws0s+KXd82qAykm6g3O9buhu4ln2wi7iYp4rVuoQoLkTgSaFetMoNlNkzzw2hm607xCF7M2p/W
QhdUt3Cu0rQjJa3wjbOK/ZGeDD7EsKjug5r+cl0afIgZoEF6mTzDMH6n9aG9Aa4M3kAvKdOFhffq
AtEIPnB8QG1Yv7ZF2lzQ+EToEK5dWcZ/i/jmYTr6K/hnKLeF84BiurSMbrIshfmHH6qEiyQuE6fp
sqIKAB9RM/MqsMGadQEqrHDl0bJHYg9jfJ7PZSc0XIvZDaz8XCOfO484i8yX88PMzyf/EvOlU1qg
PsFC12Vvn5TcdfYjVaKPWB2WxfQa2aDsLmy0p7YUeJWkVKAmleRH4kFfOgMk3BdFeYXLYl/wv3Kl
N8MjNuz4YNNauDY4P/aaNn7TysRLk5fwqaetbt7vGAYmkARzHChsfHkZVQe98B+qmjbHpJsUutPW
JP7v5X9fVYITNc4/bR/192p0yp02MuHJ0dTRTYeuN9+Gdq8y6I80wn3D0D5aykiSWSjOImdslc1b
ehXkbJXWkK10gx5YUg7RuxeRDg3zI6ptJKFqFdCHQwLRmlF21sdcUL82gpqUvveLzMA6PdF1aobk
vnTUls4B65TGoO1TtkO7RGmr7vTpsvXNLdnd4z2VF+KF7EtqcgrhfDh8Jp28svXlzGZ789UQ+keP
GA0Hn/8XhX6BIBQsWRWWGZJkqCflTC2rJRyKillhO9j5V6hK+CZ6+2GawtknAUPzpE+LVW/XLcVv
ppxon2+APJQ3KyLwvkrXPglu57CwIVBZY0VNwcEQPSq6dQPwp5b52slWmagrqR+9BSxTBPI4axCj
6qKvCPNiHMJ1FeXqwpp4ikrCfTe/sVkTIJIldWJhYZFd+lnZn2yF6BI6TN8IB9AT27+UyPv7v08U
pf8uzMI4zv/SoKkfqdpnh3n9qlBfYfuN1ZOUho/jHs8UwRo1bIK8+4VOmVX4LsE6LlFiA/ByStb1
qHwrc/nGQZ0I3+mlzqZVVpg6XpPpi32VN/BosJHOX40c5zdJCvE695GpyomAmKiILTrNtY8jTJIH
aV6r+XVzWuQhWbvPS983P1TaBnSeGzIkEZzO3+WMRrbKAGXS1qyLdRmaxDq3xqcPZPVPMnLs16YN
mOSuMjWRa2Du3oZWYv5kjfyJEk1+MbGmd9iVwTKOBmPXRyX6Ed/Fhd6051jwVjAZWhvkzuNqA6Du
9o373ZJXGhn2q3QC56ft3FWi2ClSONDInoiav64CBCOqzc8k5TBMgO/Koa1BQdz5m9pSIqyMTXec
4E/Qohhcx2gTQAcVxH3AuwGZBmiRB3sJRNbnHOnlb92HCHUab7ZTXVylQQtfGg4dx6w6ZTm4jUAr
HBJobbGeiHIx7MlAatqba3VfZMhrp4FEkLcB4sGCM7u3Ve18PXJvQ/PFbWX13J6y6q13VSocw43o
1ZMYjJJRorc3DY63pk780vwt5JCfGXH6aBorsY+LPnjFbUwJag23+QrsCP4Vh25mS1bN/JJRuMGr
0f/jT9/kSHW8VqNAEP0/x1N+BdCtmgb8dzqtjsif17mJojiWOblUukWRlXnWbxqoTCWA5j1U27FW
SmnhcJwuhwI9kAMLVSap/Ars7K3xusp/8YHTUOD942b+J/6Q4+i5/TGRmXz0c4clFlVJvdVYePiB
+j4/WHHrnPqCQDlWYe+zar6DsNE+KAU5ePMndmURfteNcmmTtH54Qle3Rd68da2Fo65I0SyOsXpJ
k0Bd1L2+lHVsvkIIMPmL8OP4aq9wiknEYiT/7op3CuI/tx04lrXj1zjCwCz8toqfqOAQABBMW+ds
eTjUZfhuBN1CqbXTSOWOSpBYG4T/+snRmU0QpEt+EbIEWGvBhFQgw2Qk8ixs/RTRsg9DS/XDbZsg
CocTahOlk/cnLyPzqm5ydx33in3OFYdejhCPvLSwARis9Yo9aZ6SsrnifkJwaPuMf3H2Mw9A6SQL
saHu7a8Ktfq1d1u57VNSe9RcN1ae71BsmE3L9q5scb5xbriMba1u+7H9yS2Lg7Q/CpDR8/+JPLmV
4fmkWoS1F2x1bjdwUXjley8gOFpPs0/4J1mrI5Su6jV5bOT6UWGctbrTmRjXr6qW1zsoYObaySJr
T2fIQBxXVbdWnRgX5mQDHV/xtVYrKGQKDBqzuj8fAL5jqhXggDqjKNdZtDRCYifaOqzv80Mf5wRI
ynrcBGn87cukvPsyhrqk53/BRD2fTK/4EmLpKEIPOX02rDkkZlsVJ+lH1m0zx+X85cDn8HOGE1rJ
s557KivqS1Xa2aWVSQ2Fy1O/O36PLVmphKpF/nEGzxKgAV3MEiOEgyY8gw45kdcXTEl7NKQU3iqQ
3qV2CZGXWa2nnJ/d0zpX4yUcF7QQLTQyzq1Bt0YttyESagJb6xV9xT7Do9H5u+efAu/zsAp92CO1
pHRxEu3IfRvvOqoRqIdUv35zpVcw3Kokze7Tb4bzwu9U62d6kjmD/ePLjn4apMK+ad8sS536j7Wx
0XPbfQ/0YadW6Z92jPSrptXJpnIhAcVV4iyetEzFZ/+x0/xSVCgZZminnrtQwxLzEPwgruzPKAFR
+k9+8eftk6rxqQgVhVSB/NwEmiTns5EHKMDuIfRxGc5pNLkHzrGJ3eAAOR4dR4r+RnYtQBAtI0uz
LyUhm94wXNW/cUFFwLiKfNpC1bbzbTAMwBQQGAUrRDb0PeiMzA8a3Bu03Di79BSeMPOdta/38q5P
tbvnl/iEa/Y2YQoCpIaln9AhFUnpbEKoSuuY0JMTqD6k2Wi73bgI+P/y1vSIUpiC3AJpen/r7h+M
WcGfVEGGlVfIsJ4ZIhG63RJHcLJsZJRtST269Rpf/e+H0xOa9wS8PpcByIGquuhCek6yaqsDiEnO
9WYYfjvaQVdQ5pUSDmithnc8uNqdGfnSNbvk7Dj9W5O07Vugh+2bJHoI/vKr5+rlPss4DRFCEVOB
6qJ6K1V2Ps3CoBIGDRrJ6WPEuFxjIga8yagmYbixb7OeKMACo0FTJSwVKvJe32nU8/MX0xs92OBu
tFF7uf2mQOayiV0Ef5HEtJHFlrMxptKdbkhBAnhinGoCfJDbZZY8qd22JDFnDfLP3IrYVD6aHtMU
R5fdUEz04yYGBPN/vigz97c+qs55xsiWlB+nAsXwDLiMO7qoKJKOdluXiwysF0ikGC3noMbkEfji
Ov+lIxCstSoDhm6lGA5BVnR7LeJw2ofd3/mTk+rMmKIo3VW+454KI3Ig0DgSQVbzWSeZsiVyC6+5
p1wb0ABfMYsSrtrAveLBEhtD0a95E4xLfTrmFypRn67HGFhMBO2CpusMlaeIhbwyL12QTEk0sN19
pdAxdnsTL1TajMWO9nhaNROTgY5F2004EV7x5S1IbO5YjOVLxTaGQ+/7OA8lrnMa8uNvh07VSzOi
WlecGONxLZSDUefjynFFcQVqyZ8Qv0WIJQcgcZZprIeO/PvfE7kKPMGkUeafkSf9VW6MGMdd9U+f
hsMqQiawo39fsMQlzZYWUXWfT+/RFKo0igoCUUMfDaIlci0g6y8xBo1v4YdrV++Mf7jH9q4VZxsL
SN7KdJPhhO/Kf6m02PlNsU3kDb6jQ+DkxpaKImMa7TJiZMfTDHSZbt1snusPKECCDRKzebdJ9oxU
Of7yLCIRjF7SVfV6j6G9ih/fMHWagC5xEanA4KS7r3WJeaKbGgn0XxvUlMMun5ojJGQsywIMhCxH
wJOC+9gOk9u82Behf8sqzTwT2jVZgsvkJ+r/qqpa/c7RkS/hQi/a3hsgFlJJdRr3b048DIikajl/
tgCS1fcuJiVVs8MG4Q06vAl0zHFDLOMuGsk7VAiOJAjdMEO6CYMaMFyHj2Wb2npeKexpLevGEYM7
8ttnWMzY9/+orIs3Q+1/ihj2N1DAbuEFwwbMP/WOksUfjfveJs64hZcB+VN4/T4T2NrqdBAngAe4
D5XukVij9oHYSFsajl+cIWw20KyKU4NmCd8I+Dwc60UJ/Mr3Fn1njdjbsjcLRPw/pfZNv85cwzPN
Vj0I3BNN9aU5pS71+ZCc9BaNaUdq0fxQDbZ7oPNLpq+5AFEQXioz+Xm+y0EhTnM9UOnoV7saQAQd
oD/U5coia/qJRd5qx8GKSc/zCRyBi74PBXvQVGO2zN1PFbJ4VQUgk+eKem3JU9jL1jhYQ0v3OsvD
7hUOvolSNSlPCfbSFyJ0hqutggJMCNzO7Nj+4wQ64qy8h4yeeBAs/PzVI+UQdxRIyQEtFYoumLxa
2S5wX/tE7kC6EdhqNn2KyXXsYoINUxzCDob5ZqjVfR30MHpBNWG161kxi3ozr6qRDylMmOPJDSsN
PI6N+NvX4ew4o/s6EriCJr17VSw33Mx3UWk0/V7aHXJIJsDn576asVKeeskQArCUex6V/I9LXU6x
3IGLTCva94m5twnQepWZeJ2zf8wMr2PsylvpxrdIZ1gT2JV7ff6DZUh3xA/LtUY06TK06J7R3NBX
plXSlK0jBjj5ryj0D46vNbvUNvwTnSsdlS7FCiaxF2lF1aVxrP6lbjxMQuQB2RfHHUeape95U5BI
MGaWvQThwRxtKqacjvWLCoZUQCsBSuIFuUYX18YWXBQfQZsRYBOGwxLUifrFWfUnMpilZjGkKKx+
d8erXA5tkIjjJtz3mtkh9sJrlxVhg3eNZ5He/vss+N9nI2KTXs2Mx///eztQ9HjHcGmVLEj9mEEL
mMINmCIpWIPpN8+hBrSSYSI6r1Wqb/omETu8/NlaGKr8CgkRw8fbfqeNQFzfGsqpcHTyRyoQbPRl
dE+Tv+pY7qKekym68Vuqx/6nZaPnDfAHnsjD89Y0Ck8exvUd4jlmp0kzns0a+risovrNCLJJCALO
alCIOqWBsE4nrdRc988PgBcZl9Adhcby4xUZf9mYpB8zgv1gKCCH0a1wuK3wuwyGSqrXpMMJ1Lhb
0VMtV5LsIMKgeSjGvNtZhe4UmyAyi0Uk4LQn0xkzaeBD1eWI6z7J4cGGNFgGQZOIObB4CThLAknF
NaSBrN3HSYqjCyvKezugfsa64m/mSxhQCJn4u4ecXgnR8iBG24yNVX0Iv6VP+esof56xBZigyq2d
iY62Px7CAaPSwewc75B709AfjfrMN1MdPTvNz+YHjyYp4eZkhgWFEa6EDhRPHw11L7DEzr/i/DAk
74zNss9IGw/2tG/pCJpTOMbfBhipwQfksE5FZyzVVmcH9eKdSnAZ3npfHNrpYX69Sv5NkUsD3VoT
UTzScGVwyx3Uc/jgtpoD2uby3cubz74i/8uEo2FKI77i3jLBGTe416SPA0HAjQiYomWeiz4ns7Jt
SrP42BfoyKWC1QDMFrkL00YzLxZ94L4/f1K9JOaJnEAHYgPi3KaMDoOZsF/2dMHLWEDo4gF3nXao
8lxdxWD0ge5K86ZgwWO+rrwHPuGgwLshkE+XeCm9JeNsc9V7osfAFerY4kaUadvn1AdI/i5EVw5g
pYIFZM8zK4KrQuKSE4BJNazPjO7AfwoOgy2BH/TXLEQQ4LMxlADNCvo8ufWGREYxUHaSnR1JO3lT
HDNYBkOMQr0m4S10jWqZVs5N6eL+5/8+8SmdRiXwjgaZFgx8MV7OzSkhcB9Miu6zbTEJ8NXk0JbW
pODXYJmZKs4SZZ6rN0EVbnS/HD5LvAWH5yJZiPh5W9mqjv4rUrk/Ui/on3ddOnb9oi6xZ/VJfOiL
PHmkvFGceA2b6ALnRoTH1L9gWm0XRbT1cywTQWBw+CAq9CXEg7lOnT6/zD1KJQu1s5YxtJPVzkDT
sZqFJRR5K710lHePI/QuAuy+AJ2XQarSaLPTD/R24JU4RxWptYxs+0MbqennKY5OMX4NKwvWm9v1
K3O6lIG6V6vM3MejXq2cn9SGJqxP5ZPtKuIeEYdXpPpuVHh5CLTylXHhto9y/cOt0mEf0FlEPfVD
aIl3ENUU0EfWEU/xG4JjDulqkCRJBynOyJRoUPvNSo9iMkvw8SaW3gFJlKqOv7bSsD55OX3qin6S
P9VJoA+bnVIwSuQQAqRETGhVEeD6B6m1Z/qXEdGFf4MJb0c7NxTE4CrDmh4jDfrUWSkdI1pMp7TK
nvlnesgyqDDPycdUvwg8SdRb0zoyzZ2f5/IgT2zcG1H65jeyX9eNyhGo0BMidlJ/ibqev1FdMdYf
VD3Y9pZ7NIuKeoTwsHxKSjG5t04sGoe0ijIIzXro4T+GX6OD74JI0Q5rQm/FY74sA1usYjAGXlnk
3gKwxzFlLr9FWVhs0qpST3QH/33GTf7vs/TU69AoXUUy11VRnWCV+DJMBd/i9JC6BYSpuKVNFBbp
kViT/BIX8k1V5YRmqwfc74HXrbppx8SWCzZOJR33+Q4VfNPC1tBHAF1RloYbBMe08w1OI1lY8nNG
8mRMRd683ccBvfc8x97bAEiRhta84gDOJuVWxMfibmrOhh6bnN6d51uUBsbRaLtDm8efQzQol9hR
qndp7uZxD+qx5iwOo1f90ZrQwzaAkIgJfqYt8KouSbKE8KFkKoyJJPztJPLVatd2rgXfZsnhH/F4
cuh6qd9wJG/QjzONomhXdeOcg+3l+BGOOs0tKd8UwXTNTGr8b43dZhtb040dedoe3szQWtTTSaFo
UmdbeQmey7niY9x/gkJRbGpTUFy0kfJo8nqB3ZLu7lgycHIt3mn2RasPjD3KCORiPZ0V2GRdgRtV
qt8T2SrwV74t1O+oSb9mFUetd/or0QqOqZyeh8HM7WjIe6lydLHFujhlK0hHbhvod9e16i21eLTl
XJfS+GEA1CoEW3pNv9TSxTy1Jtkxuc7PUgh5jraqR4t6W7Kv5CVHbNp/5tkP8weOevNdqAb4osRA
n+XSFQdp0LCMr1uyph6+o/1Fp7rzdfaCuLxCFKWHp6fcXfOptnHCeu/HUbWqqTp2GGMK7IZyM0tF
NLquC/rYG+qL+K4RObAIrXj4ikZ5r22fXnA0UFPIZsXo3d2hYpCbXmDEjVxmnG43nQdo8qznz8n8
sZkvHYfm+mCka7NPlQu+zeDSdAFSFKhFUEppR05Hu3IaeTuZF2+e8/FywCzoGxcvLcR2br13dm+s
MTHJ1XzpBIW9r4FwEG/O3tAMf8hvIiJ70s25UYSi2w+NS+SJ6qaq7lceI9RNSuU3O8ChKxlqTk+G
0RmuhCzIxaga3jQDJ9xkOvTPD3IJEncbocP+9kvnYaWD9t6XlliR32cdpJ53pzodBdZTyOh6zqhK
0Wx3qQglPHlmlx6BOd0TFXe4pAv9ppAMSFMjJTvYy3d9FUzddVQQJZofwiZKNF4djUwpbZLNora6
CdEi1BA0K8F30YHlX9mACE72dW3c5k1YZih1Kr3WOKBix0yzrAWizwe6UqoD2uz4YjBig75tuksx
5YaHxLmcUWLCrx+LYMUnM90ZQYnES+Vjq8K3vmgVeWRqr9YfQ0pHU6jHolWcnWlkNimIk+wU/QdN
IbUhVcoIDo5eBOd5nxwTpFGYVT6qHirr/IEyCwiPFfaGd9/WSRnC6hqMwDTl/PGcPqjl1E55LoC0
/8O7KRptw3GyX8x/A6cX7jKdJH0jUMAV0YApIiNLPBCxm0cK8otWk9bcO71+6kxKZGwL6jsjTZc7
zDUQZ0+XI2dfX0N4xa8VEuRcN0sy5UY6hzZd6unULlj2N6Xe4PSe+my1oX8MqhHs4knjp5Vlsnf0
plpKwZJZ2Mp4IY01vkQq99/84Zm/AFQbJugAQVIwPDnVCrSI0XBp+XAztF1kP2qFDSNJ4Is4JT+s
7Rt0+ycNBgFxB62BaBg4DcZ9GxmdPlkscsSKDQbLU0NZzHAs2bnkkr44WlkQt83AANnfcDUbGDSj
HZNsIcDYITXgq5NKxht5GFJG5Fnz5btShQzeKdfaNicNB+LVXnnXlOw+vwdpZpmvDYD5yIuK3WB5
0MHxuO481XCPvo2yto606t7ktEdCeqqfVWR+EJ4w6bQaG0y4RTPZGArnhKzHKgtQJNOiWvaYCyhT
4yvmQH3bhoO+VbUyOPdBtuqiRn0xA0oknfi9zdQPhKaU+x+67lZLtu1wp0atsSRDJlqV5FifFR/f
mOt0u2fFCs8Sk1gs/wyNXmMHx3Gra11w+e/BzZloD0rz57+XMFmti7Atjk4MOnUu1bKOMaYaQ0H1
KWeWqRO2m3D28k7P/PnZkDJJiSK8bNweXVaClGgqyHldc8vpSGOYNto3jXa6qwn7XjmV3IWtUy4V
Cx9v5yCfJgD8ZJvQhacrMsgI8Ggx2zXlCXDe+LsyMWXboOb2qSzJnk+VD5N43JOHtWhhdnbOb9qL
JXIKLAs4LQ9dQ0GEd117MzrXgSxQEmOmOC85p99FT5Djy7N+sWn8Q9P656mzGjotXEntf2JgO9E7
u1avtvo0XUop/LfArTN49lxqJpPDgrYPB6l84NTEw/C/z0ZjZOVv1G1UuyiMbO2TCpBsHqJCwLbq
UbSJkEB/DrGFzUINviu6Kyj0nKVeu82HZmnvNXy8v4ixFn08kGOqpei1HWZjOv7oEz2a/MOh+TjS
/HpYNo1103QL7BHK5iniqX1x80t/m3C3nuKatWdS1xXTgzfoFrko7WZeuqQp1KXwCMqJghL5Rolh
xHGn9oCP55nhHtovdI7MXoxzO12FBFxeYwHygfwtRjnT5fwFP3JfyPvtVoEkdmz+MRxG1ev5Upu6
yBPRgy5pdEnKCZIxnYYgV8WnpBa/5iuT9ZUDNPqllPb1WvHH9vLfMyWa+upk4y7zKoIQmNsenqnx
M6MfePfb4GOo62jB565Aisczes9s49OzcHpN6fp/vxq2/Gpplz+/d359/o75e9MQSrXs7b8VrYut
6Yxypbmx8aFHBj3EGMpsl1nXWdkQdSbiz+G908HSa0R/r+fCqSCvdq0yjYilM04ZUYBypwan5w6X
RiHw0bbDbDd/a101BU3zRvKZIrDQE21wCIdcHmwB/iJWOA0NHAAebZ0pywSv8BmIB/teAlcmUKtv
M6yqj15nAZ70+kM7BYXnhtwRFhqSCjy+ujXAy6QN4mtQDu3RKVLifFQ7eS8zba+gOzbVurjnRlS9
M6KyY1d5xKHuvzq0Q+ZX/RYUrzM0D0sT5XvcyfGI5KV9GcgCf4zG2acFsc7GSZ1ttfZdc1hBiZNz
vmE+PKoojB/Aa5QNVCdlM1/2dfSYv6F2J0mVadtk8vCfz/9QV3QjIvsJxtY6372D38x3Sn/tOgFy
QU3zjkqfI0shb+V36LrXfgzrtzTIqn1fI6PMgZf+RlsAwMUPPl0siFtbwW1Jpl/xbgZ0oyI0S3X3
pUO33xFbylh4ulRk/UaUSn1P6745N2RKQrzk9cCrBmgNRXIc6K8+tIQmGdJdGq/+qZimv80olN0e
1y0Vcc7US6DW2DVp2GxLgGRHw0o2cSZ4b1DiLeflsW+oB0uFxEQDeRFnu/o+xCaQIU2Vf1oiQoRa
/+W9nUgAbf1mhT1pQ0FWL/pIBVVV09+IG9dbu3uEn4xVGr+sXwESqsc0oVR7Xis+ngcPjnje9A+l
yGnlU/1f1WCwOWko5TGVnrLjlzW3JAFYp2GkGCt6/zDXFnFWRlefxst8hYMM91fd2lN+KboRivRO
4FWwsqG8V3apbbnznU03soLlnBs3lGP2pnJaZycMIz33GcyruFO091TvfxqIHP9ERLpweP87oGl5
gUESxF3w6IwWkX3B5iP4Ox9KuycqI41JZM7Yi0ajUf+6X71qjKtWFsqRKoBatlHLW8NyfExJz1qW
ul7+TjRt1xEB8h5iQNvSR4URDeUCSarP4Z7bQiMteBIIhY6JLEfkbKJ1HHwxnCcZi8ejGkaMykxy
xCoMIIgZozd8jFMolRH8gcsKbz2sSCPRH75Jw9MssJSAN+1fjJoJX8hco0Yv1sCJOTDZr2CPcEkr
oF96iNx2JHXVaDcItm08+G6YevqtNdVamkmPq7CQ7cxlx/xaMbw7LkSHIDPjtaY60b3r1XFn4D0l
epgh8vxaWRS/8jBG55fih28ZpAQr6BsaQy+u4YxOkrZJs9+k+efsKmpEHeycTtkqgYb3qUwmOZiY
EnMoYhpAbtmizuNDUVjDmSAihemUW+zB9mC4a5L3vFUhoUeFvrYhyX/pQIOyKu8vWeROomWKM1k4
xmZWBMOBW4Gt8R6WNWUv2Ex3fcD1WZXeElsqN6sQzRFpyb2coDjzQ2OUeMdj79yDnXrnBjqlDIe/
U4cja+jHOTZbwz4EpgKKJHWTo5IMRL50mfsiEEZNWaTqXQ+iDJcl7LxCaneGyNpdSlRHiHrx4LnF
L/k6V6jUz2RWn+L7mPvjWiRS/0h1SIyedFQSsup6U/cBsw+smsOGcMhAQ4aTO0cyilEAJSnRyVE4
KQa3pCMWR24l5iF1qVR7xNoPahDkikM+nGVNzef3jr018FJcIylAH/psrV0m4j1Z9dnZz/XPoA29
l1aX9vv8H6A/tN85iXkvjOCcFz3vjUswUYT8KPnR6WEt7FavL46s6bFWwbocfesIpFldMTdLFpbr
Pho76k9EO7dvtfJaQqt8RFR++yxM22PsGzc9d8oDPw4OGBhJ7bJEVbFM5uhuJqMLqtHuVojfie7B
u+p9ZT/XPwawjtpEmRwKNiRJ/tnSjgMD/oazEZ2ONtRWq43me/ewpDoXDkmJUYZgaGynLG69A0GJ
wnGp9WHx1eSAFLxWJJd42kl9qZ3yBJnFrQjjSX8Stx1uLrSVZpf/lqGlH82KvA+CGINt21lQNzP7
Iamlt1lFKtn8LKQHgpvBLjYtrrZNgOvlF4KWrOkW7mgE0DfVf7/UKKwWJQI/qsR5fQOYJyF96c21
zfxgrwhNgAsb5BtEuEDuzfSeiHG4xEqcoqrowTaP6i8bPfHJQCK5HV3zTnBmsnXQD78go9EemVX8
9QvZ/DUFEyqz0r/HlPElwez5TcJn3NpUIxWRWhs+0/lNzVBcq6Rv/xHjMst060+vIGsT/uAgsEWP
LiFsZfCYVyr40t/lXyBR+W8iBf21GLtuJ5oJvdx66T7U4WLaeZL+bgwoytNAIIuMNWrMXwyZh3ti
tEStgaMhDMYdPgNUklnVKW/CRExpDeM7+trqGFUawvuphZCX1M5sVc3JhZRGmpfJWdBGc2ljG1yH
HTjjBZEzD0frtvTZ1LMqXOeUDyAbMCCF30WMejVTb7Vo9Ne0aMIVdj9j20yjKdHWZ4PF6244KMGT
xLqxbQYLrI/Zfj69xwq9Ssxk0qDgbXX8RNLsJLYQGpmTOytBgoELABZWStg0cNzxXfE7n4zBUn1P
fZSFSvab9xytsDWSTqKjAm81PNa5a0Z3zZy6WuJmjTHLql56+7inUVCEFJKpQ4s1Fgv64hO30Io/
Ocf5B+nl764am0eEAdTD05wwrQhajhBTkCLiPwq6bKfSI8ka6MPSUO3j3BFwIZ7RbCzPeV/W93xk
WbNG0S2p1qnpe5fVl+4D+AhzoJmTj+o2TTykrr3mTlup93y/Sj7qCmLAu+tb+U3L9ddMcdVb1Mm7
JSpWX0Ij1mET4mSI7b9qn/jX0knNu+d5J3yQX34yVcUFJi6OH1+yoC0gpalfG+b8L4VATJIgLcLJ
x7EzD0krgcjrwtadDqVwJHBlp8qhim9NV+qXunHQHvFXfSCpA3PvGMZ3E9u0K8v019wpBFt504KK
7A1Sni5e6embNkyCQxIju+6GuNo03hBcDQFwv29JJiqAqK1F1Cdv1BU0Jn08kPMlLTV+VB1qjAXI
bz7JCZ3v/e9SnS6Nskqg7BjuphlrBdC8R1QsJr/VfDOFdIlpr7rgsGpt93zTNUG9N2aDspmNOtWI
b80n8nH27pTsJbmfQaGfUr3yKcfFblWioxWzwVkyvajiimeUkJMhOV0KxYoutIZPpZ57/3aKoHiS
rS7281HMyDt5rEhwywlLuCpF9OCNVd5JvxH71iMXrzDxFfkNiZNO3H7T7cImMqrla51X6rke46NB
FZovWkEmWWWp6Z42cPnqU0vtRQkdUiVZXqCcPhf0CWyIU2ECa10O2+c1GWEIY4iqWuQmsT5Rgxxd
APMw1mUKbwdIib732GQN3FdIOfJ4pWSK8SpyRzn7hGi5QEXnA+DzQSocBe3ky1LsabDFwXA+PzpZ
760TF6fj2MNRIHQpXofYwsKmhjXWuK6N4ormnrQJlNXD0PliMLi1wxAK/6QiFDafare1MT62qyBl
is8KSufAJgq0iitrF8RquZyXED+jyxAHYX6ophVFa1XW3yi9I/Gk1+sVaJoiq9k6RuUt52Z9b/8/
xs5suXEky7a/kpbPjWoMDsDR1llml/MgUhQ1Ui8wTYF5nvH1d4HK6sqMasvqF5lIRihCJOB+/Jy9
12ao1pFEvW0duz/ZtfGZ+cO8sSrzmYmt3IQouFffnRB2Dr/w5d6txhTFAppiMoDE5ip5D5KHgUt6
AZHFfCoEaSGp5Wjb68OKSQwYv6mzowfWU+mby1Jt9rnZBzuNMv2gsyj2iFCXecl+ENQEUYmApUJy
gaOkVUSGPaNM4921/+UMqFeghe6vj7SpGybhGy9cXKrAFMXuWv5cvwC13bV5Xh6vjwiOq3cjpyIw
9HHN7kmpFGpGRqNWVW+zxO3JhC+LbVFpyrYsjXuhTgPPSb7XpRV3l3SfI7dKEAoUAKqm2UwRKhCf
mQ/fWVDWdkwm8J1ND69fkGcJ4gABxomBwGBHZ853vZXiajiE5H8fv2+zzuFftqz0+8Xrn2gY6NvM
Ro7XR17E4WJoSFQIRmayqp5iret9Yjc6DkUls8lmicRu7/aMKfTi94vvegVm2JyYx44pCox/dC/I
wsVIQnBHpGJyM5PUmfu19M4x2SI3dg58EoHu+fqU11bNmvEUH/30J64vCCVVUTiN2fr63PUL6oiT
wDgL5TaPgX/qtbNJgOH1hc4EEzjZYsSbaRCllrhHMsHSPZffTsE4xZFNEh/SkjbTMeB5BDSOUQ64
22OqYkW5DtDaQRyuve5JYaYPYbk34QnjGCzeTEcHbjtZSFBfxYugDN1d2/vNc8r+0RTkJQSpPF+F
/0na7d2S4QG3UvvglCZlpGHUS5iK93YLcJiaF0kgdJoM2gzKa/DMu8S1xk1hlUjmaWNDq5y+hG3z
+3cV0LQtQH6Mk+66dPUOuTg78dUs7RDZsRvN7imokmIjSReZFVnXH76np5NZ/vqdXiRn1WNKZVIQ
fj8VxITMjhzWlrUo9OP0v4KK657SK4nIrN2TmrfLWneC4/X56xdF0QJOoFSwueYCBAkYQaha4NDc
15/8KFO2DCrVdyXr2zXh6cgMwz6+XL8jriL5/u77OZ2Vl0bNTE3L6s4M6HJXFHsrnFvBC1bkbWFo
5YYRj4rWsV0rQ9pcxsBxJyn0cJPqZXswbNksIlGpCzMqUC6446uR4rC4LuhtiAYGdjdnuvguyJFw
dvYu0Vy56xrTODTTl+t3mHiSg5Wvvx/0oTiAByKIKEDipl/ds4HIHcI4cFleu3nlEL3aZZcdTJnV
a9jc7ZI0QMYzo2YuaPzlzOsN9WmwHHvmZrW5D3up3CR5qdFaIERiiJunMeyMrRFUrBBTU8lPTfo7
Bir7jEa/iypx01pMt/zKd3ERvJetpJGPhQY/jedsRXDLwpw/mwjeHaYn3zZ9K7buxjH2zl3ZrIjD
0/YdpVqx0gd2hUp94yRAVIjDASmCHjDTahvx8PRFcIDeXx8CM+Uq622YF9O8tk+jVy8U0cpxClTr
OvZQsLOEFk8/XGVauG/aptu2THj++ZThEMp4PQirhYXBbir7kJkb2y6gI3gt/K7PdZEkIxVwBWIc
8sYwDDVeZmyTIA+PbUxkKp0jFbCfJXauiVm+J0179j2guz5m4aJTq/JRpb5vbjTHGG9M2wtp5jLT
sGP2nGToqp3I4u5oQsoul5VbR3PPRH1Y1N0JBlh8QOh8kkNsHEQr5n8ocJkyhqvxVPYkrfmBA0Nl
mkFdG7zX71JpDNgkUN3o05eB5OqFqTqT9iuf1D9J4XGIcQP7Hg+t/ijtyZ1oOvdmqhqPY/77o2wa
KQm17W+s7JPJFeQF2/aOmjemgIl4SJVymwyafVanI1ySmXvcAO69kRXeLkoRFqbuBIwsQrlGl1LO
o7LTl248YiFp9SkATQ3MlRYrGCmsTKPQS/Ckicb6/bGkblmZudnOtSaSJ5lw4EsUt1n09DRP1+fg
fXZblVYKsWDTc5nXU9MDj1TDDM06WyZv6VmMBZZmoXqbSHF+/67rlC/JgGLDNKha0BJ0Lj7DaC0l
wIDCob31wnyfdyJ7GxJbsl8G430gR/gwQ9OuFKSy9CFa9RbBK1KBQke9KuA9x451ipIINSZab0KU
rNAkNKhAld2EK+SD8G3anDQk5CV7Z/pyfXj9MgYVdPzRPQG17W6c2m3hSvMdqZmQm3Kj37spdlWe
9tW+u1FcG1HJlZ2hEIIRVQRpqwWa/sytyET5ny91ZCiHADDaTc20iTBJaJET/i7Ne8DzyJkBfmuL
75XX8rObkV7bd8GFNYg9VsUmdi25avJzN8MkKKS+1+YoyKzdVUJTaBQEGqc5QbDfXUU+3fXpqE05
rXHKcJrhbSg4lyh2pt3lXF/zTEpMhGav3l1fsCZSnihqe/vP53prPAnpNXQqCXJDYKTPs94ubw3I
dLMg1NwdCohqHmVEKpIvZzz7LhPmKOke2Izqk5WQZjs9XZKGjMsHRzjC6pXBbvoMgXergwh4r00a
RoMhvRM1lI3cJ7UXqH+i96pCPcQW6ocooHq4MHKCi0hOt+sia+SutKZlXk4NStJf7xWjYDW1Bvkm
ao9IXVxhFsNKmRCN5Hc9w21TMHqOCA7vC46AnsAFbhTRSbOnQZCRKmB4qOwrHLCfWfTg17X+xYAR
jWfil6iDc2tp1TShIefkNwVHtCUJX90j083JQ+joX2N7AZ7ifeqaxLaSVy9uwqk7ZpKJzSka7wxC
i5e+4DjbM11Zcxc5N+5o6ZsaEuOO6Wy/A86ibAgT7REpW8U6dAl64CgmGX708Z3dcrrzq2HazbQ7
ptcAPv1KvZSGzlQ7qr+ckOxMEDn+TACKR0+nfyVx8UQcgLyogUtHjEnwQyBrfZG6jn+ie4ZKguL1
xoagt8NwrW/s9pBmirtXQiSBw5CLm+t3lOHGjUdo0Pr63T+fC/78nBeZ1o5mJjm4fbpt6WBtzNDq
j0NvE2czasmjz4QbMYAbfQBfZ1DSQ4Ecgct4Ua+9c+jtZ7rSZ7eFYd2G+PEWaMraWyNkIG7YuFm4
aZwd/XJvA15EkiENJH7wHf+2wHA8mDjiZVX3O1pdAIZt6tQOcQvXv4pbCKdRnTveWS24dKEzJN9z
P049nRIod7/+8p9//++P/r+8r+yUxQOnzF/SJjnRo6ur3341jV9/yb+f3n7y0IQjiU1Y2sIUOkEo
QvD6x9s5gP7826/af5gAkkurxYcl7BosgBL3dxA8iS4gZvzVsMTBoTX/Q9fJB2r06sOSBG04ppc/
mB2HE5kTPuUXXb1I2pSHgZ0+tKUPichMqg+GAoumL+KF33j5wWIATZhVQ5cjVu3bTBknGHddvVUF
1s0qK9hgBWYoOlLd3JgOeBB76rcs06Gpeu4XssRTH4Qho2GvGhGegdmW+Oe/LeQh8j202v94CKDe
2PdIdL5fNe0K8+bVsZxkHRz6SaF1lWm1Ach+lHazv35fbe3P76vqOCb+6+kuMhl3adZP72tkxELP
DTO/+XYRaXREz+DSvUXhuuKAOTMHkpFkaFyFjsa/RhRbG+646qDznBuESeT5sVzaLt6n63P2O8rZ
+oxUY64DZ79VC0+7MXQUJaVWksrVZSctMmjcD9J/wwJJI3XasiPTJ/SETW6RpiEd5KQ2H0qhvmDk
jbmnnYCbHRN/h5xiYs6w1aMkSgMAV9fiJ5WDQxL5NyNmHCNl3mnhuTUCdZ/pmVgimglPasQIvaVM
OrECllt9IF73WtkxsUXgPQT6JkqteWdQT5bpOKPlGLwr4O4Xo+klNzo480j1yLtXsmGrhPXXT5qu
TLZfGR3Nbdblh7/+nMRPn5M2NRVVaaKF0DSLr9afr38tGzSh9Lq2J56v2A/lcBFdnfyApIWzoYo+
w46rmUwp816p0frrXk2Ku3A4C5p6/hxrOa1ZHLn7OJTZM738rQ7LuDXbW5y/1v04dtqirjJ7Rbl1
++15K2oaWbaSHmsp7k0O1VvTmglpuJfCy9gzg2I4Ghzmd4QAJ0wyNxbkyqMFd/v2+sXHVnrjYAW0
W8oqK2qszb95T+Sfr1045BJNgmRVMFUkIHJ6/Q9rQhr4bk+8YLcP4s+0MYKD5antnHk2QFhJ3jqQ
KG91VW53GazwHpfIqkOLudQI/11fLWhm5j/7NNVOuQWh04kbxibTJmvZyyhMP2uHAD6lijNUNabX
k7bTZgfZdGI76sgUYsvMV05rVrAJkuIEbjnEKRxZH4NzIewqfjdp1SyUKvDWSonMIiCABbgTNw2t
keEdbsOsL7zkNc+RmpVl1+4MNvA7cOXkbVdm/64n46Oh2It/88bp//rG2VxClmqrpqVLXf3pjRsz
BbzfUEMDydhAr6pxyJyknUw4hCEuJBlvJCZmk2iyjATemgB5qjZJpAd9Oq4J8o/pOdZnxxbPnROl
CwaVxXGIghwWVuc8JoGgyBwmBqlpdSwkRsaUKBIz2TOxAqo9PiQFMi1fibybEgvW0mzMEGO1Cj7Y
o5Z2mOXewE8BMVmGN9fKp23kzK+99tEayPXwREVQqBg8HKaW+/7Xb5H+037DteWw50huNcMyhPnz
ughMKm2rtCv2liSqIK9ldyYS6CbLQuVZ7+JsW9exvtA7C5FYn4CAykjGiEbA4gEBFgy+mTmRvFSq
wcny/BzwiMfpzIof6WOvZWlgiSgFBPSBgK4RMkWorv76NxD/y28gVVNjWWfr04AN/vlDJiqTWAzE
7nupwhZLanQUfVucr/49F1YEQ+DiHJuYxcn4O8aOJCgLjJj0HG8RN/ATSovLuQz78a5QcTlp01xG
eDa29rpM7wiljm9sTlqLETerxnSfDJOCHpTH/OwfuuLrd03ZyXmi5TbgBTNh9ecYoyrHwMFmjtPp
UascF42pT/hg5IMgp0WL0SRWaGORrWMWOZKMunn867fHmH79PxQUmmmIacPDacnyAYxrukf+sHgA
ZLakJ7ABpF2nbXqlr+6MAQstOqB+1sI+rFg0yDixMMdM8u0KMNHCZ66wlYjeZ3UNK7KMMHngtakf
lNRNF5kC9nrsqgT3fEhPPDQ+ISzeh3ExvCldGjHKJc06DSZLDdo+zgvgmzXMkagTxMtoE+nCv5Rs
+zxL7jR8ZqRJ3FxlRgQ09afp0VWD5Eor+jd1gG7+/HZQUtkMm7nUdd4aMb3+h7dDwSRlkM0HkV3R
GA2ztXrHQTA0VcxzDkm5ktgMZswKo1WGQQy0AfQy5j0/aGVDx1Jj4JJBX66/5RaT7yUh6I+Dw9yW
Mn++TvyScdDnbeN/fHO8GmV4bGPkwn/9yWr2v/4q1qQLt3Q4K5Zu/bS6KerAp2Sk+c5FsHCXB2+d
aoyXPuWoVTXBupxUs17QY8VN8ftGDLQYxKC6y/uOZJtR6vnWYrlCT2cfrMGFqYHgvJlf/5f/+aeK
trpWuB8ZwY04leqfHv59cf//Hn75kZW/HO5XD/89/dX/+aN//ot/P7619Vfxl39k/ZUd35Kv6uc/
9Kcfy//g9//h4q1++9ODZYraebhrvsrh/FU1cf2P6nz6k//XF3/5uv6UhyH/+u1XwDBpPf00L8jS
X39/aarmUUz94SOdfv7vL06/wG+/nt7KN695G/7lr3wBk/7tV8UUf9PJLWd11nUAV6rgAui+ri9Z
+t8sYasMyyzbtg1hUBKkZPf4/DXN+Rv5g9QMto1HnP4/r1VZc31Nt/9mqZI9UZq6o5q6bfz6j1//
98PJ92f3vx9WhG3/eXWxaBlaxvSzuJ1UzTC0n8q1sgswBQA3W9LzYcHMSfor8Jlw68UzP1MRXDRJ
SCYbC2w3zAPGhU5VnjrSr0J4/chkxT5Thg3oqRMunKMmxE1cNgdfVffSd2DmxvHzYNLAysiys636
tdE8gkWR0Gbda10DmIYTlq8BTO86JXtq0ZMhS9LdZaq3tDp42e/wxBJy1elnT4p3I2juhUFYfGim
c+HmzPb1p1C6t+i5voaJEF5dIKo/s05MNpcXZEDLasxPnqG90kX4IqOPIN9a3JPKsurHcNVPjF4P
QB18unoxxoQ7ugQB0BM1AWxkt0CFX61Wa2YlGo8oZbGApcrKKwgqV+SrZKWh1WjOa5oU86Rwet6p
YqEUrM5hkhALZVdw0MJihlKR6UJFMHBIkVvrFX05s49nUShXHs2niphqbwDyj/WZM3sOrowpYgRk
sjP1i6PYB3J5Xxq72NQiCWE/AkvtRhvEvXcS+Kqx0RIB61GhTTMiDqgz3cw/DeWrc82Ty1Rcsa1L
M7BCqCnuO3ziS9ons9DKXyKvfOtqd1tC/+t89ZlVhgbmRE1uFeJOMuVTcet5pfcnoMG8fY73EhBC
C1n2UJv+jz7X34xGvYQlAKg22A/SAsvmHKzIp1BU6G6mjLJJA0ysp0hxD6J0LmlQXQplD00jQUZc
E36O2kMAlK799p42PpEpmYWk3r7QTqe4QojlZMNn7QFOZ+qdLPSxfS7sRJlHfc+8jjN/iB9jGcDr
JRNY3uL/rfBhp1jOxUKG44WhYLlWqpZwnNxcaFzHcHtMap0EWI6pTHuAxi7ORyajdEURse0y4iT1
3r0ZYDlsRkUln61V7lI6cYPbkocE1KZ0SMv00XAVeSAY8Db4Dqku1A4XCDaHrKNhLopL5qgndcc8
YJKiPkMN2JPv9qFhxZ0VJdFbLp+wZuGDKjpqS2650PG+TM5CSfXW916ILr/8GEIbOYM0dvRxXdiZ
yOJShubCQJlmbbTef8SGAdqg2xRde4T+cGcajF6jYUur5UmkORMufgIJs/QBCbZvBsRpGvwi6Fmf
EYqqmV2l2xDQTK9U27LnKhmt4AVr7GEoZqkE56AZhDE36GGJkgyNcRF67RmUiSOYeJPSwwVIXdVq
xhllwW2Y9J+FlyaYdlaFYf/wS/NpIPaQMe9jHkIoVzJQFZ5j7iM5nHVL/xGOykHvaFWkDslQsfEw
GsGzZj71MI+0CpN7mfZ43P0nM25eNesL5uEdBQ5e0tJ+B12OGrC3znBN5nEPJL/T6nM/pVLCFJvR
IntRLPep7DoPth9HUfKpM639MjCoYWm2HrvRuuml+Uz2EaaP4hL0mDoS+DuSXEcDcEWovQRKCWTr
QUnIYhEolZ2kmXE8XZSVu1OQqC06o/uhKvepa39G2dBhiQBCFNX+AzkAa9FMdnffrmnFRSNRxJKY
OguDI2E8jA34JMLCJR5Sa+ZlTLCMRHbhu8tswl7hDIKLW/YrQ7jPKnRZouhJb31v9QmFAcCOYyFx
wOCCl+ihWIYGzyYFI9gQkHxq+unz/hHZaF7H+jH1AWo64jMerXuLEwG9HPNr5FZ2qzdpibsqC44R
6yHTCf8xJpTHdCF4BcraTvkXHHQJDhzkcUBfLbNiPkj0wAEWLrM9Cdt4GEznQJd7wd6DWllHfjh8
lK67rTR5oud6GxEYyOFDzCjtb2GtAfV+if1knjb9QfT5meSBx3qKY0a/9hgW7cqgNWJm+bLo5DrV
uGZQ6Afu8KZl5VsPqHpmaeWBSLyghJ3duEBiETw+opmym6NTJ0Qx4fWdh6rAGNI7KRZ0QplFB/JR
z99wK3LBaR6Lslbf6zG6grs+qX9EY/0REtw1ixGT0d0/kqJMVJsOtjEdn73avLOBAMw0qLZzrWuO
nQu32yj2vs1Cr5WGv/CcZGUY9ksW9ZTMKpOLSvJnW46chWXPTU/eJViY2XcdKFbFexSKD7sqb6ZP
jORNyBGkcXP+IOQaKqHNuRRNOpIrBrqrSjTPYZy/JiVbNUYu9l6c433/6PXWjd4HnzrZYlH47Gk9
IYZD9xo25ckPlkTX3sW5BThMk89hlj5LnaQsWLDpvFXFQU+WRqO/AR3Zq7Xy6A05MabVbTbxzePo
jZKeHSpCHN43IKqI1dSVplwEKhqy3p2NcXJv2+aPVma7OHPO+CqgJ9YrbJ/gs/yYJn8Ohmy8C/P0
YKs+DTcjxAFZ7Xr6YoHV2XOU3sGcoCs0+I0316zuA5w3kYUdJE8ljZda5Z48x5hrZDvN2o5UAKMo
TkHmRYsmzhe5hHvkeOKx1p5ZhE9lG484gALC4gWSa1//UNxo3cAUndcJQWi+xyiJhiu4fAcpXZbt
zNou5hTayM+b+hEl26y23zVBFSEB5wHngwiVy5XlDWcJ0GoW4ajSIDPEDInnGbNyLKFUP1n+yKhu
E+d4q12lwLgEdmFGo+ElsbtiFnsuhGDE52XwIVuHastN6JzaeAbtW6JswOQJhIlGeWBMgiasGM4T
sGQ+AopCBVhl1GngRcbXBoKU6vUwsrMESZBKY7Zpsw9Fy5eWGl4KlBd6yCWi0nOeSfSyYZe+dkFO
YmDOxAnleExGW5Ri+rUYvldFhkDW3BiazUZnn2qde0YpiS6Zypvyw8gunpLdgalkv0VdlzNMnvdo
5Jih6LugEu/oPHcMUbdGzz0mCTAnLyA96+49SudLkldbO/MXY0JilpusdRAvM6X/CvxgX1eE7gID
nOL9kFw6rrXw/E+3MD4rDZ2UoddYEorHmojFpnaPnoEFBmC5Ytrn2IqfdD39HIl07REZehWMqvaj
6rRXxUsubRU8Zt0bFak+S1vu6BpUreyVV5ER06aYzqP0vaeUQCwCBh5Uo9igvXyR8GGcoTipdnGv
Bz/6InmLiA32y7PdVC+or7GwWvnB7P3d2Mf0hIIWYx4SBY+xIb0XxnXesgtgjaqStoMeIvekGzEP
U4lWudq0dXfrge4J2q8QFXwZ9fsCMJ6KBsCJqrVrQ7JJgoj7wtw1ieZMuli02YG51moNfulwGZ3Y
m3N8P+k5eTkDXDf0Rg5t/Fw/ZCrlYIEE2gm0m7hInqWGH0UdY31m9cl9N/XpbVZ7NXmtm8qflYVy
z28/h9zD9EtrkUQm2sqJ/Xevq4DzJCrRh4zZjIfSoEp10QWbBezOKKAYVm2iIeObrrRvmqRn6iaP
YqxvESqdpGUe0MMCjKmPbmVtiijdgMnQMHf4xBQYoC1E9KGVcLy6tHjV26oDURxvcG4ls1otnhq7
yZnx3QvXesKackoq/QH2BHWcyq0GI1xD+MlG15/d0Hu1eqxGBuN5aYQT2uSdg8cHAusVxMgVtUNS
3sCJOTC0fpcyyOnTiXMXmjs/zoh1rO58hLHM3s2T1+I6wa6KfJ7SMgjIW+6MZ69FQeZ7ZOnYD7Cw
VkJ9LVS6yVV+kwwM3Z2ofE5ydetXEBnKqL1gcj67Vrt2EmXhtMq919anGjxRDK06C4qdVFWd4O3h
2WwhrU4i4BhCfx/X8OkCmM/J0GzrxsImDksCff9Kl8KdDy4ABjtwkONT2Ljxk+PRDFOdRa7WL8Cs
cCjUqAlK4FPUyEAtYQREvbFM+ETmuultBUkqVHRw1dOEeMTEpQp3KDPL0VkhoG5mlupo7Hk+ebSc
AkvYjXMZblVbwTyPeBW6ng+ytew3LmYZDlTmnd7CKkodT93QtYlmZi2ZLJnprFTrdIlEG0KmobNG
azHK8zBcVkdXCN4PR6xAPH45ATl3wAftZe8k02UODD/0iBLzbILbxAjKbDTzme0k4ypxNYtbtTh6
ablOS5svMegILZlKTSAoY38heiWaFQ2xnjkcvoXhNjOwU6ToFsVToImXFM3WrEGqSOyp8mgPyntF
eCa465TgHCoVH1CMV+dPHevr1sZOEA1KvCCDOl12EGvmOWKzVd/Gu4Z5z77EM7ouG9ucZX6Di0+T
41IlUCWpof6C9TREROBnWKxjMzNmyJSyRW+x1XZCN9eGVWxNtXwMSj1c64qJ4kp3yY4iMnTmqy6c
W7vYExtCIcqnVdlQVjj7jgscQNXcSmtt6SfuDomHMjMdF44dIfW+3q/JNZw7DuU9M3t/R6hvMNNx
Vez8rtBWYxPf5xSjcVFCOxBnLe0/FQ3/Py3+ta4lLwHaGAy51NzR5MkSqIfa2jqFpXasc5N7vhIW
q8Bt5bDOMIG64LmfaxSO1CqwRsx8ShrfhFiSA5E1s1BA2MMEfbYdKBK6D37QxbpNqoy6xqkq56Zl
R5zKJmzFW6Nln67DoJNU134ZV8bcTLllKsJZnJ6txiEqfWHWGXc5WpCFEKrND0rvlHTUlhr5Ily+
5l3cc6Qe3fY9J5+IQys7nD/RIKsG2Q0GBm/ZutFFh8xNU+Jk5biExngQS1Tuvm4uoLGv6oH4gADo
GjsO6OCQq8hO6oMZMyAA1ngfDQEZEPaa2fzFdILXKMyfQ5OtQ7G2ZSPomhQ1pI0Ogm9HM9KwKFdE
CUCjILF2SEfI3gXEgmCNXa2m7Uq3HWnBpy7noxJ/QiJnt1AQknUlIgwGysxxy3OYBGR9Jck7IV3x
grTSs1ZtTZsLYtCWOi6R3qru5YBzIguMbZgcmIPRNdQRKPQZ+0/qNu28bUlXKjQi0Lz7uI8YjOpv
Oct/AUTIY29QAWG6cukm9UOr558hgBEqKP2hZ1PKUu1JpTG98iPxgC7FoXw8196okethyVtVU3+Q
u2fNPddzN4XqW4si0PpZ0HN4GNFFqjT694WFkNSLGgIZWKLnMrdILmbcRcyDdZPDwvOn2UNhaQd8
8RzlApEut22jUiDnQNMcBTK/cbTLEZeXnY3LSgR3eQth3ycDkRuLMT+X/IqqD3EQeRfE8/qPjRy3
Yz2OezODmhtxMktBHy9GEL9zHY7WRgeRPxsmhoN30xketT+6SgRWW5GOBdROmiold5RbWyPHQjaF
9qhUlZyF0+pMJMWl87qPQdgvpZNCq9Pg8gakw88wcNsovdH+FYX9rHrqOezTeyeDpm8ltFhUfdXL
MZunWlouY8fYegqoYTQIYkYM1GdYOR9WaS+8MFTnWs7abffxWergOSvYN4qFigD44jwvxadu2ic/
Pji0FGea1IcFIltydpM58ISc4kN9MzCrsjZTAlducXF7PZsPJdoyjKXrOANIX9sNG07D9JTADNpv
/F64Or/o+c/avEN7rGB9V7qPNs3EjS26JXj4kezwkLTjxOn2HefWxuw5GVO6mIlJKargpC78SRNO
yYI6kwKmZYrbmsXKE3YL+7F5kRGJclgM35PEaWe49gz+S+G5rmnDqJo4pzmUmBoV+TyPlG4ha+0S
sUiopoojosOQ1EOxLKW67A2aI5U34NFxjgpWmAwnvaJSH/PmSE7G9PeSsX101LXrOigZ2vAZW9Q9
mxo1U5P4i8ZHJefZnIn6J+BDRwi11KmiaZ7tRiGZOfP2Kf3UuT2on/UUAAFhlirdItuGPPVLGtmE
LMlLEjTNsnVa8gAyBmkWYILxiMPvrQ7jZodn4c3sPlQnfUQV8xqp8o5R5c4w9GG5LmXxYpOMYZuF
uRSIQhnBUuegFKNwM6IPdEHlNopQJBDx4Fi4SHUnvgdxHHaJMXMa/b3u+npvS7At2qUec7E0EPmi
YOGQOp3ZkTMs8OUaDIPmEVkyNs0/Q7U+sX9YbfPpqlWEPJ1+p9JzMApZzGghswUS5caKpS58k1Nz
kWcLJYncbaRW+8GIIQlmDPSN6E1GxUb43muj71tVeYijUl/RyLxLoUVWobLXdePDqx8112mXWg2t
zcTtnxZ7zp9ORGHnxLQfRUgIypTqbtfZinNKj3Yi2jaynBk1FJ4OUy0Vi8ssPTiN7Q/SJQN2tGoa
4160cGsNGgd2jT4xJkXJbbMaWMfnA7kcSxz0Ehe6QlbvUIhtBk656rwHWEXWQQ0DOSfPE4F9GnQ3
cYOxfvIzuA7SxrFH6tSU6DyQHdIrz9An0/6pFgwr4m2jcbjTMYlzRSr90mONN5poq/Zg0ozoVKvO
ZWyFzvXCqhABUSAbLnkWCjo2n09bkayzdimthUjYpViqn/JQ7KRsqh0Tn/s6BCGLmnFODWHPwwfb
NZNZwvtbhNXM0GkcDow45zYNtVnpJGeoo+CumoZGukJ5JrwH26hoh0SUIS0HDqPo6ItULG2AqmYc
2d6UIcxuylJZ1apXLmuLvcIfPqbc26xPoluzih8Dm2CQEcX/oifXCyFj6ZofWmrsHT8tFqLOEKLA
iHar0t1uWYew8df1Uqenve0szd5hQfD4qFehrOVysDHQxGzleVh80JC2Zqzk6F005ZbBHVHyBqlE
GfRx4tU/p1QsNS/dTTrxyJXhw8/A1ehdIdhbf+h9Ns4cFolZiXtrW5XDk+G28YI1+R6oJGxuC4QA
IYmLCo0kRYg97J2aaymfAkKWDGowAQq4Hb3HDFTl/sDA2cAIA/iljQ12EweLdfzsMoxfhIp2jLyR
Sf8l791qn4QOKE9c7dRtyCbor4UNo+GCD2L07fuxt6D5ZepNJynB4I31kKG3sDX3Zso6i31r1vQE
BPTWguylyfs26eOyTaYTPEdciq78YDzvLQidoogOEyLENIp2zx9UesPOTg4YCW0nWroKTiITcums
dPviVnTmOWlk/lk7+X5KsJaowJ6TFlCT4n/qTahvPGVgX4ZvPDchLhJ5QVOjc+GdF5nzXDX1wjVr
OpfTSp53tEHU14B8Cp8ibKX7CshE/5i7GInHMO7XQ5VP56+dg0tNAa6JsDRg5F7hdTRN43HIpiA1
td4p7kXCisT6DEN8tJQXHxXbLkTCtYb+RPyVSe/oRBvOmbcVRKk+3bgCuogR3tV5CZ86rhZdbo4L
Kdt2rjw5EH2PHZQ44mHEgmR16rxWmutMlD29KnfJPbB0uklfqL4NvvXg54JEkjaOF1bEEdRoDkmS
uEvcb/VM0W8ty3ePTbN1ah3G2AiPXJUZ5qSNCvkUpI8OEAWL9CIy0mOSgYkbytaAq0/IQQX8YJ3p
5SWCaoWftcZ68v9ZOq/lSJFtDT8REbjE3FZB+VKVvLkhJHU3HhKXmKffH3POjWJ6ZrpbBjLX+u3o
BaiagEJyqjQIMQj8Rv5SqPaXHisA+dHkzCB1b6Hdw05pUOsK4+YPGiVNJqkgLlSMbaFpyTtjn0Ar
bpy2u4i+Ounx0sONcWZ3VBCtmF6EpPggWZc4rWXgWz3ylih6cQfjObFBSsXgn2lboiytYzBTvnzr
G5yeC9hL7iYgwkhts7x60hPj6Db+V9ci1cycmZmaqNwk5/o04wPi5NPs1e0jf7NVLwoAuhY7ZU8h
GRDUE9kvhKLIvdek/zzviAQd9+imG7OUd3mgFa/+xIDHAqYdkskHYRvcJ6QhVDL57xhIkLw522IO
Wzi1nYFabMPh8FfgC+fcz/buopI9zOZxIYHMSFGQJaKFlKiqZet3DHWYuaxN48cHEit2BNB+Ll2H
maNlFB+I6Jdt+ZGpeJeXBRE5/XRLLXGI+ORg9R70Aqpj5iBxzTq+oEt2Z2CCckqirTVF30r1n5Rk
LhL/NzgIKFZcHCC6Kt4nUvv1seKK52/j4ofwbIejLjVCtQrvOhQoq7qGuXpoaFAZskmeJjn9MTvt
7JVVGcy+/JjLb19iF7AtP0D5Xm37fKTuTrz5zR022Atq/6cXebtT2r0TM9097XhSXfKaFtKnKIPO
dicbrrLrX/UR+5Q5vhTdE1BsCszVOQQZ6a+YgP/arfboqeZzoUlqWw7tkeDgL0/a1M6VnJ86nKyj
HByLAqGtA5dpeE4T9rPEkjvk8tAo/c1D/EJmnYfPJRmY6WBypp4rxmAaG6xvZIg2mG/3ZWNQkebY
o3NjIwUuq9nCva8ZfdaEVnAbxaRnuHx7c2ADZ9TfpoajF6Eks4Z6oyRh7zgQ0UX+DABw1Zf20bbp
hiU04uYr+wdwlSAKRvGloQkFGdB5sQ79Eo8Hx/C+/NnzaLV7RKs1nDibTiY1RpvFFRQdEh/ZuQca
U3VoZpGFkYLDEdkl8x1vM4Aw9QWuxQqDTF8Ye8/XLlSjmJAoyXENYNh4S/WYOhogKjyrhMptevns
UxRWKPcNR3K4NM53PHM4KB8rDeKOruShh2Pe+i3wAlvLAICRqMiEObb2ZDaHxAbgLtTdbTtRx2db
QCpy4HquqW5famYizax/KD1mG8uJA6m29Kj8yaz5PXPpiBW692b08YMLDJXlbODwCrNo/riK8XAG
tsPU8V3P+hsxBeDEdXLTuuWXZCfk1xXSUtFovIPfmt+/5JlPlISh0UYxPxt5+sVStIvj9GbHPC1S
EQlsf2iadWCs6JXx7Zhck73RvOgTpKa30or4sjaa052cwiNrmJQQhC76BiAOZsz/HtnciHa5zcao
MAc7n0bjHlVjcnysjXCtIKw+6zJnozzAwhjrDwJLss/x1UXZcUD4iq9YNYEYsluGd3Vr2cVhKal/
TQA4odG/rJHDLw6RyV5I6LSYIsXv2K0Xf3oS+fI7Rc9Kl48c67H/bUpS8IyYYHGSP2UH7VGkd2sa
r61hq71d6//cRGwkh002SpKnSrRYXhLo5IqHtaE9u/SoecMynfM4/UwF+1ZkP1hzc9LTXgtnvyDJ
cBiu6F1D9Bh7tEkkKUSBUstXqcYfvNb7WTPJZFuOyHSSoPPAwMkeKbGdj98apNSU/Rad98Aeqalz
mcYpn6aAVqmxrMekOLB40CZfEs1eAvWz+JqHCBbuWMdMfMOvm/vo3xqUDBb1SZ0PyzEM5sUzzPeZ
Wg/gMe2a6xTOmtGnKu332RNdgDz6Zi4WAFBLsA4nwX5Ie+o7LHbWIt8w60482kpCYWaZgaOi4W5y
rHXWHQ+jNI9T6z9CHl6mAodHZM+QPMO17XqkcgZLSA/UEKfeGcDlpx3WnOGc1CI0GBiagWPaJ8Ir
XxwTBrfvXvyavEq/J7Nl8K6uJ09Wy8XYe3ivdb4kLXYDv81/TGWd0W3udJxgiWGEY+G3gGHE/tjT
SyMAsgmjeRk6MHl3Ll+0AXww0zmfxHC3mvgIdPpcYaEIWiSvXQv311pIWUam3m1VVVuH0Kcx/dA6
zdokVfU3GqpfpcmdlQCWLTTBB17qcCdl0WfEiObUkLtErUebxKG9CrPhTreQB2hpuR3ytNs7iQ7G
l3JxYB34KyboSjXkUVDcG89rwrRWEy1q4NY9P0CbUvqNa3vXGfnqJjU4T2JX7UaHr6ZgLDUsn9Iq
UOl4ZKyOO3xwuvo0BE3BRQKbk190eEVhSaRl6xEGOoICiNOUaNqdp/lf0gcb0DVKnoqlJM2T9SCL
b8qJf+vq77DQfYO/pMWP1Ro1D03kPJpzM9018P3NbvJHmlBLKp5r8coSNOzlZJIG5x/xRYDDJNOD
prwXzdLx0S9kN0f4phzmGcN1N8rndR0GiNGaAjppFj2GMP/IF4r/s5tOc5/EgTKzKOhM90WvkpfG
nA8eiyAoCFUDhgGBq/8gANkuGGkC2XL7V078L6q6sBFYa3U6QFGi2N803aCANgYZjsIuqFdWYOCL
jn+1Rb4Qj2/smmfKWiipKUnKtoh+0pFZbjBbPnep/hi5TruzurE4EbhGQXW3vApGDpDmj2UuBaaE
7BXlEtip1J8Ny715ffuR6NV7QTjgBc9TDDWzXKfStHeD0KgP9ywy7JoxmDx+ZMIswsjcW9RGsdQh
Z4dA4vosJbkmdKO1enPAHkk+G1G+ESSc2ZXHLi+4oHUUOSX3tp0P5GKV3Qt3dBfm/C5Cfs0wHrMx
lESgcem9EykEVjeG+iK+WBj58TkKea8/+tshpelJ9jPlCcy1m8ampBTB1U0fE4KOU+89BXuEVZZT
UAKYtYT/wqQYJInnHfm7cMSR0zsbiM1bhM/04MMkpqqli9Y/jCN4GbtMvdVKTm9LqpMED68Xmp/Q
6dSHUqJgdbD3bBNgbsNBFOxocZCjuMYvtRm9gkLf3r7HS/ca97xpWWmkaDw7Vv+8BtNKZVgBWBFd
kEUuGg8Qk0jznrvZ1D46mcYhlK3v+i8EIFIAvqs1MEkoK3sfeYHX8Bjh3IPTEMNZk3SZZ/4HS8He
VDLM+V3RWN/IFTaDmVyeTUbMdjBn1H6CAxztMYVHMN8jrW8P+N7+6CMeagqPImoHwtwXr52KXvU2
/TRlsRlKdHc2tp24Lx50Tz3LJp/osu8/fDM7dNwx35SY2USEHZP2qvlatiU8XZjLv5jjQWffolv5
124B4LR0RPUzjcFcVX/8SksCVbXlzuSvX2Ltwi0PPEwcien1V5pmKPIg6IHFHqGZ9sfwo5/GHv7V
pX1HWvrm8q4Qb1noAUlq1AUt+FJVTnKCz4+6U9NZH6lgiBMu9IIWVz92x33TCcI37d+25/anr21j
EsWzNNzGeJjqdaxZHeh3ajZhuHDmb5devYi6vPeTjeW5zcgvZ/yhr+EnyUm7ZHl9HBGd4EmAjqzq
T23yzoS9JiCf0UXm9E64EMGWxjw/uyT+GWn9S/D9gVoHunVoPNp0bnQqLe9WyhUVmP9lKloVM82m
r5Jz56KqSGaL4M5pgbFMEJqv0atdlsBbgWv3rRDgKCTh0LIE+5Y32yklh71lT078NvBTz8T2aN3x
VdIOQJaDNtLA1EZMWSXb3wbJ16GyJUlPcN2m1TxjKUvOZhyRTu4pGrcHc9drlRESZfFVDRpsPkl0
Z1136mDMY2MfsSpormlsJyF+mbSiQ/wV4y0DEox3KffnvqzBK30yVPKCrStFoT15jR6iBf8xNShW
8JzHmPPjKffVLpHasFvq5Nt1r0aduVsSLvi5rCqTXrgEjNkPVGtgpm7IuhymER2SbEPkas+Rw2iX
xrbGekNNxISC0skk6k8DWVKhmYK4Rc5gQvTRZCdbWXMPxhamDTUdyOsDN21eR/eB7wxzGL2trc3b
47nq2YvUR4f8dGumGTRVymPHUTbCy8lLOzVvWkHOkkbek2PU/xpasvcSrrNfiQyQ9LayTvSEbwvX
nbdr+pMz5d9U/1TH1ijtFQPpAP/qYEdGIHU4VfevZvx0/OzRN2HWjExdW2+ju/zC6Oxuk6TQWou0
fBRa9Ht0zj8DDWSQC/Y23xnekO9uu0XMpxbMiisGBRXZnHRhMRqZOUdHKjhM8/VP1b7b4gU0WN9E
eqRtY4/tdyKUzkiaGBiRAO0OPnioEJnQaZdzTvG4tjG0Igca9jIvbIia30ifoot8bg4VhyOQ39yF
yrFORUElL6PhRq+9E6euvxuKLN+SkXcsnK6EPWbeS5CGOpPYDtIbwkHPn6JE+ReLhJY9Zs0KX8/O
1OaHfo0YYlgPxwUjcaSqgkhDShG1tt/GtoKIWD4y8iMwXrjbzrcRCvhEeOjJ1L6TYlHOnf82dDbI
TWpdVKlfszhK3rpIbx6seNg71p15UbBiPcWDzQd3+SJmjXylJskPjmsUH0JGjyWt56TFxT5O6koS
LkhHVWlBC+hJ1h4Zh2F4SYELBnucsVPjRZZXb40OzPPoK44G3HaCJrZq8dtrFEEkz2IRu24uAVo4
HfCJz+nJ7Ne6VYJYwDEBWYekeBXk2VIQkTyPWGFeB7rnnpqsIaUoo9/AreZdUwzFa7m1q2/pttkL
kMnyqvDoNrn/onH233lMHnL/TR+s5sWkZ+x1iiEXp2l+4jnjyzZvNPsc9T7XQxIi8kBg6j0UCb4g
vQTCB4Eiz4MK9/q8NCmoV1ksYW3P8jwusTxbpa0FeszTk+g2n/QiqUBo/U4LmvX/cR1Xnv/7pwGt
0b6c3bupkbONNg1btOsOnOKyP//3QbMcQ27++0fCG+ptzO21bTsXheExJdHpDG7Zn//7F/99kPgW
ttlMD4NFvwOqT8ccztS5//+HoooJlKXflqoybTjn63/NTJeymR51z5IZN60Wxq3mTwlcIk1p+CTO
q+8ac/fff0V6TaehsHWMfd6Tay/qNFL/DVLCt7fLM/1mRL1+Q1tOND+RR+v/+d+/iS3njldz2UMk
nzQnX7JQFS5pozqVzSTWLjdDuyxmJh4k8Xi3qnP60KHWYpuP/XIbCWi4dalbXIqlOth8yVyheraD
8Y4ffDZ9p5qGq4WbYtpoucuJF9kIRrJ7vVSZdWo0PqHQlHSAS5+6iUb2dEAv/TV2VgoOMTA6YaN+
LLznuje6q0/GEFUsZJ9f//vQQq9BFmc/iBYvpjep4zK00BXrh3L9DSNqhoN0Jp6euXpQoxmQ9gdP
t0DsNN2U0O0prK2ma3poZjCEmW+MgRZnRE/qGfSwZXU7k4N+M7XwmrJGoqz6KJp42oRC3McHYCAW
RiPJQpMEsoD0ZgLmehNNe1wV6moR93h1EEuHk80RYtINstNNRn1i4oerXD/Q2mFxt2iEvZrFT0aK
734ov1PEBRuz0D+drEV/InISd527ZytqZOJxoA9DB1lcoguJusPGG7UETQRZ8mg3p13WpPaubET8
5Op9/ETC6K5Ez/3w36+Ada3r5DEBlgeZKec+tI5zb9zMuUsSDWfKDeiOosLH3/fEGvDArjNe3MDL
67ig4Tj2cKYi0GVBmmCr7GdWPv3iGtF3YSJhUX6LHdsuGfx8WBUBMB1kxRj/koc+ZK7+4zsGuaGL
W19EfE0g4zheUdQIF1it7V1vU4rxByTXPrDPZKGhqcMgjStXr/E2W6mz6a1puBOrR2m735FZPqw/
qv4tZZR+So17egdh9riMYS1yEtpAGdiEVqGqp5DXdV5VP8YSU7Ch+uqHQfoVhakQrfZcTkh4ug6A
LkrIsB4FvNSiVx+mL/f5WB4WT5/eqT0btkiC0csw158SV9s7LvYKCVn1M1mfqRpBs2Pf/78P2MAO
Cr/iwSPwfKdm7WXOyzdcTN2OGJKPwXb1gB9rwA7V7cDqPmwJ1etUygzozUbdQEjErz5bQzgl70sH
6xN59ETSpaaj62c+X1NtLcZ7UZJrPcWnOpmsk0R1cFLWNZ5LnAXcQRuVwDcbmUNs9mqoJKOfJ4vR
/yC5KYImL4imj6o0qOVYBLRUGo+a4zyVDsiTbaMbweWXIyTgt3uHWiE/cW2XJ7CPeIDpqsHOcBy9
XwC8flXhDo+5qAMrZsnSsI9tKJx1NqXZy0Ovlx9RUxX7NaNKNGy/ibZnsCdOMhH/pGqmUzrI+GHx
571t5OMjQVmvUyK0XeP1H7aY7H0i7GdDkkEtpm+wx/jsa0gKS3WAaFMbWbbukVJ30NT18yCiK99H
VkkjCgMUJvEkXHqq4HXeEyfmUJ8069hmzUqh9/1uTvUsGH1tWxVkhgoIg10y1+ajMUzG4zjPaJPF
d+ODqXRl3QZRFbvoEGNMoW5KC02tX1tpoyNy76U5ErXr09hLZpgTbcqIqaMVWJDlj5ImoQTwSTUN
LlIT20h3rV3umjyIra8OZc9AGLvNcU2BuQpdtY9TwbbXStAPZX/CAE37RItILSUNMJxL2vlMrw2H
VtXH0muu2I6QbFrZIYsJGSpgQrwNgyTwhp4UJGDytY16tM+tZLwsdbUb3CIP/Uqt9nDUZGRVX0oQ
5M2DTJfiPjM/bf3Z9nbEJ8h71tNuFjk8V6uYa/obIQDfumS3bTskHeOMMAF74AB4rT7J7ij31pyH
1lLnu8bhMKWCFQhnsPZSzru5j/9RYfFU8R1CbmGU4zEW17yYqa1KsF3CJGVO+5i6pXlIMkJw6uYu
pLV3Hd6d7HPOYpIkh+7PXCMP1eSoBQbL2AbM1dumxYhUTZvJ0lHjPrOtw6xHt6RRB1VONMFppLiW
MvQWLt+kzqk3GdYmyBrqPFIxAqBNdoxCsutTlHhUj3dpuuyRkG3N4eRKtmqf9m5usldwLswBjvxx
TNI3659h4pQSpXmeidUbG/mU68O3O1rnyl3+WS7B70nDBqR7OCeltmtLUkXRJKfIeFyspWN2Tr34
Hz/aC+zef4lrhwzZgG3qBO9ETbnDZQDaDq6DfsI9xN5XPE2gbl7QzLAILSuFqUeh+E/4gW2IqRyZ
gGIXR4FwKHWk9VDpQbmy5lWSfuSN/OoXzSQns93jizoslnNu5yzMSLcKBLVb+dju9eyjJ498F0XD
qyZWITIqcZFC7JnWq6fsfdlXt7xpfnBkfdSrxr3rDbaB2As9kTPo587ftZhopmEtWtS+cGN4KYJW
j+zmD5Fb7uuazpi6pOzUddKwMfqfHsEGUKwXby0VWhGHVC3VnywyCprYQO1Rre6ncIoxu1RxT3Lv
+FA6kMRkhjylMW0YfUQjVdP+inq6d0X1EjXpvEfMpfA7DPV7iXe3/LY4jkPbHX5U6+JDr1dludG/
51NFxIzZ4dQt0AZ65L4NQJeSvYdgNuIlxPAhZUExpkFxNK55RGcTQUfUWfiDxaecai8p6SAQQHuM
UcjzdBLMfSvZdWu/mQ6dQPMKnB1O8qytgtSd4LTynh+jMtkX67slsG7RXeyUSKoqy4oeo/a5QY8L
XRPfxxl/ZJPe6/6ltLJQH8SLPiOWV95DlylyC5zpbfZwpdlcwtx2KDIFfbWwQzxL9VBzaqutN8XE
Omg0/JFhUTD4fJlEX1Cm9ms57TkhCXGb5pJKT0LujWywzpE34MKiS6zwz22Z/dPrzrmSKjYHaAWP
eUOuoi/yj8zG3W8v1ZenIVRQOs0hBerr2GirgyfYxVs1kGbDRJyNC5O7pf9wUp+4xEci4hG4WYXp
o526jNnymhFKH6SqqFCy0Mrom+PrbH/lkojxjKhBUcznITY/pGXXYB3VG80FodPpv/EzMYVq38yI
8mmEAGFoip07eBa1p+idC8sskE9rGoGVhOs/m0bhXGBzV7UFSynUHodIiTqgdZNXjsmgXJr+PJuv
fpv1iCG1attY9DT2PHthnIM+KjpjqT5J4K4Rb7DKpomDVqmcmhfPBbP117xiz1s5+rthWi99Xt9L
gLKs8FmZl7bYAUDGWbOLCqxzTdyuqW/dYRyAdz3fy65aXJ/zZHkDrnm0HbmKmRSLjMk8x/KJwE59
UU7ylq1pPQbcAfFGj4kLi8tuiVISg18Xn5s8Gq/SoD+cQbTF125PrFA4t5pNPaB3wvY1b+dUcJmm
BJBSl2N8T7MheYrRticZK3xUOnbgjObX7E7ZLlLTAsasHkcN3xtIcHrWbPlhpOqumzO1qr13bJ24
POLMH9GimQaLiPVsYFba13xydf+eFNGXa83Pi7AmQLAm5Ke0s4kpQbYDJmPK6kK/qoV8vGcOf0Ev
827WQJqmnJh74lMb1wQIltOH5fK0IhlzaJU0Xo1SVDtnSMFNEnbh2IhBuVonWLyZ7Et456BxzKvO
ThY4fRtAF0zbhWw+X5+/aLF9AeKzcLOkgY2fEnalbkOZh+hDnnRDfKw8Iq/73qSQwxO/jlKPfYlf
qmnnoxY7RLtGAisLMl6JNGpJSt7itMpviZyOVU8AlxaS+gGdlxUXa7QtTG+QHoX60Klk5xBDUjx3
+oH+6heVQe5ExKJAUrPdVQhwYq+cgT2vtaqfbReCz2sHYnzz5MvTY7pQyDZ57r08O8XAUcEhz2Pe
tQkwc5HOObKiBpfcxNfQgivZeIUK/1BRqPUzaWaYCn8+TLTgwkLmKpinCxXi2UMri6ONO7aeSbFz
GwojRVvw+YcGuQrAvdhzNW16jz1CJ7V6PrkNP4fE9tpD43/66czJUXC0o+u2eBJRI+s2gkFL+0CR
zQSYtTz0tnXlecLP6LXdvk/pWOgHLjUcKzgq0aubOUxvTpSQqpZdYjYHra02tWddG2a9jdL8F4fQ
rR0bxgX9d7xdTARWdGm+5guRfCnFebEd06RUi3o3gQAIOe39OH2mavfmzOkv9ZQ3zp4OKofcsVn3
iOhVj3qHNqVi/u/LJ6QyN5myOhJZLLukDd3ZRvpeptpBpCYxuIpes+UVnwpd7yBieDJwC0Y4PJVR
GeQmGDsU/FrYZHRm9v0ygHF0085gqYeZ9wrG/+hWZC2+ToVqlPUjlEprTpPGcBTlh7WLjmBri4BJ
3W+2HkgNa5JHZFusrovHJNrWDC35Mh/dnrbqvOzEUWrRiYSVHCUe3NlEirfTjgGME25+A+upN+6X
vjvMUyd25FY89nS6gsIxvNNvhz6vj88UGMfn//5JFzmazZgGOa72k2oWOgQwnYXLJP7NPrWMoBTm
uWQLdbtHg2DmCyFl7W0UyFqIpDtkw97XYh3xRv/mRS3yUJOMCc/w3fduzeRJ+TSulKq57+Mmmskw
9t3kNsyyPkbE08D2OeJ9AErfeaOd7UnFdd57dJywpY31QEh9S8IGwaGJ+jTnCfaVPvcL8s51A+eX
o6Kio9Cpi64aje+YbY8bV+r/fGb6G52R7qvpvSA2HomQftMToZ/TZPqggQgnCnF6QkvkWTk6heOc
M1vsggnpKKMIifEHVStK8/hf/LWruj9jF6G/WUXdRUoUygr+G/ZBNP9JcotT5ILHL6aCwml1Rg/t
n5UwFFm0ww/AoYHPq4OSYq6D1LLiwCrSebcwWsAw/dBoF1CuBPuSL0BY5FvUPeKr2MwchMlEHyXU
QiIGwuGS8ydNU/4M2sit16H4FGtmIEtbhqTc3xKtc7KRZBF8TsA4c8YpRl+4cZfawrjEQWEMZPJU
645Tz+W50QuP3Hqj3Op0MYdAsD/1XH0MvvTOsfYxRt6noav6jDXgcWbxDFbWH2WcPM49caVFB/Gt
UGL5FD7MubGRyczQCKW4NDNC5PzElnFxgHHR1cLLOgVXV16qcOibi6AfBLlxhsx2NP7aRATc+kUP
e7BEzqLutc/P3A9OUIvsZqXuFrTd3juSIoSRoPtYJEtQyFgBcftsUnwT6Moi2Tivz0mBR4qSGLDF
JHvLdPOBwDAPqxPNDTYB1L3r/x0MFJzLDFGQypiHZtFw2w6afosxBY4NcUkp6ugQjO+5LscHXcv2
wlD3bDRZWVywlfrgpwWR2Tx2VZGyaprys8ooDkSBoR8o0D53HYuKs6YV85geC9Oaz1nDyCiQzfWz
96eeYWOnIQCn2xb24r1pZMenSbZwX3C2x8a7gA9EvDKMe+HqN/iGYBlos4KjwmEPFBAX7gtVff0u
6zx0o4b7UeU55gXKYTZaaYalcJZVv0m2AaFV05y6yEXFcCgyCmJyN+0P+nSRbvJJtKG9+hEzIIL9
kslLkXgpysLUCkyZf+YFDU7e2D3bPd3TbuH1J5+kqMXp/ki5Izf7RzMaez/oF4qjLmyq92SCgZhd
Bu2OkiotAlUkMQN4wSFvMca0V7H4shhghaQ0kmB/32/WW6GzLmZh3oWbHGTKk+/VWNQnrXpn/aZQ
1sCju+QnWQryNMwmTLLxNi5lvJ/L6nkwTBXiEcFaX4PPl+YWUxROqTa5ywoQDrbA3zaRHVhVe8Wm
/zPry1NCYi5l4P0hXZpLmTL9eGv5UY1PYUes+pk0kiM4oom7d80K7zJ48Hb9s/gDrcj6s8hoZ5fa
siVR0jNEg1mbkspGovlPCh8ltD//BXkilCAjgLavSZ3yiyd0vitNYj23ZlrtRyTErPLEGtOf8j71
UCj1oH2DDGQUEyExvyYuMxTqiKAnA2pXpaRgVCkumDKmk4xcfKqPTPaW+TKtrGek/H+pZp2tSh1n
PFcHJ7TmnsCMpnDDIV7+aD5VMLz5jkOhLtlEm3mtWCbwQRUDseS6RtfHEonz2DdPojCmtapy384d
UTqZzdvuutwSlXO2CpkCybymK6HZVUIjP9jstrwbNG/r52hINoOHLEhLoTBU0x0ix/tnKbHV5AyG
AOgPDEujXDNfRIWIy6LMJUzRtC+Jme8IZSAAfMaLlyYo0SX9YLUi8EBgky8GVHRe9EkCaEr92REf
IcPaWtiEbAoxZ/dW66C/TjW8CoZG/A8waYm+2rB4ozNP/ONPT5gAjZ02OWSKeOAquLTMDXjEfuqL
NX4jhaLi8BzX7WQSJuk/8cGpRnVgRmKcEs6DoMOE0AvEgg34A10rP2RnbZ0CtnFwkhl1AVeOMHYr
s7HtYbHCyuAlz0a+BIPW9U2a0sXMd/atRemGVN77HhoLPs00WWXw5D55RBQPY/XtF/YfRr7XpJAv
Q1km2KOshQx+lKtj5eKK046pPuYhLX30IfdRiFAKgwAHoSi0/pLURovaqiGJxIn2/oK2ZGy+jczD
OuYqB9W0QFK6/rKK5s95xkgeFatpAAYz1aMsaGlJqAVxVggDBrjAIjWiwJkoMrjZkvuH9MyGownT
yoHBZC11DRJE5A9Fsvwx2ABhgJdvStK29m6WrsMZCkOBCiUgm2xBWYot0VCwta0G0iBIxcbUZjdN
usss0BFqqdimSDyYGycKSldUJyfTm4vfMLd2GhAo7ustmlIAV+4KhEIY0B3UfRE6AnrpcCb6kX5I
iE0OpM8rVxsJsFV6KMF6t9niJiF0PaIgTlaJKBlwUt92sUbJJhKh2sRzXWtw/SLpDy7OXkd5tDg7
wgxE3OO6wn5k17kLPPR3FNpvZXvuZkRHuF+BpYmOtzlykqOviJvTavJJCygqRGcmgjCenQEBMp6c
fO89NCvvWLkSkawHUFX3zD+2he4/M766JOluZlXtUdp9+6Nr71BaHgnpRH9HgkWYdk2zLTwX5nwu
/yaV/jy7jOt4YN7iLOlJEJ5obShTpt0WT2tH9tE1zxeBuAivmK0dy0tlLRiIGiiwBq/X4vbVDkvX
t29i4yKiP9mXim5pIU+9zUHbelzeczaRHZYRibzUKAE1nVdjdqavekrfOhvjDwrrzqK7zVegc8Mq
MCpiEfq+RZVrQ0Bc9iYHNESRm2JmcOyJCk+PpX9ynyJ474GFpzK4IbNu+TF8lDWWOx1NitAoTcpy
hOjFU2aJnedKNMn5mhUe4Wd29WVL9i9qrKzejD4xd65Jn0GV138L1x4PmvrhlDQfkDDz5m8JaGi2
pc43JPk20L8OXB5dPHaEFgkEKhociMoIQ1OpF1YjVDwCgScuw/fWxFZSU+acTzQGOugwRuZHFvZ2
N7Tx1SWBHtu0d6FxlEKIjBejydvrZBCrzhoGVOMMr1NWrUSUHR/S2Pw7GvMGrdYe8xA1cyQJ1J1/
biDr/PX47zV2x6z5A6EXKiafwADoSgl/3E9gIXYEMZ4hVyBQie03JmuEcAw+QU4HLdLIb2j9L/1i
HmTRfEyJZkFY9Aho/Y4Vx/1x7Hbc1seRkP7tkv+zPH3YYGpxkbvp+xhp6c7uHWO7CrjGZnXBMYaY
ljgpTI5bbYwMlghnwrbdVMESW7vJ4hEWVT+umDGftt4EuojxnMBOqbRGgDyBJi1x9uzGJmICcodh
7kAZaJthkE6RUEkh5r05JvhK+p054BjteTd8D9QyJnxpUxv+X5CnEfCamfsw9265nTr/Ho/RHT7T
xp2uAsIaEIBrbNzw090xnu6GzqTve/+j7jx2I1e2LPpFfKAPcpreK5XKlKkJIVdk0Jug/fpefK/R
Bj3pHvakULgXhSpJzOCJffZeW8O8Q6Q4wKzKKzD9ocbgBFxZrjvYZUQLKJC2Z20PdKjkfabTa3qc
K8IbO/MXWdnROW2XB3C4/gZkeLPxgoNT8aJp/HgAND+rBcp8dUofRFY1IL3BsllFGWr1/PqyB6NY
xkT8t11LXlYqvz9wROwyYK1LY/6wDl3ucmDInWi7bN1N2RNS6I4g2MMY0NG0qLlQuUT/ZRevClO/
eQYnQKk1Vy/oPwRk1K5ZY1Q7wGP45qM4mxQK1IiSDzmSNf73/p3DF9IfQergXSHJH6neZr3WBH9N
4R+GoblUMIM3UAwuwNJYUglsaXSpCVSXtTBq0E9O8SghdRzawYyWvWRzPeDhmBrj5jTfXhqk+9Lm
NQTDtuFx0YBbx0++0DWs3CU9fwMRL8FO+jlLmJk8YzgV1HXhTQ8jrMvmzbUTh+8e0JOg7LnT+f5S
6F25MlduKd7blOxxFGBhYUwIu0MRerwauZlbETO6Z+S7vk4+wa1PJFFqBh4ku7SF8E+3Ncm9YPyJ
K/3DSFp8Fp7510NNXGStoDKsz++tWSExz8+uXVKYE0e5pIg6qBgbNM53s7k2caH2plSI7Ia5S+3w
I+MQPoZBcxVOW/HJiHxu5NG47KnBPjlT+Bu4WbLpTcc7aOEDSKmx7eLyLw4T6920BREBmguFiSMq
J41qNfo2bdhJG9VwlwnGQ2QUcmzgDoHCTOeSmu4gzvkcuMGlDE0esb4FUZ9TjIfkzFg9XKva1o+V
M5F3PypTts+WQROUIMSpk1A8j6rl9aLxyHV23R7KIV75Zb6oRrc5RR6qJRnld2t6n7rB+qQyDPCI
tQxg0ZEm4rwHI1Szgr/5qRk+ZZ4LSZb3EFQXasJydLo+GqkSym98Neu8s6oPIU0+0Y6cNvDEuGo5
fJlGBjGJ7wuknKEbz8IZuDj59bii3dHB8MKKMix3eGn42VQsf4IUqypZB0v7qXMsNQrS/8a3KJlw
bT1eJlFpraENJVehs1FJUmsXszK7lOWzo+fp2UqHX+pvpw0iG+uDbkdj3qZHEaQi6hqFNHSb1XAy
9KHcC3nV3OEH0aJ74QBO121gxGt75CEY520TzH3/oqy3vrHEsbfLH2784co2m71W9PGaHKi4Dq6B
O6Wht2DIzRaiPBt+KhmGtSqm7MJR1y/0CqtG6bhHsiYN2Ri4z55/Z3Oqf9Zt+cKnmh+HfIkKMn6g
5CpCiuQSrAGxqtY186DBKqd+iIeNItZGqYyLnZAH12SnVArzxwV+FrneHuitd5iZ2QtH0WfklZQ/
h1ZvHlVxSqLIOlX9uMhFkR+skhqU0dtAWmFvLCumZ28G17Txnl5wrCP1xh7Vd9DjUI6H6NPEwNZx
CbWE9QyaDuG99u5dcaec7RwAhlqohlzoGE5rGbaUC9EPYI/fUJj547N5x7bmfOx89x6styRkDjd5
tO3+3Zd6yeXL+zboTuOvQy/LURzGuuzhXzypeNxmLlqA34csA1pevrwjj7lzSRrK40G8Yrrlv9CH
Gj3wn+7spv9tQ+vQ8FYnx01vwGiQqx17jeAkWpsXtc2yZ21c9dfKIBGsGc5NVu2JceHtL26nV4qR
cVVwxtkVTmY7OOemWjddwchvX6PEf2RlRRbOnu6dqVOULXax68LAQsTO/ehnUAJ2FHwfGbCd4UcB
EIjQSRD9UXm1/b9jSv8X8NH/Pcn0/xOm1AbC/h8lBf8DU3qSKmo/c/n53zil85/5F6fUdP8BVN8R
nm94NvKKxf/5F6bU1P+BWidczzUcAQHYgQ7675RSx/2HbVN15tuGrbszpfffEaWO9Q8PljbYGoRc
sNSm938hlOJP+u94aKHbtkGESXcoVPA8bEczRfe/AH89w1CmippuZSb00ySvlF98uoQMMbzYLyY2
nqDAucS7lebOzzHwtkOCT9ocCNRaEtmfiMwhs3ddGt5tG7S5VeJ7nE4aRSADrQ1r4f56oE+VFW/q
slzLcrgWVnbolXj17JHm6Gw90nU01OKb4tB9UYgLPcRZxNpWGpuurSDWIWvF4hl5cdmw0TZ6Fq2V
fXOma5sfW3+4TSa9z1Z+j3qcKHAZVw3TVFeOp5Apo0rAOSgRLCoLak2/NWefnpFa79WgHmb8rGn0
Scrgk6T2pWa/EKfBYWQfHjNm0JeI6YJjEpszdtdNhfqVwMRU/o94MlvJCOIcsXXvdPrao1sHkk2V
7SEb9X3iZkuc2RgxMb6RR2AjiNuoeJ02XMcXARcRd2oopU946WHLq4lcjfmqR6oqumCl2d4uYBvi
ulheudKGaXatiDXlxEIN9Zyr5KmbgkOTu5tY9l9Wp9+jxuG+SwPwq5FxzsdtD0o1o+yYJVlRWsx2
FVsq5FffrtEqs2sdjwBX0xhTmbpE6RYNaAUUj7dOAvYksjZF0txKk2pxw/kwI8V9fRFOzAJZKvdl
Z1jQ4NkkpKQrKOBRgX0X6QcNiy8ld7NCcrUPMEMop10VMUZ+zx0JiABXSx3uF+xw/PQZYA0edzA7
oq+gvvTehq6+hdWLn8IRay2TD4uvYsKAEzo6HLuXNn7jJn6ieW9fdUQOcK1g5IVL2N7ZTqwjBCfg
YV9FZGMLFPklIQzZ+Lj5/MlfBR6lN3Fx6KLqWkfp3qrj9bzzE9ObpLLAAZoBpSox/CdRlwiA9XMX
wkUMOJRL56BjvR57sF1+cIytz9rJthUB66T9LJvkD7gR+mm67FBDvdQsFg9SL5YVDBYzrLe0Bhyi
+ObA+C01SfpYO+oWMUJDPxU6Fzvb4SJjbyboV1kD9H8SGp76WJ2VQmQig4RycO9YV+d1hUtrWMGi
42YFh3YA1FONL2N1iuDpeC3Z8hKdKDenNRlNfPnh0Z3tJzpC6USRIhdHKnGfItBrjfew0/FQCRZb
eZfdIrN9NIZ27XGdhDt0pAHnhbtH5Vg3bXGRSXpsK28Tp/UnQcZ9IZhNowIX8Leeuj8OyvpQsvWR
WnCpmuA9c2EA2ICb77HQNn1V7zGA1wtFOhD7MMOnFdaPYTZ9t4G199s1a7VHoeQaXzL95AC6YOWB
rSClOTYHQwmig8NzQFlrQuuNWWOobGoWrnMBXx/uNRHuwIDrCyX/mOVr4wEHcuN1lqnXyo1wzfuo
oOz1NP3VnbSj8p9Y/iy16Spr7TfKxhPj6Jm7D8qkscbMu+jjnZdGN3bnlNNn1kazwi+9nT6UMScg
w9/InZXQruCeiIGqljg/A/ehUK8WXnUwbLZsXU5FU52gBY3tj8SHDYuWtWfwzViNugn/obD1Ym2b
4d2n312mim1f5V7sovyG8Ie8ddQ1IjkGeMQkVrsxZaDuWudjaputVM0xtdAeWZ91OIkxyWfRvaB/
jajM0e9hOaYel2SqkqvqxwpIfSfNWeeevtQPTm28NUny7DNxi55xLxfdzYZJ4CTFxh4KwEkdRgp9
MyXlC9Slx9imtxmoRGfQtoPuV9TRLWEvLzBBojEudFoha2ttZ92nzdomFgaOJvgt3MesFj5YR8JL
H1+pfjpZBUyAgKpO0JSDRXRddvpKvipKzVauK/Fr1dZP7vExSAi4rEaJ9KFXJDo0Mn7h8JnT2Kz8
4tBWX3n443c6oiVrOD4I4z3vMVAgJbMT0ODItAXLYcs8VkZ+0CF5uJxKqDnPfeXXC2DS3GV0SraY
EuECEbOgqNMkgJDW77rnLPP4T8fJ5oxIFWZJnxY7mYgcfNVu2wGW27wynprDMDlbCkBOiBAfZjw2
XPKcdyG0U4V6Kpr6MCjzpe6mdhvTUSsn/6t0x790XV2aghcDoj6rs94EERWPsAbCvYi4dQVs/cph
k3iiWY5Ni7c4OOQR/iRUTGM0dz0nmw/IJuyZH0uUb8gFYKiMnnZCYdMRny/CTF7CGYMy76yCkuvg
UH9YXvGXutvfUBDS70lXwjzsE4eQXlK96GMDViJK/xh1eahTvo/WLZAk9tnbrG1yGcuC8mwVUXMU
Vl9UKhgrEXY7WwpkB77HpSf3Ux8BS8o/LNrFzCIHcxqtwKpse9qDfD969MJAcwb87Fg3YELnoGz+
svRdQkp8boJ7IsMMtHNG/I107Ro/wl92Zmc5MhtU0XfbUKKY1tuMBWHWf5TKXY1Ot7FDE2vIsOyD
iHQBceimiu+J66Pr5K99vDK5n3QuBt6qPhTx00SixZWQK/RG++Sy7LPmjlLYVVR9UtDwQrYtATPw
nTsuDg8YSgVdkjSm8/f0a9Pu6akkK1mU9YHuw2kZ1jsxTKCGu+gz00njV9BExxKymtrg6/8UyjiZ
dvc2mQn5THY4CSx2LaXN0YuPo2OfbPxejTHDG/INh6mzERaX1cz4IlQQkK5wjlqAAO+QVlb4vFaN
EgKZwt259nAIrTBalS5XOFLQ275yXqSMdniaD7lT3P0ufap1a9eZ2VMg2O8nGT1tGcaDmlXnpKmj
HXhvHkvhtfe8csX0G2reIe+ek3g/mLRcj+YZiN3RzTACwgTGAJQOuNQaLAp6ep8PctGjwJIUDpCx
8YFjCot+vRA0CUBa0QtSe7ciCF7BPa/0oLsYVbpWFY8xMQlQAYV5NjRwpJl/is3sQ2vLRxVYdyuh
1J6gGJAudLT5mIw0+XA1xoCZ99WvmGeZI6gzxaEdGHKZ+48ez4qkO2+gAUr32eX8ul65lWRgbfWL
So4Kd87HT5EQYJlq3lw0cCQB9z59epqJIHZZ06wR7HwWqIsgj18xNG4iz7myLMS9AzjsUeEacQY2
XpGJVFPh7wp4yrWtz8OUVQlyU/8yJXcsRBf2lA+bGOfkmEfNVM84fBcNshX+7HOeYWw7jCEtTdu2
kjvb9W+VbZ40sCttOOLZ5v4piyttEh92mjO/gINzGaVEnT3pVvRBg+zC9qIf2iaavR/jWW0FrFOU
SNVvfA31SU7FV2n68bKKSSrlHTlgbeNkBC6DZptaNFM75R8+GqJOHsJyvjLE36XlEXeY/KXGpdMo
p2oduBWLxqz95z+Lt2iq4yrUDp4cHn5ZPVy297duAnqYWNAUaM0KOjtew0BCbGd2naxxRvZIqF9Y
46gEyAnWI9NVOyB1s62KQ44WlNS9YC5u9+Zc/JmRPYFlvMj1sFlFWCZ3jRW82dgabKNdjQVt9kDZ
7hTpsjigSzooblAveQgKa0tg8pxbuIgmvAE5gZgQNzcjbmPOYTwbiLrZyDXR+hUZpG9qor+S0Dkk
xojBpNEOPVj648CmMPbwlII/jFqc/6J6aVMnXDeWDsxD5svGMChtIXw/+2dL6a9aLeJAE+3aMMdw
HfLyBaEWXI0d+9YHK1gNUqVAp2p/K1yEwIxZsRJsYTpZ2dHS9I99ED4TiCXRyyvJ+lvxupnXZkWP
c2BysbXCbnA4cxZub347Y08e00NfLVhdi2rYUj4Phad596PkqN5Fm99Y0x6Aqt0kM69ZR3fhxScq
X3AUUrAqvjuy+yJ4kM0/pL0GKKTR9gmE3/mFZlGFS2ZwCIPZATK8q4nJ1MOnNVqHzHRp5undLdIZ
voyZO9+9B5aBSSsBOkZzzoGJbs3G/ag5nVpVJUOp4fASoFaBOtpl3cEmKhV7vUl92vRnB954oKxg
GwouFuBMBYXUZeDN6KMtsg3IQ39j+u+G0jad/z1M0SkZZvAH7yNPvSaSiYnSnkX0Im2SmUlNDQMv
syjRYGGHj0ifdhPI0TG46fBjeQyn9BmxqGAHIE84Qd8h0b3kdPYZHvaE5zAqxhU1is9l14UInfHd
9idvIdDgkKrju6jFkd0kfcImzzKyKNSTqmYHr5NnODjGF0u0HUltsYXuv4/HV3Mq9nGM5d/03VuF
x6rjB+5yySWx+tfW6f3F7st55Ci4XTspWH+56pGG5l750d5OsOtpzHyWc2/R4Ouh2fYKkLqVPHnA
YLqs3OIKw7mEMx2zva42kT/l2D+dU+KGz2k2AYU3z+7g7nUDYYrDWkDSOSmXv5JpeBLGxa5fG7lk
/zE6fADYa/+lJO9Ai+cRwPJiMqM5tbGs7VPVnYsGRzMnoYkDSDTweJy3Gg+uYJxlmcwhHpE4F5/z
1AFWiv0dFGOYkX13rxBf3a9U6AcBuytqw5exo5EbLLqNelqSI/XTbiM6KCnheqQqooyil8IBHUPs
vUtGeNTqFnj1C7k7FtnYL0n7eeZR8FBNjBaOeuUSvUjJ1Cbyh00KgGcqRQfnORqik+t0KZdoo1sF
oUOazk9XFb4w3rkcx7QLcP3MtXbL/01+MF2rXZywd06++uQF84MFgUV7JihhLEzwIY6eMOsHLN5w
YvT5j3AUr4b+mFXuE50of7LSZ3eRHdh63oEzHuvJHBdOUX0YjTg5c+g+NI7dUOhPozXxNGAvXEx0
GfMjhIMla36IU3dyYqoAumDrORYk4ABQpWM9UcTxpLdFsBLTT5mOJ7eC1MAWa+Hr8o9s4j0Y8XOL
YQkj160d7PSYdeqL8AY/7owUE4gHXgapd+BrmYOPa7gWG1fhG+SXh2Yw2Sr7OzYnCI3lPrXre+1O
K9uZdCb+bJ2N1VtXEkHDp1Qpe2WAJ/Pj5OjBqZGN5AJbbVJ/2hp4lYrUfiF6tldXEkfgegP1NJvF
jZShdsAl0qn3DLXDgfKFM4K/1HJWZm194KrcUT4yLCpdQj+oblWmGCXqM1YibtWDei5y0C1DoY74
JY4OmZpGscQNxquCVbHoeu0qGAgWLBIjqCvJex+Zd0D7jDyam21tqBNGpJ0dAJOItPKAPkCDSRM8
oB3B06A5OZpZffOCUkEex0TjelaIsx2weeXp185zxU6WbnhqIehGY7vAS/ZkdZuM7WkTs6uo6TDL
4/SgE5piRDs2Rfxl9uJlZNbA1bhu8NVOBhd/2uDPkN+0hSBR53jZVd9aIVllPPYXARGPtk8EZP83
MZKNPaVYWOmW7YX1CIsfqn8uFrF/ryl3ESUW1K78MZqRIKjzasVgT3reWBGhm4Jag3j8CXV9Dixu
YeTNCKImXfaudvNrEKip+xpPHs8xaljEdpuloiJcYHxRV7uXDcUP4RgtdKhRdYR2NzjfzTBbo7mf
LcysvdP1wlXU3LcWJ4RuG3BuNNbfZskwAqghr59NnC+U+0bKPjetJBfwWrKViWMOI/sdqwkkdu45
UganipgSrhSqoWO2nYz/pH74ItP3MvhT6kA1Omq6ZP4ywNSkDh5g17BsgbvhKdYZPXVjbhnoMZUG
B8+K6hWVeqiSGcYru33U2DPXrLNuocMFsHLatXKqs5GasIKq525oMD6b7sGQmlxhRiYSxhY7SN6t
xn+qgzeNCYfLuPZIot7fyLI5pUHwd9hXKBZaG3DC6Sb6XTLdLDP6Zuv965VAUTH1UtMbQ2SWnFsl
vRuaiFF+cAqN5ciuKpr+JrTUYCg+tSVhpmGnxmuGfVqDF+V55KsbrtOoq5NnrZK5TEFU11ZiNzLp
6CCYbfDlDTyRTLPiARLgKy0oesZrlslDQlSG6kJLaE+qxYzaRefE8e52nF4yYkFerP/Eksuvx1Rz
SkfI07FnLFqqqAZHIs/NVsSwUruSi01dRAeJ/SpSLFiI6j/V9Rs/4rOG+pB23Up6/mbEOMlM5xU9
bmZrKyNzExTe0nSZ+mktb90RUuE5hHLO6+g6TWcv6RgjaP2LmC3ld8L5H0f1E3BejrU+Ab8IhSrF
MLbQjRfUGiqZODfsUF93fXnJ/GFTlbdBsBkKQnQ+XoWJhBWDqFFINk0dOYGMKlk9e8o0OoxT+9fM
h4M/MPu6SUIIMUnOAZoyRuAD0Vb45CHnepXBRfGmTTFYv/RgRmMP/AGEboCtMaARxNzjPJp7Q9Y9
pCduHi9K7anWWfmeYHBp1k2odslFEjdP1pF7rriH4aC9irjHtcbtMov3RWPtINotK21Zes5KK09d
++h60KEyW7exz7iyZh0ElmBM6j2OKXbU3bRjBqMII2LkB8SS7CQAyGEKVgo8iQ+co+wCcM4kk9g/
GchoWsWJQ3hgiiFSTVB8XQvWQbPubYj9MAQIkhihs+qdEW4n7wmEK6t8MYp221F1Q5jF07ednq/r
/rVCkeCNtiVzyyUrX45DRVCRFDctNsWWB3LnBNoxJExpDJTu6A1Jtn476tdBf275a7PgPVElwA2y
qphyNEfnZzcsHf+LxCAWZYz4vfdUdkSKrmmKoZ/SG935UjLbp26AE0VC28btC3kcA1uzaPLqzHQ+
lTl2+HGrd/Hs++D3wVq3hhUm1m1KzN50+Rj5w9pogyfD+tvAK9LkvYm9XZhjwbYk61cCcNFDN8SL
Dw1RY1Pf1reetLcr3A2K/CGL/F2avFftfhAlVz61GdGx5SkuvuzpoqlH1SZnpK6dTK8SO3OFXwzL
013R8qN4R/XuwiI85NiczMnOxFJm6elHTpGLOVAyM7pbI0yOzD+stylR7Gr7DAd8G035naLCmxDW
tdeSS5BYp6Bne15Dv7UMIoqubpmHMBYX0kPusqiaD8OVF7ui92BoOY5wSH6DCPQOYVlo+KR52PPw
XiBdV0hdNcOYNYaXPmmCdUjvNfRYBAqNBRBui6WIglf6Cj5ny7abjT7bWDc9ZDXoaCwlS/hb370r
ufu4DN/EEgDJsQrPYsYrf3RPXNOVnVK14KqN8qiTZO0xsTWa5nwBnqTcmVjoByQHA3s9fGNHXPhD
t57iP0U8bWlN2GCZ3IQgQ/OJLHT3oamz19eb0ku2zsikx6rEAjGo3grwWhNY1GwHWmsmKxoSpcBb
8v7M+pKD/Oyqm/dHOhQhefsZYd+RrygkPi9WsWgKLLi0cDtNWMVQluL0WQ+JrWFvdv03Yy5eK411
SMjNYUtGaHyj9+NeYsjTOVcwjECYTU8emA/2UwSbw8QrFkRn4tVkzkqiAAVE8U6FLbE6S9moEy6w
6OBo1qvnNreu77lk1MadMPKiQTs8THOcgpG9x53F/spIUuZIHnHDaBDzamBMwM65Orqas00DXPZW
nb5Ct4XChkZCGIslQN1hsGK+ipZapRsYLqi98hU2WjU30bhhieU0NqadF1+pkFtiJy++irYl4lEX
pyZ2kP40pK4A7xDct/FePFqgHetukCMmG/Pem/lXNzAoj80gdh6Z/W038qOXbLxJAzE6JxxYWZgd
KPJhRzb06XNk7eCh2yeNj/WIC+gexEVzDSxYNdreyYTzW1ryHPtp/SH69DWynW/PXkXYWy5xaYV8
x2Jt0Y7F3Wqn+FqX/LQNk2+J71SfQ5Q0O81TJz9uiY92kGEGYiU8l3NiSzFZaMEzZmmORTPD5hjp
f7KmUKuuBxTiIeUfooGqq6o+0/RF6ZKaRngwM6GjYCCebmMd67vW4Dpuye6LDDb9oOglYQgOEK91
fWpDOjCtEnaq/xEo3KaYVjd0Ir21zbRm1m9WdUehqCoVmzlsyjlmIGnhAlcAixaVmm3lTX+39ZqA
xt5vRL4Bd9C0kYlxK935eawf4GctaojD+6wb3kZDHgxQnLB1fOPUhIfknFRdu6wSrVlP3bdt+hEQ
EuA7k/oJvJzoXkxJDdbPUFG8Fijm9QS4qas7K+KJ9hLLNvlcl3e12VtPba1Hm350+BTXL5Ff1mfL
RbF2dOAVUyIPcRBuO+H/6BaY8qLMklWS1FBy3e4G1s1BpiSV5E7lH0jQ0daseNkOTXeftFhsxnF+
Y7tQ9GywyqsAyPKixh5Cwv6uKWYvq7LWBMzo4LWNY60XZ74/I8dJSG9KOzDWqoI6Bkmxdm9M8KKU
DA4xP24Fq22uUvNstELcp/B6QtSkNmh+qNvAVdjDwYprmildsKeiBwEMUQ5ay2/Q8Q+kYqM5Wc5M
K140JTjlhr6zrcj5LrH35BR7nnjWVl7A9bifEvC1YGzYSvk0+2gJb0X+XIlwSSBeX3j1qCPLs+wI
wt8uztS5IFyw8bqPcYqGv9F0krLYwgDJjpkLeJAgH1nPUa6VkTVYDut+48LMMaOx25f5ttQbwbOX
YrPOuMWMYLJgklFVm//IeViqtXbV8ByvJ8ZmTa/BeagYCwsYcBs0zAK0BAYggwXu8BlmOnZHUzHu
2CUUTaqXyHiW2KUUO1UhAuaDb23igpzRWdNYS33Ed+M5kErKqGUyt+gnqRIPFYXhdqzlHl38y6+y
P7UbnEJfHbPGap7iyrzVQCedocOQF1GuFceStjeoMZmPaGWxJGaOp36D5AW02zTdjn32Wlv1APNe
J4dnOsvI6Z8NzzLO5rBx/jiy5ZPfeRNa7zRtfMyjeYsSRfyKlEAwdxoWJ3zc28nmrBBjHazrrHkR
OJF4dfJCGAkrbdpSbax88LYlG+shlgba1kmiMC7tjAe+G6KL7HzrOhpgh5Elae7ktwu7ED72Wgzy
PbrSKgCHfazKcQlE1IYTaG/qGu9AH1OVmVjcRYoebnjjIGSRr2dhSdOwTlPQop3wB+AIvDDGu0tz
wEpsqRfB12GZnfYXwwhb4behBPbU+RjbzAo7VwbjQxgGsRAOAT8tir0efKcuP+epbTcuKN29VN7C
batLN+ikJYxyrwasdFpchuzismWn+zEiCySkbA5yWLU01lWNG01adJdbpYuy/5br+5Jv7ZPh06fg
q0dSWj+JVwOUqPXPCtM4m31ZbCz7N/ERatrRWpd2++HOHH990k/2HaCIc/BKSKDcsvdeYO8ju/G2
4TTZ614D2Nw2rrabkv7icHgvSbQQWUk18RyOk3hWQUdkEDugAhyzMCuTC4cBsSnOTQA5uwRrGCFL
X61FTJKr6RVYsW4cn4KKj+sIiiu2gxh/QbZWybtumNO5bSuyW1nZrtFOHb72tt72VnHKXesOFatc
JaUD03hKeD/OZb2EYjduj5/O5362c7pgU7ctCaf5Fxee+amzaENwm0cwWO6m0zUCAD783nGAgsNz
cUui8eLloOoCI4t3hETpDqJyCUQzzJsa5JxmTJAOBJ1vBTpeqifNUZcsZFzaWDbJ7F1OcOKVBp4H
XxpcgNk+rht9QFjuKgeUcb3iYldSjes9WmZVFAQ6OMpI8A1hzGg9zjS/RU2OZMtyxRSX0WB/CWp+
OdgO7oZu+PUG8RR55SkecCw6dU7nSO2QlKGj9eQN9EUKb2AvJb3iSAAWMK25x3kOC2Rg+WPFpsNi
yPglVzpijvjTYSOhrDj7HCT4yMnF1gkezO6eA+y0pZ5n+wmT2jYKkR693qfUKD9VqVnMN7htrsb9
mCqdMVsyT+MXDAcBvWQU4aLT3WaTlton2cP8EoNCLmqL7Kaz4WE5+pUJ2cceL26q2CClxrLnS9kX
Emc18zeh1jkrDAQN5stwwXUpn0aHWG9qImEJfBpO2NIZGbX4dVUF7AE1aG1I5t+85aXjR/ckAvoe
5GyqiX1w/8ZXsobj1oO51GrsJzhvQdPefPZbZyMP9pUmF7Hv866COsYhOFG+QiSq9iL+SM9+LHNS
6zTESFxezOEi5yBtQsx6o6uZ3zO86Ri9F3p86vGMrbuSIr4Sh6BAKNPjiXMe5kw5N5k5Mgb3Eqo9
jff9YjRjcbZLf9OrMNuN5ks3DNGVjGvIl+LW2GiPo9ZxtYB8U80Kx+Cx1O689mWuBEq8iie9VK/G
8CeqpfOs929+pBPXazDzu3V7yVJnb/hRvyVymnF1xupsOhF0LM05MmUuq5nfBGR2y9fNSdvaSP8t
SEt2jPEqJaW8VUadHSOfYJWvw/1wugFPlObyKKiUNCJYBa2hNHSsdDyjE1mZFOswBq8FthR7Kzyu
5SxhH6Nnn+OJT1HaYR3KA/MO5tHkdZlOByNUH3VGf0IIeGGT4etAJy/3dlegJaYaaU5XkF131zhn
/Gcj8Kp5AiP6UPSK3jRp/6nwfdWm5z36qr1w0Ce83UhAFb0BewV/SVcCWnPj/lW04weZ4k/LEG+F
lPZTXkMgQnFIqIF8KNm/OxkFMEPLGtoq+V7HLnoUXX0eS3PB1R3KJrG+6a0cnGteo28Ir11VTsTr
vcnJ40XmLdUdDlnVkWq2VhjX2BrRKlNEN0OKaJXMpj0ebi8qFmAo6TRrE0wPIb+kSLoqBl83EiVs
MopEKy5Nq4Luj0MXG+8dkv2eIlz+TPANDqrke439r31LI+MvrlUqWCB1FTR+jm52m0bKDwqJqDTg
cvaox1izUU+X0t2brdCPaUr5GC/3M2pBmIh3RG6MQl2Gi9AqinMPKRKuCnMCfWMruOyrako3oIlG
5Dbj1sYJNgDJv7rEJbZMEFWOkeZPKyzlNh4kAoIM+9Ex0V/cqJyrGGk4iarjCAZ45RFQXmsDQKZ/
Upk4FrjzJZ9+3lTHSvfMh2vFF98IOIUHun+haNFlbiDl1lpP4aSLppzTsrEKusLe+HAwdvwbxbbI
A3AtjpVt07EMsMcQ5AlazOppyOII3m50ChmB//W7//xvXJCG44ABhW/YSbDS5gcJPGisDJ1DketY
IqrxOBi8K3T4p4hxPPgYxcnA95ih5WDsDZw4WvNvzJ3JbuRImq1fpVF75uVgNJKNrlrI50lyzVJs
CEkRwXky0jg9/f0YlcDNTHQXunZ3k0BkZGS43J3kb+c/5zv4q8zevMgWjKyZKGvPxr4YR7HRwlLn
wJ0+SjXTXJy46QGHDOTF4gKdOH0wWUS3ZflmzH3GIAwkyGnc8dDKhNLVCv+ZS20FZgWHUfY5GB0+
Cubroj2LXg8HO3bW7mzTvpblEfVzMPKtynqe06lBufa+LWf8nUiwQMoodHZRG/HCiEQEYAZABTFr
a3z3dJeRJHDmY92MFinp8iLibjyaFkG72L9XDl53sogNIGYODoII8NGS4yawU31fy/7cJmASOKqA
j44Tf9fZRF7CcB6psyVXzarJ8K1LnznGpe+ARbiMFmzEdqoU6l71zaEv2I5DZzHWNb0Ku+hutpfg
7IwhTgj6vOoCMKAiKWBXmDWQXm9qnCs3UZsAia0WfIBfsOxw3Ilktyb2IhSQfQuoqssPS76vv3Fm
VHUjocLNsCcqvMKs2xoZXQUOQB0ywOW+8fNvmcFEHU9K7heStoKslYTiRP94wJ7FO9edCVEjTHeg
jR23YRZvzQ9bf7eD3EC3BVtuzAS9zTi8z2b6Pxjt45t6IABQxoPLWrx+MUwTylWBJbfyQ2uXMUTc
9H3T3IdoE4ybL+HoDQcAny+j4/FH+pqFUwtLo3T1N79lGohiIBbt3mxa76XIzfKioVBTcIU4XUbJ
QzneN2VELi6Fc2wbAe5OrO7p5D6IgPBZpT+KiUCPRvYqUNQQs2nziyZKpIt0pt3S2MoC56TO5b1L
yQ9FJtgQjD4PoeXUb/OQ/JBpvK6IKoE0ZnlK1cAxVc6X43GvbYbk1XLosXaMT6OVLwOaX6PC7DJl
xldgONc5qLN97EZQs4njwkIE5T1swIOMbLd+oQ9IGTeDxTrT+Nl03ZEtlk9le0uktdvmGfAYIigs
jRrMrfYEDk1KZ2Nwy10BBk0oEWPT2RAbKbZxF/N0jfYBgcRtMGN9jaPoIxLNVgSOtRaqcNZJRski
88pTkNdnM6AlN8WOTBEEN8zWYBKuOwzFGFGSeaAn6w0y3QI3R4tyDkzdaURCU4yl2AjE+7bEESQS
6MdV2X644P9C3QbUsGBALHFlQrUdGmjly3qH00oZ1vna5WNQwps3vI0noxH0vRnmgbqkAXeGd5/G
4wMu7WFlYuqusTZM6m7Ek+ssHwy4BK8VxJEo0aMgK2/KcJXafINy806hc7epvk4iRtMloIkjrnjj
jPzVOiOPoXF4jVpQa/VcfY/TwWNzydEjLu+sRJt38nEcIRoBXlil8MbWsvTDnQLzD1yc49W0jQXB
WtsCry9ppGGQG3c2RIVYWubeaEjGhb5BiINzdG/3Fn1yFHTHUgIKSSAx6GLtxxMKSw/ORUDIr1CW
zsT6MZrOIEaKwX8MugmWvFntDKv6KGGjenmAcFWYJigqses5/sgyE+eIUJ+IAvZaVnr0ZHagvOOd
jwloboPVqY7lBgySz+Uz7Ju8fCwdeuZpim032MDx1ihao5UaDIRLHBV0jNC6Syya4DoqGWKVr8hL
xQ0QbMgAELLjvSo7ehVir7lJO6pBSXTd1HZdgyLnNhwbFGZrDLqNYq8BExwXGHQlGmEmyg38hJDU
tUyIXNe+9dLyDbQ1vautSHhaVSUQXHzEOst/qKxZEFbuvIPVtUZ/H48q/TQnaqOiOPvW8/pZToB6
FRTzkZ+8i/BYVsaTT4+z16Jv9/nB95eWFptAY9RknwHBGbAzFbqfX18qLkw86vbKLO1xHR/jhM1/
3gxYoAteEH2Od+XAz1Oy7L+xSw5BmHuGdZx33q4eoodA3E5YUx9ATFB3MudnfrgBxoiCElH31YX4
60s2oNgyDK8sP822yC58EchP3WKNwlCXnvvU9K7DzFqnten0q+AQ4MSFiV8vbCUDUOzsgQrLOuAO
cyYfuShuRioZbuLe4ytY4s0zAvOMsJJkRrCDCbX3ZuVTzQVvW/HD3MEFZsaDApfWO/pc3FMiKfTS
HfJvNxDgT0z4jMKerqlaCZVnQLbzXcbD6ruL1NT6rVzNOtuzUOxK7y5RDrf25rmrHlQ6k2F/r4kX
GQvdACqX079L9WiljEfcSxdqEVpwQ/5YUkIWTR8q/LB41TOtfy1sbM7/RvAzzDFW0VwcABjxZ8bb
Ywb4hLAe64eBFeDPUD34pC6H6scIxjMrgO6EPwD4H2PeDD+oDiP0ICpijy1ACLoZTnLpw+2zY2Fp
+mHAE8Tt4V4DG5S5t235wfuQDUqFU3SLvUDizM6np64SK1NeCs/ZBDj8B9u+E/g+oPKLBgZhdcZl
tAkj+xv5xFWzuLxpDCD09tzCD+RMdOu75lWO9kskWTt08GCLkga8CTWxyz4NRx0jv3+TuAhm1Pi0
j7+XqT764bXvqrtIs4kazcOMmbfIqkfyziAW1I9e7Qv1kuVfZnVO2IQE4kX1VKt4rCqcl9oDODuw
XQe8fLUyZxvQucTBMKRmtCd9nKfYnnEkA7Vr/ddKR/tMh1s8EAd4jGdzytZTFlEh6a94keShY22A
DyX2HL15GGFIxiI10mPoGNvA/zEkzTXKNYcukr2mtSfqeEQHOJK5uXQxK09jVwzVZQlRCHYZyQiL
POI5YQdEG3AdSWODL+GWfpt8TO/L9q30PmeTDkCNJ1kh+M+JTR8KkqElw8dMIQB3JnY2PzqgRoI9
rI9CwDGlmpahv3GXpbWLYghb0OySvZ663Wy5aH6p/Nb53Yl7j30cCuO2jMmHhD5DhDaKxfy1HwPc
Vu0Mr8+37ukWQ8c2DawT0v8OrYE3TpCo67cMDyaL6I5V5hwCLHLuOtv6lA23jClwdowsa+n0p1oR
VE+LjxDjt9G9uYxQNZObHV+kqC5jbRFdWXYmxTbHd1FwTSu5dTW/lOLbWGJ0ttsecjD1qqyT19os
3yIj/xjK6eoM5mpYxhKOynabfxo6pdUvP6dtQFKaCwtUW5bI+54JlbbZvd3GYOdI1FGNux8MD0Sf
4o7DLvCEfQhSIc/wG0xDxD6wBFDixyMiCu67ppbgVXFhd5T4KHc4UAK7qfzoOGLa76bqDpWWrk2a
uorp2pLWo/bh2V+wsyyiiLHaK7hYUJAbvmiMezY6WIKNRLGdtsfoUA8ks4XxagTtT6vAMOrssU6i
fmKWXNwtqtkHjdhIHFh20p5SnW6ka+BbZceRiX3bco/RfbcKMLBWyjiUPWXHIedboglG9VzII/rt
qSNWWOjoQLsgwzArW2r2rgkTcNF7L07JnBvQxq5c99wp8ZZNX2kZrhv6OV2b9aJDetR6CtVwMgXG
3Ml4B2OEKOhdDO71nEHfIH6RbAxjaweB/ozdEZgDRKup34yGcSpxWks/31oT4WC6uLNUHoXDFNnT
Ek32vQZwtk9ral5HtgZdPS1Pcou0efL2hyTftcqnqCr/o9TFlW6Irv373yxB+u2f//rw/e9/W9Jx
AveUFUjXdxziI8vv/yEdV+WpPdV0Ya7ZSsGVT5+jmMRNE2LWqoyHLEveO8GHj/QbhD6pNX1xag/u
Nn0QkTkl618v5/98jf8Z/ah+fz3tP/6LX8OAQTPH3vuXX/7jfwpO/vHP/ON/n8P870Odyyv64yv4
/RUu2cd//NcffrEpu6Sb7vUPNT38aHXe/Xrt/CzLf/m//c3/+PHr//I01T/+/revSpfd8n+Lkqr8
Y6LS/pchzJsfeZTo4q9/4J8JTLKUJg3UgbRpUv4Vpvw9f/mbK4RFNYpp+7AZ6Qn6f/lL67clE+kE
Hh+8aXo+f/vvCUwR/MZA7wWeY9q2kGYg/p0EZvCXL5gZeDJwOSqxBpYO7JA/f8FMkY45bFLyHjkn
/SL2iBu7m0HlTygnxyAVjy67SERB9/Cvv9pL7PRPX+1ff7OkoZowqTCJf/75b06qCFMriVWIFAQa
BKb11EiJWbc7a/5ZO+YhL7qzm0PMqMRLODivZg8gF/4/xuDkJjgWR76+FAta/TFwhqvnDHcngBE6
uvgtAGCxFw3kZr2LnBCvQ0sexfBLGkfL93/9g1iB+OubaNkBmBjhWNKlp4AT9p9/FD1FocSAa9/M
YtFGrZQSFfgdWs6vKa1IW6GDz75E32o9ilnTxRQrS2PXVs57NHafg+3fCIrUSGRW9mrl5QunkyGN
wQIikTf+7Du0TjesydXheVvm44sxh2Alasy7ToDlJsTzGsYETwuLs1t+Shz5IwI/uG5Hso9EMddQ
vNs1ptpk6485BStd4LKrGBi9Y2rOuEn7EY8prMtS4coCunY2vP45LH86b255P0DfFfjFKEPhhqdd
Ey6fUoTGecEd3buMm8tOB2ARU+BkLhHV2DjpcLhW0jjNWpA2d1R2J1J9Rz5y7EyeuzlBKqwq0L8L
lBHHewRP6a8GVd06NeAvXRyafEZriBY3XBO8Br16b7SbHg0/uQ4PwilWRVuU67CmznMm9Naaeli1
fX7xtLPqxHJYqaGd2AGotsJi9EaivUtbzj3+4qnlRrCijWD52of7uWv4/NIsOCZqGG6dEXSAtzTU
s9CCMYq32C6T5eADqzMTOz3zhMpDMF4GPUm8GQc3I6Qgm+Ss4S3B1KtQb+0MHhqhlZ0oBHoz2eSo
HpEV0mzaZLam9IRhJAfgAL8Rc7ikf7tK8zfS/yRqBAMQpGt4aM38VCefCDSKavDoMWiwNXgpBwXP
t694AVfsZduDiij8KASWC4ScCFkFN+sOYvDrgFOQ454M1ujHj4km2eaxvzzM9Ya+t62DE+1sFbjw
Z1/R7RkHmDlYjkNtzla0mBoEJOu9MMFF+5JpewpcgrTUf1VWg/+kZshYtcP8VI5s9AqfUF9enfMo
+swy/32KjG/hYrfqRb1xU6b5ycVuDVd/gJvjGpyfe2kdKlXdC9USZ+JkM+q9SfPSreNgUQ3KmRfQ
5Vc9jgftxulWOPFtW0dH/CwoyNigERmhhjaPNSMgPQIuaUhvQm0h/E1CAga+QNq+y8PqbZyXc9B4
kAUPVDRY4JMDawBPoRuaEv2dDUWtqOTs+htQi9k+bVV8FzXygoeYd22qIlbjmuyrsI/hNJ97Un43
SUlSXJk2ExfqdBSa264c+yseAaQnVtbWEQzuO6p8u4naEUhdGr8mrHhARMD/aAWiAdP6UBRnYQUQ
ITzzLcLeSvegtTKH9iCqnrAPLkEUAHvD3vCtsry70YPFMLo0COYB3ynqhfHOY40tM0hOsqEAwPTK
99wkFyNPc+f1IOMVnS4WDjPwplNnDuvUb85elbBZYiG45wm1yipiw2VLw8dQ9KQqcuAV/gwTmcMg
FNMNwY1mk+qA/iX0aqdCpksDDvml4dLPxtWRscxj6wgDuqqGrXeqenl2HAkSC6P2jamoPdLmhCXZ
u9WORO+cyseYbKFXhj/nCP/0KKzvOW2rTGQNQMyYcKlOKPBoerVzgFrim0DEEqCghxFe1hwWgF5E
uQTmb+qCA50ThBQj5wS5kzB5jDgLEp2NyVMpYorGcA1JuXrm9AhujZ6FHhg/fjy+GfOqCtnlWVO2
MsFJHZBknyAaIsnVDsMDvV5tVaMW+5+ZxTlAppZ8tWq+Y98rGNo1AWAuvy7cYbOgcLrVdxRFf0Iu
fQ+V5WDnmkgAuGG7HmXI8fwo8vnV6ZZICrrBOjbuXUw9hj/bD1L6H3HKZZ2Gz4ngAy5YhBKb7uxt
zXEDA9CzMthJdn15Z5TykgyLWiLHe1PgRinebOp28BvG7Pxt1uTNQs2uBz6VyutWuUGKQM+40med
4mvBR+tZ99lUvbpehbSifGtHxdZE63tHBAU/9ql5tmq+XBUAMit4oXKNz3aq2LNCsIprCuh7YusF
f8+ZJCiBf4R4/DS00Fj+c62LcSVpM1zLWH6klvWic2g5YYrN0Robaxu66Y6gFwY3h8gnNU/bxhwf
So7FOdvd1Zgxfahu2udVCOShflekKPHFGGd1KolLbq24UYQgzGcvbX62Tn7XTGx6o8QlX0TSOxDF
Q1Nh35zDd70cVlxdu7ss8UlPkMLJfOPnkARvLJMhtiTzYwnW4FDURLkCqJkrySYEiGGNA5rG0ZHr
0J/D6kg0NN0y1qU4ZN9hWrxr0zdIa3mk2wtx0J3yaXbmRC84F2GEZq+P1F1U/beKffshGON7O6s5
0WFfmULbo6NRIuIPR1VcjJiIlqI+mtVu8jqa7OzisunW9RBu0wg/XJYBhS3yB3MYBy4oWgB9di6x
4XwmeU5omqiAp1c8tkD5P/GoXEX0fyR5j5QYr0WLGIMnAMMZvhv6vUbusIO3i5RAMPCdK8ealUB/
vRctKSmpUWe7tqrWeTbFWwtHC2lgigmLdoKRiTSuW75ClTfldFpcF5cNQVyr3DqyIcDdhA++Z3wC
j0rWciK2GPreG2a9x3KiW7coSmIotMf3L8xr/Cz1RKqS/YDr+2t7yAPou4Sy/P42HKLogLviHlGN
/WZRPdPPg5Ft+iJEPx9yxfOeZ9utbtj+JCO2ETVkRA3ig8ZxaWXeh5Weq97sLk3UfotM66pG7iuZ
F9/OFYWcgU1HYJ3aX1FSZ0fe89XQYJloHR3eYnWiX5HVVIh2Egsrx7bT/VyYbUAaKagnIB9tBqxY
YAAKxYIY1YaWwe7SRzvb3ulpuG18rR5Zzz+HZgymzFoGFztr9kNIeGCaQQWWuXdHhpsZN54uqQNp
38/aGwdQaehHFI8Fj4aqfSBU9QskJrKJiyAcd+yAcXdCOP0EX3Ra2izt0r3jjLwaxu7LokpxE9kT
ic4YRaR0s5WTld/cpVxPJ0GxGgbEk4BCK/qO64emhis2tPUG1hDKu/Hha/rrMo/S8PnANoO6EaKg
K2r8mA2G7MF16Rodp3LX2wmFcd2LjaoeAw1B3n3pXfuOzfmr6vxp31TkBVTiMMrMvr+hWmBkdHGQ
DjGfqwlGhMcTctdKnmOm8whRbz61JTUJU9w+tw5icTu2+yDrE7ah9MqZoX9woptprDUkJfAGFBPT
SxD73FlqFURgW7K3cUBjVc0uoXZ77boGGvUIkVqw31wlY2pfuJM8puSE16NFl5auh4PbGbhpOv3a
5qZmzYBaNFrNUyzsmsKnMb3IgvDzFM5QzYLvlR84ay8goUnkvD8mUuijOWpnA5KXtuY15QlMGBxE
zHYgcYZHlF4X/FNsxkenhN7b2d/tZCiep/Bn28t2B0fRX+UapyUTam/M0WUiIkIECLt4h4tKQLtc
GWN7IIJXr5+YeK0nHtcHzNx81VyouXNOTTum5ifNxurVk3IDOrB9E6Lw1yql4GmSWu15y9igZVh4
PGY9eow5SoGyzQKxqkfWU7mB8TUo38ua6OHCl4/TgCBB52ws/rYwiD4DPU9kGpuv1E1B9DuzggMQ
Ru9OUf/AANpdKdZoTkYmL0Zm3/O8m98ayPTVjLHCrTH69GAzVz6tais4yrdFZY4EFkmLWcHEdWXG
dNpW7b4McRdOMTl1bfnMfWQjhdl8mIMzccLDg5ovZtrRGR6t0bvUNp2HEWQJbAiY85xI0CJSEQWw
2C4YDvDIFenoXUo8MdED2ytp77HLPgKzYFGoh2Nq2d8q394mM6DdxiSpFjuLP4Mj+L4x2LKOOXlY
saQvZuwUkba/pkG0uAYiDZjAf3MA7hOV7dDC4/SO9s4Th7zciOh+S9/cEMEewvbedgC9xPi218Jg
qPv1DznhVkFqwiE1aLkaTHntM7ZFHY1HJOq3OA4qUpTv2CinjRdNnJqTfWBWz/nU4TyRnX9yZZJx
CJl3/WS9mRwctllINHKejSdVU8unBPjBYGKxwF4GRA771VYU95MloyNbpwaMq7utVMZjLuVZMCDE
LuEcg0Cmam6ptXkeq0g+TJV6BvsDwdj4wt9DDMU4R2U+U2gov4ycx05kVC1hrVyjveJbLgr2233V
3yXFBLDZxT4Ma54kSBIc+0EFx2j23pwgKrf1gF1KDgrbYXJXcARgTSi2I81WqXaLE/3mOAYZ8n7J
rCmZhlRral2zalejiHFwxDKGo/SmCoNrpUh8sfzjOW/XJ6GzxbKXmLvWnN9BlP2spoV3yvaXcxzU
5JlRoVJtsMmxiZI08m/ARkLTb4nBN1ilqcwgJOOI+jbNkWonLILsXahsaoxZnzLKTgG72PUh1lz6
EZnQEzvhEzkx480c42bnGT0wKcdRLCXjeYUBsjgkiiQJsSJY5VJ3i1IKx3lWEtNwrzZFCSecA2Z9
q6k5ibgbSz5SLaFzNktRb9YToe85mahuYJSaLA+Pb3Xr9v1ri20UqLK6sfr42kdJuh3wf2WmJCLo
EKTjcHFrwMVxGljDXvRpRScwYWRXp5AFHHEDKifADWf7yiJ5PXkvOsXC1Hw1dcMD2wAuxWOQSxhf
/hx2VyOowD0UBSYZv1wHGUuZofHKG03DTWfJTQMzHpfAemIRuUOudsMlu5x3X/RhvNkasFPTPzmi
9e4Y8cBV6JOeMLZ1NptAjD2UszhX6Zcf3RI46N0Gh6xv2Y9ZfxhMHEEGS4qBggbXnW87M35zu24Z
2SyYytV+6GJzV+j8LBrvOwJrRSSNycOl7AobpDttRG0eo34+jD2yqRH35m3WSwevkZmTzpicnWyD
J2sJQ7hUQpJnqilMoc6gq2jg4/kDraog5Jqn5o1g80IhF3V4Zanfix2rim3f++WjtVShNljhxuGR
IMtGUA84x8o7svQxL9Wy7SWI7ziaPIUXwfy03vwe+4uDNQZzVQPdzCWzwpeBaFiR7gwYp6VXGpeZ
HH5lLEDItGNrGGMNJp9xnD2DNhVoHtxI98B4flDlQDwx5myjYOIQxrBv/DJN2AawWehqtdek3lEU
GrX3u5JT4dKaNfJ4AGTJ6HAJWzoaKvuxsYAlV3b6k5TVk0UCEqGQa44so8Gl2vbn5GC2scnePPLY
gQU15B8aWhrV3hWduzdnzGydZeq1tnqy8bkzHAuoYjd2TEDPjJTcjbghHvoacEFTuZSP0bFHNhcw
suxJZ2D2pVaK0T/XT1XSR0/12O34b1Qz6CsGYffAm0XEr2hBWHVze/r1HwFRQ0Zj3bICFKBXcV8X
t23Z7nrLNm4rPLeRNbSU5hR6W2Ng9yDpXbOoaIkeZv6m7rwnTwXBCcPM2mxLLq3CCg6tyHYiUi86
GQuikMs/QvHS1TgTaoKCtjGufAeIWpLRsUa6BgtQxQOEIpZt3ls7yqNZ1zo0+oZ982PIxFMgsJpa
gdvSUt48pNjr2PjTjxP74xMbROSkaWO71mIQTS6MLw4x+op+KS5+txjFzVS1eCmq7jyl+jwHIwdv
AeGitd8lAUk3zsxVIEnQzhaP8YzKmWXeoZVWWjRW1S6HZBaRZq5uZzDOa4qfacS+dkr+rOBNUvA7
bJUkOcsag3HQueq5mXcqMh/a8pRiyaE2QHzP6DNYFc3OdJJLZKLpVROWM9PAxRu2077EsbZWgiEm
XCaJDy9MyP5yhZeeuXcnmXG0APtUdVDnp5YDWQg+KbKEuSVjnGyihHeoGKytZVjOTgQDDcaSpGcR
GzTSRru8QP0TeRKeEjBePHKWvECG52PoKXotO3puBIBq16W+SNfgu5e1cs7xFewKqGNw8XVFK3Jc
KAocbAKL5vTJ79SrZGhzMBfxktC0wBhziSSF/iR0Co9/qaiaiyc7cSd6zF14n02mV2BUrY20w/bG
sFwg4ctaevxA5+fCYzapVZxtgZE/uH3zJSx30VTFJsEHCUO/+WoZfZVNDFGN5j43oNOQAmo2VB66
bVjuHcXJzTNwKSaUD2U0ja5b1/5e1h8lf+2tJ8ERFyX+hZKwJ/QlDl9oHtc8So8InOYWKpTDzTnq
cvI+Q1ttTtbYsf1CSbJNuRk1l7Hgy6Ms0wDvh/bgWAu/NVjleSa5+YcPM0yYbWfi/81dei1qfRc4
4XxDeRJ/l06u8TxdaJjHQU58Z4cxeN0Kytlh4L4Amv3pB/0nADZDvqcO63cE5G/DSBx+qC17FU/c
DWlfSAui1nFJkFMtb7IqJOJuXaySutf3FQJcx56fCg0iDU3q+5fMIiQ8NrgoaxTJ0iNWmSO/08/H
WSFPKfp0ShKyWbFJYKZgtCKKLdOOWGRa8eWyTwMm5yq0Sg4x3t3MgaIOcLRIvG0tBP+zL7G+zsBn
xup5imP4CjNvNDr8ugHhG0nAW5ZrPPj08dJcBl8RcweKcpfu2h5T8iz0OaYzMAVrxpDYHNKkJ4gC
TTlhRbLyiGjOxE279KUAfEhQqVFb3Ei7YjzPro8gE7Gmj5J7bRYPvQdonnPnMZB+f5L1rhvHz2Gg
Mk+m06WvMH45WTHtHWER8BXfqHMnkOxyA4uyB1FSj8Jgm3ADIjOdDwnCCq+3bq2ZQ0n0pEuW3PVn
PHJXAAB+50UDPmlSlrAWbTKnc7xbPsiZZnmJhViQ4AKJV9GN7t3SeJWvGCRTmk3oItvEAURLOy53
qpWvdRGsZ9EyUjpNuMtpGNuSPzK3EqV3lavsMsBPGUIP1FaVvOW55R3kaHBh446a2vgkCd6tLW46
aXPndfljk7Ti2M4ZvXN+fl8V462hoLF1eDXwTqdpeW2p7jHI2LYxefmoYIQVGv/LfKHgxyDg+t3u
4LL7Lqt2e06PysTOTA5kvMkszv9OjVPOw4jhzhV3EDuH64UEvZqiIFsxMXodMLCCt2qAUbBNQv2l
rWLnG1iUvCAAg0QlCGJcwgOxxxmEDwPDv7fKDHbo6HVArRffZIo8hKVnkV0juZOUKSKoeQWfVVch
JwHKZ1N7WrBDrETWduff0rv4lXQ+ucpwaJFiqAN0JW6oFsK35zFzV0TLgGtTjgTJOsFFxzBoeql1
w0K/ovnjxg1kvXLCQuLR1LAKdI8z9SIbjoDKRxnIqfpcAXhm3xDiB+srulfGTpwDBkF6o4jBgGap
quITogCsZOG/BrD5ObwotSnjclr1kA6IHLm7hla/JT56zyPvE4AUW3niqfNt0fj7DPbcGZcj7aix
flDOnGJ4UDCUX82Eg6zptNwFSvETBsjOSODq8d1HbIp4NPgpm6de+Adr5oCKWeXGtVJq/QQJNFhP
N56gAMaPpkfPm2BdN9zu2uRhmn+RZtCaymJ2Nqao9h5yQImnkveFMDMdIv2liNrXkm4Ihkg+PlpD
2d1SAtTsyf7TFjpErFhciURiWcXWLFNu5/puqhVc7jFeRWJ+l3bxE2bDi6L/qJbwsy2PwwE7ekoC
KGiI3P4VCPcLjJMNOx93NyTqruVoVnbd65SxSMQ3GK3qmW1NND4hIe2l9g4WS46VHdJDVCwNWjn8
GlwUj9KtnrMF4pE63/3YoiBuIiSRueY1XQ4XVauxXpkv1lxM9LXNm8CF45kuBdNtDUuPY3KUkWls
HeMYGeqb5RVoeFNOlpDmJSYeZky82duOtsgLpURbTk6EPSDQAc6tbueie5vJCR00VsZwxpZYluZ7
SAz1rPkXtsfHMHHmBjTd3DR2d61GC+sFThi4k+mn6pJybXlOsBZIxJMNG8Kbjk46HOZ06cf2Wpfv
EvqmTKaEdLnxbZIUofA/OibUDJsLjEjHd0PKXE55iNy53vApvQF6BAjWTjgaPSTSjBfxs5FZ8SYs
ia0nP1UNZlWUYu8AkxTFGN0aWc+6paItvcCnYnnmU5ZyVxQI4QUmPZ6F7Vb7I85E9iI0zqqTP4l6
nVRcYDQlkqRFt7vRNWivoUUf4rplvQUswvLZIvr2cap8/9Sh8/B4yRFjN3GdvlBTeVvPhMfrLHrD
agr7tcQT1ZNWIImZXrQwSMfVVLYWS69ZPD6lU/2QKpv0oVc90Cj0kPTM+rZprIN0frJHTEKgztlP
9PIzJEJvoIvwIqrnKh1hAPCmr3me/iyld52WaHVUjrxRnOwHkP0rWpQBbAX+hlkk2ZE+oUGpme9h
b23CgOPGSHIS7zp0h7Y6EygwqChGO3XzGktkkUNYhEKGLbEBj1VYx4npIo24YPDfU7qmnE+7aZ4H
a9EWStzusxz5QmH6mQtSAUF4nKcUlE/tXGPKcLKo5GyXjojAEc3Jre7tPZU6h75LTvjR9maFy4ia
RqAmzbkmrgq7FTlucPA3T/5OqfpkQbBdm6QQMtV5e1iSjwhaGQZllxL4IsOjVRn2SFlQevK6cGW1
bryT3ngFofYcZAuJIATnFhZYWVN/2+VZzIC9L8bpgVWeXo2+vu8rFnFd8uz68tOsmDXkaLUM2ylC
qBxB1uFUmp3UX9eXsHCMfePMQDEMnA29NsFdttDSzO5zKVjW+jYgXExDA4ShirqzihKYNTEz46Zs
wJo0ubhMNqiLSQGiLlz13csJPUA2e9edwwfrVw+04kJputpkOzZzObya81ivFV1VPHswnF4UPIKb
Lhhe+gbqr0HokX5AamVi9b2y7afcKKDdoL1kk3xrJm5oyss3sFaK3VT7mtgnM0OxQKitLH2Bcxcf
ygDyzaiqw0Iy3Yas2rfJ2ByR5pf0Di0LXtnltOFYLMBi9tme6xxABSiSDBlUutS6zS3jLnjbZjYb
H4owws2YsDn1Mq57TlTTqgkIgkAaxHinf5gpLyjTmA3MbvxGWewjRSSsTQMNpW9epBuLkczwH0QV
J7ejKY5yZNnKWZG2AAXJSDkkopK6fLufI5OJq4es3U3ji1kNsLwStXNH6Jph3WxdZTz3ZBY4Irj9
xlQeFJSofujG7k6X1gcMv2r171us/ntP1B8tUf+Gwep/8mv9/2ix8v6lx+rxh/r8M+XeXv7A75R7
5zfTlI4ESU8Xhggkv/NPl5Xl/8avMVE5mIlsS/gYjX6n3Av5mxWYpoXByvT/4rKyf/u/1J3HjuRK
lm3/5c1ZoBaDN3GSrkWEe3ioCREi06ilUX59L79ooF8N3qAHPWigULi3KjOEk2Z27Jy919YNjZuX
rqm6anEz+2+prP4R6v2XkE/h+zqmbemG++/SoNRZ8hakGpGomcQ8a/SW+NKGbNjWlVf81csU7tbo
Fc+ZaOj6OBl2pb6fCRodhl1kVRUeUyjhEaPyvZLP4zFvBvtHjykckmLsRDDRtPZWvRjdJ7Pu62cb
0kbnuxbxmUKb1TPXgIoM2cZihWbd8hvl0tyPHBBhXtCYbhKt2jY96HI+3Qk9KjmLTPXeouLhXNPI
dTQsDNNAFFqLykRp167snJ3R45OPkoQ6uZ4hEEFHCgaYxtuJwckz1vLhwK/rbVHFtUdbUyzkwgrG
b6z8B437NbJsOA1J1GZhwnYGd9PjtB5Su/pIsth6c3NXbwLdUgYuzARavxeela61FicI6TwY0Bmc
pts5rRHrz+Ojm+XKb9yLw63NNHzexL/+ZZIx+25KShwzkhCV97kXEqu1PWZoQefaDgnha8HGFe1d
a9moFWqEjMJSqPs8aricuMLZTbLkkjvOcgGWaYonknJxmShGeUAs+rD0VMtxiYH/5W01fHuETEI3
8LwwLrr4JVdJxHhIVtljFztet4pivdrjnCdB/BBhrMaIjXjVZI7s/YQA9x7bcSZwyuXJuGfq1/6B
S3QvWkU9sSc1ry4gtiMXoJJWwtC+RISEG9ziMhKoYrN8oiCPT4LM3YW2INME2pEeXSdtSuVGwTT5
MINUZKWTtxQFdW4mf0enlycC3qudFKK+58zKIFUZSMqZ0LrPDpHCb3NTOl896o03RD3dPjUAQfZe
bR1qFQvePGrM0xjnfORJj0W1ipZXiRjspso0JbJqTmlvRoMtvwyAtBfc4ArB60DE95OOXJ6OpgtD
Mzai/t1rCavXrC5/FdjpCOqrAXMrBbBUlW7kqmt1eUtVrhOWWonMl48kKqaz+U+SezFKdIlNHbkJ
xJOChl/VL9datzIUwgBpmpihbf4A4kAGGULJho7ava6Zz6C6RT77iLE24ez0xuIeumJ2wgXRNZlH
ahMu0Bx8JrMqKqoYAcpCAtMwQQ2R0SPXrq8j0uNVS9narRId2qqaPsgglU9LMdGEUNrM0P3FKnD+
ilLskr4bQvDXl16kmxSNWOK7lVp/KkqnHHTS5t8KbfR2g73EDf5cNSEV0LCi94b2KUNPS3rlVuJy
Yzg5dnCFxqotGRek6XviWsWZvKWZ36VIVbhatKjcgz2M3Xv+z7fOnPEnRUNmB47RDtt0yuRvMuak
8npQ2I8OL9iPOU7162BkQx9g9SrMsK4140ksXkU/NR4vc2uZGCA8TwlarikvNDaQznkIPTjRhVTP
7mC33x4cRKZoWAdKdIFZsc8VFdRW08TRPV0077NlBbjYOI15Xgk3JwqHq7X3ZQyP9GlbFzWwqLqD
4UBlgnYvqgXVWJwD0ZC63t46ZEdPhTPOx5JMLapjh/itRZj7SqXthPWsD7RGnzbQLqJbmhrjbuwL
a5MUanvDyI+ThB37mM45MhXROOtlaruvagZZ71tNR0EjM09bNnrrKPeiKyl9TQED3lJNGieNEUck
fKdKt5V2X2+HLp33quKBdSsNfhpgssOp85wERDQvBm0JHewV4JDZ72D5YA4FbHsx7Tl/7iPUCYTq
RbT1XOIksrGuNkZeqPeuhgPSLRi0M6WnS6vTyLvWGogwlI1EmixOK24u/xh6/K/PVavNgDHRfA5E
U/gVfna0YvDjU9UyvoY5g88QTd0P91dx62JiEsmL6TZNXOD8nmsQipwaOV1rIr59nb94NcZq2Cwd
VT2JvdXrrLsE7sWlmDAU2owJsT/7TpchTSJ/GjjhrLePqWpe+wugtLVWK/mGJwJPLm2ZX6OToxoM
DauNn0bm0h8uMRyHlk35Jasm8zLkucpdyME6tvRw42hRKGEcpdw/OdfvoyDmDfxcY/51zIagJKNk
bMFIN4p2ijTtZ4Oi8VI7lZqF/D+opjS4x67JOskg5mjk8A1EzdtxVtUY8zuAC13HPrBauFZ40GYY
FyDf9JHuwkeBUyWYCQwPeGxbubuJBIG/mdK4G49W10XMSnkd2qbcybFCKtY4tOc7BD4kqy/OIGmu
ZlUw9jIhd6yDz6Iz66H/2Qx7Sd4KDvuoRz0QV0nzNqseKkjCihNovGNhvZhWi4KTEOP8o5VoVVCH
V++ORXBgIR+CwlJdbgpaYU7fITPJ7rKSdltbOr/RP1rXLG6cQ6KCRgdeNDFwomtbhNTYROoazcPQ
A/PdfWnkOC27Yky9hwWd1rSSk0k28ehgXiqYHPoGdRHNLp0+bLTY6ktXIkCkq+JImKdpDz1FVSRE
oF4VO1FhaPISWOmYV7n9Ga314qjCRP2VdsNz1xUkwldmu5rl40JctK1FImhXvDoq3v6UeMMTQw31
VnRLs/KStN2wd9KNYxMWz/rMuBtOrbKjWCv36dKAw2+i8SiY6F/RdXknkY3NWyYZ/oU19Yzl8wfT
HQFqID0RMG6hr7h71Bz6qwHd9EkZH6uwbF0ddWFEFx2nI7Eqbu3HnW5ekFdrb0NZDz9pnzjvqHnj
v0s56WHV5c1nXUJg+gemaTqpjTgjF38miSq9SdRvNo/oWpS0DomKI8rTSpxtL0A0aHr1iw2+Zzhp
mX+UVLWPiu1kD14OSQKooc1DJdrxPWsUBsYZCht87ND7UlcpbihzGaWIorYRLgsyOA0KKlQAWlO0
vlcXYl31WG9Sq3GPpTdP974wKG4qk0+zbvMaDJRpMlFmhD3vDMA6ybZtk14SqDE4YT6N4q8t85RW
V4zMyeC2ngZGV2KCdR1TD9oGPaOOgGrP2SqPhEGPAwtjIcNeZz4QZ9JFu9YxIoS2jfEs7b+spSFU
3UbbzlCn/oqwobd+hSaVpLb5MRyXiRqibNO5dnbJTjSx8CjOSkcEGl3LE3t/G7pxqjwrC+1WmmeM
MCazucFridZjbUwngFHzu1YlzmYWtHO8ooze0N5Uz1TJ9eeQ9PUfzUaiadUxWjtBajoRwiCdnPkV
oJGdBqi/Z7RMTJrxiENojVz70nKRxl7GGA0jq8UEvFhU7IT4jbCJY7tO/b7Ty6uFUfJPK9tqv8Sy
VIl1ncUhjoWagf+MR1ydXF9xr+v6x5LL8pF2rsy72MqbTQWIHcUSGrw0i6pXr9PsDZEYKQt5ID2v
0fOwAOEVmIs9sGy7j6KkNbnI3NrOGD53niHVdcfm6Rut4p3yvoifMCH32zk2GCi2OvIxwL0TZnOK
4QqOACFC1PlViriHkdGEaBJbYSxG7VllvQeWJIIxbao5rBSAkI0hmrvNJ39MYrvCg9U06071lu9c
a7xTRHFMcjEibVY7ah1a9TBMbT0+uLAddkKt1BNTlqhaCVsdt1VTm/eGh33U5ECDzPVMqLf50F9k
EWH0Gh3QYiNSzLJTjbPSDPqpAc8IyaFr5KbWhpQvabqvmMjijaaUwxkLfXWylFphOjQjc+8a1Tjp
NjiHUdT2vq7M5gM0drpRidK6lAtqO3MQUN5rHbE6q8D4TGMP+ahN2KKS58sn6I9iY6XK+BmhucRF
SEdjxdBlHKigG4SMRZF3V6nwLidFtGBow3ghKji5RJimZ2Di8a721AnilWdL33RQh7LdNl+Fqcyn
Uo15IMR+A09b0l75OyyGsy8rt/sBPVnANB69vYV9G0obJsxvqUpM7Oydgb00iIBdpj826KonMi+n
cJjbkiwxMNkmklDyYJeFwR4R7hWAtdTrYQ4qTlWvOMYkKWcIRwfTma6zo6C1XbgheqUimFpoPcNl
rNvKGvaWasO9fwQEO5iqjSqNN9QVMbIZswz7yq2fUNlah0jGVRi1qPxSUeNkXNKOAA1YV9GNLelP
Eaf51kFf2dQNFcXQik1DhXOkDKhOS6p9wwUojljtvZNqN5zPg5p8pLaRgZr3SGRv4z9dN3N4jzM4
xfpj0XrJzVY/VY16bYcanUzm8JI1F7DIZwMx3Iocow35mO96aj087rABDbWmR6h1ycmrNPnOS02K
aTdP1ziL2i0QnfHdbrirURdq1EaFWPSPIhUMIq3Ke+56lMbpXNJW5HILjU+ImfSfWgHXxEjVUPel
OozPE+UlkUo6KM1sQc9hzY89NGdxIjrmsIQWQ9Extu47v7G4Nhg4vQol/8M/kW8BJffvmAdIbE+6
frf0ZHEMk6jfSqnpJ/LaqoNSjHFPvVTZb5U6G2Re1e7ZGHIuLr0CwHdUevHU65KR+dASgwAs2mg3
qDNB53nKwEbQT2dmIf0XWij1WUdKjTshqfW1B1/nsDjOdIJINR+yTJ3vrBMmVvZc9X7daMb7NPRD
QPzvn1QmwwcwI46CppMARJz03Sgi3q5ucqFRLAJ8KWPD5g9jSBjTKkHPuIoWJKrgxlSD4bMuFQvG
h63uM9CeJ0EoGOLavh4C2sP53bJm74yxSbt6XEA38wMPEiOECWqGX9RWk/NMZG+yTaJS+R2Vuth0
41jf03FCEZOaBib/sp4bWu56upkSxdkRa9r4XjlgboBgsDHa2OpCXUCCotNrJG95a1a3WcNKb8zq
hBW5jPdGqar33CD8e5Vw8/xUqT+x2jhucqnVyb54istNlpnGhlqO2PKWeeQgIr06dCj6NxazpueR
cd2Xo40wIjydBzwJ0w0WnKVrS1NNIEmmmV6F47UXx3SZbhRGTzxra6CLYyK8sUQLZc9py/1A0fhG
gRM/eX3vfdSDjBtaH3ol4MyL5aAQCLhV5kg5RqnpHTMsP/e+1oC4NFF1G7hDH2hCQ2yqiQW3kJHt
MO+151Q09pO9LM23g58kfMDOaO2OQ3wDbJzArmA6yGlGt9Ziy0shE3D29yyYVyKDhyuOZIYgLtO7
fZI04gUAUX+v2C7mtVLpA9MBQ8VhqituONdG/VHl3OIGknwxtC/y5oKoQMCdab+NW0fc0EfGII5U
fvDVFJtJiQS+cUe4NW2Jhv5OKzs6Rbpr/8SZokHkUgwuMx5W0Jr0VO5qyUttmMwW+oxNFY2Sgw2X
kz5S2RFGrTfeKjCPO7dg3LHiw8RUWHLyGrHdblpO5jcsCea7icEoXf2PNHD/F7VlNZPMzv9//ugt
r4av7N8bs//8lf9szOr/smzLJisU/PMjZhRz5H82Zm0as45jArU2DMNzzf+nMev9y1YNNmATdc8/
jlnaNTL+v//HdP7lkOqlOrRyMTZa/722LHKHhzXzv/qyjoqDltMNT6eFqUDTdf3f+7P1IpxlaGtu
vBnZdm0Euk9EzWZKU/tca+pLWqWwkjJ93D/k8U6Ro1YGCiGQ2FP0emdDg7WSu+C0lyortnZuEm+d
2sexH96R8gA2sBecHNPibkkgWlb4D+S5M9xVPM3ygJEd4VuZ6EHu2tVF5+uDktS8cCksde8uxkaV
MnnRMkZsxMWB3DNzBGZTgv69YdgfM5nfrR1U9TtArMc85ydo5/FA4xSFrUQwUzJtCssZzuA4Kfx9
DB1EIM7qtsjGm6Myvm3UTWJGbVAPhAuAl3B7YOOz90cWUB+ypqHRpl3zjqn91M7gD9zswA6/zVWI
KFH5bObpK6N1vkjOUBo5hd82QsWjIcnA1pCd69qMngFKlJUxYJOmFVQ0cFaUEfkpYW4nBJepkYAH
HzNKtMKIdrNIS50z+SHS/jdX57/CqH56owibjBGaF2/B8iJprU4QH689wtM8ng6NV92doSAqznVf
yVy41/SpGUb+GJIOFCLydZ5LK5xbmH/MKgd1fiIrKccjBv84nd7pZl+5J0meENYk0fxM0r0WIzZM
DQUjSt1kSgBSQPldadEQRpoOK2BeP8IhpjK7uib3I3O+96XgbvIqFRQXZLpfBrciwsTlCHQ+0ofE
zWrQmFUkBTjWQHGFrBLmpvKZccHeEqdzq5Nknxg0s+i1kdRSm3+sSrNPjaLskfPeshhbDPUMzqZp
oZq2KevcAmhyj4Qcfp7cFHB7giLKZ+LkHwmspb1pGxifjMf2I5DarV42iNcTUwESwtW/7cGcOwy8
GqV/sajoX81Wfiz4Bh2rfU6EdsvFQ+dE1rza5j7NjWGV6yjQZ3fUYPoUoYmeaKHSOWQlohkhIOLK
YWLXxtSMylZwG3mguuq6uwN1AlRsyWQ9iPEnglu0Fw3UrDyGNYQQNiB+7b3KnGAe3VB3qaVHklSE
xoDSSPDz2jgjvCYGrc5lkobaYXY9lNs4gFcFKiu/0U6JAmADwQnZaBOOSppKaNkBMrrluKyMyv10
U8cNImWGQ6Ea67KU3tquJuSYun2NWg2RLPFP+LKZwGbZveCuStcQOcbkikspUcGlAtaGIWhxWQXu
2ELd2ctIOmKU/4kd+xn0lcKMP/51KzRbY9peymJWUUw8Ut9AqVI+kGCQme8darWVMvJcG2CY4Kd5
IWIzH2A4TOvU7DVIaYCUVVyVVkJf3rIF7nGVcYwp648m1VHfoUrJEw0tj+gfOByS0xg68O5gVo2n
O66k38Gjh2p5HYIPFw8DT+2JP8gzyaIvkpFxbOJCAt5p/5kpf1ej/gXTlcCLWuIrn/KLqmP0NhQj
XleksOei1UFbo7JNi7e2IoMHpwFd+PdpQlLY99Cj2hxrlU5rVCMbfiscgqHs7htMI7pf+jx7YLBf
2ohPiCogI3Ml3iy6YwTS4fdBA3+dcxsoqQJFZuge2WK1AWnSGNjLqGM3bk7CzFqa8E8h1UDkK5+0
ZQCLqQwXY8FiNhvSZYSfy4dZneumtA8dgg6TC/zJcZA3GgDVvPbU2P3CAyFpYZ73ehLD4MaKyjxO
OrQc8c/y8ScUXbLnlW1QTm9sKVZjx6uUmIWNWQ6/PdTIgJkDySSlJxkxQ4PKFmri2QsSLcWbomGi
Y3pNc40tBGE14i2NbZ+2NR3kczZ+ci2wggYjXc0oyFed7LnQEn1HNBgqkxjtWG2412xO4kvTuXQH
kE7uZwOdcoSG05equq/KjLRpvlkj6B9T/EDCAjv7uFw13YAS7ZlUAXrs+ZZruUejMPsxFvNY1KzJ
RI9NYio60pvRTBsVvl+1KIcnOPXiqqcpvniV3dzA496QZa247VvXtkFqasdJ5mScEXIXiKzCpZIA
As/ns1WVT7lbRmvRpwYdedRsZZVFa2NraMjZPTS5nK+CRxUYrjb67J+5pSI2bbMzQDmDSBP9gsXw
qE/RcaL1ErbmABytWh76KiCmnKqBy/WTNKUGfTnCzNGtdpVTgZJnwBSr7ik1x1+YAUWa0LrOYuYg
fPWVqJnxxCK+uPhBF1w/DzW9zv2RaDu1dJj6a7/VPFvhw1/kkxMFS2mxGT45MRs/kqN114NmVBMq
dhpwtUuuG2gqTmGTZJFe7RkkZBCeM5xyrTt9x/z+beQswSTQFaSU5ElBkuJoJT8Sfo/ekUDU2nFQ
zrnpa7oaTrLD2dfXM2kTZb416+SlI0cZTxQByQksCC0H9ibtGuJRYv6hZ4vFks63z6rza6f9ohUA
SsBMNpmwvwTeCyau0ODlIylDKrlf1wOkOaZhIPWyTWGXVdDC1sGco0AaoK8fORFbCXEcduc2h3Z8
M/XOfF7cO1uth2iV75UPHsG+lNU+8+4YHbeQqHjKNtB4fZHQ0TQjemETl2wHeKUDPY8KlE5timaa
/FYPaD0zvQwXJ6VZgKUPVbxc/upzfiIzgINWD93MIfVWsgmlWkw8L4BBs+3tMLMZeMuWRNK6FvOB
BnAFHVqp/RrZokXDdOVq3NZFRe5nQUPSVXUGaKr20qbdL0AqIlaQiK9IF/ThP7ZnZ5hewFRqqEIE
9jBXVD4S3xz1qpZ6v/3kVkFZkK+ptcm3xOJdDcRytlndPSVLs48jWMxdT4nW1T/YTBHYtNx7Szl+
l0DXfWVuQJix8lt1+lUbyyO6QZsvhWXx6kp0yaYgBXaJYTs/2rNmXmD+mzIW0HIWLZlXSq4DVmda
sTJdWAk9DsVTKquEC5oBnBHFWm2CANExpQQtM0CCAa1LjQ1wtfCaKMU8nurUecsh5e0WFVIyfnoF
Vpb1Mhsg2bX+KS7TL5IaRPAK7jzlo52JC7HDIdHTba3JT26rv8NAXlSEmHo1CLYI9LoAWkFOFwmZ
YgnSqdGTMbZTRQYRWsxg8XCzW2NHk48ZB9b7ng1Q4AXAzLGy4vFHzenkcAYcpsj6iweduDzlDEft
PokOWsYDnZp0CxNbWs5UOr7nkTOeJZxRhvelV+gJdc+oQtt5bnKZ+jHnjWetUrJ2QvSzq9YAmaV5
zrOJtAwk03fH8vtkBxpYw6+Rd50ZS2rG5+S+5fbjo71Q5qYqI+D4s+lfpHmK55+6OFnWpcqfvlPz
O82/3Ph9bBnnqr7BtpGkkKR9Wgy+JC7Uog1vNl8DZU4FPgMTcS1ea6xKWJ/G/LfRd6NGbl5QeL7B
UAyxL0MbJp5QEGMW+nHqwVQR/1KmBV8gAeJFtlHrPC30rBWD6F/RYNu9tsSySXXZoWY/4Zk4d/hq
ndHaxdmwGb13hTCVlowSG5USawvwIY5cVjYga1Jh84dZuidGDVstyTMzus7BXVt6s5YNjpf0S864
GDQvGPQU9R7BY6JZ2dqnMeDI2WARS3s2Lu1TQVHsdc8eiA2dqX1VfROgjJtv22iX5joaNbX99NTD
ARno0iHYbG34utG8ljX+ouJeDsI3MUmjIfM97vHq24C7uC0s31biK09qjaQwKEV26nMFELP014u3
bfXz2IIy7Xdpxsn8OB6S1VTcnd7F3ElusPOOxQZzNIlLQOHqv8C9Kdf1a0IMhmG3oVfGWwamJuVN
XvYBX+xQ0CWrQMnknb4r5bJjcLWWFHkxcYMujoJS1cAvzCtbeWIWxb3o1lzRXMon8y+wmYYcxz5I
f2p09TqepnGDwEz0xGf5ORJTYvlEQKKNPQe6s64dRP00gIKl35GnsBpGdqZ7xDiseVR9hnYEPQJW
h//m6DpigI8+bexcV6gKlCo5xmjCem0abSFOYPrIfnp0n8t3wrdLrHYK2bwXgQ4g284IcvBjV0uY
qduBCDzQAeqZ1CfUp6npN9063Y32IbMw2aS7gT27C93CXdM2I3RtVb0OOUXkaaD6pFqRJFjgZcIF
5UNkqBDZzicD5lzivFTpvhjJFycDmIZVE7QaygY+fN9SThQEnb2SE3DKwzC9FV8PHsvaHe5W/cLW
2uZrJBRRsWkyJt7MkwNi2zjfn6Nsn8fRo1QUkpvsmk5UmQHT4aYXlMvaXS5qvsfmk+LV0jdMD0n3
IlgetYxj/kkJs8DHJEMeWa1D0yBrmruEL7JdQhZ5IHHcQ3hFer2ESxy29nXRVzWyJBf+C5zMY/Ol
Q2lZKbf8abhgXQW6qvsJoywOXAmYyZ/wY7FsZxAGB5gOlrVtHgLGtcKFBF+76pPZlVUw+THUE9cd
AGqlT67zaQUmXSt/bGhmz76JPd47Oc22i33H2djp1i4P3bItqXEJFCCTbSZsbW+RJTMwr8+DUdtE
2l512Kq4vzTLtmh+xuo3/agvVbIlAoTUkeFphlF8B91nlC+sEXIUkCSElhmW0Smf2XSODvGg3k3F
8cM3E8wWMn3Pa9V0wEw240is8W/Nic3e4T4jkjXAG2TlX3IMMZ3yUy0ISEy0tvqety6TR1OdmNJv
s/ymaxt647yI8gkdDYbj/hP3SYZ2ks2uDViisXznPSNZhsS5aR0hFn6YJg9R+VSUEHLNtcJPU+If
3sE4xOGQIG1uAA/dsOnh3uHWlOHRxqD1BLHVtQ69xYVwA0Gp4D8lHd7Au1g/CdIJe0XKGH44Chzm
52vutFIhgBFaQuhogU3OqnGlkwvduS4+BBltpA4SysTZ/xWJk6XRkw6rByj9qvxk5JEUH6iQKP4Q
mbco4Rg/nsUr/ev2x/P2oDYR0QsmvPiPYP7G/iPBrASJ7pOpOyl70r+g+dj9F+vcIF9+CuOOVvNF
EyG6M6dfzckOFwbgcSAwWFKSGSjCZcjWWCAQQZQ/srgSY4L8T48vrXacacqXT5BwaoJtiaen7nmn
dYKW3WPpolAW7Vp94Me4yIQi3TW0wHuWha90AUTQnu2Fp8+ktTva5Rllwvw1A/zF8ALR0yXji819
6p5JroUlnuFneQzBSEDDBGQR0OJXZ341ni3kGQR9sBgbez1O1CVHuz+O1aaqDwhtYZFtUuVueBua
ahSuA8EPSah64Ww9J84a3xtjYWk8ITIoBTDpvedSo60LAoEQEx5q5MFrhHFhdhVTwDpS5nX5UKFs
I8qjZQ15lNUvlFvNTzxH5xnj66CcnDgEQ6IXgUNWC5tFubH1fWbsFw+p9KsH64o2izzq2skdttmG
SESvCkBAuulhVK4ae3WcXHl/mhRTk/KUY1iYphtcVl1/cZ2AxDEw+e6ue5V8lnpgZEdT36icB/Gm
Q0oJn4zA9v7ICcEipQ+B25I2T+rtTRyPH6p9zj4bA9IX/FdQpwExGyPN6JXKQB6JG6qHhpDKDWOX
aCazHD8PDT0l5IGgGyC1ZWFLZS9bjVzWosDaGt2Bf8tvTnwhctAu13TWoLJQmQSIr4uKARFenH1G
cUV4GXgPTMucfeaWpTHrByjEA50A4C0YmdndgW5/6n9tiqdypcugwgIjL/HF0/yWphYlr68pPkuK
SqKG/MYK5mbrrAvvV8547G4E2HlVOCBEYPitoB9cSTT2VLgAkAkbNbYYywAD4EzT8RQf1QXx6uN3
V5TLhAKhWHfajpN77mAb/WKXTIdN1635eIsp0NzVmlM3hh3+1KprmAiFsRkhvJgV2UyrOd/Jp0zf
uZOPvdM+z8TOgDlhuhim/NLeBqdBpbw1S1hHF13dOtNhUfaxOKTm36Hb9QYW0O1srT0t6LTnMg4r
7ZkKnWKXEdRPYuJfArmBNby88KAj4miiG2cPVKBchjSCuYPTu4kBaAfMW1UVTwI5EVuF4885eNFp
HL4Yna3yHZB5GNHdW5odMVMpgNHRkruX7C1SnwMJKwFR5bIrGe6HVXV+XCttqBT2ljwT6oBhOvBr
K8pJ1XZKv29nts+Nkd5nNm9YANySfliKNYlBFS7NYm2nZyVeG3U4vdnuAS+n9sJnMbUkMvhOeofc
XMGKUR6/kCZDMXwzyAVwxCtA7heIaHZrw1sJ46XKdhH9rRYf7kaPQk5sTu9xuGsKfrqTWVBurgdl
za/Ut2vSrChoKr5Fi8+XFRCCa8Nk4BUnkpFooNRrfdlIa2eRAaitYHYAA+9o5Jh3RMvftPyMhXu/
n/9w5qqejwiMh8jWk7M70f8q/OmYv9CFYXdi3XDQskKoEDTtB0m/X45nMYMBuVLFoki4KeJo8U/0
Ivp8A9ofLuPUv9li9926XDb94RKPU9jQ+pN0uePsghJ5sC62e6wBfnyqyOTIskhJ5Lub9VrrbjHf
PLssxl23zoJ2A5sXnVOS9faufaAdQ7mG8/A0OVvbO1NeUZvkcHoopcctCycZLiTvuX9QX7rNH50d
Vdv1p3ptflKe4LhASItHlMcb7VsgTtYxXQ6G3ArjVHJ51HemgmsON9LRrA84XxH0hNwqETJP4ojt
QeNTzsNUuyl1QGOzYVZfbqz5baA2kvtZCQt7TYO9x41EHwtBCbIQMpa8LX4jA2faPyVUOzPlc8iq
iVdkCtCBI18DMfNnLEOEOzhSALtlhBsgPfoirYBseEz5UL0s70SELuk+vMfDGtgYCQbEV/flpsi2
5rxKXk00zHicH9lxodO9U9nyp/hhiisndDv4mhrApeQST6PDU2hmPZ43Am+dvwEa+6y/mvRgjwMB
xOhwtu0PReekwflD5kMFaX6XrBmSFigdPdpmQGxWS6deVKPtg0IHXXVRzQDcX0wkfP4C8o133O2u
yddMRAl6u+Ya7forMCEMaeNr/M4XA9koQ14P+wsnC5Wgirib2Lu7+krjeU8sFT06zsQ0ujRn52fB
bUlkpT/R/bSQBwR5MN8Lxi1stWdKRi4ZkErq9HGATATdMeZHAIvakJvgVWMPWTTY55m3FsDuHdhr
VT8GBbg918RaQ6UQJd0OfIYjQ0bE1FqtvpuYt/KJxRAYe++ZaD4ku4yu8dGfyrxmu3/S024nCgDL
XBB7kk5W4PSJkEe1pph36i+x+BoBcUhHVvbJI0v83Rhv0YKXx+fheWZ4ndAL/ebvWLEIJdFPj9jw
11nbL9ma4ql0NzpVLbqa7LFjFEpIgc81HCno8J4m1/QjcgMugg6VMMVs+XgzcXZRYfOJAOKwzbUV
5xgKEJWyFkFcVPqOZAayggyPvYYYcAyd66m9DM3Juy3oL7nwRTjVg7l+GgX4db3jPp+u0uHmDG8V
/UYCZLaO/rfPvA1y6sNkTUHT31ESrV8xznqT5F1j0zsn5bId4R7Orb1CFTET92Je3Pm6JJuYpM6l
+4BIKdRTyhsVB1N0UWikQPfGeGuWf10AgzXdq0Yqe7JP/JI7W+oQtmExyxB5scN21q96rHKdMqBB
bM8RmHsMSqiDBUZDv3HDfvpI1YBiDg7LrH333nkcnZdmGQ6MQ1cR6SzKpc2PDYUGuQ8UqomBZGuI
nw2coCP59LcE9cQD9pbteyihU6QFjhYdrOWApjSkM71DyHYUTXrRWoBwVn+0pvZqYNHu053FZo0s
EoR+gX7aL2hdcvFfV2eBY5fnM11VmWGB8ALPceSOiLQR/gXjriUNGcgHVklbBy5lHRrTrKE97f9G
WtcC4r9KTyXeBPxbUhQIh+mEQeB69+IPmUcAW2fvP6g7s+W2ka1LPxFOJJBAJnDZEmdR1DxYNwjZ
kjHPM56+P1A+ZVf90RXR0Vd9wyAAgqYpEJm591rfAsceMNlm2l0r+gt0OxA6+oIfE/CUC/Rh+ANa
tbcUfdjAyK7LeUiOwD3i9WAJ6P+xVeKajX9apdQbj3A29UHmycJwa5EfRiybTAxk0fhRutlVX3e3
RdfsjDh8aie4/JNJQkI+vQU2g3qSC5Sf6P258QDW545TvaUtrRnuhcxiLdA31C8p8y/TH5Vdobs1
DfkUI6fZEZ2OTdzr5w1tpzUFPgeiBqVKOSU4u6eSHk/02TsJN00nfiIsy0FwGTKWWNHKtrIHdO63
gfGzjiv4haR7AAspu+u2e3UkRJEOOlwxy0uLyqToK2Bynr41CWM/2ZbYMk9EoBTmKLgS3aA7jiVL
Hrqtbe6BRVAUF32T9rJCkG77LD8jzW2+wm8vkhy/dE/KKlQav2+9tUYsyX2sgYqB6zYESwfTIN9Z
yY8hA7io+CZoknU/Q5RpSzhbE5INI3NM0K1LeaRJkM8wY2qJGGyrAcuJk+zmSn8mCHBB4QPe79KA
fulAUCU5uD0Ij8uEnA34B2SHYdp7gkECainH9hoyRbI1M1jTq+2tgAAf2CtRe/caVwRNhIm1dbZH
1aaYdYWExDWIBWkesU6cJlZaQE6TrD90Vvxi6oL7tSEgSGXlQG4BbQMLhAwdHPHoNMQSyM6x6S6B
PUFqI50fWStIhE1ZkYHBi4+epO5t0JgjiZESaI72yvblm5k4n2mOw72m7E7TpnybI5shhBgqers4
xiur21VlfwfhBS2pD10lpelqOHIdLvM1aX13gnaH8h4jLRYEcAOow5FPXJgx9ew8RImUd7F/6KlV
uyhe0jB5NmXxFOHUGlwbMdoEpMAdMXsGIViWyafAiqMMewEmyQRNcFEwYlAsLdssPFSqYTw3uJwH
93mAUEEDjJ9Z1TnfBhfJqBTfRcRsYjJYVhYExyDw7gwHqjINHlhNxgxcLxYXWplPwa0yUhN9YcJc
A9yjb1GxDUEM4JAVeAjwj/bRXG78dnx0Ep/acDZ9pDXaYgcYQ+xqa5OYelrhgPlIUlCReqyyC6sJ
N6jty01dALHMsMmtchfpGE37J6gCGJxMn5WM+aqRQ64EDZgNLJypHY9Z11qrpk3zzTCMR2f5v+ux
fpszMCf1YmUoGhYfDHNJj9i8cx7GTG4Cj8Ee5/aFNcTRqmsxm4XaOvnu9LMDTIC3J2VkpquMIJkA
CT3SVuDLQvnKgIE4gRuKClsyFObsrTGerIJI9Sr+qaJ6j1SShV1RZbhWubObPSuwIJV0GwCBTMHj
WDNNruMbO7N6muWKwLWZHnqDUcsj/llQld6kQ3/rptPN2FNkSjSFXgbuKNXuTt6ZUfoM9fUmxfRE
zhslGn/iI+GRX0svRilKmG9rTt8Jk9oOThbyPxNgwQJKKVNy0s3409aMHAQZk+zc3DszFFitoQaY
kBxyI3tVEYUCWvr+pJ5ba21HqCSSkal+mXAnwYzD/Hug1MSv8EL1abYKLarFWpML3t2Cka/WYbjU
gXR0ZS9dzGyaXnzbuDWq7NVfzNwEhEQMgMysvevCFz7zsaZe9SOXkKpJjB/S6Ji7CfUdZMBtAvCr
rxsk2tCzSTC8IOiBdOOk3CD5Ze7jhK/OQs2yTASwoqyf5glunnAhFyYPhpwKlvYUdmW3ADUdl7tq
Ol/GFWOgpYYbUh4pxw7589xCfAim/BnYKWVByjSdXWxijJbSVgA+JwpH2sTchFqfmm0EVhl3zODE
a/zxLJvrqV1FofVgeMZby+TVYtXtMyVAXXtIKpe89MR+hi90M0jzW9iij9fZISb4zBmZD+Gy6qVz
iYU1PoKf24G7rx0qwHVIGli18C5GN95i85a6ZhQa87cuoSiJZOMwxM1tjf+5TtD6xmX5FCbOx7sr
8jeznuhSmd/yEHaLl3gMs2XyguULtAc+xbxHlmgzUUsDylMiYbGtCuBNU+/sxjt/gsmA3htLgHiM
RJ4eh6h9ZQiZYSkW37Peewqsyjh0ZIW0fsrfE/Qyse/8ZATdZtsJsG56ISYj5V54meaP3edHjFfY
laa3Dq7G2kGYTgoh+LEhI9jexRE3I8sszGQ/Ku87pnFnR/O2iMZiXQz1j8kH+RTZPWvo+IE+5N0w
BT90EpCUllLfqywKuwMaYGDX6gIo5Y8sxD9KU3uVhWm3N+3gGfs3CYc9hA0Frm0VJyPstBmgRn+T
MGAs4ap0CWfGgMl1iDksf4yDv68LhE9WRR0rC/qTxju0zfn52HZY71FzUjWtq1tzMfxZ1sqy+Ecd
aRnbYFHGd52vuX7Bj0ztpS7MXcQ6Cecbi48ZHAoWpl3vhxhsshC+q4/ahd/XZN9Wlg8TJ1NvKF/v
eim3bV2+BMH8iaTCosFCwwJdlYvXbQJmd1nJmjQi2jzwRKaLtKXrUaUPqGcokSQImghxfgcTZhOX
OlDWmza1A4bIxeQGQVUeU6E/BsdHhcD/BO6hph0oCKFdKdMhSUYPJaUuCfgAeN9KLUiygLZUW1rf
hxCch+7y9wpx0RqsN+LgaVi7c8OSqaGW22Q+LXTubqMfqXWZTz3tk/w5RR+8s5z60a76YDMakERw
qwCn+yHypF8zzA+XaAZf7NoGUYoReTTjCCla211l5FpWDGk7J68BVQ45gmgkg8t8jb5N5K3imWBj
H0JNZfhPnYutxv3pB+n9XI1HXUO1B+pDzE1bAu9vrkyNKymZCTEwiUfG56m3NpXmlMaLdIK3NP8A
k0NkeYZH5SlsgAobVTWurbREGWg864SapSBTjKGWYbt2lvAfS7lbGAkOtpBt3FH6C8Zd4UHPJVAS
JMsAELbNac6BagFc9t3uINIPUQ6PNAKlB8PFEvLdZd1rGWYEnJzfLoZMdFKBC4gtHTbBAJjMC189
szIuijH4KCVwQ9yUeMACHBY5xT7DYFFzdFwzWM0JsyXZere+291qLwBsU73aeI7WNEZZWdr+i1uq
U9UK6hVxpS+8J2C686Zu2+/OHUJkVjJR84zTmQjb6cbVEzVSi6D30aJnLuJNPO8kYm4KVe23xM75
FL7eSQzdrN7MfqedCl0w9SZZP/Vjc6yL/FsS6ZtBhUekSR+V0QJ+otifX7U51djKplICJue57YoI
RjiV6aB6xZ4FoAFN+WWqXiEyoOehaVpRvkV/Bj8kJJ0ACw2BEjFUkQjSdbBQ9XRYqUvN19Xw04vr
IUOFKIE/QQCVAMuYCcf83g1rX4bfhvnVJA583fiIvcrkOcyvCisjFxxSR6Ad+v+tgPbhyn3lLEM8
btMNFNfLDD0lEBDYNPheaZ00hBMH5OYZ8/w41+MxGT3yfUsWzzEZvyNkXieyOpq0JWlDJc11aZIk
mkxb0cmHbuq32az0RZNR6++i6mEam6cy04cQsz8cJppFmdVs7HUqsQS7eSHWtlG+EJd9aSGt4oLI
AO4H0x0GMgXIvlsthAN0gO5VVaU+jZZpbRQUg0pk6mCgWUx4gGnVKLfSzFd9HMenvvEYq0JIpAZt
GEdOh97o6qM7EHGtteFD8lK7zEQg0zIyrJp6/NFW2t8iA87pO3l0afDvwkEFn4G2Sa+BJ30qrLQH
Xzt7M7eMnVGn73NfeisJ3S4x/D2IUrIlTIivPgZBtHl81+RtGls7dOqraQTBM9f+EbRJdaNUyrIC
rwBliLC7InMgKFifjfGVGKt9gh8Yi1kOBGTeOwZUa3uqLoUx5Ds1pMs6/BrcGRXWoH9HeFheomEd
d2FHTr0cjPayUbhEWdZu8iHRxwDKpYHC4Nbu4vx6oEoHJOuURKLB8BshyFIDNZXCgcM2HA2cbIeq
o9WGfJ3ooeCQDvWArcS9Mk1WIaHjxfCIYAOS5koYw+BtxoAJd8gt/bKUWFozaNe9rLzLYLSJDMWs
d2HZSXofeqy14jDChuJddulTUHYrHJYw7CJnTneYMNY95p1dQCmjWLiZygYdheyYaJZers7MUBlM
3sb1KEukEesfp+GG4grgnBJdJ/p9vJhzkiInxuvo6Rtf0uGnEb4YEqebcrm+K25LdQFXkft1tW56
porCj1lsWXJ7/ify0as3TkQ7ksWj3GTJ0ZD2TPk1xqEEwWDTNPm4TRvzbSit5FQ21c/WH+8RaDrc
1xiWYifrsQ8j7Y/SgjxuXFOXZpVG/Cq5WVkKiqfNmXR0UJOJet2Lhvj2bDwkeGn3OZQW7pUVuDhv
FXQTLEAX7WGpS6Y6qU52qnffK9/Bn0A4ziYq0QIOAQkpMRTs2dSkw8xDf9QWWR4qZ31ikDEzDNU1
ymyLogzGFNkn725G+TYxSVYVhGUIAxqbGCbIdf4pcGZakUkdb6wiRoWRIoUKuetpzHtDPKR7iEHo
ABYJ7tSS6+5Xb8ZiuISWmaNPnJiPWD6Ry6TAFEMo1kkjwDM23rgBnp2vjclFwJuScpGPi1c3svWj
Q/kg0/jItN2+Nx2paYO/VZ2h3pWkHJFb9rtEjpDVaMYwoQ43LjF3V2VACnFAna83E/uqTxsUa7Kj
f015Kc0musgek1KsYxc977BLcTivhtllXyQfp1H0D1E+7tDpM2vFEcJPp/qpCcarG/3TQpG+s9ud
wGF8KeP2uzK8Fy+jTpha7oSuWj72lfwxIKNNhnxb2kJfOWNw4B5pI6uODnyJ6Auqwr2o3OGxzgFT
IcC66RAJYNtAT9IOr3U15WtLR+1FZuuWhGy+duYqaI2Ki6ZOjj0mp4V/kdOLmn8ql1xnSFTJAjDh
LtkVP/GX06bkprcJCFqJjBe7sWPm0lm8DkZ3Pbd83krb2aVvof/vvW7X1gMMh/IgmftfSkVIlmJO
XCcUxKKRSkMOk5Jc0m06BNUuYuoeKt3jL0V4Ns/DTWyjT9K6/tHgBWVaJqlzkMFFUTEPCZrrloWM
AMCa2xsNGSIRlECCxjp4BpXmYDDgd/v6igUyfAx5pe0Is1yWjbvWo0MSj+YSvkJGrtVU9qWe6fJa
UUsLHalwmyDfoGutPGDcbjDSQqGxih1qFeGtvchzn8vRSV8aPGogIGMB1CWFrLdKDToEXp/ezgbK
swgSjKJWwVRL7VyCJ82QkVvRF/PbZgE4vzti+dKKEuN+4B/JDfoEg5Lum/VQEXBp+FAGar+58QZ/
ukm3WPE3viA5UFM3BY1irBXFQ4Qrlr4smKdR7HcRv/hJB/ym2lSdvPc8FJPG4Fe7yij3gdsCSDc0
Vx/SsyRH092ocN9S2iOWYj+7XbVzKkGlVqR4NyHbAO10LQR/HjrjZt7gvUKDMthUMAgFX7fVXNE2
BD+rxvmQB59dE2TPDGZbsxrdC52rRXso8p3DOhV6jbNLQ/qROmdVGiuuWT3c9eb4mEdzcOe5/R1v
jUrYtAIaeM0L437w2FEl9zWLDBgbhBBt8QuQs57SrEyhGHAxjKQDcR1cCeGn2xJ3H1LfaF9Pff4w
FhtsCPmthpBBqYfIEb2wU4i9DpMghOBNF6/yjf4Ce/0LVA8b4WRMDK0obSgDAEvigXqBX9so/Esk
cBgHmBsSnUsz4dKwA8rpSEh6GX6LQMmuCGl8B2tOW7cvwUBL+4nbwVTO4FxNIdeVxWTSLTyUBObW
yRqFXIRRwo+YODg1F0a0RDzh0o8X0iCk3/uyYqHeRuOSVwH1H0Fdno7NJuKjpNiFdg3EybYgFMsq
svta+zblR8SrzjS+6MyctrQOxJPRC7WkugMxjep5q2RG+gFdAOgF2D0MxMBpNjf71KWrEHqYXtB/
+5v/e6vX/2vS4d+oXv8/mcIwSv2fPWH/q2va+j39hymMUz7fm5aYS8f9jyc9yZzWsZWrnb8sYab1
H+L1WNzYnsl9jmzD/7K6DFP8R7nClKQVmljCaDn8FYloOPZ/tCuA1Av133f8bxLk7Zfb6yvGMvgr
5fLP1E1bYPr6bQrjXbTFpwPYZdsuJRfxj2hCfN9lBPwWqUAZ1oR/t/deERifJJKsZYcKNSvxlCci
FHeeOdh4PXx7jxeT5r1i5jlmzR2xW/QymUjSwUFT40W6/tpX097YWQJrBRReZhW4rIU7lLcx1AhU
hnX2o2u7NVL1ZDtnGWnvZE1v/VIHWzezym/glPbBmM6P0CqNY0kkwmWcJtU3MJ7EGUhXHZuZgqVf
0Rm9+uMv+Otb+vNb8dTfvxWM+a6U2pFKULKRuIg4/kcWaQoKNm3LMn3yrEpcjQy9t8AnpkPZFq8t
A3ZDxDyr3hCSdd4AxamtnGF1zAfqYvicbQ3091Kmndw3Vn0qLNbAvdvO76wviNINhLhtqHkc4wWa
ej6AtnsLNzV40bpLdybdzW1jIlrS+GdoF4jn5hpzLOFBkI/vPBFfVV1mPktWFNeJHTLXXF6T99G0
T5LGoBW/nGIbmP6jDkttSFezLhEZjcOHWefySWFXvG4M0rLn1nrqkJAjWxg+KkxtWzgyKL1t3BxB
71jf/vEsHNLktvapXpHsnV4zZynXQZUDsvLER9uU/mfpvMSQx/YOn2edlG56GrPooQb99mjFhNPm
qVpZZV7dnXdNPkM//JfLsrPII7GS/LaUfX4bERh/yFVDUaOpTqE/IXhIWIAWhv3Qi7q6jlz5LKmr
Pdj8aW4qZgtTQ0fUjkd3z8SoD4EM08JuiC9a//vlYUlcoX/71TC/J5WUPFEl+e3a5j+slH5u+bDN
q/kYCf1IFi7rCl9Oj4WkoF/YQfFZjazr4jT9UZPOdOnYorzTPii8turBVGNBuxMD8e9c9s73KLEu
Egj3n5OL182SvvsYWwON4C5C+zHKmznJ81uVTth/nODGmwhvPu8KbORKXUV8cd+0JskmXbVKlp9I
57EQtfBYQHBNHGqH3UskIWDUTIdYBbAgtBIgcXghi9PXM+pK9VRAZfXki60RERrOkO3wwcgXw5ze
ZjcMqdIzSzJHeqBetZ3McfgMmSXjYlTl0+yFRL2HHT7H2ncOjRvH2zxw83tqN8wxo1i+55WxGcXU
/HQjYjKbKX3LWJIUmZ9cFK7qn4qC6MagDH89I7imfxrdhMWKXaV0sI7nhIMU49ZO9MBez5tRJezb
1iYXvdXBr6AEr3rVXlEie2HXpArkHASOEHFBigI3Ifgl8No2hUmFgzVUtsVb1QqChoV33Zl9t+3D
HiWNhnS2Pe/kbrQ2vbK6+toa0gbQnYkc1UmX+lrkb/gJ0bZIv7GySXZMcrDPpP301mAXFSL52l0u
u2e0xzdVQdmCKNpF+2++lF1WHOBgWKu5c8S3BWDljk17JysX+04J/DwacvMbzGnWo8TF7+Mhe6vi
hnSanAJuD4WoHfvszrHi/LEwQTS3AvoKIMh6bS01DdPQ4XVfp1ghivDBdKH5lvRaUPv0xyIusme3
ZEEtqHxsO781X5w02wLrC7/7TWSRCIMzCCkQmnE9jlC6qsyj996T0OYQrHMZSPLsRtqX7wrZsi9Y
n8GNs/eTjVHeTvr6vSbadnKLt0qNMBnGatxRNXaeY8zGHmSLe90ZxUHrvN9ZFP6Xfik014yr/bIv
+dulthdcnx/A7QXXyZSHX5uqjNGOKON4PnjenwSWyx8E2k2mbaKIlgcdmYfB6ob9712xGYVfB8/7
6OMkax++xyqglPOQqyC8ctyZoExzpIW2PMQ5K6eYbkQO4jkR49HTYf/gMIfbdnakuKIUdRWNYMC3
4gfalP3DOOADCl28hDEaD+KUpldZcqeGTiJP7aizRzeId9AEp9dZzJiUTate/34ZmLQf/37Xcv95
03KURXiv6ykBotBiDvH3QY3FDOyHOgiP9RQ7xwiHFdXzwVFXJXq6LPCN55II3ZWdqnF/3pxH/VmW
oX06b1Uj2rwhTp+oWrp3bamoNXMOvWF4N34HBoNq0jPFCAIdghy25l/vyI1s+npHZiGf5E5WfaRw
VZMutqxsjetIKOPaSbpuFdULt4ySGq6GZef58OzOxnrCz9gXtrupBLzOkNoCHmnD3fR2bz0Fg9d/
bQal4LqqQoT6udI3VaW3bcwq55I4+HwJpSyvYPeLB6cp0h3NStYCy6aRj+EDnVwyzsTD1x7PyFGM
BdgC69x8yCyAUG0PAOr3S4gNWRHmZODKNJK1nmva3LVJD7yQr7mPIi1x4Xk0YZq9VGS+ibSf30N6
gfwvo5EAycy5DQucMf/+dz5jBv4cnTD3KyADrEjw+QvLlsvs5o/ZSyyyRE+WF997mR9cdopSTsfo
fw/YyNoOAVRr5cvgNso8fAJOIt4JBF25dZx95rn+EXaF+dQmKCbrrEEuMsXNdRYVVC7bbngKnFfp
pe42npGgNHXPcsMpA9KO4Ywc/cRc62XLQpJyc95/fkbbCRJ53R/Pu1BkgHPD7bUF/e+fYKLNGzEQ
1Nca2j+d9309xBCPeps0AcyMYO1OsxzmXanN7l6OVPAIwYg/FO20Ki2tt2wW/aqUU3cNv4dwT5ky
rhgw3NQA5zpJ+MEFjYgPSTpBT/Tp219QLkLw5qYLx7L/9eDP9q9nTCQIrpsYYpFIDKCnSKc0jAnb
cTbLvQTEVA0TEs9RTxfNWFo3PYUsmK0866bFOuaZ8fofB2rgUMiGDWd3PlBTiRZVejLLYKROS02z
Etn8Dmy7qQDGe4GM1gAZoBBQCW6KAVZdmF79fqiDOr0KSm+tEqoaxsJRGLGrpkElbwvaV7d5nY+X
8KnEJrSq7mB3NS3nwU0fZzFtGr8OXks95Aei43CyLJu2vdiKGaYPBINSc+9qWtBThwiCeRqL8YRq
X+ZU5Ql7Ew+xWZ7Om8NQmEyFl35DFmfgVbKJ5G8EWehXlTjC76fgIlT4TRBMklpx9WFo57MOKvEo
Sqym5AOJfQuF/9bLkVhPfeY9z8BfUu2hk8MiGlzTqTSOSTey2jdo/pthYe+/Ns9HIi8m1Rmq1KrG
bC0vSjXc5V4UQtDz0OUBKaABJLGGfx0WReSe0B0Y1xKYLN/xRUOa6jWrtexmJHwCLN7l7A7qBMbc
wTG37DeD/NDUMV057GOjQ00scGqJjQGZ/0Q95Wg7jWLu6WR8sMY/WjUKdcdLxtsihzYRSTk/9nFB
H6+Gd9j4yXdo+w+WSx6cnXou1Y1ilAfRFfKw+Ftk0h5qCrsZMlH2//GSr6fnF/4+5ddLa6oJacjP
+nrAFH7UVWmf5sart/TwMKtoX56GwnKuLS9HuhG1B9JHm209KH1Xz6hqYoOGPdyPbe/E5U/NXM0v
vejNbZl/FOXsX/773WpZ5v79ZrUQrFlkea5l0Z9zlwXqHzerBj0E0YZR8QjzlJ/k0JnfCpN5VSDD
4jrJnOGByMqbsg/MbxOBkphPaJXby8toBfc0th4zelpEi6f2tPeaawRW4jip1DwSY025ukkGCD9c
MaduFCioWaAkUfqWAogD6e4QJRDN1nUTFYgdjZZOWBMlG8yJIaiQrnhxl9CfjvLdoVP5tSglLizC
NGe7dR9CMkdV4M23TDncBy0L8HJhL7fng+iKzIOREE103uwMPFxjlYdMvrL5WMv62q6b/I7IxPwu
m1kkwXdDkzI+kq928jDpYyps+kNTSXMzFoX9OAnERzIM9UbbvYvqr2f8HjpJ7IHlzasI++lFukz8
3Smd+OUm9reSaMapw9An4GdfE7FaXLq1Jb+hgzNp3KU97jEQC23cfIO7mr21YDNpuijrOeW6wqeu
+wdrzDAK+/nAOOjm63aBgBmt80DRzHmwGthoox+bV2YVlQ//fmk41Eb+uDTOVRHHEYK1KDhzgT72
75cGsDATpIXlvWXY7z7MOLzRHmLYOo2Sa4KinDa3T0TStifM2Wk8MIEOy0fUVe4dbN4D9hVZOM2N
noYKsJ+3kGiL9m6yjIupq/qHUsLgoO8z7Ma+2cLIV/cZpG8yFk89rJkTI8EdfMLwo3SwBs4ahTYC
iU8Djf4gFiygkZ9MaFb1aN7NBBzdVcHJHJBZQ8Elvbor6XDFYXN0A6wg6Yy9VRMxsY48PH+ytyQU
wvijc2OY1L59g4NernOn05chC5NbTOu7f/82meCL/1HWMJWwlWebywSB6eA/fmuOMbFAl3p67MFE
ri2vD7e6pu0m3a45OSmuMXDm4nXWyY3onPEzBvnY8Tuk3TIDuci9kWS1oUNMUZrh97mZn1x3rB+5
t1Z7e8QVoQMYc15vYTTLKJnMraLGmRFWU6Dp8+v00x0HIkXjXj7NaHrXEGqiUz4qey9h0O10TY4R
pj4ALUEx4GWKR765Dn+WLcKH0HExLhHPumz4A2HZIo78PQFvODvMpN1XFQWU0kORFMzxxFXhGs+S
7jC5e96jJGLkXkWY2RyUDIVGoZOI0lnW2/19Q1O2pwR+HJcHOPLE3f/1bBimbSgruT/vr2J0oSxt
8bzl4z2MyovGaaLHuAuix0BhKjSMHvPLsq+VItwg2evX581KtOSHjuX7NIfYtaWYrrVnYY5GuXKl
hGpvs3LGTwQ14WTNEzbaftRHoxjsY7ID5a2P5x3nZ/j5f20aKY7iCV5PQgTON+3ieiDI7btdWXiv
css99lbT3hQG4sxhOeBM9XEMp/a5rBQZlY3pbJG5Dc+Na1xJUm6+a3KnLw0EGTdqVv7RK2eYeMuB
UoAmFZP45uaEASHDpCcYhqCV4uz7+QV1hEyuT4LgXiktD7DUWvTroiNPbfv11oFn03FvbcLYR+u2
SdREIZC3tmLxEPqj++j1LQDBCR+LW9fxK//Nzddbq3lCd9VHJ3AC6cmb+hF4A2dCONuMZcPMxQfm
arWWRTHO8x9Fnj98/ZspDmlRxALGnFRXbTpKRHVLDjoiT2fhSdKMXeqOc3vNSri99qqyvT5vnp/l
gJJXlUBNe948P4Sl9+fr5jEPt8SnYwvgToax7a/36kvXOFhwg7RHwYRx/L/n/fE2nVwFbpRcaQqS
O2TAN7mMnCtPdRgyowwN7KRqYr8hra7+OHJ+OhSLIpmGLmm7y0lMtd6jyWUCsGydd33tR/l79ftl
f+wDro5eazlM1QCNZ5e3AKp4v/O+8wvPm8VMeZeSxC7LCNw8P6D5UVcKxzh/Kufz9/4+qBBRnLcr
mjm/np63y6Ggn7ecxwIPH8Vg4DJZNs/vdX7mFgBsmOU+JNqqHlhrHdskVK9kMA1bs3XaTb9szqp/
1lON6Ljw5a3urXdVzc5r5JF+aCrP2J5fhcYb+Ud2V3Squ3IGmLvIT3u033q6noMBDuzyLA+V2NR1
YW6aKDLxQ+EfLq2PtrXF0WmSLj4RVuhcuSQYRv2MOKh9D2P0o2qy8BXrS7+vmkMVxc608xrDOoyu
AlGSIpQMyyBax+jwrjPqs1eyqLx1bwj5lErzB9p2Wu1u1m1nTbQLq/+jVm32YMczNEjDxaPCmEhS
Wgn5J8DvBVgqeyCsbN46hqsvzy/+OgNYf9oJdXve8ucJ1QF/zdV509JttCNSAGl3YPenpJ58E89R
AUxVAa3k3W25dS2MFXZSdOuv4+eXCtH2p24qsS637n5oo+G0uAQ426vS6wZd3tfJddgqaLUwG36f
dn51QTvt2pk3fD8Opotm2poZrl6fUvmtRC5xBY7j+veuWgUoz40I272osbfPdtbek2KAK65L+rdA
F9eRnUeLnytGZSjzD2+m9U0FcHwy1BSsfcduTqLLyv1schdhrfLiuRF/IPgsN+eHdoyrmxuAoujy
zztm365uZv1hGFl0csOa8eC8C1HbynVndQy5mnFOu7QnWrflOoWtkTKJPQnYX0e0x9UKEJ/6TtMO
aFr9XaPYWFnNWBy5Jdc3cFSZNtiN+k4vFxMw9AqEQxF560N8iEYV3mcBSpGvV+TOXZYHzq0j5JXJ
hGGblCrdNax6lwb88xwl47VhGneSaQ3XhYv0dEkYPXhc1Q8FWrwrj8LKRR04ClcsHDliNliyESYw
PyPLJS61C7EuDyjDHLO3HmqU6ncV+Ibz1vmgG7s/tZUmKEJ4cGGuIyJkyTlEr793e3+94LwPHDGx
Fb9PcJJ7BSz1yhjwy3zt/32ubF2Kn+ftPG43RT5BxI38p4Da5MpB9Lof/W56HpoF7WSN6njeFFV1
0w6huj1vxc79mLXNkwH4+V7S3jjvVeMAr9Cbfpy3ujQLrnRH9fK8mS506F4huD5vRoKChBFQHCyt
YS8CsyE/hHvTofrroRaGOvTNqA9mEXP4fOS8LaaS/BaVzpBYOeWP15zPcbhsoSsup5+Po+xOLr1x
ELuKkhD9EMc6oLt07ueu/uh64bz7NQBcs3bUbW8WxXG2i2p1PkCizqqo+u41JqmK0O0xQ1iUiue2
cvfnFyRhZFIBBrxsOpKvyPKR0C1vCd2bdWXUPVKdHvfctxAWhp7zFsjD+bjHj5387+HXR2nS7o+P
MsSduqWHWODxjlERwnh8D/kooQj/x0fJlPfHR6kmE1Nq3tKOEcZnXcTAGrL4qE0xPvdW9lT3o3Pj
LFuSgmpSixBlTd88JoiHz7sjs4tvkzR/OJ+Sopk9miHj9/kg3RzEWgiwF3H6+KzGvN80dl9ukpJ+
yjgOj2Ajkgs/KfXTkFNEtrwmOTXJbO0NKpK7rKRzFasFsWal1WuU66c6tu2fdvowjj389JEqwPns
fmR6rBEcfp1N1TLb1eXw6+w4tMvXfPCesrSwfzrOvcLI8ikmrNRm7qqncTnb+evs87+dlyr++rdn
XJG/bnNw1/1TXrr+zrH8ectSPXy0qgwuDqygj64o91mfu/+bsfNabhxZtugXIQKuYF5F7ylLtV4Q
agfvPb7+LhR7RhNzzom4LwiUAdktkkBVZu6130fKOFeK1qVHtTedEwV6gGaI7H9yW1rIqaZWqzOy
0nu0MKrZIlpR768GNejPq016+Y9XC7M0PQotdCF2W5TaRuna8xrz0cdd4tGb+t+9T+VdV4cQscgO
Pyo+KPchK89yVq8r7tUYD3JITuKb4Rxhv50pWoMa71VlswuMHl3f/Kr3KaM5rDPX8llHjbMvskvB
rDCcGXHLO8g5cNamh4DHwu7+D5kvrnjKq6lJcFG+tFr+qty4vsoXzqfEPnfU0369hDshg9TK4PvX
P97QEneTR/wMTWGdQpcdQVuGzWGYWvsifJw9ZDJ6YokHad77VqhKufpfM5SYJGa6bKJK3QslxqLA
ajqCmJXWL4n/tUtXER67Ug5ywCVQuKeY8fTVNfUOATIzbHehTbVWkPfpMUHm8jKgvlhOKtbk0dwM
Ix1YhCGKFbV+jA6IKqcI/Cp0dfFSZ3wcnQrMeZ47ibh6zrG1m4ck9s8JnWpfvETu4N/U0gqvdixe
WzX2bwkU+b0SAqSTzRYL3fUAb2ktmwP7NAqPDXdf6aXxOMJe6ihlgcTRDUt8AOsLhkTNRZ5hhqGh
cCzh2807bapC638PyMlCIXSBJbzJW1DJFbiOcbCS1Dxg8oFVpuxMygG9huHNxh9/9ck5cvbXJZTW
euXDV1unJHlTuSr/t/mltTKbYWiLQulz74FsQratUmN8GNNwvPZFRl0PJY41WLarUTXjVfbrLdYU
jpGqmz8zPJFua5PdiRyWB683R5ZC90upD/idOWn4pKIb1rmHDKXxrhMZupEAy5ap2esXqov6beL1
9c7ry+EcDECPIiKLfMkA5uTw6g8Rv8qDFtqw/r7aLve5VT4IivbmOfJQYxT+Z84kp1vZTaW8ALJh
bZ8c0x8WNlUS5KcK0UAnaRC/FuWD0ej2yUZssBpsmwVSlZhX1AzPEfnxm6UY8d4DvYXdgpbfWo+6
dYJNIE3m0SaugCRGgX1C2gtfkJzMSsD3JXOcDKvKULFpnDqoEEIoPQQxDkOCLgtOOUX6VsFSZdAA
lATaG6vv4VQmPg4IGfa36CVnfkutH3vt3Sd+9dKPBTSlsXoanFJ7UVyktmPdGEc5SP0dNRKNm27l
KO+UQBAfBLWcXKrooj6EEYQZOUrsBCUEi1aq5kP31fAId4928a2FekbhlNOsZZNE2CmiGvnZJn9/
ItzI+rRu2v1UNN4qFuIUauP4UiHwQ2IfTkvI9+PH3D8lyviCGYuyj8rukrcj3raOf5IHEYRxj7cU
7Q6O367CTvehF01+EzhA3s/qoP3nmT+TWQ3PsNYqK/zjOB+0xu2OToKVjWhQJfq51eEaO/V/RuSc
tDB9gn34f/upJnb3PooCxYRl2jyVegomfL2oktik5y0NCuj8Hl8D/54YDWW1sVP/OTVQR2i1eUZr
RpSNAur7oaK6ekHNHqW5f/c1/oDgVatyVntZy0+Kh0ES1FsDhcRVHmQ/FTyYBsRNQE3xXwOUqEQQ
OLjtf/VRBNlcHVSRlg/bQ/YTfcL3ocAYwsyGnUWVynuI9nbVihz7NtXyThqly1jr+IjN0CramR79
VLk7Qb3Bkc7PfX/XG/q4GfAaiRq7e8GzYUdQxHiiorZ+DjV/Y5phcVO9NjnGk8CpZm4OdWKuI5Yo
a+ychsdY0e3uaWz4bTpZFZxcnI9qqoTj/OCgEQr9ttikPbSYOa+FsnaJj6x2nDKqxJdOmLaLchT6
So5mzeCd5dkYd9hDV/X3e78l9mMXtyet75JtpON1kBIcvRkFIF0/Dr9nlo6ipXL106QA20H2my5k
OK73OnAzbfr2X66UE7BUx3G+INqN2KhbI8ZVqLrHx37xtVo18UnfUz8vl65f3XKRCwEOjzG9cbDZ
oMiJZOyusUo49ny6JoS0wTyCxDPZO9DMswEmBBxuwEhFSLLOb+sDIL0Dbnr6EtFR8hrYurbjR1Iv
Cp20cj9FlFbjO/VQzc2pqcS5DYsXOWij9bYJC1y9FNYHhu6vQ+YFr3qwrZKmfAGnHL72cbT3mnG8
yqHYMn8hQslOw2gwuwccY5Kw3cvBRDPga2FDtJGjFJIhCGRdoCd6cptX92Z2a/u0vAy6+F4naY42
i1r2NAZ1IQeHnLCNUgBPkc1+DjrCrzDPSGwsvi4+cf2noZsIhXXiQy01lhtzi4SG91hT0BuCmktt
rTjYlvU5WGXwhBzvQ/OpG3JwKNskSoVZu+a232J2R6C3Pwo3Z61kqM5Wz4PoNiEzkf1tDFvL8kW9
dq0Yu24sYbcWWpHngerSM6nwPb5hLcQpG/DPNIJn9GyNgD01WlcnB2iGk3f3vfOiC9Xd3mtXBe6m
tDpr0/GJvJV2deb/3n33dKzCIk2tr36YiEPgDBYin+G9U1KK8MwqQkBbraY6Vr+ZsRJvwhQjXNkU
UwHmiA1bYxn+rqx46Uk1rMcOt5hFQKTju675C89o1V/4Dn4PhJW+se1uV2j6DeoUqDRA3xOsbYTy
L5mHzB0VpvqraM/CyOufmQ6QQYjRhlNIVZo3uc6ZMvOcAmtqLkL8F2FPUDVeRIb3oqjqMh4GnPAq
Sz+l/MjPCeaXz0XOzmFs4+mooGV4tpHBqaRfX71ICZ/NwF4AkBhmTUXyTcwPVflkjSy8cYy2epEt
NdWhLMsHsmyTYqY+GuDrpm5nY/saYCBFMcamZt+/URxv/CjxK6tM5xsO66iRCAtvasPDGkRD5JQM
HnZfRfGGZ0V1zPWxxzeEwAt3QQSTtGSXYhrOUiPmt5LN+0Uzygk6/zE0qKw2dWsvD4SE/px9NeUv
HP+VMgO4+ddwIIbNYMbZU56iKT5G6CR3rQj9ZR93SGhjs6DyPosM9xCajXvgbtluPFV9Tuaur/4i
0t4UwwUFUKa1jXJag/oLpwibR/2MUY61z432vUygXOe5k1/I8iNL8Ktoa9p6+Gg1yEl0Lcw/6470
qpZ7v4YEb/LSFNepUPznMYCX4gizWtc4G1EOLapp18dDdux7JNQ+5S3voimw2CpNY984w/iedmfh
ue1NzupycGM+tVLvgaqANofLvp9IcBg6PjqUHmhHAMp/Dk6r9mtlpJww1krt2Iu+OaJfgJRSOvFz
bhr5Mqeg5BmU+n+ckWrP/z/z5KsgWoifSb//x6t8vfLXPKBuWcVz2hv19MruHMogkYyrMNonbnf+
QXbFth/uRyoCH4whf55qp7hifyDeRn8X54lC6QwVpZ1vHPhvi7dqiIyjXhKrlk3dTkAo8onB2+Ka
rDMoqR9MdcOZeLvfdYx+JMEvc63ydJwTsJNMwDpFsK6s6bvTo5epypVXJCzR0ecbSzSqP6tes7Bb
CeLVVJT+bWgAoOWj4d9YkELKm/vkmeyTo/9znt/XxzRzqoemwdsdo0PUnMis+TtGBvRDuYDrsCHv
k2K8ATcPdqXPipbi5/GDCNlymvR/9sv5ejNcCkNN9x1KgH8sgVTEHxtfM2rkK3+tjZLMMnaB1551
0Q8Qf9SsvOUxkXjLhqjCvbcGVRwGr0ag6q99Cymgq7xnQzSGbIGdoBBgvuFklNSGCY8ZgXhp3m0B
gGV1A57ha3clN1tRZronpOX8nahbyCIT3+ECdfCY63MqIXvny8oXe3yvCTsdXIq50V6xQI2aLJlB
Ov+cih0IJqvjezSZwY7kBVm7nqSdreHYgMIvfCQPgclyNgKt1UXzjlZya3V28uNrBqWQ7b5wKmZE
anTrcVRN8n3XKZGzMQonBE6Os6mhT76B5iJoNnMR5sKlEMRyauuxAgd90gKi8/IjGa3656hr4hEF
M7HmKSBaNK/B5/kUqluPlm//7/ngIqAxyxtsk/1EnAZduAZVL+yU7YzDcvrvODRroPQK9l8j9eHE
YDXMcF+0lQLaUuNbyjLlM8WkZIE2pbTOBGWfmlTXXzvHxKVkstyDbLL7H7CvfWwtNX51tKFbmp2a
buUHqtT1n6b8tIvQ+omKeOtTnfAtq8tXDV3TkzqN0aWmqvPBDEX5bezGBMeGwt37htnduJUhjuav
dE+oas3Ewx5ZQQ752oFeWLoH3WkpBo30ejeWiXK5lzuxaKIactS3sql37bg2yZza5XhpQjvbOb3x
gwrTgpKezp8ukC70dSmge96n6Dm8uwDScNqm7WXA/HKALAZnZP5qEDDfkShk1RPUFL+pFUgFGDkn
C6Yvyw1rKQazuxCvRzPA/vQQl1UPjZci00YT4bUgFwIOdNL3lWmxVHEndecmBl4peF88N2S/Nk7n
fg754F6sePqMcb3aOZmO9B0bYXUXG1jdN/XKoxz18nXQWEuD+ijn7/pfA1GDcRO3BejTfn6qqzI/
ybM2tO1tZNXXe7/XtzsF6fJWI6r32CIO2sGSQFo8N+XB0ZWZGTziz5Hzu2/tVF223MFwqZmc36ZG
GetXE2OwYl/0Y/VITt54oJToF/JGKrnmgzyrgoqkX+DGB3n23/q+BuRl4aDNrJGqWMkBstfBwtfs
dFeVnadeLSzFQAEAuoQgNCjb0Y/5ikRdgV6sSPnSlkWyUwg27BuzpkwqrspvCQlAnujCviTwLB6R
QnzIfhP/hhXR+Yxy49hfov8Q3ZPLevegZCpsOjfOzk6ZT1f8qTKK+fhttlnvL3QilufRDY2tCh8m
8SbvIA8IkC34sl4SkJexzpnn07QK98/wWDQgfsK8PqF9X/I7zX9YDSi92hzil9QH1B6xXj32VmDv
9QoJpYIP5WMeaM2CIE7ywS3uRC29+buNiqVpGdkPW6Esr4u9P5f7nhBHoi32no1UhhNwH+76qqQ4
w1D2dtgqez9J/px99UWtcLKHr7acw+5MWemq9tiFCjzvzOLH54r7QTZVV/sIrXBql7hxq4BGnR6x
QvKcVr25lS15gOFn7ia/CRfoxtZV3A9vw6A6Z3fQPpu5hfdncRgG6Mly0PbKfDu5iVjKUQMOILwW
1oxyNKnYx5mNYfNgi4Y3P6eeqTTD9CRHdUucKEDC7zE2ccN0mmaNgXZ0iqijPWVGFJ+oGQVZgKsF
9T/0yVE58K8mTsTtItYAEsb+xG1Vm53kokLhpmpa1dJSVZAE7CMO8hCA4TqEnc2H/dUe8kI9tMV6
ygmtAIiLdlFXdbdat2+eFaZXkYbDK8B7vrp0l7EfnXJHGZHGci90Y99Ze5ZdreWo55eYrnJbOcrm
nFOd6nR8qccyeMz8CpB5GxHEdA7yYSqfnG6trnhCkt2V5UFaALpo7mNhO22K0rvEjUB/bQNgaz23
euzng+xLYoWA0tzMcMbI/HCn6W56NCJfWQtCMtfI5Wbv1nbxqriO+sCd2f4wff8xKfoIw8bkMTem
MQDh1W9MPRl+IE4hMFqo2s1vlXEREA55UiltQX7RKqeB59K2x558r2ZqyncV/lmuac01mN/GifPy
X29T5z5vEw//eJtq0vsfmhMAD8VdHvU90lvROx5uQolySBN+oIVOKLifKfT/GpBNeRgASxLl0M9U
wyuArjMsD4oEhJpeUR6HQbS+vbfTBN97MivH1CjtR69wxOOHESk8sKc8Og4ZPEG70FL4sFX30Wv2
syJi0vxBGoL1hCwo+9u4ufloNp+CNqBOeoCE4dSi+3Cq/DPVyu5wX6LERodPU7yxEks8t2nXvWRa
99NGT3fs55aTqPUyzNVpIwfrxm64Jyb2Qo4mremf3cB8Fel0yV241+RIAbYrKM66xtFZHev4tLdi
fFGDKLokFYLmeXDywnGrVnzPqS9JyINwcOxsXI4g2lZffenYJNfyI3YzhVJo8PeudpTRQbL/WQ28
8qHVA5NSMFg5VPA9JKlrb8u+MF5TFjzIkf9qjjlIxjLX/owWJUwMOYrkFKrSnJhzncdIY0OOhsZ9
DP4+8+P6T58cHdqz4cTOm6K2b4QAp6uSVuULa8FVMunGDeBffhjJNwKfpjkJf211/nCIeuvdL2AH
m1k6nKz5IG9gigA8CXNi0Rp2+zjm9bdifqRQtFetHMqtdvJJYsXnrPGz99B3m70nWNkSrbXBAvgO
VRIw3mKPmJhcoYg89A6OA1nZ7bOM8qk2fXHP0RQE9/NKoWZV6y1WL5m1t0zNO8Kig8eR2OX3QmyG
NJreGEJYOxU6JKFXh1rt70WjW/i2aOY5SYgW44Wprwg76De7Vk8yUjja46fXR9FrOrH9Ls1a3dVh
K064c63JD437YRqcq0qJEWLeOP1h6A04e9HzvfEg82kvRanYj3d9jWVFa0II3rKpU+08CMrEB107
BxHQPHyW2ZPmE4CYkmWZbLKa2kTjuFOmYom7zgjKqqWkGDEPlBp4+YT5l3lbjB9j3v+jf6j9f/Tj
gZfupy5g0a1Vw16MmqMteAwP+xZdOEL9mPSB0mqAKl1YjoTug02XOqg+8f85h1EznkujaPYUuAQP
rNapcTcNEkU1FNAZCK6pef7RTN4Wl9LutYh1gXcnJc2oS/OPIe6eYpUoapMV9dGk+HzhNBZMrs7+
FQ1q9Rg4VPnhT4n8f36dKSjPam7C1C0sNHs+m8PC48Yg24lU7rUOy8ix7f8aFxahItmO5Hj/97gT
+bvO7+JDZ5fAiNykhOVhGdx7kzA9ywPcoWHJc5QshhxpHSMhOVenZ8OrAes5JWGoefbXgGz2DU9v
ECDeoU9Y1RR4KS0ChF+fo2rfFCISz247hYc498UyyMz0UwV5yV25uZEmIIYWNAmx0gkEZOSk1xq4
rz0Y9dkfPAzo7QgmcV1hsTbO6r6ZujUOZrRuakd/oRj1WztZ6Y/Osj/6XmtfPKi2cUvoYyDgcyT8
fg2UEWVhBv5qXTlYsxFuip+mtI2fUoPXp8R72so+NCvDmpSdvRksCNYTBlsX0oRgrgeeYv8+i9l0
CNyuOllerFklUoXYe2oJyY74ZTnLyHNdqKn56IOWF/pRU3xhbu935AqBWaHe2kADr0XJfHbJwja7
hMTGh1IrTg2J4z8DrRlcS6Mc9ve+qonyizNgmm01bry9d3p4Gu50pJ+nplEgtEIHQ7nl31teUobH
2sEPJfLY8aYJmC1q28dUwb8LlMTSjBTTXrqRE51tHSEBgwmmUStlUqHf1nUEV4bq1cP9VHcMBUwc
yWC/xZKdrGxjXIIa1JrJ2jIZg53uQ/Ga647IWuJbzE/I4Zc+n4a1wAJc9t5Pufv05BMFcOl5XF5k
pgGuR/KUuBo+NUkWb/ok6RfG4DtXs4uzbYdaceebY3NRIz/G0kCdKbI+Zpm5Alq1YitlpJ+pSmSs
DVnXEIkJt6mjNTvhgwsZ0vFRzcabmOuznanlRmnCJem5IS/0evwJSLY+sncXz3bV4hlRxIBt57nY
wFuXjrlD0MKU9Lz6p0950X4cRLmV3942HNIrYvVwza2GmP78nZUDUQ7xeLa0RGhrhBdoiHgJzrer
cAz7B4yZtIufNXiV/ZeBZAqjixJzhck+ZO+F+C6WGGldLGIrBBshTWs5hhfzwfccY1sSGmFVywyT
/5X9MCCNXDRs9Ne5R+qxUtjTUo59ilr7z6HvE/1U1DWmdIVjrspCJRcsO+UcO9GNHYXn+2aOcgK4
HseDltsjtXoc5Jnsux+6eDrIM5TKJaRzmE37vng3bYDmaYL6xHQydAhxeSMBjPdRDSR0wAIO8a3A
LbxzniZHDwBczblMupGVkwevFNDp80WQ1jBy7C1rbfVDeYsKrOaCPO5wiGHUN4tVk9TKs1nbPOwc
Y5+n1aOfVfatc0gKNIIfp2wafoqNS9FTrjbiReS4sJ90eD+lb0SvOrDcCxnMn8Iw7ZsxudCJ2PXi
5sELKWOLZVI1hCfZnBndlVrftKAyT5lDSZa8yFYG+PdhDax2vmjSAR4WAZUY0DWU18zKH2Q/HKvg
iA81v6h5Ws79E6wmoJ1Gd61bWoRvlq5gjmFMs76yur8Yeflun43twrKpXPFkfk2B/nvKCdqdcCsK
TmGZaQtyj6ix/h5QBExv3eZPJOwWwljVNVfNbcLrIMCuyyxEnplw/oo+Oyi+lr/VrcfP3UdU0ieg
49lkbHq9rk+llhSLaWjGR+zE8wfi3hii1c4P9KghNalBin29pcN1bONPna+b4ySPFomgNaTZ/FC5
FJJnSd18eACn2yrxvuuu2gMNyfSzXgT60dQ6XFn6dvpu/AbxbL3GRv7uCszFVKWwvqWp/X3sPP+H
OZUnv7ea3x71Qtbg4ORVFQ3VynO7Flb9GxvDk2ib4Ic9mN9ZB1nfiLgMqMAQUSlTjv/gLGVoZykD
z8z8LJtJ+eRnZnm6Nybxp1s2leC5hax5krPldbKbexsec8EIRs0n+wknm/eNo8u8qH6SXXkVRSsW
v9pK9rnztLZRdkPkYBI5t3rwhYe213/KCaOd9k+TEiuLTkVnc58/v5oDOh0WzwSo2TbWCBV8Ykml
FkH+srqD6m7vrRkec4yMwVF3cyJ0F9XjPb7v9DZ+Th7xARnuz5Puieii94gYQVx7zfwmu+UsggXZ
RuYI0r9mQYE+qnZv7622FCdzPvADsnGlNJ1V2PYkqROKK+8jmVoV5I9WX3Pl2FeTFFKxwng0w+iA
V5IDX5cbKaLgdiAVOiiKRUS+sK7YJbuktgpjI5tyIPZqKOWQPpeloVo8MTmIuODWbIUfsiXnYnw3
XqsY8D2vg3QDXE5pTm+sSJW97JNT25rKZK9SCxiUvKlHxuShBVKwLyoLezAPty8TiEyBBUqxd6I2
uBRlUT+nqtOtmxKgpmyKyM+eNFxp5rFKTmAFtIhQC28IulXPrs4NxKnCNzkop+lm8ztuK/sgW55o
rG3fxnj+qjoIKzMh2mmQyBp7ByxPb6BO6tmbnMmI5cuu15tlRgnz+T5SzKfk6dn8IOlY9xCxEDNp
5CnlNanX/C7iAFe/eZ68TvbLA0amZKbzZm+WrbYvTPMggRMj9RmKVzTnO3liZlCgMhCrQdjuQs7w
fZ7oCX9PEM9GdkzAlB+z+SDPipQVZApB6av/a5o8s7ClO371gb6HITBSy/U18DXauipEeOqYk7nw
ULUpVXDLOr7EWIwugR/W73Dcn1rHjX5XHr4setJ/R7qvPEwzFwCbYmRMLhLOKK+SrZ0M1xDvyX2p
tFjEEa9+R3a/pnbA/j7EdogPbapfdEwvD5gBkxyudFTK6iU3Kvt7r/XAqZuGbR908NNYUU4tByzx
U8MA8zPGJ3TVWJi01F4bXqO+hGw5X6mN1qZEAPlOHL5aB70ONkbnDtxYbbsmGl+exgTqFTJ1tsYs
ELlxzZ15V5RAdjljl2BxByn3FTSnZPM14Bf1U676RBxAQIGKg2VdYXktGlv/HBtY7VnWq8chxNoV
T9Mes8PS+BRl/gNqr/NkkPzcU+aEm8vcH6vXZsjaj0qhjrTLkmyXZXrwOiTFVb4gzw98Qzr+LkVG
YXpZGc65bWssTzCaPXSjgcAgcM9mixr7z6iS3twiq0l0M/c+EFq1WCFLBtetWam7LHploPId/m2V
jR60BUBUXp4Om95Fw2v21Rnkb3jNNfy4bNsB1GJiaSB0JNNqnRMqmEetdq6v7Ub+6sJ4C12t4sZF
lxxUFD/dZ2n2bnaTna2q0AC6TrB7c38pvcr0k0LpxmBhSRRQHUv4FPJ8apa3gaKo48zHJGRXljcV
KAJbBZGt5ShemmgzdRR/spl10xZm3q8AaNmeYndIgwhx9WOZGzzrcqpjSqRWC21s9KMcmOazr6bm
1qdQQMsSeeXfQiWDFRi77Z04kPSgBW1VvKiOSJ80hGoSMaBkfYnJG86SEjGQGZq2mTQoLyKkeGT0
U1y7Ct92VpWuKKso6eJ9wCf7BBmROu4x1L6HmvZqitR+GcApIjdq0CfBs39rkWTJCb1G6ZDV2uZ1
gGG8bYwQf6bMOVObbp813UZQlMQn2VIQY5zBatpnLN2VhYPZO/r+DicBLU3qA+qVnbzUSZrWmI2/
bbja+e9p6LqtfAHZJc9YF7El6CEy3yd/vaVpsrzB/hu6yvzKmFH7S1g63rKtcLC0e7yNQsrY9k1V
O/tJ6TFJkafyoLKk8VZyPFDabjsCR8ferl0GQYnXiZm0ezvhCUORb/KOFS0OvdPo7uXo0OK3lEfi
1YqqinAZf2Az42HKXhiRej+uHKevLgNlUE/+7Muap+GvvEIrE1gYrCiu0d13GFXg/xqGqDqmOcE6
uf1oLfjKcvsR2qa4cCfYypacAQDrR5Lo7RG2v3hOYNit1YF9thwEyILJis5y1Omcow+C6+ipHOSZ
PMgBgPvqQhWA7L/mydG2LCcsluaLK11QGN60z/drTVM/CD06tLmtreG2puihAcjlYTpQdNAPT5Vj
FzvUG0C1Y2d4El3/aSjVQOVZlr86ef4JKsA99e6UvwIpIoXrROIgB1NTxZpKONZOjpIkxdyxQ+Ku
xNhABTpORIbvCnx4OrPYE1ejetCPg3Iv217E2VfzPlO2lc7IkFSqKrst1Gw76OGHMkgQ09jBN7NM
o9/u0H7rLWphHG8YFm1Zh0+KNXMTtUo9EsdA1N5M8JhrJ740imsvcy/Ebssnp5lXXfR9DIwdCADo
woL4W4Kd/C/Sst8ttqjvVYR35GTW+qOFS+vadM3yCDOr35OGQoWlut2lbXLYNqo/bmozBi6pOt4O
qSJfvznlXGmk+nVjisj+9izLoQ6yK6cmI1WZpoZIlOdpJlyC+zSr0urXGicSZaS0vTbbbW5Z6cVP
+uwiz0ZVRfWhxRm0nYS+VDgmiqLcWKod9yM58T4yX5cToVqjxvYe4ip1duwPiqVOARbJSWG/daCE
15jdB+uprO033cEcrjEoW9PmplcC79BGoziPhLjfWn5Sdeo4z10ampek+SUJ3rGltwdAY1gWeIQ3
ZJ88TO5MLJDDfYfN9oJ9SXSAN5708NFarzRuOqwYAGkWbihzs3T4MAu3uGSRK15tVHY6dMibZZL+
+NdFAzUhG/Bk/7hIgP2/1AJrAB8y6YupQe+JWyW6nymiil+QItgLOeqE1p+zr3l5qH6WTXSUMerM
JLMLb8tadrVuvIaNbWz4tljLasazqAFGppUi1iFljgtTJ0TaVrl3DFrjlz63Kir9n2Jyyp3Dn20h
KmWbAuW4yqlliLmrC6/lAC1Re4HdDUUTzDkgU5tSv+4dsG/6Q4/Fp7CG8gXNM6uk0HU22ahYXxPc
Qf80MyO4kDXEZLsMDjIeJg+xoXUbqr8Ayc8hM9lHeU+xwOrIwRJpjq1pRbF1sRA4s0sGI49PqYkw
7U0F+uoiWnqPapOfmoI3Mluc8N0Z1GIxho+VkYx7eajJuN/P/tVneQUmdF/DMBfcdRCl4Z7tPmrn
Jgn4YVbZEd93Z+WpsfdS6/DYpADd3hDMzc4e8EdSaNNTOyMNKgzodMvxPkulRhTSTupjo1JUppWV
2BEmgeAsa1fDnhx4MGAfwwYB4kQ+NN4a+epwchTtCUQ7QXkL0oP8DcaEqvH1zPpDq1j9+ws4JXdP
8XO3nOz8Q9eBFWBjEs6JZkyHC296sS3vG4Yu6Y+4rj6adPrnhHIYW+40sbWyi/gRsBeytqSoL6nn
FsdsMvSVqFFJtU1dXnMHQbNddvmHUgKHUiASpgRkfPIn3xSrstFwIgFg2dDoIRaQhR0/Va1WnRAR
BM8O2r/inFNqi61yrVz6PM13hPaUDQpK61FBqr1A6lf9SEc+hN5pfhkZWPJcFNFr7UAKc7xQPagI
C04Tj/lV01bprQrEq9rG7rZPbOLb4MsP8pB0zZ8zEdrDvc8flP6gP8jxvKSQigUbs7qxB1k69Czq
mlrbU6cxLS3wOh8IsV6adnCf2PB7R3xG4ChD0SFxhsVEiof7ta2b/sIeGh7ofAGl1+ki7/ruVBdO
8TRM+bu8YHAxkk8DgDGt3pSvaDR3y5eCW8Eh9Mb8lHi4RPG5p8VJtkVoUvY62VhuqYa2c4fwA1C9
+VKmNi4f3Gl+7ZRIeL/KiYVT5lvWy5hb7srpqJEOkp5QrZbDiOM34YXuJqUq8QMARb5SWsMDTW1G
b65pb/gL/On3XLjnk+2FbxRwbkZ2jQ/loGZ8NWEIdxXcDSLPxs0UsQE8j9sFTCHzRvoMhsn05hCK
AVc04DccN3ih1VjVT960HtvJuZkthnMRxcjbvqiUV7OtT3ICReng99xiI8Lcupgq/vFKb4kneYYR
wn+eOa62ttD83Sv5ZcIut8Z6oQLwXsrm/aDUyqZGkkeO7DElV/hkCliEFeA30CURBT4FoEKvhDjE
h2+wQS3adYMw6yGS4C2ngb2sUDeMbBVdZxj6YhfJogFfzb53fdqcetvXTllThDOFKP0R7uspDX5w
60vZE/+38XGs/wTiU5dnObHncDcQnNnElFG+lZF5DVgIP1ae2S9SrStvgAdBfBi3lHrfk+mjBwZg
YNzGrO3WoiucdTGPujVSEm434Vmhznq+SM76nxfJUTSV//OiZGArlcSWeNTnupyw7Sw+b9/YeELJ
PIC4Itr6Wgo7uitou5NgC6tyv1TFPrfDaWMkaSFOGLD1iwix2xJsi0dU9XnC+M4EnQxa4XDXvYKh
xrtOVahvdOwEEdl80HCo+z/CzmtJblxb00/ECHpzm95XVmU56YahUqnpLeiffj6itDu1NWfmREcg
iAWQys5KksBav/mjkbFBdOYumCbzWdEw7gQwj7N4ZhdvNWrdrHSH4SC7Iw8U+LXlo+cl7vM4Jcux
8YpHeENHmQ/nBso2LdYxZOhJmZeTiniVz31WBOF4tOpax88U6slSy5FTVWctzhFIKxQTw9yyLQMP
+N/d+6gGgfUFQSRrxdsjAlffaau4rHiG5SaIBEAQj2TjKVxnmApkeQcwqZjs3/1qniMnJl5Jymw+
T54yabF4vMf+upbqTtQ8bNIFaCDPoHLZKCaFEdFAp5HoLcd2qscJyXmNegZmfx6qW0i8D68NRIOX
UrmNrQjxpTWDh6J2fqpzD5uocR+5aEvIQdEOEFTGZrZ6sxiNgwIy+NYxyuoSJNrBhgt7YAFCSWAO
Vf8eRbjuWmbWnWTcrIAmq/lQHtJxzNZTUXibROACWzQIUnYRKtgiYHHrhnG9D2yyv5qOp2drqAe5
zLSQbDbY9FaaVaHkjyunhQb+esqtELQyKq6FkSjoSvjelo0Avmdul9wsE1PBKS7Mn/iI7cdQNO/q
aE7ISnfVMbCy4sGpcXjRSZ6sgc23VFkbFrSoUeKfU++zHKsHL6iLbxHMjrgU+cdoN5T40cI8N5Ze
PkQZfkMu+qkffT2eXHPErzMpiu1EmezC7yp4QE3WOHe4t8ydyXAVEGfzYKNNP1JcrfaJwAbSqwI8
kQ23u2RTsou1NnsyvSjDfToAjzKMw7IX9u/Y5uRM/YmPFb+3vUPhtza9lT8ve7SBio+pBtVJdl0N
R9K6f/N8I8U0zSmv3RDqQGNN+0mFZ7ut+YMCQC7dy6SUWI52PWaTvYcM39T9ainPANv337WpxS0L
gZMLxdvqECPdtUXJJrvVXoOl6qHaR7w03k07YbUYgiVhyzq91txcGUnOd2+CBVEmmJojZIWljOia
DUlk1El5Z58kEFMvNKqLmtsdldArDmBgqjcrAXyeue0zOODhcWq9S1OI+s1VyCirAlSonAWsqlub
mY7nxTyauHgSpN5gn8NPdbwWZUZGZpaIQ5pyOPdz86UYN8fM1ALLLyIyu0X9e6Dtqpgq1DwRl0R1
fb+CC8xzbwKX7LBkmK3+/OnQzY0Z6eizZ58NdiZY1hV9BlKUkGzu0wZ5mgy2rXaJ2M2d4aj2ex+5
QArojfZimDpISpWdYFrZ2ksb6c5ew2YAEAfvZlbZTajGr5iCYtZkxs1Kdis/yiFZZs1ahNjzWRNZ
aU0l2S5HlVrntwFMZCtHpyJXllEDdlCOGqi3Lf2kMg9y1DaRNJ30rjnJ0dF3UH5ZY/iGh8mEyA4V
1JXsTV3iQpqhuXdNE7QjtTmYKHZ9I7Nl3bS5SbXwmgVeeZEhT8uHdTZQ23eMBjpkkjsbMRYOihp9
elTnx6jsxkiM7P0E4DaSOwsJXkE5Ai/gCSYRZHDzvS5XEqgrUr3Zw2+I1xLT4pnqh9IWwWOtajEu
ay7uOzOe93623o33sw2/afYITcfrQmTZrmVHh/BWqWz60rc2zegM70rLdhIvkEf09ftHJ6zRlZpf
FQGWSTVf36zLy2pIOVrI8SzlG9ajwLr2TcRO5Fu6TKaPAlzYQ9csCvI8hzgK9Y2dFMazrpFWK5zU
+RShvcozO/1hJTqZ7QS7pT7Ah7isyWgYtkviDbeXpTYrVbq1+ViWEDJZ2E+wvaBGxphC/ED71/Sm
HxHlKuobMf42Wd88B3F0a8uiW1tu2WFAjlSrbFQK1n0Qj1u98CgIa2bUoQc+5IfAS04W+hjf1Mlx
lzo0+AdHmbwdQlnDTrNRQ1LHDhCLGiXzYwwPOqz0FqDPjVntk6X+kJA/nSHzTZuLP7py1Gzx+21z
rAVy0SEd3fbBmuoxniUzRAnRpqTzlHdHq/29bmNbKMModYbA5GBIGGrxgycFpizTCJ8+B2OcxOGw
aGb0sCjU4vzVx2sxWQTU+jZyRDYuS65DGysbo0P2Fnr0pCJbmP7Anq7cermnnjxF63cdf9d1WQTf
raFs8OTplJ9ojsenKajrW1lH1k7NMUrweUzdZKwgg5Elw3Bt8fC8jVNjrGOehms5GAYdcIC4XspB
eZLFG75K4g5n8Z4Vz86uSPguqICFK0EWetnoTXfkJmmPLQier6O/Yl+niLLaKGVATSLq/+EFr7wa
bHj3XYrCVN9oymtrmMNaBWuwlaPmXE6xepFQuGaykoljbrnQ3vS6O/iGg+jr6IONUDUsRIGbj3hX
zP3A7O2l3WU16gYIuLHKnHLUMBpFsEp185Psh2gmL7WaTbdRP8kwJFpHPSNOJ3imh+vKs+In2Yz2
9N1E+ffoTGny5Didco3dZzkkI5awzD07KbGQMbfw69XvBZpa2wfPwyDJAijx1Cv9sMlM2zhio+Qc
Nd1uN65V+k9OOsIxLzGcGTPgZwFOyHYJ6N7tJ+0omz40DIQF575mutoxBV0/mVZ0uE+Rcdm1inUw
YUnRFAHYQru8RXpW3VokbGvyRw8yZI5Zv6mg36yseUYZCn8zIvcIUEwYVze61IpuP0QaNs28jWFf
aYru79CON65J6IU7j9TxOtYNF7bglKOp7rubgirlRdj9n0eBmugbskNXzxzCU4IV3FeDzDkcyrha
/hVX5mkyFiuWSsonyFdVbJDAnRulh5Fem0qwBSn+IeMydG/+ipWZr6KejCyWX5XN2U09DIgz+0n2
kCRDoWuOK/OR7CKBYZ4yZ+85GbV0GfLM7h9hteEKTkX0YM9N6Hf9eqr4gGnXRg+yGXTQnXrtG/tc
SV5kSFMQz3Zwx9yElOvPKv5jbahy5/3bBG6GOL+ZH+4hhFq9tQLqCGVyoW4hmxesfQLn0syNFSov
Q4VJNQhprIf0TLcvURVhEOtH1uKPoDzF5w4qC32WcwcllOH7eCobE50L9OJeECb/Rwrt58k1dbvp
E/8pLLWM3tgju98uM8qRi7ouY+wFI3JWZR8u0PYCncEDlB3HNu666DMtp4/RQ5HV9jEXi5GrfEbX
lZUlNMB4KvMX3CbTbZ074Tqcu55D/b20sJeTo2OBQgQqha8Gy9GnqJtJJ537IPlNJGiUB3cyHyTj
xbIs+Jm1gbE7r6xHwNLJug9jbwW7AGbRHPPxL9rqdjIbVf8nZvrpsMeNB3rCPEUOwIurTy2k8HvI
17rhIcSLSF7oHk8NZYFCePJwj7MWuPZ9qxxlSF4QoCtLuboLF5WC7aejZziCux7ZQrRqN9qkJuo2
9S2gHEEYbayqr3cDnqsQZNBvKoah2QcjubqmLU1AnGZ80XW32KBw0FzTqkaCixrnEwtPbDFtu3/J
wI6D8w3rd630U8gDiLhgb/TsZ9XwaWjjToOoFyxSslEumhtwFXJjTfo+AS0OCjNujPK1nB1rIA7j
CzF3MSEIMJ1wir3fJtVroVOcSnMN1O48Wtf2P4atQHKde5oOki6IvWtLZf6VZR4WOFhEzFomR6/2
tbU/qMnGLiPt2RZiwCNQKXhazaaomT9c3Ml/koMyNIOGh+F5Qp4dGp0BBvD3WiJRUQEGAenvUl3B
/X3UyNAV7oCtQxWdpwRV/Fbxb0Hi25/Y+Z1609De+bLsFQRvNL66Tl3lgf+AoLN1vDfGTLLQ5kaY
RlbDyogAI+aUXe9znLxEHqdUL4B2qe3YqKt0Zqe/xJntfHXrGV9tBU60YsH7Gdg42XpYcnF36e01
U3A+VCM1/Bjc4LUtsvK5sqZ6Xwsb8U6+uJdCjGCsE+CU/Lf4n44gcP9/Rot2NWRQo8Cgt7n6C+jU
czvq7fcQkgwFKc166Vh7rkq/mh5xVAg3iWM5Z3ZLGKkU5nTIIrwBC922t3mTGZchYaGrOcH4JIYa
C7pBuK++b1WLwQy1HwAbH0ZjSJeB2by1Xesf9Szk1y/pGJKZITkZsuEZpGmBfpThQvN+9JYR36Ai
vHgKmU++Ho/VqjWA6Y7GRyNMtDkxafwsWFCCcsV/TYwGhHZ0D9pZxXsy/Z+Gaxo7dqamsZBqB4qH
W3yN/uTXvMaeLGrmPG9Orvr7XH2w4LxZxYGMPSU6WZSrUCc86JhclE3s/VHj+6srJjfcTV1v5Cug
XtNbQk5rlSEPyxa8rp/Bw14kLrGeyF+jjZ0c+S7rZ2NwvuJyPlzRcMt7+gNl7Y70BLYobuMJ+Km9
eM4EsGKctLIPL0I73qBivRA629/WnH4Km3xXZNvji1YiYN0ZdneSD0NfIJ1kWc6j3IS6//ZmIQPK
Fc1Cytg6gxXtphh/QdntvcG8yKNxPso970Vzx2YPoAP1+DldGtZFdeZ/A4maOUnKehNGTN8EW15/
xpuCiOCiC4vyYjQ9GuX4l57iadx3M5xNS6N2CWgsv/StUVzyGhdXGC/RBwDBvacr7muWq+YWwJO5
bRD4eo0itLn/+8zaDMtLgkHg/cx2wuM+y1qVpzNlMrViy2RXUA2aDoqQUVH8RQkD5kE2vCRwTh7k
oFdqK2NSmpvbdeVLlz0CO+pe1X6sHo08OZnzBXLNtJBexnhMDno1HnF+MAtIzqMqwskUUWuEPeZT
YSNaa5iqykaOttSUFzCTFsCWIqBtevjV3Lt868syqFBimGfc4/e5pvNqp+x+evCYZSdeplLPX4aT
NuvhLIHsLjq1UG+9jt2jVvlQBkQ8ncgGj6cyaKYTxT/SnZ1CgWOO4QNTrUKKw8uMgtnJ6fQ5WYyf
DTVRyuOEJi0E9OkFLlZ/c1+OaIZVH6iJNezWKZ2MefK7meZuSOp0x68iiXdj6brhAhvsns8aLmIR
HGHo6x9x5iBxoBbjWw+YDYkn13+KVVuQ5lSCTYA4xkYFA3aGUBfjETsf9i6czVDjdzNveZyoKM/y
SM6TR6VuaGvNbS3M3DlBxlojBnvR18M27odg18YTVnR+Frw7dUVif/Ko9Xq6/Vafv6Jgt05xqAJQ
mSdpvKLXtQ0aWo/idUfBscZakEVQ5r+OLH1uld3wvDNPsjPMSs4sk6clSh3AaueuBQrmVPjOp5yh
k2u4BSmw20Sgkzc13wqjwrM30wGLYpP7ZJmGsUR2v32NO7fni7O776ITr1avup8WCDOhCFT7i7OO
kQOYVNQIAl1rP8dpehdVF33HclEF6uCHr+UM8S4FACWh5B2YQQD209A3WyUWMf+PA65OA0hGI0qK
s2zCGJU3QxdfPRlSlaY4j5MeDIuveZpe8Lsr1U3Lx6Ls5aTriZcGcAAq6YWLbpE8ouDQHsAE+3t5
FASjue/PlQ8ykKyZtqvySizKmMr/OlcQTiq7B5Gw6VnADY2XSaAh+BNO3jUZTaodZdgiO9L9PpIx
Hq3Ny19HZjQpS9BdmLAWyP9IWegch4sea9zTOBrmQ1xCF1Zn5Zqi0h9b1Qtf0HmEy5ThyYeWtpHh
C4SdVIR2i9k/gO410GmjtttQfNS01v5UTaAQVZPtrLKPjlJZQGoM3NUGqqwtd1ZTPsrQ2oIne+H7
q4wVsqrfOy9fmaGrvneUAgpDhB+xq2OU7k0VlFBMwN3Bhy/SOuEHUjUvbq01z5ptbap6qG5W6fzy
/cT9RHWTJNmMglCHbhuUvfuBoNLMa9Tsl5jl0qrB1eTB1uenZgE/ibQO6ZrQ89Hc8dSFWQX1Sshy
pZs5eNSr05VlH9xnfXQ2WIri4mTAwFomg7UcXK2+uG0VUpBEbkJhqYTnzg36fPQ2ZQ4S7OnAb7y2
LZgMngG0INIWZFSGTe3YQJfCSol3bs3X6ydBvoDbnJ1wHWKl6aCrxHa32rlaaqNanWMNoYGbDmPL
ep46NTyguwD/J6LLloI6aq6+yFOHTq9uhfVTDo0i8fZqVfYQTeyb6O0IeJ19C3oz/un15i3u2X78
19B/z5mHEsUpL7UHX8MIJ2Opp6J/V3T9TTOQ5lz0Hzg6CTAnkf6sql30LWmbYWmNGZKAQoW9wN4A
0m3Yr0qzxOE3A8pIfjm8iFaAT4o7HEczXEsQwEw3uVazLctB9bnjGO+E6VjcOVFw0QDorGsgIy+J
Ak9K0/3wlzK9jzjZX76c5UIlwA0TeuSw4gZAhqFX1GuuYHPpJLWDUL4eoxWVR5820vSNxmps0bPJ
TCZX+2kj+kTSMRxeXQ2JkCBVxDUvkXSq4+pjsIoP2yYrORma833ATqOokUdcpIhNzQmQBd59z6Uz
YjJetfwsksp5QgHFW2NoUZ7joYcFXzTWbqqifNONuNvn8duQZRkqdXPtxwFNg2nute2p35AUwWUv
cnZq1xqvZTlVu6xToJPivPfNSGzyYcA+0fXGWADU97EVLVBvc/iVu/n0o2ooDVbFzJXPp5/IJvWH
QmjnaoZ65I1VX+eeXFr/29NdkKO/K3HWrDY86+8BL8i3OQBDtD8TKns1cusPQfKk1eQx1pn9jxX5
BjvWWxC4FsrzrhJ8xF2OHJyNuLdvW8HSrEX4TYwgwCpVVY/AjOI330AJAdD8N4SRsz1rrWQtu0Ez
u+oGWN1QETQeWcm+6vPpQYTROuycYKeS89m0pIW3+jg5ezun7MRTPiHF2gbGRudVyqoaeUrZRNSF
Vx3bhU2vtDEmxC4Ow5Xn51QeUutrTpUFlzRzgbrIy1BbD6cOEYAxL/daCbPOcxJU8xAozvdZVvK8
wAymq2t4olqdPeYuBoF9PxVvToU/vStq+2w4QfmmINGDWxbku9w2r3rngONvy7fGzWf4tuEsm74a
tlmJ5O6YtN7DUJvcD61rb0LQQg/qHJMDvfk9iTX9cg9PHt5bbc6X2ATtMgx0UBX/a2pQJg7/mifm
PKKaqd4+xRultPR5yaxtS9gH1rltO3fTxxMpPytIrwOsTvDeWv2uKj1ViMD6JzBv0FTyX0aKJsGU
RtZLn8bROsInaWOI6J17bry6GvRTjT8BUAZ+M24z/ojUMkPIkCIx6syof1X4f7VyR+qYY7mJoYtE
FjBZniviiWJWc3AFlSHZlY2FletSdFMGSiDol4CaBBIFIevPH+pY4dFgi6OYm8kcfjc1hLo/unLg
HitIApbg2DgF0U7UfHND96+uPkwXPbeifew4Srr3kjpYowo1y9Nn5QakEiX+mO0VypJoxQ9Whpax
ux9RKX/732cMplJs7Lz68xps4F9tkSO81mTesxbsS4z4XlDUvXesoFHWwhs/Co4A0Ck1WnS4GIqq
Fg+hUb8hyEEmpcm1dUDlBmBKiJhd5YfTKahwGjfiVEHOy/rRo8y7G7TRPxatCx6v1Eec+0z3eWJT
tBwS4T4XAo67jN1H70dynhwd5jMKiAETZhGyohP0ZbhNkSwFeUS5xzfL/Iqq2UZMjkkmQbVu3owe
LbxjYUWwLQQIrt2sT9jUg3P2s9w5R73z+0jG2BkuiwEd0r/ihSuGRV85ZKKHZ2NCZ1NrXHFShZsu
pZwOqxR840FqfFWMa/9rVuKO4iQBjrKQrAjvz1lR/eIXze9rNUCUIZyCasxEFP/3te6zbHTYAIBe
gV7H32KIL4uhyZNvxehUCxn7n45YZtWLQlTpwox775Q6tXPKPXGz/Ex7cuamnPBiRTHa3/SRo37F
QFS02LA9yggOZsiHsXiBesN8VrnNKikU7JtcfKXbGWwmG8cYcjiPjf0MjHJWWHKSk5eMyQkVpIUp
yHoXQ3xrLYuNmD3mAKEFfCrws6D6sHY/6nNQHv0V6+REq0NVvgCKsQ+1JHoMs6k/Ute82Yi5B1ha
cSvBrDUB2iTour3lI37ZepH7+34S7qNWZc0ih6L2s8jhi8ad/6pP+DUrXY5rbVGbT0OCwYac4WTD
o134/gtq6/VWuD5k0dp50TQUZxyU9s5qXMfndsgb/Ax1F4F4NT7LATMGgYJJapkta7KCW0rY09lU
2xCqQ/kY9Pp0RqyI8jX+rxEibCgt25gZrUGQ6m9tEvdLWMAxBOJSfwstOBndhLN43gaP0O5uMtzD
/NqpkFNX8iSlEQbLSV07CBNhyjxKV32tAkmFhr/oZJvFiX7qsONDcWH85As+cHf675hIgEh3Yc8G
nhhPml4l63Fo63d2RScjt4bPyvVenS2qaOU3q8/9ZTNF4mjq/fjaQh4MPUN8w8/dQ24hqTaymyts
Cj2h3VitjufMJLkp49jJ1kuS/dOpTSf3OcnLXduzS8F8c1M3aOGRG8j0RWhnwyXKh+Ey8gJcGlMz
rb9GZFAOx0ggp9GoHmXo3liO5e47oV7vFympR39dDvBbt4IWVK7kCboDrYLD4JaHVM/v8+S5uovx
SV3CTfz3fPvYCbdG7qngi+ZpZi0xME7feSGD7ze7/qCjFf1uetmqRTn7RQvgPlZTmC3SogMx4pgO
1sQIYIW9qkA9yOsXo8j2Wp5n3/2inNaNmhZs+qzg3QfrL0Ir/a76tYeEiAKTYZ6mi7VSRMM3UB5i
VzTQC+XZVYvEr6War5YVh6jIo3H+ddUuxkOuT587LXCOfsjn/Lrq0H+ENkufEBOncyVADcn5qqFw
j0ZN92AIzX/QdXJX8t8NG8x+DNuszwJ72qey89/lheDtZ6usqoID0q/lNnES5VE20Vzqq5UQ0XZX
ecQJujp3lX2SY3HPM0WFrsKelDo7ACR8WyI0wucjrc/qfZOat8gX4mJ3cU0RNtMLsJF4gCZJexF9
217CSlN2k92+yZBshnlQHkHXEOuydRCkGQxTI7WwmX8XZznYs85cuLZRbkzTai5OaivmKoitc971
SLr9exF5OWE0+DGZJNwxXYkBf73jvxFRF/sIrAZuRZ7k5yBADz4zhbmUA7r5SdWCsm5jBusRROJR
6L2BRxwLQzkhV1EDiOLgWxiyaLfmR4Uepd5yqsruXaSbDrfgbznglz3X9FbN3MWnDZsqt0+vbQoY
YEjYvc5x9iUt5FnV2WHkmH6D8I9ZWZK/NWpWHm1jVhFI0+ybZvTQVgoq5kZXdDcTWo+8bKNUWCvj
fsftzdUUPd/1XWg8h50RnwEYRksZx3YecE1pIg2f6d6LPhqrcRxgMzjqBZ0W7yk2kxQvg5yHrtV7
T0bcmRdW1nvZk43X9P6S26/ayhMQAtOuWSyWuj7o+dLQbGeFJmuykZMz19KfrMcaz9Knr0uYeBlO
pCjWsisH0h7R4sEKH2UowJsX17eZ9TbEu3i0WB6jIkKWtrPP9tx8HQUm+O2AL+2vATmZkvN0UrVf
9/l/XQM4bLxyPB4gcuCvf0bG9JEKj+Wf7mfep7Z9XLChBg4u//X7wH1yT+WPh3S1Lu2+WMBmPOSp
WRxT1i3QhxBuWpaDUmLkN/db3Ng3ZFEVhJac8CFybNi9+Bj1KBGkKJV4JEC16HnMTf+fTNSHrCni
Dxa64GyKtn3JyDWsChQ9Hgrf1LZhrCmHPhioUE9mAmg/IhHRIZxE1a559UcL9worzH82WbgFFzKb
zrFVi0VY/Err6SMG0fbeQjjFHrGMnywB5x1UsHfqanG0qnrW9s6K01dpfj4iE16c7jFFs8JmEajl
dgqsdi8HZCPnIX1ordJ8gMvoxlWz6DynOpmoOZ0SZMwWcCGVFX+dxDzHbvF7pAMSuyqivltO4QAa
VJ5DQT5ddpFTbhu9s2bZFusRVKG2YzMKurRxpyeMBwdQP/bwGTZAYJRx+BBdN6F+k0wPVqQWh8BR
9E2RDsFLhiOQnJpn3hZxLP1bQfEIWU+okSpq3ScbGvG6mzpUJEflQU51Gv2JDE/wVtTGuxZNPFOx
P5qVlY/yKCu7BhvmuZ/PJkjyKJ4CQWXPvYmmS9YB5tuL++D93P8pJs+3AlfAOAY/CBdvC5IJK0Vb
D9stnNiJH5WXPdVz01JJBvioa7vcNaad1+XhWlfHaaWovb0ee9161LzKeqxcAJJTbzk72W3CacYR
um9g+6dLmebTxRjLA8t779BVSoOa8BxLXFGgr5a9yp6cm/x7QgazbOm46qYPMcqAUxveDM2yHu3+
TXbUPCsvXRzupx6Y/Zd+mlQd8gX1xEYJABmht8GW+1VLArKbbGAvJlZeS7Sfhu/cLPnCLOvxas8D
+jzg92T4UOmIDhLzCr3vFqsj3/sMmpWQV0o9ZMMJ3YGy2jDXO0v+WjN2Vsb/HyF5YuPp5inuxaUt
+ohkAO7BYQujBLUpPIEnxQfebBU3dPa7c+cPT7IXGk1x65MAInba6QfPTcvblJc1qL+yW8gpMqYJ
76FJDPcsQxPqF9sWVYWlHJQxLZ1FybXuwp4RNfxSwcpozrkMc6OzZAcc8hWBzzWQiqGZShRuYmeI
dvrshYC5taZWVK0rE9pfpGCpWCiRsf6jX819+VUoNS+0tEOFCFJMeNXy9iNXh+g9tfqCNWLFhnbu
9hjbL0pVdBet6e0X27YXMq6lDlC8nsS97I4lPOA0bXGTAX7mjvXWRxwLFrtXhIhKj+iny/4sgbwL
rNxYeI7r4VJT+Ne2KtITH5YlkMkp6jh4V2ObeYF9vU9CQxZrT9fdRvPBZKpXYcUaiSvenZNDsV92
5UAROuE+aZV8MSGZBIn4P5PrdYBJ7NeJMhqbJM018nE7OVNewh9yVMQAXi9lVw54vTZCmzIOSUja
1CxsYzlO/rCxGz17bgGzg3EQzS82+14XNJ9Ojw1gX/OISrWsI2Fm2fvQEHjSRgiDaVqqfNObaV/P
1BU1VAD2pPYFDMVjZI4hdopFiEBPDbVdFIdYcX+H7oNFVKXLuDXHtZwrB5L5VHnEx1E3keNTCplj
9wE5uerZM8dJtnJ/ethxxYvAfnL+c6Dijy4jbk1iMg10EGtj6F94kWORVhYPsndv0kT4lyBTj7pp
+od87smQnOGMUbUysuKTNRyYKFwRpLVBkhqY66Bq/mVdcHdG+KOfh2W11pvY+LI7uJ9sAnzefGm5
FuAiFnAIx4GSa52tG/Twl199P+zEmV86IKP5yK2Cae8BDyl6ndkyBhdV4CFHU7gdJSI98F97bAGy
ySjfq8ZF38DHtxK/YfG97G14qz3GK0E34VuMK6KtuuJ71rc7tNfNF1s3moOnsDZqYyeFSKI8jqXW
bjrqhYsG6woTcZS2W+hmGlHLnftaRqqIrEZYhOxtzM4Jd2ULjGUIxHARHXKXq6zWMXIR/JX1Rh8u
ciQU1if3EVvNgv0y6E7zHJqQeIwmoU4+4UJtl/zlRGtTK7U1c5P56CEOJRsNCyu2W5dl6rJPqum1
Kvp+IfA4+d4P2psetO1n1g1bR3GaXwGPLkoMa6PVjUdzZAtYivhn48QfutqbFOVnk0pU31a5O0Qn
2URdEVHRc/7sCtuF5onD79Lj3jlbJjK4fZZSUA4U9VA5ebUkedW+at2obAPgOU4rDjaPE4gyHVYT
/TBLn/3fx6iAOVgoQP4DVkAjT7l3cyqXXwPpv0f/Uyy0nGbvG/YaO12r/8dxrV+BH/SvGNLZmJO0
4sKjZtpbY5ntShyRrmUbeGxvIu9db5THlFLB937E+qFND/MT9uK7QnsKyI0cECqtF7LbWab2hH6a
tYiEn+1lzC55hCVGvmYnrz3JUO0qwzrXdbwRHDKky7wKt7XaZA8TEuZPfVGqe0AD00J25RlIP4AZ
o7C+l1fxokTh+elt5aCcBm8WoFaB0nNdPead/kxxz7rcG5ybrUtiOb+Q8QSeUpmwtsSslK1ZxrCL
A/NTzgVeDFAn0qaXKg66/Ve39fxx65t+yYs63tTqCD0k8opVlIwuIomqcxFYtC1hhWgfkB5Rnkmd
98AZ802JxO7eyWz1yYvteCFn9K14H7S4ec4KSOQBGfmZyHAcbdu4WmFmXstuBLlh4CEjY7IB9pBi
yGximzJPkbEKZgYsY0iy5zRSv0di2kbIAv5QekQRba9Xrt2kA/3wo2rfVLlAs75MVr41hd+y2r1E
jen/CsE683qPf9j+1C49tYWuH4/aQbW0TWxa3rVB6eYZMyS4V3NcdocItZF2BGId4DDyHKkqWomN
xd0/T4YVN11bnafAPPgVYmEqrxYYUfdc5qqOMFD559UcfJLWoHaw9bVuCJH+ecGxrlR5wSmxx+PY
U1jrayeq+2VUt+2+8cVlmIWxQ2QVkExHqwQ8V3aVsVoEOd4II880VPiPxdzII63Sg6OXF+FRHokk
j+Hw/NuXc/46pWnTiF+All2srGb57A/GMVC4cxpKHSslovyDuPlCIJH1yUMDlx6vF49lHv80huSn
S40cbb0SB/C67bdVi6YvwmQYmOW4WkhhxxxmWWoP4w/2EikWVlGL95vtLMyZvC9GEJq5WzpYX9KV
DeCZj4ivGwOAYnwqqnQ693pyuU9Ia4Ameqa5JAP/cxIJxY3oiuqBJzJm4T4yZlmpmWuci+pDpE7Z
0zDxPIoTu/0wve5bkUTRs9q44b6rO3NjFayT7DbaAtB1bnHdp0i5D96eZO5cZyt/HyHEPLCA7/nc
RYMkoaDEQHrEOHTWqa90AeLPJ9S0ijjKfj0fdVN6SJDN2LUZOW3AV9nPvt8pMOs+ggw4mpEgl1ri
Bf5/GDuvJcdxLA0/ESPoza28TSmVWWnqhlFZ1UXvQM+n349QTatndjZibxCEIZSGAoFzfoPRz2Cz
T0V18H8PCFw3eWJ3/xjQg/f43qm3xyRyjPwUSVf8t0mioDbXBRx8xImCn2o/KO9kbwB9FY36nCfN
tPF4cZ4sftCD0HVlO7uZXzJYMKvKHpF3Jp6pe8qwMLVkekNZLN4HRZWvOASPb15vl2CYrW4je9Hh
iYhbIF0JIAeKUOggFOHYFtJbVEEiXBK1cq6yE1GdWiv6bxj+WTccPdFEYIyGs+CTojd/yel1fzQP
Y19US1mNi0HdDoVSrOV8btElYF/aaxGU2AUUGUmkOKtOHF3UPdoA3T4Ox+6EZ1+0xcvcQBJ95GUq
7PqltNHQUHL8KFqdWPpUKAieB9FFawL7d1O1C4fE9EpN4+ZQW30njspQgBd2jQgjBQGgxWuIkrEd
k7WuMjhHpcRaEtstd7KNTJwbIRtz7qz943EtSQiQZ+MPMj/BDrYbJ8tO3yaiktmyitt5GY42dZ37
KzlCfhV4caMTrqlX2ZQNQ7KHcQkgSimwc7F9j1gEOwKjjNTnKBLBgZ07lgSp7j0DZAYGXitvvpFG
sPUSkxzg0PrbAQu4my5i7+qghqug7gYSq0TWGrQR1JTAN28IjWWHqrKGpT/6/qKqiuamzSbrjTe5
6HL41k5W0xL5Rj8gYsNvwXYRcZ2dObPLZYGgQn1R/OSfHbJNbdV2ARsbEKlTkuBxcKNqEQC5yYLd
yXYaR/1J1hLIF2fYzqcJ6tnJUqsa4+MBpDWEvO04Bd65a3UX/GqOYaU+dubW6NyXKhLqezjZxXZA
mnFrYhb4CcN4MkL9O3hGe9OQL9jFVRh9dulXG/X69yQsG7KBWrQ1bWfHCxlV6jlvx8nKW7Wtg6FM
hgeBrE4p8sZi7vVTFibZKwd3WC31VvCDBTN6t+sGiRAbwwaik7u+UMCF1cmrCkPutw4EaqhIQDdk
u3Cp8TE4w2t8paEydimROdpmWvZqDrxKfDeJybiDDfRwW7tgKqisIk8gIWzVHsfrJPwunOJV94bu
dxj9Cr1OQe8c9YpmcEr8yRM0s6pYeSvjmLMF9Cp20e7eSMYROpRufISkcxb9mPlnD+fJ11pxN8k8
LDOCnlifO5ALpmr4MH/KzDAuQ8c+wMiHi2wnKZdvddbm+12u5756UaQ/w9sMoXiRTkv1Di60qtbL
sc+uHQzEp2rE0TGyO7HqxrjbDnjk4UDHHqNC5p1PmRI8g0KMNW0EouWtmGJ8QqfEWGoe6+RdtM5M
qHByJr20lQP/7W5x753cDl+Pe58cIBDywkYoUI5y7kpE7jp3Wn0teyuUfE5RBX7Pcp2pRt71ySp4
RHuv/5X7uCr18Vh9gjHeIbDsgNKOrFOEzo0UkPxUhjpZJmkQnmMlG17BiO8N1oIFse5pR2R7CdUs
qteFAdvNhQwImHfGf/GkjZtSBRNYiqY7i6Q8AHnTr1UJAFGdqWBl7YLBEHp68wuLpJBtIaYydyR+
uzTQnPtIexa+LI2SXYUy3XvNM0IStdwreufvKqhugowTyB526n0FBjYBz/5hdf5SdO70w8e/FDXG
DIJ0afjP2LBD3nIbPhgpofls7BHGmE4+Qb6VEpbaZ2cvEXVIPqOGZV4bgZ/1saF9utHwEmejdktc
rCgcY3QWfeConz6aCgS29eyspen4YpvmE1lKQmy1tc1w8jsUcyGvylgttKW8FCJ0Uw4yY3f405pC
sLI5KG5bNVb2cevVi6jHwGjZVn21rLXZeQuH8ZssWp8IQB/c8nZEJzGf1N04xMHSTQvykHbvbVKd
HJM+VG8G75q9ZIncm2ZuiDblwCXEpC0gnjJsLiZ4XMbCaPOV7pbjaZBV2R3pnKacxsnYmjBQTiMn
HMawPydqxKMv7KcKuv3KCapgZWLCfWYv86ewgjLdZe709miSV3KYICqPsaGOrU4exOMGpQrq99Z8
nsKInfHgoS5nV/jube/9fj+gQtpz3usJVw8HOd9w9iOSqfd7/zG5kU8OWW1EY4IOg7xgnJ5Fl03P
9aTygCGvuZVV2aEGBe8ZjIr2so0IIOOQmwaDkx4fTSqEtahymnPHkTFacvxdoBbjX+QcegWPrglf
HsN9Fqsz4PudCc4MnQnPVo8cft7kcPkZiq3+JnCCEBfnhTWPcvbuqLq6DLV0OMiqV6nPvZX4V7BF
3bdCjRcYpOTvSVDBWGFncK9iZyF2BKqVleydeUIrT8/avaw6rf/d1dhKTK2XvI+gVPgcfI3bC0em
H8U8nxWl9b4OUW+7f2pNikDJEbeX1UhjrXfKLHuS1TgEQkeI/1s7sunBAfsmP2bMjPag+xDOCTzl
70JnBbJqFkDZa4LZXfTtfBabe4cogmWYKS9J5lQ3q9MOk4OLKFZfa04l5sXs1Godm8A+67kqxtiC
kc4V2njFoojVBhrAv3WU7XcbAMDTo5m0e37omgQxOqEhrut650Fxa+QJzQ7JIbu71b46PQ9NOT2b
XurvzVw9Zl1inGLgm+dWz32iNa7Pv9urd1Orf8qmmdKBS8vcy5O6G63JPJgWOfdZy71QuuZoxoPx
FI6evRTBNHx51RtU9PhX2aFk2LlCuWIhpu5FhFDpkBrht7yyfoRR+MxTEG5akSD0oMT6a4eoztk3
6+8pJ7vXXmuyF3/4S3bJwurJ2Qd1cpW1SK+mBToc4VFWR0RK8WMZgq2sdnZX7XzHVu5TG2ZgzgJn
wUJP5n+6lmFgYhUXUL36Ga8A74Yy+7DH9ktnqYduvdS84pdfl4BbWoewtubPhmY+0MKoU/Nll/ZA
i3tirfhxd6RYUPJV1Uw5kbxTTs5cDAHYqs5zybjMHcBZlZO8elSRdlgojp7xrarMd1I5ZENCNCtV
hELfs8G5OJ2nPwfZELwMvE7lKDsv8oMNRG4lq5qGFb3Ker5PCNaRW01fmqw3D14PChCiGtvuuZBX
spAdcgh0Q2fpR6W2NhSl3wBXHjds3viqtEDPglBMx8rus3fS2weldvKbKcz4VaQaqE0fgcY8jM6+
ofQLeVORJ4TSq1CDlol9q12Idh06s81Rlc0un23cox/FpazLMcioiXXjsKmQVTfpw/P9ap4Bph1W
WwRMyQPahXIf84/JHvc4KjTgwsOd8v4xcpD8LDlGVs2witZOVGG3Ied9/BRyjBKoHStt+2mjMf/L
Zz96czv8qazWBgHtGOHPQtHT5xAk/MktSPZaZTnCuMKoOKhMBOZCyMopEn4I93RsuQ0y8KCkgyPv
K6qcS05BWiBbTS3sGBH5jbE0dHNAvd+hSgj02Rg/ZJ8cFQFu2Rijbq8SrWBTbzTdNgqyFBY11ph6
rT/Hef4rB2f2207PCG4qv7wQ86vBUtvXpEK1ke19durAix6NUMk2jdOGr0Si2VZ1QO898V3eXATi
R1hCzxB9jHIp/I2nMZ2yQzooM0S7tMANEQ0DRan+QB50M+JN8VtrkycbZuKnh6b4snbGEDBijNEK
ZoU7LdO0y5AmERzpQPmASnmVNwEaWGscYi8C6ZBFVzbpSbXbn05XiBdZWFb7HTDEbMGqwt+uEAcZ
HIG1xzwC8Fv1QohuSYQjeJZNI/m9tdrlWF/MnWZSqFen5u08jw+ipFwrqmEuMVDjTI+MQX2UxaRw
pg9G9SljBdkiA1hmG93h8C97/zEaZ4b6mEEDjvdpo5N8ieeN/Fxlcb+gBqicXNKYuyCdEY+ji54v
WNhn/JZW99rcxMf+Cm1vONluEbzmgPvW4dANazmi1/zszBP3ITtlE7mPDbwm9SpremlZwP168lsd
T9SQXLAFiK+yUP04uZYVq5Hbpsbm0RH3MzgEZS/hFiGgHMvWV51dIuQfuouA8zTRjLI89uwIaj/H
UgqpluOj0HsCTivdmQrA4Hp9MHTk1PlG6ohGgRJMm8C72B6e4EWJKL7lZn/1Pd5NcWMcrNmNKpkd
q/JYGMca+Y2x8tmR/qtZ9sk24fj4C1Q64GB41s85jike2vsCq5dnlNPSEwCqV9kli9gRYttb7gDG
qfefZdsYI7/no+66kXfxrGr7u3UJhMUZgRgS1kqS/BlIzloYTf5qeGr2GuGD0IZu8SSbUssRqK+o
HZtqxhtVNmFqzDpxv8Ews+eiwbGodDCHC93uVgpSq3Ksrbggd9ASD9MJKB1A8Z1nokpmlD5kUPT4
t6hfmmiOkUlgs8tpwszdRTd2wfdBRN+myUt+hznfx0Sg/Z9rkGn8pv0lTO2nVjTiit8CYUF/llHl
uIaoWbKyszJVt7Ka1+mfKvvS/DBo1qfU9DPL9lWP1OEbQBGWDL4Uu2FU1Bc/7X/fRf8YAArtzwCj
BiSqKeHvKjHGG5Ei+IFkVnWnnW6yKZuqZgWVF/NOcmc3by601kNFrZ6uNamkJ9w1MKAnrBZBG+HF
RwDx2ORZiq+F+mpOfbQKXL164xxaL9TWD77qqjkBkeEEne/vvzwS8MfCi8RXTziYrMOgvqVQNnDt
KsbnUtcJTtlZdu6R8tmrIbxC24gP5GV6nHV84zxUabqNLC9dFGSJ8d+aG2URzldRBaYnDMNsoyE7
4h8KWLBTpex0XTuWLm9PFDlLkCNzgSXXn6v/Vn20Zf8+bnT9v6bGwMhaR+M7b9Ro5UHgPEahNxt3
zZe5bFX0EaBYlmprmOxYfM09Y1aKbnO/9Hrw46MfrQrUzTCDptBVBzaeqYF5DpN7UzpfPaqa30Jr
etTHtntxBqFu5f2yXd7xmDMpxZ+pBJG8Naxh/Ghn5+ny78LW8aBGNIpivsI5m9QYUhByxGOs7FQt
F4NqH8zPVpjZLzkEJd5se0cBVhaohtr0ox3bUThSddeiIvV3fRghW6xFbvzpl8Bp/vULx0XtFOpu
9upOmFuGrfUdUTG+iBrexNpY9zfZWSWc8dqpHQ5GY6IPOEsSkeEZn1Iz8zfYJKJmUPWpDQDUHTkC
mnNcsMT1ah5jBEaFcEutN0/2GdklbRP5TrlALcIDfz6j+HO+Iv5SXjZS5gOFoKNzlwKZ6/xA2awt
v1ScAsjs/d/8H/9X+c/2ulZdpTjGLlQC0dVZPiGlE9cbBfrXKs8w7lWUYTz9x1VepJgqx260k1f/
0avEqbcidv4FdMMgARjvrbZtro8CclqCiu6U/qMjBAe57UdbXXiQ4f8xWE2nJSC5gqiO9WeSmBGw
LbZjKqJtEbJNKXPnWfPS6NbVg34d0/57NTc74KU24RBWW7k9+nuUnWb6tUPCECD0C/ZkHh4BQNC9
On2xK9c+93Vgv/TgoNeJJ/BIiHnNsBSKBUxY/J8dp7/prZoRT7KNRRD2/c2b28o0ItqWx9FetuGt
GmPm8ZesuHo+3JTQz7aNqTpLMWoKvDhhL5ss3ZdKD5gStMhJQZy2AaMQ+s1CNlSqCW8UaVruMz5w
9e5Oj/ZHVV6NtvOk5FZOaq0q4dErCJgKb1oiz5Ae71VCQ6FRWt/qQAxPxswolu0TZlKbQkVvMZ3v
KrEjgQUZwBtE6tpTppuJntd1MjGFNpE5L2eIhizQqszxtE3Lvay6M4DDD9V0FY+9u7aDTrumxcJ3
NHGZUVCEbn/HNQbdhWuD4Lq3Y+oYc3Q7yxp/fjrGUiwVXUPwcb7pcXs6FKtkdAiGze2PTneo1q3b
GWgB/uuTqpnsMAXdBhmLGqL0v+aR7YY666+UOE78PU84X7Wu2HtRbR4f88j20guOlVG2x/vPLTq8
cHIdRyWbYFkeu9Zb70HWIuMdbNK52iSo4Fl12O5HiLRvljFlC3IG1cFTq6PfN9FLlo2fOgstm10/
XKq5Nz2F+EJeLMV3F+rc0bcmyfVuuhU+QHl8k4aVbHeJIlXGCGsQQsCOwLy+mdy2/54HW9nfVVGw
0btc7AGA6d+EisZNZBY/ypZDmqm5/SktIiwQ2dQQ0+aDTBXYj0Zg7NqP9XAmRYWy3dwhCuc5gjDy
6uIrdfB0S6zlTLk3ovUYEb8I4ldDMZyzNhckeaDKZvycPKZWs23NOj+r0V6OqAYNfNfsElzWtbpE
ZqdYp7Y+PckiK0L1fkUMdOF5KH/LJgGMkpW6MrqtW4AZkY3FPPjek6e8J7C/qbePueTVNMAKt4th
cR/3mF8tKrFWvRw2yjxNNCg3fFaIEc2QxnvRBPWqK0y4KhzJ721eq6UqpAfGyEY7bsKTBxPt77tk
s1IBjpRt/h0Sqc/ASMuBjJtN07SatDpqFo9R8iZ98ES6EqWh7q1y2Dx6rR7nAKXzNioYpWuhBQ3h
pdj9prt1A1ZUL7/iIj2gqoc2TD9dQHPav6MxfbVT1flMwNNA0WEjWPIlANOgPeH22B4s/sMtuI1Z
m4m20kM2ykdldX1vtEzPP8f+AfMt/Unhj68v5LiuV3gjuoaNblnoQuMY/I2CWuUxtk0sfvOy19iE
puxaE53NlxvTiMlHvIlIoCyrpgTdi3jBln0O0ffUyg9QNRGokNUs0m+p9XOaK7JFLZzfSaLXJzP3
41es4PS12vMzyioqkEhqQU9Ftp5eeZfN6oR6yItsqciaLybyx4d7XxqGW99XtZWcG7/K5Kl2/oyV
TUaD6l2WaFdV0UmheB7W1L1qYY7I/D0AxF0zTupSzgbXc0m0tT+qGetQneZiXQSjtwDOEOG4SptJ
MKf/R11pumbWhuN9/PcYOVAWjzbUeSe4vSoes5XNDPd5HoOqwXYXFTmq9aNNXv3jA8cR9FqIwBZ5
03//KeRIWXDA+OGbJLhwy4Bc1X/vBqc/ks/pj/IK548/V/9nmxJ19p60wfJxQ2Ykw/Fxq7x6tFlV
um5bNCc0x/COPYGqe+GJ2IDdFPtYa1meWD16Wrg6AtokI/9xKetyDsAh6lqPhmph/D3lfx2Ibx+U
bnmjED58uTTZPT5GzvWYQXYARSl4ojvtPIh6G6r1+DkMmoMF3WifvDHEpXyCGKyj6/Md897NNLLF
bFpA1qk91S9NFYELJXcBLrnKWb3BT7fkQH81cbnMfLvGUOANqYv8uZx1zcZu3FdREfNVpIY+aQLI
qNtP6BAkSw+C/dbJbbTrZ8EzOSRp8maWyYCFOd8hO/6PSeQAWTwmUq0QIfT/5yRD3O7lB6gqSzDH
XfzU33G/7aOFQkBNS4bhL96Ezw5Jsh8uX9RFHRTiI1HIioB4Rnw7gJuGvlJy0+OqXY+mKy6YT4Xb
Sq+cUzOiGpC31nhIXds75FE27oy2hOKQW+am80LrQmgnX9tjNt7asUbfMGunb8Kq8AwPA/ejjhVC
oIQLUUFIkp1fOIjaFnjsLII2ztYojgG1yIqiOQXl3DXAxoonx9qOkPvAgverSm0UoPAJUklFlhar
bLADBUBg7x8I+L7hYXhwQfBNc6b7h1KiB4PbKk7g9bXNi5chHN231sRklT9QupSdw1CmWzOIkVKc
x856kqs2UdCemat9TKZuEFb21M331pZYaaPwX0yDkNGgKWs5pRIU+rlz7fz+eVBsoz2xFyID8xzF
CH4qDN1+e/9Am98AiJizAJ5Deizi3WQ4FaosotyasMD9ryjqk22s+u+dhYXuvm1StO1c7y8vVqIX
I8S0x2rIRkcYopmuQ7A5IPscTdELVsOLzNznYJa+Ur1yl7PM6Dlll/qE7C26j3OHmtrkS8n+qVkw
bLQWId6xsVRiTfmXDcH5K08BKmNhot58/MJ3GYjhemhG0qIdmxpCs1/so6S1WuZb6SpvdSQZSzt6
imbgDUun/5W2Xz2bzR8Z6ONV5bCVwa/vdyH0DrD3YENLq88W8vLP1dwUFrlxdFLr9dHkj6p2CEq0
jHNsKudBss/LidKEvJAWci7LFPkqHtJ2Wzd9QHpMNPXuT/4iTtvT1BJ3zGJv5+uzokEdW2to39aX
opowAaFTvoZVrGHmnhfnDMWjZQNef1OXwXh8FFNX/qmOKcnz5aNn1m0LA+w9OFJaAyJvGVSlUYw+
kdX4h+MrzoeIMiAVrMAvppVX69StzCcV9aZd4rTGgWdpOpo9+iRhQmjT5R+9yvCfgUmi2AiqtRDR
PO/FzLSJv3mIi090aptGv95pxNR8OzauEo0w94FM1a9+MzxZINhJu+/qIs0+plBzjylhzKWs5sAC
VjWJwr2sDugyG1WSvfZ1NV0cTf1d9wFuwVmnbwZdRYLcHZmjzX8h0n9qJt1f6Hg9vLDigl0Nilfh
t96LbIrFMG+Xi4us5VWmr0wD8Wa3EDi9pvWFZPd+UkMNZHRfX2TT3+2ZW2nHR5McEYJOQBuN75Wv
9s+hkr9lVmV+eXgdwczNxxshMQsIKORtoy/UD1JYm8Z1jC9VRTk6Asd/0UuEbg3VHVYo+xpfsBmq
QP9KXpCiKo5gMKsjwbUaGGTmkJ8sSkiZeSLg0TTimBi2KDkjUr8PapzJ3Lc+sm41CjbouHYvskDx
aBMAEr3KGtmKARVWTJVlFWkj/ZJVwe4xvk/Quelcsz7INt2f8Dse5yVhnhLaRv+CJRMBhxL0+9yU
xmG2DsUQbVAHwDQKcDKbJBxHQeChqg2PWBaBK8SaFGM3y/1o97bSxzINVvNFjuj54u8tD5iHrFoi
VXexTsQCtENysuciQyQM2y59L2uPdlm9twHSWihFXB5V/t9a/B5FU30Jxu5rxJAAYm2ZkK/jKTPM
qHx3y4a4hRN4O1lNKiwsKnjqRy00UNuyUWBtrPYbwUn/LzImi9RATHgx4hoUZJgWKT2mCOWQfk6R
h1sb8Y8XEkHhutCBf+Y12JxazdqjY2rWQXjzN6tv1Kcy5/0VdsGutMbtgLPJqUp7Y635fvVaogTI
OyPof0KtXNpsiX8XBTyVzPHg/0X90tfy5tnyJ7FNHU07aCjXFDpv1KyYrBuWr/om5My7GtSOL3dW
54ceFOxTnCnWLc1TKFVBBkpg0p8q8ntvooo+o7RNPrx+8JZFzBe29+Jh28adcaiHYjyN6ZhuvMwk
oyvwYuaw5X33EuUYawHSG36JxH3r5rdeJRtLquYcDjHASxcjxGRsf5N2/ODvqX6wrIwgSAL/uYqm
flMqQpwIoI5s3kd3W1QqSeRKdTYeJnkXWSR8L5aKWkzrR5s2lOOZ1QnN/BgRkxxw3zLXnHHTaDb1
IEWq4b/WA2se32van37HdPvLWLQugW83RynD7PfV1NjmrtBCZWc3VXICI5vwXkGJWF7JNmRCP8u2
jreyfdRFu0Oq/b0lyrhMNYwRpf2NrFpejz3dLIIiq3VZVAfCbcY3zfByFH01ddUnWLMHZsnpJbWR
4Qg7/VT5RL/bWU/N9UAfa2n4iSKAthE6momTD8fprkBhKmF6IQTxPYTM9hFB6Vj6mKXcbNSzQIjq
3lkVGJJYbY0LHYHCU69izArL03x2cfUl7dU2753ARxVZDfenobhrB6cuHm5VWbQV5BHPbr6TmAdS
VYEOKrPKhxyGEctjcmOevMZg/hTGYjaPDs1nszUsBOC7+Npq4RMyndG60ibEQSPo5GSu9qZw9Zc2
tbVLjKbawjQc8TEKUbNKEl6TwzJd+eZUUfYcTUN0012Tdwp3Yx3jbjOD09t9VKaz+Gqx8wSqRnvV
u2hjz5N5bCz2qC2pKznMNsJg2bGwntiUte+iOciPrJS0OSr6xFM5zy0s4XMgxf4P/iALsc7XE7CE
eZaFq6S/09zRtp1p/GmS7bKadO149HyAkX+Pnzjk71K89pZsRpH/blvnV6kXK93X2h980+ylatbF
Beh2iZBNam/0Mh03/uCGm5ikFuo8ZYpQaImAsGtoLFgOOk1dVlv12p7WqTIk13tvlAPU19qi2dmj
I3OE6jXLhLXBtbdGwDPTrrKjg65xdluNNIY+wa+w4/apUNpVZuKukynjKdGD4DmtNRANSUmotxZw
D+a2Tpi/7XiyCRRhRBF0xHAmrFoWeuCITyKQnymmE79KiJkk83G8Ave5KDNr/I1Q3M0PLPv7RDpl
4Wih/k1Hn2PVa2703Obb1AvVtWmGwRXlUW0djtpwTTxFrOt+ip9NxeXBiXrtGRLOhRj+LQhDa+VB
TSExNqfc3TnlznKJbrg3Z9VjAKf3fjuZsPLK9C4+CtMrLoShmlOvGbdopqETZFWe60Ipt4BziQiP
OrbeajChkGkjp1si83MfWA7Nq1F3KRg6btP1vnxOh91jDjaF4THrlZ/yFjntZAE29gtwGJLxLsei
Gw6xPtCznRwCx38d4CpAFDY1boFitYcQoN2idSz9NviwQk1EwhYa37e9rOZaUF5E6rKuu9NyFF23
bevBOZRQQw8TTiqz7sbf9QErMTcEo9QkevFtMBcxBLRXWfFwWlOIHN4CNyq/5WH41GJ/AnGQgcBf
fo4+200idnCjyXdBEoqgBJZXs3dUUEKJerKA/n8FAdpZU15N7+qEnLAo8/JFx2RunXJauNRmLbaK
qSMk6qAHUCd1uGelSnA6wGfeUoiWW6ParwKcZF45mKIvhzzvp2j9H40Q6a9UizGugHPOARg1ctLv
OK+xGbTb4qddsOGKEwS1OgSB+6INrrIojDi6uPVz7yH6SpLCCq5K4nvrsR2Q7uMYnK8HsgaOiZqG
wgbEXdRAYJAnDt5B5Kf5Og/9cmmH47CRN09eDWY+0td1YxZsaSk8vsUE070W6rIX8pVpYY8RZ0vX
pt3Hf3rkcFkU9t4gwHXGRic4lahHpLZa6Aul7cenXEWIQg+U+djVNMs+zMYn2SGvZFFMylc1KcNO
ji1RAbZxKx2qGwqEwSVwMJBbqGUWXAwFdd+gQCbPicgXa/oi4m/xlMyF0lnQ8+Yr4TdI/A4jMZU8
P5jIzqv/GOej/cQpUkOkZR6sy255mQwcxvyqQVDl32eNSSXthiL9PUTdD+wluytiZ+1t1IuLp1Qd
ENwSeHONQC3Grt1HXpfhgreaenGisHmpfPtQAtP5EGYkdhjpDev7XVFcIuTXo8TqC/HqZWIr250+
UXaRCq4dxdVuMeoN1LKSVH87FziszVrJxBH+XDa+1S7YtLq7ofYGIOhOOO4AIsH5Si5x0qK0EYbg
jacJ4SKB8sakcfom0BKfQif76Y5OjlMQTU4d/0aSmbzuicelePUVqKvIc44rDgPFq9W46rkbUe2Z
O0szLF/DACVTzxQ3OcAmzrtIbPTpY62x9nYY1cQaTRDi9yJZmn2qHx7tgVqNhzYk09qpKQEaByfP
obnw/KW3tgE8UgbZi5YF2U0OQNAPqTG1bu/jZQev53rhBIO5r1wnuDbC3WPNDbTFzircGLNfOGHx
rVHKDrfyAJtommPbdXeor0RrWTVEZi5CNSjPHgGGN0v5MaVW+dFHKZq4Jq5pqrwpUxzog7V9kL0G
5xOONtUbZy71nI385ve7GkhnULfU3f0uRPInO4pe2swS16avf/Sg0zfhlILczQYkP4v8T2EC0lmM
nZdv/qNDDpFtqppjA07EBIpm3AyLGCkT4Ubh0dRG9wrdaqcrTnZW89K7yqbOQL0pxdB+h8jVyL8/
qqEFWIGyCkhhKLz0J9b3vETf1Ozys+O29kk1tPoa9YLDAASz/UDQ9KoOirh241DuYlPvFloXZacq
9F8631Wugd72BE6E+Kp066VIFO8VsQt111d41uSaqr1rdriTA6xSw/QTqY0n3AM6EAFVskzzIjnB
T6vXddxY7x2SyXoaDb9wV3n1wlR70zG/Wfd+KI44XomnKoC6NJa69x1w30oO5TFC8LypLeyY/AZm
gVrvjXSwrjw6yVI36vJXcJEjCaEFSwGQ5DnozGSvm4a6HZskvyWdH2/LGE+pE3AKtvipPy6TrrIO
TTVZh5wnERZ9igyfifdnvgC9RIOY++QoWcj+R1X2toKIfw7KQdb6FrDs8j6bnHgyoCsAJ/GRWlgV
/eRc0hg+a9xUBiQbPTkloQFRTkMAO695FvVeTT76dvgx817/4qyUpUDfF92gHJwakWtcF4GYoNjw
KkolXrNWqk+TZ6g7Y0SYxPC04owHGK8KO1RugpDGMkdh9BNbu1vU2yNqnpt+1JCkLpUPXl5hvO96
hwO4vAwdNV1nmbJBSDDGTsRonoUetc+F4Xf71GjIsc9tsmgC2A6NWvWLyRR/2kwLk98GgCkPHrfh
YqKcS/YmhpIoJ3bJxgHmBOqSoz5DnduGdy2Wh+iu4JVcGL9Jca90XAW+hsBF3tPNrBeRRdGGiEdz
IrMJRswfT6y72JHMhda0LxqRi92jyWPCsw2GiOSWnZekwYff92qBog+p44mcK4e+vDGV9wnuzyJR
yvBH19VvXqrkIO3EHkCRFixaIRZgBfg7+PXRixwnBNlTbgga1X8lYQX3PIi//KkizwV07KMwhMnr
NI3fEtFg42Jp4qUFPLgy08m+ap0JeDYauicLjWEMLe1nAjP5Hpc+F9f1wrrxPq6WpsNMHCk/Sg+o
YJ787BCLIM5lEvLuLPEVZSTAkcvlAOaGA1Yrjn8pkEMnYuskR6xnSFUgjb8N/oexM1tuG8nW9atU
1PVB70zM2LG7Iw7nQaQkUpN1g5BtGfM84+nPB8hdLrt2VJ8bmIlMUDRIAJlr/ev7K1Hd5UlZrOzM
Ik4LFoRrunI/RyOss1aHcVIIwCWW37/DH3oL27B9UQIqIkxKPS9E5b7qIYIwrsf6WdW6U+rCPlc8
AOCxhiGYisnKttKGelfEVXKdx85DSiU+CK/PXwDYqGuJjfURCXW2MGufST1YVnvJ5D07wqIttTvu
Mt4iMeruFIemu0wE0V8j6KyjjZ3OIiyCqFgmQXQrAvU99Jyr0HJlXeZO/4JnjUc172gyPQuUSwrI
WvXK4YVsvr2dh+lTM/dZ0M/DQKGgt8XTYOxdAxeR/j4tJo0DKcpVLvT+SPWPca2C8V7NRUfFCS69
dkPx4CheikwzvwasfbAv7/wrokOxzZMeV5iKqLYapZD+2/QOem23s9Dq8BeN5O5HR2ibD4i01cO8
C7iBuo2qulkV1dVOxvhrKLlgWB3oLAhEhnFQHx98XSfnnbnVyoFr/FIP5jnCLui99p29izHQqxl4
LkxrZSDK53A3bBJ81UNV3idFHOKVlxmfDXwJkukgZUg/h3kBM6Ef5KK0oteM3NT0k4WDHeTebm7a
zF3CJqgfpicqVAVCblS4Wy8hGYJVRfzvMA/jqtfT2HupJDdsmxXKEp7dXZxTX+d5PdPMUCJidyzj
RdboTYNxDI5wRPuX8NUJG+NFZ0l9YFkZAF5lkGpAnmqtJuYLpJ5XnTzaKFlFiG/fejVkgHnTKca4
7SxZLeMg9i6ORkG5AuaMSlaqS+bm3JG26nPculTVTofimAZl5eJW/34bqWl4E6vRa8hqKVxmRjtu
2rFG/jW94fwOXhZmy5TLfTvvm99HtdyTVlIkPbcIbkd3QcgNavob85vLFippYZXYHdeu2ALHKhd4
KxoH+GDG5NJjHPBAKNcRAPylgtR3a+jkrmKmep9kerF6YbwqIxZuFl66O8L69jMz9uW8XzZSrpOS
FIml5CXuQtpWOIH5is+zsmoUvT1QG2OR165PqsjMHcFHl6pCZ7jtYcdujaGRC9EO1LZN+7h6hlvM
cfx1w4yQxDrNHx1+DbQqCJtqM3fEAPe2hPx8KLrGMS1V/a6tVO3xj9YcGsojuDKd5qxLfHVHuLlm
4B5YDshbzfZXiq3iGenq1rjrdNzrGt+JLtW0iYcaiqvpUwQwNceijy5eUJ+4TYKamFoJhgLnFi31
3CrnWSOKsm0XKPnyx0E4Z1cIFvDTnMe1Pf5vrcc9bsx8+6asHBfIuW7txrLe9GYlJtvMFCCiBBPq
ltiv6srB0ylel35fPvuhqa7HCS4799Y288+0bkGpT72FGqMzG4dHM8BAIyyrx3l32dsIFDycSueD
MHAz8Ks3VaZlHGQL8dVWrfiWIv/wufo872TKDO1BqyLKx8vsxKyRLBDZ8kdniAJYj95nXI1xDpCB
g2hTfZz7TMkqgK8PJoyaJmtjHP1XJcpX3A2qL11KBV/Z5dVdBXTqEDsYltmpMrx4nbebR6QgIqgg
D1kYkKldjhlGkUhkr/OGHCo5QNILh7rUpn22d2yRk2OvosQfQ4bU+WSNBdWt01EWi+290Cz3Y8R8
lKepR0LIKFemgwLEoVtwaMRhpwPmfSOMdZQ03zSBG6AWKkctrJVjlLbppmo08zoKPB6MoTK/hAba
CR4f33CCeGQ9CGtHHwq4nGp6i1I72stuYEWJNcNdx5ptWedD+MlNcmL4HCQ0sarshORDJSYnPMe5
pB0UAel3+TGrC6CRkKDWdVUbTGcBAhZNrnwVTHfJaH2D4/RGLsh7NrUJ6pIGDaKaWkc15GGrnNr2
nRLC8mlDJ3pFBgvQij/pcL01eg6hlxwifmOadxGwl7dV2o6H3hyaE7fuHBezRn/MVKJo3Fl5zO+h
/7craVVMxkPRXmUkyPlQ9zNOLRsw8GrQEb8Quu+uqafV5zKxT3Nn46btNeOuMdlcFsfBD8zvGdm2
HKpN2oOoxESIZ5Xvx8tYDczH1Jwg91YQPdopcBO3ltq9QB8GZk42ib/q+tBdDb2inYYoKRazCWxV
SZuKNCJZXOP5c0beAOFct2X1vlFir9hgLCw+DQ5M+9YWD8FIKLzPoCwEXSo/5UXRY3w8WmdT7cJ1
xRlfpSBRNPDLjz0CwlvXGb4Uk/VuNJrOdrCLYT03yZERCcCE80adim6mg9qgh8EAsDHQhX+NK9Gt
+zLr1ulIVnFJdY2WbPGqtz5kvKriK8cf2t1ZtasUZDElE6NF6CXUJ3qVfPI8/CPmV/G0b7Rc8VTX
L6JVb8d84SJwuWHiNxKltxN5M2ZiExoUtElhh5cA2ddtQpi+yVIiTdwcrZ0gDLNQc+azKar9Y2qS
VFM8vf/kKRoRXhWXWR3x5ofhgZgMEKwea2RmcDihIQP/sEeYO0ZC9XiX9fqS7HC8cB0IAsAIzKOi
iHZFAnt8U1TQMjWYOmvkS6lEY2y5NHckjxBaYyl8jYAKIkdFYjE3E+Fn17LUuMsnxi1y7+Ke5aex
zUnbLlsykRg+KcZRr0mzlGEaX0uZaltlJH2jB5qk1CBQV6WbVndzrwyNjpyXLwF/TIOnTd4ffDsq
L1E8xldKtup1MahiPfcFMHbuo+L5x2iMKJpVqhT65mM8cvJbM0cjqaHrqIbblPDYhQzfSSnNAqDl
1PIiaCzEEDGjGVhkVoW/486AzV/jl/doFZetmnsEEkamC5HiXcLERZ4cqEyTpn3zBuOfY5GOIB+n
XUGPRUSd5qtxGOWNnjjqnZZD/AczKJ5G/s7SKc346qQgbckEoAD1oVlgrx6erIkilI/JO2X+ZyZ1
+qGJdMRGGLBfFWbB11A1nyw/gE6sBc6G2369trop+RSH7k0Kl/nRV5sVYV7rxS4Mcwf0qlzbU9Pp
1WAB0QJnCZ5WFzdp7udhGCsaGwEieTs3AdWjjr7y03+kDi157fmfYodsUFDUUPpuuAWhsyx57QTq
baFK/4AVrf5k9Uiwp/F+CMFMqfVqR/Ek3OJY56k51tXSicHs63bQLIqkbV5rvXnpbfD/KLL2fQN1
DCX551p3kJy5LdN5ynDPUeNN9jFi2VRC4bH2Ce4JngVlo5OnC1iEpuRxrKoRX8u+uAbJaL+1XsAD
W42yTxbynUVRoQPSKGJdCuBYmzoQybaRxbvse8i9vb6t8kInjaQNBPwRXdSELG48CrXWUjbqs16W
t7FQitXvv/3Xv/7nS//f3nsGPG3wsvS3tEnusiCtq3/+Lk3n99/yj/37r//83bYtkByqaUiTggzH
NC2T/i9vF2C60/D/E2qRXbZ1nFyFLgU6HX24oaZzuCmDFuLZH6/mfZreb3h6UHY4dc67foxQKwnx
Yu4pLbIJeuVx0/vj/WTcrW0x1hfbCdulVQbaoRGR9yz74LGtR1wOppa67K3UecL1srzL3fRBKTXl
ySuleXBNVtdzM8e1bFMUVrOZm+b0flFSaoe5Ob1f07jJ3dzqVz/eT8m7W9MnphzcmUUPbE4J/YdK
ywnmMSXZaHPTbsIjCxpCZULzHuaNGa3jtkOA0fvWBDGQC42nzXneZHYcnisu2EUxjsPml465qaIk
5hqW8Rmtj7fI67F/9kz079SDgoSdmrkNKSBDy32cm8b0ICrBv4aIAO9VrTjPu5O48g+W7eLKoCTk
Kdsi37cE2AlRq+9A8ZGEOMOrxANqaZGQunNdyuHKzqyJHObWnWU6NQwOo30ju0R2ruvOPRryZZhG
4zV2rAcys/g0evpwHWL0CAXRYECedMJUiu/5CeH0ElRUyXv86vvBIW5J8O5WtOKJieFT0Xryk10A
hCS9jBWjEXUv0jk79SA+scytdqnrY4cWJ9iAC+iPMM2sE4AP6wRO3YbBCfXBxupo3s93gSQDXsEy
EBR8CSqXYq2w7tVQMe/j0YdiIcbPH61pf6UqydYUME3NQmVYJfzT4PUnYxyQvVh1xQUrAlDxgNDm
ZpyUwTFLpEMhOnSXilkiDkD9cEc8Wr2ZEN4rjPEAG5jxTg6ZC7IG+BTFA+3i769A7a8XoCPJNNiG
oauGVE375wtQNKVeZK7ZXxWy+Et1BERmEbO1Re1dPjYNcrYgvsery7tw3uMbEooP0BOY8HZDB+O1
8MgVT73ASYAwqnq283TMRGvq/sZquK8pvLzvu7E888hHsp5vtdJlPSfHm9EtwTKkdsNMYKCd2wgU
M80/aBN7pZ2wK/MrCkae3LG1gI0h1QimjRvr5n84Gc6vJ0MKTZWmrUpwB440VP3nk+HHjdFVlaWc
IowHcAJv+lPfLhGIJadmavjCfy/qCELxpFlzXHPFlSzRUaJnw2NnZdU2LV+oj5WLhPOPPqEYqyaD
AdZ3YXqjFVWwQveakYJNqntiYTxg8/77vrmpI8Ts0Y6h+4wn0yE/yylS1JKHOMQfRmFpfGOqYfrg
grdbU0YCMXLqNdMKpSw/3Ftsm6jYNbMQxW0MqUNpG+fZdW9ju0vewi4r153M3AN51/reL4Hdz3Cp
OIDFElfEo5NQbq3uLaD0eWuWavScm+FhHmM1AzIJJka3jtr1N2mnVqu546/vjhZdWeHT4hovY6f5
JyyergbeO/cuIty7xDBfggYhX6/2YuMMVkSBfDe8TKNAjWcHHlT3da9lBVqjaDj+2OjgsHCNUhK8
RDVqv0oLmEZkJdxOmwTLxWAVAae896ddhWRZKPra2puRGR3//uqx1F8eX1JKQxjCsjRdBZuoip9/
ML1ldn2D+vIc1pJprs/s2Zzqqny7STE2tNtVDoHyZt7HQmY4z69kBSIRBbhnaO1nN3OWuYjrTzDV
Eby2hbXXuMwuXcnteh6RN+XXJu/KKUyIqWaLwY9tbOL5vGosQS8j+UuwNcHd7AdFWjjdeiYlyNlk
D2XkeJeptuALh17h1uY3MhvpunFHFuRm9zQ6SnsGu/fVyOvuCc8L71j5sIzE1BmCot1hkoQ3XmZF
j5W8QVk2VAuXKADiOK5AEAhZtOrNqF4SZgpOpFdZm2I+pKmPXWNYL0MNEtnrlOGeqQDTS2mMx6gs
KaUTu4Cw7ncrH6+J7JuB1bhpFhNjpqn+w1zDmL6Ln6cajmkbGpUjfF2a/PXibgKt0RvEUFecyt4t
ofRXE+H4dWQJXArHvrOnVqZ11gqBdLeZO0U9emct1e5YbMB9mUaUVflFZ/p3M7c0l2msGZT6bVql
zi6wuMGrqqtc5k2gAZrCV+xkqIV3zceq3vcBGccEi6R91wWC0julOSZlSrnd0GeU0xkhGWm96pZz
U0z7MiDqE162J6le3cOQ0G5nyeTUoohGu53llHjAfvT90bLx1/7737v56zl0dHJ0qqbyrzBtzfhl
ulY3mm5DqcoeuwCrX2j4BhdYblABpMdrjIiNhyAH/+NSdP/RK3R7PHuELAuZhEQB8nWQFvZ7BaZM
7/V2B3SVNPckp+wy/ZAFdnsMp1bfdZynpncPmNa1h7TBtRhL+FYbtAWzyXH9wyF+fhXpjncCLMpG
gB22ErS3HoU0R42VEHxvsYciQ7HIx75Il0cLJ8NVKqri1I2uGS1SEqj4G368zgyxwJub/wfx9F4+
TYgBpHaJefCkGZ///qxalvHLT9MxhXRMyWMHxZaNnPPn20gaBw4dPlEwtLQpxo0XA6/FHo7J/dzy
p5WnC5d3NTddq7IvCNUOONQaCyfBr+rjhjMAE1rphK6X833ml9uOavYX2yQD3QKYuuDLPIcbkaTF
j9wQZh3aODXomRuRqs6NyEzVO/gK94QzxAFd3rBRetd96BT5bdYtqeQiFbtbtnjW6GoRXyiUsm5K
po1LqIvDKzCut1/2a3nhvJS1blxrbkB7x2zTddQygbRUH7fx3n9CaqLsMyn5ZDElcJUf7rIm8p/m
8QJ3ixWCPTwWyv4UmpQVNzEeBdQDwFhLVWNPkAyvix5vuywMxkWVC/Nm3jjM5No/teed6Gm2oy2Z
UxKE9zJOe2Ya19aYOH4xP1XkcNd5E0XiIc4NbFqmXWpiMpc1MFRuNd+4poPdngvUO4G0bWjyZVvu
hUROlvv88PU20HeN3Q/MS5lhd1r1ABNpPIu2hd497Z+HMTPuMaEPtz2ip2PU1t83hsSZVgNUsZw7
dDXLsfSZxpgN8XDbRYXQ4bZzGHgUbigv1q6mkdaLoA+b97hYCOSN72VPgfhoY80LjwfgltXFBxzA
5L7qDDhPTv3F8ZPx1R1zCCuhQJPDNCycplvEB/GQ89JsM+/rw+FbnkhvTVr8TgateyKh117z3KeC
LK/aFWig5hqpXXnxCchPfaj+JA5hpbLrwTzfKVOiOmHJXmU2y6VfW53gV8yToD2zROoWcVjUb8po
nG0fVvJCN6gansABjhPtC4wSP0MpB1uUlcnzMJonX9XNG7dInNt5k+bBvek37oF6S2kR06UIshxq
0G+QSzpik/tSlKhHrLlKTMXvU8dYhBpKiDxBd5WFjLd+Sp2rHOmEWSQvUYIfjfVYWY5/TGVEJL70
63RZWHw0y+gc4PhKZ5G90bcoqJU9RqkY+021vkbn2uuECdR6LgQmmGltsNa8hTfRbaCdkNdSDOOs
6RrBw6pKjlHtl0tf13KIr41JQUT26If1cI5QR+GCM730LeOmd0h2KZp8611skBfzt5agm1tqjWJs
qlJxLmXbREfHrpAqFKV7mfd1FvoTO9WAtk1DBnyYbxT0Pz2Lrky/98rG+RwU3ovJrPvNSuP3qTTz
1StanAlbrKUe+j0A2DuM97STpTbcXmI/QAE5tdOhspbIMXtqUir99KOjfQCVD/OrUtSD1kcm7zWo
4Oun9vxKJS6xptQNIlHZxxfIDPzYo8TZZ44RAdqP44uId8hP2vu5YZAwOQysXub+RoElLKMs2lu2
h7aFsPhWKShHuAhXT18jYyw2sfk0mLEEw8JmfgXSTGJF3g08n8HZYRpIzxjbAvF11K1xYnLX6Ait
ZVbJ6kIBc7t2Rxxae8ldmwslvCFxrRJ9JrfEBKREig5QMJEIve0cxFwZ1dqlZG6ybGxHubru1wE/
qIMGMRSrWv2up+v7pv2qBwh75t1p2493iPA0yNixoxxhqBWf7FzJVjh4qWf87FBwF0W0LdMkoabc
HxbgWYfPg/OeuxWCgT82iiixCQfbskIeMR7njiZCU4BlkLOuuJmtMryH92ZZ1ahMqThTtfdhwEu1
a3GYCdIwOba+Hl20ECNbPx2NNxsw6UK1nfoeeA1pQnhWq6GF2WT16mFEenIgfFqQAFJga4c9RG30
uFp1mNvzJrCDEbngL/0fR9mmfUqFJORsWy8B9eE3WRJ1F8VJmxMw1bOPXvKieGxKRZuCiBa3+2nE
3BEb7Q47VawKp2G9btoHpBVkCaYRtmVxqN2IpTTrfjsPmTuo91RZ/dzPjbLEasTALFh649eSoOZO
ISogFm7W+md72pCFIGqc4JfhBzFq5j865ldZ0sidbwzPcytFkbutY9BK4NIb1thoERrNoi4gIWW+
tRy9WOYy0O67tNHuQ0oq1mkYxet537whpFMuYz/ptsoQcRzaa5jtmlse5kOa6Tj0Avs6afTTj12X
TlHk/fwOOoYUJ72J9/PYedePD/PjCB+9zrYbxd98oHlwlWvfP9CP95s/FOXY1eHjQ/4vH+jdqsWv
H4j6Z7n+WPX2ihEsK6HX1G4jpzqEYuCL6jQd29kqT4h21cOyipCtmkTtb8Y6DhEYlcayS2v3gDo2
2bidEDu8YYcXhWoPpArNqz/66saA3LBzjGD8VPk7w+um3TX54wLhE+o+8wLC3130E7hNQoLE8dx2
Nxo1k49Okby2Y+9/DezoNhVh8WzGZGldxfePPM0ThFlQhq0GZ9fQl+DESABesMoNL4ndXaK66G/m
VqN5xm3d6TBEyfxVoZeH3ygzuNhhkoT4+uZEDd3WWX+0JTZouM/gZhJW5rboUJEk+NCutVRtHiyF
7E2TV7iTT81+7CdQWbScO8lxNQ8B1lUD1I3beRehnnqJZQAwjGl8Y4/+luJ1YzX3Jk1X3Fg91XNz
r81ldlXdh/l9Pt4sdqF4NRkrIo5OW0n5CQS43dzZZancOjrSDMoVuGsPObIr0gYi9k3ocV7xUjCF
LhvjuWANdAMxx2fpx6iwdcTKM7puPzdrpOljUDI5MtLkNkkcXNuno1MoARtD6yGwTkdhOUaqWEvv
yVEvk87IdllKLYrem8WmrJri4jMrXQ6tmn5qMJF0Ouqo8QTG8B4pTGcWJCwIeFuUXGGw2umXwo8B
ydeBe6P4MiTfbqW7pLYxWBWhtirtCrBBj6y3CtJDpBTpYX71Y/Njn4b5hnSFfyDv05zsto1XkWf7
X9q1ykLkCxL7YCWkLvYFQuN1rxdQkE1Kt25lz6K7cM62GjOxUjsF5K0WnKJKxt9HjJ5yAPNXHefx
fjfmt3j+of32lUdVqXH5mHbhtoy3aGiZ2BuC/xRj8Thvis+o2YLHNOmZnLSteTDHcdlhr32ZuxW/
PRhNU+ziQSl21QipcnRTLH4po7vVSl/eKmopbsmkX3JNP1Dx0VKZ/++++VVH+jJ3g1uWjy0k6NEn
iMpxAyZVpIjN44/hwitsHjbZ1ypF37usgXIcTJQmhzxLIO7hNb/BS9dbKp1THpXWi/YpjOFfX829
EGrC/V/GZVSk+e3OKphNk0ZsP8VxtlYnfLmRANQTXebsqLYvNujF79o04tlgjfJ23jhqXNy6JQnM
XN7G6NB6JI63cQEGWEm9aGv3iMDSfGNYK6qmzpnQ0q8xL7hNla85aISFIqr64g+lzrrdb481S7Sb
oDKyjREY+RVXTVxsusS4cbT8G7GA7NzmBis8Uy8WmcsDhqeE+pQ25Kixv7HvO+p695CBraMZ5fZx
fpXVrboQrEtXfTt83zcmYVcufoz5te0rX5SmRhcwtN/anCIeGNtfEG70i0Cz/AfEU/5G19riRm3q
Zjuvcv/rp2RPNSd/vmT5UAaeX//S/Nf2PTu/Je/V/0xH/THq52P+tbr+34ffKKb97XTdPPztyPNb
W78Xvw756b35BN8/4eqtfvupsU7roB7um/dyuLxXTVz/O3E1jfz/7fztfX6XhyF//+fvX7Imrad3
Q4SQ/v69a8pz6cRR/siLTW//vW86Gf/8ffmWfM6+Bm+/HvH+VtUkwYT1D1O1LGkKuMIGgavff+ve
P3rUf2ia4zimpsG6ESY9aVbWPgfp/zBtkz7dcAju26b1+29VhmvX9H7/0IUjLMcgTuKYlmX9/u//
+PeM3ce39r9n8HT5U+gCuLskFG47jsbUA3tGcwpt/CmBhwoHC9K+rXdJgfQviNxFlRQPvYW9PKmF
bN90FncbtxUr2wc76zU80828V5etyHZlYdg7BR0jOoAuWTdB1q2cyvM2eZ/cGSB68awlV+MS+tg3
rHYWsJLBujUVQJV0fMn6qH5sjNE4OhKFrt4DemCJuk5trAqyFC+OIjSLZZhRbGHl4NBBhVG2zpWm
Y4aydvz6uSkzMkNYa/zpC/x+mv6c2Pwl2DifFkszhebYU0zHMTj/fz4tTYtSOCj8CkWvcS51syA0
aNsrgcgCkRI84VhpA6hgerkqOts4zucqEwNwNjKv2ygoXqBXHjyRU9NMMC0bvXiJL98zNnWLqorL
Qx702lqXpCypNT/XrQaoznAQ90qKprimAf/BV/RszV+G+ARvUSWoy4ys1yrhe1xoaDnXuAoFW21a
K5R2vyFI+9I6SnzjiPamN5Q90dS9pyOXcVRYDLX3PirBNqR0ao+S7HGupYXasf77U6dOp+ZHnPbj
1BkqERJHqI5GJuaXU1dS6hlSOrbT0TMe1Sbt10xD/bhGT87XuNQ8ws4m1OP9kA4tUplklceoChT1
DX8ArKfS9iStGoih15Kj6bwzbkp9RdSa60gsqJ5FZU8BwkpRULiwsddKFsULT+pyVVO08h+Cpj8n
lab/j6HbXBm61AydYqJfYqaxaEK192W1I1kQbE3M0gqzVFZCxdGhTCSEaLQsiQGpoGzlfwgtyily
+PPJNAzDtB2Nc2VIKaYP96fLs1ahoaFzBKDcoY8SfaLi7hg/pNMXP/9whvGlDbVxlfrEl+f1plc7
0YoUabHr0uGbyRcAXhdUkKK0p7TAUSJtRrn7+y9d/vU2wsfULGRjqiZtfdYJ/OlzumFveOnI5+RE
UWbXKfg2Y1brFxRUT0hNvybCYtkD33OZVRvJSnfQRbD8+4+hSe2vH8ShhgEPF9VmtWhY2s8nzMxj
HTxW3O16D+l1ekbX0C9I5turphfhml/hnWsSSO4B7lExWQHAKd/L1hhWoTRwOa2xE2eRG5q6ejJH
ae4olFgV6sgPLyxfUmsf6vFGs4ZXPwtxqitya9GV3SaxBORNRONYwNaRedMqBIADu6BqgAiKSWwk
HpB8l4jzbvr0UYyucczzuN1DrtjggmKvx3haifXS2vtO9YwhLoVf+DCtfC98xBupZKJTdwe3jLoD
IaPukKewv5CGVWuqoYpknY9EwLDfys9NEqFPrlmAJdm+yItuxVxSUq+WTX5qkfasGsMm83ALC7vc
2g6qH68pRgPHoqEkzGKCaMgnEan65JLASrWbHHXkxk2DxZBAmnWc8N4ZOu8pc7t1xKNvMzhmtnQa
G4B6/Y1U21U3/buR+/w+Evr9YHp3WjMma5X1BDU8OWZJJqj3oH+hQs/YGJ87v4xWg4MhjOZh8oXb
uLJM7CnUCdyT1JVC2Ztv6FQ8ymCHIFVbuQ20y1xHaaen7RIgwLrvXWWRVNrJ9vP9OIC8pxQMz7Rc
MahbcPE59B1qE8i8EBGwr7ijfaM8s1hkjndf1vUrDzZitlZdLILGpfKFGmnH0KBmbf0EYlzbqZP8
oefKUuCcwbezroPr3CuOerVQ/mPuApY+aDV1lYBwEtTGn2r+vhJL7RbZjtmD+s1aArqOWz0PYeru
mOu9i6J5IwbZr8jy7h2DG6UKCnbhlwqu3i4gZmpDmaASLS9M/Tkotpo6OGfWnMnCcqg1kWp5VsY8
X9fg2fUaqTYgJIj4Dvda+ajK6nHMCS3GGMLULJ6Mt8RxsCuQub/yfPWouu25RJCT+LcU9O5aA4vy
pB7DpdlUYBg6nerHGBllH1B8m77ZWm9tXWG+smrh7l2vcI3ElU+7k81w8pXy0+igEkHiFC3aLn00
8q7Zht5aSf2bHGr9MnRiax9Xr82QP1DUiN43d+pVH+mX2mzCZee1ydokzQY0y/I36VgvMyzRT2yy
o5Uytw2VV9Hl3lKoKmoUv/Lv8AnVt65muGQs45x4cikPAHleu5bq69DnIW2G5qLB423nBZRPOtXw
OgQaxFIv4ySB0l2ooXFXUOBtya8tz9EFxPORC8I6dX43kU6dZqkWoIMQ4cRYi8hyh8eGu9Q1Ykt2
Zdx6k2PT4FuTYs/e2r48Y6dT3wgYkG1BHHJUpbFo1eGpNxAh9Zimuwmfy0k8mHqj6i/ywnrWW8pH
ufV0S4f0yYKPlHZmezYT5yj62DuhEYCUZ926KCYpJyiVpWj6fZbWnxUoBJsqBGM2eJTO+vuh8fbJ
0C8NL7N5JLjlrukXsjeefJTUG73Nv4R4+RK46JHWmjex3yGTFuOL0WfPekAwJVYimNCm0b4qe7PK
dvgyNvt0KNBwEyDc4Bj4CeADDHmP6h4n/mb49rBsdYF3jl1Rpj7KQ4cmlg9VUjgWp0vXRVceifLF
D1t11atQ35PEhNLXnhRCDCguEko/pbJE2pqfnXH81KNwUFGzfK1Z2EPyE/ew4wFQtnidRHrzTJhX
LpUxQqVaqciIk2VkG9HOCsubsuR3U7/EKfH3oFb0jRv46oL7uco32BYLC146piU6cYmMygemsSCE
4PnHuJPL9qilFBOnxiIa78XEZgeKUCwHlXD5MNa4/UR+v8EWbQcWL1sCZxmW1MF+zTAnWCRCbOPM
eu2TfRJqL9XQKdzVRLYyDCqS6wAfQO8+0MinZNAPZHCugncPsmsUKyUYFc1Yo7Veqq0WoXcu74ch
LRYDIJC7Llsm7CsDJIYBq1A7KePNQxa31lod/Xpdj/EmjQ3Jaf3C1JNSnSw7m3WgLZq6TJdUnNWp
gimRYterNpS7UqGSqPdqmycjKqrBGSlpTxYCr8I9z8pyK0V4rCJnJA2kc5U6zTm0Mm8tw5bnYDxd
yJ2x8sNNa9rBKo0MnQiL94xkl7snsR5vLVpMFAfcCJF7K20Jzi73d9FYRgdQzlQ5MFcR3mOoAjxs
4icEGlcrd6+J474V5dnDQHvnjuYrkjSMN534jmfDumqraoW/fbHCrpNiEOzc8cIuYy7MfPhq5zGc
wzr5FA8B67LeJXaUOwsUDKQgyK5uZOq8i7DGuUOhelhvom2VEZaQ+biCz3BDUKXYIcAgAAuxw0yJ
pXSSB97/Y+7MdutG1iz9RDzgFCTjlsOet2bJkm4IWbY5z1OQT1/fdh10I4E6QPVd3ySQaTstaZMR
/7DWtyDstYX9BmCUsWPCHM4F7dG12I1hbLwIZ7ymoMyZR8TvndvcFjFXlN762R2jjZ1BV9ZiX3IC
7DSIR0YnXkatssMS7XPgLjW6HvfZttZlJ4sGgur32Gru+yaqNTSEdjBJIAxT9K7Dlv2y8pxUO5PV
Xhyn18yB9eG56RMikf7O9EJgJNjvh7oP29pYgilPp53gDQt6zAORI3SFERW3v/xMCT3e27W+hsjJ
9qOx9Kd+h9/QBPNvBEql2+s8rCGTzx9uu3FnCoeQHYTg10YqQOxUdyEPwMh2V5Jf7VT7XjXmOe9w
7FWJcztE0RSbAlRf6d1U9Ff4+sllmbXylknAR8sUf0fiiWDuutmXaa0/MyJ/LqkzxxcWMfu2WJC3
rlocZjkiiGqyjpzr7DbF5wRwfV/pPLF14jlnOVI1Lar9Ll1I+rjPfb04NabxR0s3LwCtFPu97R5X
hBjX3ptePTYhgedCGBQMx3zDKpIQffgUtE1+6ArB87iBBQJr7AbK/pMrLrjCcT6tnIm7maVkTiyE
k1TDECEEfnRLr7m26Lx4A+mQ2+XP2hkPnslRdZPg9O6noaa7StPOU9Ku+35i0F1YPLKdkexLo8Bo
661YLaXLghxrnp1olywn7ZFIhXI/3fZSyt41bf7syOIL+sHCQaZQHTrpKwAT2HNS/9Xy9izCnKKt
ZZlC0uXa1p84DyNZKRDJtknK7Nkt9SdbDctBxGSWCZF8SGWdbjDRUY9fqnILy2mFJtnzSkrXKoKq
9qCUAIY8JdlxS6F/1DdCdDOZbwktQOAZ6aMHMxWJ7ntOobKOfBjtH8C6P3o22sEyuRe9J8QTNSnU
VeMBGuV96pmf+SI/Oq95abJfhZx+G3b8MUosStVqtf6mZ92pa/Vf29bQPVj0jTV8RRK4d6p/jx0d
e3MMOb8wa9Tzc/xHq/pvfRo/sA0r/+8dsabjycjJohvTNSoF8IGYkEtj2jrfRrerGSQzLt284tOj
WO3Se1mlv+PtXjOW+4oU60rryNOZoOUYRNf4QpFNJxb2NNhJEXDkb508p3P9OuZDMNi1HYim/Kbn
Xz3xiEASE5oqYFqUeEodHqyB8Q61GvDM3jcNTT/GifLdQuyh+66B5uByETNiccUO+Sw23J0dZEEU
fqHZ9Pu87Z+AWjHSLyYQBgWPtPlrm7uwFMtJOtOrvsbvarNx48eCfCZjIxNVGTtBiYHsTmr7IlEP
wtvY6kNRqNAH+ZNmnKfG5tz0yKhN5IMhK2JcqobdXike8ASf8Tle1m79CRQ9ypT+XNrLT901TjNA
/EBKdeqqmGbDESeDFthvVva1ZTovIVt8Shxl5YGhg64uJ+rMKf8YK7WbJnlxSTA3IFA5kjDPpuEa
5R34Q02q/HbqroVjP2hI0cJNs/nUi8skcwRp5XKPfY5zwHM/xErbk7feEAE1YpVrFqChNHLKVtQ1
yYwT2O6KaNDR4ZvJSMbSjKphc1oi0WvA6DbFZTrUL0M5QoajWX2a7IW4udnwscJ1wTymtBOw9LrR
HIJssNKDXIoDqwikFsXOK24T3pUlXjXaoUEec5BBSPMHAx2nlN+EaViH+hcI/PPcz3iN9Px3W6Aq
LBZnT9ym6TNZr/0Oy2xIuthRmOMZy7C6ossN+5rwDQvcYca1N+RjwVLdyEkwM8+NqZccYt4J67Lc
5atbBXOLQkVsUapj424rrnPPizwROzt7KTChWoTO89y3XTXsyKf7U7rApOfC4yUo89CstSe9bbdD
T3tgJdPzmnQ/ija9yzlffcDP96Nbv5vrC4jDbueV4wlIdB3pTf4r26LCyX91MeztXqS6D8zFDIpm
3CNS7siQma7SKIeTFPa+iefywpYtmNqMaMYmP7FcPMkExnFT3iXShJm4FWgI7TxlRrb9bPgLDN3c
rws6vyke6AAX9IyUHt7G/7twWFm5mEVq4V0nUicC8ABvY4Z+qDDYjcMrKH0cXUgaFjZ4Zv7gqe0H
ql4E4CsJ88v8pBft9lCxO2m4U1jBJm7Snuqi5b6B5DpD9uws92iwofS9UVAuz17YcnxtpuWbDXtL
xvp3WtdoJ8IwwAo7iG/BQuEmg2WEM648W131Kyc0dMdHSNZDsk+K5aKJ7lUITn/5bLEsChJMMmy4
wiqZj5x5/ELK8BQmhd7r7skYOGqt5YFW+ym+GZ6Q5kUlAvBnwtBwmJjJFCLgd30U9eqprk31hI5R
a+Ys2PDe7tmAYDHzxHCUjcfor1RF5DZsJxFYhWhl+l1WOe0Zj11LA9wPgWVr9aEth/ZBEQo7QHE7
4XE5D5Z2WiAW4L1wnDDzdJh6In0olttQYRu8kEzM0NusymenB3AwV6fYrbaDlrpfyaI3u1zRZ0Fm
UfveAcJkbROjS67py2Rzv00QdGKb4hi0Z3vwJuubSCDOTmMELGD010q/ATUnsjNi1E5Lms0wcfHB
zsj7e5jxXMWJ1W8n97aoJP7avG/1+aVs3htJZGOFdMOfshy0c6We7T6+Y3Crh461JmHBJHRRHoxz
c3afLEO/6IACD+Rk7hG1Xk3LUQG27yRALH+Y8JsGnCgycBlyROjCdgxqML4ulMLtavxwFOef4gKa
GA1iWIsfzJgZ9ygNYhqwmFqweyotO2oVH5nIzISPPwbxwTBZosPU7P4XIKA4rMZ+h2XlUhndflXq
262doNAGpCwe+UYvzkqkXF+62Hb7Ztp5Jjrdfvtj9w5+GxbLs3UD/3Gl+OtqgQZr+yixqNjxmX6a
evfIRBrZR9tzDwy5IuNjrQPerRczIRN0HegEUyaz2ylmUuajdnw2qzkGyl0dkTD3TJvxVSZdizUL
VXnf3VAQLbZX4s+4ZeLPnmH44qGIMTM3QCP/wRuJpS92ptBaQGNWLhEMujYf0ky8Aplcwk3HIcWc
52V0nTOdDKfpyKRsoPCGIUSkaKtjaXfxWTr5ovyq5EfMYU8Zy6DYV/jjhhrCkkUMXKTR4MrZRlAl
gZeO9UT01sQ6I9UWxHJ5WOFXz+aOmdJMeUW7xnViHUu9KE8qHRtft7ar0RYM+0rXBtzT3de1Fs0E
ZvnCG/Q9NnIjgPhzV/S/K5SgBxR7RAHyJawGw/rsIR+Y3qApc33kd1/WN4ZGDoV8OW6ShJtsHfh2
LY5fhExUEZUepr3zkVpbfzKS4hN3HmFkDbtUl9lMStNzpFQlAa7uxuOk4DYMhRcBEZ0u+ZJPhzTp
Rn9I50hru8K32/hCYN0tMIK6s26yk5tVGp/1B3DDImhQqvkNOCU9juqaqQCmBJQZdxLRJcmQFLxm
v31NI5DarsKFrtQAfBtwvLLdl0ppIXCTr6ysiojFwYDmpZS8bjNIM7P+Y2qIWLvZeqzohEKGZTN0
OPndjYrc5dQhmwLSbaBab7faTpSrp9no3xObYMdxWd/SzeKQeKrWBie2hpQh6bKj7WKuaLFhGKNt
+MZqf1e6+VyXhEibcf1HNOcmXh+SFaMiqUCBbSR50GnVYZg305+p8iLED3edsz6PpTPuNQ3ygN7W
YWMyieP+RY6CubQlemRJkxNv711q3AjTjf7T6xcagpL08YTvzyELGK42PciaW02wAH5NaQS70bPv
wMod7WK7zVRXalXkgfk8+fDsEOZW1Xc5V3IHbBnXI3CVHcpFC878Do8xJWwZdKUzHFTnXrVtxK4+
vmw189W6ibn+DjHIysCDAp4D0g2Qz/Y70eDNMUUkEV7s1+5xTIXOWIJnsNVMPBPxs9nZ9xgrfo9r
x1Gg8cvGE6JS6RtZt4Yw1iZqmCwyJvfFBgVkeRUIAPw/njn8BI+xc0z57qYiPgAYrQb64zEvGQwv
uHwZAgt/c7yQZG9CmDfv1SbMN0gU/EozNe82i4+5lpq8J0T3JzQ5OlZH2gdTNQV/6fpRqHSnzzZ0
SiKpsMA+KiZBfirKs2rvCkdf2Gy5hNKmWufj6o0QFQTxFBN/qSSI0C1HIcOCW1iCOmTNsZSC3Uh7
AwpuszGVqg+aZw0UT8lEDcDnptEpFZK/XY5EhgyptgbeqH/w7AjWnMRSAcU0eIetojy0aXtnFog3
DFn4lii5nOs82ePxDa1xPQ7W0IRdwjWDKpEuiYFd47iUgeQiPJbucm0EbBKcYkDLYMkExI02FJsl
hWZSP82LVkVut+a7YUgQy5YW9Qn62m0pvxK0ugHIvQtTgNzXG/upcsSrSdcWUWgw108JP62hhDnJ
SWtu9ajjcaSvLZXI4FLCQO1beocuAYh8SzJcwFhhgIE6HDKRmycOxydC2wIG5r9XowDCTWiMSvfV
TJcC4MPaGnTz2/w81gl2bcvi590V32tyghV2FodsMijEctL40vzOEeNvJgtNIIx1oqMc2qfJPOM8
hyFjU3VtDk/n5OV0PBS1ki/Jd8exuNwIQxUBMwt7kLIaT2QRb5Cd7V8OgZZgC/g7hWtgxIYNJNz5
shrWq5tk35I4nqrwLnGrDrZ3VL1smMBJJhdAI3xCZYagx33u/4WB6wy9RfnbgQ4ty+Z3RmW279Oh
9D0IcPYTorORWa9h+42uzFCcZD4+zk1vBO1AWWM4RThPHoMBq963lY5QWmvpD/XHhhzvo9ocYqm9
fAuhAgBs3drjMKFIdXqdiSRhQvH6pPVZGsZLkyMNnNSh44lcl3nfZ3j7F5aL4bTQiq8Lzrp5Z03e
uZmyfcITSKq9fiabz+3ID510j09Of21EB4ZHG5GJxQa0t4KJW2+UYbI9I86KOq2mVNEAaHl1nkcm
24uNPWHEWap2sR0NxLolBaWdOfHoFvl80B143BltjYkJ/2iC/4LMRIPVzZHiaZo9gEhpz5Mfy97x
txFW2ZxPL30vrROJhxvLE/rFjK+3UyUQVsKKkKqLsC+cRyNzf/ejed94CfXo4nzA4Y6scZkPlrWc
xhr8zhL3/rhCF9dZbRkdCBo7+xGTkh0o77xJKJ6qX2nrxum4Oq15IKLnKU8mZP/M2LNGG+4GfY7y
phvCLDaa0OtvYiC9mgNq+glHj89BNge8GSNJZEnGfkA2tMrMNN16DRt3rs5pXlBbDSE0Qh0Yb8KO
TGUyqLrutTSmUOa/ROHJECUgHkiJpH/VSp2tXYW1Ued7mKGsBKw52QKt8S6J6/R4YL/wOct8fRb5
6DL+Ocx5qSAy1YgJexOxD3VJ369vli7vechbX/SczY5DWMNUsiGtABgYQ134Iy9OULY5CFjXvHI9
OK0rD61BWWlzCsYpkUBlz+nvxPpx89zdbMRjMCmX0srmCa4qUsRN5+hJ80FPvd9UIevOQ2IaxmO9
shscjBt5ZkLHTfGLlzsYFT/wVss4WNF61VvZ8SUR0EMrc/NPBRbA6sitiAyarV2x6PcTLpqe1UvG
OpwYIyPc4nwi9XkO7Q6AUc6D4Dr1+6ggfNa7stHSH3UxPbRT9UeR5vZjrBcRqDh52wi6COh1G4QU
yx4nbXcqC+PZlD2poO+xrV7qqpERoOcTGA79hNQrcO1FQzeSvDTkI4ip+00pbPuDCxbDbh4yiwUY
Ukpi1fKFKf9E7ve0WKeKzwZUSOVEUEYJ+NpO0Ge1g74wCRgFEaWL240HfSPlm3r/SNhn5Wuw44K0
K8Ke/gXwkffaW0eLiDo4ns+kIJERVTQu33OJwWN5RuqAp2d4HJhaZnC9KfEEcgSmBMbWPDo96waT
nZ9BUix7JUK6103tsrR4SZVrUnwzN3OhRaSGyeQVqOxkaA92S1fcE+o4bHdCgU32SIS4JB1BaHrH
/DWGwRs3jDur/CHpaSR6Y2/pY/zGLOk88I0HmeV4wWgfKp3sDYmK92jm5pdurNe1Kd8da/gB4I3q
1V0Cl1gllqQO+e4UeUFcVg1fP193oabO16kWf9wqOjPmxlum/ho/CBICfRKQo7msX5cbT7quXgTu
jH2Xdc9LwoKIPZgvJ2eOqkm+lMNC0maOpDGrI945XpSGnMAaPeFIwmmLc2MHpKCIsGJSiGbxZ13V
greXmU2tM7+d1+ZDSz9kWQ2+LYv3ssh5b900D9qpvgKlEbekSNZowoSei3g4Asf9Toj8dzMy11IV
DZjHodUab5WcltDLtNpfb+pWdipLD+MmuZj1oO82ihDU5fOO2lo7z6bF4ocdiCOPya2zht4zHE1d
7SoG8Bj+ienUvA3Qc7KVhzF+bj3jD8PO9iTXewPuYF+3NiHD235LiH4znGQJ7WH2F3u2rmn1nsGG
S8jgCcsNety8MSGcrZ9mDdMkMxlzsO0JWm8BRyx7VqiJGXi5PHJTW2Fuyg9n8H4Kyw3Bx/wAsRzp
o8bUSqDpzEl6bgz1JlctWFudzhSJmV/QzieMIHHFsUgE80S6YFLOV2IV2WNimw8y5HbM0rf5oAbG
btrEMzttCGw3tsx75wZDcRpiWRDH3q/AShNnaa5FXVCpr/eN4JKnvtVclDAYMRhOjU+dKU/j7KD1
Tm1mYKJ5suPFObhNYe8cr8A+rN/IrmNxkOPTCJeY/GsA+BjznztXI29iIHfZAHzCviRIFSmuK1wW
0Clsw6ZZ3RtWNUax/i6LWfmDBjWIoG94l731UZi5d6yAkLOnHegvc5QQQGFdN+58p6O8sxiYpKl1
2gYKuslcaxRIecr6me1/BIuqODO3wyEiSRFxOdlb8Km2doNiMtxXceWF7jAUDGmBC8TGsLOLrgqS
2GZE4WYnZrbjrjVma2+PyiGQ2r5F0Ou/U4YmwVQtI6iLFT1Z3H2o+I7E9I928c6DPjy5HtNjs0N4
siyQ4PoUstdUw4t3jKAh+kjQfTEv65bIyjbIs5J/3Qxj56rpa9P5jQ21w5SkeWhIQ48Suy4CiINp
ynzUcOYySgX4bk09Og4pOgD/2I5X2QdPgRUIdwHQW66hRSLcfpu8Hx4/f75lcyhxElUGLZt1SUSU
2f1jXaQ/nPS7HAvtmGasQbXqJfea9xT6b9LuqiQOHft2tJqFZNsHX24GG8IqS3+tWKwH40a6nJ7e
SVWDiFubHb34gLtJUdclXzMbED+zVzN0HeJ8UmsPqPBRZXwXKmIHcrVl+pY/zRjvn1L1mnnDBEpR
srzm+iXY1uzDhhctcNAeyGYhE91Vb6PJkt2bK4qEIt4teWP74AGbYKiGMG2p8nSdBxJ+wddW/xpK
zopl5KnPPCpj8O9+hTB+0PhtWV37iWYbgVtZF/hJL109ysgp+HbBxexG24wPggphcIyPmslDpJrc
29NDGAetQva0aPNbnTbTbW8owtju7raMBa1OCydVFh/Lnm4C6bmPC8M+ZpodibXfr/J2+3X6j0QZ
DN0dQgTzMo9ys8YVNI/a3oiNB7SCv+O8ZKFQsdDLZLqbF+OXkC7LEPCwqCa0nA0ig6VtTc61pR40
r3ksRiLEQdL7gkZjh0g+hDDOgrzkxbeSn4VIeFNS922j5LVmNR109jLUjmPJosuC1pXpPxt92uMS
dg5e3ZwQQdHQI9BodYLd4jnfubpUx8Fl4uASSljb3Du9OYz7AUVGk1Fx6Mt0qRjpNQk7G4sB4zT+
0rEQYwPFYdRvOC5GVme0jvw8t/aS5A3HcCXOtChkqBsPg9OjhEZxHTa6fhJ/FU5NagTV6qFBABVq
iO6zSkmkgLcTZkIdprHZUJXAAIeU6WO7y0mwW1g58DQVCduTVDICrJ2r5pClWhSfa86R0U/dhjze
1fd0DWHv6o8aSbelxoDIXOY0tAs2u4hG6X36qFbTb2t2bzS3OjIcC5Ora8DWcyc2XtnwALHQz6ge
1slhfFmXV1Li5HnI2oMqlj1oXo8mIB3OFjo0pfLjWljjQSJa5NOenzHeavTolX5ptjvbInhuWuoH
B8FZhHUukCyUdoMl/5TsgOfM+M1r6G/QzNBukPDRJkzSR7mfbdSVSAE+EuiEQVeBei+Tt5ouw0n1
NdA3k5893YGY8m9E9RgTQAH4N6ZXKaoqWHh+4wJsdrkVFVvfDiLhSr05fJPBme/tbUJL5STpYRPP
qBTKUNY147eO2YWsApQcn0RBGHtuJEmfVTNRcZJPa2xDrl2LSeAcdR4758EQH/oql8BLJz2CZZkj
fJDxo4XuY+mTsI57C4smXwcpia+Zg4DJtPOwBbpSOVobxUnNzJOXjmfvVY5rDdsCTwsMEypkx2Wp
hVcFnWJNzQax3hjST72ofm3xMhyG/tGr67t+qcaA8Grqe3IxurR56SuXXBCBLQ3nrTjiL/bJf/tT
r8ANawfxL9NW10BlG6crumAs0/5iVP2lnvl7JFX/ULROuGgS4QfRRczKwHtPUobup2ax6Fxt8H/6
vLxQvl9ZKFj+B0WsjdoOt44SdaDl3ROJDGHRTXuZ0tZ4DDx54BxIvhy8dVbQRyfW5PO5RYOW38cT
eYHUZAlJA5pkC4oOaupjfj7UiZs7G3vYBmWGISU5jINpXTFoIsTiWHDTnqugHg7auDaUq/OpbeEG
WIPZBuPgfq5Li/cSTUzQ2d9zXgDLqlIVFMORVfdXvKri5G3Jh1V2VSjYMGZ1caAWYxq+1W9tiTyA
roCYCAulq6PeIZO4aKKr72SkRy2yegnr5Wt0jZKLigJDZywVVUg4k+GYe/FMSdCzOUXb4uMx/jro
wv6wXFUeCzcn7clhnT2PEwPhfseqhsADO/++ga/2PM2hjhQxumlNfEzY9a7IbjFxDRWQrCQFZc7W
QSC/49JGClG5IcuqG665AB41sAFN6xJz7XoUeRof+jLD6VKj4nIQOVnkv7ZsC5j2vKZOMjyqpdDZ
xKAMs0GGBHoTP8sii9h0byEL1gQTMqKLBcZkHntXWUQWCZkEBxonqvePOG/ycBHcKRwj04lGMYmQ
BOnzn9ImJ6DW9UfQyewOhfxg5Rm6c5I/WzhvdfBzQMtZ+Ljdj2FzSmKWvKPdt9z9c8QadPJHLO4v
lLkhApS94cK2YtmVR6uXXWtvsXb8fK5GAuhvvBU1tgdHHf7e4qceprWlq35n8/olZXNkDYA0+4aA
JEQY7Og+GzT4go4ehyDD3skmQ7qAZp6tF+f5b0atz/0Sf6EJuVa1NexRQqPLW7e3TMXrHpfjR0og
m1NV6JzIjEXDZUZ4pmMwe7QqmZ2+um33pawW/NlGEHuTvel2Vu4rCRa6sbT7zdx39fJhOgSetdWP
ae0uShEholIGNZb4xd4QvXq7712Dba5Ot1liOAd1zUXrOeLNOwzDZPNe9Hc6HnrAem/laiQku694
HGdSmkzT8Nlc7HAJj3v4FXdmw1FgY7RN5sE4eOjTQpWNe4gfW9gI8b3ayYURpjpUNZY2S2RTZHPn
Dmv8s/OUud96SVY1IItOVuVbXB/jQeVAs00XfFb+Q84UAzR6c1SCFSYgnD2IJ1mY5kj6tFuMoPUl
hwxhWdN9GtlPjGq6D1KHcNkOPFNlkU7BHySHC0y30u4cvGbuPLyOGDv8panqnVs6e1wbvKseMJrK
9F7HxOV5LbYnm9UdZykLjxTpF8DIsT9Y9bAnMYvCw6StdfofBGzAqcHkX+Bw2PEa5056dNV4OyJo
g2qAfDkej6Rl85EJOlBrIYaxG/e5pRe7qZuaQ2qOe8dpIyzIfUBuEpM5wweQ4p4BDu5EW5hH8WWu
ro4qibN0UdkXHKLy0GmKzaqZoctBVhML2sg2Y0Bfyhum4iaYTveM1QSGF0WEcB0hHzLDvEf5oTJm
81p+mq32fmJv6Mk0vVTQwTvs72Ri9cRwaFjXWZG1Oh7IBlxP1BIeRgLiGpEudydFn++2lmmvvuRl
GLOC8WcYZBxNqxnIuIShyaXvSFZ2eOT2ljsHualTmQ4Oqy18mX6dIkbSrgxR5rNBah87FLbuGJQZ
xDEWc03KPiTGDDdqrI7lt7mA6AcGdZuBxce4ZgLnbvqXqtLAmQ3I5knyoVujEXp8teEI/PZQCkWP
AXoOwr6k6qHRsA+aMHiMaqbY0uW8jxkG2l321OtAPagY0NJqbJMm52u1pjd0fWdreQFXlV88saCN
tBG7O3mFJ2bngRVEudE7EXLR0yDtNHRJ2eSoYNzU2CQd62v1Q0dNH7Lqq/wltk6c0eivLK2/8Gny
XfYkt6CpQibGYDDeyJVrNLvYIbzkcLKT5yZjHB1zyWXkMN33HUrlTm8BXAzUYGTnhGi84jPL8j9b
jDjoZt+QnbpXWIjuS7sFCIjsLGJdv4RpXEBhbEbyhMB/m+le04X5OF6TajLu3OxPuYnmDkpeKGbz
RWsscc4V0FfbmxAEZCZY6OYIO0P4GP+qa2+1Lx0sIUyCZrcfyecMsmIUL1NvRrI48TH/EBsXU+Kh
fTKtnsUH7eeUNte/v/fvVxqz0DybON9ZaLFHy3gzECwRNFU0R7YiC2pNUYRI5gJjUmgpUhQD43I1
BxThnVIgn2XyRGhvcSF7c18NMLY0gC5/PUq2mhi7T6t+lhANIec8QcEM/tqxXKQNQQci79QmZCiP
6XDsjfUXQFh50hY6J9uF6FIjjNJq29399WuplMtEmskP5zb7ziZlRxJ0QlQVTLXQJFOUr+5wqZIu
nHDxKm5ihOf1tUle+FP2PkXwSI2Tb8Qb1Nf3ApMKgad5zRakvCHEs/wmCePbThi3qmSPMDx/1Mvs
CUADLnfXZVHJ7BHpHqXMUMX2BW1bHUCfC0g/xaeK5DPMGZKGRTo9GKPxKh371c2rcq+ps6WUc11j
QMTQ3cimMvotMLG/79RcdSH7ezNo53eDF+cBdaXYYVf9Vp53mToL4G6xfWr0X2ecEUe9yp+LBmdH
lRfiEYxnFXZj+dBiS9637tieirhCSJDpdyRByVNjE6KT6MlRWkN57OpYsvy0j6Jrbcj0WzBpk0l5
R9YhPUlUk6/C/AjfW22j0OC3X0lKDSVgF1/2W/Kuoy4yrDwkbdy4a03j0tR8204v6iMG9p3W4L+u
YYaS5Q2dxkRcd65NHXVuI/e1Tly6gUgDcBJ/L8Sv3sI6nK6s0spxCVdAdXt+ePJhrfovxeB/kQz9
ep3Pg4JntIft2G+CN3UYQ+4j684Yx4PIdOcECuCmVyzHna6YpxvSpQACwVCk4mb8vp39VpyDjYXt
33uMg2kok7NgSeg3o/V7A1SCFnFpjuL2va+Cldpokn6jJsQomuVEq1TtRy/Q8WYlO86O43OYpwbB
OiJgXl9aPxHV0qmi8fYDnW6/torW2tXZ/PnX0yVv/kRSiE/Dxg2DlTl5msifQmKXHTsrx+aANzN0
u6k95voD5yWiGMHp2xgDFgJDfP/9HytQ4zTljdo3RquiEQubH9dy3Wc1l+S4lN+FQym55lyRpI3o
VCpLz06INyKz4yq0LHUoMV76sMgbVqq+7OjHJ21zLk0Wh3PG9tFgakSIC/PtFud+JEgIaESTX+2b
PXLLWzRya8FRIirvmKg4YtbxNMPTqrvsC+ti8SSIqNMU7WYSj2U0dL16qF3vwlWO5tfun2TDtv+v
hZEQ9NsgMjn0wKulN1Y7dfNmxtCqz9V9w0g/AnFGuo2ZNwetay8693AgrG4mzQIQBrujy0he3MFA
n5xXN4LLlPOfM0VkibPsSAligwliwSHDLhApDEHEQmtEdIxxZzMfbRJzugPbusdOYt8x6o2IUHQf
eY7JYmaKt85IrFQu+Jq6/NdWuEYIkNN9JNyLeKMZnKPWVtPRLeXXWC4PVa5nd4mRMCQrkYS3trX7
+zACz0UYTTrHL42H7jxNzX5tQBsLJZ8IJ6F7y96a3OEBARQBkb7jji2nB3cQ5oWgF3bFSGO0BQni
kixQ5pfunOWsHxGlDYEteULgtyyHPk912iJ1n1moLEavsndgvV+sdfjZFLAGl/ijYCv934a4f1ui
/+H3/f5Ppu3/2WX9DwP3/96y/Z8c4P8fmrZNjJr/2bRNsHc2/9OzffsDv/96tjXh/gvZmY4tGoWH
hS0VW/R/m7Y1R/7LsXVX4HGUro5nGgfiv13bGr/kOvw304AP5HruzSb5b9s2zPF/Sd22dWnrnnDw
Wzv/L75tByPyP6yh+FWEgZucX+DLlC66qn86HfkaeGcmwJCehfb0FqqKPw0jh8tiLx4VCXIewTb3
XZat8ADs8P9mrP7973//tZTdw1KDA/77b+7/SWaVqtGC5hYS+PcX/v4Bm6CAO1ndNjsFm5use51a
y33K8HMsmtG+/v2H9NORnWyLG46ox+2rL/v1IVd5+YRd7bFHW0oiZsdwTJq8HALdTN//tBKjhOfU
PwkqhlDUBUK6UhvCGjVP+v5fTJ3HcuPAkkW/CBHwKGxJgt7IUW6DkNTdMAVT8Obr50DvTcxsEKLU
LUOCVVmZ956rFYiK6SZ5f20sEMhMxNXuLCOYWpouYTWcOZzrO6vElMBRmzeiszYTGTGjj7RDl84Z
qWr6LSlEey79IegLkzS8JK1oAheHNjQ7nreJH++Em6E4Db4JDK9w0ocMm5CYfOvJ1C26brYRpH6F
m0UUAFNj1FeT4e6kaKOgBwFDtkAtCWsYmw0ouCTAzlygUXQZpNVXXxKbG2kmVjYoKxdvAbd6Yp0J
VPU9AxjkFM8JDeBNYdNzTOiplnYXRM4MDTD220OkU+TKTL+Yya9rM9E/M/060MZrq2gMOG8hhK3b
xXxGMem2jGltj04j6O4HrVcg0WnXeTXGJZjnSPwY9Nxa/FC950Q7Xg7wQngCessLJuaTDIK9Kz3z
jKyi6c3toPE5vqqCtMkCqk+qOfqR9I2SfA2n7a4TyrTqCn45OXzKianVpHVBSQ25qTVvZ0cOR7ai
vjcjx9w05cgUER9Q2LW/bZ0f1Yl9z4i7yFuCBdrpbciNRy2mC1YwoGmFdQKuUGxmoS6jsWTXzmSj
wVxYTZznaJ/sJgbzkNYvpsCpib7alB4eYyZdFb2YFQUU1Ph1Ic2zNWNurJD9Imxbx3n81mbaNpkg
APU9AgYCcLMhuvhdfMLJ/GNU7CLYQf9ZSLBJi9hapCIjPl9S0LdCm/ERtEGSYCBN33OrACkau+u5
kO+VefFV/ldKm5714JwJvVTIdC1nNfD30NF3m6uRWcekz/WdUP5uTCoNo5SNIq945/ajC9aTjml4
NOFTG/0UEO2tFpNP17XTtvdmhbHDQyKAUWvVpcv518xQ6/v6Y9VWf7U51Om+f4uxEVvXqpFp5Y61
aAlMEjfFYXCMB5/B/4Fd3tt7uOY3VV69Tl0njjJroq1Q3W7STnljDLswL56E5F7nlPJB2e3vwJo7
ApNkSu49M/LuQJaZvPxe4sikkkzKN1HZeG4z9zp1EqG3tC1GI0sZpb4mrR1RhjNFpwO5a+ocg3aa
BK5ee69eYuIM9ty/0PZyn2VmoEkPNPxshcJhFOx5wRjyU608P3IiTLG4dkdYfrsGpltm2Aw6w4wc
rsXfYlp/6MQvdzpTMxvN6ZDKcxZaX5GVExrePA9dx3GWXNvaLaaVp1DL2F5lbpqpDELHQMBk1Ctr
olvRcszt8vguzOSi9czkTFKeCDUdyZAJz8w7WGg9BpJJUzwn7XAlleQaWtkbSVw/M6Mklu+A4dHM
UZb3ZWVx8g8jnHUFDeA6mx875Tzq+pJLN9kbpSdLd10XK1NDf5AU2SvNMn2FgX5gGUea5IVueKg1
8Z7qPqkiPgDEzGXiUTU0CjNRHGlxkmZC8C8aZLQQbrFp2LFWsxyPXSianW7qvCY1IUozkVqu3XEC
rPrj70ehStZ4pfIgb/rn2GvDDQ5sxN1D+KzHb8KY9IAQqae4wcZppHAYlv8ZhVN/JLKkP8rJPbN5
mhs586CZHeRO1OBkFB7lclFLhzlD9ZFYZnUkQtfNHIb4g75L3ZHmZ+bEO6AhvfU8Yv27VK31NGde
4OQ4y2q/ou8J8cjBHRjATHjXFFY8YtbukTCO1On038KEDCeCjCSKtgPSwQZzTvLd+FGzNUk7Yy1+
Q/+DAmsOo63riW1u0VObBS8zkj9r3X/odjvtpMcIHReNnbc9Po2JvxPa6RKTaFlPDCdAVkspV9mc
3w2p3TpRxidECavWRxtjoLFf4Q14yhQ8MOLE1+wPgAmF/7dmg30pLoW3BH07dA0wrX96Ma0k1yPQ
fYBMnltIdbgTrlJWD7VK27VT+T72zOrBy0K5Uar1dhnPZsBs7kPoQ7tRFdbVedo7tf3Hx+bd6cmO
2DoLZi9KcFzESJ4509YO0RKhezOnRAb0OikakgdrIInF68i1ogFTsOA1OQI3KB218Y7X8E2NTO5s
XT+RGhQUVfY+RtUnbPJ81enDQwypOjUdd2to/ilif6p0TCMRMJcxYZrCoBxB9tW1mTBNVmAoZCGz
x3q6fCOf0YzppuleG+ic1i3eWlFGN9V0uLgz+73HCrKi43Evkugzp93b5P1Gj6LbXDzVIOtx1rIj
p5rOLgtp2z+OWP4CwO64+uBkItoaL56Ur1oNu6FG5zNlxhWM0N7I2kc32g1G5wS2RIrF5HaC5Y+0
U3+cuuKzxyGz0lL2GITsJ1IQq3uo8Bua20yDXcpwZloY0bshu0joVK2J5x1+R7dpzSmYaWoYxLPR
leHPHxpkdkamrq4e3br+OfHo0A/NXZriX+58ZgSBTirl7212nIVQwCEIIzmVnAcdsfVUjdfKc6ZH
1vY/c9x/uRKjl5nXf7vU32KcGQPYUeioze5F1CQWaZBhNsKPthMjiaQeP3uR31Xtvnmtt7U8JF4h
8x9zOnQwTVemB8nQVIRtRExxdDOihw84b90SwsRoeO5j/oDUIs7KGBbh/xiu2EmuNbEMWI0jm3m5
3Yh/yDG/ZWsnYInLsxWn7zbAS+w9DuMuZ6af59yll52M4tPOIDR3DjkYppFvywa3MF3SW23rOSgK
rABY+z76gkTrGB0/ar6YUbHGPVNASM2KS+rgWEYQH5SNfh57X/CLc6v55IUSb8h4YWT0yqY/tN7d
biu11hAn81TiMsNxYmnsZRZqVU2cBT4fZUD11xPHhi3RfzF9LVYkCy/CI/NzZE4gaYrHCCJOOJFR
zGTh6mQvIdbQeLYd0izXLiWix1Mzdg3ENA2xKGWY3cSS/qxw1nntk46BBebFhPW7yKO/oHNOgWtP
ezPXCcvCjw2mExDzZH8bovqYGutqszfBgbi4GZGMiRJ0vVPkuBst7Uc20G4fZlg/sTaufIPPxNVN
x6OTFewd5MFitArNC+6QarP8+oAr0K213Xc7FvR40gtGy0/S8mjXuhotamdXM4oa5+avJ6gL5fRh
oMjqx/6x8zYKmMgKh9SbvvgOR9Sb5qAeZxhsx7RWyQoN4nitIyq1qnD3ztRru1LD/SSMs5V1p97V
vghzG40HwzKBjJSvNHC41UnUDuvuaTEPrsA2uxtkje4SV9Bkbz0roRNXp5KssmIAvJfqGzXolwgD
x96aoxut5n9EsrGLGqhnUepNpGvQqwppvtK96qpD1tdHG9G9Eo/2NKk1IhiGdQlFsgZJLDeZaBDh
psyW9MYUcke6NZMOAssp0atx79myQ9/gYlZEOyqHLt2g5J4Cc2mUD5nRb0bmFAMD2kPXu3fVme+K
/4Mwe/royDpApd7tOjiYKhGPFGmnTiGxoLQUcjC2VqG/pJ1/bMJ+p03Wc+hQuCiHMxNejWYiINWp
m1UGpqYn+WFf2u1P7xpnmVWMP22sONWI3t6gbnBA1K9MWKEFroAwewv9EaXOlL6wijwVY848jynm
sdUAHeaWVe5RQW8Sqoa1kwEjZIDJsL5w1aqPvQCajcSTTSBQDHSmcYdropcxZtCxesmYamwXQeu1
9CzrZPM/A/YF4jAmL3vF4jJtTYJkEnt8nSZ4FiLEIuE7yNwo8pqN2yc/GmaxwMjPFkbawzzW6qgp
l3B2z31szLTe9BxwUF5VR/du65ITYcsUuStSFdC++edOaIY8gxxeJx8YpJTaoh8QZIWxd75WiSmC
NrSeXAtJYZnnT6MhONLgoTKaGkmgVFkwNm15pDFZHmVig9trCrhkuBlXcUaTCF1CRE1RQ0p1cegJ
dRz9MKj6csF4pi9DKekGNeaNOo/iJ2PuN2s4uZnbJcy7V6GnzE22UBb0zEMgN/Dun8Py+HtBPqmO
vZy+rHkgRG7+sFyeaiciHyFBPJsvl6rLd1JBBWv1+e/cd9+zVjMzh37M8tXvxi7rHuE+JD4JqW6Y
v3Cm2jIhv5t00XO18BzBXzdVQ7qAvQSaVVG/8sL8mCvm3YPdrXupo68AMM2c+szomXowrv7wFq23
uq+uVpvfJ7sKEqBABIM9cwf5AR4k6+pojOlskzWb/Ma/Y6MhRI5mBog6lBLwKq8RjVxS3si2GhKh
IJRTnekhCh7uqGvvJTtvqKYVZc2DpuN3JJjgudOJaWzbGo4FE2QjJt9N73G6eg6eMWuG4IkF0cF8
va30vFr7SZg9fObQRNgO2jNhhin6gJmNDJQE0hUiWKp6ONuhRusaiSYmgGzNdgK4gZSjB2tp2msR
PI0p0tI9/H/KluaCLqw8yLAJpiTT1pVZhUHWpcN61M1xN+eftCAzdPy+v/8Nc6lLOCWlanBut0jH
STzYS+V1RAUmNn0D1H2ylRdEkSnnxY2tvvu42nX5jC4kqiBCT7P5IMTcBYAhh9VU+A84pvixk37p
QHlbrErYlHljyaZldIbObjWm4qts5rWKfOPRT3Xz0bcErDROhuvSiTYV/o6NTPQWHVVrcFRykDdG
PZU+bP/McXEHVzE8BMJTFaXf2DjgLuh3P/JnIDmfZ+9QuFhkcmRNe9W8QGQAguuMX06u39rQfWb7
tvEuDu8ZLKZtYST3IRuGR4sz66STqeHn83gE/fSvYUEEcFVqu9b9WzfRxQRysBtjCK+Vofam47t4
JCiWU0yde2kicV5+j0TV3SO2R90Ix4OhtQFJf9dCoLAo3bFmwurvRQm/PTWugwNBLg/Rxs+heDK7
0XgcKhYBQxDDQ5GJ+ayqyFs6AH/JDwmRd9rUcX5K3QsAH7AthSsoxNiN5/haRUkMzh/0wRCNETgt
5Ie5D2oJWiplI9gDDl9rX7CINuqQl28Gk07KTOPHA419rL1pOnoFpx9HYW+bqv497tJm69v9pstI
/BNe9F4p2SLySl+HSXuB7NZsB3uKACxO+zLymfssl7QHu2Fkn5mS47fb6wzKPEQHdonDqfaqq9Mx
y+irZHqTkGxDdHgtR+v3yGuCXEd8qi/shRAJ1jqTtvbcIduy2ntcigIdHkT4RqE/R1rE29WJuRMr
6iiZTTdCvrxDL0HYJ09V9AgeThAlMbw67uSsS7bCsEjLk/JE94CqyGWvy81XslcoKlAq4OAOhJ05
oHXnb8RTYtW6UYqIErx7S3wMAspLNnvlGZl3SxqvMr5pDpHDGv1koQNI18QG1DQYb2Z3iFDyz+Ne
K+PvzpfGuZ89m2NmA+TZKZ3NPI+IOc30SQIp3Hkx/Jm47f210aThTpcUXdUVStemSnv3weSc+NDW
rvsgMTJnSTDUFvz6CthtrrvedSqKLVDtVGJdUPYWeD31sEO7SJPxf3Kyarfu4DVFl3L0MIP3onuR
UJHw7YoHFFs3l44BMzLzIzZH2BL5FwqhcWeq8pu8RSgac26tI/SAI8QjZMshyZIoWi2iVsMUfnpb
hePKhkZwmXOnB+qOXiOfBrGJ2gIdmxGWaxP6K3bAGoyCUcXFBj9IjIoj6Vcp0oftzHBuHUYpXinf
GDYdq8m6tjMjCEPfWk8I4i8Ew+L8MSvYib21Ua0orq0/P5W8JPuw1ppL0Rr/vXTS7Q9GI86ZnX1b
Q28zGlft5fcSs2RS6ZQvhVk99n2S7WM4XZd0ucRoC7GWlxDc8148X1y7mPfN8tBC6Xjhvdpdfh/+
XkBcPeiGe677ONpWhffff/Cfj1IEtQK8IzH3nDENiF4qBDY1yvxcmsl8k5U935JxsapWZN1lQzvf
LKgx11FdaklMqiUQk84Wv9/vwyls9Vu+/Cert45yLuadbYqHWGLgojVQa1fP3bduNtFhIUtmB/4H
u3SPjK0cwqdkqLQU8OZIJK4E8KmVzryxUc5tvFSat6LrjBvtkQ36G/dAYl1HKjvZPwU4/7UsIlQy
g+xgiLlgOH4/bIy2OyVTibfRdk0M0V57SjBr4rSSVnUyDr+f0TIrRIdgl2t2b3xzBRyV34/+7+J7
nC21xvGIpNCaUzZxp6Ps2il7Uie9iHGzVH4Dago12ipCFgJGJXKBHOVUOxZOFVpbAF44TibUTwRy
nTJmoCeikQj+XR7+XmQM8cA2fMxrk5SbuZU6Do/6MDS6eRPp4wL/fxoixYyZYSE+/uol9Tldk6Ke
lslDUkn/patw3bnzvfTq9MUqvnDHZ112RzIwbdWYjoFKK3Z/Est7Sj3UcPGzzZSaKV+c3YecX9zh
pH40YMzSDUuOYvJAk03QkEYosVsfXfMqxwN48ZzWDDS/s9eppIPSZvGHqatLY99amz4ZrS9k4nWM
hj1O60O2KGxmIsVOc8WTReAd9iImzWts049ICbN3u4rlvksgAmkuA/3W/oXl6E9xe3OsB2gLuzrU
K2ApYfza5foliRPr3DY2/rDGf7VTtpaRMGzAFuD0QMVIjLEJnq4radMad+PB1xgV5q7Y+uAZnnue
vmedaWrDrv1maNM1B36+td2jicgIGWfP7FSXT60SXeDgOWvjGc4kL6R0EQ3FdXTokHFzdpD+tjFd
hIESaCAEv7kktsGGToSWqVyLXO011GXb1uLNNkReUEaty2g2oiXOeLpMKI1aYKrgxcAPLO9DJ6fe
Hoz5pHncQj60Q+piHHNV9lIJ7WuW/cVLHAp6KTaE7XT7ceFusG6uKmRYa0QA07Fq47Vwu9fUQUpG
ECun19r9V8X2vQOsu9ImFkmsK2jVEDKBqQDdmvYXsOkrB7RkgVPSLpp/vP2NLRQDRLsSeXLvM9Ga
4b8dkij5GhwofJjc1qIz1jAUth6AHKpIYJD2ACpGdzdmPP8xEa+vwHvvWzMEgyT7R+ngDLBFfNH7
sNwJE+xllvlNYIfoNfsxfJ7rxGZdrd+scMSajE4BAyzSpW43N/3DhOobuoL2KX3MIjLqzJXTpoEq
8Hr7vFtCbK/o6LEUzGm/blUmA98KLTTtPfn2KjM3fV/h0JTgmjxp/UjoZ1AJYix+CFjTttkVUwxD
GU3wVGoFrq/5zaydUy3M6VkhgpYAf5h6QTWzsVbumSz94vE2daiJV5sREI7cdYSY9qHL25fBmTiV
Wyh5a/IUaBsn7rqK9YPezPXHxL+u685a13ik2Qfs4bRA492CgE/0f/LWUcZx9AmPOL3Kz7k5edxp
TCV/TAsm0qRZDxlYsbNUVrdNiBIXFeacIpbXvuF42omEhPeKZCHRU3sUTXXK9CZ+nYjtXcXjAo32
rSn4nSSKAS6RgRDsqERYnuYZ1Bm+TwsRfobkfRkvRpXkNfXTYecUSt2tuk+2fQ4OuaHALQdR3seB
8r0rbJtFry/vpg3+1Iwo536/apvxk0KysyuyGFhRZRZ3vxzqC5PSf7+PLFhOt3D2rrnyl6CuZNob
wExAksb4ADCw910y3VVcx5AI9PXvIyTn1d53C4ulBKmwU473MM+iOwXa74MuNKgJWeJJmfqLIONM
phaRzKXhrb3Ufo8Ru63cz1rW8bEqkTvqQlwdlPHQkTS81pvaSF5jOhPIOmDdeLVzJ0U8R3lZMcpy
sR4uCw1TCpIZJhP+QVE9ubHnbnqKyXUd9/ciNI/FbBxgmPnYB5Dpxjl1zK/bJPLoceSUJSO5f/CH
FxQM9InikdskPmUhbjfHj5Ac+lPy6IguDXKFQPL3IRNWtW0rGk5uI7FtZQunYPl3v18dccQf0oTj
+u9D8EqcsHv/2oLdODfhcE7igXCAGRPyQ1g9cKaX2zF0F2dqTHhWhE0XA0T/gG7jozcS0lGIaXmo
Q797WFCvJnhCasEBq/vyeWPxrZQYoY5iIfg05nMPHi52mLDaaYKH2j7HhnJvSZvBX+ixk8eM7bqU
dCCLkGAokLSPM1gBXVy/d3O7c5zM2vQjNFXbiKezH36audoqHCvHzmfp1JWj0dQnzr3sN5W8aj4b
qZcdtRZNe0bbtzELbSWt5zRnhqzHOUaZOVwbgBq6bHGzIpTSvlTYPY28WRvEf3dpIY6jKc8hslo0
4UvvFce7ceb4v/ZnRdX8SUsCwMJyqcMEPERkbAnt6NbCL/pDS6IuiqEyvZW4mW1O2KFKJ1Z4P7/V
WfU4pTa9I0Evo291XIkK2bvuFNtqdgk9wQg/IHOtGiYMIdrLQ5mDa0ra8TkakvreypvRmI9NC2dh
oh9JCU2xW8tXR69NfkZxFmFFquRCpzYToDss7mvHHdD7FfNZbxpzFQ6hdzFYAFYZI7kmH9xTM2Ga
MQCXQ2vcIymcOaWj9EN1uLjXEtu+qVCgylPxPzHKF4qXzkQe1VLQoAycowdyBy+ztWeIDS2IjN2+
/IoknxhaJp+1gIlsIBvWaEGWqbWa5HigXXhHkpCjUg03Xib/GB1FmfYMUeXJcfWrCE3uW1hl3Fgc
l+iODCT+1N2OWjB1m4GJdh70dY5u2vKjHcYhHCHe1kmbF47X1wQac+kZr8QAJlsgl6+uMX015MFD
aBhJsWkWiI1ffNdaPPA8q5vpTd5P3ohHNkkiNhYgURQx3B8xg8GS8wMNgyOOMe3QK2jxmrjSZM6Y
41U/KEzs97S0ROC0WrLHlY1TsGM0OuAwTBr7SZj9B3ABpvx8t3XjYpnJo3f4LUQYAyejwZHzytM+
VRO5N6EGLbRgWfcl9qquQ+Tfz/pPPjc/de40QafjXElSnZaEawdSR8qVF/qmd0jWis0IBVn/rec2
tnmXJGvG2RNTw2wLPoxztfVEBvw7+q90gzwdFku3RQjxkZVuvq5cAmsMw71BL9aCcsz+TOQvBwPx
f/2IhaStzXcy/2IM+EA7kmQZavrmD8W1XEX5l1Hg7SuG9IZ1gSkzzokYaUk82WtPNB/gMnIVfmD9
hQeKM20AgbuSrGn+gJfYpgGqGiyzmknti3CUdjYdrdo5xKG9VRawJq9nJezcFZsx5JfxgRZRtS6S
8HGKYUWaKMLM+eZobQ5Xdbb5tn9mgzdjaM5sXbZcUTamkEe8NzpRexkf+pq+Xq+T0J7mdmBJedMs
Ac692Y5z7B8yGf9Tkb0F6/Bj+PYxCaGLaeyxmVOuY1hnbEQKvzYHF+Ntbg1Egln700b5YxJWz4Xl
LPCG5CCX5q/KZbSFwIms39AWMLQDQMMWoLvtnFeSw7qlIA02pg/wTbPe5UjEfa3/6Iu9BV3Uc00i
A88mPTkRKIL5ULoD8Q3fW26pkG9WYmSUC7bSFeOHIRkJgES69b0t2KlQD5Vvca89xuFqqH8s20ci
3NOrCrM5Oo1dzG2hnc04vHklcJmwhO5IDPGGaZQ+oZ9ZfoFZiVdOoLkrGVEtNq6+ap71jPwipAoj
fVeGUxyn6QC7BchfJ3nqqKJptzn49nK0jC6o1ip6QF1s7L1W244Vc1oh725v1txKeLZ6619ttVcg
w4+8DTe9jYPQkQYyfVVusnpkJiSTQ6QIh6EBcfT7XWt5jzCqJRVxuwsleIiesiOz8ovHuRtgABIn
zOqNjDeiSm7F2EqcZ/7X2D6bBaRQKORwdNise9TEgJuoRmELpxiIAmEwhrCaewWGkt5hHQeR56IP
Qe9rdg5eyOFhoOWHvsF8FejbOEHiXrF9FP8KRwKdE04+uJj66GIX3LRN40xrlNFE49R7rBlfzPFR
ohtIPyhJh/TvoqHpGF1ta7zPK/yXizthqwovUIiDi+o9yUPYh+KjrF9jBueBP+OH7ORQUsY6mwx7
zUqMw3mqjfaOgHfbDid8gvgXQr9AGWL+zYAy0m7jhNvEoLumal1F8xbvE2S0eW1PxXOewr6RjuIk
V8oNYtAfO8KKzISOZewR9YG2BlyfnFzcFy2zfzgFLjw6NBExSRtrI+sQO43Y/7reArQzUmrY7lpD
ABA07HdMMYhnE3odeFblrCY1pQFBZHgu6dTrmJRPZdYhxYrlp+PQAUK/5YK5uTBP/dIdliZyw19M
2WxaMaTDyq4HTFEuAE5Dp7ppl0744kA1bDMYNTaNTJjyFLMm7MYSj2ZYp5eU8xKrgWDFkV60B56K
NqkyQPq0qznWxIFhT781y+mr1R3C5MM9VX+GNTunworng2ZE9dlu+ek+rT76O6N3rCfXOxJetK4I
KD2m2b9Qk925xLO2HOjdsDjplR+SuzsdGLjHYKmzNWaU9hg5cGosh95/6T8Z5BAcnZKm4QrFo1wb
owHNoUtvxZBpkHo67fj70e+lmQRpvibgNUAH48bUYzAKxUIIVMuFsnKRRdM5j9qmwpKmotPvF3S6
umvm6mIda2eiKopj1i9zQJPZup9rJ1v8tTyzOWljFgdzCEtwdh+LzE9p5Dvthjm6ddQ1HDkhyiyr
Co+Irv57gQk5BDWuR4QLmCCWZQn9cJvt/xNKmBj/m1QoRF3vGzIQzUUhYy8X2vL//UhrrPxAquba
t+Q2BwizUbVPc3eZGA3L5fej1JHlMbTzia3Q/E7hdx2ZdzgMs+S3SVYd2fTTOhI2KThmjH+Xy+9H
QzPn+5Bx0Rhr8cmMyuSE+wA1NCCeUGuiY2Q/zPWgNnTOHmka4g/2/fd4iHD92NHMtRhibUtA5Ftv
zsW6zeg2pr9fHnphnhwrs06zLYq92bnnlKzT/3cp3Vk7JfbJalnsEEbLra/a8fSfi4H54f8eJkTS
8yIdOQfTVfv9vGBlO+F/kDtZiuffT8nSEce4P/1+CQ3M//8Ov5/TK7qdfovVSE+QloXuPN66mgqo
R+EPiJGCLg4XIkrVMvfy6+6hhACzccAIvGoV3JRUb6xvq5l5zqR8JI+UNjHeopiAyH9G07wDiNTe
x8FBETQ37pMSJbIw5U6XocJOr+p0L7yxOAx6ZCC5HJyADUN76imm16rQsg9GPq/27PJLmso+d8wQ
NfXujiCaCMNA7bWMTH8vvxNURvLxkaG/FNT9fa3ISQpBvhcIFC+oEGYg+Pw1F3BzzaWrp12Ho/34
+9W0djmPZO5hIruGpvDyL8IMe3CkNTHTrcE8CFF9akvwAbQzYF/FBZt4HIgGCgkZvKuym/UjkMd3
CG1T4Pk5cglm6ITjlg2Y9ZAy3xVoEnJ4D1J9x3YpOMo7ixg4wbNSpA+kPJebyMWz0kCGsoVx9wTo
9RQFhCbJX5USYYKCAMP6zJjCHCpQJ4N6rarTgGCnRD6TLOl/Nr54eCTIUnDXM7XbEEIA1bw9zKUx
063HbUY6WmA0WM1M74F+kEXpEIUlqBKn5SigomsIN0+5FonT+JmSDth/WkVfoGDWDokaVgrKH0dl
AomwO8jMv5gcTNMqHXe4BefN7Izvpk1/sBDhiS7irqMbiTY72ou4JVnSg1Uz1AOcSKz1qFv2dMbX
Y0ofOMww+PkVcxJgubo5/7Ruq2GkMcnm6Frixnk57Ygme71AlgjAsLe9YmXOzYa2svockS8E3sis
AB74HPYHRDb3tMsn1F64ENi9nlo53/TcOOHFrFPUhKXlM44J/TN7zJMWnpI6vNOx+ZbIIlVbfBYl
FNQytgiaNMplpSaKpDS2E0xO5FEJcKSciU3zGEfDoa0wuLodmuZ6vOUGDOdUG6Ba4CMaIb1hMmSq
8Yfk2LWxaKpxdSjwjfpNeF0gioUg1lO426pvA+xJf+y4Jpmzrvpnr3oJzfw2TtaRXK1hU2Jg4nQT
8fSx8XbiY/kD+A2cdaLzXMnIvOU4ucRATEiGCnIOu+NA7P0s5G52rRu3B3+5LV9yX7/hoH2qC3bf
3suYRVnaIUPGBu+heivH2YIHE6EqkjBRHKiIQPtaKldVI+FsOVOjQKIyZ0x/irGSedl8myCUoFqz
vOgMJZTcd3/+W1Zw9vBwIdM0YKDUJUCJ2Wv3Cb2zynQs0uiZRzXGvPJTbxP24sFmpMeajO/arG62
IiIBg7ksYtglBSPjshGQ6q2dObhXqO12bXh7FZnfmqhf2NMuCJr9gnlT0R0ovYvA0s1LXAF47uZ7
vYTrJGq4pgZOQ3321xX5fFTQh8qoHzOixOBjV9fcA/4Z52JfKaaTUKV7pzrYrtZvAcK/RPZPMyss
NV6N1C38q2qgGkY7wnCfnmhnQi0CWcR6to171zpyus44YnTdzTaqW1O0Z9xoNI50calLjnTDAL0W
FJkrqGUZOsE2MnLOsV1+JRojKyg/F16QG00IduJ4bfbGnTSJgypFC/kdcShNObtFT5pXKC7BgTZD
byym1ic6ig8c6yCXTMNqGElu7T6IKh1Omsge5s4IYr8HkhUPHCzdQFPJtSeTKdAqWg+0pTg9D0cs
hdqfeP6RBqENNGoRNHkf5Wz9EYwVR0jkq8EsDzr9sijllY6kW2/Vm5TOtsehhdmfEUCUJv+UfsHK
wbhjxq2KbhTwjQuSpjPnd4xUgTVld2nEN0uih7aMhUWj5At6vSzQJtvbJzTBuih6UU67qCuBcLIa
rJsUzpMoPB/lV7SXk2HckiYtN1ZfHdmjs5euYxBLDc7opfxKSsikyd4eE8jCUMrahW7WNCHm9gK5
YxMyBjR0+0uNZB1Z5QuVaL2ZsP60jvlhOMmtrC4sYdneGjhcRempj/qbDdZXjgb9SoYusAF6wOPG
Z4K71mv713BIP5iVrvoeC5LC2peynSMxp+fTDE+kgt7aCG+d84cFp9nWKW1yjBdvdYNMNiWO4H9I
Oo/l2I1tiX4RIoCCqcK0vWM3m56cIEjqEN4W/Ne/hfuGko4kGnRhV+7MlRTPkPLGzFP4BILrhM2T
wyelK98iLier5XdYc0DNcewcWcZ9weejPGfMT41mLfE+CMS93DPVmtkY3rkHltsr9zTWX7nUNxyB
OFTou1tP4zOizaYzSUhE1Q+mcmPfOd67Z6mLGbTHEd7HulC8unPnrEV3D0cHCkcQXOY5/Qysfyk9
Lix9iLyRqoEjAIcmX7xq8ohKyf20AC8lGwo0Ncv/GhG6Mw65M55UBcx4TtxH4fXEiK3wQSaQ9pA3
ihVhEAqk3T/iFM16HEZAXnFcXckVsN4aNf6V7gkj6j89UtzRZSVb7ukJoAMYpX747jUcNyAfkGF7
AvvQu2DV8AK2kHBRxR0KIZ6JFAKYcD9MuzMPOpN3Wtof65KybepiiVAL+DtO+WWYeca3kCAu2LmL
Kyh+hcRBstwryzV8dOtCuk9vRMVRbC3WtU0IgvBGTZKw2KhOgcD07ltnN4bRaCRzCDXVaRflytsS
lgtWBS9hXn8KU3XVQYKeOLfg4hxqL8CdE2yKrH8vJ9Lk41i/T5IB3GI449ZZmIzvZels2HLy9diU
OEDzRDjgkNtlejqGBZJE4MoPjhz+TAAPJP6NAhvXCVuTeiheOp4EcDwtA/P0h4+Nib5U4MRaus3W
wYjn2rdw0ocq+vYjBm6jSG5QPvDXB89p0DL4JvEjthN4B6EwNl7BW8eElZ8Wt8TF/hMASzDbP0pd
3uepPEwlfS9ZxQhp+Zqx9ULV8cHrJsEkX7wn7BtEkXzVHkYPo3oTjnnIGxxHWdm/e3nxykaebTty
B6M0LhMYVopvvOG+a6KeDEnlrlM57m1WE/u23znlpSJeq4qldSVomqUy+Cp6tU8UoFoQVHZo1iQJ
0muYPwaCt0IWVeWDIz68mmLIMZ9v0uz/c23FPkmzOAbGxysPF7zRSGindbMGVE4TQscNPLbQqw39
NLCYOzAujXzabIKRVzsg7ZkoyHJe+uNrNBuucjHb8H3cz8vxbN6IG6t1SPfswbH6nelmN3Iae/xn
BkHbDhIYXm6vC5ud4GRNM84PIADsawBwHVHv2ShDFRCi+ipUfjQlHDOAe+kxYFRdAYFBzYEcG7BB
JMrcmJcBfoPRINpMLnV3bYIEZXjbdqqCc5f+6zyvO1fgOmawUIcOwiZOO+PPk7dpqhc0RUN2LNW7
CuMeHkCGxMGOuMPHrPR0vWtT9z3HNw54h2RZQmZZNluARGgerYei1NN/BXZ1kbj7c0yNydpwqx9g
9B5dIdhMTeyYgcctPxphGmIwh9Y7ws+dqi+WgISO2ZIatljbCZ7/KWOcksPRwCvJVi+ozCfDM3fA
um9JCVwANtGN1pxmE/buyiqS33n5WQgXOM8U9Qf/XQPkZq4HM4AkWMysHMXwLjyL1YCgONxvY+a4
Asuu0TxOgPWikJ974lb/2VxNl46kJzcC4uuzKJ3Y3KwIlaS7mBUTWC0QYI7xUEfqmWIx5JPsrwgA
SrYnwwBCMHbpJ7es9xSYmirVD47ym5kk7GG90WXHnr/Us/M3VXOy8Y3xBgEPnECuocgvlfVNXeH2
lhtrjgbMRuGtd6ujhY14AelM69Sv6IzqRlRqfyG7Wuj3Pji0WP8naIECmQa3LBgI8xPt8uZUcZNj
nI/DF2x9kCTn/kJFRAvfifUMKMtGOJe5rqudlJL0IGAodxGj1MwTkLfAFrs/GRk8qRHHArjPVW+Z
gP7G8lYWUmxaj2cDg8VKYmJsJXxVw6ktJhsoww11F8EUPfPiVggfRHTKlz6cMNvK4hra8rkr0N7a
ovquVPXEZgXreTXc0Z2x9fvuBzy8bTpXGdv/kHYpMK6oftSjQO6/xRm9YEajuAe0QbSd8M+zVfTx
JjfeQfs0gFua30g1DOiWsKx6Jx+31kCBu6+AufoaVF8kJqhXxB8w9kMfIexjlcN30qQOwnxi4qzI
Aq501jPFUUug5msKZrg4EHeIGxBnn68oYxO5NeDjLO6+GGG4FAjeAGWKab3Lq0vly4sf1temLzHG
BdlXUWG3pCLmUsrjLMKd6VDpYhYjqCihXolNm+dYMt1lCVit/MFdZFJyPTH4EXoxAlJcHm8To+6A
nUZufGFX8R4NTIyNV4tjRe1bZA5n3L2Q8tnPg2Je5EDgQpS80GMxzdU67ZTcC66BCGz/lQacOdHM
lA/iQO5qbJDEE+FlsJTqS+w3ORDjlTQoZKexdjdizlxAxK8FgZEKQJ8X/mtVV68ZKMDxNDz8tX+r
nPKeOSaEuiR7ATAKsJS43CrnQ8UF1YS8auq9sLCUia490lw3bOQU3/rIPdvhVOyGztznhAYeCj5r
5JD4XwaJudMW9xJKV05xCBRPsh/o/LFeuyWlEMob1tqxH1U7pvhM+h9oomRKJMp0aQBqwghDX5BY
1HQcRi5sikTwHvQDhTAxmz9seetdRlFEP5kDpn6YiEb0X8IRSpx1Bo8b+1y5F380llden5ARoTqB
wio3Sy08FoT8sR99cYpKe9xMUXyL5ZjsefQegsL4a7U37xeHkTHicmnD7qAwmfOT5DlJhvoyq+6n
pkiIsaumLZD9fZIa7D2MyCbuaG1GabBu1DxatleDeHVjqAi8tFsXLPtYBSv4+Auge0ZG0T9c9PKd
V0Yplw80PCxpEH7IRhlhhbc6ACyWel8tG6xLFOHYZfLHUicJC85ObpzqzPkrTOdRNvNP5cQkaCbI
VjO+OAdFah2GYG20b74QC0y2YZ11z1M8vPVA5NY2r0lOisznQcG8T1aOfxE+/9pDDh5wu4CEYbDQ
qA+Tfy4GvkUvFS8jjsiluT3GaNT+p/I83PQmX5NvdU+kCshHy/ANaGKxoo/rMwPosPZcBVfBVLsm
GDluYAZsVWN+egPVfMnc3qXnHYwRPQUs6dabEO2B/H7ZXvqpEMXwC+yC1v7NqC5ecTnfT64o8Hev
okGku5KuzdSMoFZgwCa3hNVpCrjbq9U//jkNPyAOtmYqxT6lrJM6GCBLQ4CIXIXNISYzQ1DKdIHu
+ucu8+B2TfbVHtvXNArCX/xAx36q/6QD2TOZ4GzUHnu/MJ32+KVBt8T6hyYYfk8DlBmXSMxZgXXH
bFp1u9Y3GH8wPZGAiy1OGPZowP/Fxkmm6MaESBAWNkw6vjQysc9ZFZPVhK2lugCSZBcssRhe6OTL
nXPQesDGMGRlRnuvQddBm4XONxoFaeYtX++RzAZQaBWt52GQ1zbBuJ86c05FtGRXE3Gr6qsGF1Vb
QoQkd4+eYpxNgRm/Nfxy79Y/AsE9tVPqxGMFJnvg3WvJs9cY5a4psVIWrfqrXU/v/Xb+nOUnVziS
xyHezTTtTmXBmtOoARRnhDg2hYMLhIDDB2IsGUKftT+j1q5DJdkqjxGUrvRxqyS1HZTDce9zQ6rK
xUOcO/CzGn2A5n63cZOBYOu7TRj/xLS/n5sYjdFmoQY7CAQoD7dNpgiXwBSvKmBdGQiAFdtPWhcj
fcKcKZnn+C9SSEXezY4JAXH1K0ldLaypYMOzsqJHTXNPNqN1S41ByqPyFqdMZhPIWKypLJ5CkR1Q
mw6jHY6EUcUAapBIa4ib0nW4P7VZhnXWjhYQF8aqpWGvBQ0eUmdDZTJGaUFKCRQoglQjir1IyGDO
yNzdMH+I1n2isYotXJFdoZvuE6Q6eiyoYSGQqo+Rn5xdn4OfGiWXz+xIM5drHhzDYfCkjoPT2hhP
OpnOZPyjiwrrAzBacQC67m74qaK6Gg3lHbARcT8ABCm67Gdyo/Ts4HXGschEoMIHHRI/UP1Y7hBZ
1amp9pNFfcrSOx2mNZEl2ibMwPWOzlQ3K5OiRHRvTseinV/COci2gppRbprlRz6Q2tcJ7cg41Bsy
xAdHgcXpUvnIvZmGzf5FNa68u3UK8IZ1fTxiMRzBoS8EryHlRs3ekbrXpDKpQAFVkGhvb47Gae5l
ugMPsDZbQfDGiy+Fj6ULvpo6mbG9c2ZwdwaPwVrOBFpg2kBX9IPfOpnevH7AaxHyO6Sv1HNqNizh
dM9Mq9umVd9taR+Jjl5mrFxFU/MslbHK0v6TXPwut4625Q77un9qMprERs2SMWDGYwKLC5a3uUuu
2P7hS/y0ayYehxyS2d9xNnypPvws3BmAjXfglmsbKLV10/0FJRc/jj+MRrEDTjbdZqHhPVNZ3b6Y
LuMRLdHe3jPUWRXVQ1wKB3a/+dXMARpyAYBqAJqwH93gs6kodDCt8MtaeBOjC2mAJkoq2mJekZ3E
xVokDMUqgIWDttj3b97YMcwpzH6lvbdczWitacy1egcRNsqPbYvIzT2YyziYMKviSez7xWTXJMcc
yxrY3hJwmLsg1tFSixDuX+NjXghXVq7AbhXkPOi3oVPBBoRo58F7xNueX4VRbr26fbJqdg75kinH
is8b6sX3sWSSa6J+MJMZBV47Z6ngxMv+NtrNoR4prmPhYm6N3j0wetI/4qBGtPARarinm5nYyrpq
3fduITENqcw3skgOlGXQ4RrqeKtoUl2Zof1m5GNy6Te+H1gHPzALCsZr/NTZx+BAydVS4wyu+Zg6
nNqmE/Pu8T96jxKqKiVSC8gO2L0HGgw3Gk64Oj/qrNx35lg+jNVpqpiQe02Lmd/k83aoS8FeO98h
GQOCyOIfTHwpeZV5Pg61BxKqf1d59tHkGsJjgfo4+srZSML0YDMhxYrqlCwCH4Vm7oYwSkc13FA8
yKI7j/i3D4ql7dkq1Vc4OFy9WUBvHQ7mAmxRYEmQJthWUeqZgCo8kCC+3pJOHQv/wKPSXFG5YXzo
Q5mLM+m6EHtb/ewxsBzYtzQoovSUsubBApsQ5q7wdtJV1EbHSSXfmqqNgogirlqXaZbqtTVlgV04
HYZi+Ahz8ZeXcYlbNLC22lUAiKDDktqS/Ur5Znp0Oipt2KG/d5llwAtHII5S8+L31T6LvGLbp9KF
JMHQCIoIVkTp90TppuQZ6tFj3gSXiUDFixwA9Uc0QLgO3kNX+O5e9iTXltwO6fjenP9sHaJFEJhD
+anullDRUayTGdSIJCkd+b9GhNlCWBy7bjE9+hMjbuc2Xwl2/gu+GKeXt3EwvXM8HtU00CpCh5+X
py9Yd9IndvLmXkhK3qIYrEQOmao3pwzzMic0w8CDPU7Rlut9sKsY0QNT8OlKMOSQOgo6UQLc75KH
yB1+PBtwh+xK89ibLsYxHMaRYOByaNijFtZzNpPxlDInoZXzVI1AxKCl2v8Bvfiv8bGd1hPv6zEA
TEEBwwo4zMXXytnPtZGvbA3mbXaqhzEHCdnHTYKhINlwi2Vs6seLeszHOb/UBhemfOjNvVTud1xn
TEZLSUxfuzuCQTOKb9itjSgWR47SgKbYdinlW7SQsfWgiekA8j2Ah3kJGcDyzSzIBU0j3iCagWVk
wbpq6XAPTVIUceXuovYnpP0Fqqk+ek7zQlVLthZR/B0WxlF2fYCiEb/Mo3jJnX+m552cfvzNOjvc
VQxUzKgI6o2B/ySlmzBL102m8Pr4HUjaKDjns3eKcod4cPmTBPJVl+LY0NJY1uo+9n9QHxr0DAyk
OShhbsGEFq5WZ3Gqu0G2mbja88iVxPuoVSsJ7ozZ+NEl5bXNsA6Y8Mk3SSUctliN3OaevrdEFQeN
2o5p+Auh2F02/4lBDx/TzzblKnGoOsbu3p/Oo+U8hzE/XK+T52igIsEMyDYMucOv4tMcnezQzaxp
fSgHiGhsFRpjgd4ygVdoP0MeLXAx1LtUs4qnSyFs82BFuJ4iIdE95cGTlfNqwiitsXRrxhQf/P1S
zB7PEIsDiLPZhDiUh0l6dcDWjijCreMCViZfueocDuYCqMrK/gk0Vqc4RTsL4vQnsid7U2YcTPxq
67G4B0vVhjRdY8VRZvBa7IEwyvYylw225siz13wGfmfLeAlpCz8tX3QaJ/dgMgYsq1BZKsmlzY0L
AlPeaZD2jLPCvcGL5/iIWpqQ+1f+WL+ywkvt0HXID77c+jzZrtpZs9S7pHB/My/bqJnWIYsw32oJ
eGdtBSbO9YddOdPvqGM2QlqFV7y/f1Q2Xhg3ubfk838p8+0qCYkh+YmNpN3WTwlf3M4YxSlNQR9b
7QLJNzW6WAqUKKMmgaXlW54p+lbC6mvxYvIbXJeJyXrBnL6dciGvFxPKRaDpKXPlp+1XBBTVcBdx
Hq/J6ka7rEnSfQKnpWGqxGA0ZEd0jJA6Je4P2CjxDDbhf+XYh6QzZgoB2icf50OXcb6ovMs3nGz9
ujPxTNPQwyeFFe5dJ/I95Uq4MvKEbNV6xMNzKGv4r4wFKox+pRbnUZU/k+ia1Vg5fDT5MVFhBghg
/iew8OEtgtGWcVuGkItLL3lmKwQUoako/SKH3tKKBf4yeIsi+W9A5R35yQ7JODEPj//iFvOgtfAl
GWB30+Dh9Gk9ZJiC/UhYI7I7O0Nw+1UB2OR4DtW61Hy9ZTI/4sk6WYAOwRYRpKgEW+SY8srKxsXu
oX+k67T1eGAcwcYvQq6BgjBLcP5u/p03H42bf419dC9tVPBehnrjV8lPl7kFvitWKlNAcelghJo8
RbtjDfoRhDCwwyJ29m32nPYOjm4YWYfC8g+gIlZAHCQNRn2B4db+VJXCmMH7P7TVvzToyq/Yk9+J
C+vKL4L83AfztVHAXdI6PujK/sii4KHJNJ9zqN11htBnC+MFA99br99UyM+IrI8iZNRg4vfxuPqv
yUhr1EiqYg8d9GGuu/80dYfzJICvRBSVF+YXVSDwH2K9ng3OEuZ5hwpDiMF2/A7+gR0CG5ggT33+
LDSYyj1jVl+Qn+ZH2X+4I2kXCEbnprbqtYYOOljWKSVhG3JSYJ4tWDVaPojbUn53pXiu5/E7Evkl
afg4ugbim92Hu3xInVOSvgOjOdGg91HBJQf9g4vQGXAjRU8JUKC8ZXEqZfpYVgXYcToIUz3YeBUD
Z9XnlI9HUC9FTSdqPlVbh7chNgwXo3vHhOkXf0EdlMe5lm+aEY2zaz/ZkTxJ5NwkTn/bflkjMNFt
TZl/9qNJwvciqiiFF6yvbPY/56q9joUdbNLQ3c2LeUtGdktinvR17eHoRLkk5uXsqExc2SmzlV19
UsC1PHrIzwrZAmn5HZ/2M1/WUenmMWZfRVUhBjX8zbB/9KYvvQc+ST8mfAocrpLBhbuk01qnLJo/
Awqy1raXgP43o4aMAdz4gB7cvBz/6eZjZm8V8ttY0bgT7XQ1fbhe9rJ4dWfffRgVrahenP0M5G7W
Tv5SYX2w7ISyDJXzkrHVxeNQ1sqLDoVMCPHiN2NZ9ucJTjaKETZoRLS1hMV9mLE1QK8qj964Eyrr
z1GOSo9Xd2+i2GK/cN50BOqBKui3uDOCWza+VjLnWeYuJfJ0WfwZ7UarveMsFS6sDjvirShb+qqM
gP9UU+yiujPWDvPEpq/tt45KQuI+NoNLjZtvpLKeDyE/5ImWZjyLYdiNWCaRN9zowfXd+prC0cAa
KteRRUK2dCw01VhTvIV9b505Nb0/klS8F7RUmKn5eY6CbzIqNJX52UNc8U9otrAjsz0R7ioR6sY/
04LyWYEL21J5foxB8kJg52ZfAVGNS8aA0STu4XjYdoCX+SI5ZklwofNW7q0oeu8tqCtLj8ZyLlA1
IEZcH9kH5gKJOk0PMS05HF0Knd2rNRzoheqQozCvJgkKphXykvLB3OSomZ6PMwMCqy5cquiSweL8
xsrK5Wj5mSG++u9+R7PgFDjc7cCudnjUq8QRp1qLZ56+V5F1GzYLFQJZY575NMA/kt9O21FsC0B6
q29t1zAwhxnKnf05wS1bC3UsU3948rR/LQy6AsL/hZ7b+E/k85835/OpbHiBB0IcXNE/l5xbQTwu
BlGGk6n3vF0mF2VB4tVzFSydvsTua6Xr5VsdzVbxikl+eqMDL+rTY2HQ61UKCjTCcn6c0WA2g78P
mfygzXCT6crspIaGZk2fBwcgSxVcB4WpukS3DvGIoZEqfz3axqtTSvxmXsV2VWw8QBSrKsAtzdPI
68QS18LFLZMqyNQJZW4F24EQr5hNWmDrSIcVyFTfXMv4khPrq7nmNkoej55PYJT8yjBPJTUJbjw+
9jkyF8ybz6sap+6qR5Bd1VxDIdA4xxEPgVYTlbBdlHOlijCliZGM7ESvCaFMijRFj/m4K0B/Cbql
7ALCUomLFvwzU0vB3NAnC3AXxsYtBkCkYCsZC20SNsiwyUJ85Q14hKvQvsJPTEcDpwqW466lTHtR
YxtMTKUjfqcKGF+uLu6EX6sOGHT+N7lkN6vjetTBh4JYgjnJZQOqu3amvnbA3olJk8SCwT4x1VdR
Ry9dFRnHhABux5W2Z9SkIWeHGSI6jkkFeMWGqWKPOCqbioIizbltbGIzuaaWzVrA8d+qsnvzu57W
IPhCBLgvWQmrKUji15FSFj4GzsEqt06tb3EJFgN2/iqqxJsDCBr9IucIeihsRv2wNw9dxK7J6FKe
Zp/KjIHgGQuhnaCqJV2My7HhctRSODYK/AMeV5E8sD8c3/I2VWE/wbQFjSPEhQa0z87tf4OlEAdW
ySUNotcyS+lfcgegtEgqqcsnE6fDd5R091lj3na6at3z+Kddnm7osQx5bL23kkFlSyDjzYjSS0jG
c51Sk50swUpLnDir7sJgIzUJ60FTI7ejauFZh2pDWiHp833eFHsDbuIqHPuLYpONDBL9FsZ0o/xS
H2aiM30vn0ourlurVefCy29pOfxoYuhdSyVXJSTkc+2t4wr5lwckwWTQXtTMyYEd+GZ8w/DgI2Nj
8jEd6yHNv5eoXzr0d6syn+2yRT6yK5aXdGV6AOwPqAhXOnCjDWjmIkCB9rz8QYzDkTU+f4Z2n4sv
0munm5MtDo5b/g011CQ+TNB4PHHPsKgsVxW6O9jbsuLq9wpVbtXM7RWAPjyg+N0x62MytFQ++B+1
8a+UI4AVZ1b8Kg8DGC+Bw5Gpj6KH1hpfvcl4AIa/cqDo2BXfEW6WiD1doFHnprqmRyr8R37L2YVO
fS8N8bgstLyceTzDl8xEB5NmwNUwwzrZ5vSCFj3sTMfp73NSzqvKule+ByGfIHPX+C8+FxgQit7L
BDYbnxLkTkx2d5rHPqfcYCFaoaD0UxB/5jiH1xRceziuPfFW1QbD5JAck9lnAT930zYsii3ps8dY
p2TB7FJ/6bRgd0G1FtzD+TT16uojyOKhKNktp5D8DUv9qFjVx26y/HtvamJiIv3UTRsgxqf4kZc/
Sl3VxoJYjZ+yCy8m2grVJggIlaZpIKKrnGL28dp3iDkY+w49oLSzSSj/2Y/DUzFOzkeguldzdJ8n
ET95wtSHsI0JG45hBTHCPkS9q15qbFCXOPfpALPb01BVHR4rqEmTkRagyD3zSSbxM39y+JQdzLag
rcQ6125DGLkqPpX1k4BffRdkTk8eSfXNYC0jWMFlPLaa9oxTap/lkfeExPnYDXbxWU0GnivwJXsW
e+Unl5SN5wT6WvvxRx2J6I7jGqO3L18F6hVvFMGgRDcebjks9k6bf8aT8Jf3TnWWpZ++m0gc0/J/
tbrYOYiS638EVdtuXP9JsGxid0hm2JoQJ204Q8iQ3yELc6E7wTjg8q7K1fxKraS/jmDlNxJPGAnM
6JW3T3wwJ6pg/v8v59Y9KRML1f/+MmtK/yG1fUpgRmwpMs3XiWysx9mR1HKqhsCpMT3ZnA2OKomm
APDcg+1oN6Z+jxMbBlZEUsfnY1SFqXz1Mzd5rmJ2Ek1dPEzx/KenetMbBPqNxTedIrINFvO+HQTQ
dVOC8ct+z4Ypwd0RHLotkg2gulFqe48w9enu27ooaOPGmlEyTYCNs1amEZ3ozpkgRi6Tb5B9Urq8
AYCy1n1TPBXWQUSNuoXNJwHJYJHPn+d0egizKAObh0N8QECkrgx7mvytnZJkjkcSsqYibWb3nOb4
fwff+qUhBgECCc2fTmhIr6LFH9t5FA1b45dBbXgQ9ajNOD3BPHBToJSoAW3eQjtd1SLyN3gbvs2a
AqBc2kwL9l3k3ntUl/0+JZsESYrYkgyX78P8ab35ohLjMeyNX8MY410hkFns7t2M5r9SOm9Dih/I
6uv3wCz/UgrCKHB4taalgsizP2xMousRk2drOA6btBFAGjZwv0PUqfomWAEHOVbC/68zaiqhTfp6
nHjhAdSrxkm/DQuNkMk4ij3Kwca03oq6PmJY+9Dd+Fv4wY5BmgI17a2U8pqthVkZBUCvM3MsNoVt
nTrXYdXaK9A4CWwNbMhLwU9sEJ6kmm5ui/98U8LadIJdQE9fWmLBEHy9gVCXpo1/K3ZuhkFDJVtE
3lnFEVUQfpvJ7t327hlLWSrrcEfbY4xmDjAnRrLAn2qBmMqdeQck+66W+sA5+J19ujly0jBZdO8Z
ZdO5ketkGCD2wqkK65sdfVkKZdtULINGBuyVHLxDyWAjPGZjI82/HKoTEf/dApp1v5E5edLSBjPY
ocxjgzaOjgOf1XioFkl8cVlYUHkGLakcbw/zMNurMKNyx3dDRQSflKsDR7kdv9loddveok7jIHAr
w/9C2iyLDT94frbTcMw19WCACxOSO+A3ukedWWubAagLHlmMPAHrXw10M5lNwL6gDGyy5NF9TgHJ
zcY/U1O7amQb3ZW/ofLA6mHmb2mAnVrGscUuPnmISM198JkoiXLd6ojoHreVZ18YX2SZDyPo3gEp
ZcB14yu+B8s2d74O7+WUvNS5vjloGBCGXuLIeojJWFOASXlXkDsvy2/WsfHg2m720ptYSs0CXJWJ
kT3B2wAbfK1dTjoEoudRiSP62Xvve1fXVxhbis8MI9Q6j82nOKqPXj4So/evjluA30leHEjDopbP
uQ5vSnvfmNOfA3mvat5GiLnmDmTUjJNSfyo1XcFUERo1xGbueKVCMuZdaJ0hL645E9aJmostSKWZ
5iVzCwroHVqAmvl+xJUgLA5bMVdwwwTfXYjXxfLMY1IQ+7art47An0MZCsV4INH4Da5USn2glta3
KWOEVM89CpVsue5sB9KEqzR4MfVzlpb/8r6b8BjZLGqymxnZfO7E9OBn3ip0/Vc7oVGr1yQOmWsU
49paubQ8qqmrQDzyPHf6zqz/l2sBsM2aKVY12NELN7nqIT3z9AMvNf+5lKewuxiPsbx1kvxAiEhg
EK+P8onq+Ix8qUioQsXWP4voGmqxdQREJAxO6xEgI7GUUtiPEQwYLvfxKXETFlfweXRYYGmxj3nU
27w5y70l2t8UQhDOKjSohA9fXSCE0gJTRr58ylX80VB0jMKbUYazhIJDXbFdwHSQGMW+LSmDnXxi
f2XxRb5OsxPvLvSlFyuPdvO5EvrO8Et5+KuwMcq1ct6PKb+zYT67FsFfDgXWegGM3SBheUTND6mx
usA0HWBOU1xZAIsTZSaKZ29mGg+lDGE1mD7YNYUME/kW5JojZHAUTGuKd67NToPRjARs2r1WWVUc
EiAmtF0+WbMFIasYwm1sZm+E488JoYIfARZ1SKN8E0o+YbNR/Aubpt8pFw96qNnc2fGVJGR9lbKN
n3qpbrrsb9QEEFpPrF9u1cWpx4S99QEdcBkAdEnS5zFk+T/G3r4KiJBUgb9O8W/1kBo20qebuFSQ
rFR8WQgkpyrPxGma5IcZs2akwFPtTJNlcZeF+U1H2ckcxmxdTPG68N30yU7DCxEa1t50Z9gksva0
015cv043RuoGYBSd+hAX3MFhKFR3ifMh9nKQwAXGsxztDYUH56QlU8aPeMa/ocKAOdbdm7axxhm4
QFTsHXFe+VDkEZ89ppuSTpke3swDjKzTOBr51bTR1mePyJ01/jODqsDe6myhZ5BndDDFspVunRlT
rBq/pdtzOQllz4IEW3ddzSBEgG9wpYF9FWXuIzi/HQLxz0ijxj7F+/nQWVg+UvDeUAvZi0DTWpFh
YiFpz4pvI6j3RnCtTRdfxbSZS/KUknfBwKi8DRz4ktxT4TENLQN1T9n2aD27TeXvy0zeUhfQCO//
rVMOHPMhJweyz1oKDGky92mSqmV5rfvsPzaA8Q5y9dGokuQhz4r33ObF14ZkdrgJrT3CtHS05z+S
kJruOaHpHBL8uMlrV48tbHX6AeHUUrKC9O4y3AUjVqXJY8OtpuxfHfsEdEYIaqTtHiSf73Orf3OL
oLUV+xyxAddqYL9r78fBOIFBTv8ZNZmYTmWviUi7pySrLmUeZY8yb4AL+3FFUx6eP9swb2NjmBeS
WQ0ijbqLZujuo4EFbBJ1eRinvanDYd1CffJz/Z8xwI4OZfOnep0/tnL8AaIaPxr1V9/Au6cHCBME
kRofwUCYFKM5zlIcQMZqO/O3Bm3/xZQwrr1a1rgiOXwz1rJ4MN44w8od3pq/MeOy7pk/I8yOxS/G
ccX7rqBZkPpsgD80CXa+gTDb3MakeS5mKU9dsYCs/PJxLjnxs3kG2Um582yH6P6DtXXhDa0Nowcs
wW66JwZq1xWU/zl4wpNP0SwtQmXQvEfVf8JiGdyI6smXEH5qcpjkKp7mFDJFIUtrwyfiJWd7klN3
u23QCs2YJLhg20lHN7YmvHERrgi/CbzldfpaJ/MHWGfMX1a3DJpLzsllzEuHo227Yp1V4avdu+Fd
66XKjLgOOtbGMTxopixa/4+989qNnEm37KsM+np4QG+A03OR3imVSimlLN0QsvQuggyap5/F6sH0
wQHmDeam8OuXSiVlksHP7L12awaIZkPDpBUzrV019hUGN0QN/tCLfdkW/R0p7LoO+uTGIz4/j63z
Okh95UloraWKToWosmvj+fUlRAFWO27NyJb9oRfr2dV06nyv2pGLAkre9e/XRjiLWRbQ4bX5+e//
1ufPWVF9TWUxnf7+ReHWPQi2kSjqceSB6XgbTUggHKNlXOqC4pDI1FSjCDVanbrEzi8dOvojTeMZ
zMgflcYwieLeXpS+/xW6mgR2gvoDuKe1DBsS3oDzfnikGW/8c0LKKmN0A7aYKYe3qWfzJjAfGgxP
M9LFtgQaGcvMyfKNwxykc82D7laIyVS0NThMDkJTdAgQx8Yc7napWPaEgf4OsA4ok2pf+yrXYeOl
w2aovMcyv/b4vT0tOGeJu64qPeCAjFZ2rX8Ww5dZXZquq1eVFwX0Is2j73fuiiMKhrK2jmSLiiKd
900jQ3QPeSSo3uCr8J9QlqzzdI5El2APejbUAxZV4gzyXcnzK2xjMrUr44O/roOXYwoTWB0J5a6J
4KrUDhHUOJ/MZDknwWoIfYj1ZWkIRqnrGx39fucdlM1Sro1ASSYeKLGpda+g5ctLN6T6q1V9N+iF
toXZ43WvujcVZ/VpSNsdumVUJ7W+sgWhKU3UBOu60k/CZBTBHoOJepHdVZHKY1sY45NleTXvMMd9
jc7WN6iVyLiCTWKyQXC9GrR/tZx0OBw8JD7HqOe57n+bAaVpkOHVr4Tx4eYpKzKelFn41sZlBsxP
RDfD8r/MUr7VMPLXQnq8nsWHlWFksKwZh1SsQkfSIpcKA2ra392RPXxQk4rWhGC6JutB6sWTCJ5z
lRV728QumTuFuFm1zeyfv0t8+6GPsfw0ZgJ/qkBMXOE/W9iDRVmROrceeQ2kLuieoD03XcSJ5ltV
d1LJ3U+cX82cLIx8qKHYtq9hipw86HJwDBWGymSL7IPbQabO09TzysyrPq3SBjB69cI3LDzVVXlR
ZRLziPJe6mD0fgpjNnEU+aVAWUYVol1M7rMNRpa7VcUvigoN9WTPCcUqbd1a7JoM1zig4Tomhvs5
oDcjW5ARp6/SF1gk97RmSZLhW1+wPYrWuc7DyqjlsS8xpmgms2syXmJuBHwM32bHloYLiQnOB/K0
4Wwo/SNBB3IyAvOhdSnVJ9BcHJpAe5wJ97PXR0xekzupHQ0hOQhiEpa5wRTPJDC2+TaopiWRydlF
TI815dlKmzxtTdDxBkQDryvgURLFSiDcXbJpVNNTmxgEyeMUX9F6Kaph72Bk6HxKo3nX5fiLDxAh
eVxsMkm33oF/aMyjTlLLycAzxkzh12a0ifGFdakv7GsGZIhWpeTdZiq8IBj9U31NSPv3trIA+6l6
3RLSg2kvqrchylciK+W1bqR88yDEDL37Ek7y2W1UgINH31aw4FeTfR4jpfaE7cUXV0egHeFJBE9f
BRtHmI+IpCrKSt5/8BHs7OB8lLiOXZrYGTrbea7DS0lmods9h6ylcEq235rthptSc3Gigp7FOHf0
cipsXWTvqIvE1qzzE/hESllbcgIZLrbQ4NtuA7zOedPtGI7n69GiUqiYu29sq3W4zIH+JEjtN7VD
BKwbsJ1Phf9kp6SYubJF2MhlmfqEHXgCY0KnChcUUw5FGu2tL/Wd6T00BmZtkhVnL8BzL0mnn/Ts
DHrwtUgY/rKP94/uQNpm1MevGXZLBl4mLWaKoyYfamBCBY5UzDKI/jjMU+MTiCdxLnXtbhOEuywp
sVJndArsuX7MsHEgBbjsOSrEcSiSIALa1gdh9pfBZRrUWvoLOIarjO2XCIsl+hl/l9fem5MNSJFz
psbDAJRRgEfjixEEha580N9f8dzmGzNMNmQwHA1GFzvTtnGrgMpo4vYWxuV+EsWmcdVH0IGLJFIC
7HgXXaIoO8U+xzI1hOFP116l24I5XBOZu6Zxj8IQD5jrYBZjuZvTSoWkxSzuvrFCpRugMJOHFjLN
Mk3Eb6yj4lRz7xHFT06Qr5Qkkk6UyCzcBrgJbMS9HVqPY8xmsRcrZ3ZSyzTOURnIYa0EkhF25GCj
17GBfrrxStI6whfPkV+OQd7jqJd3O5fNR0U27OTrRII1QGvBO7YSNV2Z9i8utAFZz3kZF1EUDmKZ
6CTqiphXbGgBTpJQHhna331fP7OE3IcGkQ1d4PwxFAWmcNSRxLOrH3rXDrS0MLhyAl28iy5+8Vyi
v+1gw7N43Xf9R5Gm1oka7wolex1+WIHzGo2zPaQf/gBKAtEyRl8WOYzUvc9hBUBtsCBiQcQLuvpW
1OVPqLW4XPDhWlwO6YC41IAwEmBuobe1PtAYMgQrqnWtOxo0Yq68CklCGwd7Udv2mik+HXEjN77P
tV0rx5ojIqDodfKQuekFcHnD7it8xYianFjPrnuGYkd9dPydl7V4a8gKCtnULvUo2ZPs82TNdnbJ
RbRqHO2xYChWBsOXIQfocG+6dBC9N4QEt7mzBtpr8/afLXTHxIfDviyLEmznoD7MtFvP9DQw6NVP
I6ZbQ0mZRtWDgSJ3EQG2kHh9h7p/MEbw5EQp08fwcMR00RbPFHDJbqhyXEU0tKkeB+uSdfWSRW5/
s/MY0SlnTo2LKBIdNSEm/MwtsqVp+UicC1TBnUA+bCB8oEqILBaDCA3EQqDhSyaGIF1NPGUO5fDv
gGxEK8jZzv5a2qgtw+jSiXRiqTqgWCOayevY6wUsClkl8viLLJToKAvN/UTCwjr2eVgzRfm13elQ
+KL5zudIKDZXTeHItyqpy32mJC4vxcJbFOiUIzoD24k+isBp/zhhzA7dDLQXRBDUxnFdbxO0mws1
mwsoc8KVsBUxk4gJqI6I++HSoZBkuBhmMQgCD69O09bPDr739YhS9BHmw+XvlVPzpIXvQXL58Jrn
2F3grWDvoIJQOgtw9IzpRadIOUcK1Q3MTcN0n0gKYP6l1d7JMiuom1CfkzB7yZxYbki7Zy1JocNk
qmVsM7KtDz1CYKkNl2Y6cduKNjrXeQDayZC7vqrJtrOWOTfKktVutGLkDb1XOufY1I2DnlyZ2HRw
nMrqCYiguR21LgFSU4FSRu29cr223AcTY9nG0/+MkHZ/dB8IedsYZNaAzWRnaG3TyN4SJ8usS+Bt
A6F7lbl6iuxXo/SMt358484+KkdBhRSasesj57dMfcAZ00raJTo3z+fUCr/RlgNNDDYIeFZ68NgE
6mqmpb0yTVUQmPMcVUxxwwm1bQELU40WeB1teE1ZJLMkwrdSghFyUopJY+mDgqoanLrxzJNsk4aA
+L47SzkSRiQzdJAG0ngxaIve3pDdDFrCtLEABpxlNcpnBhas6iNGUXoDXEKzhmhDtuAHPJelrPxb
3GLt70b6GgNja5uVuHd832I3IZ4al6kTS9Fnu0vulU4KFN2vs+vUdMRnjpwunJ76rHkFTHcdSeNG
HvbQhmAjnB5qf5CUIwQy4EWWFdyLjdPBdGjH9ENUiLo0eWO1zA48QazOVbYrUVZM8X00mvwBKS6u
CBO4gea9tvVlIlj44BQjZx3IzQ7TKInXuJZxP+cyag8B4cuHTHHnhKLFweXp9iZlxQrVydjLrOWi
ilB6eenk76JgiJAm8WJaKmH5F4McyXhGdA68Da8kHCfU3s2iISvVAinieFj4OcjHCG+GF13py/tD
5dYXTJ6qKDqm0DG2olF/KZCGJyGnAX7zc1WrL9LEbx1KuYVXtcVyyogVZJk6BJhtlP41Yg3UK+O1
FF8gel7zumHqYdnr2g0/onEgIC/hX+w68ShQLQ159hbn25521YqKY+ShbCJJDmnLLLJLnTMaKTz0
dveaseVHsIPF22JgzlJU7CV4yaax3KUuiweQxO+FUx2jjqRac2qJ5EscLK49ThsDmZaI23M8KHbA
zakOnWtDEqGt62j/ZQI3L2JRCo0Q1i3KM7YTjMTaLr74k7mNBbEhcRJhBDthOjmo1Aezbcb9njBm
45ByiyEOF9HBaspq7bNJOuXSpgmth+bZgAGH9jYj5MEJtl5E9LFpIXfB34uNA6VGWKQrPMyY8Aad
5rU4xmI8JC3hG+x8jK3Zj/wzvB9GGjwkRkrFlNHnlBOmQb/QGROLfsXegVScmk1WTD+cVGBFczGu
Ku3F6ge4eVW+cCcqVQsU68qbtPXoVeMKmmuD2YjM5QgIdJimZGSHSCtMjxqjm3g9Yl7g1r+EbXbC
BeqelTB2PAHjbSeTtx5J0zDUx2QS2GhZYLlC/ali5A7K8lnRB/w6hbg0iodlP/kn5ADcrNlE2mif
P08+0Uix+vOX0Y40uF8m/DbI/06UnDhuVbDoBuI3/anauUX+iWNVwG2MOHk8wv6w0TwEjLn9phOk
4YTGRiaRtrRMbB1tHPGrQlniHtf2YSjF0hPdlx+laAT1ABEd63EGuWG7HqwaGAmTRfIom4PDvfIs
KwhwDJnSB59XBXEnoh5e4tqrfhH0MmszwrfEzd+GAjsbykF8whOdw2RgkhWcOdEEPUOVyDKiiM6S
BKaeF3rViwy2RQdkwXNvKunEDqdsthfwczd21DlvQa0QV2T6J/npDPz8cHhsfL8+ZdJivGJO+qf+
5sZEqEqrd1YtSsZ9lcRw24Ph1ahPSFCGN4hgkLDauOUe4kOsTOSBOna2+fuhMzBsANRdnMzQtfc9
rHquTFReSny4ba89/PuPWHf/z4fsozkfLHfY/vv//fvr3KFAm6szlnPgAE6Lv5/BLqU9yJa3vB3/
/P0/DjkJe9EnRO6xrnczpGNuxFBKyxsfQUA5X1Sg+U0CCv/LHymBg//lw/mzf78uysyZxwJYDq0E
3G4TNGtjbSfVzhxHG3kvNJtlI7LxxR7oCIDn90jpDZSucmAOa5fekXM63BsZNvnMRrYzzLz0/i7I
QJpR1dbCNZMXEeXXCWsRGByDmX8/dwR1dJdW17IEsX6nqQbglDbjYZpw0SGQGg9jMQcBev2sdfOL
B1tmuDB6xo412yBGN6BUMAZQ48W0SkWN60jEsAeIOfCsM5LSn9qJv3Loe3TH5VoT2nachXZjiVbD
93v4KYyZl6Hqpoc4TtZdNYudk2ceGt7GJI+h/ZvqTlSGLruHoaqZiS48cUvqtFvlGnHkUxN8hPVO
MFdnPZeYpA20P3oyPHO3PMdF/dI3xnPRB8/6BJmoxqUV9skdxwkaD4LkYpPy2QJ9kYyfRc1ozql/
igogbw1Vq66eEpcuc+RbhJ3HOjY86xkFQgEBRgI6EKhjqan9fWsYA2UEtLJWe3Pt4QFmMW1AP3y0
qUFAvPWa+sEJErbcdb7zYljdwogTPG0OSXTwn9duTDZrjjjEdhFh9ChgLLZAbe3+qAwIPREIKBY3
oZ4Ex/kn8WX+yYQSVUJH9ynSqF3jMUcpI0agwnF+1ePZH2Q0u4L6CqDfAfsDTwb1bsVcH2Nqgmuo
XTgSmKNq1oLGxYDQYzG1VWH4IRPM4jkxBmsgLFCF7yqfntlSNYvCNwHYuDWvgxmssq7+0+C5HikK
V03Ad1bWnIUTY+/QhPOoa8MTJgqLKxPDg5YM9envH9S7Vr4qY3dn+Vqxrya3PjXzHz6IusPfbOz/
nyPewhJ4Geuff/7jq+rKVozXnwgBH0Hg5fyp/fc//2ET4v3/zhFfxh/f//2r/xUibtr/oeuchL5v
Y4axjfn7/CtD3LD+w/Ys2wtADQSsl53g/0aIm3zK0S3X95mMmsSNkUkuGc/E//wHkeS2odNt62bg
upbOp/7XfxLjHv3ARchHFBHyv338P5DIXqBvt/Kf/3B1ew4I/9cXzr+WZ+muZ+NicfmuvsP9yc9X
f31cke7z9cb/5ILpIGW4B8NgzzUw7p7mTDL0/H3vvyp7vFS+86MjNgvR8grZEHHl+RQ+KxNR7lmr
wm0wJ6PMLtoQk+fqTqoQn5+nFFoenprqze30jlLo0HmTS7oWEYoiw+unMa+oynqf1Ua1swTqismd
paZEBYAcXJQx7XxiajbfVt21knmz632NYgQS05EL5LsLx8jBFQrmh5zF2cJmJwhY+ZTI1j3Gdnix
W5WQAjSHafb2wa77nSTOa9kXBADVITe3LNa0PaASedyRs9VEUGld4O4LN6jYNBje2k1oL8aEqskt
vauUfbdLo/qgFwb4H8sjsw2czhgzmGvSM5h8fU0y272IUcr6APxnTB8JSDZylIxqPDPECuYP/wEA
G+Nv6e4TDWjLvi/RG/dDuQOk8M0SMKXGrrfEBeJTnL4HF+1C1tTfIaliNp4fUbAvJB3ptRinz1wt
4Uc9+Xn6JZkSLTNKmHmM+GhWIAlGzHx5SCIp07o18F5wKni/c8xcYVHvfSd/Nxv9Oa4yi4xD81JO
IyPJ5Cc2vb0fJMfM8wEXxtOyc7x1AvLnBUoHs1BebnZrc6ogHpT5NfLSdgvOYVVX9BORpn2UKYe7
Zx67oG6OvotZzBfxNZH5L+rRXcDk3DKSXwdlwdId2mYlG+NJEOrGmEZ5G2/I1w1b4chrH0ubihto
5ycitBSNgjr4c3YfxjyKqZGuAbTtohuh9M6eaoYKh9DCpTE2kDaYUGyiDum27zPBGOV9MIZXQpRf
pz5iKAPOKR26N0phLAJF+WOPyc1JKsLcoNjFA6AdACNLV4f53tNxoN0CBMCgDj0HaC1p7dOIsb3J
bXc2KQ3CLLslbqhglUZn+oxtKDNINfmw9+zZSu2DFtUIV92ha3i0++bVl7G7V1qwH4OYrUpa7Y2c
+UkFRYT5KQC1ZCNjlA++W7/OpWbGpomFBxxBrAEot/v3KqjoFMz0BH8AeOLET4scT1jpL6Y1zFp6
xVgxad55Gz5zeyaVp959HKJdlw33RkGYzxPtVbIV27Qp6xgZI+1rJaHb9uB+D/V0rhtXMlx0rnhM
H8laGpi5mKdSviMAxDnVeT8xMPKaAMdlXBeU3KV+6EuLhXxYEO4TfRIcsyLTs1uO1dkTwa2zi8co
GpjkAEhHAPxJZNpDWaPoyVps1Il4tL16wYbjJ8phJsfRkWj7x5SMB4SoRBGgEPZrurkowXMAbt8y
VzFK/qhDhVd070z32OK2xaVrg4/MV0dsdY9CRecK4uUBN+oNQA7EyxkDzP3YFk7HhROzysKo42Ty
sWNRHwxmtc2V+6f3yNvss91QwOruMHMjkd+nMdsKEl0WWTyl64B3tY8qcXA5d5eTmV69GuO4aeYP
fz8o/QcrmonbrArnf7qdR4dpz16JEKqvsU0h3VF+LhhtWOzgYdc1d82rHnn/IzYsVYwzGbX8oJl7
CSMDoBtuJYhWLStVA9zngwkcsoAUAuqD9BwAxRMKcdcfw13OlkglK60z16Sb/Pg6F31VTdsRa41n
pgj4k2KnW/wEca+abSznf1g/VK3zAwbvklq+jVdCPRc6hoZU3ToT5V82cr9ZMedZand04c1hJHkx
MzGYMlu4CTHSY4YVgmTvVCFAWhmN/IwS/ZSng7WcgmnVqvgHCsdLgTpyTUoIQ57qqqwS4r5+jNgD
MFakjeP1iLiPfPyGwvhicXzSws5a2JI2Co7CL+1Pvyir8jYr7MycTK3M9lDULmKjGzdNFQMqaq6V
bp2R2mFHcYnz2/Ye/l3cV+PKE4/kR3wRowZKwJ9ODZ0ZXmv34tX0+biGxDJRZ0c4D25wJHR1MdXl
g+El72nVvTcAGnDUL7sEs2a/7zJkgkDUyaSMi2ujT/cmwUqK/Jwt3O9sDA8n8DhF3R9VSSwGtPGt
kW6FJF9nrUK+rfbguxarVsZWPTIRDNSzxz1Lbv2IwTydCHbOtU2BFmpyyluaViwIpfXco+DGz1+O
Jye2+mUNFgHr5p6UQPMsg+igouqge7gauFuc1N9NREWMIH9spNIlsKnV0GAZ9534roKgX2KXeZ1G
6zL1/Q2y/7WGhrMI5HRKgbsBc9sUg/laKo3AAJaL4XPKI2HLPs/eFhyhnu3vhP9jUDCXMNxXTcsU
GaUCu6f84HmDi+KGAYmXM+0fHI0FMMKePrvJXrT4RejpUTyinGNOC1ztJLv0z2TLTei7JBd5j07f
Z6tGWbfB8TACdERoDKQY9zgzTOxqRKm/xXF0HgimrXUA2LRr69b/KfsZOBYlwTIikhoJdrPXJmSX
qQW8m+GCF4RMIXPzHaKktvEYlXLgdq3kmkH6GHW3rvfCjeob6Lp9HZyqkpG7TPLmrpjM82ampjIe
If3t4uSq24VJM69PAOFgSE4jrsXOGFmrabFxmApHPwxRyqa5b68espejwDPeDDUP1UCwk7LJeyCS
GawF7iRMpLSCRQz+dlLOxp9sYsJ6gyM++CJoj2GHGPsjAF/25RMufKQiy9A2X/AzmktVt89FWTJx
5CBU6Llrf4nJPYIUN47FI/ln7bKzR31t5Paxi/STwirrhZQyVbNBzvgTmU68TrX3opDk7mp01e2Q
qaNTly8cxMl2CkMcW4XO5J89r4Jf0Av8e0nebxBzfnU1on9RDc/jzXRw0dQRTWJtSew3RnTQ9WRn
GgwBmljbtVpxzDLY2hH1BOYvpid08SwA+19MCD8yKJa56Ygdv6W7DUlWylv9CiNi7qxKayHhvoZV
IrdAbBgL9enBLuKryxZ7EUqQmJNqKiz+E3FACREguPCcjajHlLyFFcbfFY5Z9q3X2GnNnd7dVD2h
DvWBYru1zJapvDvpgNYgagV58tpCm/irOo7PYla7GRnPj6rkHvUgbcLVaGYPq0k8AZPM+NqxSOCG
gzWgXwXgf87MYFyGSXHSGAeivGR1LxBaxTySwS9c4busbf/ZrtHpCmIYoqr+qpH5UfKdKqRiMMP2
8ztXDR+977+JmRpRgqutzQbw6cjJEohdBLFO6OWTPU4vZFMdEoLv7cIiRp4bITQeQdfa3BGxgdvE
fpa931AFvNeR9aM39soYLrbVw1PimK8LBDqQO3lXw43dA7tJekiG1pEAmjeVm9uIIJtxIvsgNi4h
P6tetbsqiNBT5k/uyHZo9DtWzYhMWu29G4VzQv84mu13UJCYLeL+JuDnMpIh8ljhn/Rewiydi8Dq
CEL6ifgbAEXT9KeEiMr03TvhgFrrTn3IkPug6fd3f9+A1m6ObT1+jHWM6afdZqw7tKDVZmjxogy4
jXIgkEuT3KVYkABQMH6BG6KTbQ5IlnpODwFlazdHYOk0En3J76UDQaxOxPX8wmo3dlFNGmYw/mo9
kcVe8QZoxVtpngISYJRXw7ikTvQN6ku5WHz7uNyIPiVJM/pWMZufbng0ch5kMXguSsqwtkPMtqQx
OV560arkTr7DSY+mM9V0uYsjz0Rr8mnZUbWu4G6tEVxsUQlB7xsg04XtSHIRiFcn9k4YdRB/TdML
PqHLiOcBDZc62J4A0ap+1FSme5b+YuWb8c7PIG27XC8oqqedq+fkYWUPjkiO0Hs3GSF2jZ1hppXG
QenBWzlkq9ZgQ4Vb7rmx3bPmmpjaCh4Gcd8hHA7USzLx9O2M9GkqfbCvzlsz0XJxb5MIa8cH4lM3
fktq4pLu8MwIhsYqUTsVu+uEpbhFgAl2KRbcsXqdTPlikZ7TRybUfPsylFCAeerwQ8132twDwkEK
suk2RMYJ0xny45bpYfRj+K+uQn0eNOJoctxTWTY73t8JB2K2HUy28Ol3ZETExBcessosP7R1cFXC
+m5k8TJE+SFu0AQMiE+y11BNn7hWWtg15oIW9FMlNb8jDj8IkukxnTEEigVViVsDQYP5oc0eC3Rb
JslodkYuzcQTvGDSv2jU+AdeFc8R3fhtSPbZ+jqlb5XuiWRxuYBpYQ2hQ9hxN6S7ne1ieqmz8gd5
arXDsL7R8ZKJoe8gNzn7Qb2Y8GeIG0uuQaAuVWgcLaWILlfiNHbEq3uIRlt56FyWXYOyDhHzBeRG
5NCYfovIKF6bdsAjKaCyifyQADWbyElAQmEMV19z/0Bp2GsDR0UplgqZHU/r7lenzh6HEXdTLx7d
FujxKEm30N/6CskaWxv2m6hlzGk6eG78k+nVQ8RqDzs9MM/G7SDX9JuucOy97fXP36i5cGN4oLiC
/JoxmFgwJeNwrYmUsc1HJci6C3jQw5Zk4RHgPELWLSvEkJp/07vzZOs7L7Df8zL5gYTMEFS6igbO
UpgK23smmcfWnXV0RkxEjhZvUpcUOIlsMwhe0UAizMETHnoSaoeFQIQaR5sdRE/gURlDIHu0Ouuj
gknMB6RYDrGxNAbyIbN+Ps1MG8I4lPgS1Dh62e9Wli9P8AZ+BlCCUGJYZPbVkQrmKBGYkmQ3kjPk
hsOyMDgWsiI/u3GJPKccLOxuFkPH/kVRae1AHZ8qU1hrnjvZAi7utRdevm3q9DketGBRxAAyO6xU
o4HNw8idPyDBztnkvRgVeGLcVpvSzZ59mHYoVLgsfPcJkPHXJIuANW2O+ojdQRkXxSb2HYTILYJT
Tz+B6v2jF0f662GdVeGi9vN2ZdqMSWLMQNBRsWTpdr9orOE6mDCaMCRWVW/w6DLrjbLgbZfdcJ6U
dR+RXMmUjXtlls+Oy+MtGPrPHPNlb3bozcLwHc54sqVkogidINwxssgdYzyEAKVYofQuaTPDobZ6
7BYV9mQRohopL/ZEJ9ckbyOa17ybfO634Jc5y7eWGymP8xdtyr+reHrtUbRVaGIbQNkbvffxmtTR
psQQv2B1sw7JlF2lI0FLnKv7aNMbzY9ZeuiKfLpjCkOGve50cSfz0QssNv9eTPVBIgVkAjjbHWfs
0E/hNrRME4Rvna/6HpFaeyqol0+lTx9QqfZbN+1s1RkWISqzyEKGoItiyN2215DykxrPU4WvBcnX
r+XuIwFSPSb+jjpj45AGQGG3ENU8Hi/yF0NWkunxunKqH2FiGWoGXV8lFU/nhseJ6GjYIrGN5nxn
IUBTsOg+MG5Iqz5bp676Y5v+W+4xMqpAYeglWZh+z2Av6EawRvCgkJ8FHDK41pedlBanSxS8JDz4
k/CPWVvDTpXo+OBJ5j1plHqJVkGv78WYspm0rLnkiD+miPRrU7BUboOtZg+bnMOAl7gCtepIln86
3Y+nb3qm9Pgxf0cvUju90e92+UrPQ0MZeawgUvo9ASYV5O9o5BgZ242Yw95AhLCHJVjJwEGZmyz5
08m7q9QOD3KqbkHRzmMO817m8j1DljsG5a3QqmvfTG/EVpVZ+ZZwfGS09DTmwHgLS/txOrxvdmZS
zZEHjmKkw9kjjXyLW/E3nSW6VGYhusRKLZCOHZNiOBkll9c0+B8Jjh47IiFbOsM1jVlplnOiYEJI
T2k8p334EmikgGhW9S5f6xrtTNYO8/bfZGFE8qeG4S8eQc5akmV9PCmktaX9mUXlfWwN/L2O20La
0rBLeRZ6BSOF/WKFu8AsTC459jVp3l99xJ+bqsfcbyfdG5Cmfeul6Mc4Dlnr/tpyuOkhaphh4J0j
gwsnlv6gW/Oer+Z3ynDjXT3mJSgAlmGPcCPt+63L0e3m/dmEu4iGCk5pgIEW8y/IA4aj1FqHcUj+
oH4F869N5GxMp9xiT2nPqCZ3eBRW8MN86o+eM7uq84Kgd3NOcLDlA0nrMek+Wr0VXU+HGNYHi/IJ
2dSPn969ZOq2SF9QMzY9bUz2WGn1gQQBpOJFuGdpXJM3bN5NpOaU8TeJXInz9KUY/dem8R5iMuKc
pHmuTf8d4cM4L2Iq+RtYAp5eEuxK3X1EjvZYIcrWf0Nb5mx0IvzkGQRnPfoN4sShdZXz3JPMVzP7
bAPzXdbDJePadXubXDA337amNm4BA91tTuuFI8enUVC/Nw7DtjD5rVADrnuPZU3lNQhqxC4IZvDo
EH6Z9bDWQvVXFLrG6f2Eq2ufdEGMzR+0YGwQDjIRGOHrr53Mzwh6L1EgIDMGhb4ap2uiVf6qld2d
VsdGui4Og6g52osnfVR7tFDnxKOyTQQMAvMPKZ0MHtwyWGktltWU0yhKoNoh+l5KP0DTTHRQ6wf2
qjQEKMzG/DZUhZNSSuj6Ob84JK0pa3h/gPAGms/UyzjLsGHWIVJ+O54QzCmReyRyp/XT09i9pxEJ
tAI9InPyd6CKqKbeOw20TGezDZvcdJHY3mshsFrkrrrWDs2MNyRvWOzIP5Dq5NnBnDHiwq072cMA
4TSsPrl8HeCYFLo8F9TWbKEbV1FzCexLBxAtUrfSkth+kqeWeUuijDVLfMyvZvSRlPZLn0aU9NOw
wp23rpv60YuiLxv9O1s+CCYqv+Uat0w08aC3GE7pbnEafR+zMYr40mK02dflo8HP2zbiwPEAgEQJ
uQxl/TORv7UyBBILLmImNt4RndVatygF8l5dLFMi6OWmc+ZRoRP9IW58DwWQBwNEPlH5HyolncBq
iZgMZml8sHDTYnbZjbfwB9gMfHs4ToPiiYe4eN12uJLAart5cvTz4CGtpWL66iGpAXps2fhcIbEv
VEGGIlMmJu2oglSnrjKpnkxciiI1SGqN0IxDrXoA+3lRfrrJBxGsR1pJGIK06H7fPSr3p9PfuSD0
58pKD6Q1lmCFjPfI9xDgqOE9VSFlVe//b6LOa7ltJcqiX4QqAI3QeBUDmClRVPILSpZt5NjIXz8L
vFMzLyxRkiWLBLr7nLP32peM9I3SRaQxzYa5C3trHQX2e2/y7jMiXrW1yT5qkVjs0HCKvNkXaKQO
E1RMuPTvk6YUpUKAqmKZ2etIGulEdZ5Dl8SjFctrhgDoj5fUOARRZ8II42IKzyRDM82NPpYvdiQx
RRVa/sGdv53kQ8QCzxHo7cSdj00xvXL0/l666HaYtkBF8ZaUbnWvnU89DH5EavQ7czb+mROhdHka
04vLT4SYPYnc/DPhxVkt3ExaRRjws2lrxGh/EI4THUT3ryZtcFDDLpspi8YMrApZr+dhdINVhxSP
7oZ3MKpZHKDVg16Kk70K3K0MixR1c5IRKKFN62AO1qFtv/ScLVZhNvmmZ/1MvM21SwZTgx0+R5Zd
leEVISvWxVdUcqjrku+qHMxdnsQXwnAdXyTj7wALstVrRBsU8DKEQz4oTY4JdQBkKEds4rL9U892
tdYkx7PK+l3NUm4DO/ygN6GhQk0utYE0yJKDD3X4T3Bb3iV76mjjBQAEU937QUiPRk+FBAYEP5WD
jsYWC9Sh/mdPeOBEPf2zOgdbdxKd56TdJl7wmgnnQyPsmT9vrzu4b6ccxyvItDcQcR6jcAEyrbSf
4+X1aKKuW+vmL90RX1UjPqOMUjAtSNzEbIilXptv7Ch6NhrbJMcjxM6+oTldriFGUVa57x0RMFwm
lCdtBjJOQ3XldbG3hrjFYWQHuQQuE1NNxVRzyAjnG6r7qPMm6c12cvR0BW0EwrCMMajm9cbuBqgg
aKRQzf/T8hFtU7WWXgcmxlI+rUbGfHqxxVi6N01qmcpuOBUQd2gGiqCO1tnmSzSsWasLZf8I1my6
BabFbhq7P3bulTu1sYroBspI5xiULA1tUH0QKU23xoxKjuyqqM8uiKF90yBhL2n1o3NnGBjUpo/s
HqhEeUA1/K8bdeASU8mMV/sOG+HsWkPdlJSAunEZOJ8DhL6VhF6/VgaETGanhxwBpbQxcDiV90L2
q0lv1gPTRN/xycFi58/008OPno1hpZXZT0Sp/tR31ASdkVp7ozJRpFAmyIQdQ0BsMDUakmPcPAMC
KfehfoY9c6grTPFBwBJnKFvnvIhNSXH0lMBfafgj7o1U+mwhW2HI8Ety8PNdB5Nyz2vSQVRedcKm
wFJLVV4S61U6KHqq7FnEjJjCbmviKHiyK5z1U2gwDfP+DYTQ+2JgukIUwh6PgMtJipvfIsFkanK8
kcQqEoWGBhz0zKX14ElP+bHWmnOY4HqU81ZiyXsCC3gbdSc8hFTREbEYnV5H2ECoAFS2Zihm+56u
bawM1hDELrCHqlNbAUhdoD8LcV8XDoyFpA3k8t9OSIuh+mcB3nPRqk3S2zcRgJEPRXhypop+Jkdt
Gu9ccHT2ntDaJpcZSRR+Q1BRQetlvpt5n4En1yZGw7WoUZSkVUMRHVfxdrTCnwgJ9pNTGNlacF5B
xZYXe91MOMpGSbx1wR4x6tnEVmlcZvVidoP3gu5avkTzmPsCWJdCmY4wvfzXKG++6XQZD+BuoKCM
L14FMXCcnHNVtSHKovBclNoHPcrPhBQIRJXudxON4kDoqzgUXmf5i65eZfbfDpvCdsJMPDUG62cm
IcziAAgtsAVKO+tLelIGp3AzlGZLFnbZ8Qv5aEBpjCyx/ebwEOKygO41ZmS4d9RNE90uCEJKo1uQ
dKTKP2VWEW4NMTxr1b4JFK63iJ1HZuOVoD9Oo8L8NaVlBMSlA6iQIuQqyTXe6rS4MZW+4WV7dlPt
lFrBuxPY+H6hXN57Uxhr5h8fTbtYu7OmPQjJAHPRWvYBk9QuRxqogdrfce8W6EuN1ymJiZik69KP
TCpl8pGHGtiteso/+/RrnPL1EFqMLtLYReikNcco1NdVqz1rbkOoodH4RdIX+z50XwdnYHuj4Nq4
xjBfrYAVFLlkvqm93L4U5ORsghxvwOOpTJxqI6fIQcGZtlebSeM+AtD4eOYiU7s+PiL+bdobNRia
bMBaYfc95SelFBzU5b5XNw9Dn1U2ybVD2p4ji7r0sUcB19ELFejEAoknveBFJPiV5OcQWmgtKe8j
qyPMK/AOocB1ZYSvzLeXxJuMMKaUpmLOpofaFXb6+FM7Jt6WzHW3Auv0JhzcBXSfqw1OhXOboW4W
+oK+CiUELcZjAsWxP+vFt5wRgBPDHe8NJ9igpg3O6WRBejVjEPMQFRKNmbhYTGMBxWgLEpHJjOWX
9KTpypT9us06Vn6wBEi15cAmP3wDSswPowTJ1SzGEt3VfMJbL4Jgw9XYTtQK/bZArEyVLF+5mqM1
gqx0FRjUKIYiXUsul5Npqj99NdTHqsHSyJH2VTKetmKhPV7Whpoel1fk83a+6E2FpdQW4LYDwqRa
ji5QHpo9kjCuR1wfWU/rWnMCDxdfC0OjNN0XxYYyzuEFYdEhLoP4peL/fXU8iYKMrjbzwqstBaNh
l92wa2pfh0cVeW2/B4D3IaRT3Bpj45qNcbH1GpMEBSAVIyiSGLuOF36l/Qzox+5KxtqL3pQWVup9
IsI/S6YX91KV37nF+m9HKBFzkEEfxEe1TxWU4i1mr19BkHTHPKrhP7bFhxZlH1rlcQQkmezIEFBj
VMIemzsYheo5JDaqRP2bNWTO2N1eUwl+9OWZBt/suTZ15kqGVm9xJVqHx0MmsbtlIHPoREfjKsNn
v5qRwHEkRNXKqBfVvIXpe+p0tcnySvcRd3qbiGof8xEbu0CW3GvixEp4VOV8aat4XvM34EutBgQv
eW1s+p6pl6Qhc/KIsWfZ/a5a9a82EhLpOXUEzeAzVuvPYSnelZESLVoPByMLEsKk6nuR2v+GuBYb
0yn/9IM8N/Qy3uuy+82wWjskJRPDvvFONW2ZKFTqKGn5B/DISdg2rZUJ8W8b5ekxLhHr96n9RpN/
WG1TowJfY5TENwxiF0z2r7jIzuFgvjUKcxKQXhp4S1mpcmj9lKtZrkBPtd7aiSK1S0FR4pOiBpXJ
DhEKy6ENurdvODfNsR5uSLHDsNZFJ9NqbzKOTd/DKsxubb0VEoJAoL9kCS3+IJsQBACShofzU79r
lf4Vtu4vU0lkXnb9zItHe8ExOWXgPjCpQMsJa0eux0sKIDHf8WRvOH4zLPDabqfFODfB7F2IVLqY
BP5hyquHEw1ttdJ13us8O1hz1HwSdkFc3HRA1oSEwo3Ta3qpHQ2uPAhrL4EKBmddx+8Ogm/cKIWV
tmuxaCj00L7yIBBG5EdyQhpp2OJVKCotPOLsRoH/gTlpXaVIUiNyOuVwHxz6gZ3BDpyN40qx3G65
x7kta1rDWjqv8mK8WlF7I5HvOi40XwJgB/rJXRsztLbeYpz2xDSPh6nJjppb0wFnohxrZnAO53yP
jIdg3LpP1+xHb2T6gtyYdlFOCB696tc5F7exAKJtzuK1hX8KDWWjovGtRGlnACkJnd7cR3b6onBM
xZH5hQL6TC8eqzmTEieP8z0StnQls67ZpnbyUfbAQfnrWyWMvdWML0ar7nMgNSDL2lfeAJhvBvk5
tsY3rM7XoR0+Gfq+heGeXoLmy7a8iVEiihcQIBKjJuxb73y3Rcw8hJ+6rppbm6uPjiBYlgDmVkJ8
MAYZ4kHbDKIC/s4g/aBw8+vWkkbc2O6JUQOTKXJ6TwCrGnhIZbIh4oKqytDhS0GlfO5073casClp
ut2cwh5tyFih+slV3W+kfZzy2t17QmMIipl6k/fUcRVvcGJr7sEx0n/oNX5KMHyTyWCkt5oNAKL6
3k8EtqoxuvGLCtSBqb0uVPm5zLKLrh+Pvbn4I7SS5pIRfWrN4kBCk/Lk/nTl/Lvps+ZYNk7r6xMN
Z9LfVrVRyE+lC6j7AFigJdpfdd7TQzdKdyeL/FWfmu7UOBxI4UAz3u1Nz3e0Fr12ZuUbrUj/2HOK
ncHQKRaA443Woos2aQkXQUXUTsxBdQAUGlij9WlkLE8TvPQbv5/zODa2hv3NdAhXFZx6YaJMG0cR
KCQ4sDl2WftDJ3HI69G5w1U99eo4D+O0nOnCp66e/D5iKD2WgObwDT8DpGc4aobNq2sgO9TK5mbN
88cY2urcJyzHUW6jWzL1rQWD9eiggSVCnkZx7Y04wDuCzJbQCtLtCjKT8TdE+z7obkKbm8OQEzeF
feZEeG771NvLha13+4x9CLuJeiaLOn3qrZ/eco7FuEQLdtz3nV1i5rQ4XMkCYEmNu2029DVYRUOh
kKEfi8nF7Y2tHcPQQC5FHyW1V04wnxxU67veUNuIEWaTOsQwyISmazTa58eDxjnqzJmLwzcLz24K
nqN0iF9ybYhvETqDY5VOn6kt1KXqig/AUGu3id494TE4GYpLCg5nVxBM/mR5WXWu2/Ae68iljL4m
fagptGe0HX/dPC2O8AQiRDt2sVWu9gvuF1Imm+Na0x2RbT8NJKbsEQ0PIJYBtZYDsxj3a8Y+AmsQ
yfngwHj50oocYT21xdPUkHCnVwI/aBhteydUh8KYD1mYXlp72EeO+kTjFGzg+qy6rqaXGsL8cXVF
4zul9VRUzGHzitQMessYNDnbdKJ+IfdxkWUS1MbuODRMvkATHPNckrDXBOyL1bsc3X+L1MgvPOfQ
Jk67xZx/hkeOVRyzk09i3zbM493UztQ+wIga+V5xmkPdxylSlntbF8ehAamh0g+NoHAHcOxcaaRj
seD003UAp117c7kljYTLVFdHQ0tu5MEjGcjlV2GRoJR37nuKRXFrV9Wrl2lX0+nyVW1TN7meg7yB
9k08ubCK8hxBwAKtkpSqZmwToE4d6Q8zJz3b1f+0eO7wYFD2G03qAzUPVqrrsLlRsMuEqh71CluO
J4mJ505nPJmcscMTwBUyzytQr65VnDTruYDToyn7IwvHivKTtAEbtGdv2T/JQF2qB7vOLCQkVxBh
mIB9GO7JwM3hEK6kRyNANPNZhspeWY1EpwiBpjBoW3ODrJh0BCilsVMO0vjl2XPGZJjWTNKwqgdR
HPljDKkavXMJE4awvpiVDx98zhpMVIx0iy8mCxzTCzr3HoZ4lOHWbmyl2BTOcuiYjtUQrVWmT/ip
MH5mTl4wIMmxBfX5fsJ0t+5N9w+1C3A4sRwjlhiBokC627BuYoRi3lr1wyG20A/nQ38sWbvgRZUY
C5/cqkN+N1rIcs35zohz3VWwdvMIae2kROJLLQN/Qrbt6NpENmNNi8eRAlmQnaKApM6xW1/jQbxZ
dZjuCKfsT0n+PRBoh1kYBWLdhH6gpbAykBxHmqux9nJLppZxTEuv2TaRoZ6icsyfF6u4h9Biz9WA
9006wbtrGicxoILIBjRAoS5fC0IYDgHk4es0J8bVJTDG7jO11tFRPoneiI9qUPEx4Ii0K6Z+q1Lh
7jJPvIQlNpvYnK4t6W7bMXHuqjQw1rjTTDijLQ8uW08UkADXgplDPs67V3rtZmaQfGEr6TZLOlpJ
L2bByoYvOvnxJxKhdxmNgrOhFwTqUajrC+S9xqmDzbe6wCdgOdAJ6auC+u3RiIrT/G6MLYsD5/bu
QP5i7fdc55wlF2W8MZaEEjrJviHVZpjd6VCSJnd4fGQvxInHRxH/QA54tQrUODbtWltvfH1IrOcM
2/8dpggLf9VoKzYwLsVWw5RZ0+JmrhqfaRr071UbXF3hTs+uNibv1A0zM64g1Ia7G8j+isLmQLd8
rUiouBBpwfKoDOdM/5+kunx484b8luK48z2gb5bXfJVZVL6XHLl3YbL49lK9eMd44GxdDZlt4olw
5xVCX6t2xFOeTRzNBSkW7RjlB8Q4+N4sc94Kdx7e0csn6zIddDyLC9CMT4GlpclOBZET4xgDzz0j
xfggK28Dre93o6zpAvCufk8z9Al1fKpymZxVY1Tv3mXEnTyy4YCFHNxd6doJmiumNwQzN0Q5sUaH
+Xuc15LSfjJXRsPNqk3ZO7pZ59lqmnOjZdm71owTIxz5LZfk3jI5TnL8o2bUAsxvB3/u8vJcd/gM
C7vdyVaLXrqmD3YgUA6i+ZgMTAZx1ObvnmVBuRmncG1WjLCzrJRnKNwzM84BMf3yi+c0o3EJU3L7
+M2ZaKFipwbcWgLfg8BK38kZXrxdNus1Ip53aGOs+vYam8oSOz5Oa/Co8bM3DLvcqaHDxU18Dien
f63hyQMT812VQRehL/g2pf2uoPbyyw5yZprSQIGP1bKtIPmN2W3kFOZ7sl+Lm80V0oIXabmJavTa
hB441VsdHubSSl5q5DD4/u+t4L7wGgTtpT3gRpNU5+aBWVe3RTJBEwKPNK44T63jPvmnBYOkrlk8
WXRa3wutro7oNNmMWuhkXtER5jUl/3A7o32wm2BdGjT5iOuy9wYt/jBnGaXa3irhMrwQ+fAOCgmC
TjcCNbVyDJ8m4/RyqvYZVRspzgZDEZfeCb3gTTaJ8Et209lBU0xOsJ84pe53dRW8BdxHq7nwyGiq
rPpUmEjuEg6BnBK4+CYusxnFLBzOkV7vbP9wQdkX3lDrva9Z4WTnXQXjf5m2xt7Dws9l/JQOZBdk
oCC3pY3L2qvkvc9JVGZqsO6PCbb9C35DFIkDvataWmQAtOYTu7T95gZWuU0Mfv/S4p018skty/KO
JCDhrWQKexzqX2M9Gaz7+I4lVQ56JvAd0L2RBNbhky2y76Bwx3d9keZlsEmp0/l+MjPyo2Pky/kX
20ipowTq0+GvwdwOtNGQXfIpSw+mpdcrEenmm9FzSSe6CQR2RBXt9n8rS7hHuxm9g+0SGx8iJ34y
++lvY4yw/EERbTo9O1VNTAdpaWKY7aT52hBhn1ieBvOQ7weJTDzFaV025XQl0fil9aZ5H0Vgc5zl
psAorPmOEyF5Wp4asuelmclEjiNy0i05d/fG9D70MPLQXkacnzraDLVjLKjkxPckBCEctPoB6kuM
gVmV/ti62YZirN3HMXjysSTCw2ybY4AxZjNlzs5G7fdSlDAhddFCQO/gt4aFditn2+OHJd22mgrr
TaOLvaFDPRCQnWfXpurvxMPPwPjvHel3m2kq8rfRLcOdMrjsSUbNKEOT5NC5I3u79j3zt964ozaG
nRQHi4bhytBU/9bDUD6aNi/n42mnQlSqvGQgPkZFbHCTHNqmlseJYLynLhbhO/P6+aBGkH+Pp5Fw
zW0u5d7rNdoKau7etHQxXXh5tmojDaYj02i0tZO95/hgr6Zla7AZS/gyqoyNs9xQCyIKoSULOAaS
9qpX6t1mzr4SbQVhMWzbN6OKQTkGc7zDZN2+EdGwRPy62tZbnroltB69yMLt4+0uhJP7HH0Yvi5f
LTOt2mlGXv13MdRVASvecEjIXn6yyBP7YDcwjh8/Oezb7MT4iDiG5crRukg/W7X483hmj252LYKE
fB2+FkeF8xwH5eG//5KeTbfOVOvHMzCG6q4SMuATwv8QN+leMNwfX8L3s25y3bw9nuWBuQ8qAL+P
H+ka9S0z3Or6eCal+dM0jjg/noUuMk/PMMrT4x+2I8dLQHryv19fZNWwwgA1cyTi/zZzQFun2A7Y
EnkJ+pqQrQGVhf/4qjVxdaluKhlJ8hJkFbSqBjAmxejy4kpb86ORm+fx1SYrsz2IPJbu5Sfjt2gP
riHJ61m+eahH69jnkrHI4zXx9Jz8EiKaH/+WiDZxCfrg7fGDLW1sntuoOz2+VfZNfEsCgWIIBUjT
Gd46iOP+tcJVVRXh+DZ3eLbFuLh0rlovnCsKWhMuD+28FFnDEJfeS1exrzM7py6NppdZr84VtfdR
R027U9NorNwa/ortsubjA9fvvPdHo5MIyDlY7rApWm/j8pci1sh3hgE/xqDQYFWCngFJZaSpNxnr
AKXuWzZPOeJBhtsKwijmF4I2dTw4COdTYnBAl5F485KaUrtnJOHdXLCP7DXhm7c82PJLqFB/jcne
S+pSfy4KeUl66HC1dMm2KkyPTmcEN82JXkk9/puxy5+ht+dvNDZJghtawS+ISItaPmfjYVpGAXsS
EbAYmcsW186f7tgPe10ofdXn7fw2V7MfOGXrCwj1/32KYzCDsXYc1nlbSeK8+b8lxMecpaV9pYbn
+GA1iKgtK+PFwy3URph2Hg+xdQmjVHt9/IUynLZtiFx+VM7VUQn5hctKWXGGWedD8VsLGR/Zk30n
RQn5BwPzE3DR3nf1SF/PiyPftWA+eDCn7gLd6BYvXbuZln/R4mICP2mj7iSy67GU0Z6zTga1O4J7
J3tzSRpEq5I/P74oXJXvuMWRMUzpGtBD9obaH8xWjqvMYWpbkCEdl9U/M6ClEGINv8+x8VoMpbqA
5tw5Qdg/E+I7kj0ltF3JLewmxkzLwmJeYdngLTxj7WSM7FTY33XsV0yB+xeslozjl11Bllq4B7yG
ZqctursK8vBaNxYXy9Ud5unNAg3zzKV9oJ/vnpU9fOkOdBszm0+DixWCGKY79e1lyHhbOsLJ12FY
7FgZ0STqMcV8Hb/MWf+n8wrzPHa22NH+dgjFgspRBhEFZUcrKAmdEIzdAtVvt2RRoXlIwR94IQOK
BrbZPUx6aD10BNZWTTs/HqdvMI/1MrIc6elfE02dW2nql9Gu1Ius2y1l7ITVNP4JOJS9jnpMMF1R
Zf5YoFVXo6/r1iEyQ3Or9e/CRSI0u6W9a8kqn6ShE75mObt4maPZeKm2AkTHplXedDeL77yUVH9z
908TtDhBHmR3veHAF3rveDdwDolkbwIgIguhVLdO+4M0x31tOkKfMjuakFGknKeo2IvBPJbeNJzJ
x3vNSihFTKfTfdbhmDSW/5PQbEV3kJLbqWS4Xt7NVwQXbpAOF72uX7Gjkii+PEBCEW28FkGc7B7j
P71KWIUSGj3LHxHavBhyeRE1KMeQQZ21Xt2ZTNxF1QG96sCbMa/P3Jl4pprlpMvNZat9o+PsYN9w
ATzTSAzDsN1jddtLvZdP4UBYoaX1SIkKr6Tt5dX3ABM5u9vgseVXzb0I85ACCJeUMw0fRmyUZ1m7
3i5LkasL2jO29VbLHmJEJxn8Ggp3C4P+UH32laavbYmVKZoy90DQXg+mJ69IS87JW4xr7bXVC32X
YjRd5WTVViiQ6LVDMcHsspZTT1IcFphcxPnx8e12sYiIdB2C9mYGu+N7ZTi8QnWGPu1UfqiRtUgw
TINhZJy2iUjZoCvvatganuLZupOGZ92XYxNa2Du3sX5lMHzQp+SzM4jXS8WA2Cdw7qZuynUkh9RH
V+beuSnhZIf2i5ElX6Wdngi1L58p6y+0bRCi28lpzGgJI/sFWtv+8mov2TnSJRvYPNGEUHeO+elt
AYQCCGFqaYEBUhh4GmlePN0GtuLq/Opae1b6R8lAC+1pS9/VmXqQJGV/eXxUkMt+kWXzUZk0Wmnc
oJxm1YCGKcm4mPBE6bRdFdzv5SHhNtpMffcM2eMjcd38kk5jfon+76OSmreiPN2rEThI2SGweXxH
vnxb12OvJgv0lg7tpuEIzSmZTxfCtpiVxvTFExOyR2ihD7Vra0nCPk4YylZjR/9opCN4qTMiUY3S
O6borrZVFnJat9B5kZANYgsT24ylpA0EC6dITiI+wCUvzrSpGKrSavGjOK6hoQ6Kyhmg4eMLHnrQ
/75lWL5Po+0XjDMBrcvn25Zdu+jQrzb9Z6alFGWZhIn0fx89PofUOPfNKTxHcwmKZXnIMUVs2aR+
QSD9jIg82ErPaDG0pDQxzMejOwft4fFZr59Rvjye90jBwAxy3gu3GmETkTORPBk0L21nvAFRzAFm
loSXA+yjr1KUb32k7wGMpy+CZEV2xGmreebkezbCp5bmyXqcVLvpWhgiqOO6NQrHYGOPZGA6WHJ+
D032twNmsws6aJVksRl7AmWLrZXM5Rdv1hryfPubg6GNMh+bbsn5bEtIPXAywfnMpDDC8tCol0hW
OwcADO/kEpqUNPuJVK0xgxM14OaaaOfVzmS8VtI90ijB5tqQtaNGCIfOMEfMSLPwlLRLGIQrh9/p
FZB1/Kum21dkDgKRRDOOjBj653HW/xH9t2FQtTOy9hmClvNuRMxnirkcbx7N9c4l7wmNPfXiSJIK
lzwklAt2NLGvBsSbFCTooFSU7vMw/G02ftlK5jaMae91zxirlU2ygzAzbj3msLuZMFxQgeq7zsnE
g+4VShe4XOPQdfmc27r7IUiyJeJWltccyfXGTSwsA02V7tKpsk6JSYuDESCQK1iJB3cIbxF6+31E
bMnaItHotwjexcRIW8buum4Ix4kz+t+YTqqtVpM4Wy3v3tQcWaGdO/Kob4PWHTXwqD1LIZyT0zJw
6GEk2lptXmHF+QTAcf2RB7ULeVWuJvYnxaAFM4XRfTEd/6D7GvzVEOlMZIEigSsZbZlW/8nlCYU3
oefjTRtPq3tSdfEU9UHvwIme67stoHwv35k5A0KkKl/gBejJ62K2j0LDNygSaHeajEndrk3r3dG+
AVJXn00KuK1hZreSUfc0F/glu4IWcJY2Hhd/OyKcsbRXl9UcMWX5FcJH2yo67j5YgOwIzZhjBCou
SeruIHkvrcJG/myyyUlGeIocc6/ofYBFHUFmCTKnVtuAeczODnHH9B/G33OAtorRcQ1tAk3OMElU
bci7CQm8ETvLYTVthPRnAgaeAmZ08LoGgIJkf4dIUTKAib6bzpexDn6zumf4Mc0QgZ88J+Tw7RTC
MsI8l1b5TI1Iz7d5EaGXbGcDqmbTop7hUByxQCG4ANO0In2MxDJyilumxwwgnFGihmIC15iji1Dz
X5wKG0xQ7ZweH41R+G9oOkjgqkLOH+Wkgtj2ItFyUmyv0Pcawy5JVdqaVjSf0k7fJNLGwAd8easM
enroipIz/TeAKsWRum2VhW51jPqRNOKawJdg4LzoTsnp8eBQn2wai2Q1AhqqjT1oNottDa0olPqb
LWoEK7pxNAznjbySzjdDkt0KJAqnjmYVuhPUbqoOatTPv6dWYpqDyz8v+b5aeJfo1Yh3w2w6WEl0
RPocHR8f6VVWbysZ/EFBavmO231NhWLIXgl8xJi4jrFpRMfICKKjPRBa2ce4sE3mC0d9eWBklx8n
IyeVhopOhMV/n/n/r9Xx9K2PyMcmwTcJ5CaHWe//9yO7fHXwbB5grQ/45XkA0uS7CdFwGK+FtdNj
zoF9ZhDsvPxs1G/uzk3kxl2eBZ69WwKh11Zn/oAnyw8VPZ/aFd7eVUMJXgo9hhufm5juNvl/Sy+I
zJonzUvLo9Ta8li3+FNVwuA0A38/OGOzd0MQKt7yoLtOf9QDsF6JIoLeJHSxJDm1AqDurkyy5+2q
pj4ao4wmF/vPVIjvx7N+qrPj46P/f3h8jmTmy+Dpkb8Azt1WPxLopB1tm9V0KtGgRQ2wZBCexBtE
E14hx87vmMBbKOA7D4kr+bU8GEhfN5UFFcUq58OsaXT6OOxj2GhhcipznSfmsLcHtVFYWQG2iLU3
g5qEkIqZNEmOjxfv8Q4lMVzIlEaAVWnDc68R2RjSX71pSYVICdqfz7qFaNXGyE7CTvVhGS0TxE53
v3rX+5GZNv3mbbvSXoPQ37D6N2LaesBIgALV74UHV0ZO5munSnGc2u5AzKP9tyisXSwd9U/oqF6w
lhziQjwz6qYBjsiWVrihfc7dEoSkCFatsaxvu7jsV7XWFfekSk6Ru2jFRFnfBgDQGzp73TNpnPG2
b/AsO7hUfCGG+FwJMDFc5r/MohmO4CqNfW27IV6UNj0yHzJ2ULrM0yyQjeoMeg96VZ5MzLlQMmYA
98Rlb4wgAM8wm0ucE+rEBF4L50SGgln7kw1iIzNkPWMkrTeQ6WXKeJ1W3CpMLNb5iAS8XuA4q5sX
jd1zwDb3MmNOMK0YGBH115DA1cjmNFkXNPjhMzSQT6vMWONR4jXRcSOC+6B2KO1zouflDlRGyhJS
jQdI6zgCDQ7x3SIVr1sT0XgftLtGF2DR+bOfmiZj2KaNHLKgy4MnLHYzr3nc0tUjbGYPU21LTEHD
qT6z9kUy0j+ASLLpTf56+ov2prCwY016lu4M1/sdzOCWIscLXoxoxFvN9C/PjbM1mdOenM5rWslm
jdZA3uB1EHe6fKTmfnpSVXCs2sk5ZbjHMQeSR6ZP+qU0x7Pt4qCIghq2R3Cl9oWvTiM3jaT3sTRL
rKlMOLYj8BM2wT0NY5tns8K/N0L/ie3xbDpkVefV1cM5ty0VUvKstI8taDlnl7g4xhwilipOFnfb
Yr6bYc/IzIQYMcBxw1BR2qQecudao3s9WJd+Dj77MHuJ81+tIGEz6qzOVxxlWR4gMCZxtByH6+dU
RjoYgSFd1bRfr7bl3se21G8koT+5CyjJK+Ns66ZO8u1NT0U3/HLkEq2LpnEER7syx+qVLEAkDmzR
dgi8c8gxXKn2M0wwbxGX1/stAweuJs/95rTBGqEnA82S0Z/JPh9UtWOcKTaWyP9mpvGrMciZ0vVN
YPYuwL+jNoXEi1VLZEbd+BnZJU8eAUuYkCzW+WjWP2jWbttIId8xpXE3xH3II6Kqs37H5Fr5MZex
jtsejW3uWtHzWOOJTBJtw4k/FfC4/oe9M1luHUmz9Lv0HmkOwDFtSXAmRVEjpQ1Mw72YB8cMPH19
iKyyqlq19b43YZkWETckEnD/h3O+U9neeKjSVNunvSTuuSabuCIKjNsJWcWTJp3oCX2H3wDm4jqj
XTID8yCC4imPjR9c5MbJCHUdnwdSmGhuP4JG53GIs6uj9PIlwg/F7tr5qRLrZxianb58eOXgoCMT
BDRJ/QHvXLIKHZI9YEGsTbLuV2GujHWyQH+tdvpFqkQO8+JcQ7ezSpPYRISczZeKY7J3VLtryvKv
xQa5tXYTwbF9llGr0egoMv3mnqFcXQS/Q7cOcnSqeqieZnSuO7Y7e6aXeOJHQ2PP5lT7IicFxp7o
dic4wWtyarGgT4hMvJoUhVzPjlowbZ2ZhMNFyhF77bRnyvWncX/txHtyB1NuW7IDVhUBuFvpWuF+
KApySwzSKsvuAoCrXhcY0Zd/kddzyUsu9iLEBiDi/DuvsGIOGTHjuqy7a4R+CnQYeFxcy3o4FjAm
+aiCBgnKhNhwpaba2wZ5FPsTON5DOpFFGivaeEzkqIds/OqSHIppbvWzLcZtV4Q4IAEvE8SKshJv
kYE2Lf5GP8yLQ5qpCHEuNH3+XlbOncxDtQGeRAx00e64JeJtiy8CAad6Lau8Q1x9yCTxQJpLUV45
gDtTorEvHWMlFboPTvbgodt5wCTmXGB+TfGU7t0YvbBoGepJKhCbOIu27eBQT11hM6Ugb6/vIRI8
KyeV0JzsZB31OhuL2n0sbBtJomnuEyyAD//8hejV3txF0yxPdThIIjzifgMXBptElWY7oWUI453U
2PU24UmNTE457jE2fLpDfCx/SSlF9LFpj3Z+8xR9DoZJjt3vzv3MePS4s8krgQBzE21vncImPeCj
82wgDnn9VIUAOZn2fBtU/m9VyC5e+aVgE87zNObEAJeDSxaP3RAwugDwa0KBwWS+i84yN3pM3QmI
69GKSQivpnd+bs5mQko8ME1AqmrnDJaN3YdNAp01uquqsd8gwTL99u5VqTmXmVdy8KqHMWDZ3KTY
Kpi/Juh5oY95AvolhEx+hiLxoxipuyPGLw3NLfDD6h3J5rg1ALhkWTxtLRdsTi1Jq81dhBPG+xSR
hNlr61ijZXWJhLqQFnHllyYUGYk0MwJuvRIFP/6k52AUP1ast9+lxn9wCtwtDrFsFakYBZRwB2hE
DbhnR15NIll9TcI38Iq1ZWv75Mj+m6hGWrXroDMSzqBMkA6BnBsa08xNJ/9oUQBjLCp3RF0F6K/5
PgdZwQnOahpk8a1r2rOnRb+ijUwOPFz3Zpy+O0SOG3l+wceqnTvRovRA/JMlJ/K4xTYNDRTOhQt3
AjmegbpkO8f2w5x3fxkt1Pibkj9hBZ+Zw4nmJvrlV9M3WcuOOWfweZw94xfeIvohSzyVWcCgiq93
hV8HPxrmh1ZANxF28zGCqeBB9kUP/jsWJS/1lHevg0uqW6SH14IET5t/RIg5eZNMFSZ34Miemnk3
h+03ivF94ymuZ08jAsoGApLbGRLOOHobdeJyo1lOq76JvychvjUmG/BuqBRMgDVE63msZvyW2KVN
m7dscAl4FRCcWZBj1DTjc186hJUEtyTkveG4qCVGmxpawApXBVpGxC5RQk5B5LiQDSdtWRhiJ4+m
HSwF8M7mIxwBFGfGiSPE10ITqQDWzSnRO8Kpeh29IpdjCX7YiBmWVK18HbTw0cnMb1MmBApXvcP4
UkvRWZXPnRa+pjMBF1M+s4CzQBapWWPRaMDvV+/R1K7qyfgbkZO9xaRPhKr3ZbJ5QbWcfkqQBKme
1i8djD5CcJ8g8LwAZFsiZ8lhdVFVGS6jqUrjDmEkbqrfSGO3FoFA1vpi9GkSbp0HvoTs3MCpz8gZ
jAP+WH7s6SIaJoZDHLubICE9l5hVdMOguQZajjCDL+YCsDQDyL12Tl0/H1hP5yujgctl2u0X4UAo
rnJr5iqyrlloU1V4rMBFcdBdMt8M3huyGcptoOD+zio6pEH+7CCqWP4sVRw6I3G2zyl4KspUg3rS
+ww7DH9ZLcgnd+wXh8CjrebyBTO9/0Hzg2OhnRhD1SdpIYSzifm0I7oLLSVRx0yPUbhEcuZOty68
4dxYXymMW7uzEhQP4XtW1vfRpiy1PFIdsqF55NXZIEiS3G3xd2NgU2o00RPR+duEuOibyduTaccc
lm+9vpRdwignKK5zRK4k+GJ7FyY4QtDCYP4B8tjgvE6H8OSOHQwwh9IwS4N9gmpjn8dEKzF25JY1
BmzH4xdnDkzs3sUA3m6bZqbgzPpgnZj4oEoGRamlnw1IDObIeYjGtiieEV3ZcAK9NzaAcPIpA/fK
Lj91HefzYhezo+6STOjcmoSQQAbwirOEosOtHyedh7ux24+Uiriwi+bKRO/FS4OHhnS4FRoC34ib
EFcaOQJj0cvVPOtvQDRYRxfDVWYIWSrt6kak4SHwZFF55J80V4lqChzOoe+FxCjP7q9utfzwsvqs
u+ZcTOColVZcO6digqIxY0d8imCvzdWehLltdWlKwoFjpzhHxqXomDE0Fv0B3rLHUdTrJGJdxiDz
pJUNxJjqb6iW0CSI7mEzvw7BR4vAGkEK9xLxRBa7AdLXZ+1xsmKc43ZNGZW/N0yCKqmRW544zA2R
b/KFgkUryY+e1zhQENc1SJOFFjy72fAqemiTuCCb9Qx/nwfEIa/Nkhs7IBpc2ESx9TpCKG8EMjYY
O0zGlCjxJrLnX5SGr+ny/gdZfquEnq+dyL5oDS9228Nl74wL34jDsZPPmxqd0GBkX6AG7qZ7iHBQ
ClY6TSPoKVyA5GHIdZkEEaNHBAYNgw+ZyY2IQ1xfDSZhBj9NmW0kYlACo+ClzREJvmKYt+RJ1+hj
yYAmHRQEytUKtftIsqL0kk96lggTwFNczQf6hr+8PXzICidywUnh2lyTXSE/Qxtm3uTCm6xPdaQB
9w7+2rZ6EoKjEmdcUniPeeTeB284zB2a0awzfYSoL2HR/h2LXecJblX8YXAGGvqQI8E13yP1YRNg
AMQ7zAC8fQzbh84iRZwSmSGq/ml22SdwaNr0Wiwn1aaKcTgxdJZbRacgzAJLSFlbPnlpHOTEh6Cp
Z7yuIWia3/ik7xMJlStjijgf8kfDy5GLAThB5GG9E/LYKGRVjcXGTmWa2vST9YSg88f7Y2kFh3yE
SD7B8z40FoaGlLSq2ThUHlGa3Cyha35iffV2kLLUxssdGIcGwRS1TcSD8tAVyKfB624a4Ir1mIKD
krQrwfgc2AIUbU7GQxqE3wm+cBfFQMTJO9QtI+ew+SbJgqVJRd0Qh33jd1nwjPZpSQbwkJUm66Yh
R6ILwBQWnN5sfojas0lFxbPn4aySDyn9XwEoEZsTNmzUeNr4Eoo/oPvXufYV4XxntQQZo2r/pk7x
FEZdA2+i2FQ5w4qWyBI+71prn2LDOlth+Sqj/olDiQzKrYnPhkotBdbzQmGMYeep6sY3L5mORt6S
U66mR07Zc9E6WFY5QIeEhL7IeTTzCSQ914RRK3RhDe+8eZhr6xbWBQCFiIjZglXKrRMa5t8MNnKz
nUN6DTHNzJTY4wdu8hBJg7+Lx6kac5iHxbvrcQA0enfkMKFatH8Q4ZCO3FxbdBQD+z4jzP+2qGc3
8I1epIfwHyHHt+zqH3swb23IK5lUfmgLMlpmnju7hTEKgxBv6lPBfY/z4duy57sIeCFCU8MKWvvl
MFJ0GtWqneYzc0oucvgyAWzhrYnodholOZlXANKccS3+2IKTKUWrHLjHKmCjboujFSlEVC2iasLQ
9X4X9VfTig8AWfaedJ6zzypiNBpYg74pouGxTTSMZB44mErP97NefHRGUBLgEQWb2eSPNw3bhdtM
9WqQF7+1NMrvusOZT9+dUYA/ZuSfIGLGXOMWB0ZNCogLrAwPRFSGFGsfd89xUNyTmuRwXZWnXpAb
OVd8NnwxxBjAdMuJG+pYD6nIewu72tpRuvAyQRkiWbM8dN529Lq7asZ0z0Wbobc/dQivyFkCI2Lp
977r984AKbXC8LxJjeJoo/30i7Kl4yMP1+eEG9dGPbxNsab+PQ+IU7EPAxKhcMluiaMbNp6ZPi6E
YbAaOEMSDfNhnLYnJ7I2ZWzjDBlQnAT5ITOC/hIPmCbaD6fudzkekX065C3I7dleScdQ+6kIESM6
4sep22jDUbfNUhhUEEZLrtPDNLpA7YAMEbtanQoXUijRQ79uvBQa6AHh7/cO+ST522CgOYmESfJG
f6gWl1ITwORoPFAi7OTyMUrZBtApE7GMTx1n6aAzZLJfhrGDCp4SyKFD7kAuMG9GjXZmomjfaHFC
FJmUDyrQ7oGbjhSo6J00dlPUIQgAonCvN4ImLNrbNngQi53SDh/ROXUQuCEwuRHeB9fn7GjlcfAy
Th0zQMTfknsohxrVo9bq29ouhI+UnFAftVONRHVqEkc65pxjlYUcJulQGnYRCR7OKahM2FMt9wxB
qo8m+t26BHSEkJtN/4JtjdBK2MrycRrGFzE4PEF4rFZIYz6NsQYiSEGEmmkTk2rGQirU2I2w5C/L
e8AgGQq3R4kub2IA+pS3qHMdY3w3JexGlCIaoJw23ziOx8YmTi5diaV7oXRbs8ekX2tbRintRteo
U8PG850Mymftam8mdfQo+u4ZLXolK19yu0C0CM7A1GK/6cmLDwRZ9EkBsQa4DQhZy2DFaQiSnkyY
p0E4PcQhOJMUGEg+PSZAqA8hekgeDyBEafmeoyxHikzAZFnVNmBC9Lg6o6qbYg9Xaz1Jx47KtnIk
+8a2oo/ZotTygFl0BUNEvF28Bdjuuas+0E7svLm66FZs+ha7Fr80TGfhXwzUJrxobpJue4tYRISe
Oh7ootikoxvucc5RN2k/Q2A3eylaRI/6pmaXPJVSvHte4FcN+EIXvRvrvA93VhDvFuOlADmujZAH
YnityQTCNs4RUDB7+GzY/y6rG6ZUNUCxWT7ms24RIu588j57acKtgr/JHISxoY0yzGyX4PvgOgog
0DnyXQz4qXKDb9nlmQe7rtyCvq9BNJ2ljQMAjvGr2w2vQUhtCjwqdfVwHU7FkrwdkuexNE1264hd
z3WKo6tfd2PW+fCODlPEEkvgk+Oz22juNIHIyzHExfWlleG0sULy2LHfh0grMcE6oDZQX5xsw/tT
yCnaFVX6Oyfa2YnrjltFuKuB4Rm4LLWdS/G7BMzqpYtVBHYrsylkcFYHkRFiSH8wM8wthTty9gAR
hNIEnm24ZXFhbKqkliubT1EqpFnQS+HBW8GbhXvk3E31g0EmwYOuWScaCL9mHkW8cDHQ0xrmNk4d
ykMz3JLt8xwPobPEtWA9KqeXf6gAU1ttCLGadvZsbK0RVHvLMmgjELyv8zIqfBKziAUWjMtSu7vZ
fIJW9wp95qEeyV5rXB0kWeUmSA3So6W2nqRvbEnfpPT9o4dYTk0iiSD9kt6JajT02SB1S9GCn1Yy
vtqQOk+OElG1DELwlU0li7zaq97xLUOd0OpNUmEOdBkgrUiVvAVsJw5wBYinJQ+AGUODEJa60yHH
1iJ6DM5SIk65njxgCanfglHrdulAVGfH8tjPp+JUaRSeZfitxcEPTLOT2RBgl07vIeoZjIzsKbyJ
OjzLAZyE6YzUy4vYZKILZB/jpofQSC5TntxYFlvPbccKwZzJj5HBTlhtf4yneRsPebK1w+y3hYbV
1GX34njQi22bjISlnu5T8zk2BDrw/lHOKBlRNtHHzCATKtxTytJ+KQpOM+md9GetA/M5CQlSV08u
oeulodU/LZLvPnFITSiC4OhKZ1VFxkQk4rQhtbLblNaSX4DXODcTuKKg7dspZoYcqg/umYsJNNZv
hvZB6/KtG+Ua0E/u6hLQ2MZujRFLAoFaVsROhy4x8DvN+ZSmLX2C0oiUbTkEZgfCqTKHPdXep+d1
sKEwy8Ifsq7Iv1q/LL2YajUnolM6SJ7RkFl18StPM+M80nNkv0OEexYZiKIENUeeCRLkPDBklCeH
mAG3L2Yl9wgowAIyIAKriYNyNnqi6YPoKctyv+8idesaH2IFL2Zj1TAnXrLSgzodiOagyhRP5MCI
pyTLWZX2LuWd7mwLXcOwL+LwgALB3jFiJf+RVl8v7nF4NlTbHGSX/0VN8M225tnmX/J0iOBAHdnO
TvZbz7500RhM60q1LwlZE6soVNfAEv0+X/YkA3YN01M3pwi1TS2S1563na8xfx7G8+yO1dLA7Ytx
kc/VCNNjc7jEGkONCVmKK23JToU7kgmf2jqdvHMdrJk1BR9DGb3C9jW3Vgptx5ig681xfnQi5BCV
JnYhHwjETnx3YKJdkOeZtmsGLQIWinwSfzDmPA3nCxTp7lqTONDguiBDSN7GuTEYLDS8YrCq8Ia3
EFhKSNpd7gtPxUedN2QncRhAsHnu4wAlb4uRSxDiKCkGNBEiGulJQqpRvHdR+VuJeqN0893xYpI0
k555OHV62WNPSbXNXCO+WUadG09BwZLMzGOzwi4xcBUW4z1LwS9R8BMz4PdauZdm9Ztz5wCb4RRf
2MHVdYR4dSiz7MDOfkOW9LUZ4oeASfUqyRm/a4K7sMz0yzDbzwnCxNU4Q37IS1g2YcPws+rYcdlc
wrQ6YoM5eJkKOHQfIIv7Fs1+MXsuI8DmGhuas02rBnro41ypT4NISHaBpGwU6mQm6bCJOVxWWoJU
otDRQZEzj1xvcUpAq2f6pTfF4+ga31UITUfX2dHNMD+coEA+ZVaHJOeVAs5TwLWE/NCDQ9cMRv9O
B6BBFEgAhcXv0qPj94I/ORN3JBU2TgaPiUQmHWenE7rsaUj33ZyozFSRO6UIISQ4c+vUaM3i8G/Z
gb7Vkv40OBbRi9Z8z4b4Oy0UiHdFwIsgMBHLOHdmzimkwsIXVNwVYhsOQTfdwWYvH8acamiQ2SPu
HJbGgjA/mElRxfwz0NniVAsLYGjqL2XkOG367oBoN9qmDoNdNV+tVAUPtiH4S2Rax7jqbnrPOWY2
9j4t43Rv6PoBoC6YW8EIu8xLymNRfg2JzpZwqPmzIVvxe5sMNnNiXNM4QS1Qx/3rNHunSeNCJd6G
aEOHyHerzU4k+DrMISRYcsDUx4Cr+GZVCMPDEAU98LNyZgHJkgQzm/bdNLW1iUBhr0tlPGZa8SeD
O/LQEPucymWcGatPYZQt1TXze/naFaZ+S8gCu3Vxm18gLJ8RUhDLOmv2qghT5zWcQrKSGR1WxJTa
DOqVO44HfYDo4SJ4tZdANHbWXGYj++dkxFDAkNvF42JUZgdEprQ3KYquqygd59i1JFuahGFF7Mx5
7TfzIB6rov9ijLlOPa5VmuBXoDrFulikMnF1b9O0hdXF3S69T3tEccIv/Ed420hM6a4XUD+tNNC3
Roon3yAMHEPgvrZSUqPr6IQz3ki/5FigX64qxhhtuuWMO2Imh0/osfKcw9+mU9taNkfEzd9WHyMQ
6PsTwhs2QLg1dkMB0zuy2GOUyKyKIPvUOpadZKJ9TbF5dw0crxCgopXnRP2zbjmPnYs9EM4SORlm
eYwbQByLOIB8x5ahyXxLavwKPVIoemr+1PFFV2yBVS79LDK+2CgJ9grErBj2nOzoTq41fug+0kcE
PQ4YZwZrcybgalm1dcii+dnrMPUE4osT5TP+8RzCbG3J9R3IdmsvKSyRMLaojeRK75x433DVWQu5
z/YAqvyfJRjr/4eILUlh/5cQMUOIfz6sf+d1+V/t138mjD185YSPPZX5VxF//c8gsX/+jf9MEvP+
5QjHgLDJRSyE5zj/lSRmiH8ZNuFiLtB2eD+WS1xYUdKHE1vm8rdAxTr0eZbUhf7fSWLS/BdTU8Ml
Y8xFDm861v9LkphuGa71v6PEDGlIafH+S4Ij+Rl1839HiUXNODBJQA6V5ujOm47HujXDK2p766BU
fsYAhG4bkUXgQXjjATu5yr6QCpytmYurnRsaPLtWT+HN2GycI7D5uba3jPzDSKx5O2hM+pRFaHcd
cKDnacOgPJzfMYw5b7HreYdifG9Ux54eXfMmT/eYFtkBGfgR9IgTwxIbAl8mgMRY0KGA0+4dvQyB
ysz5gUinoXG23ZVaWi0wcZdQMRHyHILPssl7MQbvwCVRb0ZCUVDeWVeutaccpstFQ+xB7Sb8MUnW
0AFrv8f4vmkJsGfj7BBlEJAlQwJSCnunrpt2W6TQbuoyPsLiYKzRG89TZJr+EDlyw2iTvqPZV/hp
uN5a4t0b8RRijk+i0FoT2AKeyEnRuwbP3qi/Z008rIJxGSuAZtmYaQ/FFE82UwYq8w5hkj2jpfdE
B00lsXZOzj/AbpjCz82+w2FsbyzD9gU6eT9ykie9iA9dOcCwtTnQRl1uTHOELmLXJJd3xYUeAKRH
wDj1jA8ApQK6vq0WHLl3IJQ07nsFKY/1ZAx3iQoDthRo22A6CzcFIYdJRHbnqcwe9RjoQI8eCUzd
wxjV3wQvGMDAnXAbNPK5q6Xg3nDSDV6Lj9b4axF2dYjM7paW/SmI5bSPrZPRguerWx3f5kCsyMwA
Qsdjv23U95jCHKJ4njee9wd1KmzAoULK4HyMFYZmh5x4nzDYs6zRv2cug5qpEnc1elCwiEhgug4f
tg+abWsQRyFG8xCCAF4PmD59qiiWHBoKGJuqsMXMsS3zQyKZSsbpfGHm4bIKrL5C6dorosjSPZQ8
OODp10Qy9Z7cRwLYysh3kSUQovVrkC3lJ7It1gphBG3yfDZ1oMC6hxnLXc05LX5rjpJLHe1iA2vk
BNjtYyDDdj/37hMT3EsYjPCXs95BeCTujBuBgcR0h5rhoBok4gKbAtAANJZo/pgjyMGPbEv35yzj
c8KankmbjWKfH8HSoO/BFh0HE0qMRWXLlbxjI1VuhglIbN8y+Y3GDItclG5nBYfZRO61VayZp2Sx
8iIspswnyjTTImJ2DAMSV383uo70E7z3iCnY14fFLhEoBAIr++qX0ZpGA+ZR566NTu7ckbENaQ93
t2v0de30nAy1+S5AFxG6xYY4MoiqbV+hokJ6yMm3Y8i4CbL4ccSeHFRkaowfg3B5oUqcmsRS6RP6
56wADBrTioLQ1f0bhjoSsl6yhEF/dlcI8U4D2JYureSe5W3MjuSmvO1UF+ZbkLFDnAvmJx4P9jRC
F5XLtCBvxbZmetCXmn6u3S92ie0ux70H7Lg7ND2rANhRr03lnbp09nu8eODdiDPVzUWzZ3xWTcIX
jliyJb3LGH1vLJITpFgCCdx170I3nPngxkXzLWq0XVpF127HnJcKDJAlr+TZPU6czPtEA3hQwQtK
8pAzb+xpUdW49kpH36plSWf29n4p7xy4L6uGNQ5cGb7ooiQqIRxuQ89aYUFOVTHxVoiN+L56CBpe
67nb0eyfYC4wjeozhimZeIshmq51iRyaBbxDi8WKvFVflYzH/aBPL3giR39oS0qMaJL+ADCDSUYC
MHth6UN7gZ/S+hqw12rAV69NuIdQqPt0EqlfxWRGk0FJw84jJZ24OyvxU5BoSfIg06ocnqtEbO7j
WU73ef4yzz3wvC67Z2aKOQ7ePlT/X5oOh1ImQvgF67vzMpunlmmfUWDIBn0FIwA/cGvE3a2pdOMh
cjU2ZVNLlFDubWSsxhvhY4QRDtNiOoDoNep5CZPkwM/nbqMQ3lc0YRUHCJBvppwPMKFW3ZUOjPfJ
IV4xdt6ToBJnLEni3GrOTTiWDsp9xJiu6MPrEocAuc5LFvB9nhEUIAdfWvusQfmg3034Wjvq4fdA
D2uCml7CrE321jz7bsvYKe0IHiPKrdy0lonnbwCECRmnYdQN7dKlxbukGlOIvqiUb+lF98joY5Rc
wKIOX5lz5C/gYJilgWWH6IhhIqn/UeHh/cwNefB4qtucq8dEUHxmDfsiXLO86GS59DVYQsEi5sFU
9XuKPPYyW+PAezk/O1ZE0qMcKu6vdxD74THTIx9yQvRgu7G5rbMbnJ1ghZpm3kuQ8kx0kw86tyX7
vNEeSYWZNSCGcW9LJIXyYwAqJoArHBFuejsSEezc3DRz2ryabn0WKS6BDq5sJuDBFdWXNF/KCRcM
g7QlIJ7TvqnQMI8KcrDJ0HxP92go5W6l2eevcgb5DGmjZ2VMPjk8rkORkRMz2j8BcVcRQXisQdq0
xvE3toehptkOqiR6annP91ptbAD5T4d2xnpR4zV8EgZ5TSU8/E/HblbdiBxbzf1X6EAZsVScXoxF
B4q/adh5DVLbBObxnS3tbUghmpUC2gh1yUNfhMl7ASHABaeGAKs4S2kml8iEzqSP7x6i4S8IvnU4
qztb+1XczQEKDK300Z5HjwrWV2Wr4jpWLWvk1sr2//zfJidEIlv4OE0pykuLvuVicNz4fUks1lAR
Y2YHJhBRm0PL60Nv8XyA1nGaD68N+nMkxuH8z/+SpUn/bvL1iVoPNl3AZ+XCNt4VdIiXyAHePlrP
aSuAWIpsk1qyfokN1CQFMqVta5s+eHHEBQ5SI7o/JGGZyf/VQliE4Aa+jDA6loMxjYAoeDSCEupn
FsUSCBabDcNCOYuVQcvzD+rK4KaMI8y/eI3t7jo3rTyQMTKlWvjAeKHcW3ndEzBHPAbZf3sbNdfK
xL7le2XB8Y2NCQ2R8iuWR+BLjfig2FwbXjacbNN7V8zvotbZETtxCOWkH7VS51Etn9uxYPxqsPnO
XnNOrVVsIt1ThsFKF5yq1HFDJ97A8t6iH/Su8G6zFUPCDwDkums/GqynB1pl3KZrJjyBL3F6rFLL
xgo82rsmwwxA2b9JkqtnfY6aOrtKYecrznk/+UWO7Hb20xEBSk0xqzlM4hVud4WCN10lZsnBl27K
AJSq1usCzTIqOLMkNYrGeQt80QQhgq6qIKSDLJY/osHJnqgZS7bRbnPkTCs7Tre68zIUXxEgsAHX
YKez2yON9dyr9Di52ZFC7hyEqIYJRcqr9CHr4MEod6dUs7c429veYToQ7Grt3jEfbBD/FTO4qlTb
NgSx5hrLk3FExBa1F2QvPd/aMpZM+M3s/pFXsV+DQEbAPjPiy8vC23UUw3P0YytyFwpG8HpKSa2j
sWdhhW91AIifRyhH1bfKQ6QNpJZ7j8PEeCMm8a+Hyz+SZ+L2Pjwpf8Z4yJIQAit0JoLt9LVkPcHA
iw+nXWbDhIjHDG7sca/xG+o5PxcRZJxHvjN0q4qIzqYGDI2fyO5csSbnl3CbFCPtQtkyWmZmffNj
jT9wGlYWDNyeqn2m0hBkauRMmJv40c6/MlaeDfVYnfAEkupejkzyUM3kDLh7YG+e0V8ITlgBplkQ
KuuoyD9H48YGsucuS6jP4DHqdnttB1si5Xl1xBxQ2KZ7Ub5OBWTLdnGMAXA0Nr3FLk8jr3eCAq6v
EGugHx0QjUbsAOth2kuQQQJtcVI5D6roV6pmZoDG1R6TzzQxbwnhsRvR2uGKWrGxu3mX5XnJQjOl
PlfA9yzvyJeob3uUlJIaUPxgz0U1ET3IDmGQ8QuSmxfhXhiTn+KAtAwmapAaRgW0XmP/yjooZOvW
laA7eTEnJJkkx/gshdYziByl76Ku3NnWgAXdALPMJrLGt76C0B7JJNibxAVBXMKCxEVJyzgeGdCf
lmi4td6lPB/kM1pJ0+8DqPAriKsElE6kILnUViqdzk5rbbTove68Z0PON6dmjVMiCGbfynrNvcQv
KomuSEsEokxkM5yvYNz019kKA8a+M59ZYzxHNIreEoaVWNNTNlffXsCEK0hRos7jsmZ284Qp7Fav
6txnMESYTBIO69au2O5OnyiCkdvJDJFM/qQ1mo1zQr3ZEwVXR3WMczzvw3gdeWgz+kbWnJ1XO3T7
jZN210zgO8js09QZX4lVX5xxvsPsCblP1iyvWeYr416PK/fegSTnRJhX5tSAF8V3SuuAvkKJu6Hl
TIdZ92v8iijSRhwxPNMI+GQZE1/jiWtu56BUDYy0IfU7JliEEjELm9KZoYj/pdnjYeM1TMbW2GWB
+UMyob0ri/C3buydvTxmDkzvletxfbV8PF6Luiesg1eiO1G22Gx58qY9QPD6C0z6a56Yd2WV0unM
MOvp5mKdt2y8/BmHiY31p82p0KbibWw02E7V6Kd6tY9aS7vhEon2hqYt6xhb7GnRFy94BNBusox9
TJ33SCoTh9vjSFz2mMFPkQTJbRT0Rj+zHRvLprVF4zbzhmOWd8FojAxiKSGZftjpk40c3mnRNrB1
v6VxessdjhmFeo+5JWELhUHDkYWbqPI0SsQHiR4RMVg7+CiVfKw4Vx0O/Sq3cgT5CULgIM/kmjpk
gkDe0xVbJG4qdRzL4hrxUrbJ3VUVlgJW2qxHBiK4CUPn3UrNd9S+pIKGcJtNv4pIaTsQ3shvitiP
t0H/ilCTxSfWH1wwM3/fq6A7YDlAkRFG5HbKaxo+l9XT6BzRP2w1EFJB/KdRX+P0G443T17r7nEa
SWS8gyrHEzDeAvese9sm5ygEwBhTbIaf9fyXrT5GBMxeuQO0EuYeTaSnnUK6lcqG2x2yvee6jIeP
xD6K+qq1X9l07TG1RExkyvIlIdeXgxS11mKwS5+s/LO0uQi7vas9oGC69/N71B0AmHnZXYtfGE/Q
8xNRDqhMY3WugqeJMzuVjBvoytfCoZH/E1kBYgqGtLxPRfkSpu958NzpkpQJ5sND8xV698S9WCWu
hbc0+BtoP2HIQWm8D8xuHLtD/MmKiB2HCg8godW8wTiXLTE2pHHwny34vEv1bo1HbbhVCbrgzYzB
uj1aLvQOIrDeM+fpMoYnPGCxPBXWwSQv7D9YOo/lxrFsi34RIuDNlHD0Vn6CEJUSvPf4+l6o6EEP
Xr2qTIkE7j1n26iwMHBLm2p8W8eUiNKAY0/jnLGN8E1GcNXUWo4BshW4e6w+eNXGe4YxJ0w+IGA3
tEWx1imbbkRv62XqqYUtg03It0lwWJKXOH1L8nHTj+rGE6nwJiKL/+Y7h0HHZQ5J9jeIR6oHYax3
k36XarKkKjCj4HuNyVQ8rvc1S1Dbt1pKwg8JUVVMOIEfIiRqZGSZpCj1V8PLevAXX8b/P6NV/kbd
yOVF2KB0My1SU99mhffYhEgyD2FM5N+32R/b7l8sX9ZcmwS6Opc9sgyIzWg4YorDAKCuTmwSlekt
43enqTysz2FcWydTe9Q7FxQneZ0AldaX+TOS7lD5G4hvksrg6eabRlIrkxG4iE24l5Z+YqAPcF3E
15wZiWzzTVU/SXgrCnrejuYCMftR8dBi5CbarTAPEr6acPGq9inmR92gRexMYpwU3IJ0RkiSbBZ1
Nxc2gaucjsBFinAlzhN/lb7R0QvJewQN1IW0IwcX+WHENR+m4YOqSs5PHXoZmdop4LzN/Z7dYTE+
9PQrYewlvD781YB5ROFPgLnNdUJ6DxU5b+HBUv9J6r9EIOsFttuw/KSzh8Uh3D4WqDfZG8O/PD3L
Vb8Le/NWj5nTNCjJsUZhFCDyhaNiFO7V+KebwT4YkST0lzZ8sJqTaWRTtYxE5UaMPVp+YbcyhHr9
NSg7ubsI+l5BbS1QBZTnDIDatxjvJ6KZQgE592TaleVTtjeQOLIkoJTIENryGiD41KBWwlLy1eGV
f4eoHMpntX7fC3CrviWhbCjf+njHlR2glwapASAePIXfkSAlAix4YsXzGL5Y+atg3Pk7ROtsGLtM
+DIggwXGPAkIgQpEuX7Qtx3nt5KRfTKvRnlvlVelU6n1hHalTrpOt3gwtnWF+IfImW1YssDDwr3I
wVsr/EXTr9UdBNkRUBuPIABON1+D6F1Q7oVK1QtrYE8w0F9rXWfmzPiKpKypjhN90cbFEt7EmVn9
tzZuknrtehrdt5NCTIxNumMf3bKWMTV4zepT0e4FcOuDob+mJNNlW/6+MXcl1E0UBCp0W1BiGuj7
avkI09sin4P8TOMxCOpYHGT2vwrTZZ1zhB3F8VMPuea2YsIf8T3I1WHGNIk7Dv/raDpT5vEpcwBS
OUtw6snU1qK4Gh01/TFkLAUn0ifEZKfN57444M0w1HsjC545IaOAOo2/+/qa64eKj0+VbmXur16D
E2VmhXWyqlNeXdP63PUuv6DY35GympLPb6TPr0V+HMarEH9242+b/GBqZIQhIfI6V7d3DWwo5ByW
vIlEFfm7Cj/74cZBQ211Zp6H5COPIT7vtfreVkeh3I2dJ/X2uOwSeu9HepLBJYCm8l8jJBn7wRmT
5/tcPuF974KbWn2XmoL9n9Oe4zW0GPJocQV2OizLgzD4R8Gn3db/sEiuB7LlRES1VuK72T8lHYV5
9asv0GqOQjeDMD8QEzGRBtoZt2ql+8RRg22kKqmxh468AVjppYOn2M0JsfbPQvoG8OKnt5oHemrt
rKbXPH+bh9TjkyK1IugvOSavKc4omMZJPP+O4XsfXtTiAeUsl6SPsP+osg9siWSQxY+PMSclYVgD
P8hnxGG/SeJPs/RUTgefVh2x9Kv4jhhbUu4WxT2K8AWj3DA0CzQZZNN7TwNQeNLrnxqBU/uSxX6R
XtqErSddwaXNqGmbMOK4gfmv5n+pTgvkj0rAdf5OhNsGQzPKKpwz9Zl3BBie7MGgRd3rWdOF0tNN
MqWUwpy4lJXR4/lxgHlHit+4t/jUifBRml0Vv0rs+IX13Xf3hbjOCt8wbOid+4tPplNtM3/wrSzj
bMsS1S97ihek4FBUbh7/jBIzD7idNT+7atqU3M/cm3P9ak63dLzQTMKGeOErWEpieB4ZfWFCt16K
ebhXKR/NdvP4zLlyeH7LD+6+hJR/CrWsgG1sOwvvmoLiy7eEPXrqqqGDxeZSNbo/jY1V6s5d+jLR
FpoUH/SNtY/eesNEW5IRUqFkCWY/kC68dHTjKeY2EHfl/D2Y20w+YsJITa9fnpRcTsJPZtI6eiLy
nL9UaOgUwmx91OYficW/OywI4ws3Ei4hJh4O0YSs6+KRBT6IGhO7nJ15XhVgv8abQENmvH7SXhxe
OU4z67mkr1TqJevLbfgFyiBKyhhM0MbCP3m4Spmpxpi+Tq7XtHgwbyjik7TCjNR4HgjSQwhOp6XJ
Jk7OqePXipYlR100Rskt/6dM+XxG8W7OGhkC+5vn0OBVpzoNLoWngcEaxdc8nBp1NyoPgQgLvDd2
k+kuGca04cIuYcCoqyMGQ7zmKKvWV8aQ0SIO11al/hun6LBDjsTNLJrfeiNAZ6EyObKap7jzGJxH
OzO+0mlDOuxmwjbW5z+D8DpiIJaqWx4hICfQAPyizR0tv4+T20hHFZRH8kfxVE85S+f7PH4PfC2o
CZNqy+2XDFeiWjbzJHpGve9wE7XeOKJUdvT2R8y2HaGtoqvjA0LTLNjzfMOILopcO/GvZpyyUbA1
HSWCw1OsBCi4tuVos99moh83zCFciELhTe3fEnnhhB0ZOxyLYcS5Vrpa5CLXVlq6Tl85ilMq+OAS
8Zj1hsMrK4+OKvkgI0VIH+KuD6Ztz/wGiNafREa6yIllP1h2wXIyceKqrtFuGx5x8d6S6WoM0R7W
BSE0gHO+MX3+LELLLER5AFN14YbyCX1tpl+M7BaOuxYbZ+rmNYtcTYrjqZ9OU/rZGMYmIt1j2LaD
C2yPr/6aKK90CtZOMx/EveknRBplHPSPSnvm8bve3MvyKlJmHLl0UCkmmSE7fhC99GfjYGj3hUkB
c9vwqFgKy32JAtkcXnph22rUHQ+bjh1kAaxKks8xvSbto5SxMb6ymSGDOeBAzJCe9b7Ke6AyHN8V
47sltIw+lMiL4SXlfEd+dtHvEgV4AT0kqnI60gnAvkzTe5495P5bU36i6muVb6cE+/bFVsOjFV0b
/di2x0x25D9leST6m4hsVRaBb5I/JLD0igXqi15fpxgR32tQnc3uWKIfR3O0iZSjzliTHE0sI8tl
UH8TurxxilKoOri69FClf0nyiPuTuWu2QeJLGxjC0iaCjfUCo82po6nnkFKJJ+yX5BiIp4zm7sVv
xusy/rUjniqVkxqdFn20IF8TMerMXeWhjL9dGRJXYfV+kyp7QgcTe9X0xuomi4ehQF4CxhiDTAv8
sQRFY456QwKzGZX3BXEWS5Otih/0rfFvOIA90IM7YsOj5Rxb55L1LMZVBB1L0ENCHrODmTnRLiZV
u5AjTi59WNVutD6m/Egf3qr+y265KvEq/xickLHw1pUfFEMwt37Vis9zLhYUN1JI+xEKx25hT0n/
FOtUiVey5IZ+D1YRELFhbckCDVd0PqQdeBztKEYAw+8VHmOFfWqbkRE4+nJ/DMCFl68egyENaVwz
r4p4NaVTzCNDWjPzV6v4qnFgVQHXXy6EyvJnDs5A6AhRkegETQN+wqPjoJ1OjO7aY4YLkch5HChP
ZpGSSQmtyfwBce3fe+EtlqjYFVOnJIZxRtbGJtAkL3zg+fgih7yGqHUdivY2an2ucJmo1e8UsDGn
HGLSVZZf5OhU0l1a+iEKXHUfqod0H0wvFIlucvGDV5KG2AgmL9TPIknfCHARMmbdwwz/COdi6yQX
efycAY+T8Zpq5z6DMsP+isCVnkqKzxLwo/K+NvJm2SXFvGJ3GDHD02wLBLx9dlFgf2nx68xqTN+l
RTiGK3SH2jxmqBTXdEmFu6PBVxQwEZPfJJPptclBsP1nicDand2W5sL1MeHKpgzTidR/2LrshDSt
Ee90jctvS8kT+k6+LNwUy0weKMm4EK0D18xvL1CPaauABZfIYb0eXKwebklIEMpHZuLM5fyd7eda
/z54kP7Je0WyYrDX14m2JYj/leRlHkRoT/4X1L96TuAZUALFsycxPnTCB6mZCOr60wpcEzR9N+hK
B4t2mHNYVFHC3XLSd8boT+QSmMqGboDiaA3gtvq1NHEnnybzc+muS3suRAITd4KLewxKFdNHTc/z
ZiEFyJM8lI71TwjGBLGBRBx4fyAJhKpvutYNIM5ueidDT5seWvWpdW7Ugx6xfSXXvP8Mh9nNhX8t
csiZ9G5jPkLkrY9OQ5KJQbw2CJ98XTegHHMN1vKYZIBkDYUlBrzzUguF7F5JKGS+mqMrj08teMZk
mwRKgW+WRBdVIBoB7mNNqv2S6/PgPGVoLI1sJnv6IKyKFGBDP84UYJevMsBK+znPO/NVFI6iTAUf
DUArBVGpu8V8WSS3LL8bzUfZmIxnQb9Q7of3bNdn2zi8hcwYVUMOuYYGl4Y4y8ZTOEbbTt/Lww2r
XUKYkPEQgZQH5DIm7KrRsG4UWADey/hNGv/NfBUtN7Boj6Qcpc13K+8qmIWJj4Lk3jdz+VwVikwR
jkRG2dqWYuxQLIfZe7W6TuhDJLh1GWxaUPmxoQeBwqxir2H4BBdTVfpsw9KNZiw/+IzC+YW3Qwr8
jmL7ReGt5xVZmah/GXi0Feyl6qVbPF6eiCHGuGbI6ePoMRvvgrUrN8+g8fJ5axovWvwWZ6dU35fq
ifMtU96i9mbkX1XDtn/Q9K1Zs/NsTfNz1sFzSbnm/JQCQA1gOvlhCizf4k3UvMLaLvKTpHTgrdFW
QW9kkqUxtGwmehY2uBuNLUfWWhFD9vim6EaOoivMLq5AhSDkyqnkV0P90uZsy0cqTvuq2uMgooJh
JJGf70nCiGRulc7Vs3fAtVl7kZZjU+0rMq5IGe4gL4Z6nbmo6QWRXCPnf8BOJg9jTosiqqfBcR9i
Ss8T3ncPuxn4GIB7rL0ozWkMwPvJqZ1kmhd2CqXpfyIREP0OiZhc+0b2HIRfGgrAee4hWQoGnICy
lqIOrwkaWHX+0rhUqrMS+g1xLSge6Map/Wpu/KYFgoaoM6o9m0MtXwLZN7TfVvkU80fRnLLktSRI
hCSJxNHHnyZ9dgG57NGF/VHnVaDKVnamIwCh+JrguEarbCHHvBXBbaTaOvrI5kOoexFRQORuUkUo
jd7FnMh0OVvBS6xBNBEv+LG+9xakI0fViUW7xQaMkp/MEDcMDj3pUEVxnBp3IHAz9LEeOhmEDsy1
nOR+05P95IPLiWCQgVMUW3aVxfDKfheUN1N/LcVD6LeqI9xrqPb2S0lw1WSqJ3EsCRt+L55Ba18a
hzo6aaG4zQ0MDMpnkb2KbgqErB7U+WWVSgmMNjTL4CMFOKd119yL4wnACYroUHCOpMU7D3aLeJVW
VXa87ZC9rnrS9MugXLQ+tMrl7000PxOuFmXFRLurOrmUeDUsyjnZ2xPQV0pl/Fs9K56QBcTIg0ou
+KlxHxBKJ91069rVgIzDYwzchE12x9PZWsdpeosS+AXq7oPppoa/PSIwtMMakeBSz1/Cizrio+iU
i8HHGW+ukcZQTfwgV6DMnNKY92l5LN7iqPXPaIu2QS+gO3ij5RBQDngkgKKqWM0wJuIOaKBVZIkU
bJiwSflXKgAQu5z6HvVY6x6qRLN6zZjCgjqwO4Ny75CM2g0YL6RC7FJOyo7cEo0nMKylio/Vc2Pw
vbuTk9Q3Q/6X2Ah4ulNmkxDLi7IMLxSesJYUTjdBX+u4nRiKvI7stfkRiu7oPmtxGxDSalUg+32D
DI7dX/YUYyMl21HRNxCidlNce/Z+Mj/GtyE/ZSsIoGeI4V6k0q0inlMbrpiaK5MLh3qzDkd0lNva
9BVP6A0raIfknUwcp5Ev66+TsoF0uDi5BPUzsbg2CKIjGgfSnAiwRePAtBu8a9alVlvqu4k7JAj9
e2hOVf/BR6UP4PjqXib30jLvWfVhqVs4sc3Q83bYcUeOdP/b9VBx84dKQFXo4usgRd0Z8Mo35JkS
ZPhvER59czG1by114/k3jEzAnX+qJ2+W/p5bT7zZRkMwDC7C2OYbm3d1v+0O6k4fMkfmE7XAr9m2
cU3sRlfaENa0sQaQL/VPmh7p+BoC31rmjhlrlm98DHXmkuJVs6YPW23F8qVvgUeCACGMqw8FIiZ1
qRrz52VT7RQvYQNpKMr24sQu22Of7PjKjPge1udWPonhByQA9YOgrV1FFZfdNYQdsjcTwUFsi91t
arbVLd2/ZH3SsyvtRG6TMN1NCZWuA9IForqV+TGFz5CUAbWGvxXOKgWXcfca6YBVuDv7DHsLkHSd
XwfEZzVhJhQykR+4gTbHDy/YHWO6PrzWrur3yT7ycZmU+8ofkb34lP0qMy5vvOdNv0mlOzF3myz+
J+NkVEY/bY+ge5V8RhYLArL0q7zrU/1ekxN97nvFprfFLB363SGo4UwT9PDs4NtAOJrah9XPdlu/
JS9qdY3m9/X0GdJXuTyo/khMvh8bHxmn+JSalGumPAE1otiXyQMNr284TkGrfMPhjgKx9bBtz4Sl
Y3AQuUOMT326KIY/tIzlGoEKzKio1bBhsKdvEnrvZLe5WLJbkIOVgrHfkc+rwl+gkO1NUuxR0Qk3
QSr5N3cnqfzR4y9Fon59BEZ5z7K/QIcyPP8SD2ldgRwA4CztxE7JjBGSjxZ/xsWzIOhVGX6RgW5w
gSIH9qEz+MlLV/bj5GaBsEQ5zsY+whSlbtriD+SIWV9QL6OI5m4zsWjuySYnAePUu3SSVVcRfk7y
O/EsAAtpNWES4IoYeXHpkaHIqlwEP2H7K06vtXiZlduUC27Lo1Jzu2ubEmbrqulPgofgDA8AHPY4
Hhv4zZaFF3WLAzwKdGdbTlht889SOM3zO5XoGflNjQnLUv01lQp1SzbYR1PcteljaS5kl5nIEBTp
n4zYSai3QMIFB3vS7Vr1pcbMHJU3EZlgBO0jCWuIWONzMjod4J8doSkFCDiq5ZUbGfM669DFZETe
RX41UhkiqvYCHzNYjPTFKS63fXCY6PdbBRot2onQZFWjOPct9CI/pCTMib3xn/U7uZotdZyXQLAJ
VEL/UZAaj1pq9MXiOig/Iq7LpSNYo7jK9COL2/7b5AobgP4bOcDDVZJnRi8pANkiPKX+ozPuTLwN
y0jkistKnoBo3AU81JInmW86W70yMEppvsIX2FXHVPcVW4TXxtbv8IJI+q5uP4LqJSv88qozqIhA
TmXBhLECxqndjLjRg99YO4XxDmE8T4SE7LQ/oPnd5MbV+q9k/GV4cNROXFmSdcF3GgVbqBmQ9mtS
3HuCvKhbJs2kaEh1t8XsUcHCt5Bx6icUENKbKTxyjpU4q2hl5ayKdxUOdwQdtDmTtnYqlJ1OMLZj
US1FRjYOEaFgiygCzhLGholUuUl8TE67UVHmojnzox214eApfquf+vYQsTIpP2rzXJVmIqqlvuc2
kgBDJ+oBYTyxrTrhOy0Vm/UHl0BPxhX7hfOLCGep1vk57ylOJNuFXZfCEdYhHj+0JUrTkE2xuLLY
s/i85NJXm2K0dxADpuRVPjP1NxjvaUUsja+WX5VB6+R07skqi4+1dRpHNEH3FTARc2vX5azW1PzK
9WuTf+QEqPSY6hpvYFnK33vjX08S4fAUCQ6UT6gc7ZJ4Kcfkxnb4FEFxHME1bI7pxDGdPu2YNAjb
5hFYm25+1Ogt72/39yG5qTgSUl9yYpdRhwwZV0/3Gf3veHQIulnQyNql+egUOueMLUtPfuNWMIH3
Cm67DmOngj1rgrDIhZ8Ulhd1FgcuPXB0oWFG5tuOYD35h0bngvVQ/o4u2kfYCm2EHIHzt6dojG/I
cIKA6qlLTY/jDJ0iwXNXNFvEYOt7Da692arSKcwpVTgCVg8sC/yltsW8BFlHDxkUjkBg80d8N0w6
KIE/sOWR319sQkDHxU3jm8FwEQzUUWJgiJn2xNi3qJfgKkQHMR5zsjub7BoCdi5+ZGxQ6A7lmegC
SJCj/FkzI0ZoH7FJhtmzT1w+Xoq6uQ58yfoEKYA4fwmyH3GKj1OILKK4C90V5MvGy9o9Zqhvhluu
SfNGStwGLamNpRq74T+9e0t8Tt/ujIOOwYDzWbUAjLyKNs5Qe9bhnX+ZaSt41sJh6S6S9UZALWM6
h4Z4CFS20+pRByq4Ctc8wYCgD6JXrUmbJB+NDCSxO4j0L3UEXisfmfFrtKCB4rVjC481Lx8dEOP8
CeC8Sb5w3SO+wN1okPLlSOM2iC8tgm1r0XwqNjfNErEV8UTwQzX8j8QuZ5751VTSEGsSyV7L4E8N
FdT325GA/XllxThY8p4GMFTGph/9jYaLAiDFpajXqHEUe/SB1lacJ/r9/wUjv6EJSna6n42P/y5U
yMZiawk/Fc9ZOf0oFQGb0t7ENW7tQh7i/i8iwWgD1XFhRcf9yV9kW/Up31wsZFJN+C0Zr0gh0ayF
IcfNZim3IaUaCXXZOb73hj2exFAt2RsWmad0Pe6Hh0Xpd5xxAcT3ODqly0XZDBDPH3n2C47tCMg1
4Mmh9QVQiIsy3KSryBwB+oU+0UJFEip+TnuYxqcaln9ssRNEw3qhjGDadutKSBp4G7LhlCd0cYU/
hqhzv+7ogUHgSk4guuYajdsvoQ8woz4TlzYfJvZunqaSB5ehazByJ998zf9xdShrUrhaJ6FgDqSM
qF9XUHkT8QJ1TwMaPLJDl+TrVaKZIcyaDDg3byK8Y0eMmEiZY1dd4tTalJZsT5g7q3fULRslOuNO
5WQGn3TIXWATE2GHthHXjF6BmuKyQZzuCAbrL2gkmVtx+NHLt3j+qst/MvaVfvrSxZcGmxKIPs1k
zZmpjQTWGJ50QBSwgm86mT8Fm51YfIfUybQoj+MjRSld/jdInzOK4zwMbIRmgNZ/LY9Absd2X3+F
rDDAWbL4QXymqy0HFKzIE0lBYIMZAe1IBbVFDeAOTCYb3rV/c/0uY3umsmQkGe88Vm+6gkytNeFw
/mFRohBEi2D2TyPqE77ruvegPELJUfPPyjzHvuoY5OxuzV2gPoTiQ473S6cj6W03Jm3DpYZE6j5x
LrMKlXhggOHJ3ICvom3nsiLCcoxclTtHC99k+p6F6GfIvw0IiCnEXU3sXla+8ElxIq+I2/yJwTSe
T7JG3/VTqS7Z/Fj/aEv4MkEYCuRAk5nyECKSje5WldBb4zCbI6naZPqdLUGd2F4dWTmgjtSlDxV6
HYo0Df+m+PMJU6vvJA9pHssGXS9cALsOCYgGQpTRu9luJ9FBItwogUv4jYLCoOy+GtzcKdRRGZFf
4S4yidC2teIdM3QwbVYFCJagrnlNr0bxxi5AeT3B9N60TX1a0xC1w0sxEu8IPaqxpCBpRrbqi/ti
N0LHW/v1V4lIKIDkKKLvHlXjVwtDvdCFmSn/ehRiRvS1sIlT9MAQ+b58QB5Sxivx/WI0QqCdRSw4
B4G0xLD0MAgsHaF8WXkpyXpr2vMwPWfW6dlf96M1WcrlMoxOjTMhA4WJKuAsoRbm2QUiyuUD/9Uw
/QxITtZFKKsIa+JeCPXrenVrw/kLeZwKQ55SZNG8heW1FS8s32pKSiMjR/IWLXd2fSkiUfORIVla
4Ys+v8NJCriNsAERhNfCwllehtZ+a7gjbN2eHQ4ue7Vqc4m3HAncrfVAGdL4ozWDs/4sAKzo1yRg
SyJ3mevpPMKhs3JCfUiOIaEna8ZEew/lWwulKXEyD68wbM1yxOyHAlbYPoErNSYC3sSRnBx5XLtv
qFqGeYmoUopcc7EVE8GrL7RnqeJEv6lmh74XMXz3bTqDLdNO76U+b6IE+EwVI1y8SOVexaCZnxvh
pZ5JDYg/g2lfkLWnnLr5EjArtnSvX0WBGFGM2ereyPa9g4LZupAAA5V+k/ttsCjYvncdEA9s7iYh
6I/fEv5jxZpcGkdgSUl9XSP3JtTj8p+cPxrRCz5r4Y4yyuBznuZ72uUcly+K4enIl6EcgDuoLanr
MwltKrRTqZII1NvkgdqKyByyPIb5sZ6Pau6vu11kbSwHy058qJKrgaV59o2yd7GCgr0daHCvKYRJ
t3hWGITq6p4So1+gtuC9I3Zyo70b+iXWHgaSVRJg7SB+U8zPnmIGA0jyGppu5kAjEkoKPsIMhe5s
Sr9SVCrO5NXxjs7HbvqQ4nPomG69OD3OMjv2BkqczGMoPcmP7eRHbLDeXJPkS8AolxNkgUMDGVEA
5ouaIQTaqz8jBDwcEaG+Mb8Ih+iBMBzN8kq/r+CzvLa4GNpBWpsN9iuHgV1ifcrQYoF5UK7BW7Ir
QUqo7MiOpG4ZuZfCIKfNP7ZAnvhkLS+Nf3CJkSZHv6ekIYJLGELJt7mbmk8eNKV+wB8iY7aDddZS
912xpZnCG9V3Cu0a8yVKXpLp2E33Ut/m+hHkCJ5pQm6G1MXaYcaJ78Xi6fIt4Z8v5PboNEkTU5Cq
bOzJsWu3VDhNHm0mPYyZ37p823ye5m6ydsKzAsqe9rQXM8WjuNlokr0Owin5EipnhzVnYMAM8OTq
6WZu02HCZTKufKzgwUpjK+ErmLCkkYSE2nHZIJDfTB15EpodNodWO1gcIBquqW98ZRhx9wQW2aEA
rGGOG7NBn+hh+Ef08hegiSLnwbo3vF4NZU0WI1hSPUjM4EdMvGGbTL/tTZI0hnTVZttOy7+Exiph
n5IHI3szgS8rUdnU+wV2hW0Migmd1WPRoULHkwGkL+UnJgashn5cGDwNiFghuEbWSxcuJjlKwldQ
P2f9c64o+U571wjI3mgB2xDRvKVMfFXUYsuACsal3y2gQ5gwSQY8kBNAmcy0VWt1Mwz/DBFr05HD
FesNL+6w1XeD5tfMJxvdn91qepDiQ/sakek7atJK6ZNeX6TsD4XNY2FK7AFYhUskK1yDXpQfMY0p
8mvKMrTcleFfwgmjVft15dOzwwQQMaLBVGKk7TXbPX1vOt8/Irso/WoUUDfrRBYLhzSZW/i1puE9
lHzSr1AwEezJGVzGP+0IK1eLHsulqycHgv9dKLp1r6gW5h8Gkox2oAE+W/ykmyEvr1bzsQ5c1T+O
uC7+TAyWbJPdr+CVX2H4yeEUhtaYRm3TkNTawpSHNLJURCqFvHqsd6iJxPaLGlk7MvxnnBKBA2fO
+KLtkPB0+NymfbtmvTPMNsE1ESAtNgW6Tz95qsEvAglclAQP92eU4OsFvkLW9pMcNZZbElVXBK09
NvqTnEWe/E8lhRzfQXeNw53HoM/8+avoH21+FpGmjuU9QXuVoeFvOTghpqiwBe+xA7LYjpTkAbXe
V+LINHE0IDZXrqWB+JD1w+hQXz3JONIy0tBXJU5uHuu+9luiGtbRLK5o68MonIHHKeiWQLrXY659
rWVoNVDO1f/s8DJL2tYy/8XiPipuQfc1w7YXCPnX98QyUQaxIpEykv2sWaLoqGP1QfeXN/M9eqAV
8wb9gKK4IZU18ZVmG4BXZ5RfpwHNBMzaepwuIEBduwpD2Njn7oto1XiyKcdYCe8yeKt4IAQyIJcK
XpXfndcGFZ07gfrAIUT9fqz+6pKvyhGjnWpcJ9Q9Gj/T+NKjH7HeeGHb4pvdp1aIW30BpcIGRDUi
eddYUa/F9EJ1gxN1r6b6/T0DVUe2qr5hx6an4K/3RlBZgn6Vc7j5qVlSW2JE5rG1YZBKzWlvWbRq
kUUJ9E+FHH0N+68OKYk+8YEiPrf4dYiRJrj1Bxp/Ga5NfiJGLGv/iuJfT4ZeXSG375+mtZOZbpnf
pFa1u++CM3in8Fa8x0juMYf+SpBQFe1Ohgm6wuvA40UopuXXM6Ur20Q5J6VXd7/JuB/LM0ulcmRW
4G79p+hQoLdmvf0OQ32ZxMfK/sdbsQ5hGUANxxsEJrFFtr7mxhHgNzaIDLU9pd2zyv/f5aHiHVrF
GoBM1Y6YQv1DC78JsQTIAF6IARRw/0Kh2EL6VRuFo+ggNoorDHvOPFU/m30Bxn1ZtQ3UmHB5vVmS
S/Yqq/gAkcetsgyYkvj7eSO83DfQCnkxywRYaVx7QrwaKgAZFfCcLcMpoI/UHDQLmUPwZUp/S8E+
5qPh2CwhFVAbEJfc/ulUf9p223Hed+Q54bUes/MQrQNIEaOK/GjrXSr4KUeS7mAUZ+2vKS3cTPlt
ZV2EAoDTRLIF7/OOKqCuzjUewXr4BnDTjF0bvwOojQn7puohpuJtNiu4L+rUOeQTEr1W2b3SyxtS
WSqyP2dHKK7FsuvSPUm/rfybdQH/aIYmISunuMbiIUOtpX/CRBOpdGBqi29NKTl0/7BTQc8j4Q8z
k1X1xoc2Jcfa5TadtytqE/RvYoRCgyA/GWV3u6VjRYmwM0EmUByRoHDiFiLN2CJOmoUhfk+R6I4E
dsHtUQsE/MvyFKBbhLBbnX5nLuUFGZfQvGSgJ6xiAXuZM8zbBimNfFMkX6c8TGT6YOpaZz/U5aMr
hEfo0PXUR+/aUMWhgAEN92o5GFQriix3DIfzeahO6FccYGURdhe4ScieJEzg2no3Brc3PRxZukYl
2fRAOwzwL2MTyvoP/U+mY5xuWtMX4RsXR+caIO4R13hBpUtiEzxJ+F1hK929cWm0qk5m67eJO/GI
cfVhbtKMv9UlIZxTmZ+fbaOFBy9i9DkRlJ15zeRnZN54JCd5R2aDb0KNqWR8UG8IivFuuER2jMeY
xVCEHE1v63nKxTUgVhgJkd/JHFMseoNDmwtQ20mCHG7hZirln2B9m82bZW3Z/Ur+k4JymdjWuu8B
iT3wccTGq5W/vUfQR8B5P9lAH6j0A2BEbAHUH3C8m1jVfvBf+rCLrCezy73WH1ddXJ/7CvKGgQzG
tvwhL7iRiHcEtlS+Vsi+T150/tZgQD1+5+gnVwThbAk+PYJ9YlRYGQjxHjWZl8uDl5IXGIcr+LIY
NghccRYtFJvga1qx07SLEpV4g5D2mKu67h8cI2cwzfY6f2IBZChOFUoBLlnj1ULMRe4/g3p2SOLf
0LrJ0rz5Jp1CufbWVl8OQXsKftgv+p9QPKQlY6/J3wGYt3DWYacPiF5WQffBiJl10W02DHlMjGMq
OmvUAqY9QO7/YD+wFHYtCqVY4TYEEqzLaouS1Kpe2vJ3fmvka1l7I+QlzwIt4bEjLSfy6cX/kXQe
y60bWRh+IlQhhy1zzkHUBiUqIOeMp/fX11VeeGY8vhIJdJ/zx+qjRLWpPqwpO158AcUoyS3LvpL9
kH2lM39haBD60QxrZh+dDQTk7jdhfqSs2BM4MVwenNq/trRmVFb5msIYoYpksx1DiEqs9cxn0TZE
3s7AzFxg/xurDPmEWO1Y8oRJ0kZF3tvyVNxtrTzZ9X44UVO6SvV1tczIWt1y7WN12TMzuArWeH8K
wdMWNNDJD3IQCJP45HeT271LGqK9oPcE2tZlmvP8L795E+79D5127jWiNdJFiCGbkBTV83AXwclf
OJSXOTtyLTi/zvTmYQomLXPfkxB86fNjgeCVmYkhwYiPvQssWaJ0jG/cRRHQUKK4Ux8EmPCcSanF
AvCWsLkJSVeH6kQx9slnQIHoDN8FAAbSGYIoZuhJiY1a5t4cAwf794plYGFXW5IwZ8GIm+DHyb8C
5zWE5IyT8nnplFUhHQSgxN85JWH5jJz1Dko5E5m++jQEyCn3TDeYlXdDfanTV5ZuKcNB5LD0f9UA
6pcz58vWVq2L4ib8Dhr6mu9gHLQ6DeRsfRiMqcUr6+/0VIFcD4wwdE13X0g1OG40xGmA+cVTIQ3R
o2NvnNokb+qUN//82/1B5CPpj0D6BZmJ/7QbKNQZqsC+q/m4aOFQsJFDVNwHXn7pHMlnKd9TZMOA
ZyJQo9j8JRmfatJDrQ8Tn8RFmsJC45M01KvT/WQNFOFColdJcMyd9CcmwyT4ketj9cuwC6XWsIOn
hCkCREndteGeHo0LmmGdIBWS3SiSVY9yuw2SF/EmqGn6pe4fVHMu436mhgyL9gn2gHsgrgn4OHba
S5An9DVNfMZu05qRqsFglKwxKU/taB/Iyz9U0vXLWxho9ZFl6PuIy40SSIKEuLwQDTXkqtmApAkr
nhDYjfZXJd/YZiyDKI5lB+KEJjCfkZPh4RjS2sfg/6iK0ITjr3kW+sFJ12L46dOzEIEhN2rbzeCf
TdTJtUSb1jYu5Emd3OmpQLyMj6cdH/SHTPVqIMWXqdvaVe2zkjZmeHHiQzwaQKO8ed0FeBGHAJTw
SpcW4ghgZHRgbcpi2b+zCAsXjSFAErvC/6MQr6+eGuo+/VhEJ2/k5lvlLWVHjCU7StLghhIHOUE7
TFMEcQ0U0lybqoB3SrULOuQ27sKrj6PMhLuz7EtjXgP/LwgfHVRCg7wL+JJHpDRgwVhxdf45uOUD
bXJBP+cV4hf3ip+2nsPYc2AQ5J4C6HA6F6dRmvK+SeHZ1E6SfNeh9izE8UJxG1dXk+nc9w+CkxPL
kBPdKxSNkXb2lFVtr6xhUcy5SGDJrxHECht1neM6ME+xdq0HhojoHbQ/UYO6/AQLgNaJta3H/GaU
CuzwH907bbVVED2D8xZTNaLr7CXWdLki5P/6Q/uHMXPnwBXGZxkANze/aNkGdBZnbIw9bRtc76H0
FfVf2QGWP9AYt6fv3PwWFJIFhjNCe1k0c0ZlgDptmAjbYkPYQeBsNSG1IIcc+m1llds0/ijzZ4PJ
knJevhpNuZ9y/2VlZP6DsavM2s1fY1jiOVdIl/KXFnun2J6WFbNMvQNios9mHSDWRtPK4eR5PN32
3PF+CZ5YQG+X6KJRJmMoxNxS//m81zoDSE0x97jofUbwN64ZqwHSVhBaCKN8/ukQJmDHzaTAYjuo
BymgIwrmnrNAgM2UplSbujrl0b5KF2m28RdMp1wA/RJsw4zmA/a5nKtFYCR6t8LrIAhydJsCWdH4
QpQIPz/KpLrbkCM7EzKNKZ9XdZXVaDaWX7I5JwcWNlo/FQRtBvc4ZLaJcblTLRNsvP42ZBx5GHUE
9dMUDHRgg+pMjBhQhSiSS7RizGx6tpL8FfiRUX7aZc8o8aOw3FrvVlReWd9aDUk9IbETDC+EivIk
TngcYaN/4PZywJh9lDQgb4GGKmZVmO/BemuABWqUU3Z1bHlnjPwB7MrliJyWbONZV9zFct3CjfTp
p9dpcHMkaPMPmCZfI6xwqe9gdqtJ259qnUF9gv3RouelWCuhM20xSAQBZoXqjw0BKcpEKZKZ5ft8
MuQXswlX5lQqn7bekt6yHd/8/gJ2cLhQ2LXloOM54AgtWSsmxlF1TkSYNM1PJt/b8iOVNnm98kmu
AMZE3gc/apLMsHAac6Ixf/fp3vRu0AdTBZqn4Wgoc14qSBy5BHtHnFHiUpTkx+CezPTXKxl3op0h
bZoC6wqSGryFC9lkGZkK+MK7etwT9CRTurIcuCzCGQEs/TkJf8QObHEK2qRtKBDDLr9z3Pz0wEaR
Mmu7T4npEsZZ0dYItj1t4cdTe4kpHGTdPf5TWIyngLGUoBmKunAzH2TtVYHvuDeo1JSMKFpFoJ2s
zJ/aHNEh6axuDTFDRFiHON2yAU7INxttY0Oj0rQo0Z+oCsfyR1s3C3bKGZk4Jb9xRQTcvzHAKdeh
u2wgjj0yaOWdkBTmkcjyTlGaH13t4g9HL/k0nGk4biJJYljmcJpCViMjnfrzkiS8CeYIdVMjXBIk
x8yUu8nvd0k9SFeRQiITgj4FW2x68bXk0bkeLiBjGYiqb50bsqYnvy3TPy5qZEPgRoti5a97/RTn
98LdRs4BpSYfPXk4GH8jEq0BGoSUe3SliR9/WP4t0L9r9TYi29OngAVBvaKWSf2O2exmCFkS7C4z
MnXJ0hNkdI4ytLtY2k6jiyKiyHgwZgUxXqW2Q+2PRh77Tm1Bl3HdasGS9kD8gJBISGqxnEAY0TW4
VJUR0yCaV47xTZE/+Cp8h1ub86Xsp0mBLJak2rR/FCiA+KKhH+YQTQwwrIJA/h1An9JcHG5R4j+7
GYITOl4tyL5ZB42HN4tdCnJg5S3b9rfL7wHrh21O8+QWUrkYGGfEyXh/iZLmshfnE1N1Sdxtxq48
Z80mbQIQC6QNkSGDewcvq332+kcEcdTW2rwrbvbwNAl2lEmKHX8pm0yZtObDjErOoS4Q5vG0piAK
jNhyBDwweRK2UqgZLZUlJaloWVhFg5xeO5tmq7KbNepBzc5QIhD+DFpr+4WyQhxobsEne+1Ym9Tx
mBPy4Qtuxs9xE+cfUXsU56uL8o84x+kvLZtTPf5yld8o5EzyUX5Uez49UF5UfDuzXBkwQr5/RARV
T3sthwpuUdu31BNYk1a5aCV+zv5iZWvNPmNMKLE6eDpZi5e0h/eDBLGuSHBJF+PoDzdEJhHJ9jHU
XF14uGexQ9KjwP+d+b9PLtVWvONzmwlbHIN2ecAHCPvM1QfMAV8gcEGdW7fYq0vSjIeTtJBxdM0T
66XGf7DzZvgkToDaaOTAZ7tdBdlOilFQNRPH8UAL5y7XR54o86EqFv7AjICcMpfvrvvjUxPX4iFE
XKlLP7rzF2R3j0gEbn4+Vy1cEPw2GbRNhOZGaTgzu2vEhoqZeFQeYmrUgs94yshSnX7QlmUlK0gw
jfpLCZMtBF1xfwC8aBCI1D/ZSK3KTnwRdYFTT1cJ0SEdpnDmCcDht+RiyOahcNBztXtaTBAX49gn
uilFtRxjmiasmDPQ52SBay3nRL+IGSyNVt2REwZTkzs+XoRpo/eafPko17hE6fFFroyuPMxtWu6Y
Xm2HRO2EEyCernth7abEi8x4y3spqHajnlRAwpw1Nhr1prsb3nLpi6fNZzh3+p8Y3MUB8PIBcu28
+nZHYG3qulLeep+cJWEbIVSrZA9BMvqSIs74eNXnBwqugYCsidc9UXBLUy4jqEdhWIEy7laCOKiD
d20Jh6mdPCpP5BM5QBlYY3jVKxFZL8RECOOwQy5NN1221llPSTfEn2a502+C3lDbCMLSPPfRRy/I
Es5aAd+W+GPi3cC3mPVfPOu8uoAd5hamxoTVK7nCY19crloBd/GVvj0LTK/+47LiIQrmVTgw2qtT
DZVKhHlzoKOlZUJVqw9zOIxLb12pT2keLEdjL4CMIl66S25d+D0hElLI9GlQZNAVT54HwhauLtu+
BuKH4K5PiYIDM3UXbvmpSrAsGppLEndKjFunxkPnYv9FNQEN2p8H5Bg9rPDElzYj0M/lskD4YU/u
pXtopy73wJduvIHtJyrYI+TaDMmyyqfgODNFIWu+48fh+yP/EH/fShwaPtJSiCyGjVr75e/w3OEF
g/fUrI0dbHvK+MwOVEz9HLRTIjW0uFsoHqplpxZI47aVjzznBGw4Yy+eKjZHqY86cUbfwRivtRzl
PA9Ha5NuzuStF3f9qzW/hbPaDJ4pZj8+GRlOPxYnBa/nI3e42TNEQqxmYBykuPKTOgC91blFT5Rl
W3ESlBZJSPMYqYs9vFXKCfMIW7z1mZY0M1YolvS3FJ0c4xTqBynZ5fKfld00EWcE3el9RMVPX3pk
yvDs+tsqOVXs9SyfJJQUGyO6pQnu3+WQ7RiZAagDmXWUzzFBix7xCgPl8L7fi3xfFOfGoB08mxzG
cT2iIIgVAXqV7CI1wgUm4IkzbTSGLG5H/gjhmqLS2YmxBG/Ttbv04uvoXwjyCREq11u3PceaAFfJ
k/VH8glgDwsCHpD1eOtxYzUYgrgBKl9jbVehj6JZBz9WwAmEB8mgYQRLj0dbjWVRfdQOS1uWViLv
y0CRb3Jc8Cu4EnkJncNeIcp9mkkPx18zzMsMV9n02xYoOXdbQIKYeH9gwahDmiLoKuJJA4XIjUd/
C2o37vG4eVkuZc4I9tLYmgsl1+ikc2S1JTUUQ6CwizxIhTPKD1d5NdomK08Q9Xp+wTFjOa8otvjz
pcUQsni0/kSTpw7cZ73w2C7dlCb0ZpjaEExu98RNCHAMIvfJJkuaFQgjE+MR/3CBzZmf2cPcHEAD
q+qN2tR/Gm9jBJI7lChuM0i6SCXmf6c1FVRSM2ENMout2IRoDzG6TR6j9pwSXWrsTaRtcDyVuqKD
PZLXhrQg6Vd+0HBFXq9ps/0iDeWZ1MdPCylovErXuDnUHcGDYjnCZDwQlYK4s/YXVluvneCiV4jG
apj0Fc3pPE2Bh2sWrnveiZ9F5shnuLNbEFBU8W1O+SX1B/aLdU9YDzK+ZTEPixLMXnqR9h/R1ld4
t0q6Ej/VPWz3gEOzI/x/HKadg97boZiJKp5UzecaPTdod+cWSBAQv2swfmF5mMneWi++GukvD2/A
4Wl2atFyeADlBlJBBSYWyGDe1XvXQlh+6OIv1WbiJP6zArPBrilUVRaDbTn8MpvyNbLvQuyaX3nK
wqXtJYNfouJqbwMgFpqA6ovL9xF/+iFKGZDYdtFYu7j9y4uritqDfCyeLbI++3x24vImpAn1OsGO
jFqwsOYsQ/JBqxFeSFQ+fPt4g5jTCC9Z0X09Tfj2iaDQ7Zw+GRyjXz1+wcm7S/8wvYMk/JT8m4b2
bg1X8XWU5qML9jk8TLR0yqWuYjPbpMMuAvTVhP4UrtGUbUr2WMQI+w1bLsTsWZKcJHFHYYxEDkj1
mvYkb0Icp4q0gXN2yHEhOhsc+ZEa+EAOjQvT6eGJJ9e6wCyX0yF/yJV3oDFWOFtJ/irb70YDfUxL
JEok9lbUukAY5BYSUhSRnv9tkyfGNYk05RqL67jeqsXFpf4xvboICai9//fAe1y1HXtFOickEK2d
Yf4CtHr5BSBD56aP55pzIAUW2ZbIejQm8vdgf7FJTrlyEhfA79scPkL1y5DrmVE+NZgDAnKAJYdd
6wQkFQAEIV4VsKeX/4nvNJCeZE9Oe2weBA9hol5zPPNF1P1GBv7EUZGwzBsrPVgklCHHH7b0kTt/
pr7lVMikp4uuwsrlyZA++WQkyrcalri4PWXhwaQXo63ZaCIySZbRPFyEBDFAyWho51HmBN5es9aW
8c7qL53ZJfcvlOGCICBJA+ACF5cQJTakq44XhU1DGwA3Q7SP4c1Od/wVAQOF6BFbJgZbe6qhxnub
TrQZiVKWDw5DJfJKqdYR+y+4jDUeslZjiaEAqvwJEpTjKDqYH2J7HyM4i+stLAPJPymgYyi1CEbC
aS3zXzGvqe1VyJg44OlJcLu9Vt8s4y+AcfDrMySL6xELhpTQPgXdznfPXnXHigbgPXdZc8xc4s9l
s6MLhuEQRQrIIsQEV0GUfdFS55t7rTmVAEHJT0Sm6UBXAWNlbc+0Kpgmyq89I7LU/UGgSYM0Q2OQ
o8wh5CcUkAByZ+OIXlJsvG2lYqPC3JcizawRPJ9UorMK6VOrtElpffTGaxzLtWFqSCrHeWqjD4lv
RHhjCKBmHXMb/nWUfGwUaMJT41L5KoaDaheXYNXk2+dE5Pi8DNHoQK795sGfY9zU8ia7d+dvWAwz
OBaGyHoCs9QJ+M9xt8zqJQ4yjo3JpSUS9g3AUWxCumcax4Af2IsYjABPA8SaiA8zflp1ZmobXBIh
u/REN3cQ1ZL7IdTrVvvQxotqPIWfb+TEUutvrFliYWcfDpNPyX/7w6MbsGptJUTbvBw8lCrq4Mqm
Gp6jOsV671yDCmfSvu/P1kCDWddN77B1wV+FRrR6xME5LQNyM6hkJexpkjNiX4kLRwyCqW9FvLX7
h5qRdFLiFU1Is+GW1le5/ARYYA5bjBpg2LJDYp/JH7SUT4e7sa3tc8EVraHaw4OIcp2LWTrWF1V+
+tWPHe3o9UGju+u6ZdAK5NCbmzOpvPrOmX+LTLRFQWs8d62KAABfoxGcyd6e2ThL3A7avORqWivq
piOxHI0uqVjYNbjPpgp39RcZ2/5B7g50FbPI85zUJQKJhd19VHg2uajEvQxagERrIae7OCZ3l/OM
gE/vR7V6wHOMebwbvXkmSNCbnCgMjKWt9iQpqHQxe70piJHzQ57z7gCsS99W/TE6d9DTGq7FZgPr
x0MJxuKC/D9oxaUrmz0fW8d4H4q1NKxa9ZZgZgvLiUFhQTUbSXi9MDPNqhc6LwI3CfPKlg7tblBM
ymXAVAnMrtZUwavtzIHsTw1o4b2tbjE369F3rr4tlokC6SN/akr2GDZ/lQibcE4EoRzukmqNkqnN
t6F0IBx7UmKmVVZZjFad09KgjgExoPjetcCZavqCik43fVWNMxkcb2WBYgnBb+3yVUlzPjgxdmVE
DgivOWIG6SkwK9wOExvqQXcP4pPw1Fdi0WBDwCSs/7DPgpJer1dlkr/J6GU5W9fc8fUO/gnvA1rl
EqVaiNa7hpewJSLsormG3ELKD1I0b/qHhbqFjPZJ5L7uUNfpeZjlUyVaF/kxVVm2juIXCIOnJiNI
m0H0KncoMcKDYTY4MhC2WP13vwqAj1jmkcaegJOnEUmNhXSq8GygjlcIHR/zuW/DL0xSymzGcwyb
cwKD0zzubIcHJPmSDIITq6mcvBL9kpAZa5Ae5enfaXXQ8uuof/pI2FQ0cc2dgQotiPRB3FvQzRiE
gnqh84IXe0qHptIIQEJRgka0pkN8s8GLLiPRHZXfXLvU+PrDeQqaTJ3LJIpvCgBulW/s5gRzdSdq
d2IY70rep/iJ692Qcl55H0PxUNE6CvmTysNI+zRZ7UjXgapbuHW0CSjjOEwLpN5hvrayo4EmPFhS
TMHQAMlMLCDsjb8Nk1kdXxMZrHb65dgh4USc5EPJ6M327n464V7izQW2RWs3I+7ALza6fhXCFTn4
EJ+t02E+Km918OUk+AOB7EpiZ2YkunKzfw75W7E2DcE38btUV/2wDoL70D2T6oNuo7B+pwa3EHzD
UK4tbqfQRe5wRE2F+2hbF88MfJo+hn/boqKS2L3vCnKLmY+527PiRPKhV/7YeFrT+jaCJbG8D3oK
gfP2lGNWbA2d9nLlM9JfLdomuXnL2RbAgQs8DV6l6e5bpCL+RgaPD/UdJzea1d/Cno8BJtKFRTii
uvLF9n+qsqPU3W2qWW0CB7JznKzsCctKfoz0v0Y2pzZWwm8Ted/dmhtz8vwE+ev6lOmdEXuO4iO1
Nq1zKzC20PgAuvLFc1YUSJKtpRuwN/IxVBsBDhnoJGjsYMnS/AV6ikE87agGimeIsnyIDxWFs7lg
vNvhKV5ErB8DOCYGZoU0KjYQHfDWeoc8EJLyKGBaW/2Hb2aUDw2KGo+KxF7FI7FQCnGDbdVsryWU
fh9l7ZFLVw1vQ8R8jBwDdmmhEI5ozJOdYXxk6Sse95a2x1BYRh8JR1hun1HdkL26ZGLQ1aVpITA6
tfWq70+5hXLBobrsTgVCihKCtbwic/t/KxYECYd9Em8E/l9zPOnGQjS+RLSPzJv6084InrQ+hQwS
JSnF34ilOopLiHSSjngPBqzOTEzOLlSuZUfw0KsqeeyETlRwkRxf89FgXWGNqMJ6pWY/vfnO0TZH
gG/zbJ40pz6jImXbmyvh5As/NdzHuH2J0nWXQpwc+fu+XUrt0mkhGknRQFmce6caCRTTz7f1EW09
bSsc/UrNvSF0d2ubml911emTtFxq8pt6DKc+UY9VoNohYHch2zSQ3DN4FYTlkxL9C1B5qK5+mfVr
TErikIbHs9rfzLuSuw/kFsgwONwNQXa1LQSpsBXVonpY1ToEYvMWqXqxjCNOjfhNidlEBhEHgCq8
f8imY/+vOwCHlI9k3KLTfAzq0lAZUtgZ6EH+TJDfEsvdHyBqW3VDAwEMxxqBLlIGeKdpzmh6p/Fn
qhcrTWMQ2fbNLyMcQlKQXX7YIL3EIVrMDsDiHlJ8WHNXmV6wAGsiI+MQJN9cD35ys0j+kf5lrkTd
DrYVTVUI3qssR3K0bp68pzl2akIOWz0uzdcAmmGRca2UZ8RTibxKZRGnKkU7Z8ESU1t7i4jGsLVZ
xcep7v2V7UGIA0iEQK7N5/TvejoKDCxMXxbdC8LTNBLOa2B7S15GBxKF5RrL57hP6kua31yDgKvv
uhQBVocckboJalfpZO+87fxEpT2OF4v+IP8AqJlEaxw2fkC6GD3dO2alpOIQwpiEizdfyl8yBUHI
NxyR+ED4D7UQIIA30gDi/id3tzaTOIUMJSiSzLVTQ/r05HrATjPZpahU9mVAIpHARHj90Srio+Xz
XIzmsSdeCOVpbq6zlspVgt7uDlMBKQM5U5yjchVA9muHjAfbRYSyAeDP0e81YGM6wJlYZ+JeXwbZ
pYky3JHxbKyeRIm5yVs80AWNHrEGsEU9JMWWp6YiJc5PgfiXIm3QAU4TWazlgEmk2nkFMMRJMz+c
6s1LP/UxK8F1c0DWiEM15bNsMAUsm+bPw2TNsOTMxhrFMkoHXLeCTU29q8an4zunXlkPC33heNjl
M7RD9dyzHr/fMv88m2Hc/ehCq1Ha87L7ceHAUEnOWpRznbztHKrZ/0KanBJE1c5PZ/2Jn8Ek08Kl
5LqqzhVdstBqjIi3YobmMfsWe2dDaFh7C8EqJfrbrI2c7/Cnk0WkDmTlOLxy2nKgpVK6j4Q5W9pj
iDeed0ajaMt7TRNOaiARbxuIloul7m3A7XrlXjeP2HlWDuLTayYfPHedB3sL8HBaEiG3RsE2qbOf
iOt7rC6FPte1Xyv9SzXiGejsWdT1Z1jcnfitOjd54s+95kxjw3RYaNMoe8mwCkLnaKJrsHpaKZ0M
0+qzafYa4TXB1gpZSxe469z03oINKKX57zHSeDSIXJh6VNkbGDHWnU+o5gzR8ozgF05ZrCyjN2/A
pMD8/XqjMxNo9FJ/Q7mSWYPGkDQgYRg357wI1jcQEGguqhz6Asy9Zd+q5BJ338FwytSfLlDXdXWp
Sw1KmTggSnh06yvudmN6qGBqY269EYogV27y1UT/kKz/XZ0wY95VJF8l5tNAb9ivCJLmkT4QcqaV
VzvbtawPpZMvCLwhJAsYWewpavOtY9gYniL7pe6WVXus47NMEFi2k4FAAbPsmYH1I/TA9Dgr3VSE
LxsMX7yUyZL7OmwP7bAbK/S2MQnHvFLgZjIxWAeOAJMZDGFFcPGNPw4FMlMsfUWFjev9chogqPsd
EWn0gLoMKi52SP23ZWYeQQ87iMdIfZE2YEBDVhWTXbeNok0zrjEXTIO/uEJE9GxdKK3vvlorkHX4
4Ls5zfWq/oz5F+unIXhLyVblsOiIGOyvLQhKITPNErWgI7t10h/JPeXGohqRI0F+7YTXVcW0U6xb
ifva4sw+/JNRSTfQo2lakL25aOKt6q0pF1cNemKWWDXWEa4vAzVHwwsUnwn50xoU8yKU9jwGxwwI
mCVBZHjgMxVOgE4mrG9Hj1a6CwZCRZfII+ckTqTts8PqXqVbS9kRFVfmeys/NxMyCdEiEA+T39Tq
AutPQWVtoTefhZQCyyt0UnV36MPjwP0iNxTkMDtCVJN299EwMWbFrao+Bub56mKVF4dLVFNXZAdS
0DuN0OgIoKqQLoZ6px/Iag6BX06T/tXqHFjjNzS/CO2uUcsgz7fbCifchvR2cw383bUvGhamuBRS
oD6ACdyBrIRacXau7oC/YBUiEO7bs+X+2fp+RB+dd4j7OLFkv5/4+VGtFrmGOIG5a6WHW6c5Of2O
bM0B4p38dtDMqH1GHudddbBZ5FU6JtrgaILW52mNfOipaWua7hP9IBzYY7lU58kc27PQLHgHCa1D
KEQF7BcUYqZL0tGFb0brn7SXMt8cseMgDAN1Juu4247myjFXZnpSin2IVEs6mWxwOWLzh2F8KsMl
kdapszXI76oASJVqIfkFaVA2ARto/rAE1gdGwmlqfiqcApb7EnwZcb2oU630I+iOhHRMtGQ/FpsI
U0mMdofVe95pZ/vr3wc4XLHUzun/C9297Fy79oukF64Yyd0jrU4V5H1ImdOlWJn06Cr8zCEvjoyV
s3KfivMVIHWpiEXmleBk7BaWgUdv6/k/InGuJBkg26R4IB3tw6vkJXpuZ1PVKKPIPnesaT5vkqNf
XfJKuIXMTYOVY1Cfuvtd2b/IZmY1gkALubc4VfT6CA1i00/M1G0vSK8ixlbrQdNxLCsEItLC5KI4
3vQaRPml5oUxd4n9yJ99THqqhWOI/UImYo9v2ydLx6ePpEHA4vJY9lSrUi3rp/xHa2f3G7//6ewC
dBoHDTsrFjNIlZJMTmGhTraVfRh75OEzptKIp8pdov3BlcSfrTEhwG4E6tVTtjoLt22cTMqthJ4P
oQzpuPy8mU+sAcVO09bcKOYmAXBIgccacLO8o5+MOEJz4SXrDLebvRPHaOXMlQX0zEc9PMNmbbMe
9TeyIqmjZRmFVtKgAcaB43HP/JKAv6H1j0si688QDVPOF9na5bQ9zFAet9bLFYs6CVDQT3OHNGR6
if2tdlGDR4o/yMJ2B8sYnEjtG4JD3iwq+4GGBtk9ryOWVme4KMGNdGkH3FT13UOufomyFk6ghlGF
LIEGsJTwp6Q/S81Bjh7oVWc+ODMxU9EWWWlgnqqpv8AybmAwN6aDu/LqGUidv6hXtn7wWbtXuj0P
oyMze0LkRoPYWEYJI26JlnRNBw8dV4TeEJ6IwxVxtGH7SISJfXxBmmkBkQ5MY/YTGTp3VBOfdOMZ
Z7xKFnLg6BjHN4QUZPqqRIC6hBJYO18QFxE0PKlUDMmECf/TC/m80tGhqRcgVmx5CU3HWOzdR68R
ynsYmhUxUBGKpq5cWXs921uzO/uhPaGZnQBGuBLMMtTnLNsILHhDqIbGsJ5tWv9mI3mXnFnn0qr0
icgwnAJIBmexy6MpUwFm1QN1tOH4qJE+eCtIu7zfiSkfJ6rE28Ybz8M5thtp2BJTy8OokalHfpph
rR6fVAWS6yh3iLNPcbvMRMIWqUTOPU4Wwv2XXzo67L01t8b7l09idG4gQ7w6RGaTa/svsA+5LqG2
EJEW8plMJlJ77vcn8hawsnqGPU2x+GcE28u2Pje5GQ2NmnA4uq09YZVckJvH8swz2TrUzq3a6Axl
8tTIB2d5RsRIXoRnPDPeEH/8jkKK9YTPgZRP3HCUPff7wd/EJduzgGRJUmqPlYX4Yan1BCORHUJV
DdHzeOtxVyvNkl+bRJoueQ7h3o63SNBdYg7slY3QybzgHJlWNYzbzkMjTyJ4om0CAogNSioPEBng
8bJ6CCuQXjiRjEiPNCdJmV8AhDhG5d8x3A+zGjmMgCeRqHSiA/sjJfDOqbbBsBEGZKWYCzOzam/z
6hxoGw6Z3EHcSYQNj2t5r/Dn6tuEIV2mvrJgXdg4Fnsa6oGBzQpqn6NKbc90ceTDJWvC6ejBRYpg
CsgIyeC8QDT/vzRaYSTi2+tJGCVIPZ9LD1zKbbkcbyRFeqhM0/5a6sSVePugfvfOshWOWfhH750m
CyU/msmGchgskvhNkajfxnwmgBc3mUnM+Oo+ip8dpCZBBaqyVOjNZNljVzSIohJi/kG5NcaH8GKF
nxmqb3s8i23OCg7SLJwq7d5DZuVRCvLwivWorGz33j9SQFfpKLnXsthazk42lmGIzZlwzHpAcHGJ
hZrbB4MJnw+CBWD+e+07cE4mRHNkvcKlvyTpcAx+ComjLTOnvfQXk+mXrYqGOEeEwVWOe8+5pPJW
7+gOZIsjbvcgD2tHnsmEQgxC66fsm/q952OomUur8kTsYTacC7p8ev0YxnsZia1+QvwSF/UEJEBc
v6G25uUtik/6afiqIwgDjxIqES/m87R2c+GrzKqvhNpBlaGfU5M4NJrQ6Rum7IjtKlvWLLBCPykd
K4Qe0lX8gg1JAom8HOynR5VpgPVSTZCwkIoYrRCgNyXaxmFlRAtJfehAAZSgCOCl2FlIyViELHyO
/po+uUnNEojyrA24y9qn7pMI7x7DbKmR49o7WCCw7SnI3QgYBE9sY24o+2jOSMrLnlIUTW0OUYBJ
EVwgkCTu8wQ7ZTAsoca4SkFwlk2wojdYK8/Ym3s2ert8k8MnlPD2dRSzSgtNalyEjrl3vsWK3a0L
8juqT73p5il2zTdviXtum22b7BXtLmzDILZetDX7jaoT/zyjd2Wsf/XiozHfHmqHDLGtUpHADPRh
FItBnxvmxwCZSvSdry7F2hYYF+Fe0ouZ5O1L5wC9vaxQHkPrEFMg5mTFPnfKB+C9hTbAI40PEpgj
tHhkxqJLf4vuzkAUX5l0w5rcU6HrDYK/WrkE7iP5HcPjmybiboFuMx1/s5a1RshZtyHlDek65POi
EVwBdtOaTZ5MKwcXmAxZvSGYikRIkIjMPo1c2tCAVG22D7ZjMDszOZI1EhGgiWZHTo90lCzoOEdG
cJHdPel+QtNFxhpzNP+3APHKAgSWLg4eNb4KMcppKq/YXqRDAUPnmGUMFO1Qys9UetXODQezAfCg
XlP/VRHaat7QGTTiBg5wlqOP3ug2LQ93OVo3AhowUdPW57jYpEhniC3WmaqHd1YhQnVm8Eveb0ff
ikWUI3oeIQ0nIo6hx+J/oma0Dzly4KhJ0YIfJ0/LCw5i3pCjN4Q/2R+oVrs1IP+cjocBTKvZJdqy
AGFWGTq/K3+j50hl0XbFK9gfx9gTLjmpi43wK8JeC0SbFd88l0RwKCGhxdpDK9d1I3KTjXjRJvxA
dIz8lTOb9Fl1HXtfpogf8fYM6/xFYrvR0B/5H0fnsdw4sgXRL0IECh5bkQS9EY3cBkGpJaDgvfv6
OZhFv9czET1ik0TVNZkntwVgzp6t7CMTM1aTRYB9bzSgunc70NihsYzjPg4YIkd5vtDoyC0Ywr07
A7hQcXnxllbBR7VIQy8vqn7SGh63DMrnwQECwegiNI+zYTquv+avebzij5f9iuYHNrKWs8QAucj8
uDqDcZ+Hm7q8ElBAF9voFxcIbk4VoCNwgGQ1bxYi/VdrrmlPo8MKG9FSuF0WB5mdTPuMcZGo2EfA
Vo56ZtGVtFwKnl+bZgX6dSXfFP3U+GgTe9bqX0ayzgKWUxIjFIHXIBoUAykSEzlxGC12Lgy9yuxf
BwdJOzCS0+UjNK95vLG0Xanc6hxtxc5E6QI50tk5KUIffcVcGbciZ0Yd7Yvud6T+TaNT0qEEz2hH
7WcVc0iX24GYINLK5g5LF88qzcDIfCZcfTYhWh0LU2hbhhyxl/hvlVU+NcGukzjsLXow1i49zsho
X1kgpYqKN3GZ98G9Mp1TrUR/bVV+kVzCXRVkxtJUxGWaZtcRtWKaqX+64V7CdHpLVQBUlQDSwDxf
i9CPhcq+4SKuii1xzydhb0Yj/+6nr540SYcPVx/I5QqUkwVLfsqt9zoFjxZ2a4d5TlgG+xzGfZSm
x4pKUqotK1XxQC++aHHxg4nprw5KUrCrSAvxv2UxuRuYLEvoF/506EONyxQbSGlsXJYpbccXroo5
NEeP1tpD/7/QpH48hkN76tT2ZLtiHRTOtddSlYVLy/m7KtAG6qGCbgZDaBdfw2FaK8IAN+qu1Zhy
UxnOGrtIJBlO7kImsr2usbyBPmtmbfacNZXa/HOMiFWD/Wq7826HXiIh/xzhm4tubEzzrS3xiwL5
Q2YeMnWyimupQYodYdFZA/DFYRXl0GTscZ1P6FzInvUdpFegJf2gWhcTG2BWUY32zWGsdP1GpGQO
6uOuV5VjEmaHopMEh02bBJlgi/BBBNybbBHGtCd7zeWhQvqjpV5b6OuWnrME8CoNeuM8vkyp8+hc
rB6dZV6KqT+GUbE2A8C+6JHtRCyHco7NKWjoJrSGCcJH5WjJnZHyjaDCSvG90YK56UeC+2QIhlOA
KQja5sGEIaDG5aqxYYrCfZzXGHkkXmsXDBsZZcQTezGPkQzLQ89Xg8IEgJ5GpmW5jnIb4xlYItD2
cIu9zgGkxfpiEiTXzyKgiiwawU0p8Hw73UEYT0X9ngCqFPPZ80/YAGxsIghqeFo1S08mpj4VhcEF
GFMpsbQF6fjp/5vLkgTZislef7hEIdNyVksRasPQpE1CGRg7LMpN1n5QG9lbGMyNjejkJh8FfdXo
0jkTtDGclAb9A8GQkwWdBrRWg9HZZKBqsSYeJ3RiDcznNF5GLR3OAN6VtXqRGguNbAoHXNjIna1R
brhPF+1SSTqYQErYI1CYf45Bh1W4nz7Fflu0qzAWLyaGK07gQKU3ptOUk+dP+zH5LKfa44WuiNlc
JSbyuolCt/tnNMyUGJNEZ8c++HKf4fpgmEqlvESapNfs1jk/bPwKw9yNhvfQ3NiCDDA2l8TWUxF+
ddOVojuN3wo8vi0ZZNJGZMdsAhmaVPplEKbrmnQHh3ckweuRkAHw4jMo81UnwmNnI0QYtwYAtyBd
1Wg7DQYhSqo+mCi2HIvz2zvNXBuiEBQY+DbqatvgbUM7P784SUOb5JwP+ntHhlE/yy/5DxYWpUpE
HzpLWhLSBlmMkWgyBkjesXuM1FQtvL0R+zXXdZcvg15ZaRK9rT94GRK8Ca+AnW2KkPVjzXiNphJh
doFEQY5UJaCBNPTsmQCYiokyBQLVzZUaX6UKuRZ6AQgCaB463nMj2+hAvQo/PhiVWKXVSLdBA8dg
cFVat6pgDyZ/c8DHFjMMjW/4TPcym3Q5sc7N5whIlz665g3kcAdfWI1X2dAZ04kIm7EbMtOc5AwX
qUOBdt2GYmdDMA6pl9FfNX9G+nSwEs90ilpjHsyycq5Y2d+L5L3qQM7qexhed8j1NZ0wQCBKxOxH
kUyKGZGLnkuMiXZRUxra6MCGsV4F4PaaZ5PubQBoA/Oumt2cyq2d81p1QCS6am/6Tn1xogZlRbTA
jIWrKedJaSpUtF+d+A4DWKIpb/Nr75BiSitZr7QBW8hEOECv7ZPqo7FwhbFG6Jvv3n/vhpMbPhL3
XOhvuXas5YcoP4FWONVDSY58+XXaSzFQpZg0LIz5kSYUGvVgDWaA/qOhJRj453zw2trgykBCMfg7
t/NZT/0zejDA/W+LaG2eoM4zETV6S7hnCpsvEH7K14wPJY0vQ8lGX3tmDrOHRDyKCLwrzBGsFssI
koKfYTbICSVAtpFDER/Un5lqwTLTtI4CotRoAzseuUUfWYGoT/LZfU/9xba+UtTQyeSvZvOHa0h0
Jd8mRJW/ULu3rYBswcwtZBgLManB5SjlU9ZM7YmEItog++tbxJMWagfxWWM0KACHiF8R/zlMpYqv
DBloRDN3V9NvXApcAaRDvirxWVQwvT4lqurZhKddZQR2HfOeqPJlrAFmS1+2E47Q8tkZD2u48070
eEFYGYOWixUCueQiM3eD+hoU95QgXeBH0Z4IWGGRI8QTyNabxKN8OzIeUsN1ymY2voj43EHUemm1
D1XQ/iteyEIw4TMCfmHTx+k41Mp6baJnG/VFKv2FwyagoQoNS/jRKiEiSgFHDAOpynuBo7JhW2A6
H/wrhH5Yn6xnyikz5FQtzlrnS/+/FDtB64fJXOfGbp3Q0wNrn9HvmnaxDBnF+ZBs46RmrwQxcvjy
uxkNmLw07IE1hgo0hQiGCUVkoc2vYCSJwM83Q15u4mo554fQiNhs3JFVnBlVKTFhKieDGDbajHRD
3hvUaBDLL3ZK/9AfybkZkVD2Xr7D5zilHmzmuWLXHvxJJV+V48WKDoG8KuD10LS3exX3Iq4eI9/m
Lty+R1L9m8C9KmA/W8YUprjPX/K0+KqwpQS85Nwd+KWQrAtBhH04EbKSqVNClxul0yZCHYSuQqN7
SlRQ+hKFuvHQo3KpdxfDzz1dXBXjoZAuqWvfwr9b6bcIPlmVT1b2/9FThzjBLcp2pFAFuqdmeBbm
Z1adWjuAf2QStEF7+KtzguSvMiPq7U8LTwaJpPNjmaW/qv3Q7O962Gv+uQA+Y+8zhDBCZ7r4m1SF
N2pvcXxQom3J+1sHK106nqWjiRB/HcNv/x3WGVDYyt/zXkrnwDSBtR3LmGavugeiePDd186+wm6Z
3sr5mpVPg75v1O+i+ExTRLZ//J3d8ZAbN56QcfrIuWaz8adHyJeWX4B+k/iGwnCCi6meDKcmoJu0
ZG1rD4+aOiAl/bDWjaPDIoWZfyM4ET9Vrp8IZ3vlXtSWGdXRL69W+5OVm3JwMPjSt0hMfITGZxPX
Ppupsnhooc0T88jy93EEB9XfzOY6VwhCRYvr5dg3xSWL06UVHjRx7cxbwwwlgVt87SzSzXaOpwWn
qLtqFO/jPirp5U4kpPNnS2fbg7aYLiHzEV+76c5nVYiFyZ2axGcMbewTXZVd4Lni9KpuY/iTpk+R
bthptsY1Rd9Ns25OZ63Z4sDTtb1KWoiI9r46Yqpdl+27VBE7HpL44uQ727+GDN6g2vX+vmJV2Z2K
0jNq4Au71rzqLSJL9TFZ9x79gshOUNArWkZHMLypzzmGHd54X7w32a4ujon4lNNJHW4GB0ErH3xl
BMcA/ufS/dVc8yAmxGzcmPNfR6cXrbPvjrWuHd8ZmoBhl8Gf0r0xlhfjUUYsTl8KsAiUZIF+sFjW
YV5kiRJgOGR22ef3QtyJF0IAe7YiLEj4DqeLAhZyXlrcLWfbMAwyDgle38grXNYV5oHd9th+pGzk
exw/dLaz3pW6MV775pnfVPFFde8Wo1jHZESZcaIjTUguZvWwrVNYwRx6Dct9GqLi3w4TksgNcD0n
vITIF4mMcPVzZDpLX6UKX3PJsRa3Uf0O0PL7/tVKvgE7JHyieYsujyyXoaDW4vTsbgRhF9lvAl+z
/Bdz/aXHMJCrFsWCE9pL4b/5xqar0KB4JZYl96lU32PwnKJ3y8Gbqhzc9EJ3sFxTgYSwjSvO0lz/
V3DXOHiwBtQ0dY6Wp49Wku1WHjzNgXxoSj3ScNB25slpDMmppwONWT+E4hmHb3n3blmPYmQBs6qy
FWYgf9w33UFLvgy289k5CK8m/w1SthkoaO3R6O4q90r0w+FYm0stwJOwkKylwOg158I4MmCpmRRj
IERmiiDhmaKgdPyrywKt9q+RoH6Cu6HdNP+fygeQP/hGlOnVaPlA/wpmZYgY+eh1RLpgbtudgbA8
4Ft7cYZ94D+NelcI5mP51xj8NOra7Bl/F8d+OEXExXTbKDrDM6aBd/oNGXWYqzng49/5aWovdXsM
tINWfdBjqxA9o+hdgb9JGWXoP137FqnrEtUkaw13n+RsiLdSe+O7mhQ/dbVFljc4ZI6mLzkSJIIl
cJKQaszw5E1ithFg7cRriXMy5SzuYEOCs4XUvrDgPKfQwxiFLikLCydYRI7DrOp3fsDm4UHRMCs8
RuY+E2uOttZ4K8gAQL9opn8Va3xJxiQd4AIlCmgdXlkhdoQhB8pWtZh2oUjlNHH6Xd194oNoJmZc
O18cGB66uKqj4ENjxk0F/FL3WIX5NQ3Gso3SBR01mapbpyVwVP815kAFapoebV8Mv1Z1ZpU9J6pt
vzrZ1WSwUOzC6D63abzYrvqmSw3guTuMYefCqEMxalfkZfiorw5Z8qvjSOoY/0qMhaa89+MH7V1O
+RNdovSVoLbM98pyNj2kAVvtgxPfjOS3Faz31c/B+CnMnzL/KxH0ZwvRkyq4C/t/VjwsMLjO/WGr
/JszD1P6sK66Gdo7XLCaKkRhmB9eMawyRv/SVYSbeEnJkkq2vrNLm61fgzJbCwJ9bOBV62EiG/7a
xDfHYdj9Ebqn5K0idwGqogrjDokdlXz2l7i3FqVv8cMtyl++D645HBxANTNjFpLxpWAqIlkmHni5
luUBNSCE0uKJo7B74aEJy3eegUQ/Kxiz8reRuV6y0czNmBGOepfBwYYJTY1S7Sp+U5Klu3oYWGPr
I9cx9UcFbhwRLtnokMn4dEocCWxo2Ee9sMGDvqGREiTX/Cay7xEDIs6J0Ua5sjXJl0Sd1hTAPpSt
PuKi4GBMgoI1Ss2FwCMzIoWX9sfGKMaVMUboQdyvLp3eXUt7K9SKIRPLSm16On43sw5fHS4BDYVz
m2ankV/JqXmLmbpJ2zh2OrbR3gEbFO1qXeeRzRFz/PiVSQUxbs0YRpw7pNvUKffWQG1Q5AcfFX3q
sCV2gOkpiL6RAgygKvOkuli2fzkUbXpoTXt2Y61CNTPR71iXyDZQzpFvxS9BvxdBCmikpm2SeKOn
9X7o9UOvxHjoXibH96ax8BSGlK4dgTBERRlCCAk/Bp8WxcYMiLYAR+vaNJt12hFCURXEV5tiWXRX
CGSbyQ5Pwg9ea6d9bQYIHO5Iy31o0lsAVLp7Nu506iiOmhCQQKyuWkrTthh2pfxSUQykI3UtfKdW
W2cyOaZEspcZ2hQT4TChblZ39jnrBc262t0wCBT2eQyGTcporwmBiCC1Glnq6DCAouap5q+zfFfi
golJjcti7aVkiaho97ga4YCN73GU4dyZDi0aDjFgmmwO7vSQSbCcMqKRchJ5yPOKjXGhFg2q5HFb
x98drjBGNjGZElj9NnyUXp5gVPFna1z+EwBDph0tsK/EfybDEDJBoVppyOuCdcwPSnNCaml0RyDq
GImXhoawC3C90o2eS36ZReSXSWtoUowVCB1tDdcysoqavJmuBMpvr8hm5jzig2YWq1E3+gPoCb+c
2OESQNT03U1VsP+1CedObfVXTG5delWqaZ1Lksra4KCLcefU7Q1/4pQPB+SZBzUZeaDEOcuaVxrg
tUFKHc4aXKOQIgZy6uEn5NFVJduvdJT3ZOxvSvM7OHLT2+YDvK7pjFctSPZdEWwMcrQajL1Noh9K
o7orZfSrJMRdWbO8t+4P7sMeimfZE9Nr9d9Rnd0KwXeHuhSbf++0l14ZTr0Qp8yaTmGMxJhTsgmJ
2WMT5lqzTVgff2r4Ti3JRrMGX10hfMhIQUrK5FlXBYcIa4uBSAYKGufmQgYbaNGRzHXuVUATK02W
5LCW7Ux+NCWroyOgsycTgpVQ0i+SXjH3L3sZ38dQ/Ut0HfBX3J1q928Q/a1zjNfcMCHRdkvLmDY9
yd+Z2S9ddTjjMEMVoUIb0w2EeJQXHS867Ux2CqigcySgpoyXPt/p3lLAz9qfKB5w8qRP3T8Al2G7
Zc4SGAMyZu0S3STglSjvmixvhNrAhNYPaVDeWhfzWWpoH/kYd3vtDHWf27TMP4J+qrBR/wzK+G/o
CUZBoLgtwc4duDJdpvIu48OkbV+qci43EOkkOeFsZezIg+9PD1umZDeM8pUARIRNivGSk+obNjji
ek7QrCRgV2ffKrDlEEmzhkNzM6pNRPWymApWNYZZ7YroQyekykVYD3iAvBa5cbRwY0z+TneqbTVC
7oW2guSzKaK9RkvbJqi+0J+kDut2J91NoUm6UQ+tz9hY0Clc9diRNuXruO9gkBSsR1BX8Q6tnVpu
8z5aTgVO+6Z6VUeM41EI+CRY4CzZ2np/sAJY+aqy9EPrUwLlSvx0IXueM7Jv1b5eV1ZLZCYO4bqj
C4sOkoZtlPkOrM5VEODOl3812ViSDYEM9V4a7WZssT616k5E70PHl1tU4jq1w6ca1uR80GpH4VkV
4qdEpJvtHd9HWQhEuBxWZdJuZykAY/mWN425I9lrAOSH+GkFLNcN9h1RdQmKatfJ6WciIYFn/OIa
1nZouStJQektbmijWGZdh10JbzxqGJFOx1rh8zangxGqezPQ9q0N3UNC16dAsNnuG9FXD+0qgbGU
IlMJR2psC9JPf2iL6FRGcteDnBwEklvQCFgH/WI8DgwbQ7PZ6GPrKQG0JjNfRxAC0sY90dXgz9oG
Snma/7EDlNoVESnCPSsOeTJb/9ywk6+GaZU4CkO+YVtHNRqhZjexAnSYepag8ImM94AqEUUqrEUD
aj8JxEWrAOucw3yXhJ6vn4hP5n9DYwv/oWsvWk4bzZylOZEFWoE9kvKnGNDngTsf3X+1/l7NbWT6
zJW17X8U6sM2X/HWiPA+SMEQGKCFf6iYf1flt2QcFcQdQ3YGW9ZnU1nLhOHBeAk5x0JYk6VQFjak
DjcUcFZZYELKwgasChwU7gX/bOvueg72QH61+mWG15s+MxR1Z+Dy6rK3ebIZuFeXfkEHrTHUl66Z
X5DBZLQkebWuwJ/Zz4DDtmF2zoadBjtsyTmEZaLL1wb3GFVRM6JvP5KehSefOugQEjwRAM42ShDE
sVcrX/wQshfCNye7F1w8BX5bm5jdZuFySRq1i5j8kI6vdrlq1c1EO0vl25CwbVRvsdjwcdTJTvHP
InhWxp+mIy+/28azNG6WTu8KvVdFuavfNPmP73saQLz+SsFaBvY7TDd8R1ONZuzgyZkkd8yBEpah
XILobwemZczmLQ/ZOCYYlRVxHJ8GVF5mCH2cQUGGgUGxSWNpC3L/eMBd5cVq4RLiR2mgcDQ2tHWs
2T2pulPyEVlMkP74izACchXGsTvt0YGO1LjGnKOS3HNmx06HIUTii+tBNtezP/qjJmxUo0Disi7n
WRtTYXP61gFhFkzUiOwxiPFRnC87RozGvigNkDj51eI7CgeO5XgZ5tYqIYinYj1nKQkZ1e7Kvww6
C7nY3cixxYyHJpw3F10piQs8RexzhiZbm37iRc3snK08i/m109EvjFukHySisSAmmyPGwav7H6CW
SX0ACZsBKQ52YJMHJux+pKNFahaBRYAGtnf32ju/YcqlqLINg7xjMEo2g4Gl04O3P/Ik4rZ2uHf5
RiSvivbwo5QdxTONflXtQ7Q0FBd/2JKt63oRR4VjnSLnqzCBAwU/xnhx0jO+E1aIFPJTAZVYfs9o
Nw1LW3sc2kvGDmZkffV/v00n56SfgXzpxVsG7G+iW+rgICTlWxbg+v6gjEqdf4H6bmnwRB4xR7W4
tR1bmAZPv5XSIiE1798s+2DzMYR+vbeUf0lDnPBbGL9OtM0EZUz6g6fDcfah8iqnewCbmgFKoj1j
lg7B9BHk2F/hVLPV56RZRJa54EJlZs7mWfkgDAox+i1McTcpUEI+BpayDsI+Hkf32eaqN8UCD9e9
QidTJb8D6Syd4NCVf2Zqsvhj9T0qGDkXikFQFTPSIrmjg29QvJjWV5Tw0qYAiCZ5Vgxl29/YhnCP
tIN1JnYXxPRL2SRLdnhebrnXsUnW81epDcvVzCBrxCqg1phHb7VTbMwADeMA4Ut05MFCQo1RnyKM
1VaTFq6YKmGWCbHxYP/TspVbaFtXIXUQPe9gcaWKdjma/i5k2uT3xn6Ii5XFPrVQAJqRg2q5jCSN
3ou4gnuIuEY0kATCv6tnG/5OlOqxD/rXgW1cYvKwYH5OSfAcwnhLz0x6EVlOncPK+hZEnJeTcZJG
sRHINxQf1Twlhi1Cz1FTj1dN5njm5RW1cl+us8haTU6C8EV8FhLWSTkQHA75zlmPvXkKKrxaecgG
ZBZAsJIJHgFUCydGqMfYt0f9QXmwLIJo1ZQ3M4xJZSTVLkRzI71wYsuHXdk3Udgh8E1ooFVVgTYY
exp/hWjgCdf9fZmdpZMdsECDHCkVz5rcN/5oD92TUFE8p9ZiUlEFaHBBNIhYZQz7mpgrSCGmARUO
EEIKkGnS0AMPHMDIIxMWRnnPqg0LTpGs4BYtarhg5jx6bsplTolDbRY2h4EEmCjrT42cVikqjyyC
fBew/e/Esm/GVd/7O4UJENpcAVyq4ucNvb2RIDzNpF07ow3UkxW7rp5bZmmTn67cRUV+ieEbK8UZ
V6NLvjpdtgWkkgZnZRb9ZuyxvaDIaFzpdaAjVaSu0tYQL024cI6WhXKd3XcO6i1onHXJJIiRxeg8
IhHt0tLZ0Je0ar60W6LfFPujrt2lymCSOp1fBFXwNYk2w1TvQof8z8WkHCwaOouyKmb5ODIDcQH/
qNSSAcHpvz2TIAPFST9blP+U+F0tmDrFw7LHFxvb7IcwKroSO1z3XcKkKc6QaR12cLq1yOcVddwi
LGa/S0RbGH/YJQHFX5Ll/ohT1G7PRvtusSXK/W1tXWPzx1C+Onr+WKWaEa9VfIvw7mLO35si9vTX
MDgGecyWcOp4TfWpMJW7jKot85l8FZNEndXyOLeGRTEtXfw6AyEp+VUHKNN5SXTuQCok8lMb7pX4
tpOj3v2a2WaQ76riRfrdIcEzW8fqpap+Umc7j93HvN+qdHK6coj6JQhzX7z5EIPLV7ONVynJKqL8
idmZyQbBnfNsxWE2HQXg0lGAqs531qMIv7psNExUhr4xS06CRdPmK9cmdP0z1M1FzygvZjfXmz/q
7M3EwOQZabuTCr45SUH55qqPWhEL/g/gPawIc224aJawJZivZYYHMd1bguwF1HG0gRb0SUoSS+AQ
VGvCi0gKr4gwZgs2/5g0xTxhj6wnXRqMeeK9kRL9ud6Rs37T3csYwdinuGyAfeNAZAOBFEu10n8t
u3Gh19uGI1SJTVbz0kvYRnZ4jZRTLdD49c0uqEhhiWAbBAEDXLj7sCJzyBiV1iwr/HvGwDrMemTc
h7Xbsn+v1yKb1oOrr/pBRZs6eEVR3xT9y+eYthm8gimXbr/Q3Qj1V712S93rLH+p+9ITjbHsYsfr
ihJN9pc+0pbAxXHdUy0fvha+TO4lyW2k+jaUz8Gr8B6ojs+hquN7SH6aFsNbzMtnlTfU1IGg1Y2e
MB9iqZNzHhsXRsPqmPCGz6UGdg8y9nqX4BRUxCUyUja54CZh1ZNNQmOdoXNJw3Gd+gztg88MuVOE
rCIw3jW0wqisStLPpjLfjI0LHsVcDTF8JtQWciLfcRwIbEd8j9m1KMk2I1GDnN5UQ7SVYVhnc5Wz
hnc5HjuVyXSDCuVvoALtST2az5MIbvXA7hf/27xmr7qRW/itYUOUOaxZzGlVj/5iKGpi/zBS8uIa
zBYtGZMJW2eJokXbawmPMuW1sgg1/gVXHa3oOpZvRYT6DSMH5V2j7LsOnNC/gg1ZrmG8Sf+0htJb
fE5tS3hSsERpNg9UC6+r7BeDDnwaiK5T5KawpxV3FrlAhwZut0XSaBG0h6p39k6NxUJr15LgjDEF
HWoUguUGe5jk0MUhSVBtxyUwnUHOfSIFSZk6m6O2y0V21Oz6LHnhdMRVRK9nm/UlMYznmJbHAijY
JM6GgA1j82i8aCW+iPmiNxPFm1qumZpRSTWckr5dFy25Sok4BW54KzvxNjuPdInIUYvk3kl4KNQC
WwgR9dppfgJEpG26Uf1HfvfRzwNwZs6mUkcetAbGlwVmTZ4sAfUuL3f9ZF0m4+i74fcU5zefwVSq
1O/M65g855D4G5ASfvsPZGPY1LckN1BQAJzjpypi/JkHg23TnmIXvlI08wKqU0B8dfJwWyBbLrrl
5JG60crGFhVHw1ub12BOqFb6jwRoS60Y22RkR44iClkV5sJ49PKgPmthgUg9qfc8QIdOWOhMDM40
JMmm+BQIMWabgVJ9qja7K7OHdDvtRRFvGaSiwEK07lYXadFrmtxgY1UdKxpRGZFlZyUfnVEhzgj0
f7VTemYQvBuB+eaL/uqzi3PVOwEA14Q3aVRAbbnM017kWrM4VxyaRwJef3o0DY3BlCyx9uaIDyyK
12rFq86rkynm7wFlZybuuYsYRowPVyHOZdBomwqZvNtTtHYMKmPL+OuDfKsmpSd66VW9fx1y+40f
e4uN4KSjiApKxII92k0lgVWXUuxbVn92XWx6LaU8G6/XStacOqh+AwyHVQF5ESl3qP+ENclhFblB
tnIoEsdzilcY/kuHPIiYhy1iz1mX9cGGikWnPm/NimuAenxki6a3JV7iqz4NlynCKoadT6lQkc94
05AweQREDOOjBNgJK8qOG05o8ph30wdSOOrz8cg3H23ih4rdOWG8ydpyNZIi35o0c5N9ixFQqFoE
zjU+4qP2HICKVnZLg3SNs1wJxo8GkUIUGh4aVxa95Mr71X1ijN8GRF9q2mGM3aPZMIlrmRLne38i
MLyHYQpd0QIrag0If3SOxVL/nmjmBOYsv1f/KjVZid7cRJ2+H2P9kQSqZ7bmtijYepLRCugf5YGX
yuAumuaEDuIvyI2lHjbbBm683XsdX7eOCHUY7UkTbkuUIiHarIh0sVhLvMlsvsPG8Xr7isRv2ZXJ
qaK2kflhdDMWRCw8mMrCLN/aWLlGM2Acml7yjmyC0n+MQ6YsKUjOvXUQriAyXgL+ETRtTK9Uq6Vk
JksaXbQ+pCcnql+HfEOMLBzJwVdOaQYkVEeQ8u04w0bn+Z1SnIbANyRbY4do3JjLPpuQuEziUPbY
4loVIa+5x4f9brb23/BnE2yqOcyjjCObUQH9ggnfwnDOVW9dx9m+2Zi/83RNi/29xn6hDMtLOdkH
1VdPuTpixRzXzQCIyyIZO+8us3igpKvqlQkmdHZxMuh6GUgqw1E83ao3oqgvQQ+UAXO2cJPGoxl5
qQEGiMAHUmhDZdS9BjSBGLs9OOHWnpad4bznFVZQn/1NHtcLZhIo36aVc8oyZNcO9WqAOQHfSmyg
i2qKm4tSTaaoDdAW6h9mV3kDmQfcVqz7ImsRO+2uYwcNw16MMdgal9BzXByxy0a89a9tSRcRtf2y
TMfDwEqIxPdn2ZATV++dLN2Ybn3Qh26b6NCZmVl2ZnSoQqSZLWHuzrEc8OgdRIg+KWN/1ZsE5BTb
RoHqy6WjSFQ/FnP8RluQp57i68u5BMk8KFgXNG1z8t8SBIvR+NMWqVeM7gKUnD40m3TKvRjt1CgN
oq4c2AI6mAlt0VWWp6qdV4Bfz00++JRdl1+vVQPxSz4sUwj86bCmmdzWpO42zPgtYr5rOnJ8mIeS
YCqVrqzEsJDHnzboxBoDEBhT56t0oLh/KFFOJ4U2QqBIDsIlH7EnE4vpX7r0Z+Mkir+ybsAtfA5k
M/hLoudd/HoNlNoRzPhcdRcMNkmO6mlETaYK5kxcwFUnmZPos2QNEXb5bCpUWci3JE2tTjprJnFs
FLAdJ8ZgbOYlBltBc5SSXz2FOKi7yHu3dbg6Khd248K8KbEOIl9FJEnNQGTKT1cdMhbdTvg1Rt/1
9NHNI6IUjKGF0QeeH3/NZ6a0y5wil6sLl17OvjH3HB1bp7VXWUPJymE+w8BdNVFn3zUZbhTxqlkk
9VWygaZNgRjqgpSdViP3OZ3DBoloyNsJH4JLByYMWF+FUnTbrMbR50pkQGYLxNqCtT/kH3blhEtD
p14P39PJ+taj5jMBCbMUqlzaE4bfRiv5+VHwpWsRpVcmzrIi48d2YhSlDvyTXuHVAj7SYsQctaG9
WiWQs9RhWJMDmiv5K+SxSRloI8jO1BgSTVqcRNlcakiQQSkR7baZ7TXNQfG5wjRjcBZ2ispTIVC1
m+atSsKXLDTgpUzSKbyM+BE9EdpGgjtxy4JTTSD6dmJ0mJGRReyLKTsHU4Qbi8uHNFSKSQi/fhAT
t4i0arB6m9F2vKxtvz7kmAs12yC5EyuzYhvfZf8fY2fWHLeSXeu/cuI8X7SBTCQGh7sjzJqLLM6k
SL0gKIrCPCaGBH79/aBu+7rtCMd9aPWhSJZIFJCZe++1vuWDajUEOUbFs+OTWWHlwyfQvu1YePvc
EbtAYFamwbQJKBCqFNmA99MbVzhImt7wJK0UZA+gbRMdRQKPi/Mv1mYy6YMQMWz6vferu7yxnnNX
AdqJqfnrm2TqbzLVHoup4RTtISTQy3wT4N9KivHEhXX2WcmZxzX3Qe8/ZVUEoUNEIyi67ClMkgff
KXd5iVd/8SSlem8zLkEcgOcf0CRCwMlCzuAEhMWZFT1K8EDqwQ+JU/8U42kWDo6Ntg8uZQ4Oqwdl
bxO4MQna1kIlqALXP6oqY2TqAyiIDXuIjahXZcG5GxirJs2TMOqX9B5I5ADOaCmif+L7xYY7nnnf
RmJshQfdn588e+pFCY/JfJiSyAQmyfWhciGjyYSbJG6fZdZgQ1Hm4BY8XFJP15Y/ykNYXad9Vl6X
Q3QIfNrIpU+NFRf2dDRlfNM2oFfSNEI2vg3YNzcmhvOZ2UDxq4JAsKUo9s6cAPpIJeD3aNz1HT7F
gE71Rs7ucOh4ito18Uh1P+LBz3dxsqwa9PKYq5VeA/3RiGXZzgseTW9VOZHL5QzptO8ry+yCxvyc
2vKzF0RyeI6mRKeLL2jT29lLR+r3qVgCArkK+RWBpWw9htVDxMxW6vJst4jEfPqHbdBenLxlqD5A
w01zAF2530MLw0kRMBDYyFeO0D/jvsbBki/IG5yPakKiPTXbrKL31sXqUzfNtOtAQtqKyzTA15og
lTgLmYsl8RS6LATcmxztaMj83cvecSc/L/4gMKqX1E8EodkLY+7Zid4VQoB6iT+7EkVrLkmqyxBv
h2X51oyZd5RpdFPVDNI84FntDHix871jxIhlO1YUdNJ1n2wIc8z6Dg7Zoo0PWJ822nJsevsL5cZS
PLcLwqE5Br9o0kVyHl5ug4mejh4n3LUOZyEihcr0QxUwWqfoeRQwcxPGm06NyHJ04p1JCPWweO7d
3vuRifE660giqBZFlCLGCdH+mqLo1+zQDzCcC9IG8VybU5aiHKjiFFayf6sptba+jRw/tL9HdHuM
QdKTCbF151VNLTAupzI8txLcuWP57yHcvBEijXaf8oBiQqroi7WmZMOiUaEfFV4TZ5x/OrK1QJsQ
Lwg1S/igItjAishemIgUnEnCl0nzZFTme+ZhM84WcmEd17/UzXNOe8rLRgfJN2+H69P+sw41p+Kr
wPc2so4B8dtEC1sdIWuOVUU3MTY1CVEuWFlsS10y8immtzFsdwqYVVRaFGxop4dYcLKpe7y3Y4Om
QrecFh7DvL72XUDXmhjuLE9B2YyoZ6PaR4s07U3lMtCcM8ATi7wxAXQL0SR3yn1PJTiAKAI5Gq26
7oDYCAgJGShqx+VqtBAwfN889rK5ka6wt+1CmCnTLe1DsRGMgAOK/qJovzGmvSuDGihwZJ0ESO1w
cK9rrjgrJz0nXURPIzcPzE+orJbEwaF0u138rYk4wXsW87MqvQjLXYhUeWh/X4nWzXaik+d8oG+k
O8LShh6Rh7LuW2R1Bccu+qd4FoYSe5ehtvEDNaAHfWzpMRSIZ7CwDQS9KLyHU4v3fT0J5b16DTXi
znA8OXGD7xT5exfT9XK6/rFwMPtowWGl7BaYTOB6EF05bv3uJjFTNBNjqstTyqgO6hehQ/PSn2Sq
5bayWNlbXHVqjkjEpvViVUhvpuB7phEpGrtiVK/cFg3IZVwIBBFBSFvegjiHBDkecSHa0LrX60gI
/dZDBaa97lGj94GzxGTJDeu3KuqYgkkadMl959tfDAeegq4jYDHcE+2LeD+cSvSguOg8j9Xdd1AO
Rn58TJnk1Jocsrwk2iHthjPPJWbFBEOaXok6RkDBgAs4ZxXq5jEMtigAXgq7v3F6BbaISBDW6rOL
+Jdi7a3iMWU6lm+SlKyPRtvdzraJGe7Tn2oktWAWLTUfOF6mb+2mo1/cWurIE8ekzHCrRwYM+cjc
v8hixg4YmkRt7erc5/Oug4YP3Vs7E2cUdp/IaumsajiOOaTcpM5fR0GX1vLwGCrqJz+OkPTSGxp5
fOjRPLpFVWxHzK8cwOvNNGEsCrMhZhrhPIERrf3U3qguLAgopq9YkU2LYhEldUajvhUN8ZZOCEBi
GXd4DOeotLf98FNVEYdAd3xTrFKthmMzMOdRnftUIfIfZQWofB693dzXsBCCh9j4a8D4Am1gZFpd
INlItP2WSU5GrjPlCKFR5g0oajl3LztR9W8Y53I3g/rgxQ+y0S4LGfKlPPGvvYHpb8RobFjybsNN
iil7vM1sWtpCKXzbQoHZKs7EMGA2ZKA1WvpihPoZLcwfRvVlzdpm3mro/he0yVxPHZviVE4Q5Hv9
2VgIVJZwZexTqQz2G+LXhTmgCouD5QXfODBAjUu5E92SsFwrfXHyOaS5h5xpbsLbtHso7HbNAAEM
lQz4hqbRPDewB9ycSTcucmKHRLZsHpc+L/B8RtgIXWS0Kk1eVCDjoyfpWaZj6B0yXTDUGvFAhK17
ithSbyyocUWZvctK3c+dTdx1+zPRbJlWLniN/kdaN4o7bYE6kr40lTPfdNV9XEe8GzZ9msHAVvMD
iFKUrGNcY64SMRGZ2CTslIHIUqX0A0Fhmjom1heugDO3LAfEZgYLDbZcX0/CfdFRCYjHxdubVna1
nhW5b5jAZ4Nu8C8aPOlz/d3P1hDGkjmDwEMBcZd2uh0/StF8Y+4yexznrAwOz9gpGorRQxHICNeA
8ywi+p1tbm6TMSBWJpLubpzyS971tK2C9E7kBi8W5644Ze5QdBp4xjAQBEN/urG/k0WRbmpPNDyX
BlfV1P3EvIg6dsFqZEdyl/tJf44K76Hp+496zOm0od47aGQN4+BRlRnv3veREE91jS2KMiQsAucQ
DZzgbLptDYu6W5Ph22fx2tuwCF/tg3UbBXxnwvRVDclPX/bz3u5ulhyL0MBB+cpjwEyFA2iqVzyR
NAPKgWKy6y/W0twZy8fdKvNgKzIC2SLoIpoKMYtKekQTpiap6TDkIRrc+ezJnsQeJ6TfEth3uc0B
XsbwVisK6K5AHYk5MEorRnvxcCQNZ5tLC5KLQ907CGKVp2zTINPeOEb+MHJgTIrRIFwoM61M7ho9
nsG1f4gkxGjdMYLKq5D+MBsK1iFXUn72qxSuI3vAjRsbeKD3HLnou9MkuAp0gCWwWcqtsHaVP7+N
yQ+rLd8rq33vM5oFUYiTpU71W5DEmNt63v5Yuy+Oes4q6N7QXokL9FmPpn7n5OLXwtGVx5gdIbO6
TULaaW9gGOa9DJHSlIcirY+l1pAOcRlg/awtPHB26OxnsqSxPF7pBPpGdGmmDm4rbM7181PNMRGZ
IaEdN9MajNe7dMpzhHlb0NJRCM1XN9YpW5UWyapNTiLcOmo9Xy90lZvV4D5o/Z3I9U8fDZO9BNfO
WGynQXXo1TiM0F7ZDiMRlkHNCXmenCcTMyAnxZ3ewaerAge4Fj9dGf7wSkMs4UwoZZIiAaIhCReD
aNt0PfLSR2TIRO6A79zpQH5HSfmjWdonzx72Gf2lTTE9WHJc1ZEaNGD9rTIgDBLmWjpekA0Uax1o
MEhLh7zuHmZK2h8GwA2oS/QEbrLMcJJ40z6MYXnMqUVs+MAA1ge1NIgbktwmEJVtRumXjJTQImFc
rLMe2pqD1MQ9iazxcaJU5a6yuLx+hq85D9yjY7GLTJMwpM/Gx2AIEFzbEp9UEOyXBmccoq83U1Y/
kpp+09IxJEEy+S2oNZYz92CZjLDPIGTkQc8xraLj76/r03hHzPNjXdrPMhbPTDA+MahfD4qTtZCU
hWX1u0o6JknFZWYWOa757gJGpZ39igfvTrdPGY0CADXcZPMyvrXW8lVJVDE2FsUofzETtY/b9S+1
xNFdcSzTC7Og/EG0LumAxfeaZMegrbfhAhOgokMwlApNSagOPUTZkle/8tZ/WVrQoWx2k5lpCOEY
C82ilbSS59vGsahvxXQILGIGpMSCl4VoDmyb1Yrvol/1QyfuZ4maNU2Tt6QMIdc+qQkfp+sV3jZU
yO7qFPdkg8yQjYvhL8NOloJuCOJtm+jvHvayKsE/3EpkmYk3fk6N9aLDLDnU34YoM2Sv3eAF+PCS
hRJTA2lpGRskNS2oOJlgKob5FykeYlXNiJTahx76KzXrMUcAicQpdzn+bYYBaycAjWt3HOMdgFew
QL5LQLxdk9x7g53wa+yTh9S1z30+YO7mAFMraAVi0C5OZERDuQnjXemxtSS73iP10seM0EThsQ0p
XJopKHdKsXH76y3Vq2d8u3cimvS2HHnPwqB/kSMCssX/tC0lmG5BHGetUvP3PsZLqrDrbeKef5Ld
pwAFVd7KnOJyHpzyup36tzJ8KWP3nFfVpkCnNnsZu50paANiCq+ZgRZVPe+Wlkq8MM2vofPfnPjY
RfKen+g6jzEoGg9hG4Ri+tfpvp4NR4+BFs2UO1+SNNKoZ763hPU5Dee1CwkOzRr9o/QRR+UT1PSF
w+AgY7P1Iw7JcuSwncQR8yizbeGaur731k0uNFXp1lt2JMN4XzDHZOtirseaq8d5I/mR6A/H8Y4o
+mdl08Rk1vkSQ/MhCmVmzrEq+VTx1gc0RzpTT8ynu3BTjil3fD9b25aafWmcCPnC9FNYrHVdTDFk
lvnoNSAfO5+7bWio/F2PEeeQXKuCs4dJg/YqtouG3349gTn7JrFe7ZBzYJU0lDKOPPZqWikdqDoi
4mkYzWQbOss4l53619Ih5ihLh2Je6WcvR06EYOBYG3kJWdRxTHJl2ogr58kCq1+5W4hvASE6Qehs
AhrnBRifko5o26bBoYGBaRqcU4XaG2gOMrHvKxeheBNZ8JIMYZVDDyelgSXb2MxeejXvTEdaLGdB
J612ftJECAu/F/plURz781zimBNADySWVdygPGuKGWpVAtXXUDSqrkawwDPduPXZMYQ89zHaI0v7
J0rrbVxyOxYuvZApg1eUxHSMpp5pEa04PBEr8i0OEDBW8/QaCN8/NxT7fkZ/mhZ5tqB09bDS66HK
Lnq0HnvWsUNu2g/ZMm5zfF5XeUN9bRjn60zyftk1J1Znfor9uj6Fxr9uh3oVWN9Vte2fUwaYG1U7
13PCWtUkcXfkfHi0OjKh44omrx1ZlAqkQBUxdFo1u/5+0SxfsjDvoY221fPb5Cqsg4AGPjY0hL87
lfF4pALacT3A7pi4Mxl52XfwDrKtqTCcdSERFvX0c2k46vVRez9YmJpyxpp1QNZjTdxMlaPHS4de
n91BPQTzWD9ViNEY4g+MsG6pdSDr2+CQowSXR39gxZ93dkWo2NK809vimCUDejYc0ecFm6dd4Gdk
wye6sLtCccM72jzRhgqoZ4N3FTm3aua7EuVQKHf+pkaksME+c6QliaN1PyaEZhi7HZCV0CxaGoOO
S5FqmVOgmyQ5CuUB6HPsd51IC2XBcF6i7qtatQvZyc+oNKsC1K+frqDOiVOSvIpqwWlmjqASNOMu
4qmU+Sn3+DgQsMRhcnQ79PysX2SJtrn7zUGpOVg8ZnaqZua1wy/6OQsaLrCPLLUVouiwvOnJ1g0m
Z1829bEv5c+lXogFLFnhQ2sX5/6jXZLi4poV1ZjYn1MPKKme5GVykPs61VcUN9PGGPjIEtOhAPSo
nJTBz4wYNqEibp26IOu2OTQqQBqba4aeVXpdgAEBo4yjpvH9Z6Xq9pC7ZgunJD5qTsgIRsJfOU/a
bonfZdZVx3jM1x+ZMplS66GJJaPRyc0OdS/JByfgAWmXJbY6KcmplVZ5lB5it7Y3xaYBwBbQNibZ
l6PyHHxirKpGB2pOUHxyV4EIW0bW/mrZzLELfF5hgoup9pxpQnGvSx56zeLSaRT8PNlEAY34PQwF
s6UMSluKFRjWaNyiEnRHTjflKug4w8hqJhAgyTW272Yf5f13e6A2SsfkdUnG7pgSy6XonWifJm0a
NZcSH13SIpONF2QF8zxPm6klMSe3ngtD9ybQrTyy9zAPdKpdTHR4V2bLJXUdXPPxcob3ssNNQS5q
FX5mwatpIVB7NtqNJs7v43R8LucAilUtGL+g5q181qWlWuWZRfnRON1lTJnIOCW3TSsycCjVQ1Kg
aRfhaqVP5EvvZQcj59eh8j5Lh3opylFkuoaZPSymgbCaKePGZAZSLmDrFMPcBMkA6qdfdgQpvZQk
sPhIOsLQrFa7Id1mDOoOcfjOktlvHEovrDQ0p4Yq34RB964M+7dULPXa8d6S3nauWx89ntAo5lPx
wV61Ny4AT+XCEMiTBi0VkrnCSt7bmJNXPu5loOttHW4nhXzSo4ytOw7ahOMG7GThRPxNAn0rBq5o
dcwLkgB4+7q34IjZu4zxSUK9TothPi5UYRu++qQqRJgl6wlsD/ULGWIxAmKZKpTgpke/PL+0XjQc
Mp7Vq2BoT7mK6AWGVL+4Je8r33txCq/fqSVn5pi4uySGGzNYhK/6CNf7eMl2IXwOk0TgHz2X6V48
POYFKlQsGKaeoWL6P42kBavDet8pTBtzHD2bRJG0VLDRuEPy1Qit6Fda5ymOiKHPMMgQa5h0Ebv1
TPMjN0RvCk7W0Oop5bqBtmP4KErK0qgvuPoJSp/Rm9tDa26i0J/Y0W0Q+G5AEFsZ7IZ2neJ1RXSY
Fxpnc4WnIsjL9hjZu7GeL3OIp6+u3JMnhukE6ORutF/7pSIFfawQ4tdsIJixaAH49R5UkGp4ojqC
OjXhVCAPPg0A27ZofzFgzHYyto5qEjCAQ3qr1EPukdoBZzbN4jRVD76GvNBgAsBfj55yvkvc1juj
ohxPy9x9Zag+YJkW1naeqO0S54UObIfCsmdF4Cw89oosQ3sbzSmJF16ya6Ye/To5xNLyI76muF/q
ftynKLt9wE19yPVEPEakxVTtZOJ8K5Om2jF1tHwvJMhPPxoi1jSEGVIxSMb2UaEuRf+Vcuo5O/74
YJHSse2K8C2Poh+x7rIb2ZMVEftJdEqtBgIKQrnCJRANPx0qvpoVPhH0Pj0n3i9FTWtopEDXxSfa
BfCkQoBvcE179ILwZz55p4zHkXVJ301k1Qx2Ac7TQkfPiMPfDuF16fJviEBdJwFUEzWnkgmjD/TI
ssG/LZ21S8r8OZgFsPoZJHWdfHYjsr4qH8GO8bQXtgqBiJuT110n7hTfmwV39sJpFiFewT5FTlCc
M2+OccKUdXXnTna5NQmNywg/wLkzPf5BdjBBJwsr3ww0AfXaBCPh4I9AvfvGPfrBWG4VCq7Chf8g
RAR0qKJJTW/C86G0ek2HqZSBKI6o/N1zOES4g5i2nq/NXpb1W/eZLuEhlnhYNC7dcWx25fy4hGm6
CxCWbwVXM8hhKsQpeXFxlW6XBvkSG/IHz/0HwWE5p2rzNbsu+U0W/qCF+XLoWM1NYnFItSBC5AyA
crHcVp2/7T+7Qsm98vSzm1U3C/7OZWC0jp2J+SDJYu4PB5voLtA5VG7LPM7LJdDUi3W7AL8rEDMZ
9NYOAMY6duRTSFXvJoQ6qEzd5AMFZupOl96CiCtXSfaskFFTVvZkPHNWHJC00cL0xWblhljiZ7l2
tjHqgdkpfmS4wRE7gKNj41+VxyhFE7SZYU8XpsqQX2lPekcqjSTE3RXqdjmzyh8zn5Eq/VE6Yqp6
0EJe2kVy/JxQYqw1TIECE4scpXzdimWbwFJ1HXOP9+rdVX7NGpjgLVcN5LsOzeAE2z3kwtR6PJWR
M/NM3xcDkvfFwkDTRy7c1AiZeg/MdJWJ2VkXAQs0+zb3egSkyRmNKzjnqKah7gS4BqYO3DsK7jAm
rMdF8j5EXLfSySuc8h3M0MwBvQhJMFcsDyjmCKNJa73POpaPadF0JoKS5SJi/onPbi879FNtS8ez
TziIwqZF+EkZ3ZiJ/EBUYr7TxYe56V/yFkITds9xW3b816TFS8fcJNG62o1+dWsBjNt22a5ForZF
Vp0itmA7SsNS39jJnvzh+GaELs3K1aFoHKCkdbR2rPTQxKw+oVdOxyzp79zRZ5mqPJSTXvAcxSUi
9p7WyNCCbZk7c5MLfzl6NsNdnMjW1Z9//Mvf/u1fPs2/xl/1fV0waKz03/6Njz8xE3ZpjOzwnz/8
2+3H2H+1v7/nP7/mv33J9unfn//4VXd/XJ72z//rVx6+6tuP8kv/9y9af6L/fHV+gn/8hNuP/uOf
Ptixm/Tzw/AFwupLD0X/+yfhd1m/8v/3k398/X6V57n5+uufn2uFsb5anNbVn//41OnnX/8UUv2+
WH+/Vuvr/+OT6y/w1z+fhy7/mv/HN3x96P6vf7ruXwIQh8wlXRt7d6DCP/+YvtbPCPUXz5e+HQZe
KANKce/PP9jy+oRvEn9xbKWk7zo0m2w/cP78Q9fD+imp/kLuvStCL/DVn//xO//T+/f/3s8/qgGF
W1r1+q9/Kl6++fvbvP5OvnClz+HGDWzbVSJwpOTznx+PaRXz1c7/wZMzDr7E2tUF4UDcHorZuffP
ReQBu2PI0xN8njcfmokUZNywYWUbXTgQI41NN7LZgjLM3y6uzjsh7FMRsDDhCFy6m7TJzDmAXgez
2DEkMOTozB07/yEMkrGyHIZz2E/XrZX87IKi5Jytp1XBB4hyNFHzRI97p4MZVd3SoWwvesO4LiY7
Z4B+A+Ux2csxNAdOJw+/Pxmx3hXl0u2amol3GMINorJn+yiPTp1myBHFiAhGkZBDNm4Yd/YlTCux
tzIQg7Fto93PL//lDvjH1f6vV1fYrv0/rm/gubQaHc9Bo297wT9fX3AFAs21gg5fgbX3jKIvk+vo
tmMPu5VB0+6crkt31jD9SFVc3DqjJ16ScfrROzRoWq94Ej05bd2UJvdNoKuDaEuMVhk5Lrpy2DB1
XpQ3i7j5/Y3VsLjPLc7prpIvRrwGTUkEpuH4iABKfnOhE1ZLh+9hjZIwBpwdF0ucfn/v7w/LsNIn
FkTtBuZhYYvdFTVxisti8zZEtrou8vTsOWH7nDevE4sSUZNDdnQAej25TV6eYvi7slb6ThFTxazF
QJwp3QgeSIz70o5K5rXCoa+wjMSR0tfZClOZVzmjrOZ0JffuPHgvdYlQPk8wU6JHlGTdegqBKeNu
FN2oZRAxjDkNjlFs2I2yN4QxUH4Ra5xCrDRvaRucBZaYRHlE++WYBFEFwgyv266mEnMjaOu4zZZm
Gr+h2bUQDYj0/PvDOjJ33UBQGXUsOnbab9uxAZDZqoU5KgTT72Oo9yqgDipKnRwTN8xPi6QlA/X9
9y+75CUwcy8/VUF/jZIm4X2lK680hN1qdLnPMxzvm3ZOkcUPyXvmop9jYQN8lsfJu2UPxyrJUpIg
Zysv9mK0KbPd/aRmUOfo60sf0fXWM9VRL2q6BQsQ3dtIZprBdS/lEL43yCQBCpRy5yDVPoh+USvL
kdogFaQSVj7Vye+3cnG9Hs0HhwaOZl/TnL9kdnvyW2OOqY8+VFrSvxjCKURAUo8XKXX9+4/FHtlT
vXreOj5BWUmWn/qurS9hEismInvVNu4tgEMY4JoknQap8NQX/a6OgH5Gdke+c9269ZFJ5weW+Jsq
IUsqSUOf40yiDmlPA3Q2mfvougEiUr+9+/2RVYzJyQQupSS7Kr4q/Fs2LbGrVkGPXEJDuPAAo9dv
y+TChPaW8+b7EqAZl1Gh78zgP41ov8G4+himU/zpG/MpEwE4qiCGqMEsqqlwsqlrL4OjAa+VIfFN
3eJxwAmJ+nAH9yZOCDK1O3lde8U3yh2bkNeBsOOsgaswPpVOHD7leXMaQayJJuwPKWFDm6KDPz3H
7SPkmY/WeP69FfBDGG8ev8d+8KTyYLVw41xoa6JDnTA4LVSC1fyFEPFNtTgT3KUnuYsN5mYcyd/0
w+410366V7VMr7tJwMjLwie4scmT6JoXp0Fu363EsLG+0LCtL/Ei52sXpYkvSog8IYqNYcYnrgMa
lzKYsI80tX/vmcW/NzRR9nrATa1dg47PX86eW/tISwjBwtNAr603xE9knXNLLmOzfpC2NhGB9ngh
S9C/H5A7bR1kyrvfL5itR+wstvx9xwKyKWiQnezKiZ8bxYWuVIqzr7aHG1Ob74Edh/djAZtuqQwc
js4J7tlowvt+LX1mOrBERPzH38XFGB61oAX9+0skisQrMxFmPEYtY0RZoZybqurZwsdzihacg3nu
l8+hw6/qYj/8/cliptSotYU2MB2IrJ5I/FsS2t2//+vvf0c5tFkWad8q3NaDSvWvXoLdy33/3apB
5HUVPZm/r8ihRjFh0fnZmUkM7yWJwZMXTGRai3mPYkG+qLx0ThkWIKr0nIgx0zWPOUrRTbcM5aEH
E7Dh0I9fkOUSZ3HwLfEast782D6qYmQJMW5Gmm4Uruk1/DFM1XsQ9QAVUw+fkyUOUq+d3uB2hnU4
haD4eoQyeC9fAC6FHuAIqr43jcQiw2dRRoRCBBxfnf48F8m1lmKXuPMhaV9bp3p0RusQuuQhgBZO
NHkVid7P8PqLyoYABkeRRokvLE7YOXX6935cLsYuvtUhap2K1Jgkq7YlivbBrA59vJsSTUHenS1S
JMrwQ2Tdvo+g8/JSAhZt5bKwTETK23hiR6jGEn5WQ0/HRgkmYGEOsGcs52TF/sFTYi8Au9caZm7B
Cl/P54ltwJ7KE6L8h8jDD4DWGhQkfXYUUEyfcXTkp0iFWwbK/aTuWE455/uHAeU03bCTrdwL55zH
Inb3BbnQCVbtxkU1H29L0+4bRKMI2y4Os6dVnWCYtOTobjKCwJCbyMjfgT5gmhcfI/BLOfZIOZIB
TFzZkEw3YxFerxdxvRCLb91LRqLDUB4RQ4KG8HbpgvSP5qq/E/37EPLrmTeF9dpLX2GOnCqSojk5
bNIU13hbHxIHBT6jg5WFBYL7UpTBvsidfbeWrqB6HIIorQQ7g7PrMxda11rmEP6KL7aX5lrSmGtU
u/MBIDVEeA0W0vWQHCewPZHVnLQhMLDNX73Ywd9fX/RieB/MTZ8smymqTnGU7ekGbJ12uonoraf4
hawZGlUdAOpCvoUld5hRo+txD3Njl+HED2W91yjE/HvI2jRY0Rjjjoe85cnkOjD1aQCWhUUUORV5
TulNWDOoxumO5+joypJsj25Hd5I1j4Z0uZ+JuNMWZpEJnI4gCWDVPBYLSQP+A43kXR/bV81ML9kP
g+8J/5rNvWX7KBxabGc+rXKBFaZ1CiBNuLNoavUpVBnuSWw30uLFOQPEEPiNTQ5PMl3LtRUYVLui
gRjMCCQYg8e2OyUC4Be/2EcicNYQQO4FpHcR1ByGzQ/wMOjMyc1d/01q9KtB+sd8posW6aNsXFJP
t9xgv/pCf0+D6DTr5Kapuy37+Q5KuJccbd/6bCe5DSrKaDAcI0gXu2mIo4E0yG+ViGBfWtY9utvX
LNaX9VVSIgiywxgNmI0fHQSZdL+JEV1Xvfhh0HiHQ3U7debYx9VeYyiorfkw5KQRj3BbMrGPYutp
bH62OjjSqAZ9Nm2jEgCGTg/r/Zzq+VL1IMxseR2lyz3TvDM/+XZ1C+QQf/vynJJF0LGNMnA9jLV3
WP8+7PxLTmxdm4lT6SFxqe0L3eFzNpR7xQM9NNOVS4tIevOdWxBoY2D78f8a2GRqXN68tVC5lFVw
km5yiTpzXlHNK6sCQdSm461c32OtSK4urxo0bEUwnx19s77JUVqcRlT4DfxwMSU3JC0ec0/etWQy
rj8cIqWtGc0ZiPnV1JSv61pYhvNtTWGh3xJH4FVK9wE0z8EvH/JyOA6CdE60dGJfYUtOxHw70XYJ
HLQGw352Ptf1rLhmd3twJ4/GWHgaBVrYIGMVw3TkW4yx1DOHNuiw8ITnHM7tuLW9ZQ+/Yj8Jea/U
6hIJ4fcsZ2my66XhqPnWMfeGMXVZ3wXYxQ9OzCt66rCgLqCZcgnDFG9G9TYyPlz/h1XvoIlWQcGX
X5nG+mSjPUyVedf4gKqm2ujCe4lawmAdXLl0Eft0uGORoMEtDl2C4nThwYn12QQSLXm3F/54h9QZ
Cf2H9HFK1N6jQWS1rWR0m0SEIxLgN2TWcw3Mkqz1Jr0h5Qo4vb+1rYhMARdYcXxuFFdqmLGpTY+N
H2xjIxEniF3TIfI27vKq7PGUO861FNNRLJJ8AfWuRu9SggBgvC5AjwQl7RuONcmVrOxv2ZqCXcAw
W7DKzguj+34KdtOMUVC+6Dx/iKLxuggLSl0u5uT3B98UkGrdAAmduMWFCGJx4Fp5bzScqq0B1JTG
5r3n/vXs5q2aj4hgidpoyD/VwRPqrxt6/lcVThH9EMXhtx4UAokud17VXrrWY85VnxMP1Ccq/kgg
FkvK+J10rRfbwkpAiwj5yHhQFpDz2P2o/y9h57UbObJl0S8iwCCDDPJV6a0yZUt6IWTpyaA3Xz8r
a+7D9J3BXKCRqGpTnZKSEcfsvbYI/0j8YSleljuwbBKcNzZq+WRYESci7tAg3YYEJTgpO8vJMkHF
qWcdIQqc5Ca6ZXzXoVLQLtHYK+val7gbIkRLFFE/1PrHgORQ3+3fnS5e9VOv7xzKOmQuJyaZ73Gy
tk2+y7bh8u1Prz9W5R8r0/10i5BgwUB/0RkdDTxjemo3bMWuMkZoYRTzoUBs6BUmt8vVSsGMpDYC
tkG5n8MYPDbjeZT6GsbGk+wa+DzioRvQ1LpPoRc9sxPB0Z+ui5pEgd7sQUgD7Ror/VAHC5GP6CPU
fAyn4kcX1ns5/5lm8QIFDsZKXb/f7FV1ZH7EsG5dObzYCklBEpQnI1VPrYtoKErWaay3tNnsYOeV
cMztVNofpQo/bH58xUhUD5CWMG42c2HsE3AFfKgw69qghas/Jh9CrAgVj+M5qurHMfbfXBchUGUU
+/i7KiMiZZx1oUkI5oarabNL+yUlF7SW7FKG5GyU58byHuwpO7V+RsBe8t2n876rg18zRUhtcLmW
ycWBPjkOGqlHvS8pz1BoHrEzUaQIaNnIMpprIqbPYszvK7hCDuffoOadRaIRT2c8Q8e1YNhhzfJF
+23HtFK5ePE1wn6jhZdqEzVqvTLndFqKB6ISR9QVYem8ldkiVAWKrPEVH++fyusf+My8tKV+Ewb1
+BDdVWX2PY/6LI2b3qRtcJR+2AU3fF/QTct0vKeNIHF+YRoAxMA6Te5757v7ei6/h8YAWxDM51Qw
qa481CBVvJ2H6MzYONby3pvhBI1g31rqhzv5jVfcQvyI8nXy8Ktl5ldZd9Bh24ysRpZ4kp8UXsAn
6ETwbqJjG3CYifDUhSgt8USIfTqNxLfWmL0T/yQ7hP2xb8AC2hAbYS7D1P6E+r2P0TtKl+jVtIet
2aIg6Lr0kFnGfrYka9+uvCdggZOWBmyj2YtgPFu2rTQxc6DB6DxkE3N7S8v1eIoxojdyixeHx598
zsTfmhwxcY5SuC365WyOn3hQ1i2GiRbBcpuijbYJILBsLtdynwr14RvNBZLdEs8wTgEg6MrbNWLl
4wObiW4qOfV7RuVCt+R3jTAI0ehIcezH6tUN+yvM7ymzLyJvuXvfVeiTH59RS5/yim2bm+MzYe97
06ud4hHfZOihZxHEADH+23aG32/GEZx2wdHJlg8xvJnhIszB/qoYDJnkb6kKGZKdMJvg7IRBWeFK
gH5UNbm9ILXlK/XxZwcJBsuUwoRd3cYw7E0xAl3KtUlrj8IqjEiLnkKCbHnTmzm1T5ZW17rYlKA8
53q8jiPSzTzt3vGhyB70oUeKPU57IJkgxPB1383d15xCG43KHSOOK8ay60jzDskGXVAvnlntf3o5
D0JQoBaGTFir7gBSj1vmwSIdJSRUZkZwlJx6jYpQ8cOqZLAShNk0jl/eBWnxHiD/gKVxkChoZMbg
h7OiRbSbGOpqseLkk3hw2EN1cX8vcgadDTuw0FoTJwbAJqYiMHe5haa4e+nZBswkOviD2uhcvVYh
eCAjWkdAvErrudQ+EjfWG6mzEtmnwSVkTvoUZ9YtDD444XEnDpiqlLL4zjLMtYZdJO3n+paCMUTE
bH9mQ72003jlJ9xFqVrlpORMFPQCuW7jjo9ZgcfI4vhhevqnw7TN9s5dIUtG4lpslLbGLahlyrq8
2KE/X7WICqH4UFkN8r5nGIMOWrzRxD56Xd4fW58fYVUwEDDC9TSpB1yGCBka+pHk6JJ9hGec2q3Z
DMd07G5GZufZGzFKksCSQhj3Zwvovra4ah6YrHHNor4zwntBMnzluY+hUd4z3F0niE6RMJ5Un21G
dPd28Cu59/Pp22vpMFhN8egC5SiKs0mwyziiRy2GrcbGKSf3KhVAUF2vEgrAOTB+cSau67Q8UXea
NSQ65BHCZB8X7Kuy+UHMvzIR0EG0xOYVco+5e9Z5FurmAMBBTWTorfsy4cN45UZ26W5kH1giklAR
jIvMWfjWyRiRKkT2Uev4C3orKD74oMC00Ogu3BwOcByH9z61qWm3e92R/5BBho5jxB/Zi7428ecA
wmL8UXUPv5ijwrHxP+ttq4Boc9C8ybDZDqa16tjz9+YMLzjYDR7eXEuvBPhSbDTci/4m8d2H2DL3
hWvNdzGavuWgQjTDJCy0nb0qm/a3FsHDlIP0sb3Xok/5vd45AYgCR1xwgnJol3pTjiZdEujsifoy
bbyNNzbb0fRBs3joc05kqVUhYQuKONjGhK41bn3tHUzkOMmABy+I7mWrV6n9oBGfIQf9iYVztmfI
jpjlG6tcQ0dcJoKQNdc4BJnFTrK9OCp9xg1wZCJ58TwSVgYeODM6zqwOK4swpKIEY/CFeGQXjbBy
Q7zNOlz0HXIgSD11Ahy2sWDQ5Kt+rra1pwCgIcXW2akR9YrtKyMMTm2hiUourVdWdMjkKaB9drqZ
12/FXH72t3ay95A7sFqEFRfABWLlMx0j14XyEGaEjTIPyRzc3CFynGV6s/PnwVsA16Zu/EMSA1kc
On1vk8eV8chk9ntnZV8j0XuuqyQzjxcHLtsQmpuQs2xyvgGHLqJwuu+q4DCXcMbkyNnv/vJT5Juc
M72cs11RF5+D86HGN437u1by2zPaQ3MLoOsxJTnBOpco6IfksfEjhqIOWplMQodgZB9C8XMYmRG1
ObFpNVT7WoKOCoE/gIZnYAGn13fHhRHOi3LG+GvnT4ZU+6ptSE0TDLHsAG4JqId+24ru0Y9iPGq2
c9IFkh7ys3yDaL/Qvgz8qYrhMk8qVmam3jmdzATkk0Bg69L5tAPZU+B+FNaev1i0LsdQbsNZwMMn
Ow9hNvGp47okzd4etgXe2jKPdpMpt3Mab6bEwMKEYEyKZp8489U1QQ5FAP+MeR+3waHNhtOMeox5
4XvVe/iK7eI3MKEgU/Ye5OwDOZlf5jHJwG5Aty76fTaS3YgDh6SufdffSukxWeC93E8Vxnq0/ROs
/sY6pmhODGrcwIVGyfB0cPWO8+GxbYn38xxWyPGqLHHIk6TamJjHyLIBWcgiW6BqCPamk11lyc5W
F1i97YS9fLIoJoTa0Mh1Ypc79GJO7SHNKTEHAebK6vXEAtlvoZRQ2lxSpgF4087ItBiGsO9FeT5Z
nyO5aKkfWudifMpvZZvyp4+qG5dpZz/MXnRgjP00zD8VrbJMorehxOoaBCsGrjT5zS6vmO5miJhZ
xG0tSRKKsxmqZoOgn/XyxnR9NJXxhloe621wdCLjzHJk00+fctfQSCwy10DDND/Ukow+rcn/JLQj
/emGAfZCuFIJ/bhhrUZNo8u0R/bes9PJ6S6wtzkEWrsf1uQRJFA+Z23+JI19jHvSSVC0LgKDL5Ud
fI1OQ/TeSvXGh+zp/WRdoGrKj3XvwxsjPijbiVZARDfOxhAvbMXyspdM2U2/OjU1QCGCLWr+FxV0
XNt7TBkHxmyKoGLldw0i1r7EL2JOm8Ikp3fiCyL9hDikjesdpLmLSjzJwlpHTAQcBpoaOirJDLF1
00AeaCywpaAkHfTa9R2En+UKrTd2DmJFMHVfDB4tQbgDk6ZFgep+crs93e5WNvmiG4xLYlGkFizP
HA3nCMJeSZYqwS4GrllPP06I113ZLkerW6ruAdtgGh+bpPnyA8JgO2MZxeSmR7Bn2vds2ieIslrW
buV8giS2Ul9p+e12tB6kEg9XGvjFnDPgNZEzi53ngfsl8bh4M8QT1m0z/ej50tV3YPmXmaQmn6ug
DwgAvSHEQKwnIt94SH+mPUfxbKKqHRWyR3ZSGfWw+hig0SS2WoFG4MdAYOgETCPSd0Ca70gHDh+T
SKyGMVnRBLrxoSHyM0HLXKhTT71liZ7Z38yOdpvDlv3Mm4RRUrcnPIBcWNQTN+DjjMIyXUXqD+vK
gyWoEOBGuBGD0ta6hMV7a7zKaucHh0TKc93PS9X+DDfnplO0WzEpQrp3vkAYkv7GSVhjk/yjvFXq
HEjoWyjH3kkTK2v67vRQNrRxZpprKXdvte2fLB9XGG8WYMbumCBBo6itvadIiW12LqdIhtIwMl5r
aRPVCYA9yxE2mcanp+cLoHNGb139WkwMqwI06LZzTpH8xdrcZGwUoQXcxXjnUqiBA0RezyRyJTOQ
YhKBAP5N5Uz/oBAQltxaJL7kNHkpP36cd6inPHzU1C7TnXmz91rIjmKN9rbz5cYNpyPMrol5NsOl
st1b4boPmNQNveNvp2ZGdFrdoFf4OHBq2JcS55uoxDEKI0HKm79lEd0uks4KrtHtBaePbTndFbe2
t8BB5sN/8GtIvn1OYYoJlo/ipO7zbmwfIC3tOx1vcZrhSEgZZ2LkTo9jnUYHCyeq7cLt9MXgnlIW
KzCpyxYXQ+08miJKcbfS0TbSOPuFbwIuCi3WIrfgYrvYVeMQ/DQA9Bl1vvpAjrZGnMqzKSOxMVTz
y9pyOiBsn+jVybn5+9vaNoFi5ZgP//7270vlO+94nl/dWtTXZHDyiyJIua8+2eKReTFaywqpx/3f
l3hArI31LloWonYOnQTXBij5NROpXkKLne/h7fN8QxOJY3H0pSU3qIvY2yPUJFatCcwHEgiZ+2lA
jx5csQdduw/FNFVQ+vDuFpU1vaNpolWf+Ww4miABDSjvlE1cGk7pybXULjHGuCjPfhs4jyhmD+EQ
IHrtn8eJ+Ryaw/7OocetFy4pQ7DJouMYtPTyTXNvCBO07xjXn376LR1jYJ44ZgwWPXflKdzKf39V
MNbdhFZONaXYBQBzYceN9M1LrPxJt8AJ0wlrDqj7YVWZnvVMJFNndc4TLkJmWHVRH5DfrQtzhGyD
HeM/ySz+D5GF79rCMx3bNz3H+qfIoipUpGBzdFBOgRp3dsydi+/2RSUI5CSyOUJ/xt9QBybZrqdC
1+nRJvDvOG9UXW5gmrJgtLJL3qORC1L8CEnbYAIUhKgJGvn1f3i76Hb+qblRJtJkKR1hI3cXjvrn
2xWR4XX+bTbmNGJYdcLol12BGx9X9ExCz5alTveE3jCkxt+X6Nl3YUSEZR7eEk2TQe8Kua/t7BwS
LXJyWOzVHQ2s41fmi1OR1l0ng3r4D+/59p7+qRPybdAr3FeWYMdu33RE/0MnlBpza4fmAMXLDvNo
Ocy8Oz0TWImJKpzClWlMxcUZ4uCcdrd1PN7++9RmnZ8Fc3Bw55YJw6QhNSPzSIjhKCbSPBaurL7r
sudf8LLggKBiOUj8GVA4ONCLxL//+zIn7Q+prv//VyT+t/LJl6ZluvwwIOWhhPrnVxQWlheDPiDi
M7zlfyFhuK8b3mZZEtUq2IDYJWFxqSqZD7s63oPKqheBOzynec78RLnOAx/GRSmn8WK32t/8h/d3
U17923dcWo5SDiYL6Yq/7/9/fMf70L+Zgmr8fHxAmVeP/aqw+W7byYD+Kp1v0c2CWb+ShneM+ido
MxUY+Tw4/30JMZ/8/+/IFea/f3KdW0di872ybMzetvlvaqYSMDxlPwu5IXLyVwbUC+x/89EIEY7L
ihW1gPTE5wNK2YhgYmvZ3rxrdLdD27S0MtPaYcsiHAQMRNxAdvZEwDqkqfc+068o6BTTlfyCcQXD
qZnFZJwD2cFD0uQ37wfakqTicmtg0yxSZz7PUnyVkd8vPVG+NkXQLvpcuEsmOU0Pfg+d812mA70n
de5aznbwyEmMc9kCDdG1bBSTBnBY1921t4hAFMsheJyETV52c676N18HCUUhvpuEDKfAvZnZpuo7
1uF7Fs43z2/NtqrRqJYpidntcb/6kumSDY01gyeMzY2ivy1X9WD/qfMBAEDRdWsT/n1rV3C3uvCg
as/ZWdRP+cTo3U+MeFF307FviZoBBYdQeJvGkEHtDlm1k3C1tn26GHpETbqQP8DrHmOjEHvmzw9g
ud4NDzeNVxVrqcxHiaUR7fSA8AN9fz/+WAJPcG3cUCqCNvtGGkVSMpktuFbzfipy9ug0p3kxvQ1w
ZLPIIcBchJvRAykjATuBMoawgPNVhTaDrBlwmvFQzgWUIwifo9Fj7sQ5c1eb1QJCg08fxmDir9Cb
HnQJeghEW5/aJI/QtlZ84UTyAmVlVvCM+99uum4XptNB+cPJsuRVZnu/6LDEDBBOxPTW+izMCA0a
e3zxdq6s9eji6ObiZLAE+q4w9GMPJVzonsjtDhDFgC62CgEAYOtYBQiKaXHJmoiS6Dmk32p71r9t
4RxZY4gjKOwnEmIA8Od9s6qhQ6wyiCvRPBxSkD7YwLDD8o9ni54PZCkznACHtXatd+kwYwxDsb0d
00FAvzoM4TvXN+QMv3vmbZIOwrF9JzpYb5pCekFEplcouoqYuPfRgFxXpge7yo5ZCCWy0jVCPBtT
2ZTQlqQlQA1mJXS3/i6EzbWdDAASGYmOOsh2aWm9UMz8ak9j1OloyAs7Nh/beFx7Sf5UjxHuxRZH
Rhq+gbzKxC0w4pb8Vyj8cuR832QS0vbWnck2Ad3880SLhdRmYtBrHcoy+Kk699me3GlZjMEmri6V
AOLS1W724g5L28m7jzDxL7Ful+HNiuIZwYfSf6x63Nl5egztbKea6DkNyYATCssEE71V7bmXugmT
XWOygkxUkp9rpsy4mUWzqOUFYam4jl7uPTi1i7urTefttRgLQIS3lyGevLNkbRA08TmDmwOhT4H+
zbS/0EOpDl5sERXR2npb9JH3qJ2EZVglj1TrWD+l8cGS11hpgROxBWTcDuVDL0bW4xG4pCY0PhE5
PkXCuRoecU4yI3GPrncYffMcKQyvOOAdjL3mBT/bm1VE7cZMuo0rgFt7rtgisXqFiVnv0T2tA1hC
3BeEUIcOQQ02gSckXc5e6BxSNImqaH4arYYVi+/fLkVFTmFnLSpTfmjbJZ+V4a0fYiQU1FROV1mE
3s8no6mci5TEssrM2uiSQSabGC+hCkTESTzIjIK/bf36zL+wb1LqC9/DkssweWOOqtrHAE4JVA9P
UTMOdwLF/7r3YBSaLbd1g9Mj9V0U9QYQQ8c85qRPtwKLZNmJ4Vwj21yarFY6k2gku7GaE+G70cWO
6os2R06/cUJPlILUNXAnDBZaQYXodWEYuca5Fj0Ffm8e24TzVxlFsZ4CkCRBhe89fVG38GlAesyk
4MDsGFQhccOqntUlLmnsCJMBwk456T6k4XNMLKuYXc3Z3iEW9Y8Oj87FbhDzpRVhQxaunSyVKUx4
493KQ/DLvftoeKl1bzwOLExBV7Ljr5RVLZreTDaJCRnRpwBhkk/zrk1UQymBNi1Vyqjys2E35qbL
LYsjvn9miIRl4LkuIy6zG6SWrsa7FIA5tVGmj9KNH0GBAEEphuo0FXrdJsh8zHb2j424hrbFSRIp
IhexzChrdHYMx5hvlM3Gyjjqa+QIfQUrX45Wv3SGsD3QSa/jqk/xWZlngC/RGUeXXaHym0qYJEXc
nUdv8EA6M+kpYA2bikyLKghxoLnNKUlp2TF8PJn4i3RslMeySg7aJLPSpfuOXBRaDgTtuRrTh57c
bxM7B2bbwEd8kRM96X22+Mk5XjmxLZ4oNEHnWGt1wSHKFBbqeonkcc1klZShCSSlLcPq7Btq6RHw
vssMaTAICp6aPC0eTARBicbbiOu2WNgz4EnHqEEEJiEqo6IlbqeL8Nv566b2e/Q1zUTxiPIDo1Pd
Ft1+dAvJzRKq84xebY2oSexj1NYLOVfQdAer3Se1s/QZdW2CCi9FU0bHvy+Rjy4cycU5Fxw5gn3M
qinS4RwZQbxj5PE2t6Fzz/XbbYKyRIneoZpUc/onmPRn0KeM7lvkCEGfIKudqcONxCQf0y5WolHO
IpsiMKsQ4tYdt8hdM3r+4V8v9x4cgUQDNbWQWbCmYZudN8i/XPrBnCGRiglA1aIlpcklT0BFLquD
yT9qr4ixwpp/6puKPGAXvoCLBPOEEOI0t629zpMCXU3MiCTR3aGbuePhFR00JrOTzSxh6HA5zSnp
1H1WHBh0s571wnA4FNYs0V44LOagVm5j0m/TOHlr8qbdtPEzpqht5BbZM5y5ksgViaZLgBtsUyCN
dmm+6MZNiBwj3NlN2eBVN1xyZMOi7se5fsbK9aBwdDA6dZxVbkhxiC08qp3THRk6L2lAuZlJ4GvD
W7dqu9G6z8LyHs36iXk+pOgyoJBUmqyEHAhh7UdcYUNts1DU49l3EM14Ibb2rmoOGrUqUxksPJbQ
DxYu12sTTHvHIj/Vh8+pPDd4Qd1JDl2QObsIEoOFD+iSROxHZB41h4h+hGXpMvW7XRnZ8wYXqt4N
EvmZNQIqt0lPxyrI5meQdOMyRphVxAaDktkhxBpszDp0ctyCwUWNyD4E5zQeJGiIntHUV5yjd0ME
vAWqWLGDbnywVObcw31wEYhV04rYq14y1BdV/cCzeBZm6O1Z9H90/lmlZbFvPUl4inS/2swM1qXf
bGOEqqsQ2CJfCx4yaab1SRYHWFAUUq1ut4TgHDEq3IsIftuQGCcvJL8Sb+G+iBD5Oynxr0xJsVUR
5jAbVgCnN3vCty4PsUEt0ymCiavJj9ZGWZkg0kq5HQAZkgsk4VJ368q9svDKjo1m8Kioo5a2YEyj
c+o0WUXhmerPOM23xHWgc1tk5FHvznttdR2DQGx8VYuDzqsfJouKCYfgn0mx9xjMr25CBRaCWDVw
dVOUcGZSHYAeSM5zzV3hd4iq1Yw+tlKO5HrZ2SRW74eczpn1V1qinlIgzHI2jXFolfuxaf/18ve3
5Lnka3+qXzNFgMnfF2wK7d1AzbuebvnoSewy0vfAepqduCokj8u5Vcayt/MlgHfEI9Kgvx3W/aiG
QzyFoEtqD9VrY+5B9SxB8zX7ZjLtRVMGA58rIz0rU6TnnpS88xw30F+EAzzALG7W5jo9m7eXv79i
bJOeMW5jKLejBJIBU51sNupd6Ur/sTMQDpVYdOYW2abrAWBj/7NOfAn+1LeuNk75bsgZs3ItwZ0y
72yfp1+G+aHNW721/RuW0S02+TQg4cqJO+AmddYhPB6uGWi1qbifQ+O1HyMyPww4amYl+r1TFCfg
JiHnHLK9yfa/8J895imQX+leg7g7NmQcJ1VyH4/IA8iOR6093LnoITZRLF/dvDsY0ficNuFvWLoM
rElurbC3jtr4daocGfpcbmIFnYflq04R9YpsfPBh0KUGumuzgsfV5MT5EcSYoQUDlpBvSBDfmeiw
75yedQBq4myR2ticDSf+BFZ1SJIUX/c48HyxxYNqIPHNbgwPXIdIiKVG2rMsiWVbBShFF72DZMgG
VgHXApnMTNRH5TdkVczhkzN3q9hPX6sZ8AHFNTSX4LfpK2zgLuj6Pswe41J+QeEdNq2eaS7BLqMY
w/MRnmxmiEsfW5Tf4EJRQ4hQYGLIQPO9GHm30TntnWrZTtU5Th+rCWeo5wKsZUaKygga798np3Fi
AghchcwiWIGl8O9aD8xBF6MDHlMZgYFlTRwEjHGrcWsgviODHks73rI7t50Ro34kbTbtBiiqYsgI
T8jyzwoJ1comPp7ywDg4MxXfwHCYZ+m9y6txQdncEiVwbcl7WJg28qmeNZVOkB1YDHcFoQNMucBS
jFW4VHASElZ/MMzXDYhRKyu54/EDtS0bnXhccC3VxO3MPJxe9maTses2KMJsTOxk55aX3rNJtqnN
m9B8es8Z6WzLoF0D/3qMh+lQJVu3BH+RVsgPMxNJUdf0n0XczLuKrNh4GH8xt1+GjgAPc/ii03sY
UgacKm+ew8a9/3sspaPCx08xbJdsrmRcIUJJ00um/HTFR/bsc2MSgIUvHZrF2uRjsOEm4A8zj2WU
kJDSQf3KfGBMwjti+fnGjm0cSiJ6KF+zkxc3h7ELK2wAFX1vOQCcrADEgzOx47ZGThzVK20S8KBv
wVFe85n6rICpV4hSq7kVG5dYZYbh9tAVFKHdHySjHMdmUdOyq2ar/RfAzsSHcDEupdXgv+VBqR1d
H2D0nMo6ftdYr1eZ7BG3TaAd+Jv4tpAFVk+Bp9Kt6aI+gxY8NXypmQUII7bCD/gckixNt8Ww0/wp
mKRvcx205Kwhxpg8Xxww1F67JC8PAHwA8mElWBSBtfLZvvOh6catCWZmIW8JpTooUfEB4uDyChwO
CkKKghwsCGaNjEofsBvOCCt8c/y8XBEfisgh6Dj8hQf4jT9qtMRJTB2ybJWodTqIXevoP1OMwHUq
qnnh3NGJsEYaom2efwe1WzwVEsiI194r3MTL0oVBl1XjTx6nzwVw/RWL8TwMrpimcYCTP+j2ljoU
fgQhdJ7Jf03/DBoAWUEGRRqL52D2F17pPYNNiA99DXTas/XP4CEK5J7h81kfo442g7HuMwaLg1lX
zQojfIN+bsadBG3srhTliywuydgTudZprlkgx13NICmvarEwJhTNkihu0wnqdez3mHual8mEkOoz
rwShAH6r6aZlXQ75FkDhE+DqL2b/0FFzKa8Y3tjiEO/gwxKM98xGjNUQJZ8ZrOQttoBlaBMX7c3t
teinZjklFTAzx43QUk2LqlWaLNSOM3pEglbULk02jxXKCNq2CJPMVEAdidzuVCsB98DU3sb/C0ot
3PJSIYpTt18YVYGXILI2+Ryhw5vDdBm78TPxsPbWtNwPj7P4GLT5V8k55sSjuRtd3OGTpi2KmpYF
oRyWSRISG86edsiqRwV2Kw2JXh4m51yO6MvQveQbacp049kveV1fLD4M5AF0v0bFtw/YwE5HVn2X
3/TJmQ3934q6q+/e2ARjm24MbNp3LHUeqqdK2mIdQoEBds8MGzQjqgc73IRcHX7cyDNxk99emu7Q
/Ozz3P0oc9TetYw/+Dr9fS1RZdCarCyL5VyG8mLABFQbKYFbWftSs7NUkpUZYhzfys9g7HeAkfMT
0ps1fCLfINKrgKUwVm/iVk8nLPioFm6bSWaIaWh15wnFptNk7X7I5pMo5a+PLuxQsJs0BCMAXdqg
NjE4Lp2GfRDt/SNtHjTMIYF8wTfVG1lW5hCJQNnqAhm/hSGZHW61SJv8XVtpconJNrW7kZYz+QaQ
6u5jDXlz6ub7vNfwy6YoX+cY4O8izzmWQXcfwJojpiVc4mIG3Q78nHxXUh99xFFWrh5kok6aj8km
SwiIshkyuE77MPJ0UR2PFGXCV0tGN2zNXPguVl4TLNE0RyvneeFxuyvn+dGs0ajX3hVhu7eVTPy8
fPpEUUYT5/rBZmZwy9giWhN7fgk9UCrMG5ZIupkFOclPqxGWJnHfwhFQzRIP68q1mK3IjsI/iLwn
DIn87zmznAZkWSCifNdhF9LKPhlB7jwNyaZKQr3Pb5/9mPv1RfjBUuoW1oSl6uchDJ9wW9XaO6vK
6DmHZ8yuHal8uAlzx9uZZjUj85tfuiRN8GNi7B1GBA0V7g1poGqIsbCoeH5jXp2eJjc9FK4x7PTf
xmTc4md4DvRN6U5e3gJyQIGs3/KR56kP02bzP9tfIFD8Y8q3RSBaQ4dFgIx2mnDHt4PEC1D109yc
PLQGK2zUUOengtLkdlKR+bEty7GhR6OEr+ByowwKT+VI4Kssjmlt5hsSsvO1VYQVW91lXaeoYqtu
N6nuqbWNq6kPqsAO0Q7kr1BvpzsCDxqD9MF+2PmR6k/5BHB1cJAGMEFalbFPHYwuJQuTDg558mJ3
Q7o1GrCQzEY+3WAE+2ik75E7ErBbBiv/Fkg68ZBZlceySc6bJIAEFzaaSF9Nul5tvcCq9DbJb+Rj
IRkdtUNRdZi59rYiqendBXalcH60jaXo1CYmXoGZ6xwvrPhP7RtXOEsnX2TXrBfpqmGLJnPmUb16
b+2hAmMBl8xyYHsEE3ISj6anRq8yWiOqW/sa9EyfAJzQ+o54DxBAKjATi8EtmpV2BcXN2AE3GwWi
jqCfLhxhyyaoXqRFV8y1+tlpe9jZIIP86gZyJ46dO/2S24/44ZmgkR1kz8LHcuda6yw6w1RGAZME
1TqObTIUIrzfoXOuW/c7d6tsxULiHCQ9XTwClEVbgtQxG6DdGHZ3UkI9Fnl0H+ci37GkAdudJNZD
EsGANBlC4LMZF3Ar916LdFhVRMlnitystr4Id+hX9NT4UhnAFbIEPOv9zIku9ljH34S+5vK2FzmO
TnIj2qbvmUZIyiA5FrFzD6mb/zIbHojmKpYkiQDPwPoHHLa7OcapOKNTE9+wnkxFj6qoH/BoHoam
VXea0eAZoTVd4y0oDZkr3olyVfUNqRUQXEg80M89JQch2YnYYJV+Mvtkx6XLx5Xk3ASL4HLuCMq0
6vk7iWvxYMYYkkAVbRscggzekPkS8EE9ERIbHfAjhrxHZklBSLwdQ3DzB/cOfT6ThaQlzEHCmGow
FM8R12S1G8TLbJS7xmBvBQIAvPvo66VUsbNGlFey9Qne/JqbESvqEs3v0ObrIiO6bJLW66Cjr07R
x3tEOGKCY0DdyeFFZzLa1+34/t+wqauHmDQEB34XceFAPX4kVRnMGrkmq6oqtqVv/nq29/ZfRJ3X
kqTGFkW/iAhcAvla3na1dy/EWLxLTAJffxc1N0IvFWpJI3V3FZnH7L02QHDo0/wqGsmJTX2UHlUo
+0c7BaCSw79BzpQhAohGubPDbFpjYR2BCCTXJB7Nm93tHNspztHI0kcue4GIo6rMqvpQDT6qttG9
FDlpI6yv3pLIYgzzXoXo7lsSjoK2fvNx1FdEExrI4HUkT2Z/i9sk3rDbq/YKopaI+y9FsYhOM3/R
pXPFFowEP8aZ3FhWuOGy6ZsyvVio9Znb4aNHRXGuwxBxDXGoKxurxM4VNV5D9vqa0RaKCwYtZjrS
gLUgmfOGpkJqLI5UfMx7DRmeUkLVs2JQa7L/hkR9OAkCZVQ8yTYtyeMsg2knuNwZxDArHYdHu7F2
1qiQ3JVbt/iFevKQ9BEP5VDBP872jcNUzYFvmHadiTidD8YEQrfNo12LextH8Mz9hXpcFeZOCpqq
Gdn0GCbnmtQJXLHMY5t4Y07+l8eH+VzRE7H19kg/NQf0jPNdfqzXlhc/ybYuLlgBTOJKCcOqsUkL
UP8jYDgSmBjAM9iLPFPs2xMjd4IXIQzDmILpE9gn6XblY+NX5wh2ZFpyvhsNCQ4ECBQhrFaswPUh
a32QhyVQPcsrMOAW5O/k5rM59wtxrKxOaRMP294LjnaAU6ueRH1quWmwK1uYj0gTZtIIGTgjSK0E
61lPiGUnJznQhRRrYzCKTW3GH3bkbH1Xn3tCXUZbgJWr32cR+rzvmbdpM+Y79c1klwlI1VpkSO2G
0u6hcqXNeI9IqMhC4tvlWHXDgNhLtGpRGvaXfOhGVGHwnVHz+wLHVgwzCisYPxT7qGhre4TrSNP0
d+6Yvecmg4TKy3DER4RcyV8TvDEy78nHtfCETSGZpsY0ZdsyY2GZK2b5bDplMVyVGezxtNfs/Ihm
caeArMDX2oExamnxEBce2G7B57ifx/WY8AtMJYDwMem2/Cb/eq1d7NveBl+UMh1RZXthQ1E/+oue
WvGk1TWSYBQ7DI8BXlqlCndt8MSM6MGKGFso5kySUncc0qsXeunONGC0srAie77x0axk3OwEEK1R
PTQ7CmB360/OvDYJ4NxTrpM1Xk9fAqVI5gl9HbR6rUTKNtjOGRvO0adVGl8V0NCTjhpn21300L82
PSHVZfRVt3uGZddpCUitM+aNYpxOURG89o1PpBXyBW4uJhvj5DuvEX0bsxjvw7ZJCnUGZeMrwjPi
ZlG38kmQgbfk5Qxcyw/2JzdvxG5lz7eJIcYJbyawZz97Ki3beIsLvBQpE1Jtuu2xzfXe7wbxIDHK
rIfZnpAhipyilm0f4N6jZacH3RkNWcSKRlCSEZp7rw4EtFVppeuOJ2kzGuxRhwKuVh9gPPby0F/F
dZBurcj7KwTr60ZDuZzscl9WfvOYG6nHor59Z90XHkJglDddgq3G0tt8jUSBp/7eyUPrEwHctG/E
UWRGc5CtDlnoTX/GTiWn/mqJmU5oACJQVO7TjHouEuqrrZS9BzVBBs+QfNZ+e2xYqAzOl5QgUl3U
vnwuDfSSPJ8h7X0MLlO7OUOxZDI3NYFGdkDkjwhTokv5cCBbHJFvrhfxDfj3o6Fp5Ee8k6g3L7Lj
nwQZxk0jjd+nJY/ZdmlDX6moNoGbk1w3MnqsUi7ZPos+Y3D8N6I1cc8CDPbHJt3D6XkKwnSLum9a
c6AZgrpq7m6TJUh3i2hnPPKUR/ertdP3EVGdFQ/ZNqChWRWT++mhiWu6imDbAQRpbuZsvjFT+gPQ
A5RzqOF4MueWoZ7XDa9UulvfZmOaGOopSs0nKsRw07Hf3uqs/OVP/oCx5L5A5ZfPtwXU/zxUJzdI
2bHrNOXNMv+GvZWfZQmGUwzsOkdHra0cTffKynz3bCfmETJ682WQXsCZ3SMpfHKQj688HWIj4hMk
9XxIOqpkHEz5exdy5rPYSDeN8m9wgeU66TQBt5V8FlZKuK9BtSD8zoZIKJIN7IVjOjKiYeuxq9DM
sld7Cl3x1brdC4Aub993vJW+/qOEQ2pyCSzFtvvHCaN+zgxqE0/E/qUsRWVX4o4U1orKrNwaS5cy
spyt0WavnQLu2EzOA8J7Y9nPosAc3bjfNOx5IG/DciDV6jWrXL2nRATlQ3s1OkjSvRu+nQFQuPCx
T+JKp/YAqWbfxjbziZj+bEcoxY07Dvyn2zNnXcz0Pemxi/0NMt7XuEvLUzWFBGDFP+gR3myg3JTl
1kkHBms1yfsRb9m0mLtpkH9iw9tPVTkxeqsZ1bn1DvDzrWRvtuvcnPhFvJE5gSrwgPZgr3/PDQCL
PGb6Ywfj7zHC/Icwzk5wSdkjAypiCS0Fgq6VGihrFd1mm2ezSti1oHPct0gZgjnAgF1SxUCYQMBL
/t+c/bA5S0CawCYeVUx/GNF5ge4zu4XAqad3hnNb0hIPTOflpuF3mmNu9cyYnW2Vg6FUHp0w57Uc
jJ+Ivw0khsqDhJ7EW8vUR4+1B8uTrdVbNCNZ/CUh7vH5tMxg1/lqb1jkHCOBWsMfILPtqwZxNSKD
mXvzQ0ekjBUPJbdlNJ6c7rO2myOGm9nXV4fKFGXYSolBH1rLA5hgEWPUffuZ85d42C9ZmR9NrT9l
8e131g+WWLXrM02xFAHgoXwe3JShjnedW2xVbk+srWVQM4H+SD5kgvjYsHfaEVsJa3UJWR3X5ZeL
2mhbsKpG54Tn1cOYnQc2FHxlYuBxqBE1k1tULYwB+l3dE11scNqGxsXW4mwPsLcZVO04IJF9QZHw
GCFsyUpq1tV+cudvPyc41eHhLheQcWL8QozZIBY1AlDABLda5SMu/gdA7Ms5I+AcNVaP4cfSSGu6
htuQqoeQPCIIzPrABd2t44kCnbhVrGAuax7jyVDd3zJvim3V9UTxJOSwOeHJ9U6OvFUR0xsrsS9h
bGQ7s6X4BF8MnketADwQYZaTxeCgSUR1BzBVm3weaoulSOhN+9mn95UkQefWGbXVTqpwz6rhGe3z
pcnpXkos3Buvxk0s3N896hlMbdSsLmR2Qo7/FEH6x9bGd0dGUhv71aacEEOYI34pPc4/yxwqp7a/
zaqoNmY+n5DZ/c5n5HUEy/9GfX8IXeu7rZxXv0ZH1lbnhZiQzn9mo32J5/dYi4/amQiKtApW5n9x
0lX40FFWzu0fugdaL4cFXWaTKsf7VCRW/l45yZ++LYoHrC5W7Tpr5XsmxqPu1WRNsp6bvt0Eseej
YU4R2gJYknyE7MnaDqkL/4OVAwmBSPc631y7yiJGZsBuBxmsyWhgPF18V7aPjttGP0U3c1OOonQQ
AFmSJc12ZMSWV7QioxPX+2gg5sNKm8eQcFcn6mixoiQ647kVim8kVcPv2ES4W2KBJYNBP1dx9NkI
HEd1K36a5SBZKkCttUg4IyYIEX4+/O5KU+3Csf+MRw6/IG9/ibB+hOlJ39/1amODx+n67hQv/PyJ
KysiimAx0W+o71lyAIWJ+PGrJ1N7Dw19tlfx+W1ROIKWhNRgaDwK/PoQw+K+BWLetzFGZTRL56nQ
T4Wi81C6u5LsxMFUpkTIsQZqQ+p+QjUWZ8aEoyq9zTq8qQo0p0qZz6ST/KiKmjfYhthclN4hKxTQ
EZegyRBJLsgt9AjTyne4cWiDTg3KUs6KXu/iCH25LTNQJ3D4bq5X5NvEQkMkvNDai6D8cpS9Nufs
yL1crAtS4IZ82lkNLO8eEjbjjro4pmmfbbVS0Rc1Ac4gIHIeJj/GRaSNmoRTssCMfe0yFTaL44iZ
IlJFcAn618jjkwPbEJ0lmkJI+w5bo+4n4PA/ZYJUqRGfsGn1EvNA1inDibkMriU+3ZVvBgeb50gh
nLEt79q7zsGR+Y+0+XCmkGPTWC4z7CRBw64vQqRSDCz+0xxoQGmDkfIpMS33G6uztyP4FHNp0a9T
NsxwqBR9lNLMb7wKAWdiPjZhfGaqOOzLfM5fgk2phXUIUuuMaCpcSVaXrP4IIDPMWzHjnfFhV2zB
6S1aUVKKhx2FYwVRm+8HyvAnM4+mNZ2NmUGydSmdsnAEEex/407opMmmmX+RvX2zIIjhp2I/lVxs
4Finn1iof4VV+J1OXnvxCmSwST0DY9tOStODJAlPkDQ71pDjzZqS33aGsALlA3O0CGumTS2JBK1d
BZh+ltMx1R2BhvJnOHqPaXXImoz10egC+Qp4Kmpd/+4FEP1mTXb3cPR0/mFPvMlNyzUPnwlV7BNT
6X5FcsKjbHs2NhXZsMRhrtyZSJYlEbXqOkH4SxfvQj969JGf9dl00ymjwo5Br+BbrnHHrTuQvWY0
JBslsHIBPHjwWnM8FZnrrAIfixAezGcH81HEgJdbq7Koi1yPtY+AMGnZFRdvRFFAhbe2w1+SMCVT
dEQj5cZvWsvfOoCDRcDQohbjv9aHBq6gBXlW1r/ClriWliN6JQ35Y5TdK/mcEdAG0jRcyi4YYt4W
hP8+tZyjnlvoP4pdQ10Fp1Dnv7rRZ6LafeIN/LTb8COiiH5rCvknZwqB2cS/Wa38TECqE3wFs19D
HmeusZvq4OqHaiITuErXnoamW4W/2U58l01+Rdm9YbMAiRnVgscwyAS6zkQbEWtSfoLMhe7uVHQx
MX/WG0+0WE9Jf6pGf69rcVCMdEzatk22/LgFuSW1m7jnLrP2DfglKCxA0mv/BcnUKRzW3Gzshwtz
BB93ilwFt9NiBk9cB4mfEi3lJkOld4r/hiWk7dltep4N1KuleLZDQY2c3iw/ucAbiph7HENwX6uk
I2kAO223DkS1w5SE+MOINmES/CLMxF4tzRm7pmLhF8n2r7EIeYJygbnBW6JuqHdBRQQ0aMV93mPS
OJiTidPfjLL9DBHTbS5sT3+ksXEd3OhHy228YZ7OtM5rPh0lSJ3L0m85lZvaGf42i0s+uhAGyLmU
/+nHY2FQfCgLk5NNBNqGPNmda/k8pN78BDM/BVFIeqfT/xhtW92SukTgmn5nFBSUbSRqheYkjhlF
9SpkXvboJovRt1pC7aiQDzJTP7TmKk7fE4QsR7dEy+W5LYOPiIXDHOhNbNKL3ZMD+ybZ59H0tgRy
ckWRTxlhaGZUv0GwtsSDEqOYEjLRxS+iC7uDFE2+acW2FiY4mxDdVmk521GQ/tF25OeZbUxxbZzq
yfqbYGr2LNDaTeo9UHPMa8ONLiRIcEYxc++JJcP25n5VQQ9VDXC7hd6LCItgp8r4wxQxo5GBuaIh
gKIVULtVS3727OafvDs7AhamXQJaoDH1W5rOXzmxBIHWfy1s04VGIBvjt1oGvS5qCbKJ8y/WuFBt
wrxhegfdh5gNYiRBUtvjW0o8cO+B885d5uXoyQXbIY5wyQPEDReyIO7lrnftX+Vkw9kqgnEJSqBY
5agc6bo2pokvdkTCIsskf8jMWZCUVZxdCSaUT+B4aktXPYEFeQnQsg2wgJDvObm61m35oo3Q+x3H
sGxQ76wxUet9JPtlm81LbFyqVDu3iMFH5ffWq9Yqv/Vm9zIkYrQOOorb292uFVjAhfIlcVqijwA2
N36JNnvvo6D6m4jfqsHvW/CRgrIdPpWctMjooIcYCLCnzpLX1CgCwrMocFdLDsP1vxcPBlCdcZTb
ktChwUV76Ir85yBLguYoOX+2AQEX4Q3DVcWMESN/QdTYWosm/TG0wakZ4+kDncPVatGlkQfdb33T
xFRY1RbLlCR5a+Rwc+a4OqNDCW4MnMYtzzLxoD6I1dpCSRt1WQYvt2q28egwQM5CUk+TAgGNfujK
jIG4Y0dPkemxWF7sde3irKMCfByBZy5OEHWKpMqfvIKgtGSGZijK4acN5qGtZfhWY3XfME70MK3T
MhDwQny3J4urFTM/Xr6B2fCs14mQP1yub6mU02fdrluGZJxt83OScQWLQI+PyWSZJtYv7xylmP6S
zp6P/zxGQsAWmMOhvFBT0ivbhBAO/nOe+H9C5SeHzhu49gagbGk3mD9zzwufjTjtgQbht3WpwCAo
8d4Zaf4IPMKhzfT/TPgZV6lbOFfyPAR/crT3c8Fdjq5c3kTyWrUEA6/GzCyY9ozGm4UrYld4NsyX
gmlNHoZwGJmNu5CSiYtt96WUjLM7y3gHqU6cJ2knF9+pro6dkCy7yC+JhiOnVUXj1qgHIkGQvJCP
UVS8VQZsjGDBrjZwr7juwlds5exl5uKVho+KXmXjJppJNYljEqym6pUnyr+mC+YVWJ5e5bo4KYiL
m7u38P7im8sQA/HfzsIl90Ad169Hjs27jQ7aJB4HLzrJOrFeE7PhmsCFC8c83ZG33p4m7aqL6Tzb
edC/KBCO5Wi6gIjWoFHUixNuNS3C8/2LLgDUzgz6d2b3Cmd+9J6jW4Zn+q5zPX16gFrbwBLnIB54
iz2bDI2WC/7U+vaf+9vDfs/GWIat5DClwTIYq4pLPn0D9rPxlnfvTutsCzNGJSWdvdPHzTPW2aah
2owRegEuCMHPeBKAUmSd72jTUvCREqo8tYYJ7K6nQCIeYZT4HGmfqlScp5ZfNxGWcLLSm610eqNF
6Pb/PnMObPetpYnrduXFmXv56Lj9syerv/kEqBsQDlK9Bm38R5GZj4x3pqcy8dEtGjJ4Kwk+H0ac
mqNnPNzf1YR8QCgiyetAMN6l74cAWT9DqrbJ9EVNYbPqyiOlx496Kue3uWPfmhGMHKFM+KzkT8rX
4a0vx7MWqCRj6Nrs1dCTK5BhrjSL12kU8+b+QYktSsjJYj0TE7yCvooSC8WNiu0t3hO5D+k8H9GL
+JvBRx0S18PPTpP77cfiI5L2VjVjeog6195XdUt1o9vbhNtrI0byg4YaNP1gFhLNRlryuY9MdRnd
/EOO7QQ8FXgArYy3GxgzP6ea8MK8ew1st35p7JnDj9Trx38IZZNIKogARbCycjlz9JBQ6LAvLrpk
ScOLu6tjufbGN/r8YOfgWxzt+GeVWj+q3LUvasRPjEwTYIIao13jIk8NgRPfX9gDxodWGB+Wb7fn
wOkYey1/FdrTQ5shRw/hNEPMHDUz51zCygxY5vO6aQI6fa3i5pJTPZGdXB50GdSHYSgoYQnPyKWg
FpnG1wiJGxxEwDOpYVo02xwhkWs+DUsqKZS86/2lExirB4eRG05gefNY8l8bLQlDQqbi6Lh+Y5Fd
I2BSe0iOGhuXRfYwvArfK+eXMUvmo2JLwsDCxxoRtyhnnPKPhjjGSfjMGCs/B9iQV5njo7dz1I8p
A99RCOIb+th5wCXSXtJcvTZBjbPAa42vXEaMvXwiHSb1I50cdUm9rtqlfhQt4XAMwGIxw5KsErSp
cV1dMzDNazH75cGwBzorP/MBNCoBndVoCGhFetGomhBfozCf+P7f7X6ymNb15B7QAj/RXSyOfzC+
kAXB2toGHELhTodcYgPIu1yQyJUACMxBwXnk5Eny926zlbawGanaGWs1h0BJe+2krPL6IowgiJvD
FadaeFaNpoMjY2OnZYdxoUbBa1DGr4a5Kc49cpfzZM7FOWPGuAvbzqjWBJ0ww19clveXrMfr5/Qs
zAqVwVlYnoV8iaqeKU8FzIH7v2W4bXwtGGMQEAF820JPYDlG+3x/SWY6Y0jcPPbIcGPTfkubZcDK
JuZQNLS3ffUuFMUbkTDVMfVAJXlJ1pxyk8rNdidz50a9hasc3ipGRfk0IUEodZzsDW+uYZXzzQ1w
mE6Msl7SOpjIYS9PRGnrp4wIkztyOiwBjlhxCZmpk1znffiOnBGxcNKi0UriY+Tk1k+kRuCIknfH
8w+RkGKrw6w/eEM6HiOvf2y6oHzopfphLUAJrwdSUIdHZ5xPU5T8MQI7OtZmrU+oXsfHWIIxSWZ+
zsIPPqcBfaQFGCAW7r+XYCyfnLyrboWZuHtawi9NxOfaQ2/41WqABpYx/ZwnjykQmkPlD86HU8zU
xlWtL4UCjz0Yl9ZwCdUAQyqAQz74y0uki7c4CUib1kqe/EbK0/2vzM6Up9oi4nEK+0MX9c3ZZKr1
76UcCTo0szz+G0iGxAFjT+0fLGl+O2M/b1sF/TxH+H+26ZfhS3uX+4uatHdhcnX7Z9kt8nk+/Heo
UAL7G+I46YTLgbAvw9APPiyq07/LBEBqgcr5UIRzR8sUqvTsR1lM3zsZKYFGNGZ4MBxAe65zZoXp
nO9fRjnh16z0mI2U9UUsLxhpczJzEqSXcQFzkc3HFeQZe+Ol4UMQFVzsjCmNgGR7SXGCobs04QJ7
Y9CSiG6Me02WtdkTiFTNI6dMPV48Pxgv5SRJhvbBTDcIBjG52NN24LjeGhOaX0+0zxS0PsrK7f0L
5jvdczwM7aGJCHmo3fFYS78DnE7x2Zgzxl2H7QWPc8uTXZREAFMPVwO/3Lp7TrAMvkjGT37Yph+I
wnMAdqS89ZWXfpBgA2CMOnlv5ayInPaBUX33UEdt93D/0ghDiMJtQaIg32TmsBa5v2v0lNX1v5d/
f69EhY/9lm2YuW9Y7Z57kAiHeU5uuas71uhL2TTTH1w53Khem63bDy6rCVc4RJshyTeXygMlHGqF
glC4JVRBcC2/VaP+fQdFVEb/CFS42XdF7b37BSzmfMESRL7HSqHHPptLfmRU2XORqR1j0+QU9BFV
cKWZs6ZJuQvaMPnNHwetGrC8W0TRm3yJligWx1HWUhcaecNG0AHS1Kj2lgUTN5MbP6Qg6kCHROap
QgLEYvC5mdGIGaGtHqtgkVE2uXuz3N39i5CTgKLI+G7KiiWE2fMZZGf1VfnZZW7qXdqFxYO1BE5g
seDMsYMntonFKY1hhA/CgkfTBQW9vj/i2J3loTYCvWvtMtyZTj6+mB57Y99L42McoX0QKbQ5DZDJ
j7obGDbusCDH0uGkLGEyr39NvH5vlIGNnJuljjWoev/v5LEGPnXjJuji+JpFJoL6pksOOMLdDX6F
cicaRf6Atoyr4WsYy7n61bV0KZI64pVEPrl1rSC/2IIVCGnmnEMm9UYWRyc30b+q8ORnU/p0rzgr
J8/3THbgvtu0zyPv3P3G9h0HFtiAnq5kTwnSmh9pgdg8MwnaBg3uY6YCel0IMOsbmzngdm5CmR/N
NooOlhDnBIU3G4+8OoxAv9Pcty7lYlxPCQDdlRqnTr18yb2HYm123kKlzrrv5UHmdgDIlUQO0iaJ
eYpB7J1xVosK5YO9sIUJPLKHEY58GnoIS2Y4dGyMO1YNEjl+5Iw/PUJCMRsMaGKXit/pZvMYuvlv
u3SiG+p7btfljU/N7ldpipvttsbZTGJqbI/oWaDNUxWzSOlAkmeIR12v4lcwTgEM0vsPLDpEAPej
FVP9/49WO3Q+BzN0wYNT4rN5EOc5akmaCAIY1jH+MCt6IJZmvtzrAR9LCPo6GoY7T4Xc03pLsI5c
eVg2p1WilN4ZSfJo1v3BIsIqQfkKDZ5eBJHUXxaA0QHZOuY2K3P3UVQUvHuxVV3KdtxOVe/tiUf5
+18tiGbMuHZd/05IpjyUTAYvIYChPrcbzGqd3e8qBG4rtSAswtkNzzbg6q0EXgt8aECeH9cZ31RE
S02HtW/5OJ9GNwg2gtA3P4OXsQIIHoiOxXfKRiF2BxaWug1XAzarfQI/hh6zf7TyGk5OwdsQz3F0
9THPiQRGaTzF31ppdsZFAqsGD5Ecq/6acAFv+jH49Asfxlk7PrgWD99InOi3YzSbIchP1NjW68BE
8ymt+y2j4C6U6onFGha2SM3HdJ62BLd4X8ZkRVvVCUBGqXfsmbk8oWUEc95wKzUKX04HCjbHrx9k
7MmIEHbAvyhUbjKR+2rhvQrGsSskib9aZmMiQdqyqlCwQJq0eSLuBA2Dgjsl+FIhDG6obi3MwIw8
vSO7wHNwH1uwSWVSbV0L7CQ+DI7u6Aa6Rwkf22c3w0rYdzjCirrBac2oZ7n96Rni7m2GPyjwOv7/
TzGV+BzJa35sG/4Znl9ExuRneeWhiStzff+2rYC1etQLF5s5rAmCdq6a0eX6X3sHtyE53B/42Rmj
RWB/TFpOUOEm3ubfxx639saZBnHKXBnRWEDsyfKW5jMtjvc7peMXs62IJIjI+Rxx0tWYTB5VgsTL
TobPtGgFF1YoTyQgzU+D/dTmAXpXJoO04iOCgiUQCT8SqehL4w8gRmw6Nkk0Xmm4jYBKHaF0AuFw
0cvEbfzoOwFctjB/QKNTPVh40N2D28r6NJXxeCVuWABvXEpcNWcfSaTe/j3OkU70kagRBHvk8IWh
7b8NNYQXrFz/7vjeqsR6TM1hb9iG2JbQR7ZD6Ls7i5kZuRiqPTE2uXgiqA5tT6F7b8uxPsy5hqs4
PHGjqaeEbgRjByvZtm6fpsL9MlIZX0pX84yoVlxzjFBAfshdjFye8ShRR1/P7GUsPHzRkuC3XEGB
PbwAfWJNMPBRCqrspHne1pkfOg+0hEh349Y+RQmh7IR3qrWcjnWZF1e7wrVpEUMK0wCkK/cogUoM
t6aOP8xMgaEzY5SBGJvzvbkwivDy717yQkp6wm62YzP0z1NttsuOPX9v3fFjGlIGFp4OnrTMkcBw
L99fyLbGADWRICFz//2/8sOeXPY/M4iJFsLwJQo5PUJUg9t/p/uMJW1D/BwrZJ+TKPaszzjuhxcv
zx7/vXWEwt+r1v/q19nFrokkulIXUTM2dXvz0i//8fuLIphkCUxPtx4soYvqe6o6cBEs6Wo8WMvf
C93WOcRJ/phxLt+YfIBS7VRNBjmjCKcPSG5h6MANHvLNkQjOmgtRDm5ecqUKn/rDqH1z7yaJ3oEp
uqkSB59dRdlzhDC2pVcO8qF8Nz3Ky7joOlxRA8W0R/g1A6IzVO+PEkjfyQdrFawMJ+iO/sTCBngt
qKryUkygJdwxis7/iuwU6Vo08ZFVwng1gFeezKrJ3zn0IZMtvnOjIWraVHBRwogdazu7X+Fgljmk
rdAkIr7Ijl7Ws3htOqL/WDDkk3IuRe1bW8nqaAGhPSPv/0mOTXfTNiHNLav17xbgGsCwlnc5m18r
gpRSIY1r68rvcuGbBT290H3ASJFIWlPYEGBbtZd7Z98bYA2XIoetit4mrhftLRRAh5nZzpqPKedl
kREdzuzv4nlieCBBqtyLylD4b/nSXEIChnR6iEQ/IEwhYUMlrfMweoJErrKV+7Gq2Kw5jjh3Rnoz
EiYnTVTJaxlY9rNnNi+1jcdJCYp3xj+IT4WpH9rB+gUdYrpEunxOEjN9jg15VTNo28ocgMKELR71
ZVPQNjZ8dYwWMbQtf5WQcbTqHYp8NXdMgDZVoyGtgBihMkjbU1yTKLd8CKlcyRfQhGKDalQLsZid
Bg9OPPyJasPFLxZp9pdJAH5ajljaWQES+sR1Pns9ILR0QcItqLmEqhrPduht759LW0jsMV52QmEX
HhQssHVVjJQsoXf2oITsDakQ6QQQxX0XurZNA3wxpiLYuI1k6+cS2Fa5lEWlmKPj/Xl2J1WB0wsp
rfI8P4pU7WfgBKdUa/OCiVtB3aEOqoTKjn2PzcetYxzAy1Ta8hHdVVYL0yAfWcW78XdaO/m7HYGx
xilos5iHW3a/JEKyOO0pGhCdBOZFximisDSXJ5YV86532K9T8hHgHtn9mhn0+CmoH9el7W81mIKt
M/XugxFVv+xmargK+NVYKBbnUjR7VDdLiOw4nx8yF7cmwxjOo+jRMcX07IqYLbqCQjawosY9klL2
3g/RUs/Z1tBw/RlRj4+i/RUbTnnoJqvHGoElVQ2GOFVAF4yumW7EcuBvuGcEWiYBXgiKyNAcim+a
+eI5MMyvLCMAVRS+Os2K9oGg26tH7C6i0+IVRDXO6P6Frepz6TjNmidVbhwdtM+kF0ARiY3hGqtB
P7ANfh4gAu27+/+rCM1uw0Y92MM4cDBQj+NB5wCgCh1SGM5pAV5+URPNy0CnX+Y7978K7JTSxPYe
ozHDcJcnDYZ66DgIPmwIySNOmjkgxoE2nKUD82nuXY443ykOcPsJkx6R3rVLe9Wl44/7mMSekHFS
EBpLQTh3/Ei5fRm1jfd0mUsxq9Cr+78ocj9/zAkemUrj2x8Uz4xmNBSlCFD/XWCq5oHQDVMOt4qX
OCKvMhn5F/U66Zu3zhHMLF1s/lVtEwPTxDeGqKTUFMn0iHeMNPaKkDSfOfOmdgHIG4G7CRdwYhrb
hDM7jUC/RddhV8Q2wE9yEU+UFUSFCVFPbEr7kkzYe5X16i45aUI44d4mcmvTGNeYUuZvHlQ/w47C
goIz2I/kGJUOluYO8sUhxL5ylKZHvjffHr79io0jw9GtdqXa433koDajk2XGzbmGeXCUDgwT7fLU
pBw96MuM3Ad/u6TQzfiKcJjLDMyQI15CGz4xMq4p8H8HiAGpr7AGlzzEe9OPuxMbMUTbUQOoTvos
8JYCIw2n4uKU///Fml1o/gFzh5WttM4D5wqdjINYC+jA0Rjad0MX808jLdRzUzmoLZaGCKmWeWrl
rhrEskYW6ZOzyEYMt5TriSCuPSXLj2bSgCia8TgwPtgVSzx8wHhmQyVeEV/Xi/c8o5hXkj7Qd2tQ
IUzxt8SEEwwZ9MM+qBk4+Cpc0Adp8zwl4cswFvQCI/uKIEQklw+wUmLcVrIpSHlm+ZVLr37ow3J4
0cLZe3hkD9Zy66G/7o+tL04pIaAXBmjOY617FkE2VT+2q41IyJKxkrdBNXJf6iUS3V1I7Pm0KsCH
HB1uO9az9sUN7Gpd/Y+982puHGuv9V+ZmuuDOcjB9c1XZWaCpAIVu29QklqNnLGBDfx6P0C3PcEu
2+f+3KillkQxgMDe613rWUUc3zoKzOKSajlrFngah0wHF8jg6IZvnHoBTM031WJ38p2YZDem7mSu
ggKrV37VJ9BlasofLrhi+7FuuHdtXPXgipxXlN7sqWGyolgJfqloYLdAUQ9L1wnwMjHuZRQiHZws
URmJg0I2VFEb0H3zkJfU8VYJFetUZ3p5M9r5N62wx4PR52Tm56eU/H7NRNz+TsKWjBAnIV4S4Opx
I9RdZBXtxetIHDAd6gltJNXJK9sv1Dvjn6lVSZupzfnUYG9cTfGxqGz0Mks/GkUueQtmPs5Q46gV
eHmJtU1PYsTQDzf/FFimfavZHkhPwNJK0gJmtmsQufN9KovOxjPBDoCdh3FxSEBvpvnqZjRMX2Tp
GBsMyyBX8+JEiGQ6uV5YbSlaONf4sgl1EfhltfvSle3HEA6WnxnUTyigLQGlNPIyEoadOYG0tooc
PifstI5Yiw7zOM3DQ2JirYoGcknLzDTsjHTfhWwU9XY2vlPjNqtjiybmBNZwUIeH1O6vo4jA+fdI
p6f5S629JlNp4PeVEreWEFjDmwpYTt9mR7vismIN4rlGzp4NJB7W2IzrsqaB0s4tjOEc037dlh7k
fDU41go6y7y1GUD0XvqJ0lSlpvKBt7ROXrtj5t8DYbXo0wpTXTmaegSDT2eMB1yAb2QhJxPe7oah
3lRK3KyXKUXFYh+2Qtn6INbvWY/la1wIwYUWW5d0sGVeygnsNPnCs10aJmkqrnSyRKNgsnTqjVA/
WSDRtmGVZ4e0o9uwFBOkN4q2b1tWF8+6w4mts9J2bdNxfWNj9aX8EECr6kYPsMI5z+wg+STfqpoY
dWnJZM/ah/iQ22Z7orZcu1q3WE0Gp1GtmRAIIinW9Kbm1A8ofp+4+V0/21QKxfwA6cWWUp1eXF3J
ALoE0BKzAGKFK9ODdNMrln/shy4/pM1ByaTL72i/PQxplb3Wwtrj5wwprFKecH6vFdd1ThE2/jPn
DZT06L1lywshS55ZPmDnC4Q/JSWWbZBKSah2p1GJhk1oNuZq7IyrUwbuvsinPSbM7AJfjAYz5TZA
IUMwSx4KzY3eHXddmCpYgnRSLjpDEizl32Z7yh5QfXomkPkA1V/1ARhevZx0jFo+gREo7yjebA+O
3qcbWcyZrxAaI7jXFTlGiYCqA3TFjwEAOqjRwVgTK7Cd0gg7aVKVjIznd1ldyuhgz6OMLpd+kXsq
ywx13Ea1xT7FIuLnRaVC0v2g9UZ/Kkz23B0KXCN5/wTXdp7ptKXGNVTVz0DB3M04v0xJon7/g1Fa
693B7PExpE39hcQgkejB0daTZqJl6dLk1deNfV0I9uss0VwCqkcpGDCPUvuaubjBkYvHV2uMxLZz
HRhk82FVVYV6g1sCNZSHOtbO44I0xmrlTxaWIDevA+ZCeXUy5uGo5SSDz6KYsZ1z08NUoNx5QIfr
/b53o7PaV1/sKcp93GcOcA+E0a6r7W0iqvayLO76TO/uBCA+0w2DhzKl21Sy8tjFY22SOeeSYqbw
R0InwDdR6W88Rdsam4CopfagEe0/DuxhiTEo3hpQRL1tJ4gUsLiSc2NL8NlBOqGU4jp3VezibEgy
iur7kVbdLsE8yu6jVZyDKAFadqp9l6JNXIwBe9nyBBDPcx5A4Ii1G8pdgP72Cldibht2nFI7LDs9
E4vR2cuajskp6xt9eDYD6H92HsO5li6yL+tqRR3dTY5tYN0pXesHbfuSWNR06l77NbSYZXKSoVIp
M9xLmA9ibxECtxT4as2y0hsjkrLIUASiUX7Rxe0f0/MsbjKfq+C86P4cuGMN72hyd8uTMgwDp9am
HAdf6NG9OkX7QdXVm8kJ+ksSl6cfIsWUbAjcKPtq5srCrm6/DF74rI4fTZN80SQ8i2XvwKk88PNM
TAfEKewi02jtDeXbAI7yRiYbdXJZ/BRo/2yOyRsYXcLEJavuhwzum4vhgOkK+cludhAkcgpP0SRR
cGdjoBK36aNZTC+RQjM1/omGIouBbf+gs79ZTq6CdrkJS7BF22hQGy8esJH5CFUbdo2Me0/k+lW8
nwclC/I3THyYQnvEdLt8A+GzRZl1Vl5d3zZzPfTsDtEcWieX168h4O8YOp3TlGXvzekKx4ezIxdo
toecQgTdNy5AqLuWENgVBZCbJQS3Ly2yJrjCptOAWrpPpwFYMsVXW7Jm1qrNYnjmE+ZZaNAs+Oft
l6qxfkd6RtTMghotVD6EHYwJbz5pKGbq0QSCm8BwADcRlDNQAiZjTpx6d06YMxoqFWPVd7rPMKzc
jk5QHTMwP3gCG0Zw87o6daH7JyONB4oRFL49fYSKQYZ/UQPrekP8V3mMYAOu9Z78eu301xzIwW0U
235JDU+6St6bwh0uxMHi1dTgGUPwYZWGL3odVmO+gxNKHEa4sMoq1mTEGuVdjZWsV7XoUddZ0WEa
ukQWkC4MXADpM9Vb1TXnF9fMAWzi2gTu58lzG/bvVYsDw2SCf0r6RDkZ6lFQurdjmKVulzPprAIq
ssvuIupKwhiYiik28WwD6AXb8TIasn08ez4Guk4mkch31yZWOLqPIzBH7O3WbRwwe1JVpTlUQ8/r
io6w6WUR7QjbkVee3++YMw6YGzNKWtOZCoTvwBLu3p5gCIpBHXeBm2u4QR91kSEfpzowK6KFMSKA
a8NvZtO9WvDwyD9ksZZNbOjSy2ZrpXdbOMTPBwPdKuToDnOPkcXsXI9IXp6GBikM1RYVVAudfmeF
zTO1D9NBGXpA+8zzAQAHpzgS+8Qs/R7rkHmYLYytzjHeT5N3q0rQPiKlDCgG+G6FoH1CDUe8R8Tm
UCrpXDsMbmF+t5hVfzdogzzBiO13KhnHVUOvoB0lctciRefrlzAnDGJ1mbwP7azDKgc4PqtVH7bp
uzaE2W1s8ZIpjIrmI1rUZUwfFTPepipeS1wcB6ecn7V28OaNKwYZSXk4MIwjILbhkZBHuGna/qvD
GWBTpPK5iCdlP+okdrMOVqdS2KBL50N5uZCFcFV3PTuI5WKRogISuUWc6moBBtj9Mk0DL4iBS+w5
YxQ8L1rUHrct8wTjh4eldJPpbOjjSasm77kKXhysY7tmVMVmnmQuAhnq4ssiNk4ePYo5LQ3UpFLq
xTSo2iIIccbtqb0lvqtSlQ4vNU1B+FYRJ9plKFSkmJtcSWulTLyELgvy5UmEZE1iv9zZS3wOfK+6
ysnyhOX41ZsZfF6zW7Yuyjj3KdSsOxfZhx2Lc2s6zrVzIG1AP14nanPj4H85kptszuTFNnIedNQD
UNZCNZ7YL2LkW3ZBHQelNwh5Wl7u1tCzTc3R/aB8SzILy26RIErbaA1mHO0ctQ0Ouq2QjEzc8oWl
L/szr02OnU4DXhZ71t6xOlr1FIAHMrM3gS68k2p8NcBbo7gDLAL7V/geSJ/A1EfW3S2gsgXX7oxh
imVs1iNUykq8BGf8SI0kAly9rzMn2NV5DFKLKYXieWyundi7hAblKCNCICONvjjRxtCsBAjKYiy8
H9tUy3X0O+QMQokhi28pAWdxiVYwJB4Y/CqXxsOyjH4s1WaPozy9q+IGNgtM9SPvy5Fms/CBy189
LyLiU2dNb4NRRg8TOMr7UcIKNGgLOv6QPQrR2MCih5oClLLY0dBUPRtzrTgRpRUz3/hskoz+MaBJ
Tbo4lGLgxXIlYHG4AtXkohpbRg1wr64f2kabR6wVfi32qxo8iFssRLB06AA898H4vRwKsQUnUV8h
NT9Z+aS+TLSipz1mdFDXnH+z4M1iYddLu79UIHMvcWqAdtFwwCiWdpPRozv0jwJ35+vUQzCUmLVW
i/mFV+LRk9h0hsZCR5IGKw9Ne3IFkgMjNwJfHu6+JLaA881TORSIGyLBmA9VlLb5CsyEb+9lyXA7
tMS62lEGj4gHONgHgunsNvJF+bO00B9i4f1YTDBX9C4QBTEUPQy8HzZFUL3+4O0viw1Hn5fCRtNd
YV+vaPD01gkd7SvRKtZZ071kE0+Gte5R23epCVwvG53OL6usoe2LSyYOQ5DmAAWOjarCASuRK3y7
iY0XdlKCi0V65EFjYYjDajoMnaxuLNd7jpXhFSPzFldAdg8l1D0Fy0/VZW1ykWOBM6X1Q+QOT2HY
UCfFWxn2RbbO5p2tFJkNxKCVR0l63eh75uUsQDCXsHqSuOIORavhfxIWSQjy+THFlsdyogweLUc9
ukTP15T47nFxp7dVm0SXjMIakEHbRsrxOmr1GRJpeLIE7q2qG2i+nVfBBaG4Cmvojpsa/Kl8oxmF
FhUq8tQ4Bxcn3N5nDZOxgT0qeKbH+ajuQC/15o6ix+7aJvoNXbr2sTZRvmwi0Ax6uKp1mQ1iJryJ
GdHeIj9hmJ6vFE0YMWcZjO080bgtyOZtsCMTbFO+Z7amwAib2tued2rd2YHfZ/h1DNV8L2uLorAO
x7SRqOFrlQskCroLFMt7rs1o8gPgMlQXgHZajJMOa8wNm8pvmYvhs0UNfiwM5fvAkBd6gf3Nc85l
dt/qU/lSCtreo7Z9ajz40umkGy+icvHty46kHlU2FP5yRVqWDcv5UfEYKE9llG+tyFWe09ZAydcj
+iFmTdMo6/0CoSZTAk87mLnr82SnNlj8eSHxfK636cE1sfgtW51Wqwhn5a6GnZ7Hl+lBAyaTlFZM
3IweqW0hnHQzBipn/Hnrp+n5W8NjOBY4hArenlqajhv6SOovHn7Z1QXBprxiKseUZJXD9seyocwU
j4HBACFH645NQ3tmOPSAkwNvN7mwUApWZrvlYGsa594Le3xiAL0fB63OV8SabzsA1phquA7ppGR3
0zwdL2P72/Ls2A3ycoZl5moO4BE7i0Xg4o9F2oEKNytB9gxnw/bobJbzdZvUOru6WagtvZjBhdUZ
T7jYAZFTUIjkot20oeIcseP1CIzkpsjkzXsWXHb0GZQxGpQ7eDuVusSVrWcU78iCnoY2Km6xA49b
FevlKa3uGiWyrmnEFN3p3BtN72ASOh/N3H4IJyZa5w3x3cGmiSr25moPkrB63t3HjB0OyyQWw9qx
qe89Rd618w6vietnTRZnVlzVF72i/ZDQCLbtOmenBnC3sdLgicwh430Z+OiHJLEGR/jtCDMnHkvY
/SR3DvBMaBiy8teAzJhKs1Dn4cKpe4eYBFlK0sfV+NUxaALDQE2Fp1wl5AP3w9SDeUqQL8uZ3GOB
fDcCl6lnH+2mPFTWQmvMu6HpyetVNaMoVlHhffXo6QHolAZqUm9D0enrORFTPRgwtT6MuS4PYwti
0JCzCnPyxF8OhUnE1ck2GM1rk8xuJXLBSpbxuW5b8+fxPkyR4qNIQv0JAATbbPZ/XqpxeubriZe1
BrtDoG9ZOnD9zrHDGHiAKkbKUA15V5gOkwdvRB0fEumrocBWHVfAPS0QUsshgvhYHiNw1F3UV3DC
7Vd7ytJr5VnJVXjyftbQqZ0oz1lTB8fOjXgeCu2hV43+JVRX3ZhHd0Fyr4R5fCsmEn1ZOjnn2OwO
U1UZgA+x00Cl7h9IiLQMoEioZUAUVstR/uP0xgAYBzOWGS4ijxPNwfSPy+OQmgk9l83W0IbodvkQ
46jsHOjlUPRM0NAy2nX4cXdy6uj7cqryOFBOuvFIH2GaHM/LPqOsg0NRKvWFaRl7LhX+nJWH5tFs
mBv2bR89aUCdqNPhTtD6sazYLF3xIJh1KBdjUW5iM8j25B0Nvelek5oir2g0MRD0Sr/vFbznVFTD
onMguhbDHDzJozR/iYryzhNR+uIW7S7WcM1XcWI8UWENdoI28XWr4S8iqvpCiiDf1CYTnNxz72OP
Ac+iKJmex8w2xHGEM4uNAfRpIwzU48iVmVuktLroiXyySAS/SsyyBJZfUGtrOlN7KGIsMWvMpPn4
1PShDvfOuiMToi7WfUxIN0oAtlprjavEcnFg9Joc5sA7RUIa3fbqtGUT0MH3V9xrmHWXDtw8Fi9C
lbD9QBWMJgqOMCJa4XPbe27tcCtGWz20TvVke652sUrDmPErjuMPqbzXRBbfNKJ57xS6Gy03Kq9S
R+bzPEDkDdNkFJr3MZZEaJzpupzZSEZFlG3THT6aHZD9AaUoij3Q87FRXX5u2xxH98fWffa8IXyh
D08Sj3e5rLbwS8e5EEvrWraaJKqOOSdvthMYiBuP8Rtw2qQ+tJi9TlqqXUoDWnpNN3YY9P0BXsF3
JDj1FJNG2DYkdzbNPEVI2E2lDlkuS3cRPKfQQNjvHzljKjNq1erPqlc1a2w0KOzeGAPvlUfedKws
ZZSJjZnr4/nHe2+xER26jImAJ6oIthyGzIL94Bp5fjqnUDSQIVT1KpMg8gtRvNDmEB2DOnnn0UQP
WIm6VZ9o+qm2nerZQW/eSkXia+9ZC6iiy7aqntBH7Y7Wg93eZfOKr5Ke8BU32llDE1/dfII5Yn+z
epXCi7Jt750ob7ZKHn9zSaxeufIzHTTUbA+ZhOtqUVKZGUMoKNSBOY01gsDoc/ryxtbZJG09nbAX
wtqYIuAwU/5heuV7GFN5BtgTJ/eo9nIl27w5iTo1z0mnnrSBZllCfc27y6g3j7LvRlo7L6CH2Ssl
9qczqs/zxGEnHcCBeVzdUy4Eiu6CEalnX8UTVeA032gNVwKS1gAywG+stXkmSLQmvUAOxzYBYghR
tsOZqmaG9xjUuX6Aze7gDUvtE8Yt+BlN5r6AE8OwbIbRV1Uoue9p0IF6oeXbtBezX8kEPVPG5QUd
PdnkKgN83gfJVXrNozuDVfom17am1PtzQ0hkZ5vB1WnsHP0QqoXIlfA8ZJ9qH7MljgZkhh8HsetA
v8UjQjYo7J8MpucnoyIHMUUFGeCuvsR90N9mbQyRrFCmn0uPRsEiuozsyD2hkoqo2JNnhVyK0nTM
uJsHoeMHFaoev+qDixSV5emFUubpBV4BMicrZ7bnm35OfwyhONtdZTE2JxqSpkzLMO08qA7xkBIj
6aPrqQUUU/Surg9NDCylc1OEJFLmr/o8L85FShqBran1XOIi3dgmU0ZwUPHBmfAEgZ1+N12HiqJF
b7Ej87z0+ukxZk7QqmqWsmEp4gc1Fu6DGRJ0jdgTFU36qlipvEQz3F8n02FETJpDA53fEKI85JE7
bZsiUIDM8IZYtk9JW4SEYErqYHKalKWqy0vP5AsQUo4zZBEhguwtXeyEnQVTY/Cykyly41AmjTgZ
7l4dBTUPs/rI+dlgVgyiaV7YU186NBVQlFayvO3FITaEemuZ3vPECBUGFF1KGtkDMsxgKxQhHlPc
RjTS19NLmHogGPhZ8DfsHWWo4PhsMd94YYFlszV2TPO1L2mMHCty9TyG3Zdp9iEOBnyy0FIMXzpt
/0iC5a3DnrkFGkwY3xLKsxwcP2Tgfu1FtcZmT7yq6fR7rvQwtMuM6XrexoC6ej8ghcVxLmgeaEp9
G3CjvS0krp38mC5Lbc2LnU3ZlOlVd7zk1ssbMi9J9tp+Q2+TlwxDxg8dBiIosZa8tC6IA1AZu1I5
agzkNlASqb3Eb7zz5vRf5FglPJCeK1La6NswCsMrF4Z3lmME+Vvam6mSOGRpdhFomSdrVuESPf0O
39XkzDNoG5mN12VQOXWxd5Nl5RdGL8NZGRyG5dMW9sF0ZA1pwgLv7SM95vJIDl2uiumASMBQomJ6
3vR5v18kZEj8216oTAIzgKtdJ/u9kzlyXZZptI5lUX4McYWPJsqfA9G+VgxsV1avp3eJq8QXwm/2
emZhme8hlSIFl7eSWSO1JbVRA/LK2uekae8itcWXO3+VqRB8DZn55qjXW06KGRdpChuVUn0IZKk9
YQeiPIN5Hly7fMdc3Tk2WhSuES6LJyfz04zqepqS8ccZ93ObAd5KZpBh8wYV8HZUSGSISeVpIs5S
4UvhMRB49CyrxCCFftAgZCUa1CtRZ1BDeutqot1sEUdm8C0Mhrnptsvdbk8UDjwz/vgkwh0T3FvK
kG0YrzUkNATVJU1p30y53tOeKx402naIfkDGVRrnpfagADQFNUYTm2jyulyrHPCNLsQWgALpKZbd
5rQ0zv3fD/kv4Wd596Ptrv3nP/j6o6zGJg6j7m9f/vPmre8+63/Mv/MfP/PX3/jn5uFfH3/5Xja/
XB52j//tT+4/y5u3/LP9+w/95da5Bz/v4eate/vLF9uCcpLxXnw24/WzFVm33BMey/yT/9tv/vK5
3MrjWH3+/utHKYpuvrUwLotff37r+O33X23vT+18883//N58/3//dVuLtw5k+1v2y17Exefb33/1
EwPd779q2m94+lAIVPAqluVa3OjwOX/H+s3WXF3zXEs3TcdSPar8Ck4a0e+/Gr85/K/lebauuoSY
POo02xI2y++/KtpvpqMaNhqgxR6e1ZT9678/BX95Of94eX8pRH5XEmptuTvu30oYDW5EJZquWobO
FQbw8q+//LlWsnZC4TkljgHTPeetlu48h45twyiubW+Z5x4mtukHbtmGq75XNknKskKrvlid9Al2
PXAadQ59SLVZgJHZIUG37qOk2DZ3bZkTq1BV4hDS8Y6CES9hZhN8y4xfaElhr+iALlM7wdGfeluL
PgfRsF2qi+w7F1zTT2F9AkckbSPhzmeqm+80N4GAoSOSee6dAlg8y3RnBwBB2zn43va2SYt9UFO3
V8HUoXmG3R5Qxt52bl0jYC2ek5LA9SJ3INS1bZMrGKTLycODq9ns1JSCImmYvCUDl4jU/lqpDEAU
CCfAIPJtoQFeHzVSQ+zXKfthwF01dHHrufc0K3PgOEKfwhn66hRS6kGFSamOj0HE+Cv/xMKHZUjA
e5NISERjoG/zJ/pIvCgqS17u1jBnDMqjM++eRKprK4PgOTtEMeFRKO+nyXmuTGj0VaVSVJ8BwzE0
UpVKi8nGtLWCMG/35AziRbcHglr8zklPEAxcTjcWmHDo3cplqE1K90RwoqgB3N/0uNxaRYG3yMY9
pQAzV5SJQxfTb80zFq4SUDV+guZNSDZ87kRVvUiwXA2H/AmfPFHRK69je9swzzWM9Hs/GDemh7nf
HuCdJjbthsvzpNjBu6rgHqfRcGXn4XSINBKQuXltUj16Zf1PKMbceUIRW5MSvsA1bqrau7NlZZx6
vTXWVITnawBslyqfHgurfdInIXd99JBTRncP/n0uJDo0wvqaujSvDHXGpYEqcwofMM+77kiPgGW6
+3jUx80imhZ2O4dDTKp0YanSUqFuc7ufdknBxAkfwNfEAPeXR8Nnl3vTHdOJQwWzcsNbGFTazDNx
KkpruM4cPfdZbxr97k/nlZ/v2b+8R//W+YlOaGuGZTn2/K+mq3/rSZ1sjjqBxW+5u4TUAfOp7nPM
dOe+bfmzSur66CLYQ2vZPbHfgjie9PH/UIdqOX/rQ+V+OJpj6g53Rtccez4//vlU4SL1lpqTroOq
O6dW+e6mTrI2ZXfF4PkchVzYOsFVV6sNDGrIl4PEEiwxSmOeUNaVlK+MchqG+urHOMXvzPsPuRUg
qpsug1AnvkZJAHaMrXvJSDeLb9kwsfS4qXVZ+niqSt+bP3RqmK8GmRPMoR4c3u5naAOvsSMPz4wZ
bNPSQfVMiXPQuCTgQqyhHGI3CksmadrQ+N38IYN3Dvkv/UydiFqchrF75to95amMD3w4dTiV5s/a
FE6h2+YnWY5vqtY/sNhicrl0Gc3dRkTuSD/8x5e0rSe+ZCjI/xYU9v577dH8owyUVN6q1ddq+YYx
/5+hr9ntMz0cqIx3MoFb3oFTidHxYDRK7eP/avzlsz++1I1uFwVMvNy1N2UN+8R71U35IoLXH7Xy
Q9bYMzOtY5CYMY7qIKesGJ/jpAd8ue3VdF+q4tnoCLppqZhmQYXVGPvtLsP1lg/uYzq3SHRhA5q4
Gg5eEtW+ScDS15y+8v/4MiPXlKrmwXEgYrPLI8oyf1g+86xiPSAiHbPQUv24GPhQsu30XBcv0mi0
vlmEHYZuPvvjQ2qCVK1yFatU8ln09bB1XdH6ywc8YfdJqmd7NpbYSlAWbUEQmdXia8A+hLUwNXTC
wV60DiNYEkPfvxXK2G6zkkLQye5mfuA44fipIT+TCIetAEDZL1jvb3rWjqtkeC1D1TzmaTf59BYE
VAPA8xmLwPCRqJf/xl4+IXDEgCe08cyYD5tsTONZNDkIDSXNqSFb+UqPhmMdVOBxCj02feaIr3HO
ycJO0u9Nk52XR1TND95qQGWDnuZh7sJC6fmbcESDgjMwiaPT6GQ2nl9D2we0PvooK4XvTgVWbNri
BdMHqyKQ0ewlJv1922CoN3plBTwyuun0L1UYnMV8vDtuyMG9fCrnY4oSHHrcRgwUdjvWcDgoolw+
06xixRFlErE49h2v2qjo6lHRvyZqGXEczUf28mGYu7uWzzJLw8tp2jVZOo7pP76BsCUhTyrM+xlx
bkPFfMZQx1M1Wb6pAejFt8jSfhIE9gdB2t6U015QXEKii9fJC2mHJDLF16Yl954YnB0hhI0dmpbP
6iQ7MKrbL2wIB4LNUMbBlkzu0/IbShth4TXRCg8tBv9E4w+xb3wejU+vCMythnJEL2x1MxOwZj/o
1Lxg9CFD2e/c6DkfSPV4Tzq52xOp6VTob1Maf51cpIQ8sR/dkreMRcnckOCd0Hhvb1TGQut+zA6i
Bjg3YpKj0I0TigSonIxvVqiHNNTZOZu798gM6q0O22VFbxX9IiwHDrmU+BjSdmtR37fCrAQyMY4h
riW5ttdCIMWM7HCujy7tF1zt3G6TE0Nfha68CWMFUzZmgtIEyq22Gw2EMxdWwoyWzV+q4UwboEkC
fByeM30UgCfTFutKmA53XjyjOnJGGpELaFgUt3lCT8lgT8ehV8pt9UDGl8ogOxNX+C45OilndoU4
F211yhchPaQFLOgGEyFL0k4CNIKVkU0xl2TAy8qACyUrnQxT0j3EVIbD2xHTpx9pKWWqdLs4MP1D
VC6fgSFEhHl104qEeg7ocWuV4eG2sKm7Khh6IKpq5jZYyQmTjxLa67mU4my47DPp7jtFhGSDLIYM
EzdnVn6E9y76NJpbKPf6xohy8675qoOQJGKrj4emUW1owUr1ZWhGQnQ9HlmzvtdMFjVcZz4Gva4B
OVJBiCgtT9501K0s3stJeVJajHhTU35b7i4PTQOiSCNSEX1x48TjntgbbdJLPEnhU8ECYTtOghIi
rxhXvecQMa+L7uSGXQLk6aCZlburiwkLhcCB4GgZJzCzpdCYBBN1Cxm/U+GKYg2GqTY/oBx8CfLC
wR6XfsWzm29xKMGQKa1iY+S9/VrU1EgdjLiIblpBlQJNK6RW8L5A3CacGpW93M/Ivxo38BlP5oMe
M2DWZGhsgjCHd1YY2DCNTwXP3xZ/M/m+jggHLRDxi/1ajfY+bxjNmAELzS5qpnVfFDRE20O8rzVb
ggXVT8tztfyXmlly2/bddzN6sw2d4yjsnEOcnLNWJrRisn6VNKXmJRSFEG7yTHGmsje6t2iZIdpK
885Q6KzdNOfgSQ15gWu/xvFJFPNFg3cmjRcLd8YhFC+1bB0fEugHlb5J6vYbpSR2NUCO2bbAxWIa
Q+AYGnTg+HL+T4xYul+JaBtMFZWAFnl2xW0el3VfPHds1aqu44vmJbMb98Wdk7ZR81UDORtJnFJk
ig9pWH9Y5gP3LLrrIl9MHXNA0dypOfQJN6yfKktvV3Fi15sKNqaU9oMGwXbTyBcnGpgDIGJh2n+K
LHp6XJeRo1kaX8woSA7jyBag7e0LHPmjnMyLJav6QHYRRxF1hpu8LLszEOWtQ1PhKgjxPA6Ko+yA
POQ9zUaq8egkp7JLbGop7XRbDfBWG6tjvEkOTprRu2A2vRNcVBgLwX5JKCxAlt9HoITgJJOtyCr7
e2mZkvRPjFUf+m7LW2jtlgb9H988TsvpQGGr2rlb3qyNb6fOZ0aLUFsTBQmb7X+/INb/uhB1VUf3
XJPcFu5GR0e8ZXv854VoagAbrepvraW0F0v7bqHK78yY+mQsMH1/F1cu9HszvomDyqb5q/yuwkLC
OfOGQ36DmRiJVRGAV2P1NYkNa5MaJclj1gh1QzWMUhYDzU/Z+f9LKc34v5RSrD+9wv9JStmUeVzE
H2/FL9fPitxm/PEXLYXf/aGlKLb7m6Ebpm7pnu7ZrsN3fmgpiqP/pqqG6dq2Qa4A0Zw91E8xRfN+
8/gtGAsahmrd9vitn2KK5vxmkb72PItfwnxkWf8vWorx132aBVzJ4E9wz0zP4F46s9Ty8XaNi3BW
Xv6PV0P0CeN22ILRxdysud42KJTPSULwM3Au5Y3zyLrNRj2EIQVSFDV/YG1gxuDGIw27Ei6TnL2F
YJbCwLZqKZAwhp092eBIkU2PnXEgPGkcdc0mqmpi+wImH0PKPeIs+lrWY0ZRn0LQU4RPkBmV9Z9e
lv9qJ2o7//kx6raraq5BFsRBvfrbY1QMui77Oh+2jibqo1qkz14c+JHZ9WfNxtQa6whFXs78paU/
bk/IBxdGoaY+G0Z1a6YS8wkFhzgEzeu00VHI70jMrVQPH8YYTPZOV+tDlCvlfZ2DserjZCdz4y6t
qmBjCfB5Y5t+txj87RttslZKIKpzJ3keLK7cdmcoe0jX4iAy615IsHoKWwS/15rwOCXmio1FB3Qi
Gy6tQf2j7Kotw0hgz1kIkYKurNOAjwK9BSdkUHK/KhjqezFx23HfOuwNgRWIrldYk9WkFcLoXQVV
vCpTGlIWrYupb8BW1z1MNWwUW2ckDFmVnmB14hVt3C9OpVRbxMAXG64UA23D29IL5W1hi/Zkhsx1
FkP2S0Zg02HFiWi51Zr0wAYnGGhGqa7UaICjPA4Zi6jqiTn3O5lMOVe+v3idF2/Cf2PvTJYbN9o1
fSu+AbiRGBLAlgQniaJETaXSBiFVSZjnGVffT9L26XLZx+4/ojcnohcVFTVQAIHML7/hHYZbu+Xl
R61zB7pWO6T6HmeYJ80JAdfPWNPV4jXMAHRo6BkDOEmfF/B3u1QEt6G3XKGpBqFVpZ/QUQ9W5lS+
Wy1fxdygqEuCOBiFXDuthkj3qN9Qksc0JIwv4yIB2cb0zCwWMAKWALsM21mTQYNKSPsYmGyYIGE6
t9t6weN2WU5NDNnXi3PS1Jp5YynwKMssdKPkEmL2nRzwFMda20vwxIR3tuv7e7vu4SlrSvjQuXMi
5iK20jRzMMQIvS+jTEt/hpK/eBMol4KiIhCqLHXFI42dskaXEbE5Op3qhffX6Kw0+6IveVodPwq9
HhAY6eBtkCPDB15lM+hgv5vhCA9Li4+lSd5vjMF0BYsLd7ZobYJOYmxoo5Sptj1Qbpdun2pRMN5Y
t3jrbSbGMBh+shrTiu8+P+dR50JTMx6YoWBGK+eXJqtunC4pUToiPQDmDREaqaNdEyIvO4XHeESh
NR2sFpmzYaMNqJIXZH4r2ys2pUsVLNoOXbolhdTVlhFYAXy5m5bLpGmK8Ehufp0Xw1p74InXUqMr
e3lAkxhLiG3LbqrBPWPo4W1cBkNG6iIrhtUBbejiZsyqu74OjqVlJ+CtzITRMQK3YFI9rrOOI5Jw
cJGg6fvnyxNrjeqaRD64vTzJPha4v6CruZo89KGwUnHXScIT17ZL2wpWp/a9kAYuv2Kad+iL4abT
Ad2kSt1HPZ5SwtVx5BKLR3HX/Y5qKOLPlKYdlpXObb1UH1pN+Y5cX3kdxSS7Gu0vdJL63zZlSKyi
viy/lVnJQhqa7dSx7tow+Ka7VYcI1iFnpu6XeoIQrAumaQDYYLbQ522qDFSBidehXe4cOKA79W+C
XhkJhTOu7B4nwAsSMgCzuwlGAy+ZRYuYPubxGnckTKrprFiRGNZ5gYcOIkSZ78Zauw+A8jbuFENs
8XQAvMDWny2nindCyx70sHSYCbH+pkog/kpe6FPXJeuhcR7wcHBR7haPeKSjJ9+gdVmmIBUNwUg1
bfYhWSHCGWi584qkq4B6enqvhUj7o4Tndw57+3JIFWgi+/hv5Oiv7gZ4yhu6UfxNgLFzR601l1q2
NodK+y0eFBHzUMkG8i/bQ87toZvd75qHwCRuUa8j3wtcZNXeGYK5dqrRVFiAmzSFjf9zgUJj5c53
mZ6CrAxRLEdfGFXz5OtlOVRNcd8ZYX1tDtCfZmitmpzCTTryFtXOcqT3iVjMx+V2l1Q8YWSDWI3t
Tfc9pumQYRwodSNvR0q6CiApOW9M84CR9jTBzL8s+HlQeztL7iiJYqROCJOE/ei3DroEIbQB0Qn9
2FhFnoyvgV15+XAaUPvdFAVJZNNMmX9Z1qIr4p0l53tP683D5b3VMfjLolP2DwLE3IzIQTTt6U/d
9wsSfpHMb3R1fbCox9hGsSQtggymlzwuiMahb+o8X55EUVP7oY0Sjwh5m25g+Qul+OUmHIVIw5AB
fdEOQYyuR79GwLjaalOMZ8ncby+xQxtnHt+AWmHuocnlVfRAtIzYSxtgHCtz60TZdYkThZ/iorhp
+zI6xKOaYitXqQnVasfRG78yy4GOOg2RAKUODJez21pqbwl6V5vL2tIsfHzA+aw6+KSrWAuFP7Lv
FF6qIaKvockAIYZ0+9uOhy0X72RJPAhDitzZtXg9WLNNmC8GsUW317ZQzhbYRWHEyscD1AVcEW0i
fW5oFoWIXOcW3GQqosayMPsaiq0FBHhvN1D0cj4SxjrZlsvtVnre7PPQQLuvpel0SRoIE74eJe7O
pMD0Uba+nanryJeSHv1/sBpZPZsb22MUq9iz7BTvFbcKoJfFhJxQY113sHxQWWm77WJbqMa7JrA9
GwuYml5vkNf1DqQcmEJ2UWeh/TVFCAuDQ5DgPSHjCWtPn8MH213fegpDlRRYyKrjIBfiNSiyLzQr
2NtL9DnC31f4rj0LRE2DcqJde6iSQd92OkoyhKDCFwXZh00gDBMg9pZq8eHBLMhQD04Q4t5TJz7k
t8k3hG0iLNsHOwS6SrQ+saPo9wu8kw1xtNiKLKMyTBcIJcE3+CPVenEwf7/gXLV8xhUQfFHQNXvE
vu6AfyZIioQvdI/6TVjSaAOBhS2cDe4S8+it6bXkLzh+cjgVz25tfdDT9PxLahtWDgsNtdoxRdPJ
QoshCpN9NYMCrNQrwILPDOkaOmghBszjHLvZdTgwQIpmFw7qHIBBV3l4QnpzdNc44JhdyUap2mjd
BFbwkI9YRCFdsJJEkHtJ5MVp75wbGixEw3AOSC0WU2k9JUZAM7JOv7XmIMknludUhMa5kN4DvPAV
7oGkBbYhd3BpcWolQe+XAr6ji0j75Y9mG+4xjD70U15fX/7GUyucotJHQh+3jtAAjowdGowc89mS
yHfBrMigylTEtWDYerkGtLFL7ovBWY8OUFhQ71jcLSs+v6zMzqQ6ABwLc1pbW2gmol3xEc4Vz6Hi
DKdZwzXwwZ2YhfjGZOIaRdxIGsTfV9boEaclAwaLSOU1A7hHU56oqyHndKRotcrc9OhDG4ATC6S+
EJ0vXKRDdOC6SfYeluD77WqO1m7FACZ3n/BT4Arxvar+N0kFwlrTpq+X0R7ZiIb7p0AYNh6+Xf6q
1LbeYmH5XHXJpuYeBteCIwbolmbUvGuYvq6xU3B3YTP7rQoXA7wYf5leowIv89EbD6FpvWINdd0Y
+PpqTnb2Ah7fJSfOtplXhUwykAuYzHxmruxQa1Q9rXj1qlItm7aGkb5IdYi6BaqcunUX2k50XIJ2
XwEOgiHn4DSR4kKX1EWOcwhqcKZNAeLQ9bEk6gGMD64QSEVBzULeZLBpfl6+W2vm1F0COEtETpPX
YK3A9zQ44A3qaqH2IvNq2BbG3cTJvzK1rt9E2A6tS2V1qok0eEZPZ7pPOvGMpsDso1Q6ovPBPYcB
gL7Rw8SJqY44NakGzHOpvttgyfczmgRrGpfrIAQaKjqaSjh05VeVgX9XCmEQw8Vp1Xd1Ry2m0pZa
wmzIYBfggILTx4wT12JP8CqIlMkfSPZBBTW2YnxNuomJhqkn1g5B48fR9SB21aRVmQvPWe++pl3z
IsmE0VWRD3PgJFsRIjzWUw7p1oi9VNojuEcHa69X4ybI8BLGHZRKGMdpfRrQDnTHGEMxUkrHnO4R
sqGooPmF+1+Ouu2o8vlmHFdBp4qusEZMPFMpOhmNjbL4ZdG4ieLfBJh050vu9+rmc/h1uDY20O0o
pmj13oXdPO0TrcKdcp63Vk8Tu7AleGfmUk1FeOoxQYNiVF7rFaJeolv8OGRZR+0aLnWPoDFJkmmn
JqIN+ogCebsHOO9tZgkTtxmnDeVDeS3LiNbsnelAfZDj9L3yEhJbA1VHQbfUn+y0wkl+fmU1YiPY
wZA1q6Tb5LHtHvvFbKlbUnM7VtDB8k4rVnhSo9SeBTaqiNqAWFl9Qt+/UbYGHkPXojmnS7VaJoYB
Aj7ijcQfBThYsO4d4mVXTy9F2UNDz5eNOZH3BQUjBgCrNWD/wEGJtn8rWygZLkbAAOadB9So0FAs
6VqYZf4lNCc2nlsiujbFsO44KypZ8KUncdUEUlu3Dg7Ql7PZtGcEh6oah5cemSZZSb8Z28fQZduO
bf3aTnLauYbsV5UHycXp8s/UpqZSxloQl3LYfiICOlFNB2x8+F85yQCiM2dmlqhhMr7YWDMWCyrU
wH+5ydwOrlPLtutyDQO9yUazC4DObkEmrhuCt5qmPdWYQ784RLBYUVDyaLm7REu8UKHkKl54AX7N
hZyFcaN7M5C8cyQMx6xuB39IOxzLl4XyxBhsvzEuVns0ozMBhqvBzz7Vx69zAh2bkm1YG+WYHZqk
BHsHeGTlDAsv0Y26a2oABuNL8mmjc3eVakgbLHG/R1vT2VhDGaxiRzzrIEPgvS7pfeQJ5LyREotd
fmpWkbb04BuDzKTgwevEMvvPgXEVOQbIDa/c5A3P5LJYK+Skt8x+CJToFE2gBNaXQvOyt3oQqPjh
GXJtE/2BXE/YH7NmAeh39+5BT9hm0Eri3ayj8qs5Fp2F+T2KVaLo2Vd2hiVOIiZ358wFnk2Q1S9n
x6Bxg4I4ggsVJsfzxzLUnp8gF2Rj/HjTdS5TAo9hILLi3saZxZZDgLGKnX0ivsD7Wqx8CxsYwbro
DMQRfX4XLWQwb4XQXoJGcEPSpZOl7jVKFyjWWbmdGk5kJHM2+TTou6R+CLT40yygvlkdTmFLdUNx
0m4CkLC1N97jqT1hZxmaTCnI9LJUYqwBL8GjnYCo7h1GQ0ASFHanGVA2Snvrs8rGU1IrYcXA1XZL
ZTwNHul5qjTl4CYNuwpiBVxkbZ0wxh6qiTqLdHlThyxBsvoB7zh6LkhEgsEk2FKdDf3sN6likdeI
VtROc+5HvF0g/Dy2Fk2UBNDTqm2gSlYazqKBexs7Ix5rV2kOtvZyGl+iW28yBROYeocl5Ycz4Yae
cQbYwG1X9sKJ6Dql/SbbnDfcARW/RMkYhX4DfdbrQrO/L1Q0aFNmN1Zv7kWsc8yrjRXUBfxsBy8L
0mmel5GC3wkD0LdldkiiGUkn/xJRxWDcDnyB9W9ZjpN4TG4Cv/fwt738ldOeGAg6ymSmgPCR3raq
+QCOiJKzQiBL9UXoRcATTk3lL5wfzBHegFO9MythwbcEv7RDKEBvyo5UZ3y7PJKypcuXzg8iYKej
l2f51ks0k2PpfiSkxP/Aegh1parFcpCe/DYSkvh4v09mIrGXRTvTpSS8RAow7G/GjHuEmO4ufRaO
AWIbHUW3ImOIhuLLWDU44chu0xOc6HgoEmOLV5cWlQCB5VssDWRJxy7ztc5EVYWmDiWZ5bP/2Vaf
Hp42gN4o4SvzG4TRTxT8n1ikW6sO6ZRM+re+cJRLmUt3D63WzMhtVAWHN8so51Wm444bpl8n2gEx
pxPWIp9oIKO9AaVxarWVk0P6tCehDDg3Fmw2Jy+ZXoPOgiKAN4ZdAwzFFAb146I5xMH4ApOlDBCe
cLPCb4LiiWla106PnVc847uHQ1RXfRqy2YVITaw4ejAovdImcUbYe9qVDr2RnG5ngSDVqp8yRK1m
5BmyDlUorX2ipLox6l47AaCA+tIBCC5VGxMkPe2hcQm2HhNAurgA4MzUQm6+Cfp1jjo99J/c3WXs
owXJDmD65teuz2O2Llypqvhuo05EDxyyt+qia64GxwNNXjgk8cmtms2YJ3thz+beabrvBlaR9jI9
tnhOsiq8ezp+tHuTJ2fRnisz3TvYK1gyuwkC5vv5EhzdsX9r5vwB/to+wSV74Mub8YyMTUqZQ2ci
F+yEGftYsJGK2wgOpR68h2TOrHUVy5ZWTrfurBQtVaxSKGDirTY+dlFnXiNi+W3MQErY5pYF6ycd
8lmd1zgrmHEocjwphrqJsaHZnG3kRdYBzhp9jNW27n4kOSgmYvpXq44/nax5gWJu+PhI7EubPuJF
w7E7JwVOiTGMF7F8SQeQ3Yo8ogHXWcekeQ0em4AmvzUdJDzNwndMT17dFh4ISu4n/LaFH9nxPhTZ
FVQIOAZ8L6vAOTVM2GHyyohinbbWOKB757xTyG4ij9hvz4/OKPeBW9yHsyJx6B34kOVkkTwAA4CV
nvXGCv2dIBnh4+G57AxfgRvvllqe2Z3Poq6eMHAcD4ghPJ+oWDYy6j7ySjtDMWCgiw8l5OXyppag
KnLwlcnwNBUkagASJrxa+qtOePsBIB46qLTxGhQ+8zhaL8GXpka3nOwaHb7Cpu8Uy086ZNdGZL6I
GL5xkjj7qWZR9k1567kl7vR6dSbNPIfx+CRD51ulKze6/Ip690bwzHCHA+pZQ9Mz6z5aeYR1qdGD
GLPuhIs1vauo9IVpODRNSboZCPmGZd0ZDuYsbfu9D41dXGaPlRm/Nfp4G5S2IA9iNRQDo+e8qzdz
llzns30Xq3hLg4xh0Ax5PWAp4g1wQHScYydlvjtlveObCE/SdrBupd05hyEpT0AVQIwVob+EtXfo
emyo6YytmnzESVQB60X9bo5tsu1ATKFgSeJCcdEOIX528Xhce5wPt0ZRzPCTl2+cb8O2CqpHW2/a
TXKyJg3fP8NBJSs3QScUqZ+nMI/MZILLGCo2QLMcR1QTEsicpK1owzI4P2ikXKsmZlTcBLMJp/Rl
YauvhNuh/NtRDFiF2awtDoP1CBkDUQ65DaX7ZjWFEi2tz7MC3EvsWEpcVbaDWx01OhWrse/QjJs6
Y60AhX5f9Iip4lbT8lhl+KpPwj42pkHdDEU1zPRuU5yMDIvExuJ6k5WSg1XDyQvbu8lkCpyjhy1n
TGvAWX2h6bglaiZ+0Du7ynDtVWAO3q0O3SYHnJesHrCipGkVwZm1zMh6Frl77fbBQ9VgrVANGCLX
SYR0cRW9uTh4HpdQ2zEXQDLE7p4qCsw7YOCHYgIeErl5dK0bxWuchJSrOBNcdxMvqNUkGDDtpQqM
9MpuR5otcfrQsHZ7t7m//EFMzrTRm2zceDPkAJBwGPxxA2gDa1+aISO3DiWO5W6FBnyAtIervfWc
rs+l6PfmwpAxr8nSA03eoWwIsWS2dq2HpoSw4uw2aeOvyULQdBqkPQLvi1WhdBci0Be0CI11H6np
YvFgB+CR0bmMptwi3Jh7gjTQQw12h10vK3qh3yLqXxYAClYAANyXwMT2nJP2GqYsOjsBDC4D01Ai
67r0JIWBS3bJFF5M1Z2GicJqNDCJGuFPId7VvWUisvfl8MkBWWwHiznBmEOyKJkKrNqJmkG6Swta
gqHQbC7+ZRxFZupremFvL5wWTQfMY8B6wvEcPslsP5f4Iq3GS/exST7bSGG55x26BgulBs3wywSL
DeJtAKTdVylmrrJPd1gdZeuZ6hyVE8xbVbUoEjomoQulWWu9fahmSLOH79hortFGJSkY6VwLde0R
21gfeS7R28dqPjWg5zfAMDixZhiaWEGa5ppmugAuhV6MQW9k0luxrSIsAGiNeCp7BQHIwnb7l3ir
O9n8iJHN2yKpIwZ7QXkDSWKtDtJt7r6WZjGS+g7iVKo2aBxmqE3I6FuB3vvmX6bCEBWq35gjiiah
5t62YbjSsh1hWxiJ/ATHaGdXUg+b9eZSF9ZNf+ikQ/0kTPr140evpg2WpjoM7dkFsz9yDqu+Z7YO
gagAfU3Ru7AfWiPbIwCCXkNb/cvg2lYQ6T/foqt7dD09IaA4uD+zHPKBCc0sjXJzGR5Elan4W3c6
Zt9XBoKpK3VOhVSt6wAnoS10AWq0hplF0ptwb1WmXLK16FoD7w9j2AJKyicROVVKrH+WTHdO7qNO
z2afuNVdGnynkKU/pNWvUpdX9gxnKiLVLIw63ORp29AKwU/INXFZGiENrh17fsOP2rlGLDfyRYoI
pyNpe9v2wRuc8naJv11mTPhGk+zX+BfE7qL71/ZIALTM6Y65e4IgCifbZS7BY0ZHKk3+Px3o4/8W
w6LgHv/rD6rNXzAskKTe2vbtl0ObvRXff8SvqM/9jl9xbFAqMHbYKbYAdCLYKX8AWPgn2H40zyWM
HGFL/ukPAIv7qyUMx4Z4o7uu6bjg7v8AsACIcWk/oTRgSD7zH+FXhPgZ3GF7hhS6Kej1uiY38hPR
ANh9bYtRBBsNB662e6/kvkT3pjwzZCrsY9Te5lRyg3ZFWUuOtAz2Dvw4tOwMhg1zahxAh3cpMGM9
OvBIkfQqRzItCpviHM4KuPC9G9GTJcOxd3qA8iUWZIbzpmHqQuHS4dDQvjoW4F/fTbeFjTz1ujH3
2WeV39Txa2dtG+s2g/uh70wI/yZiwz0l7jNa0Ex7kNg7LTTOHNLHcrp2s61e3oZyj7yXJl5Ge99S
ehfNk7RQDD1Az3Pz89Dd6mLGv2edwrJzmlcXhThshmM6PNiUjXsEYqzsxmyeQDPS89PD1zG/aTGx
nz7M4r3tT47YD/qLWT0t8q6mxPH8Vl459l1tMClBMV4pmPt6vLWBJDChq7wrO32/rLTfKXC/43J+
YuX99Mf/gIH3JU7j6uN7/PY/gIJnWJw1//2me+h+eY6Lbx9F9wub7pcu+vhl13wUb9/h47U/7sHL
z/kDRCZ+FQLVV88SEgodnLf/2oQScp3afkDJpDQE2+r/bEKTnWZwcEgJzItR8w8oMuNX27X4STji
CLYP598fYeJP7+7vGXnkMj+dVZ5hmWiO0axw2Iqm/GkXxt6ItrBAaaMc8mMsKDErgLt2jraE3NlK
/2L2DrSmNqNBz5LfcYZxwTZ7mrVrevdQDSiRjyhEMeDII36PiqP6qNMgUNmaZ9QEd7An6EbDgi3d
Q2Teq48ZDkqCsBrKxj6rjyyLsSlI9pCoeU+lfWb8nJCaxXujubPHEmFyFH9ThmmTfYarcMp7mxEb
3fulpLONvcy8V3eRmLk/dLvcyY82cpJJGzwa0eCrmxy99WSAZO5KhFnyo7o/WjUgqiC+99azXV9V
uouAOdY8Eyjers3eAXTiCE73rW32syN3pWvuoEDPK5Of62Bbs1jm2ZsBt/Nkz+qCmm6c0Qc/GmX6
jvPI2ULFLUW1K63uk97aRSOcOS/ahfwM9QPheR8ip/PVTRXQ9WiUrBYYEROGqepu1AMdYu9RfRa9
ipfJwfKVm5/rwbekvZN2eqyQAK94d3AhVlNWrCfXfUy05ChQfC6REAzMcx3ah9ixDxg+wWYwz8h9
z41zK40UvSH1irAZ0NrxRBCbp+xIVn1iUR4QnDzqZXYUvCumw4eiRQrDdQ6ONE+omBxtIQ/q3zG/
3oUuDef6OpZ4XdDPxKnunLv2SZ/Nc1M1L00jzoyGEAS2d3a+MS15KAmLEnFigaZk4Fq7ke+mfqe4
PcXJk5DKGfi25s25gJSN4MN1ISvP/KeeVySiF1HlOB7YrEDeJn32WskMu9MuFFsbaoaRZUcsu24n
6zTKYJPMAabaH+oDhWbuUKKK0tw3eT+zsE6CFUqtc/kqhciPg6afLTe9fHX1aQtr77pGy4MVkJXW
Tj0SETkHcB3vUCo+dcP0F5DrlNhqioj4nTzFU/yZqUczYNfMar58ubQ8DjzCmRevnon6GWq1xZO1
0xZ5Ure3FIPfc02Ad1jM3YyMkE0endp7an8OyKmrld/z58LSNuqNNLr3iBWEr55lNWsbhMsYcxaY
52KWkpl+7Sr2aX7EEGDnUDGq3SdRfGBAv8Go/qQ2ZxfmRxLjg/pq6hZKDb0kNsnEApKklF3sHjQ2
/fIV8hJd0PtYv1fXUz9TxQaYaoeRrxV62tss2PTqEWk2uO91gQQoZ6R6MHEA18To/B8C8e9h7UfS
ovFnXrFNKmFZFukEyYxu6o6iMP8Ihu0bE4NtEGq+5uARw1h4MZuNesixFr+rO6d9q+A07sHljFU7
E1W2I50OaRIlGirTxfGZ2GyqtnlBwv0AP2sX8G0h6qRHb8IdNSdg8Zb++caJ49WPlcLP962i8w8g
3qoaBmNJuW8jqxl00g3sCxq32ts/X8Z1/u46lmlSlDiGAeXhz9cZYTkM9URbBfDyeUreYqemSe0e
0jrczvGhE4jVxeVKLXX1/tUTy9nhRkLQIwrIQHusOhsLcO+EkdA5TczTbV3lx6ZFWUtBDRfFWw63
muenyNGMIBiQaH0aSnMd6sMDIjEv+Fevlj4DfNS/oOP6qP67CrBLgXwZ67Szgze3tC/ba5D1i6Gx
TmX4Xo/2KfUOcZded0mD9IkN4IzB1OA8JkpD/Y9tpO7bHZN3mTlYU1q7DvZMUiIea+2U5Piwnkfj
QcWi1ChfVLzI1Ek1hh9YjviSt6zCnaidgwo5RktI1Kf0XemjQ/o8V0Ij4drpWG/p3HBcCEhG0b+s
hp9L28tq+OEt/bQaStP5fRWrR6uez8SYQkXZmj1dGvYpsuzDP6+Mv9s4NovcsagUbBKVPy8Myy1Q
Ey0dun0sdnXc0Jp/VFGurrR/qdytv72WJ3QpXCoI6+fKvUmqxmylAZaHCKsO8j9yhDDlsOG4U0tN
HW3q+FahhkmzH8ZrUgZ1d+qQVAemYTon5Pn8frTO6hiaauCI3kE9H3XjbaKh9KVtEjZrpPOlOIZq
lql6jpczYXEOLrsALp5DQm/l5lkdaCN/fQmnpfdoBIRblnDMcRpwmv/zIxd/k3JBA7DYii5pn2vo
f37mQtfConBF4rft1nGcNz3lKwdsJE7yGHx4H35I3d6pm4VxdsCN6Ygs2Oqf7+JvIoLkXZgWJpeO
jgDEn28CU2VZe5NM/Jmre81CkvaoDn1HKzZZ8S/xx/7rV2aNUYliuK5WmvUTmTuN8CF1MLPjVCGF
yp0z86irNlLl3m0Xst9IOgvUhFrbOsckOyheHrOKIEFOB6IX1pFPDnsA0YBeiXuieXOraYiRi+hd
vecKAH6GvPSyFCuLIWNStC8OeplGuFbJpTLRU0E905m5dM5KneAq6Ku8KBDty6RnqEIUR6hzW5tj
ERLTSS2XMcjoxctdZJpAGCwmhuKg2SDczZrogA/uP7+Sn5hG6hRTO9GFaARxxNINVTH/cBqUoywQ
eOQpXfJXSBkZ1mwI4qSjc1JZgxezKlTGwFqNA/uQj/F7NTQvyGMxh9OODmdbTXL9W4KmgXsJt22u
bS7vtate/vl2/247u7iXwXahuJfuT5WDMHsGS72d+B07TkUrlTuqhMYkM/3nS/2lV6AiI1N8l+fD
cjV+7hUANUoiJPASH57ISdUNQVPvcGDAk6occ0bZ5CDkzOoMQBv3XwKXozbkz6e0h7gx9RYglb/0
81IxJDIqCVzMV5WrCeccF8xy76B+b0y5HtviAcjIBqCn35NIgRV+UfFKFR6AvY4qsqnURCVaKgNR
RRVqgfsJQxgV8cJenhiq72wD02YYkmNhnVUKYk7OSR1woK4Oix6ATLV2Kk1Q11hGigAOyUgCYFXL
YIrMXVKUu+nmcujZpJSJ9qjyapUresJ5RKRgp9LkkMUTu+VLI2zwHCt14kXbSKsfWwYj6lqq4DDL
YKN2RsxO0ZK7GcfnwbrKCFQqKk287H95yWrB/PSYpQupCeoOrHzT/eksSpE+7IgNBAkyekMkGK7p
zCvTTQqXkfWlblNlCg2Am5bONLFfJaAqXvzznfzNRrS4ExfUuMNiFXS6/rQRrTqIdSRaEr8uMAw2
xC7rblEZvEI5fJMApTckfSXjrIK2uiF1c2lAFUI5o46ehhLNTiyMO/OjSqtN7lKlw0lZoyQX/stz
+2vWIOmecYJzsuq6J3+62aFh34FpS8hfKUjC5iVGmCQMgsc6sQ+XSkALt5cH9B/1gP6fCjX9T2oT
CYc38N+3iU4f1Vv2Yzvo8v9/awe57q8GrEDUVTxantBK2QK/tWRd/VfddoED26pHpBbcH+pM+q+Q
BpklWHxSSn79Vz/WkL+algM5DrkW1isExf+gE0Tb9c8NWc0QlmOpG1Opwg/HziKCfF7Irfep3bn3
XQx6KRtbjpZokgALtEoHqDp1k7fqGnhOuwER1yfg/tr7MjcCU09MOu0sBzmA8u/Oi+PoxqppESlA
0vuM7/ZhDBtAGVIv8TPAwLCluRGiDEt5cFdXdnVLrflSzrO8rb0BKpNTMmzMUjGthzRKjmhJTvcw
v5E694z5o6pAmevGwJxHX6Z57zJKue2ssThVVk4L2Gp1fIGBk9Od6Ev3BoyLdWodhHrqVKu/akv+
HeeL5Q3ZV+ebMMNp3zil9YaLorsPSr27Tbo5fHC0JfxAGWF6ihzoKT2GqztIYeD+aeyCLbINemSD
tqTPHQET8Ki+CPAlqQUECOmNl0EI49lqGs9ZQ3FmeEbTzGYIbOv7fgmMcxsCQculG95CLsHJq4+T
d6xE62Pu6u05nGB+rT0DbFePDcUXhK3JCmJT4GVOh3xw9f4GtTsmyzjp+Mtgpjeg+gv8rzFGXNXW
kr+1AuOyxY0HH6ch6FCLbkyQ4sBWftXjebhxwBY9uyEtYrcUNd7KHiiS1E7kllGO9mUgQq/oXFa7
xW3NjRk5yIaX6dRtg7zMgGGGaXLjgmOlE1+5CBw0bcX8yQvq/Yh8MyyYehme3BYO3OTa2n1btNHO
SQfza5aUqFKMCF+hPDV6h1GaADK9Pg1uJgkpEM0R8CKZ6D+mxEDmVg/hNs7VNGxC/tOh73Tn7Mzl
ctsgNnVdQXN6AhyL+xGu4eE5Lav6CiXI/Cwwff5oQoRtPTGZ02roTYfRtoE/bmYY+0n25Zc+6731
aITe7bJoMf33bHweg6b8ZnZzcu+EsfGQY/wDwilelGQG1LBZW7Kv+AkZ77Lq0eYpavebjhtutwoC
+ibAix0MfQtTFp+hG4iHKkkhu6XMOp41b1aYCUcOjxZOThiwenXywvR1eihHs/7eD5P4Iq3Io59f
z1tXhynRFWoU2NADvTXyFN7OrMfD1zTP9PeRFtrGlnG78erGCZFD8YZylcvE3mRhUz0vlQZzpUIR
/5SklQf9wst2Ik9ipIxRd16xulBLNkMTR9xeuzIcxP6MRmFs0w5nB2MIjHcBcwFWwGB7X+N8Mq5G
rx2f0MrOnqQ7lI+x2aVvaZMOe+xPx33ZFN2VNnqYTaa9h+Vy2PoJjou3VmKzZoB8N3BULCC1KAeU
1VYbeK4rUzbFk1WpxKTK9OVZzr35EWWO+SxmROtB04p3z/LAPVhuOT7H5aK/IlOKWcwwO7DGdBKy
Uc/xeweqdNtjFY60SFNn+6YolnOi5SDN4ngKXwe7Hg52JI1HmJwR2hkzHuw1MNt9M8wDKl1WdLQt
w3xp9SYM0T+Z1QynMpXRCKk4abmH0Fru4Ag6mGO/FUbbb9GeRiGlrzr3TTN6+xuUZQMF0wrmYzcG
SwnaKvK2iUYrL8O974piJLyZu6DYLXEcnuZZRGzTKAPkMzb9XifB2rc1voEdWme4owftds6G9hrI
nagQUE10OHjJZD5m5oxsk0PrRneBn1EgNLuqN/SbuIyzR4b7zTsqmGjHQuiJGTo1dD6TimexeDG4
Ookl5uOAeMzJKGx0fMLQLpBFDmwmVNw+zodpHcj9rMP8BnCtxUjy2/MxW0aYWjGAtUm3Uzo/iNk+
aSTO8AHRjWutXLxiFBWUoETH6C0c6+Y615Iafw7i5BWKreOnV5U9MNwB2Dclz7SaZWOcqt5ln5VD
2Xw2bV3Yqw4X66NVxeld1OKIErlNlALsZMxlL/+bujNZjltJs/Sr1AugDfOwrBjJ4EyRlKgNTKJ0
MTrgDnfAHXj6/iKr2qyqzXpRy85FWl4Tk1dkAO7/cM53puwL6c0vnNYR8t0ZL4gZ9FtaLLLC5IGa
BnXCVO1kugJScg22MJsviCQm66Ovq0k/7fMMdAwywAoTeO2WvU/4Jbo3J+6t7IozdgkfZbZvHsB3
+Dduwbm5BmPKWJHiVZ2gEUvOKxJCM15ijD0RbFB8QH1zWPqqvpdT07wWYI2eWUvSn12xpJ+lFfGH
TktxmrSuvxqI3bdJsAhC6Aid8CLjbrjwR5aGFpfDkCcn4gmRgVkVPpXZUp6l89u3CqgvKaPD2N7x
2FTPLdiYF49f4goxBDsu9K2axQlRt2+qKcXTqhNVHkxekHSigJGuAHx/Vcz0XgdQfr83Qjh+Nd00
/l6XZLlNhyF9N7hygCPjybkVJWEBtAjd9OQ3Pv42XU4QABbt3om3Ky9dY+WJkFIUjFuWYYZF6P26
RRGcoTSBVY2PJiXMQEZ/2hBM4jTT10bSJbjoU2DzqY6IFpuTBIaLGAY04uMU3lar3v70STbf+mpu
CHCfMtRumdnT9DQ4reSyphiy6onoJ9YBCh+tXe82tA7XTvgqAMdxoB5CcIU3AjL9/Tyhhi8KH8TI
Rl6S6ob2u4eD8iKqfn4Iwcy/GRiNZ5LKw6cggpCEDHaoj+gr3W+mpYiTyq56jSdgR3gbe5xhKGpS
RbxJWzr/DVdHTAC9DvRj1Y3wmLY+fvATv8QaXlz/REn/4laCFOsBHqRFvHmXVyZ+rHpPnFQ2iPOU
OXVbJLE991Mf/iKUqcaANM8vqjX2xnog6gwdMg5oIoZT8k1vKwiN9w4l+a1r0vKpzdb0ZAfRXYi7
zrGf5+6bXqaR19VA9xKw1aoyKx8H5bcftp6yo4xs+X3L5/iYLyRdalIxGSrM/sGCr3hswdncF9f1
iNm2yuxWgeCzGPr8R9zK5K+e4/kBweOINnhueEhBKCPRyyRfWJCOmYr6t8GS/JHFffJP7G8gFDez
fWNOn/zAxmo/824yRwJemteyJ3H20CgihK8K9n2VR/5+7Lz0NeULx304hNCgDbatF28UwyPb1gUd
qLe1BQGtHUnkZRuzMApm0Dk9znMy1UUBjyGr1x0IejTg4eiziGj+iNxtp2ZeYnAOYkAQoBe375qK
yG6IePh+8b9UnBgXHTdkj6k5PQWl9Z5alSdPsZ4B3hRZh9e1k9EturSEMxBo0eMGDOB6zOrhHuSU
/wod0XtTneqfUtvOr723op5S03YzjVl3J7Mm+ztwDz+6uq7u67yf2XFhu8TOrYOvNkire4Cu4ds0
uooDuRg9trGJ/y5Z4eKowxp+VEE/47tMzO01LOW5zfK52UEmVt/CSBOH52NhfDG6Ub+XkVufkPdm
OYYTokoAebU5MRkcH5hSZE9VMKLOtm0Y3nMsRkeA68Nbt+RoH0FkZj+nqCndbkMWuTdlVB5gIfs3
oWfkEylcsOHWJB8vPnClp6bJqodr9NMpIlKAmHBwFLuZA+tjVBDrxtSup0LFybPFHvU44xXmQKG9
halO7byrSipQwHhKnyZrxsdsca9RM5egv3reIk7/Zdl7KIQJhojdj8bHoj+nS3dKZY4vOIqdvPSx
L28EOsDXsC30ExJ4Mjj7yd4pmFQo4RtZpVfhO2iKDJsIZvyqOJUDLiyiIHoyG7aZKo1Ouz12fZTt
fe3Fl1Sb9mW1Rh5IyeIv2nMF3toiqpOd1VYBk7Khe96CInzZaNpOYKS3r9rziMON8fizGGTMCj42
OpnVXx8Woju6vYFa9ACAVrxYHyLAjryK9cbnsI+PUC3nh6lt8yfKLnI2WIcHV5XrWL4g6fPtHqeM
IpFP5+6XK7OPmY/pIR+95KbA8bwLa0WUXj4XKHQL8RquM1LE3I3ywIyLwI5xKE4yI/F8jabxppqu
QbY2Kaj4rRGvTTrDwbQlKQK9EBff5DEE+q416KLXBPHL1GDchfDeQUVgWd2XDGKmmUZDevdtYsWv
gAOJl8pfCL8ZvINQAjPhHHWPRBAnf5MWJCAxS/R3Zi120EKavUYLfx7JBbhhjuz9EG4qX0CwEyS6
6R6Cx0Ahw3t2KNuA2CsmoF9eveYf/pxbGAFb8s32A1h1I3vBCaCLHyTaz/sNI92B5CPCcpcICfg2
EuZjcvPcG9U8xiTYX4jiDr4EPvZTsHjpsAvJlYj3oy1G6t62gfgHuQqD1IpKT5tt9UAsevrIfMre
IkGsH6Km8y+t1Z29oS2xl2COjcYQOsm73ML5g/I62I9EGCL6eHjas0X1d/FSbZ/XXsW3m+N5rYEV
V/TGuoVJ0fcfBaIuwpIzOG27tqcY63lj7wIFDIBrdWsAoWzp72Az4WNm1XIDJH04+gJhNgKAWb+3
0hHeWRN85EAExIc+xSN98MSCSYs/C8jmrLLLhkj8uPIC3aL9ns5TI8K7VnrpgfuoPFeYW+4zGAHg
CU1/i7ZhfCSOvTpmtgUGwoaGQMCwC5FCV9gwXDtgUQnD04Jd4dH1If5nctxf8b1jBrcBBMilogns
armCtMvHmxJ03P1EV3DLARI+kXIyvEPuUbul6ryzAoNwm0myxMl9p/MgwmGnaVNf2UA2wPhFeOpR
iwKKtgBimtK7ZGGiz2Q1xcTm4HuLyqQ81GB0D8Zlw8scB6jtO4BFkwySw7IYtpPtasLsociqieyV
pE9/VfHQZy+AdSR6K+Her1mF56FTGbPWlmSVreTHKD0grhKv3z4AcnrDFQxYpExhMUr8UbumVPhP
AUvN92E013+XWLgT6O2VinTurMNOPhH5iqlqitmf2yj9mKksXuOrWfaEd347c4UU36o8x/wXZN58
atexxbbOBEXclLEXfbAsyPaMPuur56ug7hJUaClBts7gFUwqT5887kgu/7wCyhAkXfcwz8rgAClV
+DJhn6Wa8qaCv3ML1JoxzXlWdnwxlQGGQ4whfUKM5Bin9Y+yQ7zdRUZ+UxhKXyK6ObAxabLcSVeL
kd9+H/9e1ig/bViiP1PG16ekrvRJlENJKvY8JZ9Fn/hEd29lX+ERb9x5WVtHUDkUjPZZDtInqCwk
v2PnpMdMum/64L4EGUVFvCALb4NWPJK+fuWiEvtOwNnwXpUCj9yEV6MbgUf3IzTMFOY5ndWgHuLe
wAQcNv3Yh63/OGxOn3LTt4+jWqZzaORGFPg2Ss5dV28pgnhTkOhWel30c+C71juajwUiYrZ9Z+zl
g6uMSVRK4xH6IUnid55LGKNMSXg24zw9eHkr/skB65+Sgfk6BPKq2KW19T+IThCvFrzAsRCkhdfb
uvFcDeTTF+Rsx84ODSirdTqmbY1OJudnWYNue2rCAgnNxLZrrzjsUPWt5tvK8XNwS4YlaNaNec7a
Xt3XUpl1B1KRUV1bgbAoRTlREY6jPalQ2+G9IbX4bcMTfzQhvgYRMjlLyqQAdlWqf4QFdkUmAeTP
3NKroQMd30XjB8lTuQTRt3Hx3T1Ox6/WX/8QaIoYXmRYKHtF7pIds3PPvxW7Qp90e27F9KwjlmwM
oobveo2I24GY6r86Yqe+Q5SNf+dDiENjCfOdS3R2LmV+De0VG3FEZJDC/kCvXKZD/kRa5PokHFOQ
ndLkwTQKIFCdLPJupe+AoRjxX563veBDIlJhc0vy11vV/FrSnd7GYZzexEM33VNCrI9YScanYMAw
hrHBNV9N3Ii/Nbf3TdNh5dznApQgnUMwfy/S3u2qydGB9zBYM7lEmIFWdRbEYWHUyGIyOhmIHCZ/
BoHgBdlL03fRXWPjZNnXzAT2iwiyxzGyRMy2MCOfq6DMX0qhcyrbJe4ewzrxsJpEY3eH+To+bi39
EzSvrL5HzVv9jriUDi4X1V5LE13SNYOITPjs/eKu3jGZh24XsLx/2WTl//RHK/G4phtyULEtu1D4
y2WdhuirW0rxOuNfA0CLM8c/hNiab5PZJPf0YoRdjLBF7roVZylmt2vEWRGS0o3ZAn/AgBkH71ej
vPxNqJ55cMApdUkoSr/atPIOYNvC58Sb3d9gWyuYcjGx1bruKYU9pEl7YI+TpF0pr1azkep570Vb
/qFW3rMDrv78vLaRRjgm9N0Vh3IR04pPfXDglKacXvMaylkec0LMdmqdONuUjvBdUFVUZGS9cgqL
R28t25pbwwyvluTvTzwu+SnyLNYyVRZK7+VYhAg+uHLT0lkEil36voEQg2siPDOeOTarjK6H9Qmi
2dQ/pTB6g1l8j8Lyjgz19L5GrHmi26lu+Ud73ua5fkPpUD8nkYruwDt3N5z37IHg8Pv/sav/H61b
Hpov4gbHf8y//TvJhOKX+fvn376RTvFVQ/z7v8W1/y084/z/TwhGcpXH/r9XK/8+mF/TlwHe+F/3
K//6P/3HfgUXzv9ZqHj/+t//uUTxUv9/IXOH5Ij0KWG1dw3G+E9Vu5eDbOQ/aFIQviPDjfL/yR4l
pNX8b3vMNKAGCWK09XzTAIRQcv3z/7JPYdgyMEOuZ9Bt2xATWlhGrA24eaKYsV5N6lpSXejCMHkx
2PalImwmzNamCQku3kg50+c4GNwSUCVNEQ63fopWRPGhiku8UTEougRlvBZ1srZHF02RDW4X9F3g
/8iQreNrCNQcLMzrR4RfI4jvcYK30+WNveuLSEgiZehmAVbU1RpgbvS6Pg05YEsVN2e6HDf/jvNg
U5J54MgudJfNOUmuXDAe04F9AonOYA/PNEum294kBVlAlnpcHmeIHPqFRRb2nQvjmXqh9BOJIWjN
b1gU1TszmCU/LyLR5WfMEqJiNlcENvwMKfBQ+3CRWeDdQuJ2Jwa5rrqbalwqhylqG3vyG+KxNKQX
R0O0NlSEfn2FKDHaWZ0gMse1wOwru1Fl+HnUFv843np/O0VuyvAqUbpOR9ZNUSn3GltehhjVJfXa
QMUYc7zLE8iWUJ8TwD/uCdshUtq7UgZEBNPoCGI3zgaLtr9e0oQbzhHHFPrqzqthanxkTnftIxyA
SuEonGUyv3kRLKk/kUdjY3apmIyMT3WbBMwX6gAVWbBbodz360sxESi4/GoWnLUf8aB6SCBevyzL
46itcxGEyKZav4ei5pKCk5O18lsY6LK6RVLiZvwGbbzKK6i6pkVj+CmHX7PAokNXPKaZ8wmJbq+d
TeeCvH7wqnCtK8i8abY+eyErMppvUfHQ7AlNqzJgSK01t8wa8uD7sJII1e8TjI7Yl2ufu36Xx+Wa
YNRzw4wJPAAi9t6nbo7vR21mmZ5Q6QKSM36zjcw0sq10B2uKoKLrjdg2NjdturZTyQi/lKzJN7Oy
Vzq2viTd5bs3ZssE+Mzb1npXNybIj90Yz+HvWPdlD5pHNtVPZtn5Nfyt9SHbxV3j+U8249Z79hAh
AWdL2zGXTykrqO6VIlMsT2XAp/WaEyuY/arcYDFBVnqoyy9IO7yxp80scq1oIj1peR8ISLXkdFqZ
N+uzU2vjr+feET4IktBshWjPJDqR07YDYkU/c6vjSOTxXVHWXsvvfl0Hd+Ng9At1a72RaGyM323P
3KlJvOJW11Nrv6oNKIP+kqKaHVmjflcvp75OJuDaIus3jymklTBYxEzyM7sTqWWuDmPoNc0D/lTp
w3cLptFS0QWZ9NODmrdc3c0dfmDCZYZybl9s4CyI+B5SP+bHLNMmwBNj0j76KJzJ4Filol9zc0oU
m91rpidYmLNISFcAFdHTkUlgIYax76ErPGLA1jCSFc7IrGzsKdfYQjtKoFk7b4eQcrj6aTiNsqOG
Vs8gv7FbsT2YnpC5R92FAxqaMiwdjCzoD8U/qRZ99UyL5I2ndYD6CKdptFXAeiyOrH3kaamzeSeE
nnmY08aPV2jorKxYpxJ8xUMWi3D5bkB2YJ5dbNLWdN/rzE5pzcV6SiMHNqydORehQ600ihpT52zy
t2DVPQ/YkHceEFSo47U84YAvwj/KQ6fBqq6pvZmxk8yWpFd7kUoX/VMZf1YL9jcVXsf64QhUU0mb
zOdVzonSB9IY4nk5c3L4ZXhZwrbJ9w2PcvzHrIuUn2mCypfFEiMecO8tUWLbc20imaEFGlbCofc4
oQMmJGVMRb8DKlcasw+oe/ybiBCF6qWow1g9JZML+/q6zayGP0zUsQEDhWwkZyiryXbalb5Zp1fe
RoInSAcgUC851BaA3PeVZW+GLl4JedvqrSUH1+G39H+wvfKbl7AVXsagpxxiEjQR5k0vRdNPxR7j
+oKH1MgcZm2+rdDMmIT56r0l9oaWu0hqF/1JW+aL/W7MCeD81QaQV9SJI7NndMEeYLjpuW2Cg9/0
IntXbJzWU+JXa3GidRuHeJ/CtoTWAVJ/agpIFNwaN1xhzKG7bMzIneBQLfOfWIxj0eyKqfe9XyaM
2HyfUzvm7XBgUh3VJdK5GtgYHz1XIxJ8FQZfmm02tWm1tJq9U7P1cHJ7r8JCAnMQ95fzFtznd4ID
unvoktJE3xU9W5AdmYEyuWcCESsQpzEiCGrFKCNo5q4uCee4i5olWT/0Kjv3NbJi58bNV8ESYliX
BqxV7G0f0qu5ScDUucwCZ0sL2R8qJk7mTIU6kQjkZx53lmLom/xoUlnZ+6XpqviFKQwDAZ55p1jd
aZnA/2vQ9bHe2vy6LKCSLWqxaiejuavvvBEy/83Ehnf6xnev1ndjyHpY9kNGTvZ0CJhk8homqanb
dt8Qu0I2MyGoU0xTbNcCQFbOq6t5vtuMza2HTB07Nc894FmSLyPw7xrYSFW5Nh32bAb7jE2nZmz9
zrUYTo9p3XHuEFqxAua7lEzoSM0i7B6+nWr515GiPkIBOvib7elgfDCqA3mROIDqGQ1sWI6h+xg8
JgLECgwi6H2uthXw7dEkLHjljgFrcg3bgt1ZZ6dxDqOuuPOSJOoug+lnHlbR9RvZh5POguFPw3Td
fEyzZZULHiyP3J3HbrH9DSW4Z3+Ac4j+BmN+SKzQeeskcMV9GBFBVJyazUc6sHVTxK/CNkw+/2F7
revLGs/AoZgaakNybl9wH2B0J0rrM+Cx5nmPJz3NdyZQE+xR13MTHzPF3f7HNZuH1BUaaECUiK8x
TwRqoUo9pGIdouPg04KD5x2a+K1XNIp/1ywBL2zaUNCIQO9q4/ci0bM6W1cA8Mc4tVY4GrQeTinH
tP5EWaOq52XjGi1AfwtoJwc2v4F6kBbq04Osx1zfmS77x+rJS57hmLSFAp+U8FtBNLACFtCrvYGC
GgKRwYUePgTp5hEaXmIiv2uyFq3FHoORuPqM5pVlOKv2MJAv0CyH6/PAR4zEF+6p3W5Mmeh12EX+
EJHkYZzoRLAHO5GYVzgrXJ27jLZYf4qAIN8feMQCvRzzOiAHncTgYiAHNqpFGfxB+SOCFNoWhSf9
3bAameyNUuAI9kIkLfKl1G8iQFku0MXylbowG//KjlMoPbPTagnNSeZuWySJjB4GkaOAZNkEDyLx
+rUCoOni6qGv64RSI5dQercdAHG1qXNAZ+vCmymYFk89xTM56OoAEnFkycFU1Vs/OlrU4Vdhwy7L
DzMN9L9oR6uXSijQZQuabA6cz3QD67VvPKYcEcm4cl9tbgR/lo+ZIjFmW+J2RmuRx9s94R+Z/7bF
ZmoZUUVtqF+ZkzHTeY05Geaa9GXBahdmUBmQWOo2NcNapdToj+Ty2ii4LXVXkGHBpi5s0iPqKuER
OLb5PgC5Bc4ZrCEWsr35Nk9VQDhIvK4rMW5VsI7+9mwUMJf4lslZn8hXdjeT2k52gdQz3UgRBf5l
Zr0P4cDrha/zG+Elo3/qBYzJG6RrQX1YNCNysiHglM0pccIle1D8G+PUfdQb+6ifiEwM7EkDrSK4
6a6jIgikIcltK3MsM8F5KgihdO9jO4jQvygvgXYMY4exSMRKicamhrdRL0Rs2XZldrLfJGC+9Miz
P3lyj8STzzYjsidmj3WIcxFd8V659XMPOg+EsGQHwxxM3OGqI0GCJopBR+tJtLGH8n6DsWWq23ma
oHxOAZJx/8LPz6dzILi1qUgjMYmHv4xJ1yAJAaRkQz5BTJRv7qjVel3di9IV2jyZHofRZ0c8gGH4
A8PNKX7yBYRVldytSelZxrtjn/6cKGj1I/uHeUkwLhJ4zqIEvG45/VBV3SQ17hcWARLbGuibF7Oi
QGHiP2ax6Z8a3ltyncs+7NGEjnrtIE/mwJ0S/+CKqCTDeAk4T07kkzQpzWk7FPYlzRDIH3MFeBEB
DcYBBPko5gTJAQXHu+vOiFDT8qdMg424H1fWcvBPQWRhbO+ieobm/q2YZkmFUOqk6LubkRF6EMI3
otxodrzYXvhbmT6tvrzJremvbuBw8vfUJTq+KLZnG+PL2C31M64NQBxOQod/pyNuuR7aMrHqkY9l
1J9TPhbRBbVgmbb7Me5WAJRhRT7KeOeI3rEXyFBifGzsUDpCZZK0pKxvuvq69TTK61+Uuf51mQwr
PuI71C58LK+TiwOYBirtiRzeV3pRoXjAt8BgEWEm+7a9Z1VDjkpZTPE6PmzSZN4/cvbX9ZjgYvcx
ZW6hhkU3MFzyzxZtzPgiOIWI8Y15rJVFuc01AuWyR32o93pJwv7OXXkWiBuDanuKJr3M3xWUeX7t
s9YJbI+ZQiz73rRIXkghYwosWVh6IUFVYyib+V6KZJofNjO6+l6Huc9XzTwOmX8zeJzHvEtSUE5v
XhQtLOqzhjiTEZL19FBQQaGfj6324boOnHLl367N0XftCsdEcNdZLovxMepmL/nk8USHvytKCIRI
GaE9wv5cnOpJfMoHf0ZXznJtPVSrYsGH1DRe8JVBjDWg0diwppgQGVhiERVcez6BPBZu4T6q8kD+
rluTahxPRgPO8X2Q0ths2UbDphRURvvUB43n7idbt2tDKmBUieSp9ZmvqjeLbQIq8orPTHVPXPGV
3zCeKMd0wCMSEGx6EWjT2KOwEsZEtZtmj9rsaphft5gQmqJe6oI19pKT4OhSMcNKlv7souaskbUA
XUc2MpfdYQ7nCPCMabxSRcwZwsqHlDig0on2kNuS9U8RsIHq3q8LDQnk0FVQPcKnghS4sn1ogowF
yo4eTEf3Hg9ByEgbEQE8XZfAbnVnqKWMg5qehf+fje0mx9ccjr04Li3birfRK9eULj+0UUWK8ezH
rofENC7FowSRCfCMiz62d3ZeMvvpEVvxgazLE2j2uTBHBgMIIM9qYXz1FM7kw6O10CBhIcARDfup
wr7RnwkG7muv6ZGjt2fG0wFqxtEkrSVWvmzla7w2wNo0Fc/0EaKUlcWzpkw0n7lRq8GGSyIXrFav
p5rtTtDu3HwbzZ5M6pttTgs272OYsj48TDIZ6fdIYqBptbQwvjt0dboN0WUEDMrJqLOw7UH/pHNI
ckJYgqVWY68uiR6TkGnSBny2OzM9yFR/6XWvRvWckqGcgRlj+/uuAm7bDvFnVqrPZB5djJoCP0tG
fDiHpH7MOxiPWAdxuVQn2sKQ2Cm2A6zDdyO+yOqtQ+0yxwcXy0m5g5444vydbH1XUmnm1ltOS6SZ
fKBGjlvx2QvmGuF+myzueYiGxbVorCbfiOxmk0yYUQlvYWd/17TrxH8sIyzr4BAF3nVXHE3cLu1t
UrCHLI+sNvtxoPiXbHr3vT+UaGEKYu+IjfcmEtLJZM4gbu10vmULVDaVBXWPW6o25nuKS/MqT3Bt
LT/9WmYcQuMmp+S3JbgdD3jhlYz/3K6bihCjQhi2XvVzDopxICNMoFzZfrG0gp/3MQfcO9sNYTCk
5PIXSMvrIYf6hmzI60AdSzvSdRkcvK3mvGlJuAbv7sK4fCqLxu+Dq9Vq0R9NJSKm+2Pfc5+gkYLC
emGIOq+s4hHFI6DsyDcxHMDpZQqXRPzMeUW287jxg5NkV9k+3A4z7Nbg2FV9PZE8lw+z+1YA/PM+
dR8SCr5jypVPdySq9st89BZBiFU6wuweT8Q74eUh5y6jVqzHaG4VIRyM5n6AzE4NUlQ7qvG1yb2y
/6uRxevP3EVF9wYwP2z2wwTRXpNMt7TbG6s2TTypLdrJf8uFQQF/iKTK1Hfqk7oGgDRVYro1WJs6
EgYZaUGcX6mLi+TE8JoH91QlfNvgzEEUOIw3bJnJsnxTckHpcMNZG7bYdRJZcCtv+NHG+E2FSw2q
0QcGNP9aE/SN5am1W118594ZevB0m4m6O+Unbd6cuNoCwH6tC6oXxDmdY7oZoVJMirEQL1VfhbHZ
D+Bhw1+r86cFPlpTteUun4empA9n0RctB01jzDcj85VGdletQDCXh2gpc/EzzmOGVceAzjGCdcvX
w5/PGKiema8GMtvxuBA1eSbAY7R6B8cTQcCu3BQZLUusWgVZSrOwxlXDc1Y8Kr9s+kswSoYqOwZU
1kDvKvJMvM+aqENktg6c00Z6RWIcarisFG8jDDTvQY6UruJInq00j+iUmgGhp0dsWwE5PwB+OudL
J+ezrShMsuOS1ysK1WkD6k3AYlzP4MoEK4UceQgpP6eWxm76nlSdxBqIs2vuj1HaM/g6hAaRT/aN
R2Eof9tlQXwCqXcegKM6a+GsnWiutL/stspfY5q7MPKqfQ8luCb4dzRyZt/cDShMa1FZlpnD3JT0
SmHT10+g/a7sujGuNsKHOsUwaJfiP1NnSaJIfoveY9h+kFSLqBDcxrCuD0U7pPQTXue65Anuszfc
sryN1+jQSDcH5c7iuFg+uSazLmC5F0xJfHRABwzZ1FmUkXZJN4ekeSa3bP0TqFpfWeV12gTbDW0I
7gVUqItAczSn7DKA6qHdEumJyaSdzE2z0VHgrpZiVuKMgy/IPWrrYHPTjoiqiaiPxBVhpfaL749x
uU+1G7b2dsoXFWzPCb/vkYi4GAJf8NmwWA9GEmTSIkcVgy6j9On8V2lMhdA8SuLXmg0w8ZzGpH4n
b4t2SydxW/WxNt5zg0lh6V5J59GEJ/CYUaQj0olCUjd5C2yx3KUxASVErURUGBFqVmSz01bdL60j
gIXMJjNzrl1RJlkGb1MwCNwgx7n8Oov11irtQyJdwrAKj6xOC9OdYj8IZPqD40B6TOtMN9IwMyUX
C+FGpd2QyZ0ROHUdc6t8sFl/HyaDgXbnU3nV4c7aMWHcymRE2eZ+8xuV1Q+tRdzKcYqaI1WPZWh9
U/6YhnzVDZr7f61ppa/KqD0MbW4SVgssYwR5eDUD3X/6JRVI5uoS6uYfnzSiikKtyeti2k1IQjwU
U4vXsurtQIw1T0HpjUgO8BRkyYrrPSy3u2WSWlSwK6ZUP8Sh7eOSwfbirsqn5jrIuKyJ8UNoEhGl
E4pPW3IDVjbv4ZniAQZgtvN4dlgb8GEEywpCG3Q7+xWSsfrwUDNagfxH9atMcos8p5/hCwpBmvqx
IjeDd5nWtF6W+64MmKDtFybGvBmVZRWDH6Ka/hWoXJe5i1EPi8J7KyeThK9RUZbtytVdV94tY6PW
ZrswFpXKH7ATLmV3VyqQmsiXENaR+iIJWhFfBF3q9HvFpjyZTm2qxvTJsB7ivMuMJWF2p9c0MKQp
pTq16sBg0bF974PV6zcWBEMyQEvpdTZx+WD14Cs4JNACR56/ZQihTaS77wlDylGexeYz994PNTpu
d4CzX3Svsu4jKK3bOKFfQEKUj+4QrJujkq8RE3njRbSe3t7cTIEanUlYb/U9ooGRHpU8W3Kw7Qpa
Pb9ZosX54zFsk7X5FrbhBIE9E1MPsn0eFl1BBEdgkV0yU+ty/TJEYUbdD38mcTy86LqKZPBQul5O
5StoN5+d/o4sg9Dvfk5+KafxOfRSs9iHsFqpfZ5NIWHXPqUVJRDzcmcmRnqwu+uZINK1KhG2jEon
S4xLrJ0IZrDJ0PkbNGeRT+VzY0lim/96gWJgDgiPIXJ5TFw8jAc6sD593iif5cMawY2pXscwpH/N
i7yGD8NxGMz3dAkMyvazG7xRcnraJK6/oZhhj/A+ToYEpn0Uy3k0IFaJ5wKGjbgSaDfXsPNzNFOV
Ky+qnSYjWLPaua6md2IuiKG8m1j0IIjkDuatv2du2Nr6EBFGED0aUwd5f2hlPG/uyrzJtx+atNjm
vWI1wEahUulW9DcDd45fX6zRMoxfPfoQmdwt+TRG8AiuYeTDctd7CRNzuTBeugQq5Ud8ICaiGb8R
puIajAJGR9ENCByDimYLq7R5/t+cncdu3ci2hp+IQLGKcbqTck6WJ4QtyWQx51BPfz725La3DAt9
gTPoc0NT5K6w1vqTGhqMwXE5dSqpThOZ5TW03pJx7Jx5BcOkcfAg5jw0KC7kK+hDm/9c2gKJ2WZN
jWqfpklBcNpXYepo+LR+6GRzjM9krEeMXPrBNJFzz+TLz8vvrMJl1h9Lz0THehZJIkeIYzmYSUCs
9RAt9YxhauZ4Q2kwD3A7uJatjmMT3TEybm2KU2fkNCSyNR7SrlpOe8/p/ekx6ROYtWeY8XohkEdI
GAW3J7fVMuGXDw01xh+/y2HbxmCt0OuBv5yan629EfWKqhOp4In5LC+CQuP4nyqYOlvMdkDDDjZD
bx3e2rFtR7nYJ65LVjx880GNeA+rfvAw6d3gnBfC4aPPWPyYKOIostWClCMxzAjxM4FniNlokSkc
2yT09lySqogGK//QXGnDQnonXM+0uQzDOZwRvPD/WZ0k1WI12QHRPAYyOyVc6MrTflVp297tagAQ
VffUHRaJtKD00oue6ioz0x1TUqceb5PBn/J1TDGqiqleWQcOJFttqE2YHroEygoi4Ilo6tU2KZoB
F1rm8cxyAh9AhKhbR4a+f0U7YNLmVHm4PJTs5dyz0wubWeEUvLUiD/3lMbHMmKjrhNIZNcs+zjjd
g1N/lJ2VHvLeEsWyT4rURU1ZTGViFTshJBQqZIFy9j+mJcDFdcOZ6StAFh+sTF7DT7WoIH0Q+PlH
lMYRMwSDDMq6moZpCjPMoNtOn3X92KFk6Ki58HAu8skX17nukcdvPa21UaeESsDEf/JhJLVqFyaG
7NxNREQVCUiF1yYNKxMmUbN17WzOY3Yh6Qb4iTGwp/dHc1aLH1TeOtZED9QGw+UYskJcQVuf6zo7
T6amcpDxGDRjuPDZrHqgttnY+tZucQ/CXFqQ3TQBZHtlvk4nvbnOpgfXjx235lQOrOWGGochpgCh
HHNIneGgx0NEVR0oklegmq4+3mVTTd+TaUlU+SrbxLjxrnUXlJQMWGnQOGI0eXSjeZFdpSEKbgD/
atJZ3ALj/B7M0UHTuacCD+zxRMVEs8V7DyfXyvquRogC85MOhFsElKydN/hryieGzMuZFuBWyH5I
+6AlbMe4FM+8FvDXbhoBVsKbJe44d9FvRmmRz2+NDMsB/nUgAT8lzl8tlNt0TxvjqYFh+hhpi4aH
4KK2le+5D1qUPTlKaYgSmV/U8UXp9iEJlNKRiH/0gsIfe68IB+VlV6lRyOWxsYewa845fr3AZnbv
htHGLBSGERIHH4T6ij0kpLpv/RzCzmnnECG+GRZLDOF5OJNT4D9zIKcZlDwozVxrhbDDqd9AYQB7
OgF1Ah856zySyuU287J4pEFI+wVP67iT1aEs4eVkDHyyKbxEEIrJCpQ7LGI1V2JaKkjUHLuQxLme
wHWdBcSDND/iQcGyRuMHLwMO66G3KbB+tzEsww+3IHh7LLoHAaen1s8pGi3yuCPF6AGMDvThCtBe
YIVVUUzRBFJNhvMpYsGgjned7mJ4NrMTjMl8oPdIx3tSO2Ifh2uy3inIXPanDHDvN04kzuwoi2R1
MriY0a1hjtqffyDnxeB4n9H8N0z7wzipt8g0ugofZngLpLN00ZA3TbcHWjNFvZ0Z9AZ3sFQZPaGm
a4AgLhqwB/ItpjjMpLgm+M2NxgdmDavYc5U/w1G8U0rWwXDNONpu1R5L6C7GuXxMGWCckj3J6trW
IZcnPZXnC/dmRP/jim0w5F3LbMOpPPux0K2w850hjGB1VMhRS+S7EuIi/FF45TSM11ZX1fF1g4JR
QLRelhgW1K4Kwc3K7zAg8lRcgrgqLnAP22RBhWciAA9552YjkiW7EP6IiS3DiuU74MVKY0iUsBt7
29LUiPhV54rQoO3IJCp7yGHcEJnpQCOy0P9QUdrIJrJULrDoC6abO0mXMcuTrqC4P0eTEXQ/ZOmk
6ueQt83yjvgWRZw3O1EGKbi3sMHf6BlluXPIMzKzy20idIifuW2JRj8IKmea4boWUfYMxut1l+Bu
VnfGriQyNQFGzp79AdMxj9+cHzrboATO1NUSl0590ttEixDFqSfIWrua6wI5PVpAQhJMa1vIfioV
pt8cG9VXtbFiGPSXoEce5LC88Ybo1Mn6erlkYiXa87HJmdBttE1Qx2vG+sRQzh8mMYdA5PPkWDjZ
FTPISTo3w4x+iuuTfynRmmpv9Wk6fIwIaxuSBGb4SSco79CgwS2JClJdBP0EndQEC+3J0uC1MJQZ
WlNaO+VI15wutRRYnoWDk16g8DP6HAF1EgBwOKnzYBXOvJAVwSQUc8jMwBa5p43WExEB89jidRp1
Xew+5bOXqftZ58Y+BfJ1ghtEdBbM3Qrtd/0D7dFaq6PCJZt0gxGL01bE5RQe/v+JP8e34aiR6W5B
BSac9UruLx9v9SJ0+62uUZ/vgR0sFZwU1goBGhsR2TejGSW9MVJmOrkNAZkymKQDdPyLDBQsJKUu
1W1xHvhRGx7KyvIWJF5lG95RS6CQBVm1ITtsNfIOe59YiSPSsxq0I/k1Wwy2gm3nmDr5SKzIaBzY
VirR1uqQIo8bChdUldU8oj+RZjQzomDgkeYceCATkiHZmGDT7JIKtrYIoH4nSSTDNTUR4DQft86A
qNhHFKgLhSFj12M8DtsjWc6o6bLyKmWabB6DMWdQ3FH2zP0ZZMFugckSoBPbgmmCXm/DkSYdlyXV
xPdzZZTszwsnIjv4hH8LQ0DmMV1/DdOFtC0LZIZKdS12UPoT6NBfZr40aisWu+fnYGLSj+S0jZBk
3uIEqNvfufg9Zj8n9Mb1LdUL+lY8A5IquxOEHnvztluL2Au6NE2GDaLTGHLQUHNefVSo8cfv6E/G
BnPrhhV8cIgItCpuwVYWDLlls6bCuQBtK2qPWwDDHUy5n3qlYYpYnNn9arw0CyIMLN0S5WCP48yA
1ZkjEiQ3TL8YfjAmthrnRo+tKFrMAWkriSSBQZVdxK3T9Mi4e/TeptIo9nxctj2C26LUEreh1QBq
Fo2QHgUmo9/pKcyMEz51AYIJ3ANq1TEnAr0lE4igy6Bb7qYsorUglUkxidvYco5RdwFeMAPtKZyq
LWL4tK7PiAgLybEOqorrfNPbS4ZWgzmGO96Uo2jWiyRo4TFDr2sneODMuhGkAtyggNtzXrM34T3l
3NobAwvcPpS9axT9+6Km/CbhJuvoQEbXx3+g5DIn6mtux1tGoo14jwwfCnU8RIYemrsH0QAHi0lM
IRKukTRJimRah6c5Rft2HsVQVr9PyRzFZIcEWbe3Wxl1e4WZiIabZxVE9OxCWYXQnBQzIDKGEr9w
rGtkL2jvwCZMWF6FlkioQImOYMZ1GJphmV9sj6kP2Xx9o7JoW4Y5dhpy6Zgatr3xcftgSNDfyW6J
9Uw34+j0tDVTGj7NvSn7syoLaNr2lggGc0Y9NFfJrs6yfCEcQLmyf5QSqGlvWejIgk2Dvbp/z8gb
dsWmhD6BXXSau9JczVyg0SNijKx5ijsyrM5yGwiavLa2aqLTfr30YdeOnotHjxKOxJO0CCIybPYs
SLtnGjkJCTK3+DmlWCNV+SJId0geEiJBchJvrJhttHBYp/sQ0iqk45B4seEUOkFAtZ3UMITc2LPb
Bz9JRcMtLHIGzWf2gsb1ZV55Cvuy036OAwg8jLMB35Pc3wRZlRFXw5lZcA3VBrnHVasrC8ilQZiA
xEaIuPlpq5Vlsm0Y+pLjUcKAP5SLHESCKtLJ6wQXFzSC4QaGao3fRdF4Y91u5hUoyze1XORyBd0o
Hg4ZFKT8hm4/by+CRHXNS4eCIbnmfCsRqkzZYl3jmlsimyjwEHwpOZTVDxJ9K3OLTNnvL5wIUvRV
PvSx+pnX/iRIsRtHLA6smoRq+mPXeZmGcvJ+socrXmppHJg0SwyR1Uc+3ARNthVex5wQJ4Z59H7R
iHpc4VIyiBiUSbLvrBoOEEQ9qowVYEFONP3K/53UBh5LOgI7e374yFGSkD+qkU2tUccgiMSiMl3V
j1YnsvDOcDOmj4uv0NrtjfJTXyAqRKL6MU/9kL1y9WfDA/GuPa7GDR1YuUtGe6gwg5y6HH1JmphJ
rBeGRVSXKZH5nEkYb82bNu2yOu14WhZ4g/D14VJNpshc76Cq2WpvIXWEAc6wqI5swA9I0UTELJYl
5+ucISgUiIoyq5Mb16GOel5ImLNv+saVe1Pn8sUjDQt/glrTGELIklWgoctKFxipVkHBaG4EESh2
JXDbt8wnlYVw1dw2+Qcj5NK8eYnvgVEuC+j2XBaWOGg6VW9XFnU7/6iHiDQf3Q8noq/7B+DhWX5r
rWXub4bJuxVTHhCF7g9tQXxXFsW/1iZnOmQ93IEdag5IuVsows2E48CK9J6Qc+eQ+Gm7pb1rsqxF
8oJdAxmebgGI/d5UJkC+HOVQXGmLPFRVDh4KZokwgh5J92EXFq48b3vldg+ViC3qdibcpCCWJsZp
D1gx8G48KObmVUMgWZjRCHKkiWabKjODeztWUt52GeuVMA8qP/xyEuqVGiA/b4hAJFL3ucb64mdG
V5FcNbEMINbEYy/MdZcPq4IP1YLVMTJ1ujR5bPWiyRtJ2dNRBEe4juZbnFP8ITmIkbbavYACHZEx
SdJ1WNw75TxBnh0dclrIZ2wtRjO7qYTm2W7zicCMt6oDLt3Kzk9vocBqSuSSoi/I23c2RN3vajv1
UigiiunMSreKBSb3bew65iTNsJd4D5bEEk8+GgzzDQVTNFK2OrjGhOC1JNzSkw9jc8ZkfqheO2eG
U7ZjmA8v7aAYt3W3oL2zhwKSEjIU9x3026G6hJhot/UB6ylsNQ6ZtvOs3nNFVep5FBpsZh+pZco+
/EnTj8IR12ArVDhMVFayQZUiU0D+08ZQGGXh2afIGulpzm0y6rz6Dg0TY7gtoZaE1Nl2KcQNhPfQ
cAOW7ihuxwoKzUVK/UoYFosdPtQGIqZHvmSclVXjbKO+qbr8BlqsJ39Z5PTAGOD/QsOL7eoMU4Or
fKFoL7c1dPcxvYm8sO3bjenJ4LkNUXb3xKrBukmugcusDBIzrIV6H2QCsccGIYHKMVJoZsXAbBxA
KATbRQDgQyKznm2gL1o2wAHxI8jmNU0n9owbLWfSY59Z98vgQE3z47yer3DZTpPuaUTuEITPowQe
gPmfA0xhrCAmLLymVlLI7oYgi4Y7Y6IiRVfJlLBudnqx+sicwWFqdHfhW6SKfoRTJkh3amxd9yjb
bRXxkeCCO8xFSvo6dbs07tQTSS2s0dqF7mBn/K8yZepneuSe/DDRt4l3HpgG+hXK2iXElAsQsdsV
RBKLZiPZrP437evSPPiO4zKec/tsGpsfJMzlAHRugLGPQZ+CSvl6YuKQX+M5oohFctyZwK5UiOKl
S5ACvUJWiAhmtepw/ugmLvYzu/CruNpxHejk0q9VXb7pgNvN34yuF0+3zZS3bAVSkaOGINohjpGb
tW0eFzwqkIl45/aMlKCyhseOu8dUCd5D5DES1JsUi+MCdMWM7TTjGdx0uIXt8EsrRPGAVCNNigOa
7ib51sWgRAjwgAzS5HIx0FOfyN92MIQWQYhIIPOizMP7FLFC1lz2DLDS/o1cl9KON8uQxnjQz4uu
1C9Ztp7wdyQauyq55ECKOFYg5fTLlolKm7pbUfYgjW8iRRYc7po8SN6VrsGMN+gQnBn6J6OqO/Kz
BlFyxuLMQ4SgQWaN3UpnZRPKajjF+Wtej0lOcKKGeVNfNpLRmoKBQh3xHSmj5TTXaasUOvaJDBrI
Dl2YxkywQejzxXqaceV6CtIkT+5b/OjUizX19GKU7uk0ToibEib5zR3Rm4xRdnBegN+3QQQEigJA
NUWPGhJ0nyPNqT0vxkoo8ZAdTPSXTnwJnIXFwl5AXVbof3OrGwjKnka5OnV4PnxlJWaD9a+JhvAg
w9zC/79x9U+8hRqC+orSXt9i8Lg1R4cv+mqNLXZOdscwD5FJQh/YEbIuZU9LgO/Q/N11a9KkCtuZ
PM7XoYrZ8q1nL/VFH3TYDWycDkOzi7mEsJXtqLi5ULZLzikqTycw/eHF0QyKYMeZUWBH5fTC0+1m
mYZOnHbJ5OIL4cVMvm5cRO3+1VITDvZoY7DQYMMN6QUDvpKbFTMJzH/6bZOxiJDIhGAZ2S5KHK2I
FtHdSFZCM8/XaWxyd18XCNEBrBurt1+LyW37q6pl8e6TZJTzE+dEBdtNorqynqZiFXZUA3yqVfaj
Z30Oda0nhX2xGObcLIkckOLOyBG877ODbSlQr2sz+yFJAFrwtBNLbWtYPi1z1GrHQLoemm2JJZn+
yDycshjP1ItD0IJH712d4W6n5g4nliFLUX+7FhEuUINMvhzw09Cwh1gCQX8yGle7+8bHk+LBAcFx
m/PeHrVIriD+Jpqaz3NCqOR9ReIrXboMTUH6bG85/Umao1tJt6Q1w4sAv/SYs067zo6iFnUKNRvv
6iGySh+tAHfNc7nuW3HTOA1Dw/MhLgpMq0EbnFQm38KuX0x5MLpPCGsEoeDmx6MlqqvaUFvZJki/
oTWuZHixCBSD3QVkBrJSmVq6QTKd6sJaG8FhmAm+2sUOwEa0rwgDg4xmGdeID2akaZZhdQX38qfI
uqImNsxi5P4sSBez+l0YQqtdYwoZVJ4aZq/DA+ZzIz5FSVV0H7WE7ZdvjDvL+LFNZo3ZuzY6g4jL
veMnYivS3Mz4B+Sda3bj2M0Qv33Xw81gtOfaJVR8mVrkv2WDDcJZQAXg70XuKO6BII7xYDyAq+FO
sJPtHE2POvIHGh+nyZ1HgXlh4m9ivmeBb3GK49k29qrauYinCghn60r4h1BOiznsHfx18YDt9ibT
JA0XZbTk3C6LjJg9M/1vixuEW0196baGf/0KXukK9llVNheMKit/Ic64UvbPrIM0e/Dw3NMvWWe5
8LwbyKmL/xAtkZ2c9s1QVi9xAfT8q1gdNpcHAC/YsWfSIZV42iak0TECFhU0bmpEy82XaT+0eYLr
a9sqSbh4OUpcQUJtYaB2H/mJ3Vjvs91MWXqm2jwQ3Pc1/N9i0xdM2yAelbY7Tydt4OUWeBjgevxe
tUM+nzOP9k35okmVq8xJ1oeMee75opER+zTsA4bMc+3gYXDVT344kAs2INmgGG2MV91ZjF3k+eAI
X/zoEXUKhRFzU6rLcILNYBi7oRdBm1324pQEzbw+iQhOkU/8/hMYt3Rbq/0e5nBN9caCDw1nN486
J0FzOqnOB8aoCoVvTDBUnTiDEWyX/kZYoVH7OTCIBsLMrvoTPSzSQKzGHFH+iOqsCMwFadxTvAc7
C5kcjQMB1kQQw3oNDvWAYRKqzoayaj6DbetVE5KcyeGHngu0lCiIbBDU/C3PGd03G592O0Q/SE9j
vbaWSvPr2th1TnMV2xY0EbvSRfOg3KrDZrBC6lkyuUpN2/BfgtkFmA1glYQj1k4MXdwDWbzChKfM
NwJ32XlR1ZcXAARV5JIrg7zkgPnIAH/eoTBmv6FZSBA/ofxph60Y+nR5bWXYV990EcqQRPiFnegD
9sdOXt0kME38SxpfH/eYCcbhwEipYWb1kXqOGvCj7FAxApbigwGHqnDdGdsYzAfgNyI9D1NcFTR5
AOwZTMf86CTMuzLuT1yNmPIkFemCsyVKKoTF+win8q6/dKnlXAI/fc5eCoOsZ3sXAAtxeBE0lk35
7rXwBE7TLi8FLcpQ9nP/VkF5KedH/MAkYZxirqzF+alKWaKu4ASJEtJ2lKPSaFdXI4Kc68hQtElU
cUEUbaeJPWVDXQesGLduMhUxrij9VJj5eoD5JqdfqmKsWF1pwL6epdTX2rKWTTZMlPoHb2XRUFw7
UQfmFC0Cr+RlGuMxtm6pyFU7rF46tKLq2e4ktIfrKEecmV4gAyojLr+s62pkRDKIkuUC74kQpysW
nlF3s7Ii/iYyCGXfntWolHXA94Cwqk/Gth0UosmWGEkCvDj6ipojLqjhinITwlS7hQ7JiOApNuSk
TWQm4lbmDfNKrYgyqG0QyNOgvsecaSZYj8RhOdImItNlgI8CV8nEj110BXlPybPPPRjWv7DGawoT
mFM6UUvh/rHppiTxfvgw2DG369yhdL6Ho3Bj/wIvtoHRv9HTwsjBb+khL7Sci3jEzGUCaEwxH8/I
elFCWuUBdmrQ1oR8M/FMSrzuGMTjjYpeklgl0k7NMNbNSQahFUeGDXR28mU12eLs25/2oKLRvrEW
mzNII5wFR/xIfMw8P+q2JfBTP/xLtv+nvJbfHdWJcCSuRRFxJUiAE5jWHXtWDw4FBidZvAnagU7j
WXf2DFoZMGnUr4UjVLLCfgbtyc5wbeTmusKJMozOoqlEmnnoqtKU5WmND6E29wplhK0vwTpC/Pk6
AFGdnELC64ufWrtI+HfoSrEJuYZwCnuNtdtpBMDPXWfgpe7//nLH8n/PlzQkTigJ7xKOOM46oPVN
66kQ7QcqLC98AK5rGGYC3+Pe5oWI3zddQr0ffBHo8Lt7ukfHp0CklQQvo2ogp+9314G5dGJX1GX2
YTSaxCuUmLjebko/d+rsi0etv87/GbWvj2L4EyqUBBL5G53I74+aZgvydhrnH7kkX/clm6D9brIw
GYarJMSC6osP+qfH4esv+J3IOMbS6ffH8YtViLE8RkiLM013Ud+CqFZZ1Z1lZVxGX7zc+p1+e7mQ
t7JdSlyWJaPUo+84EDAaYY7YvrueG1gJHAvKs3w7TjOly35p2l4yDMfnNPtBBjad3fbvy8c+3hse
XxSM3A4dN1j/cc3S+Jd9BMZnxkqNzt8ZJ7n+t45+JN/7i9+SywrYkvr2ttdRmH+TIBsMBjCrz/Ir
pt2kuu9mnJpos/7+J33+JBK3UNpswcaVpMX9/hdR5hVN1vnju58MAoaC38Vwp0mLsp3UggdapuRJ
V2IsYusgStj1XyRNfFraIZ/Dd5RD/HogsYj7/flDgii6wFTsfam7zH4w3OzT++ID7NlffPw/vKnP
1DeUAT89N8HRtyfLnkqqTvP3IlQlkb9zFDDC3Ip1YDvt6Lqy76v8gDFD6yDaOfz9O386OfjJhWKl
A137nu0fLb2JHocCePHeYpep75oQHCMvFYUTE9bWTpl/mZezY97+/tTP7+xwBApYQSiMPO847GDl
N9muXsK3UkXo9k/KsvDC+1UfHDDtTKoQKrLTiLyZN2LGieK/bzi0I4IgGkGEl01L9vuvO0P4MSXS
w/e6W8LZ2hk9aB9BgLbRT8xAQb44iY3bFoyKacLa3d9f//Picjzp25xiHj+4OH59vwtQSgWzfk9R
KhEfA8MsOegRrdoXa+vTMRa63FBO6Ns+BR5Y6e/vuTjK7waReW8W2yfdO6F2iBjVM6BhCSOoOfn7
e/3pcY7nOWQ68ssq92gpyzJDYqWNekvxqZppqmk2MsLqOzNikyIymEJ/f+DndeR6HFm+y60eBLaz
/kH/OrfcKYrD2a7qN5hy2nuhHHLScyYAVthgCJHHMNZFomt1nvuZEPr870//vHfcYL0jpEJXxsY9
2juxhzN50YvlLZuckciQenLCj6GSGP5gwIiu44KRFtZSX6yeP3xlTiRMfvB+IyxQHL20KGijHNed
3kI6iepqMdDhP1Bi6x1tohN3X6yhz2/p2bYnueiBVFDPHr0ljX8+20Vjvy1BqCvMj/kZKhIHkbd8
ywqZVScIs0xXf/HTfn5Lz+ZChLfNSbFyUH//aeGTMeFWnXnz9dKSkURtACXaTXoJ9hJgt/5ff0tq
DNdX0FpIYaF3+v1xnWXDYJhN/0bPJppHPWINS8S6VJoWDmnIiM9NMIVQNL548Ocl7EFhEki9KE1D
8U9Cxr+WcMQYJzGmRTOOsXCIBy3CvuYk0Lg9uPsRHAZhcp6B6r/Pgv/Zyd9f+/NJ5Ln8Kzj30S/Z
zvHT4wU8INJd9p6iDS9uHZEVTMKjlIby9u9P+kON4SF1srlSfV8E/Ha/f2Ec5KRxuiZ6w+IXm5sT
rLCT9ka3doi5UFjGTudexbC6kfkWaZX4L41vRE9/1rIFMFS1cCP/Ymkff3sfsdB6bqx1F7Xz8RqT
wHZFZinnZ6NrkZGGhF8m+HGd4+22i0zcNv0Gyn4XEIRRl45x/+NO9rEupQj3+A8RRP6nRZd2s+qZ
0P9cwoxpxgbSV7P8tEqTTbedy5zy5j/+BsT6+p5wERVhGQYn9Og+gE/ruqu3zo/esujCXbhOBHo5
+a7zA+u7ADf8Be0VP54MJf5FDC8Ii8Q+TL568d/zg7j7WPJc/RJJDQRhTxzttmHB+jsZveUlKqzx
ujXEa6CMl9+TwbMvIfHIq8bSa9BG635R1x0dK+uTIUtAsg5DPgRRd7+vwhiGexdCznrB+BG3Cdz1
LzMPRsUOb3vQvL9/76Ojc70SsHd2OFOI9PUoZX9/mGqFsYclal9LOK8EAvBhYlTjLbrbOsCX1TP1
wYYSW/z8+3OPdjWfFuM5PiyCDxFyfB59Xs9bWMnhkr1Ola373dQE4/wLlx1h3v/+oONN/U+BTnIc
lTKrlxbi6A1bsiFmWqT4lV4QNs3GN2jDnjKvdvxnWTTtwoSwjfz0TsaYSmGnHnBHHqDV9P7lgKOY
Xd///S9aX+1frZTEfoaOFGSX84x6+nhLY0/BNdY1+TeI+v7CsL0dsXHTnZXk905YzJV95iDTN84O
qtgSPGQ9ml0oqIHp47u//ymflpoHmAS/DIMCWkhxvMidVASjO1fQSlQFJcHDH+1FWZ77hp1S/UWO
3/FK40UdXwjhQ2J2VxDr95WW4OHl4+qdvcw2nJtts7KGcMciPZlsmAiK7GjB1v37+/1zYv/7W/NQ
dhE9HouNMG/7aC/JSXCASKd4gUPURBctYuKRqVSA/8W8ZY0XsJ6LhQy9i5j2fbUmbEucDLCxcIAo
Y8vY6186Vqna9tYcJK/hhKelR2SGbKxXPAkjt9oOI44jj3qQsLsOUG4t/32CBTO7O+5IzrgrH+++
DuNO3AwBuwcwT1y6KLDD/gcyauBDSD+wQ822oOzHUWtplRiD3QSrPk6+Q8SWLfIVPbhI2lqE4k3D
BN+LpvyLw0Ae70pKxBCTKTskdFGh8zj6XIiHImjxjXpelCC95BbxQNc7GMdUQ6tuJ10I+Izwbxp1
7uPHiWi4qeN26C98WfavDMgCPqtsmnRcdcwz9KzzOmMIWl9Ka9Fl/eDDA03Iy0YWZy0nPl3fcg4n
syCVmZ/RTNfC61fyPTeRN70InCHxNh9Vswy01wN+cfEXr/zpeODsg5aLixfOEmSPHQ82okyEJYQP
9wkQafaDkzrsJW7gTNe0Ypg4QCE5ZStnsL9WL+9I3aUdmkSMuIcqhwRvErix0enf1+2nvQICJzwf
l1iix/zguOYJ2RHd3ITeUwsDMSOhoc/q6hz2/5jJHRV7X0HZALr7b90C5RXtPd2RTRap530altkB
OJLE0OFeVHLszqCkcj9tcAOxkEcM5dwnF2MZ2mq8+PvrHh1DnEDEvzFMocSjSWKq8fvR4LS+azo1
1JgToLlBUwJ9BXZd7p5UMPEO/4+H8Z5UVTxYHTcLeWK7WATo+gGMG34U4AsMsjpPnOkc4/XR+W8F
1D/vxrLyPNxVGZ8cPy5J4xbhUlI+tDKJnrRy5JupO/WYwMD8ajEfLRuetc6PuegoYgXenut3/leh
jlOpNzSpie7VPEwZztxR/txzqOM+2SY3dDHod/7rx2RkDbUZhIg6Xx3PwAbOCantKLwvrCWBzeRg
hELxIoJtUXtx/MVx/qf3wyF1/dXQS3/qgNKJsfvKIbzvcYWeNxZ/1K3sHG6upZLTIenC8ovq4U9P
DLi1XARpLumzR18UD62S6t6y7hVmkt9KF6nU2apaTU4GZ23dPQyqvqiAP28G9ryHGoi++Q8DgwKb
FDxIZ+d+QAuxbMh5aZ+reJZ3duY7X2z4o+5iXTBsV2r8dX7M3Xy08ZYSmMbtpX/P5ZMfqmzsHn3+
ccRdcfLOAhDzvcfw6Yuf8U9P9RlrrVsd8PW4IhuCTuLyO3j3bRKA6CQlAkeg4+AGf9fiCtNdqwN0
qp3//GFdGjVXESUJYeATuiLhFGBTUpn7DiXvOaCj32M5YzMoAIFLvujbPi8cHgYTAMfjdb7lHdW3
uqkjtPeJuC+cxrmLyqp68FYn4MSGkrh0i/dF7/qH51FVMh5AVEShe9w25XW9jE0cLffD1IZnCW3p
XuK2+CMpVyon9O3g8F93/lq+U6ESXM2WPB6kibQhV6w36j7ppwDuGNXJr3ioEX5jRul+ha384fV8
l2PGp5wPQuwKfz/ZsPFKfCep1H05FIYkk7Z7gbUdnmJsZ+8xgUjP/v52n5co9WLgSawTPH7B4Gjf
VwX3FHk36l7gCfk6Nc1CWFcSXabB5N3AAo+xYCuqL3bjUfXFbnSpJJh2rAOI9bb4/SVdbEFKM/ru
vY9frE00BuO1jU196H+xOI96238eRPPBeJehq3CPm3oYgTlymcklRKhZblsrGU7quUqvLTdMrkVc
F7h7BvqckOGvRix/fnJAbgmHODXc0SvaVozZBVToe9XZBfZKRT1+iyOVXHSFsL7b2ShvbCgKB7t1
ii9OnU+PhmROV43QdUXMPu2Q0aAa7DCEuHP6bOgfa0W5useQrJTJqe+HFTCRKUInOIhYtVlLytGI
o8QXf8Snn5hBgssfQAu0ToWPKx14q61YSrPc9aGfyjOVozw0wPxE3n1VzP+DN/6r91EgUixffmZ6
zRV0PTqCpsUFBgyL9g7LssARLyP06uo0G1xUYHsxTdgJZGE1uSdoc8vqR123YEDI32uMb+GSAQLj
xpGhVd4A2+LDcRKIBZHUZZy3i0bKgH8GTo2dsYrqBa9j4TEVK5cwsi8Xb5JBgMoIfbK5iPNVWLlr
lzSczvBZhTWJCQYxTJjJ2bVRGOq2noFGI6k0ofJiYO3hjpcXY6S2AdDwjI8yXEtnH9Zdj4HmiMHI
GlQWWJl7PvyPs/PqbVtJ+/gnIsBebqlmyY6jJHac+IZIO+y989O/v/F7Y5GCCO8CZw+wWWQ0hTNP
+Rdr1KJPZoOcb4l6Beyd19BBcOGkemVp7crRCaTCRRzdSoNND1Eue4gbQ9ABep/8Al3nKsD6i18D
3ru2Qx+vCx2Rg/DJTwiR+TJ0NdHbg53kOZ43o6Kl6JiotSzBvHWk8afppBAHbUiK5xwECMZLSKU3
4d92qIT+nozFg/EXyY5yeDQ1dLmqjZw3Hr8feSxscBAUa+vkuc3wwUAZSM+yGnxSaYZ3Uh0o/l1n
gQh1MM+BGjzgUiNriEC1UZR9UsfOrMkBO8gP5uSOnWoVf8oG3e96Q7MbIRENTSeUQv+izF6mP6XU
xN9zk6AqH7XbDKgiMHC2UkpPVVHU3R+nVj0Va4+xqwPjKNcRlKlv7HHihR8Nii0CYQJi0fYhP58X
Wp0YBpVa98a5QE0DSmKDGgGyDfV3qFX1Si4lrpTLz+AtsbD53BTe5PnTkTjlQAHVy75ABoJq4hWW
dATz1SN+pEJSWbEdvzKaA4SD5JlrXCdqvLzD8Q2AKYu13xcOs6Tvw1hD6qH1kWE+pilp2+1navEs
WhRlNQpJ3Esqz/4sfuvD0sSI1+8+D3kbKD8ToSyzHfgf7H8OooLptyqprOblo4Nyj/LgEzaiIrKI
o1IHBLGhl9IZuvPwSYoB7rQgU59hQYYQZLw4Xbu6F4tqWdS/UToC4cLbMb/JQJv5OTgt/4ujk/qG
j5MmqShShGbXdv1j1Jj0Jm/PcTki6ylScNoeKgiS2cKa4DlpuBpIrcAB+KYWlfys+r70gG2U/Pv2
UItQA/cvkDGEpRT4VeZ3eWLyyitlJCfMc9qF1jnhaG9NOUWiD/4dgrFF9tdBMH2lGLecH7kMvh8G
VRUaZ/N3qAc8klp1Z5w7OP72X9rQCFuhUz7BuRhivyjaj3/xBnVeoXnG30XF5XKW6tBrUW/E8jlu
/exJAZRNFz2hSgwHFNJM8uejiyr69lRRDMra+qI110mxJWxaoVxkpfIagKbaZ9WU7vLQTM5jDizU
QKl65dAsd5ISuoaCETVH3vd5DB4PlA2RulPPI4JgoLwt6++AuO5zZPX6Hj9lQPLId8crac0irqFC
ZFFeoLjKdQNe4XJlo9gCAel02tn3LeN322cwpJpR33AN9CP4vLzHDiRvp1+Fp0qfbi/zlbGRLlMJ
5mjT83HOdtXRg9404kk555nmfFNRCMnc3jOiZ6ohIIpLy7tTUgxInLjNVg7UIpKioU2qA+iK+wD2
x+yz6cyIej4qkWe4bOGTIvsO1iAqfLmVCsdiU22NrhtAc4fN5d+zcWBHwWY2pemMqFPwu28c/wXs
GgV7RTBX3KgrzPsCydJvt1d28YGKYekEybxaEPPn1XK7JkxDA1s+6+Dsv9dRhSFb7ents9b66uvt
sRa7aIv6J3VGS6bEAabo8gRZqVokcJHGc+KY4X+2D1sAQnGHX0brew8BQpgvYH2dRzRe1ZXHefGA
ISBK24nyPOkAUL35PUsOaXip0p0piOg2DMisOwYAvJ4HW1B0IyuoDrcne2Vh6bkIFKJFAWnREUBA
q9UQ5e3O0OsgRKlmmbQupMD67yAek9uDXVlZxxZvs8oHYhAUXK6sV2UpeGyzPRP8Wj+nIdT/VVWn
/Aa+mhKA9trwH0Wd+OiBTf9oTZXZUZhDsZZDu8Rs4RaBWENG2INKrgpPYaqcZjhMjtb2sGUSa7Vh
Ol9Y+nicIBqJBnVVB6jl5VzrzKtCrKb1sxHR23RBIFug4Ye4y3Y6qO/kg/soqo1EISR0vF+MOhsu
7WTE6SZDPrco/EDeCMyfgzaMaMUgInl7F+eHlKFAXcDzJgghpZpHWWboaRjgjOM5A6D4ZYIQ7Gx8
fFtDYMy9f0bqr3JWbh1FHPz3USuPCFwnjZlR1kEUZvZNyk1cYxxX1OfJGzFr24FzC9RgY9XlpP3z
bCQkFReRmATNmEIr5clDViEfUDjoRl9qfllm1OrBptWQzV2rMs82mro5Sp6iEkOPCMNVW9zM76rM
vhlhi9Mq6UnSEgO1OFOBiUSU0TsbclLUVm+v/vyiZyVIE1gCHnPgtcrsjYnA6AP2jtIzpIVQ26CP
nGhkmKNh724PpMwnRm1QBr5qADShGrpof/gZqPVIqoRvlafudRS+d85YmfTacukphHcYIkH32Uql
+otnlPK3RpaQGCV5N/eyheaglsXdHq6o/GTKfroS6quzu8QUvw44gmaIvJ40Zn4i2mYytaAp751J
bT97ZANo5gDYwRgG7ewsarA5wR+tOZhKFW07DRdROUSzidY3crZIOG/spPOfp8IZj1jWn/D1cE5F
m8nQZbwcwthEfpw5touEwBkB55ZC3vCa2PzlOHQhb0MA8JJIcbSD4VeshE7XZqcCU+Oiohu9LO33
k4n1mWMhUIxGXuo6PSROqHG6tFetCj1/xEGhW9uRHYDpNZx9oDjbxLQqGOWqvGu7BtbAaEjV57wZ
tUMeWepn9KG90LWtzt5XFtTIuhYqyNBWsMtEQHYYCNIKiSZTYSgo7PHO78MBv98ReXg4LsVa90Kd
3SNiByko0ueSKQwzV7HD7z4cKdFkEvasvjfCuvJ3vY9zp41M31bGe2xbCwodeCIc0RLoCG6qo67h
aEJ3WzbCnZnj54YGrYbjrB/uAeTqoNpQ1tvI6Pqit4qCWoZ27gE5rADi+mjBToYpgUJGs0O36V+D
aQNUN2Na+T7FuXt3U4GYokAKKow7ks7xohBscG7g/9UJBQNQ35PS4F/i58lLgPQ/EmHd7wDEdrBy
P84/VdJOnVGB6HAhC7jM5VJCTi51FLD8kwMAuoEuNQAMoiNE3c+vt3IrO/Gf27fDckQAWDLAQYHJ
IRGdvTcaSjWB3ZjeET1DbiB3kPh9GydKTSS4S4jT+kpFfzkgmQS9NXpA3H2aJk7Tu9Ni4sfdmrqe
nnIkdb8Ydm1+RVhAfoXPkh1vz212xb7d6FQlMXmkMkosL7D374aSJsssnakoTlOAIpBLt1D5pypl
vBKSKGJXLo4KYElQBaoD/NayFlX8DGmruIui9BQSanlIOdMJldStXSLJ+gSJJ8CUYuo7W9uWGc/s
f6Ovjd2ZdHKoUyTFc8r8kdf1bYxYT4OI5+1VmH+evGvUZYGPEhkK5NdsFQxqjCMw/eDkNTmNt7zw
BLutFkxgOK6jHIy7jw9ICRgpd/aXjHF2o48jdlMTOvQntJIG509tlHa6rfMkis8UNjoTuYLJWvtc
r+y1IWrvOlBKYH1vEJB3ew1RAa1WvwtPKJPGw0lV66Z5QCGnX9nsK6vJO0WRj39ETDiPEowyB93c
ovTESxVTWtDz+7y2DFT/tfSRNsra9bq4h4Cqg5NnQYnQRJ3h8hCPVqYRo0XYHeCMSyQSR68w/5oX
5JbtfRs23wp0iLa3d/DamHSkiITeDs48Nkk66IPY04SnuAKhgziCjM+8IheujlI2mkeRvMEJO326
PeqVLQSyBwSGHJHe9Dzr7rAk0Av8Lk8OejMNT0ipJG6CTtvKONe2UPTABAEBaPW8SGQVNAdIFeIT
jhv+k1mXdnhnoM9j7XoFpc2NU9fd99tTu3LpcctaiINz29KnFX/+7nTGMcBHswzik6l2ZonaTtf9
xxNdvCaJA93o9mBz7A85PSYSBHsWgDRS33n2WaEBHmoTYRBXbVshjW91qfSS6ya6+W6Vopy6Gwsz
H/bZYIcDNX4nC/DHQzssLrZm3entSpC3mL4DFAbeh+gEcpLnO4uAvQEPP8TuWQ+zp9GT8abjwovP
PLvTGqtncYzAcwPmps3pUOrkCrpc62jQe6KRaTpVKkpEm6wdm9MY0P5beasXHwnjEFMDXrYRJ10U
+2WpVfQCObmTiu/mzsy6fgeSXUWSqB43PSotTy2St/vbe3tlJaFHAeJmjuzy/CDhSVBitxgZJwsx
HmXv+3gPbiLbRBg28nBjXJnjlbWko8GW6UBh+AJmV7lW57iuVaF+amJF/YLRDkp6KIyn6co416Yl
BGKJf2jZ2fOsN3RQ8Zuorp4cM5OLjRaiCwtPt+29jTEMzsoFcG003msSX0gxAvt/eUJkuWmiOsKE
SmmI/9x+kIt/HqJoZ+gOwUrjZLmCgMDI6BVQYAIPNltBkAOVg4WJfYKHXyenKkYdgs5WHHw0rOJh
B1pDAxZk9RLyYmIFyoQV85QY2N5rFvxuF62WYt+EbbUSMy4uUMZit1hCkcIvsF9xbuEumKjWSatT
O3J9Q3kdzNL8moPT+gHSVN7ePvTX1hDgAGxEqmXOogDtYRTdpblnnVBcShDjylHj3nFz+ub/MBCh
HHVnvi2C0NnB8OtJkQj8zVPhFJm/Y4BU2gYotBw+PCFKg6TkJvgk+ADigL57DrwA+WlOoXaKtYpH
QRvHVHJ9VQnzu9sDLU86JUGk4QUMnq7PHK6D/vfQ5Caw1qQzpH95NiK8YfeBjnpSg/7RhwcD+8BN
QdneBH09mxVK2+gjgOs4KRGyjok6xnDzE43qXI2qx/8yGHUXOj2QlRYQL6xeErwPDP1Um0VABh0g
FHrQMg/SP2JFcbyykFeOINVcynFwJoG3zxcyiFu7NMuKi7Aeom+53TitO6If9OEiFLc7G0YiRgNi
CcyjQxXhiJVop37SUDpWepzMtsgmowU2ZR6ahbe37Mq0aALSgKQOTbt13kRGhTcVVmHx/dQ5mBhF
mR08YhYQlivjXDmHADXIpg0og8irzN5kPc3QtcF4/h4lJiElBNT6i6xP8h/NjMa1NbxyPXEmNEoD
lEwsQJWXX5eP8i7uGH18z4OGXUjc69Gn3h4QQA5Br+O11Olrp/HaOgKoEsErUeWi72jHKJ9ZUh7d
Z1OOakdtTUb3qmZFNH25vWHX5gbp0qDSAkN70RlHD2E0KHWFKOBPKmLVGeFa+WgLhesUqAQ64bsk
cNRmJYe8ElJSAyboYEmBcJO7X66p3gfhiClQfh+MiAdatP5jECMuFZIR1fqJjOmAOVkvbcFsRPib
JlL2K8vIyz+jnDastB+Wqy1KI5ReCYBo2S8+RmMcBlSkk/tC6ZWnpLCn7w1iof/dXuqro4AxUsmf
IUzPW1VTiE6hidTKfZ3F6Z8CL3hrM5Z18fv2MMtPA8CIKcr9NJCXb05RlV0O0S6+pwUX6xssemxc
EUgQkK3WPtg9ITPQ6PdphgxkWRY57OU2pumYUvXVvVNuIQW4QWve/hU0Yxht2kRgnD86NdaNV1S/
zjWr+x6LyDizT9IQ2kcso5T/6oZGn9vg/mCuDLbcLlSbmJdI6KCZLcJ+KswDpi3jCSlFudx4U4Wr
J0I93coXuNwvUeQE+M7XILLV2RIiiDbYWaL1p6ws8qcoUuXvXKD4KumN9u2j62cg0ig4HEA1Scdn
F5kEngnhxLw7UTidoDR3bYk6QTzFz0Ef4YJye7QrCwhRjuSMvh44pnnSLxUpzadJYrSxnIBaOU7x
UjRyO25vj3NtAXVyfFucdtKKWZDl0VgxsIDqT6GVKb8TTBu+j2XR/1UJvf7dHuralGhPUt9EWIP6
3GyvMnTQoQECg9PLMPts6UCJXbn2vbVUcHkrE8mBjoJ0KGrg88jHkXMKd007nCy9Do5hVcR3mNVZ
nxH10c4Vsvv7/2FeVDAoDYn3Zl7BwMdTyxDvGU7ZiAndpvKAumLw6AfH2+O81QYvKps0wmjYA2ej
8CRqeZf3RQxHD4edqT4haChhX+eBw0t+VE3lBOhO2ohPf5JBaBdI6bcNVxmaV7UvWhSGX3y2oILI
O8ND2u5bZVSIi5sVVk3/VVNsNH9xJSW2cSMUG81/jVI0SXBqY8qE3x28AivlgIggRcvbE1oeCBIk
HEW4kGRRv5s9Yxp6fzgOm/nJxoWkQlC3TX0MBJBHXVm5K4fcFvVgyh4a7er5xzRIsE/x0qxPdc0L
fQqyzNTrLem7FaIkjyJ2ugbouHIGoYGS+YnSDwi/2WfleIjfBXRWT2YQIGkRTIci1NHUsKbc2dRI
jazd7ssBCemorqN4gETjohRRNaNvT3ownZQ8T4G5IhJ/SjX6iQd/KGAvG00h/bm9fctVFXQOQnCw
ZSIIn33PMhGVnHiVfNLwxkIW2UnLbFfVOnqzaNgnycpNdeW0iIoVDXnBcFpcH6BYLBAFkXzKJ5Ib
V25S5RncodZsbk/rykrSD0GFRiABBe3o8itTJ9yjomIsTrLtT/ZWGnE62mENk5angS7xLwONqzUq
3pWlFBkGzGhRKKM7cDkmblOdj/FQdho8/nWotCGrt1WPF+qD11aDvrs9xeVwAuAoAEewR2Bhzj88
k7OptPJ06uQMcPLgjcNBcRCQdtGCUp8+PBhxOG8nZAMIOfNgNQyrBvRmL5+qvunojaohxjpYJaa4
n+k18rMfG47nhbCD5rXIboD9zCr0miJ3SLt3GlKJmdPudewO8Mn1i+40hISWK6PND4t4zP6/Ri56
OYtSGUqtBKWFox/BM5X5Iak7VJFdpwr88qtaZCgZuYMiBeVKzL0cVgVyT7kCUC4kw3lTR6eIFQD/
Vo++5zfNzjKrdrojbPV5xyPk7p4jxE7rlWbL/APkeqFAx6eHSJc4B7NTg9cT7nljNx6x8axw3oZe
jvPFJAEJuL2FVwbijUN+i+yeRuj8awCJZ5BBad0ROcrQv6NgXmfNlnwffYKVL+HKQgIoIvBk8xht
PqcWFX8LCe32CElFn149oxkgDgxS0Vcv+Jv4+qFAbSp/uT3BBQgEzSWFSAjKBBcnqzl7HrDakZBa
xt/CwyBSK+/8wgr9fyCDOr8EqD5UsrbFySBrfoN7GapfGEjh8eyWQaFNL8gjNfUdSpRl+DoYQVqk
n4AUKRUsMCitGEJqvry//YPnF4b4vQJMT2XdVsGvzO5EjiBxB0ZExxy7nnusG/GMn7rka0ql+OuH
h0KTgpoL4yBtaYkde1eN43PjYs977yiNdXrEKkE2D+ZUOriLJKNjrIQgy/2nGU2eQpWHHHbRlG5b
HFGbHtRNDR+h3oZNo79kVYtdFY5iWbrPm0jNVh4YsVjvwzgBYyB8E2RIkLR0DmYznHLM7YzOOqZ4
bjTu5KhYWXdxemfaWXuqpqDYUTUOD7fXVfyt81Gp+RCOiDtrUaJLfEvBZDO1jrlp4v/rUr1N4wNU
bzkJcWjCrABATC1JxWc06u3peYxwy/nW+PAJjrd/yQKi8tYQExhQgCoi7Z2dpigmrMj6oT9iATBY
5wC+SgKxNil6HJDSjoBxgwlkmX7zEROvzS2srbQ74qScRSbOUqUyvFCaC7S92vDE/dGiLpxcnBco
+uwlacKIsY3JX34hVSxLTwPQqcrE+WEY5c+Zj9LMS4fzjP65iDyEUJHVdvT0oXQ69Wfl46fxVaEJ
ma9gmBerzykjPwUpzhsowMSXex5XQy0P5I9YxCGD2Ww8pE/bv3TOqmlb81hjvd4aSgljKq3zPT3R
RHvM6qjz/ZXDt7xbUcxi3SkEOKiVzOFBoBcV39ZS/2SouE288e3HQ4/llbpyZVwZSIjscH+LsjAp
7OWM0xbKr1nI/gllFNzDC6MwpHur4dHa3j5Oy7sJsiai4+hiCpuceRMumKRMx2PTOeK4SkfVaWr1
y2AUaezqUim/fHQwg0IwAZoI1WBSiFm/u536Oh4mojL5WMEW+Yo9Sh6cLFJReT/C5fBW1nA5NaRT
CM8ES1vgXmdrOCmqZ6QUOI9Rgwzi1yT0GumHaSEPeB48qRnXCLBXxhOxE1kZEjZ0NOfjSQMpC74d
R+hzkYkeNdD75J/etKOBJHvVeOSUt9fzLZq+vJaIeOn8ocXkkALOmzwTriRxozjFMaxlzD1cPk+n
3zc5OMQvPmbQge56iLND4IvbpGlrd1LlJnpFJ1ookBv2iGEJbtUtTVCskWxMIpRBD+qjR8U2Ng/E
uZRiMaNMkl9qyd/04UCMeIgCMO190LuL1yrLujHt4jI51o3EQBAsp2qHZrGS3BUkhqXL85VpKyde
hLCXaybqhWwPgghAJ+wZhqipdaszsNE9tjn+JulW08fJ+YbRrgGKUvX68VOlmaP1Ihtjlj5hHR2H
/cpPWJ4UjiQpBD+B0GIBzy3SZpCRpWmPiTchO27HaJi5YSDjNu2P+mCtPF5XZkyaAmJTVL05L7Pr
k76mIpW1NRzxbY73XSFjBKX2zh0eAMaj0oR3chI/WNxiH+wXO7RJYNcD+OH+hs8vluHd5x4UTWPo
odcec7/CD11N0kTZjTQv+pXvQNwbF1vKk0ddEckJ8cUjQHo5UBvZ1ThIGFE6CBids1EvkbEmsxj/
h3GoIDEMxA8CkNn9BbQJq0e8DY4SnovdBu5sRIMAk4uVDt0irhLLJRA9vO7UeBzx5+8WrodYkkRd
OxyxmDAPWl3bf8baN7+XeJF8qfK6XrmXl+vHAtKHcED1iBRldkA0eQJf2yjVEZqX+kNJrKnddMp6
cWBx7jkHgtIuRiJanF9XXSI7Ho6e1TGqK61wIaso56iMrXrbDRAxPvqViVOHYhZwFlgzNDxnq8hL
HfdlUB2xtMROZTCMxDqh69JOW4jUq0GKiLsuDyFBCjQS9Kwom9KrvhwOyRrPq8FEH5HD96E80Mxz
bRqdhqvWWf4ljT1hcdqCbv74PNHNhvjETUr3Zd6QRB/VBpDopUd76MsWz7zWDvagGtRnitbJWpv1
7RmbzZPSnADYUs8XenSX89STMZBAiSbHVK4DZB4LOPhJuR+JSTvjmE2N5jwFIBqyV6tHqavZ5Klv
xQkdvTo3u21cm7mFQSHclwIOe2161TF0vN5fufSW3xCS2zT4iGFF22HeWENKBD8hWUuPKIBlVA3x
Yw7uyJgq9T84UmDyKlX3ipVA9cqgYizOG2mxACtcro0aEJfHNuE2S9T7Gx1J9W90y4YQ96sc5wkz
S7t65VK6Mia5vlBBfBNvs2clm74r8BMwbLxOcReVza3VxRZsBwlfH0T4ExNhup1R6e20RoC58jVz
V/A1o4NDIjaP5ugUxCMysuVR0srg1aYd/hAlTfoFU0vroy8JslcA4NCbROuRe0N8e+8uxI7oodGH
tDr2cIHxfLH7RMG2jNQkzT9ap1FUSkPEqHT2ae3MHy24OCjAmTlccLwafjdF5GBML48rjNDlpnFG
OG0CQUA2OU/i8IuxenovzhGn+firVrbOZwGb3au5qd3HnbbavxQn7/KrZTCIigIgwQM2TyiqwGu9
slDto6xOyS+zxaJ+M0xAGVYypOWh0PidWFgzCrfuvCuh533V6aPuHLW0CF5TSxsfDPzPgoMT4rWz
ux3/XpkUOvNMiW4BXP45BVzTitBw8EM8FlIZ3VulHrzybCcrr+NySgDAYfVw+ijbkYXODl8QlZFO
nHPEEiQ2hPKE19FSBMiFR0XVdB++zskw6SiKCo4oMs+G81W9GJSpto4Zktf6gwVrNsi2kuE13V2W
h4ORrVwgi+xa7BhiK2gg8d9Agy7nh5VLQLYZmXdgLsIN2oLm165v2tce83ZXKKAeqlpcJY6R/2gU
f1j54BbLK4bnH9xfAcQZc0w/ynwBDNPJvIsT29uXtZKkruzU9tbJtfTb7QNzbSwBNsH9gbSJ6V5O
FYkUKY2LxrpTcKdFvrYjM4P3nu8mKQ9X5rWIutlDYgFwIdSMBO/7cqwp8LtGhQJ056u485Rpach7
qpKFfOf3RYvdpy91gSsZvE97I26VaeUtujI+ok+8fxxaFBTnwVYymhWc10q9K4Jh/E49Cm75kXWW
SX1GhYho59tGVz5rFPqrBvuXZEpW6oOL5ebOJkoATYSEKTI36uUSWDGuOGSvw51aKLG3rwwc709j
bKAf5upF5/XPt7d3cau+YU949BHLpVQ0L7RabGhrGn53iEx/Ont67N+1vp5tqem2VAWt7nh7vEXI
R7TFMw/sjKo6M51l/HHW4OzTh+3B6ALv0BIVEOsVxc6HvLGBOaxg6FcMu9uDKldmyaZysMCiUEyZ
H6zQxosp8szmkBjKL2tS8PC14vprDBjyhHONsg8b2/oUKuZ3WWnyryhxdEel4YWJszrTt50plwc6
uf+0SKl+WLE/7m//wMXBA5wpyEPiOxNswdmqAEwo41EN68PgZRYSdQHXSuz6UdYW6kZq006rtn2v
yO2LkUjmtLVGudfXjt61HwFlXkfSn31Z9Dt9qeQ3ZlJ1mAb8vodRf2hV0FyqNng7rdHsjT6U1vc8
1bWV7VmceWaPwAQaP3B3eNzFn78LVRycyjInTepDKmGBMUR6tw/V/o8/TflKhHvl9L3NjZsMZOCi
D4mPC9hbo64OOZgTzOXV6YDHrfWkYBmt3RX2YFs72iSldXd7fxfnTywryE7BTCLUNWZftR+qYKCw
lDlOia/oCfKq1JHOuLKOdk/7BSX0wvV7dmZNaH2xtAzsINQHAQ4QDOWby6XtbMwHnSKKjniAocqk
1EiRco+Y2l0ZyPJKyKksggvo07Q1mKfoLPMWX45mN3ZSSj5mwI6S+JsmSCHDofpy6JXgbwmB2w2d
Wt5hdFy42RQ9JIbzx6myn7iKpved0knuCFl25ame0/MQRhM8DQoqdC05Yab40e9Ol973XYkDRnTG
HcocfiFVWDdg0HpQXr4LMg3fYNzUcSM7UhKpeUnDNkCoZrTkqL7H1QGV9g3+Dp7xLejN6vn2wVj+
OgFD4UQApwe1QVJy+esw7miRtArkz6Y3StA6OmWDoRX/FUzGT8/Jo25T93aKf63eg/+tcqU41fqY
fqYAXfxoa4QeViqMi59EKMpJQ8qEQEXALcQ98W7BmhLysQ1M7KH3lNKptl2JE4S9DYTdULh12kEv
IBe01RjcFWXnJd4jvhh+bLqKVxX1Z09Vu8SmNqeFvbyXB+q68m5l1Wbfk6BSgMkA+UTKYYLjFX/+
7icGSE2jJKzFnzxPxZ74e6EooOPupEaSnK2FgVDY7SS5QlHATZsudKLNGDfZP1UfHO07pmhj/xj4
wdj856F3qu0TQFp4m+cYDunhhgqkVT/SskATYOUwzj4QfjdsGkClULRoHAAfvPzdtVIW+kRp4wGZ
uUA5GEpVGgcUkpKVYzX77BnHEYR6YS4B55PzdTkOgUuDS5pUPxSpnSRu3Wbtpigk/5dlBc3KZsye
jbexLG43Q9D3xbtxOVbac3sjc98gDWT0xUMx2il212aLCsQnm3bF8GgZgxcFm1ErE/nH1NlY367c
61fmawK9Y7qgP0F4iT9/dx5SpQhRyEjLB7yDgkfHzuXKxWuyEqmH1a4JTS5GY+8coHEOCGzC/3km
iiYB5kR10D2Yfut50abCsdA5mrrU5iYagGnprcSlywGRBSFagtb21gOaFWutzG7rDDeyh6rv1D/q
hEvuLtCU9GdlVZ760bUEKWBx4eFnB8UNseHLtTQmJ7AK0ykfqEd2vttShvkNpy78FUMQX0ORLWdG
XkFACw8LGsci4o8M1ZuKSlPuKVJrX/Nokp8xZm2+ovOhfr99aVwZSuAloSGC6FvWD9SiCoNab7X7
rgu9J6ewbUCTnp88mlOvrCRNqnjp3tUOQPwhiiCIrKJTuOQsgdLPx6hupntvVDCvc7GWiXTFrRwj
bH/WWSCrz+Q1RvMptM2yfOkKXE56NwakEWPKFaWNfY+zI8a7m5zPe3jurVRJKoRnmr40XZxDMv0l
p8BUaXed2dZFtoeURXd6E/t5nxvbzMIbGYOrduqUY2RLWvpBSBczBAz0Jh1D546CzOyz95o6sPRe
1u91QotwY8QN6FpfqXC+rUHRNCs353L3yOwFtZuypICyiD9/94VD2oonc+imezs22gKZTqf7QaEY
75a49P01Qse10Uh3RccJyu5CM8UeFDQs5W68V9JG4WHwy/YPyjyocZDhV2vlyMUNKoS/BRpPLKMA
Bl3OzbSCzBFR7307yRgNVmgZma0nbSI/bz+lvRrea7GJF7ocr9UxFu8oI6OPLzyQyHYXgFg9csoW
o/uBY1rpnkvTF7pwKVvfNJyhZRctcGPldlm8gADMiYVZUlEspMl8OdehQyqug056X0bq+GOYDBSj
4FatQceubCDgKu5mqHwc1LnMBP6UCIb4Y3Ofm435zAtV/dQijeJBFQELXzmbc3qM+Nr5B4odsYjo
4M3SN1oGjl2ESXMvq4kMszvv8mGH3opXH2XwUtjH61pmHBTL02mtqE3a7NMqtZp0k0khxpLbj950
nCQeCgdKF2qd89ff7AzTI6WX7zOnjLtN5eBDhx10lrlBVCR3Hx+MWhQASASyqDXPNjSPLRtP62m8
R0FEOGcoNljZpk/Srzkieu3KUi/3FQAb2r9Q6fnPQva0NwKqzfi43neFkiCYkZgjxu5N2+5VL6Iq
dHtu4rdf3uLEUGBz6b+hNcyhvTysVm+oYxmE3HEGqkkpXtzaJshtZ2f6yI97XLhfpipX/94e9coc
cYYUYBn6pqhozE5Tz9sb16Gs3A9OrP0D6+/nrtkW1levHUgXPz4Y3mCIAFokiAjnX04RCqDHrevL
sOUk+Tve7Ua6AUBYn+Ckxmt2p1dm9ta8R2ac8HRBI/MLdDrSAnX8qYt0TqNWQl4znBrZokrSV97g
5U3D509LiYibLsgi1p5w3ijVeDAfFArOxmYwA7l+7EbTN4+3l5DQfX5O3ggtNDIpKRAZzjOm3J9Q
/3dy5QGCcqH9FmIuxldZT21jIilKfDJb4GGphZds0BXaPzvUbWnHzLPxNZt6Ww/c1h4mJXAj26ja
HQAz2suuFowgiDcDorvWK5952H+nXVbrL+TZtu16gZ9oSEojCNUczQL989AdpmDoGTRux/h3FJE5
YaXeUez8kVaYS5wco4rqnxR3TCztk7Sia3PANXpqE9f2u66yN42i+2PuFoVljfjQdz24OLeqYfNK
LvU1qz0asc2hdJuwIyx1SzsYq3hXRnFpjjsiLLnx7mItSULUhJQaf7+tzWPmE/8PkD5wIp9kvWjx
BuoTiQR8LKPhG722VE5cyRvrsr9T6yqsAhcX8iF4TIDpBOiWc0B0eTumb7lM6fla9CUs/Eb/G2F6
NAQusklQSj71CTVbHHw51YbqRlQdsP+SEH8Owm0PLKeFaU2E6CUbp8cILd3mgRGNvyhaUG1CpFFN
h3ETGBad2WMl2WX/FJqpWqYbyLFdbm/LqcXv6Qi+YPS8I4eKPsoWyHlqZLu+zdCY3oNYDYMvuo/I
eHZKB9WPvprlIDsPqWK3nfWYlBi7ahsNdHOvblQDm3XM2kvclJ+0ps5x+y6UHE8+j1Zx+zxoTjX+
DOUa+PnGihq8myijlDI+4UghI2uJMwlHTNnHRAqp/JwhOaajgD2EaO3sIjuepu+pTXI0bMwgsZR+
N+mDn4X70ZSk5L8m88Ze3tpVXxcPkzxZubrxjFFt91aMdec/L4vkDKlgluRcOs6AUHkRm3Sm7nSr
yb0n/KdSfYsy2Wj8EkWh+IzHaUbPx3EkpKk3uWYFtsy5aBEL2KqNgmyF1wRYnbiZE5h5zpn3JYyO
d77la3rlOhZ1SH8fhLhQWlvaOknYb2xYvKb24/Z3u7iNBPCF4McUykGicHV59WWSHI1hUlUPjd05
lH3K0DhTIEPipiqMtbr3HIFNHY5AknoFPSohbD3v8lmBJZMShNFjK4dDED8U2YgSUyJHTbHDYBlh
jB1cydbq3TAkWzr6NUnYeI9CdI+RyIhkcve57JGRUHeV2QyS6k6RVgTtxjSG2Ew3YR6H+Vq/eh4f
Uj3AwkhoZ/EGktHMniIg4KkFCq+896Bve3dFHobx3ZTJWnKfyLFyIB/P85VHd3FvC8lfQFA0Qnjp
F7WLXvWLhDu2ejDxCQs3flz5FJ/qsFoLfpcDkd1SeiYOJVJaQKD6yUopyk3hI86jer8pjNFXD0br
w4S/fdDmqyhKsHQK3yoT5BPz6r7aSh5qZ470qVPjEjdgqSm83tpYoouXbHyjGqtXNYiFfdrtgecE
vjfuKOMJ6BydlEXWpAiM4Cg73SdoS0ryg16PlnwpulQjdsrKVOtfud/rxnDboLSMBFUeO7XVbdlF
CLOd+D/zNbpl5IxGsclyPbP2pRbGXuO2aSL9H2fnsVw5kqXpV2nLPWqgRVtXLQBcSc2gitzAGCQD
Gg7hkE8/H6JqppKXZeTEbDKSRuEXgOP4Eb8wtrhGp2MfaAVKvgh3ltLOfgDv7txlo8xTqhqPXmF3
afOb95N26coj+qWBQ8vgFDVatFXKwKROzspaU98cvfOeklYdr+q0zFRfL3ECDj6/kR/eXpZECJIX
gQ4Mectp+WlFQD1dI4qOFi11/W5KuuTZKkwOMDdKUCBMclcufhFpKqKFBUzTI6rx7lWHtay6T2Zt
+m5VdmvtCrs1ZiRnaNz6Y2lmPz//nB8qSShIq6LDClu01znO+5DGsYiMq1jai8JNkuInJ36rt6HU
RZ2e13Sy9Qj7LEwiifFLqmcXRec1yhfp0CnaHi47RdA65QPpRP/jtBqCXw5qLO+sS3QbqzJ/mR1A
t93ZYHW1d4WkoWcom75p5FAcqanL8TDkKr4OgY7ypRhCMU5FHPt13JTWlUAmJWvPAWKkar4vEHBY
sp8ZPoKDDJc8ZTznl6JXlttRyLYeiKeibZ0dfD3NuZZjG03DdR178TTvvF6Jiz5oc75+nEabRsqT
Y3WO9RXF57RqYEYOnAPUPdHjP1y/NZhpZzR1u6tS7MraxZKXrZKql6v5+iHHFXLT00/fff7k7dMc
dF2VgmE1SSKAfmC9DXOe1F1ZN7vFbOmPtFN9rMt54U3V7I2dL8XVkiQkDUtUdcfFTbJrWg7zGZVx
68+jPvgN489vuozfJOfY0SwBYyVG1d3pXlLtYjN1Hhpy7Q2qac1jgULOQR/U9DXuzGznyLQMvCLp
f+ggI4Qvpni6zcZGHJZYlfcWCcq2A+i167FMuda0ovpZMEQgS5HTeAPW27tAG9Q7L1LGgNtIzduH
acGo0BZW/B1zRU63MXLNgEaBtRHMrB2/xCn4oPbGcF00kbKJCkcGWBlZGxXWVhWk7KtNBMru1Rq6
7MZYInkZzf10VkTON6b806tjSOcL+ML7hGKdMgHtosDh4TNx+3Baqvk41cJru8tKlMo0+/rQjOkU
qE1tp3edlk/6y+cP/f2CTO4J8Ow1urVrgfoBr+Bldt25dhdf1PWEsqtfa0ZrPCsSDvBj6TLa+Go0
dBpfwCOgTQ+FZkUHrniQ9/GlL6pKnaZuvoi6rE+fLKeJMvd7qThT0n5T9DI3t41F4eXcNGZGhyL1
u1SwJx1I5A5SUfpQmdOFMuRelByRme66McC4aOrSEGIZEHo82nD2bfqgYHzjiHOUva02v3aUeczQ
jP389r2/ml/Pa7VNWyHtyEZ+MIyyXckAuHWby0gxdCSlUO/U7lKjn8mfE8XppL31sGs2rie8fITc
x1Qfy4/PP8NpbgDHzQOyxMx/BdZ/mP+lRYVUwFK2ZyKtRue70TjmQRa0iM7Rqm7qTUWv+PbzJU/z
nnVJyDhUx7BkuPiTvHfI+wUQRorkMpqSRhdQuvV2Fbg9hhLXny/18erI4sgb6WMgzvkBd4ESBzSn
1GjOykZNSOPp1B4QynDaTVsL/VgiEPLVROHj1UFVgCy6tjP+Q8ozVxwUzUAvzoujtvSx0taboJdN
+/r5pZ2Celf1IOa1SK6BPEPC5XROMmlqnaRS7c7QASjVfQfLbTzCjWTUNsOMfTRHeJ6+lxbjNQ0/
BGg1ocboWhKalRBdz37YNi0XssWvOPriw50eQWveTu+aj0elscr7vn9PY3wjCrdU5Vkj9MbboOXh
Xk0DbQJzsnqxX+oxJUaqY+J+8UqdRiTSaHYVO4yGNqP20wBBfZu3mEVNZ0viaDiGeHRAFqENu8EU
dHo/fwRrb+qv7TkQcAgmo3CJFRIz2dNGWVJCe2M8hb505LXixkQvXpnwWWVgrqHHWndN4esxzQ4v
AN9rFU3IR07NPjAMAM6/20ljp6NtD6QYZSIgQ6dzUNecc2SJMLNsXBiApo9M35BhA5a7+jj5VNG0
S764Aad3m7Lsl+AaSEuiP4Ye7x9zMYJBLCwy9appJQPsfkk9t/VNN3W9MohmF8Hx8PN7/h+WXFVO
gM6Q2nwExY5GA4SjRtM7tubeTgJ8jSGOB3lGe2Ighkywmr9Ivk8fM8kUEjhrxFqbsGyu91e5zLLC
2dbLzwxjUOV20N159O2cAUWAmUA8B6rbWeX5PFaZFmZ6N9mB7ijpzW9eOE6w69yQgPnrFDy511iX
0Kgv5ghVgSbOrgewusk1fn6q9PBc46rHLy77NHaS0K0IJSREVpQpp9T7y15p/mnslM1Oh8q4c+oK
kfvFuYDkH22XKjH3n1/fCUZu1TAFUIrgEOAPQKUfMGjuDOFpAZC3s9rxocNQ7A3/FxqTReWlvk7w
+pEWGvpiYrTPs6mtXR/jgvQxwj3b9ifafQevAAXue7NW7mq9XNLQlkZpbD//nO93Ax9zHTPwQSnZ
18D7ofjLiymNUl3fKQ6Yre2I0eF9rnjteUkSkoaakxu3S5kUV3PimszvEvuLD/D+uaysbR7LOjAj
F6JJf1re2MkkOvp8yx46vTL7uSYi40pt1XkCwGYuOAv7qt2m6VfOh+9j+rouIGf4d7x5pPofXvYu
hoIcdZG+d5xeeVRLw7uErEEbzYwaEdJnPPRNJza/dbdX0KQJvBUUEEUdWe36NP4ydtWlbG0EoZy9
kTj23ktE+4ZTcXthuB2zrawRs6/WNrvSYd7kz2quf+XF/OGyyRroTzPyZXNiXHaSclrKOE9tWnt7
J82MzQT2fwjgb0RYGxSIe9hOfufaVfZVpvs+zqHFgngIEKhVegvJtA/uKDJb4sKsDOWQDr3mEFaw
u9GVptkN2B0e0OZyHzRkkDQ/qefkRiacpwn9uCd30fWbaairH/CPe9p3jjjisOh++/y5nG5CPh4S
CUBooYEy5Dwd24ChF9MwWPFRXzr31vaE/ZQ1SqYwKPJQVFSb0fu9CTx3ZGV4rCBGxm6AKE7bpVZv
z6i5mfmxNS0GEdUgOz8vZPdjLMvuq87ViVPMv1YjGNHQoD3LdOr9xlNKDZkCy8iPdaraE5t8aNBM
6OvlVkm8aZ8NOV2ryJvyTeQ1ceFrbR9dKbmhNUFiV9VXL99J1FmbP+AOyDbAvRF1ThOqYdAMpZJ9
fmnD2RnurMGz94TAWe5HPKUK0DgjHYm8AtLoM7XnAwGuc+4+f+inr4KzjgUhkOmMdykYTnGyJkCH
IfbSaZ9Io9CzbQR39QF/UYMBmoMZXHNWo3UjU2w1OU6/yDVMbvi/ky2KJdak6qORCAT+4ync0f0S
Qx1N+zxvuy4ocwYzGJgmyRdv3sk66/ZaMRCkdWR3Kyrh/YPPnV70uGgv58Kc69Y3JmaTuVsxG/v8
Zn5YhwoBkXSkWBDwXs/Y9+vYJSKLC5Sz857BmXvpVhPilz4bH/2I8POlTmIJrQDqdO4Z1KjVD/F0
KWfRhZXo9ni+SDRN/LEwu1criqzJZ6j1m2La2EgTMBlD8jEhVNKwPHlzIEorUNs6ceUas2N/M0qk
J9zA7cpEHGZ2a/EVpf5kW9LqMH5Ji/yyrPqY88ewUVLDmZPrZRAWvoAgLxYZNDECLk898JLW2Hg5
KgmLP9ZLnH+lIXASClmepHp1KgCUxyFxOqOYCmYjGcpx16WYcOcrIJDtgR5o8i6yzBaTBgWiJz5B
nz/Tk94Bq6LYRR7Ac2UTfegdeDKtHZmr+vUsNZysfJBIsWi3XjrEBrJ22O4qEU4gtiXEfrVoTa5m
Fw7oV7v4472nfodrZQEeYmeexiWwiZG+4sevZSH01ffNjd3N4LTNAOJ16RiEFmaebvTYG/rd53fg
5AVa74Dj0esFUUfr4kNIpIddpjlYoetYEeoQMguIiYN99xUV/z9cIq2KFf0IYvZjLVvTqu0YXnvX
nMjijh+BzFhMthx8mkn1po1MD0atlTq/xTdctRWBKRBqV8k58p/TQNSi6bUYYnSvB/gJqp97VX3W
YbGX7ExhIAxQK7X2RUw6CRT/XBJoFE0tQAZgFt7HJJn0U6Llnnu99Ipm+HGa5NrBkfa4HSNhfzXU
+HBjqWaQVV/p5bw33OP3q/FNMShjV94w667ayzYvLEVs42WSFX7KxZA2N2pbGs24y5u8wZn28/3z
4Q2ijFwRLqsR3H+ASI7c/WbUNe/aiI1up6CqkgSlgZ7wkjNbD6O4svqtbMwNtMnox//H2sx8USXg
Nf7Aqq86q1dQ+mBtTZsOplaZrx7Sd2SD6pNTmc5DQUK/U5d8/gLJe0KR4NliR0RLjA4c2wuK5LoF
/pJQu01v1ZRJ5m1Rxu3R6lMXcM9oOPTGLCNwhGFt4dUlB9lkWJFknn0slyW5nIVLizBToTgqLdgI
J26nL97n0+3w65PBQQLHvfZCT0OJnSEN1NXCuo3NaN6qufWjUGP1Qg6DeYVFk+IXjJTSLzbBafBm
UcrNX8KpvG8M49/fjkyvBzxADOs2c5rkPh4xCCfKyUOKp3c4R4b3BUXl1yv0lzSGpIt2HBYJ5LEU
Ux+qqKIbJ7ihcXavp7LDHFgOnKZXpWJ58xVFQR+9WI1SpfsMYxY7FGktUSPI2KZKkGaTWWwiVCW0
TdNOeNSNER2B0GunPt7ZXmt1O0arLfoTlqrkiu1X2lip27SI3MXPykmbN6Y6MP4gOewTKX29S+gZ
4genxYFWUzzvsbZP1IM1FmiDQf1X5bHOUkjAIxC1+dsSRc5wjoVfdexd8MVbFy6N4ZeeGKrUt+No
SM+npEmybNODDIHInySp2PSl7RV9WGtZ2r99/iKdQB9ByiBbzVHAwQKqk176SbrWxa3TxG2NqvOY
Ws8ttAzf1fo7STLam+2xb5QbNlYc2s1wi1Dtb5VB6+prNrqWatRAK6ni/fapBou7jVZb7GMCn80h
SnZL44PiSZW7zqocOHSKNdaHzy/6fZhmlk/nYW1zApnj2MUH4/2qg9YZKfbv/ZMWJ26YZ5nzukSZ
cUhiUX11wJ+uhWA3ekU03NbuF3C2k3iR1d4klEazXhd9jOYHkZGGGwCl3NZ+MpbZk1+pW72vdLiF
vCLrFGul/qx06pMzaGxgM0Ridl69ePZ2cMeiDXgUYfrTaMq31BGOX0e1/C7FYmzE1Mkvbu77iODR
2uH2gqRd0TK8pKftFYC0ZYlJQPoWdRC4D9K18nrbA+HoXqYeNbW7SCmd4fHzJ3q6KFK2KxLIWnMo
NvMpiLWo0sjV5JD8qLCVTcN8bCRBrzFqa5f1maiCflbK39Ox/wW5huwJIATlC9Anp5t3qR3EIDNr
eQOUW7JEVrfdNkeWq9p8fnWnj5RTZ4WTrloQ4I9wHX2/X4sMp0WZxvpbk6M1sSwgQm50DQ53APCz
mZ4JuA4m8Ig2lVcqGnXm5US9Oz59/ilOdzKYAMZcjJ2I83Q0T6tXBwh0QYMr+Wn0WdRfeVWTV1td
cTLjutUMaujfXG4lCazKadSQgJdO2xU2lYaDtWoe+6na4FWg9EhX7VXAVwe5TN1XINAPV4frMrUk
2um0u3maJ/dYMbR5aOwFZiFmCSb+VnOSVVejMY5ILVRGt2x/8/JIh3+Nfn/Bez7UlHRWnTbvlDb2
ndktzCPotcS6sxQ7QXy89/rfYwWtnBlCA5JAxHhiPa3i93tIIko8L+RHiW+rGa5JJSAS91wy1Y0D
L3bqr67vfXXxaz1gYDTbKdLZv6d7lhGenY2RGsFZ9ZyhOrNzvfQeZmJz+/3zO/lLdOXfKQFLIUuF
EBB0QvLBj35QqDdkDnbyCllVkqsKkIkYLCuZTzLH+dNUcgBZFyk7LZsuF69PHebF0smOYGHxjN20
jd338xZCcSbb8wZ/OW/cJFORcK+Qb6qNB3C8pSn9kQmRE4eWJfvG9msbE8ZNy0i06v2lHsZpwvV1
1goD/4doyeyQXm/c7ITnTOqfn1/y+9T71xWbK3SACs6hz3IKSOtwGpKJ0XPFqadVarFDeVN1mAhC
dFDKDaZEKIf3ljXbl2ASO3lVTJkORPLzT3EadLnv6/iZlBN1Gvoia9j6Syo8msqqz1TVqW9G8WRI
X0k7OwUZ3DH4qzdmU3u5FuBPKpZ69/nSJzeAaQqa2nRiaG5jg/0hFjFz73BvXVRAxkY6Vy/m4jrF
N5cBnvU9deUsL/VycAsv0DIyyT9Ns56Nfwo9/K+X6b/jN3H9zw3W/eN/+PpF1HObIlRx8uU/HtE8
rd9e0+f/WX/t//7Y+1/6x+XzIN+a0x959xv84X8tHD7L53dfbCqZyvmmf2vn27cOycJff52PuP7k
/+s3/+vt11+5m+u3v//xIvpKrn8tTkX1x7++dXj9+x80uf7yGNa//69vXj6X/N6FKF7F8PzhN96e
O/n3Pwz1bzQTVpAdUzYIgRYRdnxbv6Pbf1t7DWv+A5WbHiSrVKKVyd//MN2/rfYODF0xglnnzYSR
TvS/vmX9zeRt5gRgCg26w9D++D9X/u7h/Pth/VfVl9fALGTHpawgNvbjv+ME7daVCoYWNeEPSgFR
6f1+XUbEKu0GCjRBPT7LM0MBzzyocHhkGapWPYWVkTXbTmu7jeWBqGc+D4K5TnLK2LELDenpQdkn
Wkh/ZvSraUBQtrQGX08XebRnbdtFWeRzReVWc8bbNUPbJCMyzIbSX9hJHAWO24XNZOlhNMsOYoBz
3RrKXsLP3gHkCskW5UX7RDi1j/Gsh7YrKKTN0gloCtMGrULXGhW/G6aDEnXNEckyTuAo3rUx6Hvh
uI/KtyVZJt/KHSugaVBugFI0wVRmoaEDMCoSjNB5TgdPKtN+ypsDjl++PSz9ZeTKN9OqEMSNxmOk
Va+i0KgFpnpfecUF8/ecTz5+r5tlHxd8tEXe2dK7sTX5kA7077Vk2Yss0rZqdFkv8xP3cwik0oKT
bdL7rOps9Ji/KXJAyx3vt41iusjE1NsBMHXQ6HESFi2nRa7NjKQYBPhma14XfXylu50RGnZX0wjs
N5UY8NGunrpEfHezuvFLZQjAKlQhk5Ri06vD01C3cluNTdDGxXIkcG0TOpoba2rmQBvMjej1Y+W8
me4mpr7amPFQ+f2019z2ocxcx0/0GOWf1AwQP2pDZVDvYKIgz0k1Ug6NHjplpPpT1b5qUfRtUqqf
hgG2WYj5R+PK57mbX+ek6Dd9cnAiVduCYbSYrDHeb7shDwHqmn47HEU1zoG1xJXfirkCZ7L1vLzx
I3Vqg1jano/nO3K7Y6i6dTAYE61A4aJmOpV5qJZnCTitrdqixJBzGoDdjZddlx5A94HZr+wLmCUu
Aqcdtt3qUO5yfTr02UKNM0sRZJqZbaa8zPYCiLbfRp216bIq90fG1D5Vt76fDaXzdaZol06tIZLr
7qUs9XAUteeD5bi2m7Hw5ZJ/Hwy8OmnabhVTtDsL8sYq8IN6xFJtU8V9nOflB6LMLcSUipEzbvZh
ovAimXo9h2lmoV0NpHXT0krZop05BZnT7ssC2GF7DmrxDEDOcsjtAb3jTD6Oy/SSqaNyVZZL4pfm
FIXTomdn6lK0t+jd/Wlmlw3uxc85QtkCojf7w+tCEAg6zxX8M7ZQOywd26dSlk8L06aGMipACagI
rKl8bMvocWlbL1Sha4eVmhzLm4bR6NFMIs0H2Ljc1rPYx66iBuY4VwdMd7JLY9BvhDpugILdaiPD
NbJWNKaNzaLTrS+kI7Z4qWR+Mg1U0sI41+rhHDnGn/rYfyOfyMMlxXnYsHNeAOYMDlSn7Wi7RwOp
pC26F0dGAtUKl0z9BQf10UwvXVlvk8m6S7K23BTRLhE5Z/6SQ5wfOxlWFSGKQ3E4gsbv//kfKZEH
Jd2cA3iMrt873l6vxD3twoeeZlWkikCbjZ99Wd9rcfpWRHm5ywYLWxhjDlGFczfuaMVBrjK9LVtQ
BWVU/ClFfBzbxKYZYjmb3NszbjUgn+QgUsddxJ7326lFW3mSYWEbV0ttf/NcbG/mPq6wrCs39gLT
p6wUO0xK+0/YJ6j0alfCi58VqwuRwT5fNMHNK9Tnnr74opBcNK9Zx6gaPkUUIm/vM58ZL9MOkm1t
PeCA8cOx54c+1W2WyRFcljHmPhbYtcSPiB6G1H7oS2AIdGGlnkzHGsABg+Atzid1ICzHDTX4Ehh/
ouQBEItfIpUBRE5f1VD9uohGP+m4tKVGRtYdDmw5yFtVr4S9MI+0h67GznqGqB5AibGQLPHrNDmz
JqQQJc7LiZ7+adRGgGzxz9FYIFU5+aFtQ2206DoBcQoTYzkranmBUcpNWrgPHEhw+e0ayiTvksbn
R6DBhGP1AkS9D8sqkX5cwTajQP+pN1XmmxL92RXIpIRTobpbvF3OYNRGu7L3vrsGNCknlyZ9Lafb
zCPiLqgFXOu0TIPOyJtNnTGPMMHg0cYelmOFzB3Eleyps7kbSxn7UNJnvxK5RITlRWJQc6eIexhG
4hDFLb/qZlfFqAx+tkhi19CGmBoz8lVsdwM88ueU6neRscdFPb6lUNpFNImZDuFiMujnZUzMlGVx
ZjZeGpp1Y+47p9jPZX+jwMe6U/rivBzLIqjNrgxH3GePsSsfxZAosHB0a9vVzgM8iS7osEcLzEbc
aIIgbTuK55uKe2iEuO7fUCWLw7IYnY0CCiqwBkcheddlMOvyuzLoaTA0+V2zWC8O6qmhEB1OqTOM
vGzVwUtlWDfTXV03W1GOrV8WTr1LDONp1qybvtOzMB3rG9m39zYCJmLNFiJ51UzlUUlhVrn4JPlo
GQAxo2UoDb4PH18EMAhDmXiPhYYeiryGsE6FFtE2nNUXJDH2Nhe/d1DKQyBPbHuv/RH3yVmenDl6
1gWm8WzHXevnpfrYNeb3WqplMHi3Njoqm9Lz5OY1i9wVFmH9cFtzZ6A1gliNPQbM/eoNh6/ZJteW
1NOr0vtG6C+vJthzWLf51Si6sLQrETYYlexrOqV+VfRIVruK7+jJt3mCVpgkzk2iLzRjo0ev6pz9
VN/Nrab72rpS76HJMudjvvMgdTMdnlRfdZw6rJhPB4NiBg2YrHNDpJINNt6V2WgdG5lu0+baQLPj
YKd2mMfGsEkWsDvKcq0M9SXc+2/pcrmaVPnjGK0ZzTz5iRZHG53Ya4xmwChGD9BWyDa1GQW26AQO
Dv3eTdobKdcTNk4eMWf5IT24b9qEKnXkhalslYPJ0VMm3n6MjXE/FJA0bX1BanwZNpgoaptMZxBc
G6XHqa77ptVearOmBZhyB+CjG/I27U5ptTuzG8pNIh0utd5OUv2BQ9ZruzTnuTtc67Z4Ndr0iHSb
GjYzTzxtr5SlvhWWa4SVRJ14UZnjVFaIkpw8xHl9XfE4skjuNbns9SJpAn3o9b3lKGfYAEA7ndSO
fvQUDJW7Ac5d+Emsgp3UbNLb1pS8NkRhw6440MtQ77LzxblXYmxLB5o8ADKX7WKLfqvZ8fc6GjBV
yN4Wh+TSZRBKbO9v4zkj70nFHC5icTejqZlhWojm2oX850fuGO3NLN2K2NjObrcx1FY/jJ6Fu07D
brXIBDElu7uyukkGk2aep2ULLCi+4tBrOdKw2nLQBt/RNSxwAcpecxgKdIPm9GihseBLiUlDq4x7
u3K0QBfNzKf6XqEW5OPtd29obu5zDJBb6fVOGUQdzpnyKiq80jvnvp/dbdYKdlnzw5MPse6WgZHl
kW/QEwnhRPYNzeDMFPc51C+/HZ2fmFvfLjP2XJPTpb50tq5VxWiB5SKIKnZJbXSdX131931a074W
37v8cSpIeKyp/jZW6VXU6N8FL0mQFePbUh0TWzp+0WOZnXnpqwUAbi8KgD/AGvIdsO5VQm5+qrEZ
PmTiZWJ8cdZqXhGq7F/ouN15UWp+VZPEwKo9jmI+03PH24CikTR1kq05WKoP/1bzFecm0ts6zFbz
DkiZkibwY6/r/EvXEFOe5g5CGCqU1TjsvKBw1zPJFnMwUB8sea+FHnNc36v6XRavzLLRhz6iBMbc
P6sogjf1nWqCIIvcvtrbU+sPEUgay5yjAPWrxY9768xd0u2U99mO5nUR0MlDeccZUamYJLOPMd00
TG+gZZRnMwBlVsU7d5ySJzPNvs29GWYNQWHuDWXb6hkPMRec7nHzpCxdvrWd7D7q7HMr7nBQUtWX
2bxGi1kE0Fk7P+7Gx4wqjXhr2hvaw0jdto9xDM4Y54IrBroHK2uG1fPjQZH3mhXlQZwNF23H+Sld
yqcsy7aKPbgHwEG3ciJt8VOF9DJNhzCOUs+PZB2W+vyCtMvi037ajo0GuMngfo+4HYcNZjtB5TkH
tassotR8lxjYKnfpeD4aXn6ltPamMYbq2qqTB6ngRrhY2sGsK3frOA0A5Mo+6uvIOqn4NTeZTL8a
SJX6dNraQ/6z965Nb/4xs9/FUtz1bSb8zrGTkKn7g6pHbuCALwuZX8oNiXDQwgDx7aK+y8B6hl5t
5L7ltvcr0TcgzWoDz7wyjLkKZDWdx7HxraLl4udLDC08qw/TrPCq9hdK3MvNMnaHuM11H9WVapsL
7kox+aIl2xkW73lQn7BnyX3ZGos/gzrYpnUW4McWB4pFpadbw8PQJNej3c++W6zboSRnH0co0otx
ZmVyjxefSkAn/xXnv35Ca8c31bM29bizzOZ2ceeHKC4D1dOf5vXPLEZd8VUeoHmF3iK2paHbxNqu
b6Z2W0I4Mhk6qZmTBp6aR6E1v/Uej9Or0U+gNeCXtYhDBQmxoMNf2ZhFvytj7SLWhRJwthqhzW4L
qyK/8pSqDl17aP16tq2AJr4ZGjDfRg0FAEHhLivvZXC126Y1kpDZnwuOhnxdaQ91htGeip2FXzve
5HeLtS+EmyOIwThQiuF+tkwyZ7e9kI5BxlzBMMVe2l99Uicpj6Y70Xtstx3KbqFOxuZ7GPplAAv9
LCrmAA20Z3U2goVhaFAKofkG/xvUOUlQZKp+OZn3OBo9zV4F6NVQjomMC45KLkWLm3M7+xnn/Ztr
Nd9mOXb+VCbUJ8mdtJ2byRr389gfnHbce0X0Oul3ztxd5i3GwaNxngO9IeYWlZ+DEEQW4Tg7ot6R
pOmknUToTMmuygmgo976EWwLuJgBEDhr22hpQ542x4dGZm80JAgu4gGlIDcwGqodLdtmnWqFVvud
YjQK1bG4FUP+jBluG1r2Tl9QM4iSwdx2RbnDfP5+crW3OQFVju2qCBYhN6onXnJHD3vtwo3KNOxM
Ow3doX2Ci1UFXVbeKTgIhYXj7ejkkqHkyl0tl3schaGK1t+1MgvKVIVQnavjwR3sHVpOQOqaPszb
wtkkZAyu8stV87rJ8Eods/61LFFgmEmTE3YA40e/cxs2nMnDGEVOqzKKA+RitbAaVYoaYhRmnJkv
c2LdBFfCtyWgQByN8fy7awjkgRnlySFGQdjNoxdwjw2ApViGkNOHxYm32V05inLL4ahsiEqhnbVP
MiaRBBrFeardIFv5XThxQxWzk2qc0FhBaTkqE9XvUy0NaavTU7fUwJ6iB0NKw7cm0nFnaq5Lpe6C
cagz/KrPlFJ3AuYZZajoeWjpm8xRk/PYML4pBiWTXhfJxjijYMeQbM5+RkvyLRPDJs1HI9TVdSCZ
73H/zXyhVbeMRahbl0PP+6kwZ1Lm5ILq2F/ii0R5jPCoHtTuWFneRdnPGS/uBa2wcw/SqR91oMUs
Vd4lg1YHS3qRtInlD15zZeK+42dYcaQgdEhgrlqlKANFrej0dI70taosN66WHossWHSn3EOMuzG6
eN4NSudu43TeTt1ZktT2FtxsirpG89bDjqs08gyhxdsiV2l1uwb5/x2SDF44Qqjix4z7fDya+ez4
HTDbsO2+0amxtlrBfRwjRgYjjSw/pSUVRPn8EufVcTYvezSay6UtrvPSfMq8UcDwbM0NaM2gnKxX
yPTG0SvqIMbM3l5ydaMmWCRquLjVFrX0PNd6aGFGBuNl2ghEAKBbFLiIVg8S7u3ONMGxlRTx8MKT
oHPKnoze2wA1i3ZuMTRIiQiyJse6JtG3g3hwgD8YfZAPtn6QnX1RztXPaZibjd7OF0Y7/UyKqt0M
zXSez7YWTK33s9Jeolo8A6Z5ru3lRaszJUBX8G406328tFgQqkW1BVkd5n3OazDH57U0aY/ZxsYR
1kvVONmq+3E/qyJE9uMIXgMelhJiMnAV10MJ/dqzuIfJMcm7etdF/5uk89pxW1uC6BcRYA6vjMpx
NOmFmOBhzplff5fOBQ5g2D4jS9TeHaqqq/UfaBfKAjroYS0LALlJdltiOzfITo3oNkzqi2YU76kp
pgEzDmES7qM03PeN8RpryeQ1zUSfZqpBGOoS2ZDet9CMa5lR6bO0xzb7FluQeVMhclraJfT6ZaUy
lKXVoUn7K2RhclZ6lCxdOidnLNDDQ+T6dETb6pUQCK21wznrV0nmF4l9p3aUT+/J3Jy1ir0ZYya9
6mR6G+swgMZs/MuSNMgK/TGJw70t9dhnU2/rg+K9AzyVdgcfujUK1RGfqIJVWFjQysa5rJSXYYo9
cBPTSedmdsKZo0j/zkfKy/dExfoIQDqzqyb0jYESWGwV9ihZMkeoF86jRJk1EH9xUrF8Vv7WDst6
gk4YJf9pDGpUVeZUbUPl2xa1rUr9YV0UOegUEMFCrr7UWU+8WaVl6axJIeUAG2ZowC1wWVcza0rs
strooXgb6pDyistq5/KwTXisFoSWrz0rYoYGXDOXhhvDC2sxp3uWGR9NyINdpslXMe6ZDUyz0tMA
cZylq/b6XGh2okSXMQTsxFUW6NcwHLEika9G3WzTVTuPEbBK2mCBXtBumnRi1tIqz3o83GtZeIYQ
/ChqUKKlYqFeLjGYju61nwfx2vLhvaXA4lc0ovcmFE0vBYX0sP2HlgAX3zJJsolEJXaMbq7oiVTF
xZiHh6kr5V6aCaZhibX8aij5FvAtsyU8UsB3k8DquAyZMH3oepGd9Vg/mKlhHtR2WZ26YUQqVxdq
6jkBFZnVQOjICUUTyx7rNijXRNDjMmE+LkR84WqC8RSYMcAeSWO4wejDft7TaMyHvRCfCyM1nt+M
6Uy9dGAjWboV0vgiWz27QLlATb0IRzZFb9NCLbew82yXX0vZFeq3rqc5KJrmVFnlqTJzoBeLxIK4
6jxI8Uu95OhItXYfF/lNyLGDJmtJYwuIF61/chaL+KHzPPIaS6KuwFzsOeaI1X7iNwwIbxO195I6
bgJpZuZzGp7pQSquCWrLYLEmyt/qvdX9Rkxf8JxuXCY7Ztgbgc4nmxxQKoS7/MuIWrG/mpo9UIUR
qEP3Q+x1EGZZnpyDNE9tfUuk6jZq8l4c13fCUemGpfh6MJtMJplqyUaVKKbiuIDmEU1kDk/oYa0y
walWsqOo/oyqWG6HVv2TlGrZ6EOzx9gn92ahhZ/Bgd3OjHk5LP2wH8PyPmLcRnowZzbDWPFzf26y
hcDaMd50k0DHPbMJHYqohi3TTSUsFN8KQT9mp0Qkyl4d1baVCbUjt5zzspw32AyVdjRSagrC+DXE
uEmJ0UezAOHUIhFcbVOv09XBDhUjGPTqrNdWtC8SnAWwkbUtBd+hXFUKVjnpl7YKD8ZQqlQw1uTg
MbSf5auFp6EzK1LkkjLBCoHDcYVMdpmwrWVj3uspRHsvyn6zWv+UJF2dYRDSIJWNzg/BbYUhlv22
LzREeJv/xumHRXsWIcxvTolFK2HZnWYup0kZKNoWk81PAD/s7MK/XL3UA0FasZadkvSDT9foyRXA
JyIHnK566lAGqAzHivH+bdA0dNgtyhLCynIm9SmDGw7NJV2DzFgMF7kXt5u1lKagF4GYaoKbqGnn
rir9Ya9WjPhjUmBLw6xsxMjEwKBhm2qe535k2qV8lhb5T4v4liqjpCmYcVFIyvLI+Ye8KYd/otTO
Xp4mqk9t4DYZDkQDdFbiyxE9QC+FkFNyrbg8jWNW4LWJ+gxVrJ45cpFT2LBXC9WQO0RmazMuIXtT
MYV0ut3rogOSDYl4ESs93TDU5MOkUik+q0eLHrxO3hWtyd1Zr//1q/Izc77DrIEiCb8KWX3UnXFb
Ui+UpsiuCpI6wHNmJ6u+WyXtvellf6mB0AyaSVNa3vtCee1KU3PqHv2CUsWZvaz1PY5bTMCAeJy8
+Jrjn6q9N6ur9WdT/F7NQzqes+yMiSIoADiM+WHJ92hIbDG8RPKLnu2UKMjGw1ScMpBSYz+IG0G/
hc0JK6JxN+n3UrrldKyVM2l3RboZMRtAOCnRdZIDfpZbMMIqSdrNNO9LsdjW8BZXD4nHXMNU4I9c
rKpTJ4kDU0InW7r1DPfVgJR+W82t0o8rlmzVtcS/DXYBQOTDjGVbzpl/ehUnHRPqzgFV8pTwsYbb
KZYcdQRpCE9lcusAQaf7UuL69TlSjhfLD9sj8Wl7V6aXUr2by2FQH+GKE/WrZrwn7UuVxRtr/dQn
yDz9Jhj7bN0PbE6b/dU66P0+tAa7TfogNg9ztGvC/ZrQpuyt9r1Vb2KOFLJhx2ttYQjmLaxdSRnU
6+nF3uKp8S3lX509UjNl/8GhB++pL6K+l5sfsXo1pH8l4FHVZJ5enJbub+gflXhd1VtU/6Xqa6kx
WMsVWaVTX37G0XcfQrVSQAhL42RraU/QT4vOrxzp6EMrvsXwRZa/QyCgUH3I0g3toi8DVqaNy4ce
k8TOYLWkTKbhdRKCVFKsG4Z97FgznbkEhmct7gJLYAku4cQWxAmIbiEBfEqdhQPdo6ifn4RbRjk+
67+l8KjyrVZtmd2wJTr+Yc+a23QM1P7W9IfFuoQVB/xoyo+E46Yeysg3BafcZZPPwxyVtx7vVaJ2
xni4FW/N1DeSzZxslGhbqid+MtN2hnFezfMIQgQQ8LRnd6213SQNW5XH2mWnrCMArEzTJxNZ8NqT
3aWWvTIPGjaQ2cKnRnQXAf/Zl8ruwtVRga/p/RhV1/c9e8hkM3QlAKQ1JxWAORn0HnK6yTUIsx4U
RP9CLUFFypFuPubRshO5siVKqdjIvV5AOQPYbuGRMsM4Q37bshU6DZePS8DEWtCsERhykK6XWMWT
g7UAkGf+Kr338jvzvvpZzM55dsnbz0iMg9k44OPSz16TeNh62ovipcM5TfdjcmqW7SS95NGt0Lik
iZMKP9YoudgejNUhnq/a/ML3rDWQ2veNhhtDKr+LbeVWoBIx+5pk+RZZdtN2ThvyF7swO5fXSAOg
UIlrxTdXRErxjrhL9aeZ3mfxr8j/JPk3g84z0s92AWUDbMiVPxFmEjvVRbku09fc1KRYngkJPQGE
LcjFUvIgcUrWrlm+TUzeY9icbA09BFq2rn8u08UEUI/AbWKXwCcvfzO1tJjHeAYcC/lGfrMn8aeE
w64mWsBqda1ydhIlDlCu0P+wtC0FDZQehluYL4n8hYbU4zHCE2Odf2WCpDJ2OJ1g2/aqsMumRH3V
Lxz56R96Ei+Zf80xtNM53Kl1gnxQ8yPVf57ymi/peS87Yk7P71E7O7EEXxoexJnS7Ck5HH/D/Gi0
D6P508x3U3yrumPevNbLuZZe0vIUzW9q+NXyLGIQ6tl6qyd5X4HbDXh5sYU6opSqMCEsrxx3wDpn
kL6Fj65t7VLTqLJWu34YcE74DwKB4rElGhuZfh0LP3dFv9YWA/O4MBs4wM4jp/hr6r/g4D2wLZuS
QL0tRm3XoN11jDOCPGMr/mMWUAVtIAo6379lvjTKvkNKEa9vZsmd59S3uZPBRFJs2Yb5ZAy/kv4v
hxPJGQeUm++x3fSgwBpOQs/YY2oDZFBpL7MVxL0JWHDrUy+je2HLoKPwXkuC+5JOcJuUuanqSui3
Nez16LjtOPnXoAeBXq4UbzyNQPSFAgpZix5rGJjdS9yoLzZah+yZ28RAqi3oNaNINLdlaFNecPAb
JDo1lUxtt3SN6P4o+EK7yamWeHxN51TUQnq5WWJECkvvzuHsc+xQieCJ1dWIyYttkq1Ob4yuPjAx
5zRa5yC79ETxscjLzpxKjv5qV/D9ar+Q2RR30Gu/V96yqndiRv1y0AbIIk9XW0cnq4ZV68UhUDyj
Jl2h2uATblZ9oCt5qGPpmWPjVJGnCY2X8oItPY8gkiAEo74WvUx2TAbHanBvKRWo7SxI4gml00ek
cYmNxeuzxa4AIfLsVZtonW9C98lCP+oSUpEU2pGG9OU+UXfpzyES3pyM+Zk8H5aI/hsOkL3UVrI3
jIOYniftU+EeV+PvAoNAp+YISE1WKqZF7f1l/VjUvZis2NBthTXegOa5HP4oY5CjHjxrre3K+kAY
jGU3H5hEyygigsKKugi8qfuWY0dfOCUArUUreVaEzElqbbTE/rNGyNPctfKO/0d3mTl3enYS10Ps
T2bq4EnsjKCAbcJFMU4dT2S2bs9/x8zfFUQc3JTn4+0X9okU6qYfcKkagWYpjKuRdFKzuko+RvNF
be8Z1SviZNv6bYcPE5swU+VTQ43LowEfij4o42hluGpxpDTowFH5rWvVXoyXUPwW1a+uOLAslsIt
4kiEfwXyJoXQHAIjD2QH4Lmnj5bLaKub0MXkaxP0pezARcPHFzjPgIMrEfFK9atwuIpZ50TJehVI
FVAkgDosqYHFV0PlWc4eEFTdp2g+ZfmT7XuXJ5lcXTN5EgMSv2rJTuyEo0ZO7ZBF5GPtMEcAOwAY
GakuRlS7KK0DBkKPLJu6DFbKJynMR1pl5KDnnZP93tCCvgYAk1G/abo7C1xgadhVCCDEaCS6s5G5
1h21Qic2JkfBKA+stDm1tbgTi3CD6e5mlN47+XuNEEmAurEVLrDmZI8p3wvemLtq4hQtc4CWgM86
YeI8O0Lc7GomebT6Fk0xpNLqGJKvJ3UwF9jBaivGNVmwgNBGOYWOrB7NwrqaNfaJ7fQ7DcteqJkD
ImMPuEWt6OnEHg/d4k6nfsIc8Wyi8apMIwjhJ6N5DVg1ecvG+ijHwqGKkksTeqo8Qg6P4lbtQkb5
pQBXulMvdydPriUMbWsHo0C/7xZ/GFN3gP7TVsNJcIJYxNJTO8lWy+UgpaY/z09ILUVo10GBoDNI
qgdWk7eebcVkQkbrCukRi8N7IxuwpcWx7LpD1ETsATQ8Re0DMwbvNZW3RhI/xMw6tZ16Rxd5UnEv
r/JPXNW+tXVjsR6lqbfPXT1SLOyltNrLrE+VKExzsZjcqFhf8c645KX4N2ewIjQBR1WQLgK0aC51
m3zXt81nK6R/jWaeyil6YdZKr9sbDnP/OpOUH02gYOkxYiuPJCERafTmK7dAkQkfOTAgKjUdyeIz
tk/mR8P4hCx9SUC+BfJKSeF73jZZtamab9yDAR5VJ09Pc0gXM/5r033Y7cPVLSy/QGNlAViauzJH
NXFdMBmIg2S9JwPsSPDcRCG/VJQS3aHN7on6kxiE84r9Rd1h1N5brkuhRjDjQAfafq1yB9jHrD9V
u4Au+IzUU5e8suvITiCFcwHQFkBNcGDhQFVmigV+08pnVqVIO1sKJPkDfMYtlN4J49tY/qttBG0Q
7kU4OfJi2Q+qlfkijrtSPKfKFW4VV9+gKM6JD9+gO09YIv6r52s9kaVcJfNE5ZF2n9xqAvFRsVmP
I/rykc1igHWA3MrJSi66BzIVRN2JqxSsVE3qBFGOoBTNp1dGKJpkFUYW8yp0S7jj2Er06OSNarzk
BOBCyuxBecjtTgIgzbZSGUxDgDSO/xLloLMkXJs/a0ncij7tSPWnZG9tgrbTq8wNsoM13cbNK7nS
ZiTE1s9mc2ztyY1bp3ZaG5nqZIvk9iPRxbQCYpqj1H6Lsk76yYFOEMOOQZMfQJyU0ku9yp2nLStJ
bcNN8Ij8Jnm5QnzqAfDChNbhqCDtlMZ7be10GGsZzUfCxs3YcFIHuMbwMHIQfnFK1C237Gpywbcy
XguLVULGZ0a4SK5PyGDgVIjmZmY3x7rXw60lnWMPlaJ+oeI39Zd23hXxxyzf1fG1WekDXwrhI9Ff
6Y/a1evFzWI9asr5Ujq2s8sHpJ3ZwOzbc3Xjnfuxdimyo4wkNd3N/uAk+t6sTr16q+vaNtTV75az
6PSuaLg0Ist8buoAy/9pfOXHMJpctHNpXkzR1diVuJwH1pi6iEG5CNTpxS71NGeV/Tzg4JSMWx5m
WMo6B1r9KdZ/gnZvJj93HgsirH9x+NpJtzj5o1ifrECJr1m/WbTbQC31iNTfafEr60EdbjfNhy6d
GIAU5heCsWheDVfg3P/WbuiJxind9r5Qno3mGPFeHEC3/M5rOr0VRNW/hPwnVR86wPjs9y5EcWLC
AoM0k7KH+mdS35f+XyvgN+lK6kmbd0K6Xxu/dCKHYz4Ux2HYi+G1dB4FZrbKMHl991lrVFfbOtn1
w89IoWb0tyTM7RItnDneU/UoN5vM+uL5e4aEEvo6S9vnVxFk/oRwOX2JlyBnGTMxA/ejQCh9zaYu
hZcPs4x09Db6mmuWl5WC1bCJRz3PwXDl56erQrvV/5VjgNwmolgcrDdpaJxxvHZ0ufKMHBNJkkAP
GehiYo/NQbMglDfwOLZRv/ahV1Anskn0CVJYQf0Xso2kgTiKwUeS8S3EcghUAuWybVwzfD9z8Szl
G41lXNBxejFSlWHOJJd2Dfq3tq9hd5zjt7L7ep60cp48kzlb0AQqdwguhz+lKKmbT7ndY+gENmZr
9i+qchqT91K9YHKV5MdJPdfVapfL1ZrOXXSJ5cE2BM+Tw6+oPdIS0TdV/LXbNdu6O8X9Cdd1bTpU
4n6xbn09Q0o2NrOinPUN/q+L8GegxWgF0PbkdxL+JUEW5MbHQoU5YG1Q/Tw/4MdFlF/bBp0tEsu5
u9XlpWm2T+uxQNIC04K03LftS9dcWsqmd9TYo0V42XbCa+wScF15PNIv8olPI1E3G66dq7qr9FGF
R7l9R3KD3s/u0e1TuRCKTnG+GYZgMh+hDbzF3rDumIIe8LwcjOjp9G9LuwVn87GltZtwGwsnnkK8
fP3HT8PpyUETfpnyQYGNT/N7pPwxWD3ehjZAEZq/V2CtYFb9PrF8kblZBi19PNUpkS+htkuepAw9
NVWyXT5F2cstTF6k8RoTX9iES6W98FDhOukFGP/yVs0t0Fyn6h58WqEXRFFa6dseU9bCaYadFV2H
db/YX2LjIW2gOdmZ3b6AeFuK9zELQo/Qitzc7yCo3KrwMjrLrPvrvNpt49pRUWwIGrRrB+kpn1Zk
u8tB0E66tsV+fBh2DV3kpP7SK4nxLSQa9MPNjAK2t4IRdeveyPdSeKi0VyUD4NrMZTBbJy1+i6Wd
iOZj9CZ/rfZpFaD5l8ZzzgmNtbesfdLXu3I+Wjz4StjjuCjQN6cpCyJ/Sgz/BFYhoRynQXEiV6YX
fyM6Z1cl3AyW+5Sj8gFmVw0o7xztgGkUgmZfQ4664rledmRwKafNMJ3n01QeFOhR4k31mcUbUCaP
JfYSK/hi/WpL1RZY2zrQF3chnuvB74Pvro62I/Ln+mZVjiZ4xvSQiebRhKQ6GOtL17qGtIui4HTh
U0cOCb33xdwvUWHWcN+7Gm9tEl2oBUkbmJ7gViiWhc0YbbrMSdbXRtta7akAUrZs6hw7vgLwNbS9
tlZ9QtDAFteu4Urly1TtuLg9VJC2G7LjnASK7Iw/CKlsRiD81bRn+9t0VUjXM2V0l8e2ZpznYTMq
wOhbwXrNLD/PLykpJ3LCwu8Ops2uPx9VRwgd5ALW0VuxTQ/Y6CIZB4tAjAKLJ1FV2ywHrD3PBihI
1diK9tbnl2E8KRQ8xpuuUCFZ7tj7avPR95SzYO0BgpP/oyEdVaI5vg5sU07oqNZqsPtnKyuU9GlB
kp0V0yMs5i8GFdUm8hWmOTq6502tOSpkKSIqv0VxdpGIBtle7+955dGw08Qg5z7l89WoHz3SLgRV
tBLfIY+8UzaV/CXF4ckEhRu0nZi8mMuNAD8trsglV7at+YqCcSZilIc+uXAzUdcXykTP/irftBhf
fMdcyW1cjwKbUUqNwfgQ1n3lVUzfGwctPdW8tSUlOu9nEkVIwFrIHseE64u16FPw6WRCaSfaeZ1f
jHgn5Ns4f+tfqWO81vI40nZpHsp4K8AMi77a3yGmQQEVp1ioZ0AvRAR1+g6BeVPvyniTEZ0YUihO
AhdG44JAxCuUvoK4j+V7Qb0jl5tJ2TBHQtFryQGHMSt89CZjtTfn02TtVicDBAgQBXA4E56sMXJB
zcaNME5mi4hxiMoGias7qZEPp+KwIwAq6KnTY0iooVRCiLwSqBqVdjY/Vm9I0C390DVBBiWqbBRe
JNzodSDOP2UuujJ2yWK4L0bfRC7hGungNP1e6c/4rTDbT2dNi9V4odOa/5TwZ5bfepnGOzF3aAGh
o27FfO59DTV2y9wVyiq52CMfwcRDy/EnxmOj2jWQXF7sCdEvqVzXgm7yy8ZXEw/3YRzknHj8Mqc3
kXJVeQJlz/Vp6o0r40xRYLbbNYFdYbhWPM5/M9E8/urmu7AejfRtcQdXK+7PIm79jLqrGUPB+JkL
nuctzU4ujrK02PF01st3wqWm7p4XXg8/xAH4Q/98XqihZ/7A0ZDZpp1pPzOvrnNZQsCu8c2KD7mw
FZebqn2O2bOGbMTTIl5KeadFR908MzylLJu83K8O/HJ4pE2wuxoyv0fC8BY5I2nPLqIAxNMkm5Xr
OWVRWywfERtSpuee7C5tQDXo5sDchBFlmypvFS2jBokzJOdnb2UAv9MkpFFP5fs2LUezvs982fN4
NOeDOVyUFNOHDQjVgP6k8HtuVj+hWWogsVC28dksGujwbxmvCScsCTdys9WurXDJxBObqZ4PUA19
Bi3Yh0yV9GGNV23LbZTLnTFyzYccD7h/T+hUGD6y9WdgrDafPyCYHH040fao8qMWbsgVmFHiVLo5
rvIe40jP5KAot1m96do+099V+UWmThvLj759b6bPVNiuAwGTKd303E0nAi41Lkb1lezGMPMLDgCX
MLrF1t1imm5xShv/ofAy0sVLB5rBLtzNqBON+E2EMHVBcAHay/O6M81g7A9VtwWDZhsK0xSFS9J4
BqAlOU/5fxUy61Y4oFGO2p8nMPyl1HsbuFQZLlujqniVIlyh96LurcKpdmp7EF7YkeIRXnRq0kF4
p+GlV14cWFb0FMLOtE45c33NtVZ+VTiAHJ5gkYD4ED7L1l2tTjLejem0D+vvWr1kKxX1GxLncvKk
3GOZTZ9tE/O7FTm6r3O6a350u2dqZ4sFjVTuO41SiakEkQVV1cckzpR7g50iUbCqf4X2r4pO1lrY
tUOzxiQQqdyK/hnxr65uZubOxl1eA+Rfk/baZIfHkyU9Rv2mVa4aEzUZ5p3UQ8NySMaTFf+iBBC/
VTLEKvkWmw6fFCRJQu3oJNzB/MA/hkryAJXY5cgszjp7tClJ1/xNjfay8N11pC5CZnWjfGgs7CQI
KpiLy+1dEd9JUaVOOTpv1I79DG8p5LAg3J5ZBs1AV2w1OnrIg8eoMoWDJlwEyhbmkyAepub7OXuX
ggzOkDq1elNnZavm/xrrkk0/bXHTTcqEY2j5iR4ALhPKv5QCFbW3OhONjzs6ML0MIuVfa8E2Fd5k
tgs7N7cTh3kmgoa8+kZ8ZMDLq1Cuxfc52spaIOiXkBJOBp01OUgiKCqzXTASj9pgZMHXUzRve9Cq
ngWC9Rv+kEz6EARFRAEOOJqKc6b8sbqISZQM2vSaeGg7rZcw/86ax9B/mr0/6H4a4bn7N5V/aJVG
yEXqWE35fTZsRb4T7NEtwyDvjlOxU8NTu9yz7ltr3rvhdZIefCFKtFuzIG4PkrJLmIY3WAJFcw93
oIqXBG1C81oODC0tj6S/0gJFuIwUk+hpxWtRb9f6MBm7UP5S7IShHlSjh9alSFN+Bo9zjIOPM5Mt
iBnKVY5jp5EEG9LYYWmmPXX/5PHArCeE/9/Ecmlxz6y+PS0Zbj0ItabfpDU9ZWB75PRLd+Ws2Ill
9q+gv84+KneZ/QMMLm30wLK2cnJVUZ1U0Z1BUyeiPXFiV+QHZsudwX7U88iNJZ9Ai2VfM0js823w
dUixl6+gdcb3Wn1EwmWSrpp0aBZiFmU+47j2CGYsrUHBhEz4FN3kl1jxWdGUKd+6yXS+yz6k4jvT
uQ9v6wxClVVeXN0yNDzPZk2RiaysAKp6NSjsP2naZcSVkCt2GsZXnCFpAAo7nF7Z/8R010OAtsgP
NAXI4EjL10VnpZBPkYzVEo0Rr9jABjbJS6EerU1aHw3ARcpgBBesKyFesJnUiZsjFUwV7rP5l3tZ
zi8CAB39tWZcFsUV/szVzz6KJFjqTadt866wnyjEcGjkU2+6619hbmAiWuXITZDkXStuzfBMDCAq
LAxoSHSsdF+1xpltfuRpb5j3Ib6Z9XHS8dwMclKiob63QK0aGh5aOYHNAKX2bsJkTdU5nPe82Bj5
kb5Z6OUaStDobwCXZmGZp1vIyowjgE3jr8Z+oemvTwOQpLStoyuCZ2SyEuDpR91ddIVJINtwouZo
XQXDRcMtLGD7UF4ea6P+e3EGvubXqHhJl2Nc/DTT6Vkka1GCpppNTijd5uqh4aAGBRyXN4sEo6Ws
mKbKhyUfKNaNYFo2PbVNS5CxQT0MFqhyS+OQOMtjEnZqESTmiZ3g+bjp2085Qc7ypspeMwad9fha
naI5E1Fir2fW8EoX6dbRZsreV0i5klhp5N/TRtfOsJiV7qFLVrJt9qLn/vOZQ1gk5o1hFicWR4r2
xl42ZXTXx38975W84cio2QABYp0kWjP7/mbxxxGzZ/r0ELPtAC2z2PonW5bNHsnMuyx+U7KPql0N
G3JonW1h5pjZ3j5PsyDv2934KnwSzbV800tnpaPIVALU04TkoK/QAR6esKYhI170zW675vdY+qBW
kJaNnOyX6lAOF3RLULeP0aFVbL8H7cdUAErgSp4EBurFWfB65fr8h0X4g3T94JsRqrthHeCLFyhQ
5TqLZzTmPBEgl2eU7X0Uy8iuPg0EPX3/SRqcjX1hbaPVj+F/vjCTZ3wDnQGlqjtC17np4iQklkK8
qeo5rR8AypWBsnS+MGyYCOdlAY8LluJQB8ipQrcyr08IqcneAet05Vhbx0r6kMqP8FiBHLTXPDZ8
CWVkt36m8LFS+2Jmb4J1NvpAXo7tuMeuh8DhT2h82CxSsMGeq5LHx7T+ZTk7T/BVASrJu++GUU4L
tBZjbN0eHfZSz59kKZSKb3zterR/9nj5adqwCK55e3bOM3gbtUEM1oiWjGFCeYuujLC6a0l6xfzZ
pZsCKEHIv9LyK5RRzzCYM9AHG7vBXrhxm3G+kq55sWfmbH0dJ8oHzQ7zv6o9jHQ+FSuCxfMzPGr9
Jq6uNZuissg3rEe2ntH79JKbyRudMevRXxK/RiKZ/Vuywh6HwxN10eLd8CQDwmORfHSDDWkmUusI
GI/1dtZ8mAVeHU86cl815yL+1lFYzemxBKAxohe28iC2+BHEbSWcdai9GB6FSkXsjqJ8S9yvGcqS
+Tqna966cD84Bi6E5zHznzlBX7cF2NA6aDCj36vyL9Tek/BNHx6Wvm3kTZ9/9xHV0W6uv9fhUxAQ
/5LI4/+w7JliTfzUwnvMwPkTHcikt2crr6j3qNm10R2o2SnTPf2hZz5lql9IwGwz6ygoqStEEg/Z
tphYkzLfweWrYj+AQTRByG5QrYGe59wkhP5TI5Vb5lCdgkidt5VjMFk9UumG4B5G8ZRc/D05hWGm
HLQe4vKmi61tpocWsQ1hrvme4t5O6sfWGi59vZNj1Db5i8B1RbTrMP44CEHfos78l5lPRhfL3JJ7
g6tEGK5sLOZ48vJCdJw0cCVfzn2d/YgMOr+OaPAbn+EoWo7neVvUT7m+F92pKn+tsHIGOrciu4vi
h8Y8X6hd/8fSee02ji1R9IsIMIdXiRSVoy2HF8LtwJwzv/6uM7jADDAYdNsSw6mqnYoHbUL0wz44
nNH3Lr2mj2S5WRMlHJxzO80l7h03EjMPEgY0biFoPr++UmFDgEmQrXPuTd+omaFVgTcRLlaJryuv
vQCKZDTTwxvKLtqCixXdYxkn4Q4PhJcVt8j9lwUYRCSIWSwAHPGZ18hnC8XTNGWeroW4eZ21oasr
EiFSm40D6ym6Agwx5ZoOa4ZQL5i04yOGQoI55pOicdbwvaZDWH6IN7GUz7IDhMes2QKZpvNbw7HX
hmc92ImRWwwJlAkeRGo+QE5LOYm3mI1WgfLh1LtF2iSBsxZfQAUVNaGbRyEKn18TZzvMD6TKK626
sJlXBpmQd8wFec5ucU+xvMo+5qIlQJtQ9ReTUlWq/7T0G9jeUg91ccqNbYTRUVYHV9SGQV0A4Xaz
cp/AG2yv8JkOC2WTmUf5s/UInm3vSHc9h6a2wpGT86LToVnm1px3lfk6NPBHXP40v2ndUzMxSW6y
6myrf+JKWNqLNr4W4XvzFZvtKmOlHGwyIyEnlaTs4H3Ut1Q6AE4+/6YYm9dtDsqVNA5rxWLwCH9C
bdvgeU2z96U4ct0SmKNehQFYjQgsj9b4XuubaN7QWZgOjbWvjGe7OeN7RMVnrfC9we6jVUzPDSbf
bjNJ+3k/S6gZqmZtY0ZPMQrp8Y3bq6Dhaxkf4OIXxJeF/B46t6B5QDK4JsrlYTuQWnCyT07rtf2x
s37y+H16qesrRnx73horDIr8bdZ22jf9ML2SGy9+CnnmK+YUOiVHpSOTsWV95t1jml8CWrhkQnNA
81owO/v1duRgF/cdcaHA9kqL6P3+n2VhzexulvGU7YMe/5Xrf8XI4DsDL0y4lE81yZLCr3eKGOQb
u1grDNKkenI2XgLTtw8Di1/D+dksX5L20Zt/qPKDYa8G/7QKV8gK9M94U5e7OTwFnxME78DDmgnz
hiTFKx/xsE8mt6t/KjxGSNypoI2OSMA+dQ7Seo4qXZB5r73duNTmIKfV3PQ08MEhSG4o7gTnY6Ub
I9jPHiGa1AkiVfSXKX+t4z8Nahjtv8MTwk5dIGiOpIbXnOG7iVQiOow7ErN1o7AtzsOdNGc0pV62
0al5LyWhFZa2eCawmbw0tFafRfUhDlez+1IoMONN7XizCsQGmIf7VqVvDPGr3m0DJFpedQm62Z5m
CQl0ysI/ey25VvDTbagR6Z+FhXXpHNcOmZLNrT1dIvWntlZqD+1zcgaIg68lopvi6Jrz0h0IqA+D
D4X8BKOSUBqyjhbAUptxer+GwY2WYbHhMXBMYcftdgrMdDmspOqviV6c8cTnhuIDWAZPfEybxp3S
eC8cLwMmUeIbmQZJo9yn3SFFTZfaJ85EGV/7PBoQBt8q8p7S5Oiqzq3VArz5U7qToCQ1t0PgieUa
5rPAcc/t0N56mIhY6FVA3RFd8A+kmJUA2gGbyhpik+VOPkYAmzUYbjPtyERFZ6Wpe0W56YydevAp
1f+ahTJ5HN1xk/RHmdmX+h1vKChkLDJ5gH8ZhMewySEdrkKgHXTdWq52tfkclAXcNlrr01sWvM0D
M/yfI71L2XtRe0aM7GI7yZt08WmZtxhfW8RL887w+42E/BwxBvYNXoG3Lw5d4xcVoNiEu9Ixe/XC
RjXj/hooFUiS9OZNlzsX9Z4xv4u5EGei01zE3Fk3/9q/lBPEANJa0Ao15UVrmCF5WA5SeVfqQ9b8
GsEZLKokFai46KJ0i1prjxS31q3Z4N2elPpuI+L1MLECPwBUWXYGJvmt1vFaCYeNMtXI0vF4Cjsf
oqVOQ/I3fAfyl+0cIk3B5PavMM9cGWaYmLMWB7Ar5D+gfsniqc7rhCItohqIRAN1T8iJi4NFfcvZ
TKldqv4UhPxEpKlB+RbjoS+GkhgA2nGZKhbRAZJPm5RYZ+ejbu419WA3QOo+ojgdvSxOd5BELX+Y
8as2MtqZ3zBUxEb8vqJHtd6d4Ss2fsYa2Z/x09NjkQazngPqF8y9sZaYkf15a2P5l3w9g271QChp
rogNGpCwG/Lq9CQfz63A2Cw4nWDoUSQ/sDN11nEeNtD0ClY99Gf9cjajO/fUXqDkaI0Sp3Db7pTN
2qr+KDixWBbCpRs29fxroojJQFnr/tow9fdI7xQbIjb7avJLkF8BM1m77EakUXRIocYJ/VoxrJvl
Kriw5KWT/rT6awl3CQVRWeEck0BoUtqNOfMSUNZEoUqn0brg4QtrXlVjWocKIOmhlc/ElgOxIyqR
H+0AsVJtR+lDiWCQmR8KEjxEoUpKDsYPs3T7CuNAoYC5z17CSZ3VdCBZj/rJI7kmCrfg6mRxRcqW
fkrcjUq7DVHL2R4yfjA7CS2sjaYSwjnpjvwgPw78wnbH7DPjIFkFeNM0YrzWs7FtXyZGWn0DwO0Y
h47mO75a+PUW4+TQ8NV4xc1xTygizdnaqg+AKyafBVfMGv0pjZ0uskyYMIL5rJRX8bxn5HTk9UvN
zS9Hcm54CSqytREF9JfwIeqy0JvAXanzTtz8PnhrSUGLSybZiH2A6OoLkB3noMqM7BG30QLUoduh
VJvOh7wctepeSy8lcTP9Pig+OBQ0zVfj5wK30dJ5JaUrO0CYVbQusdN2FS1uwI6c/oNsBIY9BKCA
mcL1goNWq67Y8VwjO4iuK+qNdc9nZsEagFCxXsgUEyLssRHWJL54SdDNCEmP7hK3n1GkWz00PTl2
gMelbaUvfpG2vt7mELKC1EPQCgdUkOWjYaxPXbVTVw2lQExZZu+siyPGJICxSjIPbKikvtGzeo7s
csADf8OCwJlBQ0oKyui7urF8NTxUxoucoHv4qhs/oNnpQEDxY60KwHo77dZdRDqceGxAFCVr92nj
BlLLH1O51cuJyCbdoKcYMleIUjOVe4QKurbZuugD2w2JjzRMJ7imhjTe8StwRDc5y672C5iuI1P9
zG9GB9RKFi/uYD+69C+kLEAdGNcwu3Y6mCsaVbxMkfVZY9HXMKQ48z8hixp7lgPvmJ83pbQPaHl5
JqvwsuTbeH5MzmNGlhgNUGnMA9eUIwC7KsK8v2XtcCIcZuXZNM26ab7LD61+NSqkISBp5kSTjzzQ
WLJdIt4qYDHZJhMi5S1PCne6NhHsUHAYwMwGEOLCshCm9GBl1yz4NIAdR3bVWaCm1j4zEKXuC+4y
xuLiN8hk7FNbJXiIw1R8UPdLbhsIHXktKwssnQNkiDIKdVUOx81Zyputl6Qafakg8lJ5+YcJegE9
VNcF6U1uu7aT65w+deUywzILO0lk/3VkI0jRlYKzRNM21D4VCWdr89kGG01EXT1aFB4xATjy+IiF
nwC6n3hkLiGeICTxAgBr4mbVrdVNlfk06d5snCKY/UZ94yXe1s65N98bxBlzRjsXoh7nFZltPmQy
88bFHloDFAl/kkkP/y8qviAgWn1L9yAFUEocLpm8a6dDy4dQ1j098VctIDvroIUMXc16ZJQY6ReA
n3TzVo/fvMly5mKrVqV19h+19tpbNyMofJlolgpjXaPTjC4ZMPDo4iYkxAdjF1ydlcM7nFqLOBfU
Kmh0CQpwI28YPDRajQvQ2fmj89YkDAnsH3Kodu3WMriS6SdNZLxsl+haGqcwh4zi6dDoaJyld62q
/Q4RZNvcwTSpiCj8CbxwExe74MsQWspDB7bM5UyQ+SF7kVmBTYSNhL6Y1H0y390t9oR1L+W7CuW/
jR9FK2G2NSoMDMHoMQbl5QqQEmniO2fgSlqeRLGoAOZXsukWd9oMJCLxkkPpL24hMLdDOjPfMyIr
crJO6A4nWkOpP9n9s+OrLrLJaZQpCiO04xmz5CkAgG0trdkg7ibVsVjQmnyrkYeeXGrOCY4Qln3D
jd0NzA5V2ay+f5v2CjHLz/rIcIAM5XN2TinOtPQRIbyyUW+Y/V6c1qwWohytdGUtYSrBoe78aUQN
EXVJsx7OxcYJfkr5VaBDSjPTWbH3pFS9XqcS8OnkiNhUcruwKJVHawAEvBGDD625mVWQaMIhfwvr
Ix+8dhP6WnEVR0EUnchzbNZIbZzNMO9VQiyimxq7cnQWEBseC6GPQRm5VbQV/ZgX5z64Ixvf8tkd
5kNtvbdAwGZCcE22d9Bo28XTKVAkcPORNAX3CCWycH0UJ9W+meWuzO5qQ9+p3FPLgrhGf4JoftSq
A4Geawah6KL7DZrzrdod+UpMKl6vnljWSi4KVsrsT8u+AmI1fmpKmrgPNOFrzGxz9a4oXMyc4BVX
oUUvL+Lc6MqHUx/Fha1S3/rgeRMlIOtvuXzr1HPVjK5lL7uoKnfWInvp4hAd0vDulZuR2rX6W1LL
CwpCANiJ0bkoAoXoVP+ZvWmToAHFQbr8NqjILGPXhu+h9tIgeE67Hjnyh6x9Ijr779KBK6F4dWQy
S+cdc5tWftWYU0iwkECm4wAaD2xpst7m7hZjMirzF8tcFz6vXvXaD78SAqFZo13qNmX1HL3eSwHf
8JKQnQVdeqkqeTWZdx1co3IuI0BG/ZaEf0XPuY+OhDM6n54FL3tGFubUYBJdkLor26bwavu1bPdK
couGPw1XfBl2ZEqQ3KN0brdNGDWGNVomLfZBaFfqbJK+ODFUIc7vjqw822QLno4Ctqz0i/443Ere
e1EfJZsUPRe6Bki89Qj/UFb9X91uTHlLopnNMNezvu21Ln7M6CXM3mecCgv40TC+JBOxPvON9sH5
VeRPeT436BSqV/KBUAtubcJd//TQj997+/aDpUd7hNaNpB7MHud2vpfpjWBKvZ9cgo1ZuQo/38ob
IqOBRX8MujsTR0rxpAAo0h64j8NiAxmHLfdguzVBY7zEjJvpsidQo5Q/HfsSJI+svWgQ79iWMbsw
nckIsR5BgDNe9Y1kpzY7DcoflTxC1VTfWXz1HhusM70bKo4EKDDxeM22sdfJNmNpEH8WxYWYeDt6
0kJIIQ00E9HamGXE1ORZXcDgxuClgYWuPnTpJDArx0QHJaaFKy62VbVcgtZDiinkQpK6CSMyYUgN
vYkTzAo+ZZNN9Hgmhd0DkQZjhkVzZeJJbzgCs+SnmW6iIZ5yAMRmAHpIcQF/wMU6v9X6dTHJxvEq
OqYFJcPZQfpgHkL4tVr/qZerVTwLzI+1HK5aXvqBE7Cg68HiDUBKT762CVElReuk4may0V1wWyTG
VZyOga/mQEkHlJONurdwR8Es9D92+wHp72B8X9HlAf+3LJj/sjlzTgRVrbr6OP8Ds7VE2nvz1mBN
0LXVjFyN9duuXOfuDJkmhkiz/Yv4xksLByQ5a3Ygk0GFBQ5tDMW1n67YQrO71uPoQN2JNpC0WxpO
8hgsCGHjo4G+FYfgUGMuQ4xt7qkzYbJz1OfiLhu1vrLpnPQbHob6u66+1XwbaQ+bT1IB3+JvDJrT
oJ2wBlLdeFeQgiL8Uasdg2CSb7v2e8FGOUDekgWofTu4kc3mcyzvIdtYyq3thl6rMwWtCkS7m3RX
TAiLZoCe/04zlt7CvreehFkv3kPFpRNqy55mSHmp7UusX0NPnYBGNnLzpRDwkrX/EalGuTddad3D
FHi6W5FE1IBT82M9csjAD1LUWyTmYdZZEWqG9IYmB3cyuOpET7IzkFXl5V7GEpye2vaaKvtxZPsJ
BsnilWScUxDfJo7VulpbDCw2DbqDi5BWvlSQu/YYwiDRFfDu49JupvEVG/8qg82POry40BCbGHG+
vrbyTbbJ+b2/jhdtovBDDEJMQUmx1XzD06VNkBxbaaMRkmszTRNXsokA8ICMIETlHuaRYwu2rLS9
Mvp4qsDPzCdMe138rKu3PHsHNyykrRh2FY/CZ+L3BZVRGr5KDddk0ruQtDdAiAr98khzkTXfrya+
z8IDOx2Zw76G8SvX/hwi3WZPvcwhQV1bqf9tIfES45Nv4hEu5R6hxR92eAd8cSPrXbW31RpeMfPk
N1AMQ9o20R9ZN+tRTVf1I+J+1LEvR+Qo/yXDj4yYHgwo1x61ee1pvLkibqbtpnuuexxqgEabSd6y
KV1ubsTGka75MgN+iF7RUU/k867T9oFohNpo4rsiN1d+NbQr4F9CD4Qml1xewpPlCAVR9PVVMIN7
uvnN9AoyFU1eBlwWn8O/Dop2kSZuCkYyNA3Z/J73m8F5Rskziv468yGN9yI4zjKt4WX2pU1tHCr1
2OfYL2m/yEBqgN5NJk4W1EGNbSrdq5RjjDWVujZupdmv0qupX1T5PrakBl0r9lY4R8Ctst6LoON/
rAIltgtj3ZY21oWjVZOdnXNyVzvLvndLi6vcWAfZeR7upIvY9ltlHTVS/iA8oZWwWC7PynxhlyXq
NoPVDYBcRnUwxq8Z4L5Wr1a+F1+cfmwsbkLKR4JvpZ8bDVDhzspkAPkfFSp1QC3meEFFTgK8xBpn
uI3KtX/axYvUfQ1e4+VApukwo6TEJMakrfOcxgS2pguxcPppmQgdd4mH6Xi2w1U/+k56gqN28SKi
Q5pI13ZFx5gymAG3jBUgxWXKtmikeMqN+CrQ+IVwAJo/LTqr/YztqmFrzIetH1T14sQ4AvYaETEg
nN2d+FhA3kcCOrGoL1wHV4KPpsP/XVg0EP+oxDwN0p8zbBFKC010AWBjjz9BDsJsfE7A/WgB9Ym0
GQpFYHw6w4dyMvSVg2rGIV7wJJPWiqRF+kwL8ZasF95quk0XWA4pgxuVnqDuezxdSKgS6S+jOwCb
XVvOT+m1ZbPuddKZT5XMzqf6DUWpyoEhYvE2c/RVQrOibHdDQtLG9FWz34FIYuUt/pjnzShtwvI1
IQ09+WY5FMLELe5ED5McCaS/qDTaTbUtkYoZ72BX6MJah940OhVwY7Q75Jq1zQkhKi/MRPiGjiSK
Cm7KZ/6LTI2xpiPbJc5HUH0ly0+y/PL+uU57CIE+1X4L1LtWqMmbChsYLQA+UhHanm0F5skrlH3K
xmnAWs5UDF+XEtLr11q2juiuQyEmVYI1+StIEndq9lI3HJkluufsEve70jjWBLA4wXnRbnw85WQh
kUdzEDs3GUZdGZ2jYH4rCBqQCLM+qDATFLRI4ED1U4epMpIvx/43DrTNmGdKVmfglSaTYLUMJ6SY
g/FRdJRq+Ula1CpRtlocidqlqP7YnAgRQKp4KHzk8/qu3iY+NHt3srTm2iqvPC4w+4m2FyJ+wzlf
lepayRc5+4REQnz+36aU9DAC3zfSHxtw1rOENZLCoqAzru0XS9qR7YkjGrPxYdRslNEDAuNv3diP
6W0q103q6hrCZ4xWU/mVnTL65mDdEeuQ3cURMCdvQ3BqzXen2RkOZkhXVzwCbMDE+W5Fc61fbP0H
gCPl6Ol5ilC3oChdG9meUUE40HwobueDP+7HpAQO6HjL7FSrGhk4uxS/QcljBCBATreUgVUupPUa
uc9KOD8pN4iO8z+9vKp/AUetc0AqOcc3ELyVpjAnOTdWKrXZQYu9sPRhWMLymSPwXyYO9JruGMQX
aSr7BUIQbeubZa9YHLE14+zVjQtJPpGf+Ase+g7pG+J0RCYuFEOiQnKrw4bd6JtQvhc0fdqE0mzc
EAipgMFxRUNm+7s0PBFWUAlf0Ea6mvbp9NQFlTK5ao1/Y8wNzkGLpY3oMOb0COHk9j8y0kABY8zf
FrepD7Brw17SzqZccrB9F096uqEH8jv9twMGEJgn5QMHOltO1oSJwmKiQI/UrR28NsOXU/yk4PIG
+KiXzQvnAFrnblcxeYYV+1H/ep18dFQAZLykN+K5IjoKGosBNcOCOhhXj04ovtyBRYaNP6q7mHhL
+5aq/xT7aub4ionTtxsQ4GCg6wC9Vs6h/OY0f7296rfzdpyOhOuksj8up8EdYC/usri19HQDgQZy
sZUxIBfsYMBP7gLsR4pv+Kr2F/9AqgnqRg8uC81i9pixZYTACvbGHrysexM+lzBH4R+CD5wmPjXI
0CIhhDuPLpRRuxusQ1Yf6uSehO/DCEdgehoRY1zrIDx2I+KUyAP/xubi0fjTfSTEMHJSjYfG/M8W
EnAwQYAB3z8K2GZkU5QBrjnakZOzG7cI9bLEk7h6wTXlWZdPyfjGEGiXnmQSwAEqCOZSzkwa2c4y
N6ipEFWDWmgKseSUQql/gqyvzXrbeTWWxgM834AxOWUcImq4Q+wQNpxgpeJGN4TxfXfIYEeNj5SK
EMmHab4KiWNCjYs6yU3zP2j4qNuTe0/iBbhqWexUBM49CS7MurGDxYZIzAIpOmqaxjrI1radNlPC
OpxgS6hat+xa2zfDrxlJRSydKClZ/qbGdwB4ZPFMl7gVc/qdVVw/7A4BIRnLrca93zJgZ9N7Hl8q
6d5HH0N2Tng32uUIwtFux22r+2I+KDMXpddQn9Q1mvbCL7Rfm1Gm7L66ET6yObC8j3yioN2ag+qZ
7cnq+XL1JpAOnN1Q5Dybme/Im3dCj9miA5Y+HcHZV1G4iwjdV7xxfI7AXeOAXCO8iCwLzTw7JrFw
+5S8PII05yB3LfUjg0Nkle1qInugpFBXq7du/lTbd33j+AilhGiFbH6ATjRWQOSJcpiN/dCgXzRz
z+DXY6eFVwYbvTVM2UsdYr7chuMe+MOSzniNAbl45EiqSFqixJFTdcfmiQeLoMOmQ028SbVz2xOJ
xcHlL09qkWh+TNDpEpGi3ESQAr80XriUy7dkx99q3OinKoy1EcC4IiDDUuMg/enc3BAmxx9hYiLy
Pz/NwzXu37Lhm8xAzAMhECLvGbrKVg5WUveZdK/TonHFT0G3p49vbuRljxS7ETaFtqGC/E9Xf5GG
Go9j0Vf9EPR2YgYL87eQ84bGDYk7KRWviQv3gDRyuBYmvlVpG7erEgSMmSh50DSSc5rgX7SfHXP6
+CIm4HG4atYVQ6BY8sKWWeO3y/YZ2IrCRCHm6hwLFGQaUSPBDIGLrKUInpHCCbHsI844vEXdZ40N
V/MnDPLUXr5GBDyZb+fBm1S+HANXSUT9Naq8ZfJCwXKveAO9aYKLhf3QH6z3EBqPIfuua5ry6Mxj
Pip0s8O0mtpp7XSfIfoYmQDZH9nYMjvNDZPa6PbOljZhal9xTnI88wIgIiO/zo2ldVTBk3MbsVFW
fe1n9pGfiHZIIZASIMv+sruTowsZU+DOGpucVzIMIp4reg0BCobR0eEhEK0hqY5u01AkiB+JgXGH
8k6OIAkk57x/TJ9d5vP19eRO06C2O97nuvyQGC6H5l+dHAU/ZSMsIEF/RWOQRweeLzFbq/05NS3A
Ii5X8Bv/Y7eJkGBJM+Wjuk16wpaTaC0hCO+v9viHRUFCpJHMfpT6r6HlCz/l0n6q5AgRRNrT39vo
vWmaWvNv0IpVZhF5wCwkXAA0u0mKMOWu2hxARAi38YcQcH2Zcb4mVzt3LlG6t/OPia67rRK0DXgB
szeBOhSQxVwJI8GMGrpaTSTe2MMhfss8DhSu+gF4jJM/i99Yr7ManZQ6hlWBWhPjtlI+GqpXWzCG
hDfdIMyJpKoQc7loOQUFhgRSr/YJtmB1AFa5J/Wrqr5K9VGxDwuaS011aavy7LOg4154+nPjXkEC
lcUHfLNpbmWHxll2M6oTjSgig+oTht/Y9Vul35bOAVisQCIFljr8aDXQgcEiIbixRQFJEW12VJ3j
ihFA0TEDN1hjGcv7p+n2bb62eWbqtPdYArJazI/c/qqmzwLibAUX0YIfz65VWGhCYIk17gmnZ34y
TbxI40mc8hx5wixcUobm+Qi/RQ9DTBJ7fdRNMnGm7DlzWv0X06bwzEyq7ja3ePrtkUnyuhJ5FFcP
zui11lp42Rz6qjs2DYx/+fIn3hJUpKn9a9gj5Z9ixcNtk/qDXrqhYx9xma/T8RA1B/qEuUOmNADe
gWeJsNdZ5Op5gSvRuwGMZ8pNTOmpznlHuFUMGh8iIqjm1AtFLDJqDvwfa/63QEjETR2efEQ6xuAf
VRmeZu72Xy3eQ39CdAKsEvQAKNvEPMg8EDMlDUmFhstJcyD/mhtvcnw1EIErO/rlEeMg6iji5c1j
GcP53EWfk4DovAihp/42kZ3XFltb3+vMr6j4EXUSsJe4yFkMH/CoRuRJszKFfl9eCZPvlM0Sf8cO
zj4OmvqMDkXGeoRQuyj9xT5Aa47DPsLkJsRFElt+tmIoo/cCQcCMyGh8KBISYi9A/7BchQ9V0Muu
0rsf7XtJIImGnFxdR8671GCcIJZBRuVoTIghp4jngnUBMo//NbFeehLm4p9I+RfYpKdvkk1LUD1s
vysQDTU+99O7FILS0oMgax7hxT84SoUsmScVa6Q44iTLe5rsGOj4XyK0Ln4mrIgwQd0i42GaF/1N
xh2gaIecEKmENKCqukc8m8kJJ3ctYWPZdc3BqU3CpHovn31bd+vkasYH8ESyk1fjxloDL/G5YF8f
U/FI+NZqJK/ZyDVauasnIrh0F4dnE8Bs/UXzaCDfsDa99ZIQogNMYIJAku9A+0EqTrdRzbuU/y0G
k3fukfJCKMVK4+ieSh/KU8QXxP95kxe8q8dx3jmLhuiJmJFbD+PGcAGK7Q39PhHrF0zO6KstXWXz
PYD4dy6QAixMcab9yHE2y2so+i4/mzKc/HLgfAsNxG6yMDMmTN7/cRGWa1lfDnu1whGcmxiayg/a
s05lZWgTqYauUp2lBJhCyb1cJ6gIKA8LM8oQHo3XxpG22ciioOWYIOKOKXBEu0Ur5uQwunct1mg2
GajqUS8vjFrE2lFIVTS8Fxl1ULEjmEA8YjrcPlRlNXDAGv26sbwEnCaINlKCjxASYK/7pgfganzP
RrCpSOdIwEIS4tUyiIn8Lgugl/N3bB4yEF+EsPJOzFco0cOkPzzucnUJnUsavLbRv3JoWcy2OesD
XgEAKuNagLKkFcsQ+Cz9wr/Td4vZTT0YqFFbdgC0zKw1CnCme+x9tXY0uGm4aSsfL9HsI9vup3/i
YO1Y6xDVl0LC9cHOioIWsUS6xnaXI55bk1SBqv5JtWeN/fhpjm+1hW6b0A1t+QigzIziR7PgptXF
PaudsrLmTzGoVpaxadSbI+/BNyw/3cF3dGt9Uzn2mr7UmHbT9CFi27KUGRFJub1hBkD0xAv3HItn
gMcyNxndFH6tlm0ikhIkel11G41eQZi3Ga5rerei+1Qti2AxvmLA4bsZZRdX4EQXxGw/mTmyEoK9
u33BYMLKD34otfuVxw1+ScR5aeOHobwTzsNbFzBkokVBitbfQa5XDHkcEAYpXnyVlg6jA1+1eBVs
Qmqmz/8Q0fyRSCzj+pcTAT6fTGuvzR+oTGt7h9PfsB5hnq/mENhPzIT5Vxh/awLZDZ8REsi+dfDk
Q3/nl7y/9dWqZZ9ASYKF+NH4XLAc6O1LOqMeoxecO8JaYtQr747+sBicTOtF6Hyd/KLLHyP5R5Zf
1ySXEjOsbLThxBo6SfHhjWLzO+NMm2MdfvmVIF20LPlOG2i96zfzB0O9Tlp/G7MhiNl6DGUemtZl
gdlaYEkgKBLtmiK/8x6KngwAA90H9YlgMNaOVZhQVQsaBm3XknxW6h/pIkFzbNuWkrZdiq8cwsnQ
Bv4OMAbQIZJ2ltXcwchoFnvhI90N7A0s2b3zqSI1iI1vM/kM6ts8o+Klverpk2V/cIBT2MmG/+Yt
Zl6sR5KGVxCfvUt0KOzNwpGgR+fa5NZXb3P5VbH1LUGHqHbVRRmeo+BHtuJ0VOB3ohE5rPUHjMJW
RtQg8ar9l+LrD4iLDbLOm1UWE+BGGjhZD8OInp9e6/xmBZmrIfTgT1FREMPelOrQyOsKLMYKt9JP
UNPBsJcscIFjJr9sdoVkrOrwu0gcemJEUgj6+23rOgCjJ0GDOeQkdNW11H+ViY1q7BTTBz9iRg8W
WMf6JbV99aoPNzZMl4W0+i4Jo+p3wsekku3tvAHardrywltuqTezGYjMA0N5mNV+ktB9uV27z/uv
mri2PC+5T4SHo5tkqVwpzOSeLCSxB6N/xfAhPMz7N7h14eHX8TRPKySAUMmh/gkzQdyuI8xXe0hX
nftfTd81iuBA+laKrQCAAf+j9DFvND+kw3phjZegr5PoNx6vmXMY/DHB32nWGGyYhFaD5YEPtel2
4pRNWHHb+7FyU52rXpwZeTTkLQiYiVhA9aHz+MZ2QNEG6ULqiGAeKoiMapuMQA7dYBFxYHTc8UUl
2IvtmSk6D3xRyGjSz2FF/Mg/WJigdut5g5+HTKCrZjK4Nr+F9l524Ltyv5ml2Itx+CFoIyKC5oyG
g/ve4zxrRHR49ZCYOmT5oKkKjv0Fa+xT7kj3P0j/QOEJkYnbe1h+s52SX8UlXFu40sj8BFXrzrBE
/Mxnlf8ggENiwNYliSypS4iSgYeJ3rd9MIILAjroroI/DQFOpvjoZN/V8vJ/vC/Cdh0l7MfzCSuU
0n+mtgvZH1VRFJQPWuVkN/vWfAYxdSB/Fj8y/Ta7Frqz1owj2XL9AsZFa+VHTKdK222cYXTNjCwL
9Yq9DdA7BxAT2iDBHA051/yK1r6UAvpG9Ffx3hbQL5W5H1vu3otkH6XsTNoFrKcwO+O91g+18lAR
ny5AhU3VeQmCIJUnJPQS0oN4dhnBet6B/xjCcSPWR9luRXCVhBi1wp3Z1WJAWjNE0wNBGyRCei59
E5aLIJ4JCDY4R6Zn2XT76Tm7EcCfkRGSQnSOD6HjA89RU1JLGDk4j4UBq4XDogNGTaFRAJNbvrrR
Qmhsv4m/SYmhhA+phZwTdTpJUFxf0VeCtbB2zZVql3bVK8uDwKXZUgm8lAX/1JoX/nda3kjHhRUi
SSPjg9T5u1K/Ksx1LQsEFmEJo3BnRG3BuBa4B48qP9g+dyRWa+VniTmzOsLoTuWv0WLk9GFN2mDZ
BPlnKuNlZOiDpbN4o7VFZGeyLMzEWkwY1DAReIiaVCEMqyupvCYDK/IVlcLznwATNDN6YwjnLOeU
IJFrsuS1qtOLsWknhdMJna+q/I5pIttDZ55ynwCvYsd6vM1gEcTnCy4OKEYBfBWzXs5QMBPeU/CE
IhVUNsKZY0h+ru3+x9h5LUeOZNn2V8ry+aIHwuEArk232SRDS4ZgULzAKKG1xtffBWbPTFW1WfV9
YRVTMQIBuB8/Z++1x3qP6x2fMPO1fA8+Cw+IzObphHoGibBTJFKbRVMAMdjE+D1U8+zjAIJ2iqDU
uWt7h4PuuYCawcCUVlplreFQYcqfV8O2ueAbtTmGxdY92PafbrOlu2RiQrJZa1Yhsi3ls+qqlZ9H
d+SM0ddBUY5HA6tDdmZhafRrIJ/S2F7rfIAhg3JuTtqFyybfCZU2gbkU3AEW6ifdvgVYVRwGz2fW
7ihIfhoW68nqYbzr27Pvg2J+s6Fpp5U+I9JrXuisdsQdqJIF5mmoVvSdAvtosLlFsAzK7F21j2q3
VDRk3rPIfiophpuGe8zYQZ9bFPTuKA8XKWGtc57LhdPcwvxCJAUkvPouh+g5hsxhYN2s8nTfOQr6
UbqcwLkKlkZwzmtHfRi/VVzTjiKcI6OiwUVGxKI6TcYRlloTOVXfejhix4E2cHYKQKTaJW5crNM4
QdR9Ga4M1eIG+4g4AipQZ8qj7J+qFLLcE3NtJUSQLb5Sg2gbGpC0pwLvqcsP+qufr8BtgG9nG+As
koHGW1SKTyNsh5Hnp9tun5EJvAXjPSPDgcF5xdLoBEzrqtOQH+3oobM/wva9U8cV4QAUa3mMzMs6
mx7rgAaW6aA2S07ZiUthTnyIwBGAZOXXBtPy+bnsjgpZ6QsIA2FlTFTNWR1qc9f2cRadmgXVnnuP
Ejw2aFlT0zN40NvPBLyLn75lwbMCBK58pUUKOc4kvjinm3Cyfn4M9gGimq99mWS4OpdQHWdB/2LC
Pq/3ivNlNntdbnQ8Ae7NMS6G8sWNOqbnMEL0s7Zx3R51fY6R0MAfrs+szlsb5IS7qBAJ050BHAnS
o2E9expPOCoiddgo83BRhEsOktOGOp3qeOXoweaKexkRblQtniz0+uY0bq+fVGUxmSR0ZcNsX6dT
o0XAe4/KCbNvrvWM0J8SfadaCH1AamzzvmP5ZSyEQImkCaa8a+R0wV32rDOSbHyiQX/aTExKgAwv
arAT3dIADZkEH5qBEV07y7JhYIYLarj2TInGZb8qlogz8hU3olx3zPWD8GFqnA0UowFjT4vjtToi
oxVQyupFjjQYlG8d0+wIKC5lTef9AcYzefKHTqUJRZPR6SEcXCx2goxbJcY7xy6JmIaynHKLXo+z
Hlas0dMZyEgXOKMnsGZFp4TqNd+wJ7TBiiZ9ND5WFTDJfWqc4uTSwBIIdrhvlGJhcrszzpk7S07l
09EImD2VRJVfEk7MhPtgnHsVaYRWb5Vz3Na4KZkBzYBQIFfv4W9yqKvCB+AuffbV0xWxOGdMTpVa
p9uXzGzyczSePxOtn7GutsmwKsljA/tT26zdzE3c+i2p3lt59u+8VT9++D4ZKrgPorljviaoaMvr
N+duiz6wmTYgyk576cbUHltEDAQ/0Ij89Dmr2WRdNoeKQ5UtVlH+5Pdnbcx48jYFN1/Y7jTvafT3
9pNw1uro76Rezp2BSKzHCsbtNKBmksxCO+ES1Qo1pTwoDsLaieTGRe4m8NMk4GSmRYIUZSRkTu81
Ib2sTKhvGkl1zqdDhF7IgMJfMK01idOklx1RWoDagyqA+x8vTDvct6j4MyZiebmiY2TqC8F8J2lK
MrMzghXpfFarB7igzZyPLC/uTQxa0NKtXYP+XOeKJhzi1faqgkUIUPgN9R69613LcdS9n04v0JEn
ebPdLqdpS0koZGlyH7L/l1pOm6j7GSHCr1DqOsxkI4UHE9wT7cBxwaWCRSCqtSCiMPsoBdgMBeEV
29fILWFYPJe+ICVdWb3T4abNPAcB+QuTI6y3SUdXE8CBnoQ+dFRfIoolzzR+csoHsXpXGRiEPUxE
cEGaHgEGxxDCEur22UAx1J8MgOEewR5dfyvB9+c4gtfGLQM8Fl5MnT7ccK/nJ40zeE6pEL2MIAPR
+FJ3ouEubyM5O9Q59KkN1nQnXIly3tf3YhpETAWi/XzPDzMgKm5bhrj6s8NDhmNOW02Dg4gNDPyj
bd4IhGTevGWex7lqX9jEzc8KeKFT58IVnGo51BnDNRZbhg8qyRZXL3/+XnzUAbXnzuNOcibCA8dn
PinwgrFY6CFNUACL3do9lzjyF6m6RXXbqKe0WQ/Wwq1hS64Kl39uBg+ALpMRb1wrWpr5Iecs0hsq
6ucF7dcRXla6a7mePl5A7CEcurWZ+h5DFYThBeF7P0k2tAlQ75to+dyrEx+sfr9RuwXg3Qn3gjgT
hYafkxP56FHBuKdyIGZ1lSBFKVbjA/0Z8pP6Gd131iMOcqF/bHj0qujN6t6DcNZi3KpoO1xLf6/K
c5U/pwV6qeUEOewWVGsNs6ei6kDxgSQrlpm9gFdV5IjOF667pxnSRS/G5LUOmDRjvjVUFrkvsz+P
HbgNhaHem8HwQ8MYuo6s9TTTXoBAjftZpZeUDDSv/f1QXW3MGrDUSTx1uU0AM8RQJDYeN6LYV2yD
czid/ivNoZhBABEcWIaQ6bPoCca5E+Im32CSCeprpR0GcbOgVeDtQx0auUuPB7allbfO8s3Yb9Lg
JoZ4JcVLpj9wd+oa9iqUnNMJdkQqVLC3W7hSoNT04wrsLbiSI7MndtPpyDXihenuSA35OehvpYav
a9HkJ4fU5kC/9Nqrjtak4tkOmtkogzvHfh4oBCNCk1auu6n9vSGeNe8E/lV1N7nYx3ITxnsZ3Bzr
ioCtgVHxPGprxMi+f4no42vWvccTYGy4rXPn4tNW8WiKmu/MioZyr9Q7k9IZnoTqrjEzFyMZWoO2
SD2kR2KgJYrqUnmyiU7tcScuaHQJmEclYbczwYEoRi4jjFuv3I/jWhFPOmKYmM6VqtCljZ/77JZz
2sq2QNOiZqovWt+bM36+Kx965MJq98EFVRpSJLYpciQVeH1JFoQdQALLrr76RV43CMdKblp/5Rbz
TNxBqt6AhYxR92UoOKV67wK5rdeT8MuVx6A7jAhNzGWavQ7afLCvmaASn7HJMuGy642t7dQLIEy9
ejaCq549jKC4GLAoy0DMY9jD6GXn/ACK3cYDUv5MH2qMCfBr3GXGZ53QSR6Q5zvtm+vzJMzHmICO
ZxssgZypyaKTmBJ4nUWLtw+UAx2usDv75X2PdwqlZouShmMksGE57HpCq0uQIzRWlQYjPYar8B68
gdf0eGnnjvWkxZRcez/CsYVHIoOhYWNd9F6F/hXyWjsMeKr1RquFiJzF9MznFgy/+xiFEs3GuW2s
E/WBoMihvgf8XJl72lijvCdDkQ4sXipY99/Cbf8r7niYR2Cwr9nwEXPgkwlRGeoZ+SxammafuvXd
rFKeACXhEkmzswrnJLk11sfIXaBQwSeThLF7QJ8QBFQ62oag5Ei/TZI6G7TqAz+SHE4YywzlmAkw
pAfCkrdzEOsztztOY4vESO5C/XPKCQm12+Bf0VIbHvJcKAD7VjuWMW2Rvag3Sk2lPfXqso8EcwuF
vrRWLA7TSKsJAHY+ODBRudTa+JTUP52qIyiIAQ3rt++zGTi0du2dW2/JoeHTEs1yOtTr14OfwAiA
9s+/GBk7nhyQKC6sxuPEuQKJVU+Thrj4WdEgiyvzrmZbCc0DHZ4e6JHWPSeh+TOewBjeF9sfnJ8+
JJskuYH+9MaAjIaDjE+x+iRGIF/9NdwovLluk5FgyxC7JKR9R3nlF/cDvayaQ24mPxyKq847fN84
tP7qrebRyOeRJ+7yGiNF793PlLfVgbCfBty1cmNwX6CZtgukLZzI6bO2+s9ea2k0AK+4JIuy3xcp
aVILTnEsVw2l1Xebr5k19D0SYHiAcIHtbCOmG8zq3XzN0INs1DG/Lzv0/OyEaK+j+AXvVxIjxl6S
ueOK6cMqvJ2AARHg/Z7WO49REldPl0dNW+mc2PBJYzopYRqwcOx19XNqBAOGK8Mnwz6wtlVARGH8
Oi86Vsoqe/IV2u9A2vv3WGA0BPzmr0ra1c5WtE82r0x7mkaT1rR2mkffujM5V8ttQrWG/bnadDrr
3eS4PHCbjNGa6RILGxARKhrScmnmDKA0ybNBpAhj+IahDdinBtHJZslx6FanG03dcsGz/kZ+GlIg
n6v+FKKFp7rfi+517LdaSVzjnALQVmnEEffAqK/s+Le7r6KDZrqkyeMWqBcZkG0iCoZ+awLV3o09
OgXKZ1qbNEocRIYra+3zyLWXLP40tUvfzuGeOJ90Xq3ss8iOUXDu5XZolnW9Q2nfoRms0IAp+15c
HdqgBMRVV8FjgSc3/NJUGoAZbafqNqYX993sZnbApH1n+/d0TNp0FVPTNDRNApKCsndibBlTx5yj
mAMJgSQRrjSDjRaOFcpGsAPJOiR0MPYXeoImcxOSXqKd6oF20WJMl5gOGgUJDuRAJFPGQ4o4vLq0
0X0QPg9IR6qIhsPY/izNQ60gCrqmyB4A+mUMKC9T1gttHqU+F8N2grVT9PQEFG2Y+lnWzC6Zih8D
7+yqt7p4q4xzoH8oAax0hPb5NuL0teBH+uG9gl+vbOdju/LEqrB4bCNo8Xs3BdvyEBcoJrFp0rNu
1zyQMMOYgIMsBl87VE89BX0JlKVZ4s7AHu/d1dMLka2/KcFY2Oq5BZPDYjTQnTm4OUTktSSrm8+n
/1njmVhMyb61269Sgh1pETGCpAmDeVffuaQ8qPsgQDtKTIm1svRrqDw6LP+gZie54Vqjq1f1PDTd
ciBMo/oSYb4omZfIYcWcI8F12AEHWunutc/mjUrmzjLqFGA9eyv4HNHDtfmiH7gN7vL8jvoPL1Ee
r1l9pfPmMpkMH+x4QVCLLDbE1i9q9uIAigAcRuS2iMGI3giC1wLaDcb9rtgHzVJITos7zKgyOfdV
gktrkuotUn+Rczq3qJOHhzp573Q2Ysvk1DShoZj1U22FRJDTfc32VnuRONir8k0x5nY/6TQRu5Qw
L2R7L3WUNOGhENxaNn5PjFE7DThABHEZ7yPWatBTPHQuWvgWSb1Yw9Hk+CDIdWgRSGIFAesyTR2T
o6KEZDDueiYkDV7hoH2oefmjiY9zBreqfQgjglBpBVYg+kZr2ULQLpZtvwHG5YWLyDo3DpUP9YWG
swQXYAtDzEeMianF3IPvTaylAfmhbXeKcc2bt8QEGPrQVRtliDmdPzEwDHHHsD/FB4SwtbE30ddY
Z2IIGJB0rJ2Qx5OAW42aZEuQixjey3xn02EuuVjLrt8a4z7vj4Pyrkyp3m+xvaB/Twb9qK5E+IpW
x1IBm2DjhuF6dIZlxvqYYjIwMHA7t6K6DNsgfepoWtCjVum+c0PJ+gsmpASsWc7ZQNFv0DGKIckP
j/xQOh+AcAOVo2P3ZWdP2EkbOmD+m+two29iABkCpdcil/xLcDQoLMMD+ZkW046wO1r9qS8esu6W
8sRUOWSj4U2xoDDiv4+D9ySfQ6y1+Mz8jVuvFJ3WjPVuy7NJWxEdOUcG5DPEy+YcZGe6fx6bVxNw
i6ZdSTyorW02bh1jI9LqDp2sWs3uEA8RJaMivp9avgDmTfsIuIa7IUVyQdBLjUjikAPq9WjX5Rzw
pLh16mVM34nbm6qczlgpbE4TVjDElsP8umQsylti/J561yF6kNbb9MjSiw0fJx818Y93BecVhkX0
2s3yXJpbTT8R/DVOawQeGStbBMFzg9QqYYdvOP3HPn3R4HmqQnEdcPiFceY1KC6+XI7ZUC60Q+s9
JsNnLMNZF9Bk6W1C944mD3E27wFqxQkQ8PvcBFFsl5dhOJPsmhDgEb3xCcDTJsihY07Tc7DCFYcq
BGYoyk25jAFt87d4sJHrM66F05DbhOmuO2KNKUgj781Bikc1ityd25UDER9KqcOHsVzanhcuOqFu
VM9MORLeU2MydzanSInXyj1B5k0qVrt15DwUkLagyOgfZXrLGVNYyGnVK+fGHAgkk/VszQ2ei0de
fRxsSUHnOS36IxzpGuOh95wQAeZCUWaKfXU8nO+4BE4GbnPgt9MUJXyvuk8uY9PdW/Y2SB5UZ0lT
lGrTDs6Jfs+lspU9DVLfA+yxTx2o1nvsmMoiK04FvV632zbKka7eQPfJLudp6y6U6gzit+FslR1Y
ignGpg+MWLispnELZufpxvGwBbIGGB8sg5ywPWJSg1llAk0tfjZ6vm2T15GWJJYkbzV24BV2gXnT
aKc0DBg64Dx44ix2MKhpBz8CKfCkyE3iZTRDOMAA9TWYNDAYmvOOYLQq9UPXbsflGG740XH/MFVf
vEEYFBPrhJFeAWh/rYv7krDk9lMbdq5yy63j4OyqfCfbE0MEoKjRcB/on2ZU8wSeyuocVmddveXp
fdzNIvpUKZLGGc+I15MR8aW5N5lcO7Y7f6mMKyDzZf6YRS3HLsZaHvBeTCQ1M0Djwc7Og32f0/EP
k5NODxIdr3jzYT+NeKhpy8PZf2nHdTQiWlpx+sG3k6mXsDhMmbwmSXMjfTWqKtTMUJY11MstvNFV
Yz2Y6Hi5yiyncbJR+3tdOxDw44UPwh2XTp4v9CgkTPfYIV036KCFVAr8DP6MD1GsK+g+6mxFwSYz
X+PEunM7+6BXPSfDjQYc21ibxYsBwt4Rytpq6Mxbp4LZd45Zjt2PkxdaF6J6WUmY8nZfrXIG3CX8
44DMBJvvvCgveRfPlNpm8N2sabPK9gN4H+KrqF009MZr4F/LCOCSUtZImD76/CM34EIsamMb46Ab
BqxYXwIhQOp9ospXXKz3L23+3NT0gXnrtGSPFO4mUy2UctHS8Z9U+Hw63WGKyfmYLspwV0Pcsnm0
wYxakoP1yeNUOtwxoOjhJIu1qnG4iOjGuieYmkZ0wAZQlbvYehMmUSnoGOPdmK87eShoRav6UwQ+
BPYexE5jHptvacUUi+4iYigHxi3lfPTcxzfNgqKO101Q5Q9k3zE20UJassjotbPfPXf6yuk5Cz1E
r5mNSKtm1fGBRVXvZkPRoryOmI4FmhJrAgJ1W3KJETPZJeKdRcBLNkv2+RLhz3sFdzXEPLRjAcpz
VH9oLllkqvHgFacMSJJiciRSXpLoBaUZB5WcjgWSPbowDskDzOYw2KFKKMK5yvxILWKWrk1Hqle3
qo3F0Gzy7rWYejc1WrzmDOTQcFqazDv2PpfGdUz91hivLm2wkb7NXd0xgOcY5Ue3AU+Gu7WTVdms
SFdhU2RTZf/yUwQaBgoPndtQezQHCsXo3ECcYd9itOyph8mkmCIVYVbLQ6bTYicSfTEButk3p/XV
Q7M/6ewTc+2TTEEBYWw4I587eZtcEeoKVhicG+ahvDOvP8l+kxePGYWJ0iLy6d8maU1YLQhTpPvP
1uCia+9o4ksE4q0/GX0flQmTobyH7pdFOytDf7TP2qcRk5RCN7VhOXL7i9BvlnXJVLoZXDuNjgwL
IMmjBUI5RkriQFbxhAlw+bGWUyPOQYQ8UZIIBYifKoVcuHWYPCbjI8Pqw5isPDPnKPpcixM1Farp
ir13HBeC1d6HXkH7x3cICn0dy2MgN9xMk9hc83BxS7ZdUs9shcxx5Kcl+eLctEY9gTQKWm5fnfdS
BrRuEegn9JWdhUMAAJlOD2jWwuGp7zcc3GxxVLpTN3yUxasTfLqcQQpJdoG1SXPsHZeM3yc/pHUA
PKt8cghXp11MElCxrIOtVx9U7ZU22NQTI3r6p7bOpt93jZkjPGLOIkRuj0qpIfvhrOkD6VBoFjET
YWIVPv347T/+8Z//8d7/X+8zu8/iwcvS6h//yffvWT7w4v36T9/+4/Da1p/F99/5nz/zx7/xj9nl
v66/fWXlb/vL4vqXf3L5mR1ek8/qz39oekX/86/zCv75Cmev9esfvpmndVAPp+azHM6fVRPX36+E
9zL9yf/f3/zt8/tfuQ75599/vGdNWk//mhdk6Y9//tb64+8/dM36vli/rtX07//zN6c38Pcfl/w1
+Nc///la1X//If6GLsUWjq3rjmOrQjo/fus+p99RNPtvmqVOv2gawtF0TfvxW5qVtc/f0v8mSK63
LWGZpm06hv3jtyprpt/Srb9JVajSRr6pqYapyR///cb/8CH+74f6W9qQTg8RoOJvyx+/5b8+6+mN
mdIyhGEK0zSlUHmbkjeav7+eg9TjT2v/p8iE2+kG3ARHLMU4yA132FIoqbntQiHX7Rg/hwxWc903
rqEgkcUcwCqPmMsKZx+nRvfrS+JnOCXoa4Y2LlKrMsJ1UWS4f5BgDZkYZrZ7alPcS7ZMkXo0ZrL+
3RX/5xv7wxvhYv3pjUgbDbY0HU2qls1l+cMbsWVbFVoGh8Yq5MKsmfLqSXHGXzTPTZ4oJ7SLtU0l
o2be1S7os6q1/OrNAW9RgLKln/DkbdosUpPBmNsiIhBuzFRYMhIMlG3v4+L665dsiT+/ZGlx8VVb
dYRtWZZq/PEld3ZTelTE+Fvilj1YJFiUI4LyEA9RJ0YxtNySuaY9KMbZ8yLyjUct2nPoau+MMdcx
ulXsN5nM+33fxPgFLcx+Kb2bygo3iRBYrr0an5qtbykwvP33l5z0XOl6k62T/n7np+1h1DUMJhr9
28jyw3lY6OUsGEc5szEB++qoQx+D15B3QwkscOTw6CT3TS3UXTV9+f4/WRsvRlqNCOSF9dVH7rhX
kgFKaJ31y8FtSGCIuhV5ycm9O8JSHLj3l56JB1sRlv2UTsImRfGPhaWUOLcwzFR5dqkrZevGgTi0
kkQeV8ULOmqVOER+hyWhd3lReRneWwK5pK/flGBUtppqh+dW6jVkIeZrBgTAv/7cnH95ZmzLNrjZ
GK8atpDiT8+Mb5m+0ku8AB2rbpAV6zofvQty0XIfkOdb0P3UfYUceh2DDyoE9q9cHdBCuo7JyKU3
L9ij0UkKwkSCMV921PrXGk7ZXa2q/fr720aiqOpzJvyRSluqiaE/+oqBODjj20Bj6bd0eynsUp+Z
Ah596zjiWFRs40XvX6pyvMjBivZlYK4SOTL79/rskPRaTtHR0bFyUnMnZYow0PeORdwOL4PVk2g7
avFWJJMux2yCrSk4Jgyu4+x6u0q2dpmvoli1braCorK0Y27bpAUL4McKKrE46FdJ2rYoGqbvTQSS
Ibj6xWBk/qWU04yvtR974jnjOjYv3188pzkpaSPYqF3gOQkIHxfG/EOmqPhvpdozJNbu3QK8luzR
dgmhQ8gcCHZDC52ArlY9nCAh0Vp+auawpUfIlg608Yqsm7YZSaFso2jWSgXIl1SRM+mxQ/RC+jbC
fl/989cyGKB/fZfIf1mQHItbw3Rs2zH5j/jT0634UrMHTeBoqSxnUeUq3spYVgvFhLjXCl9d1ZMI
yLPondld5ewdI2ouxsBiNHCH0WXS7Fkv2nwXGUSOg45FuKQYYE+IYmiUwT+O5pMlzepchHD/PTfo
1oR/ZEmondQKU2+AyPiLo8OXk49k2vIomY3sKGZitD5jp6zz0CB4a4okZ6mrjmOVkLBKSzIMWqbh
XjwcbVPDb2Dj6p++ZE3j4UDKq6ueGyQL9r1NFKVKPm/cDfN6Wgt6A7hrNIIl6EztM4iD6lnJsISR
cvPoYVo7AXKlKg/V+Ca1bLjDhCCWf33hhf7nZdVh+XdU03ActjSu/R+XVcMY6Bi4VJAQqaw7EIs5
nJIkS1aWMSf79CVUo/Glr3FphGkmd27uJmcQta+liMpDqdYo5Lqce5ib9oYfDJpzYHn7ism6F4X9
OQwJ0xRJdQtFWSw71ylPLK7WxnL75za0k/vvL24DLj7QvDcbWfPUFHf0hxYjzdBRYKtVAxZBGZHU
NMy+fc/Xdp3oxh1zlCEKLUDIfnbwDABQf31tNGNam36/39uazq1oslHqpip0Vf3jxclD6HuOj5Yh
LVpOgqNwcd+hc9OyGOdMXmEuUq2OcVuDXBSSYvpKMuu7l/kvdKzKk58wo+6iOr+SIOvMKIj7I496
vyxLtdn2dWttxlL6q7zWMbVSeHdyGieVTGf8wkiubmVq87Gxab6J5+9fsXhOt2aCcOb72yEIyyNn
AvUNE/2sg/62qETe7YJe0zbYArWlMZjVtPvQt9JKlBNSQpTo6nXj+yn9GrBWuXVgzR23sMN4XFSL
lSl0BmIoO4Jx3daYk9gQRxGNAaVqNo1I87dA4O322967mSljXiBQR1YokJitc5W55BNUQnfXtEU4
cM4Che54gxJuqjQaSIloCFdOi/SiSu0NrKv/NhrMdskx1r1yeNJEms6NSqMdPCBhrRjWz3yVfICY
34BmSfTvnTpwEOurEDJgwewu7lx+kFDsw681NsiyallYWnHETPB9f3UmcOihyBGS6V11/H6AuwpC
DI3yXePTxxjALNyNcSMW39+2idLDaixOhp3stKjIDsb0hZZdNqZ7I80drqDIV0Xg1MekqgZMwXZ2
c3AIU78BQGomZ6eskPmM3fBSFbBJY2W4OvS32xAcd6xDBqxZqB9DW1hIV5yJaKpw6ZpQrQgqA+Uy
Vt34HMf9URqd+GrpR2msUv+mrtLUP68AtkZN6+i2yd1OxW1PhdfvitoqHv2cHhIDKtRsBIJ4KhNC
NVr5iCY1SoMHm9ROGZmMik3mdinJpCxgVURh1QsL+XWOCN2tGnFJjID0ldgstyNGip1hdY+m9FA2
eEmubfXpCja1/BTcmAfQNeSIadWDkqr0B1wbm7LlrcPKHeZalNHA9LpkkVU+g2YjeMqCzge9pTez
Wh2IH+vsZF+ILGHy4SIeHun5OIPjE3acerM4BVyjUITfErcGkja4s16Nun0b43TyCkfiDURDOy0b
lAr6zi5QgH3frWMLosBss2D2faPEJjp5rdb1dZiGxLfn2oM1tBpGQCphwyyZc41ZjoKM1Blt+vb7
1+yszVZKEcwtPWFhKnDec6IY502NdFDrxRsHH+hSGRP5XjPJi0hA6Ba9BvRPMk1Nbb/b4M3XKMyl
uJZGiUmzWqSisV48B/CcG+YnVQF1n0VE/TbB8NQpwucsglPMkuO9HOPonDtmeLY79cMDhLL9/s7L
m+DfbB+amJbAPy6RwmJvFqpjUatK80/l3ej1WmIVGKDckPRYWy8mfKNj3lB5R3TvBu/D6Ema4UFn
4m7Vcykw5JD1XZx0qR17XQsfmuFYe3p2zNVwlY4od+/EWBp3hSeNZZTl2s96TNxFlanZ3o1CdFZm
yiU1lNGfW7Gqg7cMyYFXbZoUFraUMCDcZ8ArBcrDvG9Nq3nIyTaumjx/jDXH3Ncdi5aBlTdMr7mQ
xBP3AL6mBbf20aL9Oi1gxcPH0mUItA2xaQrDv0iNbJE+xY/e1S2ziiBMdumzBdt7//3FThFakQPy
vSCrOnEOY41a1E8b7D4dM9bEYgUSlpc/RrW8SqeewOeqf2kHkyjSAC5W25nEcdc2JihJeJlpYMoc
Tdntv790Hs19z4Jw8P2tp/UQb4wCJaOgXwa5LgbTZjhoqiadjmFHG6dnUmiqbXly4gr7VNn6u4Lu
YhCOybtVM/sf0tY6KAEpNG3nvhoFYZyNmh1abWj3ifLaCxPGvxrZKyXR0TYn0rqL7cLf5hNWK9O0
eGkPA+obGVbHsm+qo5WSNd6RkToa2bKj2qaWbTGPWTUT7GAoNxTr4mxohJ+Mtf6gG5Z3KCUSqqh8
8oi8eFON7MkmlALHG9IydVCfg1ZrD23HPCcYNFXFlOE0Kxo6nM0kD3MSYwbRzWLZuPqoLfWzVkCm
qIKxPAhNV1Z/XRXodBN+d8dbuip1W7OlmAoDVWjqn9ZLv9OGQUx2ZQULRKybKysiNy8bzz6PY17U
yH5jhzkh96zV22tNZOGq9u4Nw4ei69/8EVG+LOYDqXNW1xhklKUHx7Pnv1YRDTiiVjH56VUbrYQH
CzKn5mw89N8S/8Zfvxlnqqv/9/HlzfDUSpPqxnCkycWa3uzvFv/R51CfhhXN6EAZAb5V4lHkXnln
FILmfs5m60kCIAMDHYpTM2XuCuPXoUklVdnyq26juUO80F1O2F7iEJeg2SgH+lQE6xFLje9qw2Nr
9QAR4WdmhvyoGwiJWVi8/PqTsq2VdWvC8Ku1ZgGxqVwYY6Hvaq0d571b5M9Dz5PTUIgEFOR1EGg7
o2AUr4Zy0GZWFldbyBxLU3Xg1gUoDXIXY5keAGz2aj+40lFh4tpHYmf3l3jAdRWm3DlKbV5ST+v2
WhOziRXxl98PdOQxFSEcKUDe8aizqg7jJo/17MCsv/VrUrCzvCU1A4mjEyFuFFPGGH68tDP1uS+Y
cNfuhx+51S3Iu3alOOZ6LKA/92FuPDqSMV9rOOmmS8CxTEs3geMMUVe9rRY87o1/KWL1XQkT3GiV
G+ydICLrlPNGqePCCEvPXH1/mxuy+jc3tv3Hk7ql0yAzNNsGtSYNy5bGVCj87l4wfemprqw/Mseh
IBo7ror+fW1yY4roYXn5mauech9yxPrp2vre6nPrLGK4d/iLqR+mx18BEJ8gFnVSq0c31iRscgYA
9UAqEZNlhSFQQ5KkJDAlTClEi6wBGhuW7SIpSTrytaq9H5B/5rFirDVK8zU7IZZ/tzE2WSTEr1ui
TuapWZWnKhXlqYSTuWwHo8W2LnLQsD81kzVO79RuzgM2bnQnQbnGL85rS6+QdEhkerpOYJopd6OB
5SnpjVma9+Ql9kl1CkeHFW0scHy5pdHcyfwonShGpFTAggm6fqpvsZ/FJ6ZFUFwMfJ5Tr0Z0DRGP
OlM6gMkbpc1iFmX+z+ukmMmmgewBxC5Pd7pEJKlq3sKV3ritCRqyg7zYxdqXX5kNh4Lw5oZHw3Pc
1yAur3/9zBv/j73z2q4bybbsr/QPoEYgYAJ45bE0h1Z0esGgxCSAgHcB8/U9oey+qVSnkuPe564H
VSlTKp4DE7Fj77Xmoon6t3ee+xwIjjT0SznxkSj49/ucW5VCnZm/T/JpdOAZ/yjyOHwThmYhxkkx
J98UCzXXkCVPSiLkWhsetkF3i/rxz0diTAcOEr3h5DHTlnJ9roNxmtcmok1Q5C3E5VnVr2Fo34bq
DjtF/paX5vviB9mDlZvsop48Z1c48QYmKJqOeERt4FA0crL7oS+wFnSEP34J1g0WM9K/XwVq0//n
MgSSgtyRrrLJF1e/9EBp+aUcjelfji0CxMLm3KHJBXrz8q8zYRVfy1Is+4J8sbnl3kQmdvdqzVTR
/J75bsKEpKR0EU6DDNPWzVsD6aiwTw4g7ldSZhOYIa51ZSX1S52wIc9FCspp/SUI+/zCBXLTLdGL
XVT62/o/RMfprffjl/U3y//9p5wVuiX1n8cSaL1JUEoXLoaJHwVJutYnvmtBsKBd1Zq5ABe/1Duf
fuF+IaGbNyrY4I4pseQTfJFk8rpN9HAe8CpU6G8LJCdZHLen2Gco5zneQ28A/04eWdtj/X1syuFG
OdY9asyMgU30Ypbe2+bc35ObWgzbe3b2zIPm8qM7lRZhddllzrsjF7yxPhmZB5X29gZfWJVn7nMT
MX0rfDgPSDWyvR8N3qNJ3D0bEIOvKjVH6T/TcECiwHsNl4DUzIihHTQ1XNyTSC4MAIf1JQ/hBq19
MtM7K1yBf+LOhD3ka8vOxSr+4w95fq8u4sHGl6/L2x6lU7qWW3PkSjzUjn20Vz3TNEZ/TH1BejjU
v7bFguXVc4c/gV84uHSXI34ihJuXtF7l8c/zrYwqZF6lT9Knj9RKm72jR6Z2kLzGe2p872GZvJuQ
3MoozcqTaePo1CvOqjofML39OCNnk7oRhW6fLP1cK6SNUTyc4mSySIrjJlYObIUAwR/BS7qZwYcF
cUkBNnyR66GsSBJ1Xg0BCQ1EhYROaW7ryp8PMw8dqCd/1R+MJAXQYqnEAjx/AKdktepLWc3VnePk
0K4bWBhFJR+KubLuPKb189j0J45bAM1K7BGWg0jFn3AGVwrk5LIM/S5PHXfrzWF/jA31Zt8OKHG6
tLqwZUJB6Kt4k1owUSzPEqe6bMTT4pLK5xmVf/dLMFULNelrJL4P/aTPmolERSAISCy8+RQtc3Qd
w2qFAxiDu+nc5cIVkKtjQ/YAy9ZZ2s5PLvXxdbcEw1EasNgxav6wCZ3nvEn1ruma6VihvOQ/N709
oWaJ2ou4of5wjKXPzdqBapz2o5RcDqt0H6zYwQFaVvtugBa86GtcUXAsPdEfMvy2+2iIAZt5uj+a
WXx4SdOdx342ncY0OIjehnMcxjDmZoVlRKFkAvZ6q71iRjXj8kS4gWBhCEbk2eI+1ik6u75A7inx
Yg+WX32pcKwO2YjiegyXJyyiIDOJsrdtDkwjRtJ8gmpYlqRxG7e/+7EI/v8x5Trs/GRMqdgWGen+
Zkq5f8uz/K18/1/n3fpf3c8DzvVv/jmvtDz1H8VYUvg+0fZu6Av+1f8ZWPr2fxzXW+spVwR+aLt/
DSwtz/6PsF0GlXReaL3wh/5rYml58j+hEGzLIUMTjx1I/ndGln8/rFjSduFI2q73yyElrIpiXhr0
TmNWAzMr5+Pi98zldfRmOw06Xcx0afpJZfH3HfWvH/ZL836aVFOF9pQcfR1Ab6CU2HV+tQe5bt8E
ojz0Hhisn+7G7Z8nlJ8nmPbvvtgvRWoc6KKmzAoPpbGvEthxDJVYgsUCUt+au5RizXxNQkKvtD12
9Iici8R3wAaYcdn7qQVcmMrZXUBs0MXbDlP63SKh9LOP9/dz1V+XYp1z/K2GtnAyJLI8DlZenRMd
URyM5T7OwGS1CfyNEhkIKIUI1W1WlVvXf7A6QN5wqZbz2vmkpv97qffXx/ilxOsDoz2vM+qQgGqt
hXidTPfQTUT7JWSmV66ON9JB8cNBuv6kJfRjYvDXkfK/fqa7fpafvjqtnBpVhVMdmfFX2zZp1aaW
/Xkn4nvHya4WAxwkDZL7SFWrOYyRg5dHcJjW7ZrhLrEo8jEE2b/j/ABTbolP7RR9NHKYCZn0v3pD
/m469MTSq661TVqdTFKiH6AVBzmSpzFR7HlRSnNDWChAlAuaqSs/BoUkMMO9RFkNLwbDxkcn6HZK
Eb/0nfdg+epNd+vxM1K4Gasy3I4+izNF6gyjvCNY0a8pAOxp5w3JdT6gWp850NLwUx8jnW1CQuOA
CCE5XidVcl7N1qkKyGmNe9rCRE8tB/a+yy7vyefxDCPEbBgQIEZqIxR0eXL/CprGDpIaP7VfggDw
QepM8pSlQbGtE8SoJgvJz5joH3zyEv3mhXXXl+unW0WGRku3Z8Bf7Mpbz7OL69BNSW5r65G+hA8i
MdkvobjuqBp3vG4rsD0n+GN1g/bBTOJyY/7IRuL8png9aQ1x/9lH+3tf8a+naP3IP300baJu5OSS
HMdqQqBZxS8kzzo7WTbJudIR+vn0ZYygKMWDCwyudt7+/Zr85o1xfzkNxM5ohU7RI1ZV8Cysqis3
BYYslaTAlQa8tXFd7fMBIf6Y9M0nbZi/n7z/+rK/DN9KS2Q1GcLV0U5nsMeorbLOhZ6hERSqtHj4
969mr4v+P72Zv2wGSeXbOoTseczG+CJo7H3lBh6qOcz0echVDCtk6QMjTLxomMyi0aq2VLL0a1Tn
7eJ2ubfHyv6z9vhzP/2nFXxdCv/p0/yyWwyecaZFETeQyrZHvZE95glqXmJ0b9vIuq+VfWe65X22
aJcXXPHzppvN//Txkn9/vCQPvN1ETXpUzcusx+vesV5mGzXzWGO3F5GTES7UPfRDc7RzEKmf/Nzf
7FprLfDzU11rLbSnB+6ASyta2+KJ9+29DdVbn7k7TpXlsWu76JOfRqnwz5f4l+V/sEPmkGOVHJk3
kyHsVPHebhH9uyNK82GQFzZpMkzR752k5fCO75WkWze+dOP45pNn7jeP9o8mxE/vsRtWOq4dxIvD
4pHZoYZkN7Qdzo8eK1ThoIcFuYoEhp0p+EiiqTmaSrk4bjI0z2hnsF3Cn69t+KlEGH12YX5zH1al
2M/3IapG04lhzI+DACI1NjdBR9wCGefWfQ5QgQTq8T3OcB43YrxH7zEdrNpGoDYgyCyWdytMOd8G
PnBpXFKDWtQuGEckmJ9ctN8sfj/m0T9dNJLiKsdVmT7mMckjAGizxUofugQxfFWIV91GyBsmWhaz
5b1rt/ukfvvR4fuHV9L5ZfGzAxzPxFJjyiCBfZvS9EBemyHfzAxedVMsWzEUjH315RLabLpDvaVy
uFQVjcBFmPdsqcKzuqgIghN0KNugFtvWR00i4uBbUBFwONRfVNafMubSPc2ETViY75XlPul5+ZL2
PQ3jID63KizrtTeonds73eW/X1T/d0/iL4vskkgoEHaakIzkkmvnx8VaF4QXjaenL9OcZNc2ML9b
b5p7GLe9dWWvJ95lnr612vtSppjB5Uxd68XwYn1D86KPsxuB7OnMD8uazNXM5/87zc9kqb1tKrN0
a5T/YDXjZZjX1dnYlcv5kiCMTwtkOiZtMe+Ix7i0Xtuh+ais7sHVPlJV+Cx9QH+g8DC4CLSuUR7D
kSjJXqw9HKvDKIlNmOsIexBpz3mNFVJKZ1NWxN3MC8rkKMcKma/C8jRvHuK+Dyl8YcmL+XF0s+zY
1AisTQPIp8D0U2VojnMbZEshHMIBTA07f8SVTWTd0cv047/fgd9src4v2w8hBLqx8i46RALmMvMI
g7mqZtydHjUdVVoF4m7pW/AALsKGT37mb0oc55ddZhyttpRLGR2Wvqm2q2SQTgamolDfWQMc98kL
tkvbE0sTI8jmqX1TU+fiKWmOVM4MzSbrPfDUM65cMMNFexsN0WOeVwCoTPTI/kn+DKpqsVIN4Cec
pHLOcx/bxtxG1c6U5NSMiCY2IxbaOWpg5tswVytoCnU24m929FUkdLDBiU/+YdlcFSIKNghv4PSR
WYl8M9j0S46HIO4uG4aYOE/iB2AANxk+AcvRNlw7umEta+zOtTnOVZocF06CO72ed2ob1VskbLRO
DeDZkdjXvm9BKXsur2VXvLdrGnKY1I9um73IgZgsD07mmW9n77FcoKaUH3xbSrAieLK9wtvXmshD
1cb7vF/jmjzvyLR0vEUG6531YvR2Kki+ob0wV2ONx6MqxVWFO7mdymsZ1u1Zk1hXWRa5G1moW+WZ
l4YIIQgk+rY38hTX1lWjJQFEPASbf38IfvcMrNvjT8upQIgzeIOMDoomzpm/IIgPZmZI8OEb2AZw
Gxk4Op88cfbvFu9f9ngA/UnWI7A7FlNwkS/CPlideXd1duvP+buvcNjnHq/yjJycwKMs3P77t1xl
1v9UUDm/7PbTQKXMT7YOrdd96ImvxQS6J4MSHwD+vnrvZf43xH23vZ+X+87m3NkZxGmMZWFBDsDz
k4iMygC0fzwaziyW/Ym87zfbrfzlSDg0WZ9Ei86OXVPcxNl41yS8dgg1MHukCtec37HjL+4n9/vH
PvkP+9iP0e1PN9wGuoh2dKGI11F2MAPHq9zqYarzkHU4HdxlAd5SK6BwqcbBbjAHtMuSk+6CUzaA
gphoGHH5dLHoJL8uwoCwiOqW09yzKHKI9U2db2SWGcwd1aVVmhEXRXHKmXyt+h70aAELfCkjqBs2
HVPAo3e9jPaei/vVOOhZQg/7bBoABo85cn7yAKzP8z997V/OTCa2Td22+F260MhNwTQNX0sUXsLs
qg+YibpNUeNYdnN9P07lpW1Yl5y5vi0nbLj//hl+8wz+UM7/dOWrYpJ5kvvpcdYDBvcwuXCX+A8t
V5BODZLKjo7//oO8dQH/py/7y3Ye+GIwMp+qY6F8AdICCIOCI256uihqRJyRFzz22XRQNNcu+7a5
zcuw2XbobUipIZ8hzpfvWVTyVBQgo1UaP7g+yuO28fo949qnqEq/pkWZwZ9ceaxi/DLOVXZVzdCr
Swt3OzP/XT0x9Jj7EJoymDMcJs2LzuYOZ09ynQnQ61bIj3I9VOMpkCAfpIdfObe9C4ErBjPXMfnb
0znsrtDmDjiju/eww5sSL9FDo53bRhT2oUElfS+8KD+Noz28/PsFtH93AX/ZjherjMtA6wTxGhbx
OPHvmPBDXK9hwiTUlFMNTLVTTwO5q0B4COnymvnCG0jQyIVoPnlgfvsx1o/30xNT1kuuq4H7yFSX
62ZGsyskRwXdYQOvO3oLak1dz8fso17Me0FvzGkYr5UdCcGWU8afvD2/e3LXl+qnz9FIO2F5cNRh
GbvkIraDmzBGc2Tn3M0uw5ublJ88ur9bDX/ZIKTqffhjUXqUcfRm5uGuqwmH0x2BSl2R3HQ+IFY3
rj/t8uCB+c278svOkPZNOIWBUx6pfKkrYA4tDcN0C+EnE7vuC5qubZja9mny12FMlS6buCvSbWSs
x6UI0z2iEQwqCyT30XECjbNMglizqXUVlLzJrdSmW9rqi1uoDz9bkofJ5azeTMHeyRlnYne/LmoG
S4jQSLnNRhseEGxOOmOktqHhJVIyKM6ywHF3XkhdW9Tx7VgJpM6LIAVCUhQi1X9uswI5ZJFDmqiW
m6JGHrPUtAARmr0vgLtCF7YSZQ+FenFlhfgyAR6AW0Alt5Vx+VDXatwPUZHD6NJt/iaWKNyWmUdy
eR9dO0sLo9i4RwiomYX8PUOOuO3smqDUYoAyNfbHUsww5dkUzqpeX1UlADej3dXVx2z3rBlDfJFF
DTY3z/zt4oQ46IRNwgtupYPOajD8AccLtUCPVZn7WucROBHLexui+QG3BpC5cPraWAP8kQpc1uwt
SFhk7mALbKkd8myDaeVqnOhsWqbWgCvjawaO8dOIxApHHSLxMy7cCBe7JUi5gsuFhAoH3VrveKFV
HlualO85+GjEeBHdyoh4WkvciH567qMO+MYgvzHKBwmm8+RrjRO+1/QEu1GnV8z5QTGoiLpzeXPs
DOCHIr9Hh6j0Cv1RFfLd78j7q4rYPiVBP2+nwSc/NEjarTBI9pNcwNgNSXopJq3PdWzBwhLTWQzC
Jy9m6zVPYXSzxsB9crJ5P6lpt8yr9s1GieEk4WmWVFVp1pfnCjXYJjYrqsev+5M1WLhxlwG7YjcA
69cDKytixP40rDalOSaRqRm79QBvvkuZeofC8cF+OCNoGa+51rTFd91CaF0QRKdCwNtLi/5pVOI6
nRFxOmoA3ZO+BHq8NBZH1yXiRFhW6m3UZU3mMMj5OEkIDUnnG6eq8QW5NLEbzIhLbhfHJlMXGrHU
WT2jPWJN+xhq+yGpyhSSQ4Paup/yKyVMcUIwv+w6i1zYEPTFSXk2D1XAO2mV0/2sOkbthbVv24jc
rcICimEt6KtK8P4N92c3dbn3JHKq5xxiH5ghJslJm8MKbMLwtitn8WRFbnCdta2zNczMKYkjed2P
tNGjOA23URnuZdruQw+DaZdl56Jt7psamepS918TpyvPm9rfjX37jhXg6LHBI1LrVigZfFBl629+
l7jfZj9Jj37r7Rtkq5wxO87PY7fcloZQEBlAZCGmftwW1ZJubAgEhOA8xhG42ihxYAnp5mmZcKIr
u//SVwJgQHudOy2LkiiHs8TCGuRn9bcyl3/MnTwYU80fWhcuALa52QakqZxNVv9qslWCQpK3vYIX
lkw+zxEKDgoV+D6ejD5iD+hZ3iTzN89gf4uQQfoscdtKGOvQSTBgymTHXkjs8Bkxe3sb6goszYE8
NQ9QOieqdNNkRbMlO+GcozPHMOmvIFuyYMLIITartLpDZ6zNPGSEhvhNvB9hZoiWMT1Ui+G8SIX8
I/Xd78BeRwJxDLGWnlMcQtPHh7K0MFyvUoGjnQzXTbY8JNnyZGcEHYdhb226pp03CuerG8Oyj7zs
flzs14JaEHi86rCu8B1SHa0QVR+gn3xoBcLmOkvyP9YxGtLWVD3LwuK96pbvumy/0M8B+hWu6SJ9
TG67PxNyGcMIWkJYrHFTfDettg8Z1z507S+Ds0rhemEeZ1WU6WZEsnBb9EuPYR8o8G1fG0DRLrxa
oaE6qWA9ZFbaP2ZV+geggPeuXznKiCGdesB2kgKVjZc7lct0w+WCtGOor3rg26Ufjrt2No8J8iJF
0AvnxprIYhc0Qmua/dTMZL6mg3/tdkRBZWh39oXnE/gxHu0OWqrHVngQaKw3IgcsGcqezpXLF42x
o5FvC4w9dEJ3Z+UhCj0bWlyEcH+LXJ6YgkrmV27sIFuzh5osXuLFalxtZ0rjj5cz7pe82ooEVGmS
vMmUQjSeWlopBQWdB4QorvW1YUy5scyU7KMQM5xF42vntivPshZXIraHxyjrYe4r6y4C36zkiLth
aMLXGBaFUtGXKhy9F2m51b5FcAuUuuJMozU5Hpy9eV/9Z71Aq4nyZQbdhnYy8vByRGHkMT8qXmQO
aop9rd7YfUjYQW14k0uvObUeonr6P8k+mFaIE2SbJpb5fZYPD/3cA24YMjJD3Qn9BzAK0CfXtoV8
zXMDpqoWAb6Rm6DIpzFAHYk7CmffSzc5TzQZ9LYcGBlxnZodf6qHO9kR7Nbb9X6E8xqwSFRV8u5n
4RuxrycxBiWCFwONYS2x11Z5lilM/z74JYdtsRqq5TXtqwCpsRu/lI0EaOaBElNhh1UDsrHTFh8q
icXOJSXpTNQwSAUCizgNGLLYTDwbDoVHzoTdS85N2icZ52O04184KgHO7yySn7AU4p6MCVtZ/XE0
xulvUGQUCUEI0QTcG4eDsxsa+IsLpwIUr+5+wUzwmrcSgnxa3Ooqd87iAPOAi6W9tgjoEiw1mwWd
0ZmseR7LdjR7jGePJNLfyAl+VcCac+aoniDM0ibHepKPrRWhlHXnr944jOcTK2MhC+qVHnW8jmfC
zKkV4M1i2eJQX+/9ooMxZ/e2BeK1JltjqZ8J6ibaK5bWQUnqbKPLAgWqvkqT6jG3B+fYrBlDrYYC
4WQWtULU8npM7KHkPpRnnFdmus3+Vcbf/GayutzZgUa9DDFhaIh96adyO8ZjtilUjz+n5gG3UpAF
sw9hIv1SOx3dMCela1Wcgih5q6vmjzbosq2nm29DT2WJSeqhsIOTH7YuDUxMnFatsP7PgojL3GVK
unxlI+BTqfHkR+Xy3dVwNqoAo7RVN/6ptBT4TnaRpoW0Vy/WBdrH+2gApEKhgccivpCl9R3Q1KW2
HP5tW4w3eoj+SOT0nvir84Xyu+ZgufWK8Fm6BK60cXxFMekQD0ebUtmkvAyzCd6EV5E5F7khj6cz
ngsMB+dyjr6ZwkYlx7fJ0QUd57YPHmmgqmsH6JKpCibXABkmq6Ceo8cZ1uqpWcp6N4rQJo1AvMkQ
DcKAqNT47TPqDAwh8iobW4LYXHJbGxAlaHMZmScztTf7cjG41it2RJYSHCIgcZNrUbGJSp8PHflt
dAymPr3Iu+XLbEEFAVdqNmVQrVzeQNPoz94TJ2xPReG035I0sK6pOW3amAOxDjN9ETeBXmGRkXxI
84EnNmyXidRCzrDKvYeaRJnB3OTo9eSpLIZ9iHiVKb1BRZxCYcUGMrQZr2lLeCgMEh7qjoj2gjxr
x+vOGovysCzhRDl+WRMM4svV1fXeCn/ruXmcYJT1pz1GjRcBWQY1hVnpkSTpzAOlAE6M5mmwS6IJ
eBUCRXkT4eqsW1IPlrgAahKMLWEZkG7wvz4n85oa53njLpUxNoy6sq5RKrTHpVrEMSr6xwXx4K4K
B1RYBUyTtq7u25xKIhx9SYM/mDa9DlrCe8AOc11dnv/hW7NeTQ7qGdYyQuqyordOth1Gr3PnwWfK
17SlUoOUNdkhmujOdxZLUU1nH6N8YG+Rx7eHPKP9xKTZ2fd5XF8zlEURWVZPUysJfhna25QRBeTh
+khniyGLWTWVs2oBWMPSdktAf3l2E8r4OzpMUC1VNr/iKJ22uD5IuptAgyZufUKIkl60ESmJjTjP
3ZZMtkAKcnMlXmzEa+9OnIMYj+anuUngOC4tYOFc3iITuPLT7Jxq7SZKKlId8v4mXldmq8/KHT4o
fR/7K/nPpwCPOUxT09dEM8nqxWoojVXe31WL/T7ZKWkkE+SVuYlPwEjuKsQX6AsEWW3mm9FIOESF
lNgphg4TnMdwP9LDfRTn+jIJFjLfh4ogIvOcedrmaBE/uwP0OeyOB4HxDF48UVYppxh6QvUx8Wx+
476bSiAD5EWtLcy5IfTpaYR/q2t2bpPa5MzoBLY/rTuTos1o2DcpivMtOY+wJwX4hYpj45nLX4BL
yjywYPxCxp/8NlWeA3CGqWoUWe6ximXzOmr8fQX1wRFXmnU+dG106dEA33P5xUvV4kLMaePfzZ7b
XAaZ6HZ2Due8TEhJqAOkK4xMMc3EaNbHUN10gjyQCV324nPBEyWXo54WdrMAoG2EZfE8GoJ7jpB3
yoembKsvwbAZBUF90pvkXZJzWRhrlbtOdkidVBMcySS2dvaA+skK/exoLGE29npBudH3snLuIlle
hzm4JVoHDLPo1wJJEWsepcg/OuOG8DjL4DSp+eCUOSk8PHkDunEiVIusO1JyP2QOXv28ZZjEib/c
sra0GJFskilXaLeVeJtwHAHKC4YqgZ/v2sx91zmMunbOvJ3nheK7sct5Ky3g0FUcgFY08S1vc3Yc
pOHQQF8AhBSD26AMSagfaKWbymt3GX2FNfDJnPlWB+VGPCYlCO7UsiCrBv3t3DmH0S0iVna1c2w9
7D1u4AZbKrnCmNg2lManadLLXRvF5WGChwHCCByAbzswvGVsn7fFEzUlVDMOB9B4CUqaPIKLaonE
i3OU9KLpDCE2EQXa/w7V7mEUMj0vyxm+ZMjtsB2AhtSd35MO4CXhZMXJMPPeBuwW23qaOfrP2MEx
5y5V4VzBabuwwLIFLqkIMqHzxQCD/r7x3etyBLWfzuT9qAXfaK7aZN32CTLDtru1Rl9chU3ukJKT
qG9VQmlVRmZEyQPpdU4kyWq+QjYV0/HvIftwX4pdHi49RmamRgr1A9m9pQR4lQXnphoAikv/q8z8
a791w/vSHW9xRH+rJ9BEPA1Wi3zLDcAyhPWrU07QeMjSk4tPMlbAS5JWHt8SwqXV5Lss8PDdpgJg
IEugbj7Simj5tOvMIW5c1DbNgmqcGLDact6Cms5QE1GhcEf0octK8rTxXLQBMnddSZL+AjEDB+sP
ac2n9rz+S9muS+Ayxcc5sI9atGSozrxvi8DI3EbsLa4syMZZuyhRvg9rQj2s1mtvGe8zIFqaYxYI
4i/XroZbsTb1E/erSItd4NIsVdq+9u3F2WY+iYA5yR7SLmEC509M515ighQCX+9Sd2j+SJT/GMT5
eJoCPGMaj/xlauEaCiL/vigyh72wofvqhyxhdedudNcwW+REuFkf2WFgKFFiitkI7OtIDsytk0av
VtAdPVoJQgYCWoI+dba6SAbqplE0HliW4ZbDB8ZYmz74OuVFbrpy9efbqWRqPLVY9qBuEFzlHJSD
MtxJuADr4V+WOAaDiaO2Fv1LvIg9onGSELp6wfVEzAPug29129xQUZNFkZb0iPtyl8j8ZZ7hROU9
T3nEyL+nlAP6RqCga4ZLZKCwt8D7wJQfJ2RO+HKXFiSfk/CGNhNR1XRFL2g8okLHMTHEjt61iAK2
6exs8qkkM4ulizKmuBnWKtrStMICxtgb2UHw7XINLqPsDlVfPLdT8mVsm/LesWB7DjmOIs97bcP8
azTi4BmZRcNdBrK7hD29H2d9OTP1rnBpXIcWhwQM7ukm8wktll2RXeuWII84xrjXpe7CS1LANCtw
DHWpgmMWoRtxsuIE56Q8qiFtz9O69A9Wmt4ETXqRTBTYOJdbPKbgsZxohulgpgmTGb6BvqoYhg0G
g74nGyazIGKj4EbH4i4Bcb8ZA0h0CNnJhqLTujVOIjexnMZ9pVt7g2AeCDwGuilc3jrdd29p1pCv
G4K4ItHgoh11c+wQCG9gsxBRarSDmaGogi1OEn+rhH1H8iZxOdgKipho1y6GF4cqNTrMY3qSEwHT
zdJfRI460Zi8ml1X3Uh/PPdIhclLEqREk+Dc7qc3S4fDhlt6hYynO69bc1/LNHngeKsuM+Nf+gOb
aaj0s4hAevSpvjJREuxcvMDgdklyTDxX7vGp7Hmjo21QaElqUIJezeq3bU2Xq0rSCvxX+Nxo/b30
SsAcivgyXCTJuZEDj2YFhNWOl486TCk/J4sQt+5CGCh39rRcFk1ObhcHycsWXwu6nXQX1Ti2VGwe
Ag5eG+HSWoE9shUEmvW8UcG0kPJYtfuMmSUA8uQhDyGMx32zw+t1HH0iYjrBqSlMi/3AxGBjXEey
vq+K0cQ7Tk130ywBb7BkKBUI9GQL52AokOQ7WB7QYcRmMy2U7DnBwXEQtv8uZVbt2lUs2+TZlViE
2pSeh+SoIYnLSl6HIUCstyYAVR3hBjU5PQHNw76q4dSkE5mNPjGBPqZEpDTtsm06sexaPE6Xpqm+
mwQWqgVxOHe7G5lyRi7bJT1vjP06ZKv/hffIC7jOgdPCO+yttqBISPLd7JUgInhxqCLanWtqok+L
/qS65ZRASzujIHgIbYgxcTqdgol+vVOP4VklYnBxUfu1LDKfTWWNVFrAWg6R+2wxhTorJmPgI9o3
ocvwB0VRjyY7xpURopRt8vjSKYLkFHlBw/yCbw7j6bEB+UIPqQloY0T6KhT0v2zPvcNe+RAmuDUm
v9mjzQGJE5G4LCwwbwVuQ7CWYjsGIQt8Fl84Get34OH2BDOLtUSk6no2/nkEWiDpJ0FyQ07S2FKV
aF6LfSS9hGueZgfLSPuIrYtcozq/FNXwxXMJao1nvk5okkfpAmYs2tjsc/q1uaq+jrUmMN2UkiAa
Gyap57z1SwtnO6XB1VSq34wN9Wbt1WSveys7ryyuYmMDsA0KtS0mENLgWR5GpcRO0Njftl5UblUR
fKUlwjB34rviJ6zPaBWTnyZpgHCyZAodzh9Baavz1G++Ky6NAgtwZk0GuqVwxkPkjXqrsChBChwr
flBH10lb07atxquQ5W1n/Dzdaac7skunZ2kWJNsoSeOzNsnAILTJuwXhiaZn+1WW423sL+5hsUBd
Q3EjqSEWj37Z4TTyHsNc3E6ZHk61KnkX8oAVY36vUnpkrq0JJKuzc0zkZMAX4q4Usj4tqkbHpOPX
rOFHiATKKnPQEkEqRusOoAAJuXbzIBEib9IUXKDDU8O8SOO2jdM9vCb67fzUwUr7bUlRSvq52A8F
FvuO1g5t1cRikEKum93Lj3lW2Pvx27Kr+N+hT5gLsCJY8tIFoVdFw9VBVnnmiv67b6b+2EXTjZgK
czErtl4ZNWe+qJ9/TKOaHD1lSQewDSPOUrlTbSPARagDZvTjgjUjlNSeyAq3s67Ci65jobdyhN9u
YOKNrv83Z2e227iSRdkvIkBGcHwVNdqW5/mFsJ1pzlNw5tf3YgLdyFKnbeC+FW7VLVlUMOLEOXuv
TbajDOd2j/eNJWpm3HhpxFl98emN5it1ceOrDlGy3thL745HiJRhIeUX6V0ZC3p8QfKZtRHaKmgX
O8LYiBwgtWdVO2SDtP1wP2IOBXIpUT3VOPUC9WnENtsgOJOpRNuo9cnFoNGQbltL3CPkMNY0HGAt
Vu1HDAKZ1TYdkBa89JF8T7T4oSPZPu6A2+fjvWh5qfKaQmKonE+rTLeRWX7AWdO2OtFxZau/B43J
eShAYKEFdvZE5jEnD+sLLJnUWi7WtSooi2M7VjUVF5YbB96FjIvszpiQo2tlhrNrKK7K2gO2qzMy
Rq+8xIk6D1EoPvtGaVQNjnYxQ0y7ECM80N5pwPegkEB7sQQrVTCNjMozfpDhfCEzNE60Lqqstdwk
mWGvNYxlADmfWbyu60QbCGfOPr8f3n8xQv7jivlrWD3GtROWKUI+4OZXjJPdq6qx16FFqG/fDLvU
YCoWhlr+3/Q7fxRHf3/cbFlm1AUhbFAax6XHaKHzope2EmRPpM5jI6rN2Jm/v/9yX0ziT6GEckQl
ARgj3Ld9/pIaKFbKgq0i6/UL0SgCmIkP/v6T/vxf/kNEYpyISFhIIS0kWEhOzixBBNWTnYMNrc2g
8FFKRys9J0srch2u+Ib5AJpKbBS8Z2EuyQuB4WM7kSi5mFqUZv8fv/+JMANt1PLGuQUb0wB1UXyO
zCbXDTMDMh6tByO1xeb77//HBvav738ivoitorZ73YToFjBNpInxgXaKmF8RvucZXHoQOPRxnEOr
UPLJoCO6vAfM1yjyXVpPd3eOx4ymXaRTkytpVJKU6UX09FwTvC9RxK+oKm91pmO+paOJdBmNY3Qg
PM6EIeSaNPJiz3zwHP11ko5aCyKQPaWerMYA/TtFx8FoHESvLcNzqkrsrKu68l6Drj2YXVOsEvxz
dPeRZdOoCRFpB82upaO39jBTbTMoQOssJDu45PeMTS7mBZS+9RDABrCy5IeX0RBfSP7+6O//ej8G
z/OsEKLN3uvoINGj1HeNB9yzaWC5pCq4JeEFiAebGw7bpynLR7DZ+o2qZExvz843gHmdjcGl52wo
mvHM6ajocCP4xZRZa02pcm3mzNisMAIVnSca9UB6EGlDKANj7pUrY1I+6xKnE5XE1ixTGCsuqlKz
GuMNPQXWsGrzMy4r/KdiJoFpmbqJCTE0A3Jd1MkBAuS91tGGk7TEH0Q90ZUui+yh8iJaq6nJCF+0
ObHj7UyjI+zUXmGg3oR2/hzpdON0nVFkEpMeGeT7LCCgoDcE73AdPYdddJ43WbixYqIR6nCAR52X
FYZjLaPsGBOmUm1FxLyqCU1kZg9nDdcFk3Jg2hriRBnTz9VJOdVyi7zqsFlnJKXNzUjiNuA0nxsS
wZWtRVYibUs41SaBuvFochjYb24EfVupjmzemXHMoFdvU9neDMEYEgAVndeCS16OHMqnSWtujdFk
V6sRA21JsggQuJtbmfJoQ3vYt8ZsbyONDrjFwyeDDxZZGOndto29dzKEyZCqZ9IZA/dCWOZjWs7i
bDKJ7MnKZAforHiZPDx3DU6uFTZz/mWbHIMmIZPg+zfa+GopnoiLEgF1JWkGbTciSeaaSGJAwtg/
ynuoRhjJmE2n6wrMjJh0Z5N74dv3H/yFuPvP3/PXK1CZzZQB58RoagN/SXrGdVaEwBJ23VmUMfjq
tVA/HwzP3WQNaenff+qfN+wfG9jiu/1btTWMcTl2Az4ey6M2dtL02V3WWIoEZM+4W55ZaG2JKCrw
9XX2PuqS/LJ1IEaFkt/vhz9i2S3/9Ucsp/Rf3x2vhksfmhXv2ETzeF3xFnrTGycYI0LI/EziEILQ
fpDbgNRhn2shAFAU+gfcJ/LcNJnlfv+XnACK/5+RTD9RgGaDwFVvDwnhgO7aDpmmpIsavOqys0ip
4mbARxd3ZbO201BeQalIdwJz17GcxifNMPNtHoSQm9LaV3YDwSXUIkajOdSlPPiNbg1nf6UFa0O3
yaucRmhN5fgCBSkl91rYP1RQX5z/uv2/j5OjgT5yFZX7wYuXVJxwJ8fxlRlQ45cNU7PZ9m6/f15f
lFH6yfFfZFPeBuB39vQWrmpCE5eO1zssddvHWY7E16t/ZwV9yu8/7k8N+K+FcnKyk6QeRg0Q8b3L
vAYl8WvZUL1D+fksk/bGnRSd+EK/HdoRKvkY1ke6aPPVEMIZqZvfTQnq3h3cA3aFx7kl0ccNSrmv
XDv84Xl8tXucwpW1RggUw5aHSiUSh2kYPr0SWHJS3/WIabCzuGTvZdo9WPSJ1ENGpj88mWV7+teT
Ef/7m9tuMxqL4n8vYmJ0ilSH79xr60ZTXKEUMX5am/xOkV0c5iWVMaitZ7NNX77/9D+Uq399+smm
mVqaW44RT79cDD7I0dFGBsBFMjwS+INvAq9NQa0E00EIIrYYhpCvoSOrG0hO2NSFrEBzqIdgTtWu
rO0Im9RYH6Y48DaxRgKpbgL09+auJt61dbdokzhs4gAztDY/TbM30XKlwtVT8Bn0s7iu43JNCafz
66ZQt2KaHuncXGFjeY69DOVeCpOJ1knCBEqPt20jzkt72LljfzALoEu9Ew9nw+DagDJy4Rs8Tn8a
tGcmIOY2q8VjTNhMqXEI5VzL10JnPuFFAFSiXjuagf5itIqkpS495oZ8D8vxyLy5oVeq5ZtYJ0gg
0OPriq6pH6gyPGIZfPz+l/jiFDkFraIZQtMdOcVejkBa6uq86KBgFoZ2rncop1MXEMbYHZlb/eAK
+/cHSu/k/LB7t4IHXnNb4wqqNA0xlNcgR5XVEwGCazWkT3koAt9mVrz//juKZU3//6tNeifHRZe4
xCNUaQZ9QB5Ql44gybl+1nGP77Hi4k89FW6oqQFYeXG2bkxRrcchGzBG0WbjkVebXvWXEwLEXSlQ
CwP0IhnYAaIjBmePowWtETBPvx6q9+//6C8OWumdnCyYHfuho00OjTx+quLKWrfT8F5bEwQh7Iiy
/jNJ/lXOVbpTEQDnGAznakKG9VNls2zK/3psJ8cCgty4rlWT7s0USlGGf29tdo5NKYt8vTHoSpVY
VxtPO0Ke1XeR4bxkEPVHhACvU+O9p1aWrxKhbr5/Iv8+O6R3cnZ45hhzOnJLdfA6MmsuB/QgAy9K
89zleHym1oBxRHTn9x+3fMt/ffuToyP2eiOr7FrbVaiNQQ1SvHUpylnblOdSFT+8f199qZP7IPKf
YugL0pXwPWAIrqS70XswDUUwvUgqZ1qT5rsZDT8UjScosv9br0jvZNvPw55wCbByGJTNBxfMCpm7
+dZaEllMWBEeiZ6mUx4zsz80i0llQBnDtkCl13ctcEH6gUVfPAPjucsqIoXLCf1zMVvabhlOMGyW
TGoHknCXEcVy8aQVx3jdVhXSN6uW67YaiF/XUKBnpCSsYqe9RxgAn0mgw230p5kcRkPSKy0TgViT
sSNq6+b397/pF8et9E7OnSBX45RP3BulyBoGDOl5q+lnYgwgEUWQBzuCGFJT+9VUA8kn4odujvx3
vSq9EzuAwo0bR7rEjtXXm6RLzxFz0m3TbGsbmyPKT13v+MnrW5mR2Ytagfwx5SAFCMfHGioHDlEz
3MrOQZ4z2Hde7mJkqzGmtik+Fy2zGfvIl2Zq8BrImtwhI5YEUqLaKkbMxHZCjOYUpqBsq1fA+8z9
6KVcjY747TDU+KGK/GK7cE929gUtoHGqoner0B6l0G+3am4vEoKCzv7bz7fQe/6u+ydInmOAiW2v
gTbdJowPwwK9+qDdMsB58GCZmFJdz312H2Wh/sP3+mondk924qrA91DVXop9RPvNvfN2Ds2HUUNf
XJZF5Jdj3jHBMo6oLM4H6I4rZyQcLVOB/OHM/GKTcE824rBxx27i5giKnySDbNCKLeLop2jU+y1b
1KbjFYE9l/zXnf+PreWv+5U2UiFlMY7KMrLxUmDcMGHw48A+G7MxvaAzHaxthynTFGnBhiTaEs5z
dKk6KyNQSFa+U6WebwuCnL//5b96AiebcUjGc2DGpkuy3HwVCu/KrDxkPZq1H2rzkxqaLsrsRvvv
P+0Lbge0qP9dZ4OoPdPTsTMinycR1qqre4O+yl4Z0QVapk+khJafAuJbmZ3uHfjf6+eSPv66trqZ
GQCwwKnSxO77P+erL3+yZ8/zVGbeqEX7YqEgaoBj12Eg+ndt1ratFeMeo7VzOSOOXH3/gV9+/5Nt
siWeFZ1KHO+rRH8YQa+R4DGVvtWYF1VgEU0tPIfdXbwhcNR8zUbnCcCCYJeZlE56TbEuH77/U8RX
u8rJ1jnz7qVZ4GCao7Ff5QSq2cj9CMIt7ucOUeTUUKbZcROvonGcrzJ7RHEoUaFnJvakuNho9Jv3
tlTCrzyZkBhTONvWoZOczq7mD2YfrQEQLVaDJtyzET+6fe+ehVn/QyEH2vfflcRCMft716pG0Qcj
sv89tB4SKyCPIgiB7x/GkKGLWH0UniS33TGn7awR/Gn18a2X46noBVkmU0x4+ZwaB1kt6bvFMces
IvDhcTbHIwO1yOAoZbQ6NzaABb1nIqEjZ8F2xHgwJ3uwiwwcLMboHBqt+RQm/7yOBuDVzDrhch0K
1evYX5gapUlZPRu1fGaAgopnrN4jl9tUVNfoBOW1rDBtO0w2R62T66idrxMdYlTZ9PQ8mz4/m/Ac
k6wHBH05+fH1gqRI0S4OpOMibUCDYfekFWIWNS2R7S27IdCvYdLGVLgMe/soijTeUvWOvtaRqRxK
mORdHV207exRZjj9Q+ql4EAr95Z+7+wHJC2Eqj3aiYPizqMhRkQvw96wvjJExn3ajbdFqZ0h5LlH
rcBlIyDIWLkoIjV1JUQtNl3JbcOI1ZUjECAlDuZ8dyCBSSyGpMGpr/XaHv2JZUQMTjLsNI+nYmmo
2yr64VUxxxsjHz6r0btrMtd6BKv14ZTRWaGD759Go1yZbgCekEEcOtJ57ZJPsipdRDQlDbJNEgcI
qlTz1BZq2g6KHzeazJajk4TSjNsrigKa+lYzMnPH+kpD76Zqpmd9rO+01PqUmsQUMaA/7AooGzkH
g+9oGA0m8uZEVmD8sLyHhOAsP0+RsbWGeCPe5rIakWRaqhn4toa76wt84lHYQjTAqlEyzCbCqGD4
G1avU4cue7K6S535AbPe6qnr5bRGO7CrIhZCGyAgMBoUqGjuplWXyTMhJuLe9BRPYH/jJNOViocL
UzAPWPRH5dx3m0Bod0YQkPhX9plfpkgUrWVV660Lld5dzAuzd9EO+bm1UJBtEDat5+RbptGv9ly9
EkQ5rHsUZfwG1o3lRp6Pmv+111Wy7sJmYAopHnjPCt9z+mevH5BqTeE6NbMPElcQHtXGvWkxtnMT
edsWsTi3grlgV6+Rt/TL+Kvml4kSqz+2WfJQBgxk1DCafsx9LJ1yokIZVfu5jVY0Su1qYynCCk09
v01UeZuJLmD2TF4xQTQ7pOyQ+SJ1tKNObFXlnKGcH3ZNq3JykPnXEgrv9Wwa9kaHkYaYweWtQ7xb
d8goqKrdTR84uKRTRP/G8gKPi2xB05FiatUkN7YxnOdFSbwtokkGI59j7D27uI7OJlSOPkFhFRm4
nXuFLufu+535q1raWY6rv4qEWmZxj96G+5jOxXMQuuR9DQ+pVp711RQwSrHuWqkbflvYB81AmfP9
B/+7Wymd03IMBmiTO1xhYt50DqqU/M+MoEyjOtOp7qmjU3f7/Ud90axwTgovMmrULCqJah8fnpOF
7xYqmR5/LnsqOat62l/AnLiMc/eH4+6Lo/40FMiOahhAfZLudYUzVcaf6EUVouypIiBNhYeRRt3W
pdn+U2371cM8KawUquPAcKcMUAQM7FIU604iQRQZGbauAfVoBLfcJxHLvlIQlrHgmtZL4nZXKZnM
xGzr2c5Ku+R8VMHo55hPvn/yyxP+x+3bOanA2nksiOMApBVOunYGVhdhYolXmW2qV8X8w9f/6tuf
VFYKPahThEz145Ecs5nZlGpQMNHOuQgs+IaJGD++/z7GUjr96wudlFQTIgt6qBDnZuH24A6qLVw4
BHzu3MEwr1McEigE58F50G39Dfx+h70Lpc33H//VQj6pomCcFwjzBQtZDNisiSNY4ae5MZImR1tr
6+vezYiYQdheOpR233/oVxenJVTy7x1i9JzCGgT56cVs65diBiiZo4tEoNYA3YvzaourYkl6A/yd
aE8yIFy8bhmKjEZw//3f8FX9eJqzgMxKci1ZrESD/TGMWI1wj3e4SuDmF55NGW817zKS7e1YEmdO
wuxmUmO/IiIIU2SSPU4iUX5YuRpibYykSPIVM4E+XEkPqbQzVZ9VZwIKQkiq6YgHx07c01n/YZf9
4oc7Db50Q+ibkw26AN3UdTyEzcYiMrq7zx6FaT4wKMKKpfTPHx7W8nb9Y5H+IXn9taUbuH1iDrpw
X8Q0sPFsMWfqAvswtgZUpWVIYhd97rcZs+jEsHdw6kngC21SexSObM6+yo6vTNWOK0ML3qxQvrSz
C4Z2GYBX+YtTYzbAwb2v5U9j0D9xhv/6m5eLw19/8+QGeIBKFe1J+Wl26DU+oN4q/lr5bvfWOS6W
MypLsbI6hasORylaL9d3UEemifWa2vTsk3Zk7BzXB20OoZPEWbvLRfIemTiOw/gem/HATNd+kjm6
fYpdRLysKCpEce/m3q+sCWPiz8dpy8t8Q+CYWPeR96S81qbgZeI/JocOfNtmHFxc+ssnakVBnDcw
YiSQ0XiO8a3/BdXb3BmGbXxMJdUaTZQf3oEvDhX7ZI8fY2inZkqPH34OvpalyCILufHTob/AAuJr
bOCb3LZ+uPB8ofGR9rK6/vpFSFWwTfqG6b6gbXLjmi031RzvhBmmZ9gaHyJbh/oixxtLA8iUFpq5
rvUaGaxO0zEfx72nql99Ht1LDf/L90v7q2rFPtnq7aiVxhw0yT6Yy4e4Q6+R9uF9MonXcp6jFUmQ
rw5WPqdDlagh9frhc784YeyTbT9OOi4yOQPPaEi5HFf6TA65enEnrAcsSP3OGtVPY9wvv+PJLk+Y
Z014SJjvSx3fuy2rbVBWhzhJMxb1LO97A81uxntRN3jiCn33356tdbLPc2muismegp2xiF3FHOyq
IXl1ZvlAXoy9JnTB5WknR4wil0rLfugGMvH7ojlgnZSgOeAICAlRsq/xkKLTCbK1MxkGUeRAbWQi
fhUpvinXkPNOLmonb+yui7l7QFs5rbRoJMpegoR3g/jBkBK+wSxI1cuSaV0kHd4Li7GQw7JZGTqC
MzU41poAAsUggCwtljH/6mTQHOlbCwI/MX9cAA2EWTFzwiF+toP6fcBhmzE+dZq1odozIwxBuGVc
HIZYHnoJqsTT2nHNpX5ajXGEhXwZ98UNoSoVcOZjlyYvGKYREFTBRglDX5kNWQ4iCZ+X6BPf5lTd
ooNRm1hll+zMRLaOXB1d7FursXTeWzEgSNfpVYFinHyN1jGq63ObCIqFqwLEOV6w0C4XfulYr6xV
SHs5Wz8+FRr842xcKTWfhyI9AivDPTfhM0n7yt16RnWEshZhpLG6dYXhOl/idcP0vUH8Q3ZrOjIr
6o/mYMhjURJDNFgALLW0fixjma9xO1zhjBwounTs1vES9FY4n72p3ntXG33lRCbAoe42LBNjP1VI
SpiAwwsqoLIUC77PiqINI6qda2qtr9rC3VRdW60qmoRx3WP2NvMZXKBxnxbVg4rwc9IQ59w3Zv3a
k9206okv287Z9N504H9Im8V56gzBOjPGOyNRzD8EEowhm/On2AOrqYLWz+LiJcLgvGvi7s6x60dp
aiA7skL3tVHsUuk9uSHDnKFOCSyYErJ4yGkycUX4szBfOTfhtfRzfpCWhYKPDQKmwIwrSwP1F2aZ
r4Sd4f0ldZUskhb3P0L4ISGRuKqfEgiV1DOYb4LE8rO2+a0N8gqVaExq0vQWzABlUC9eIBqhfLWc
O8vSj2rCXzHWDv4N+tWQgn5HjVetdG9Ib9IiftNM/Qr+KKp1vcXykZdvwHrOVBqbv4xOkIgVU7TZ
cZkdRGQT+DiXj9RPSGrKTqxtGU4b3MtvuZZrPrkMNZYt/JqY2h/A614GhDoAZhm2ilzBtTRtAiHm
7FeIqA2XxHNfEnpFika6aZwSM6jX9VgMs3qXFjJcmxhGVmAjL6ucSlUyid0aU/ve292H3iBCrPr+
KZ9w3RXaPBw6A2cUZqxg080ANMjOvAHsQ0ZK6X0O9uQhYtMFQjKPHOYYfEoEGdxw5UvQon1W7XQu
22bGkNnqC2nVxmKcRRdFg/Ot6y+1hMZIomP9kIPU7ucYmSyq1GwTaOV5bdKArV3HDzq0bLNpkwdt
grBiPUyp/dCZA67BhfCs6R6Nx+o1kCj7rA64hw2RVISeAJgjABWKCkQ52W3mXA2XcYK9j4NrOzdc
Dsze4WEM070RkHmsBrc6tqImPXMo91naOhQaMBC7nq5F2l2HZUifpuJI9dx4A1uXNlHp1VuMFIZP
aOY7OGb7nulpjVoCUpw5m5ifALoViyPHlNl7pPIK/2FwUN1gbEacTquhK4gZHNPskOnQInLojlht
TYwEwf3Ydb+t0RArI8nR/4/qEb97wH/lFbyW8Fp1qyUCWSPUD6LMXWcXFFX8oCb0nctyMDEHKA/e
uNQxKeUPAILx0JSlt46Vd3Rm7b6jSic7YDjiQgGJFrb2JlXIk3rVPeCReBViUWMjeSWxhqE+eFg+
wVQlQyKkqlGJ/87QEdvackEP067QQe+uyLd6B01854Z0ZKIch0Mw5SmZZy2ea1qOu9kwr3F+kN2Q
ex+9Vc++g50f3w3wA7KvtraczsOQwaeV49LpUD+u3V5HvsJowO8FQEjHDGgeiqLZhJF6SzJtRzp6
tAqk99LFZoHxBV8BfxD2TKUbjBOkjs6jntexPuKSLY3uwsvNo+xJu+nbdGeY6qnTdU4qN7ywQ3Wf
6wnO2MQBYORoT4yLP402ooMELD+e8kt2R2aq5m9JJuw6mtPrsjX7LSXaMY7ZJYeUCIfWUBiLdK/E
cWi9ToD5QPxDfbfQnJlw+tbKdH9nqYGqlqVYa2WxyYwawQZPSDrVvo1xVsHGwGGU0YvFJP87kXm4
GYg2xzfn3osmuVe5moDsYoYf2jfRCw/rp0aQRGVmfhBqBbwoGnJw8sx1mOCCoqbOfZm6b6Pr0X2L
oHWgJJ42zF+wCxc9ZwyOmFgQtjSldeF3oRtcDT2WJcR0GHw0gIzzH+mOCrnPmFj4JgR3qznqr5WE
11Dpdr3PtehaW2zQoF8fSaV519PgF/GvR40krY3wsADxRBONJwr9hPsDTmUfuM0bjRrGf1ZzQdOg
YBkiX+8mGLNiHD/jAM5MZKLY6FX1wp3/z3uRrTOHKJ6x6i+mtPc2aUJP39WigzcFL3NYo5Z10F7T
88AdLlrHT7Ct4b6Nn6sQ8GUyOU9kydInaHr3fOrLd20qTACXaGmFR90wB+VnE5KRqbWKJwSGwe1b
uSrFaDGvyT2f4Zx7NdT2ueJUtJoB1gprezVWpAgWpfdkOMAT6BH/HukdJo36UDmRipSTj/0UNFvL
IwMw8J7KFgdP3hb72qOzSSWFa7F7RrOhYJaY7n2OYGXTAG5iV+uSrVZECIyKi7wjx6/BT7vW7f6B
4eIhrPHRmctP7aUoRzJzFccYptspF9tuKYIWb+g+Y3PajRLEp8NGdo5d9nOq+7PaIbu4K3JUBN0Z
+RocH6WGGAT7DS9Zhs0Fnoc+NQ/NLLFfjyDmNdgSy58aNUtyhcF7DPL+Nqmsq6rTf7PhXygb7pZy
oPToXsW6AnaAeUxeeR1kDyWwrVrBeVZGIX1WgCNJhDFf0uXvc44q28ofuj68Dezotk8xHHm82ztL
6b9sjKg8YZCrFMvnTGk4vPTc2nhlf9DaYVOE7otsjWtWymYCLMpGUmfbIldvXi5/A8HgGO7ISFLi
TKu8l4Qta60UkpyBf5rX6WXcGpZPFZP4s9n9ioZkpO1s7Hsz6HF2YXJuwT0AVoyvZvQ8ftG6x3TM
duBKxQEzApumqIcNAx1up7lxgVX+ulD4jWabt64wKUTsLhZr2RjNMUzQOkmYCWutXYKVMxyBf97k
eII6MwYV+dcNjaY/DOaELxPLodnOy/7oMsCB89eHBxN7PLGpZMhEdmHvIb3AoLAXzFIN+Admm75G
PCSvRJnVF0UPnKL3wGhhyf4Is+JNS2djXZXMZ6OGU1uXycTScsTiXalgxWE9c4uAQM3c3k0zEuXY
QZXvSEb3Auiuo2UY3XULvWvePyYMc+n2yV21WPZSt1hD1GjXjTXGR8vJCgLxUP0ntXcB9AOarVPv
PTKUb7nUNce+G9S9G090astCTJvcIg1HF3I47xpkjGNsLYEofbFraoYcCRLTaw8v1R3O+5Ehmfep
gmThRSRH026jLS5kv4kxoLiuirllOHTnMn3w0aixBpZH7ZmOWo1jrWMuVsZhqg2Mq2OOIXkkB4jB
yXDsooxbvm1hr1QxLLEgQlI4q9+KSsYhyHJluCTjMeYo1mVvvbX0ALYDN2GKT4g7pd4uNA/N8+fY
eQp191xkPEEy0noIXjj1Ktor60FnTJVMxb1R6cFFn0ItEiB/bJjYsRsEG7sM0i0FCtPauAvXUMi6
g55UN0yJAMM1wUdmjeG1yX14hZ8HvAT0lG3BQeU7IngwihZOUDPfuQhitdjZhxg0gP3mDy0GgtU8
lsbOGVwgkA437DU6PLrjoC88i5FnvxC3g1wnCA0RsxsaFyqbHkXU0hiK8bTE+vARxXbgY+m6zRU/
9whUzjPce/A/+Z05eNhXmvECeyczHaNzD6OQKBpgFwBSLOuLIUAcVQIMIS7BTbesNKzOjZyvU2Gg
78yEu9WcOr01u+F16MnX9Gaqzohj6KLOe+Y3dnKHSkRnx2rZFwKGcTnLbyQnfF214ldjtM52hFkB
GX/8xGwHyEGLn4bRnRYevtpAfLjDuflszUDRpsx9mrE47PqRVY17NPbLZMY4pmkPSTVeVrPTbKl9
3ouZwVoUePdCmLTybZt/rHJnizt/3EqC2am96wemYe1j6uQVlWSVMEqM6FE0LNTcdTTuGQVskWSo
0AnXn03C3a8mv3Y1KyjmBQ+LAqrizDda5JE1bosq6ICoWMNdxvPidPduuZxOu0IhJ4C//9bZQbB2
OhKiTLeivDTabiNbgSqXrvAh0rprbcyf5uVumalfHqtYkseIxiT8sMOaeiqqN/ZAguOqbnCkctkw
b3pDYtWsl9ojNh6wEZ8PwlAbo+EeDGXjzdWcAmx8DsXEW6JlYo69hhjMja2pcN+E0tnwpvMm2GF5
TFjZTmjGF8aSFhAb5aeu8mit2pDvCgkFLOAw7ji8wr3qESkz88YwHZEBuBbMU9na6oG+YXTO+jnr
OVY2rdsukRvovLzUqNeO7Ax28+WBiUmcOYPT3pBWDasLJS6X1DjbNVrOoxEzVAxGeKycih4AJ16q
4b60yslGE8DkMOda9CScSt/iypDIuQ3rgLzgCo8m8KcpJRMMApLOwxvjHcoy2JdBdkluonZe1tK+
jMZaHewmvfYQ4lEbt8G2S0oo+5iUHvHhD9tBq5uNPoevY6xdTYFNUjQ4bq6iGO0JBefqtJjGPNt7
TKf5LbJg2UjxxH58g5wyPHhugHWJu6bwgh3FOcep9qAm795CAAja5CXmVnGEbe/Hqt+7Vbu3BcVe
00Z+Rewm6xOiQeUNN7D4JB8YVjtD5MjVJ730ywj+nGQeW4CIM6sIR1OWX1vAjYCLLMK+PWUlEcv1
k01T1K9agj4sfrDOGo75ZGQX3ewcx9Qz/ClW+yoozqr6t645kDNHL35nvkxIfVSiuhiz+ZoJwdHt
Om2fFbxPC+VLL/SzKS7Rd3A93wE3GvYkqDdbIIvlLq3GD6TeR0nJaS2jnQ6XMmY/4upzACX6qHtn
oZbEW41rTkIC9DadaCVknN9KODNmU/BIygjKdZdWnc8h/diA8eFvScQmJuRT1A7/InUW4ob5ZqgQ
dLBgbnKVBGduhTmZnfbBpBmOuFA9B4tLuZbmBN9jSl9Eql/kUKsOusSAGTeltimcNNqabVMf+9ie
iOkaEYN1gOrtlT7I8TJqzOmI1ze81guqUJwp7U0YtJ4fwKi87uBOHVMwqNtCus85vSx/UcJwm5ub
B4IzeP4k5Yzgl+pzkSxbokTbK2wMXlmW6FtaFMYhldOTmdX3Y2+85XY77IwanlwDiSBoxZaEP3GY
5diuuZHNTzF6mm0aRTftGN+WLucY44lpawT64wDxg1aIfRbk5CJLfc4vPOI4t6ZF0RHO85utZRyu
BIYgKRG2XyeAmnmXGDKnCooEZkPelBnBpUjnMxoL1cWUNda21edkO5ZzkvheAjyjCkEAdpETHZva
eWSQkK5lON7lQ09l7NoUzTKT9Rq3P9ccz2SldE5SHW3bvG50MRwdx3KfDfNPasIUWPdpU8JY7Mp4
ZS+L3OxK9CU0f0bvAv/GtMMzOjyF0zxu64hqqvRm17ex5PGakYix7CNrAsU52tueilKH11EMFZDm
uKcot9ocJj8GqgxNBV7cId6Gfe/tRddojCMrjmx24D3ttoGyPMrONBoMEEugXNQCgQSpf4jSJZHc
meS+gtU02MOWKnZpCtEYDgGTBSAbmVupWy2h466jdVjzZdTBo9e+YA+h2zkDSSsaLYzYVPdFGDgb
p6yjD5m3L7YEOqMJ7lbdnLOqeSy7ChwiTKz6SjP/D3Vnths3tqXpVznIe2ZxHhp1DtAxh0KK0GTZ
0g0h2zJncnMenr4/+mRXyUwzoltAXzRQOKh0pskgudce1vrX9yvyeohlvlPiPxSsJisxaN9lm0ZN
XycdnCW5dTASd++wSVwMWYNqMuE0HuZ9t7Zy3EU6l7xjKjUbJiQTJSUyZzupsCiPgecAZHqqh2Hn
KxJZIjOF5OZli9J31vBD+gUcyR+OJASEVK6e+8qTZbKjqprm2dY4mgSBwQ/LvnacAKBK9PWq8mjk
LcwcQi7IwSBviwfmbsCPA3A61x8J13VEN28xNBs22elpyNvbXvWehK1gXuIE+UZhR06EC41deQhI
OwmDbasE4REHU6TiEk4Tuctuym/ZreuoZuqABgv6WiO+AosVwokX5CN0QAWY3Oid8wwCqUcMbSHg
i/oV3Ui3Qtd2emaCabWLZs22JQbi261aZZT/p2BPe5Kja70LtZVa1DufJtIlsN5qyeggdK3CgQ6j
juUHL+GEQVcn9NyvRjc8ar37VrB64IdA9sOPSxyqU/QUecvoo7bKGI/w6DLJ4OZqSL4I8NpSqQfy
QYZzbYlGWshldHDBhmMKQN55YM4SqP4fTQof8Fwt8Jgi0daIB171TPI2ta7/+7/KXKtd+qCWliYI
Of6ic7LIXtMnyCGHGUtx/FHQGLPHH5gDdE8x7vSYnqguVslXRiAB8Xe+Jtt7U9lNjgE3khfLMx7N
BlJFJwnOUd4x9sO7zklh6fgMLgm1U6bS5ubKr6WbPAi5+qHkHC6TSBfL0AGdMB4V7YRTOomwsYFB
FRs7TuptbkMh0SDgQg7ZdlX3LGXmW92n9rIJkoCGXtLa6oA7cNYdSiWSVrTjckeqmwtRGT/IGcAp
aSjo+7h/BWZ6x8h6dU1zWySNucxG68ChrtE54UtZWf5dQ+l9RZIPWqWlH42w91ddV75IJlkLrSdn
02b2lzhpa3p+iy9+OuY4GUp9qO5023qtg/CH5ar9asDZa8VpzKSsmd54dvXNDWBHMQrTdYDHzKfQ
oaKcxsEtmE/WCdfZkIBhwNADvKZcCofVDp4ZFPFWsvzm1EbFDZSsBGqJfsshe5Sh9U+Ewi6N6S+A
BA1wRxRP8Fs+lQVdwaHT68shrfNVVZZH32txg8zYdEZmsO0yKdnKlRVvpM6r14Yw9mJQX/pOfu5B
OtLsLqqDzwGsS3SQO637vcW1fmFENsWj1h432cOSVs9nRZcKZHABejj/5LsY/xSaebIb8s62H24H
A0uKqvgRDOaTJlXXjuaihRt8oOuoqRekiQGmiKK7wcrsMSqUF1fX8W32oOIvc1O/cgv7yi4Y9a5B
W6QSD80hQwa3GBpmI5lq0UaosBOUVpeuHRTh8PwB1xhB9gSaibNe5pGtTbX6MMjarVd4/dHhFUEd
HxYKOOPEJHKamP9Qk+Ni7dW1v4pqlqeUBXyPdD3f9OPELA/00/vWoK/bRrxikZWuWMZCTluuv/fH
8S8DWEs4AyxaGE+1Y9z2mXLNxuC1Us1HVVg3Ki+HrLXuAfd0XCSN7QiZyb7mdeoQjcykGQkf0iic
cnJSNZzIOrYW9WcJ9PGyJ+hT234RAVkq2mSeg74Jv1p5CFkzZ3XDaerZVMfXGqNrlC2lY0CF2gJ0
3xN0oX5t6BTthla9K1vao6LebzBFp8sdJIB+VHo0kN6oGrX9mrOe97Uy2vIqCEfEVNlRyvNx5vI0
Kgf4na6BDn0rO4fcCLBZqqm2cXIFxRTFHLNnSf7DTIS+kurCP8LneAkNYoCJmaQlq/kNT1cunJJF
FwlpCAbYGDaDMbZtx2wmMyd9NFVEkGD/R6tLDhS2LA4cG+O1r5kqhTI2773o7RXVmBtPUwHrdyW7
jaxnOfDC61SDRBNb4k5pw6s8JJijoOZsIJvedhDmve44L17j5ccSG3Nys9lWVBTn2sS5LTK1XtdQ
4liSTN5Q0ZoDGQyVHkrkgwvdd19YtelXRsYxQBKV7e6LJTVf2KeBfdXuHRWuscVmcy8CJ1zi+uNR
Z2Dj2MgWXQF4EvPJi/DBz7N0P7SaB8E1UQ+F68Rb0srhbeqU2ktB8/4+6WHttFFULcjL79y4Prit
HuwbVLDLzqqYLh1oDAlkGuhd0aqyGgnOGnBBSrl6RL1Kj7dUPTUkwyHZX5k2J1QfwXege4DEZCA4
QcL0w+QcPBUVkD4vMYNNGRukBEsUIFHtqzsPgvaV6xn9vs/g37MBuskr2HUqpVVAEyQMDU+v9hgM
kVIH0O6yQVyCZGpWwmxcdCUwN/E5iCn/oXeOtCLceLZHNtckmwJXtLiSfQ5xbjtSwzQ4l5I+xPtM
A5k0iH6AQpiYC4j1zCUdSymlw3ZDFryjnd+9swZ0raoVBjsEkOVBRLI0nlDp8Gf/S1bNNL78/P/c
TgpOat+5GyFZ+srJQVVVRl1RL+LoF5Daq+VMgWIEzy/u1QNURRq1VETLoQTcSHCah0lxLws3IcPj
i6Mf4m8E9iNdNcy+a8PVgCGPcmJ0BY9eUMmsQNBSmMOyNVVbygKJr94OJg4O7OhXSRxvM0UvD5Ff
3DM+eeq2/BQjFdiMNmQci+MtxCH9WsaQjYisTmlnfDH68g5o6AZxj7Xx9Gc7u451+4lEEwrZCKl3
6bgFBY4h3XVaVtxy0pc2rogS/CzYc9OkcucW8tbECLs38+i2QtHMtKkkLEj6yWxgXkI3a9ZsvcKj
GZjmMQO/TblWWNA/oOtxSJEOEUXMjVFglCLpEFQjnUZZCFf9JjM65h6cAdJ8OHYhhxPbwmV+cIn6
OlSZ6nD6XUrU9jZQkfwNdoMdO1DZPdRNIN2ZrUi3WseZXQkiHlKGfqp2nr5L0agvag3MnSM3QDpp
RGURxsdNz7tDLlGYcRUF4ly/5r0UG7dJb1ovuy7qwl5DmYqpnonH3Ku//PybYVKiEc7DT5oZsiNV
xJ1BSd6N6OkuMJFYI2ezVirO0F8GiUoHlNaUgqtMChLbDa9jGaL7P1o5cN6VjARPaGbbcPxJrdrZ
ayDyJH6QPK1SxzJX4A26ReIqLFaODs5EYlSPt8NPRcZqJ75SYzLKFQT7JcAfzjFSNyLhb5A9JiDG
2i92TwEK3PaLgRjzqihH+sh4M1AEQGdd9mKwAvpl4DVvbKlBP7Cs7ROtuik760HxE04/tn0qVRnL
xz7cp3H+1YqSx6IxvqUy+VKSIhClAYORqBKkaLAUWQe5Mrq3+J8rHAM9C+1amJefR+FCin8M4cJc
goNFtpICbIkTtB1tq+4rqXoWTolfp0K6QDVH8FtjV5s26W+0fqDo5yCh7T3rq6mFmDXYlLljzj4b
s2KvAemVrLxCgsmkwQKgX6gu5IFGhKYwvvgO/EryAovEyVYKdj9NrqWEVUHeclBefD14oZUSklgf
Lt1WLe61LKaHYFCsHfYLt3oFp0ul2yMswe6mg/bZcXUg7j4YsojiH3LLH24avfUdiXm9ir8BbC9w
z0yvzKS9J+3OBl2Vn4k6A9CQex8GBoUIiXq/qnkqWScpWaWewwjwsnypJ/KS5GmzrprqU9OQgC0a
UO6iv5csGKGaWt2lQsl2OM0qe1cp7qBMg3SvbRr6peFGaj2KAJ762CYYNza9RhqVqSYkRweeRyTM
kZ1Y+DKiG51qBy/OPXTj9nrIgqNUFmDMRqwuOt5Nr8IVIyxeRRH4S8fMtR0WmxDgUFmYhfa94Nuu
2644UvHx1l1k9qRoAXQbxt7r82hLc6GFh9vQ4fTj0k/E3gTbyt5K1mMnVG6mt7UFDFMyaLB0sIC5
G+IaNyc3+sEun1SUTTLE6z+Feo9NDKUqMRY+lNwH+mIMONioTwNwZN/G6BVQLs2uyOOlQVloVnhH
Zs2i6BUm63ZA5pzkOFUohlc8AN/F5cZNDq5ZpHtZLTg4ach+2gGOOWnD+tDrHO2DFAEB/U00lybs
LjvrJiuyFx+S/FbOtWEVDhX6n97JF47DxlzHvUDvSY5WBhfsOng8eVr1IPzgE8ZMqyu8Q1Gck4Ol
LPaQuCz2GrUzjreiW+PX+wZCryXBTqOKZJvuvRP0n/TWQ10YR886VkxUQixM1Yzuqww+diHGD1E4
urQyW/gaGPUtSbHnq8xKldtYMIboir2hbYaVwzKUlcGhLqpbCs7DlzYSybY01EdzlGhlofsJSa6x
Y5uMjaajfq9067MZ5dC7HWPVOIBnJb1kJ4Kt1cIMo3LTdn6ysXr9dhj1COyJHPol0ui6DpCpjL9H
Yo+ljAmqIUJMFcv0aVjRKfHyfRMBjIoN0e+rISQbPnTomvBUZatKsd3UqZ4DvUGVkXgUWC18TJve
664dKyZDMHKptRgQfEvFsABtsYqF4+xxIxhIz5ef0PkEK03zvgDCHbkx5ndNq+2dP+YosUJW1wkO
jaQ47W2GC8uCPSRKFN9ul5YevRa+XV15cq+zxzCbHYJG+OV+d+z9GoBCvs8KZkwHY8qFo4RXXdU8
+HF3x1bmQLljoNMLYZLUjiIOxzn1ocu77LUnNyUVX3guOoqcBIYZ1FfkkjuSEvIPxFQPMYJ4EXA4
jcb+HsNpDt3YdqhFyt1QjxscapsNrPBFn/jQEOT86Dbqtd54bPvIe9V6gqHZKOTy2xauDGUHIO4+
hc/6WhJNsGmkSFrYWbUfKk4NheV+q2rbXDsaK7eaZWBSQbRtUErUzB4O50LKEKusII+uK/E3YbQv
kQ231SniO7dX/GVj8aao4H4KXXp/Gh1/D6VzMF6vyUBTEvqeyHSqxBL95rnufybZYGIcI9JNQeGx
bxttWwuEgK4GiU+vjG1ZKMdGRQNjFmRRsKa5Mmxqv4g738glkRdN9cegpjZWBbbGENdfSS0j9zIt
vBrSip7l1vuUpGW/GQGLiyQnEHxDNVCH0BWmN+UblfNmhcKLA56tU3bI/Agzbop+ecK5TS39+tGM
5XALYfwAt5h2F6M4ZrpSbSxWLEOmFNjJ2kat2ZxgJdvt8XlQEDd5iB6D9DGOXHklAputGHsK1EKG
z6JbF3SUInM0EnGVWvVnPhxTqVncc6DahoZ2NxTpVyuMvPuStiv64AZnE2DXBMCLtKlf2d8uKElH
SfJvxNzGKKN9Jx3OfLJ0Ngf9XYJ/21Iv/Fvbye7qgs4BtCuYfsfKIWlI0TlodBht1lXUqq8gyEZV
nH1L5v6SpnVGCm9MWn8U2D80UzXhLhXWSZetJyEpD4qTX0HovqYRjpykb8crKSZlo9m7xh5i0KvB
jrzFw/mXMSPbNibCdtVXTDUlrbsTZgboGB4F+yVjC8IOum+Ss7xn33uU5+fvNice/kksfPfq+8RK
7Fil5zkX5ktSBPqmsrMvmGyEi6DVHvq6gTHeWdkSn4hhg0L0glx8js5iTOTithXlUYjygqzjQHkw
b6xrKD8RHaschIsKXWZO19Oyh7p821s5XGfULnyAnmyWeZ9BuHaNqlmHGdOaj/pvQeUBS4KhpC4W
08ugjY5Wdta+Fk2wP/+yZroyjImY3KD+nzti8BABxNmd61n2XS5FT6OtUjXo1a2SON2RmgFkPPoH
zt9zTlZvTKTkVkcnLekziFUkJSxYAxg9v0jwsxeNCtK4Hjh2Re0o33GFtullhJRtBhGiQO7NQjSQ
7Ek140dQKw+xFSbLCz9rprv5Z9fzu3GjuaRnTL2yti5CizqRH2oruncbOIxWo2+NSvkhZfJbWpZ7
GCCX5PwzH0CfKM4lkdL/ij3mNnaatYz8rGAHuNRVivKBHn9NZHVt5+6pzIx0d/455xqJ9InW3BRN
yjTcRHQnxOayUBoMF4yuWZYpuzPLL9khih3VzX7MOp9KTjLoz+zvSdt9jz0ym41DC29dZBJ5evQq
dZu+KXJwIqkXLFOOj/TvYmnuZLj2OWVab1OR1atISF/O/35FmZnRfjbQvPtQJd3v9CQX0jYpBfaf
5VUrcZ43mja+0nV8oXLZLXYS9UVUin4PaBQBDmzm/jYiQ1Dk9n3edE+hm3/WbUgmjm8Xy67jmKt6
Q3sT9Iq5p86CaakxkCaWgnrTUjk9KA4fvcuNA/oec9VZRr/OPO8+MmH4qKRUSYrWW53MK2YgPgDW
chgTCMdU6quNUnUgmwPX2Bsm8lUbv5SFgTIVkUpBWr2gROFXFbsjoENY4Sxt2/+BGgNrJZNtrKJ8
xZmRClunfAJ+CYA0tMSqVCT89QRZe1zQyf4lZr2tKYxfWanJWRcfj+s64tiNBstCjzDsVTp4EF1i
EiXrB6vlxcQcL8JKpaauqhtTwXJUVgcdIwrPOdAGppyMBF5lIWVfY6tEJZEmBsDQyn4QJBCoPrYt
/xN7pPAdeiZVyFKcVvojDXnX9HJt61Z/QOa2qUfoO7rSfKEOaFoxqlAPUZw8gmkl0N1OhuEuUSeP
3KpdxKH5I63Q6DRp+Iol0BNlv3an4y2IIaxv7PM2CfdGZY/C0khfm8g1H0oFnJUmGfqFhoyZbgx9
smTSoNA0WmqEu6hq+u9A3l/k3mf7rbvmBZCOOrM/0CdrYhGZZSw7FctsgFYF+KwAscruvZPiAfWT
mmwTtrH7ENnwIuWQEHnwUfFHE8hkUdClJrsfknOfFQXGalPh7hHndLnnmlXQia8BxjFwoiwNmdqj
+CaksF2SLLjUbjqzouuTRix6LLRSz0Obvjk520GzOcbYNdzSC+TsPYeAgPiMrKRuwwuL+s9902/2
U/pkbU2pIdsqVgA7S4n6baMGjy1a2wWC6Bw+kPwwsOpzciWeMXWLHziKRmsLO5DGRZ4UVNW1pjrh
Bum0S6F28Dls+Ea1bgLnqm67R1lEB6uhkCqk9EG3aIlXuqpfmB6STBRn5H7U8NVX7PHP7YVK2wVi
uOzOTMlh/fSoq6RXSWU40heHihJo6MIsPSxcSlokQjTUpIrsW080J4+SBwNZQQiOoQ7HupoZJPN2
JLYFFitWubSi8EoEUb5uCHdBumZJJvpedgGDedhpsXY+/JxI/+Nb9z+8t+z232+v/Nd/8s/fMtED
ifSryT/+6/jaVG/5f45/57/+m1//xr+2b9nxNXkrp//RL3+H6/5139Vr9frLP6xTwJf9Xf1W9Pdv
ZR1XP6/PLxz/y//Tf/mPt59XeezF2z//+JbVzARczQuy9I+//tX++z//UMYt5n+8v/5f/3J8gH/+
cZOltJMUxWv1t7/09lpW//yDY/KfdLYqsqzYjiqjlmaAQ4j/61+pOtJkENW6jqvcuJ9Os6Lyua35
p63Sxi8b6NothX7gP/5RZvVf/4qTkW1ifGtphmawF/rfP++XD/TfH+wfaZ3cZgG/dLzwr0ufYWDV
oDiaamo0MWtgCSb7ttKMfTGkVLMbF/oH7k+wsNYiC7bUaulKrjaVoPyHBI+2oJVbP2HoSMOUvo0Z
c9BJU3HCdTOLlQ2AyJ1FM6VAnuI4u6ItT0nWHvWQfoiY0k1Oct7rV9p4nFS/0mDESbTcZ2F206SI
ZuP82MDIkmJ7b+lktqJmHQAfSXt7HaIl7L9jdLktQ22jlN1nVBZXcdFshirZBeZzZfsYj5T7QC32
/pBeu259kLBrKQcgv7VCHyzeOLGOsInGjs64UZP2FjI/3r94Y6kH1/bu09B7EJb3gxId1jmwUHrv
i5CWoRFAzcdYRzqoRnPovdE3tdqD1aXmceiLpcKs2g/6lSmGIzYnKy089TqmRqWLDdFwVebZflCh
IRYHX7/5ybkkQ2nE/pWMwl1ptU2cH2hk4pW0x4aDKiz9BTbCh2j4nkhAktklFSibBpoqgsxfK3Jy
7ZftsSutT1EifQ5aGTzlSKGL70wHDFonPbaq88m3kYVQUwmwyEFEsi4jscM/8SZq2m8FmNeq0Fc6
2g2AVde69cNOAAZ5PEUe3gVx9ELbxsJVTUq66hdNxyQEtUWH0tmKqpPUOfeFFJI3kTY2WmyKXXd9
1h1TO7gyy2pp4F1aOs7WBNnTIcdeiCR4liRjpeTlk+VLjzrCykXSX6t2+/9m/lk9/M/Hf/zIin/c
PGwep5PQL/PW/0cz1bjuz09UJN/S1/dz1Pif/3uKQjz8pyXbTDZkEZlVRlTBv2coS/vT1CioM0fQ
d6dTJvivCcrQ/oSRg6jaMS1DdWBb/fcEZf9JQ7YB0c8apVmAY/5vJqhx9/L3VdrRJqu0I6Qs0lPZ
v81Tjzx2XkDMTzwZGSrU53dv4q858f0c+PuNE3Pgr4kVB6p7jAZUP+mNgQcAXTmC5lU9yoPVx24w
OZ3i4GlA6Gq0k9nRoEPf5WvSDN3u/MXnXtCksRllCE7nrpXc2hHSDrnltcAgpYrY9dWF3z9zC3Vy
oiQP7fqu18S3HCmiHy7Kk3VtYGCF+jaUP/YY6rgvfHcCowYUp6UsxbcCAeyzgzhnhfIFFT/YhWJx
/lXNfGiVsfr+HuzGyJ9RdaBYAZAA6iTWXo11aRjNvaXJFl8hK9v1Za5jwGPqm1rVaUIL6ZIp6BW4
8JLmHmC89buXJFAbRxXeErd9LUnRmkpIp6wouuQffYbxxu9uYJmZ36MpVk80emsBZY4AT4urfIgp
9436vbq4cB6ae5JJWMf+gBLTpMWhDNXskI2SO63gdPKxDz2JaK0WDi7UaX4y6QDaJZ0FqjxCVHD+
6uOQ/M2UpE7CGWPSKs1g753qAE1GQEXRc8JgTROEstKFcV1k9D2Fce588F1NIpzWrigHteTdkm/M
n5mkMgTBVtbLF8JiZuBOTYIqQ9i+4hoqA9dDFkD+f6E0YQbGRIj1+Vc287mnFkFphLIqpZ/9lGWq
dR/UxotqtJfAUHO/fxLWSgYboKI5+KTGdntdS3THwfRY1raVffDnT0JbcjsaqvRSnFyD8gKK2JxU
c/n1/LuZ+/njn7+LOUGzrqwakX7qVYSqqigqepSVLxh4Fpvzdxjn6d8M2J8oy3d3KEYuJQZN4qTb
nzFMPNSahl9y7dyohvrW0tuLn1jyzVXrC9PU3BNNgnugDufbqp2dPBeZVta5T5nUfCoq8wLxdHzt
v3ueaXi7aOB9p2RHa1abIMZVJm+7dB1SR98PdhFe2BfMPcYkzkO6JehjM7VT3sNGwVnVxZo66A4i
btL1+S8z9yST0PZZtys5VVQydsZbW/cSNVzjnvQAkuHIezl/k5ngm9qSaJGel5I2ZKfMC50vdd1r
952B1u381WdmQ3n883eDixxRGg01JUG9NvcB3qLQKpJsA0gAqXKVXcVC7Xbx6DJ5/n4zr0yeRruW
GCFWstlJZ1uysi2DfjPnyc3QJCl6dmGEzXx6ebz5u4eqpMjt0143T4HS9/SamMGBhiRkoW18yR5l
7quMt353C6PGvo9sXXaq9Z6p3KWOt8qArHw7/5rmnmC87bvLW4OAw+v01skOwCfapmx+tgXcRSs3
pOfzt5h7gkmYV3VlaKVZ2qfcQum5T0IjlL9aCaWNCwvf3DNM4jwUQSX1CI5PvazpX9hdSRguhPGj
TaJz9bFnmMR4FyD1jkIBNNm39Q1pc/pm6Qq9MFbn3tAkvElhq0HuY5rehrJzDcId8AhFvFi5cP3f
vyB7ahhRDGilQLA5J3xMo0/gvNidB16+GGz8Lc+/oLlbTMLbyfJOA9TKOFKL/NTjnb5uwzx/EAzd
C8vF7yOaPNSvQ1WEruP1eG+esK4NH1q0+Msgd9Nd25ka4la1/dB8bjuToI5puhAuiEEs7E1c+2rK
kdFVmPtBtQbsOly4y++/uT21YkgL2qhjFzKQFgXJzgqbezeGP3L+a8xdfPzzd1E9BIiYJbdWTknS
anem4WNKr2YfWic46/968RjbeavCyvmEdSXObiniO2Em7vr8T58bSJNg7hQDoFDsmie3t+SFatMB
B0npBetj7f78HeZeziSW8biLI83PzZNXNV17jaVMg06yE+2leu44IP++77CnVgU4qitsCLT4FFnO
DShAa4Oe9eTqxtpAai8wnLv90JOMWd/3nxkkH754bpickr4rvSUuGHKwc5W8k+8+doNJVKdg94o0
7uJTj5WKsSjdSqyTVomdjwWBPQlp0vZZFVsAR7DXo2FUaN6yojnywpw086HtSSDjW6zoHqVV1jYN
l/lW2Nu2M8wLv31moE4B/0VeK7LRyPZJRsewzH25x5EbsINWtP7nj73+SRh3uuS7Qf5TjZvJuyht
w9NQg0w4f/W5B5jGsVp2hig7GyOAyrnSsfPYqejKr5Qy9y4E89wXmASzkOj/BowRwsW2jAMy0fBV
bi3wl+efYO7yk0iGaqMWZlK7JyCatljlZIf6tWUUuAh87AaThbmwqkAr5C4iJw4weFlmSvupj+DJ
f+z6U6w9p0S63jXXOtHMqj0nMVLeRSdzjvzg9SfxOzBTOzl2yKfeKe2ljYX1MdHq7Nv5tzOzIE8p
0k4FNawPjOCEXtO88zzhuZAdShAqapN9Qx7heheeY+5Ok0hOc1qbRKgop5Z00I69mHzt9i2Mv970
bzsTIs75J9J/P3NbY6i8Wze1KnFK4fTVKXIaB4iYXb4IsqQPH7v6eNd3V6cJuMBGUVQn2qWKa5tl
bjuomvL6satrv149lgp3KHTsAMoGUlyeK+5W1fJye/7qM2uaNYnkajD8ZEjz8kR5vbpJykC5kke8
C63Q2h7v0uCow4f/dP5mMzOTNYnrIYuaCr2Pd3JjbLLaEghZAMBwaTnDj/N3mPvQ08DGEhWmYVqc
TH+AgVcDKRMrGpXAT33oBlNuswQ4vtTY1Z9MLacHrtDozlFICpy/+kw8TInMCi2kKufB4qQ1zRPt
Z2j1k5T2SyXztl3uKRcOVjNvaUpO7mheClhC85PcD/mD3Hfie0gcNheibe4pJlHdyCC1HbsTJ1wZ
1K0fyveRnIu11Vv6mkrypbzl3FNMgpoJSdfMOhcns0/i75xw3ZcUDvPb+U8xd/Xxz98FNWdz7E9A
WON4mbQ3Hh2spyYrxfFjV58EtdXErlLTBwRvTJXjVYvnJ/r4rEY6/rEbTOI6ThwrqPKBjGvT9Htc
O/RdaBNvH7v6JJBT386ZkkR6CsLOfJW9IL5Xqg8Pz0kQK2qN3qiOmPEcWd64AxyKoJb6C0KpmRlv
SuSVHNwCpN5uTpnhGbtaQwCqhkF+9TMRGnYKkCg9ujhfzEx5UwwvDWtGJBQkFYFvYKYpQ3LF25xe
c6gBFS2W57/HTMRNteGy32c4AWnpyXFgfbpdnBy9GlZr3VXhNjdM/cJqMfc0k8gO7TBi6+dlp76g
ktnrYbmgEHJjRpZ54Unm7jD++buww2zcjhozC09ksLJrzMItxIVVc6Vk4mN5XXuq5jbohpbwZmDz
1Nc0kvD76fOgryaJ7s9/jZmpY6raTlF0ObVeBydQIPWCfmWxFkP3wQTDVGCNabVT4KeJtYYTqQ9o
hejTbXDh/Nhvn0S2ACAT9MJ1jznAi10+BO66aaWn8xef+7iTwK4SJVXLMjaPehZ3jzUIq5eA9kGa
yoCxfixFMpU/a9VQ5lUvt8ccGNl1EpYqru5SMsgXFreZjzvVOndOb3QlvImj5wX0OHtyqN4Ug40e
9fw7mmk2sKdaZHpSNKHUFXRgp/RANvWAHMbgBvYp4nvE+t0iSNTyqxw7wTHuZXWncOK7dPqde7xJ
hKdsXEPSlNkx0IPvZUWjeQwf6sL0Mftsk+ge8iT2m1pJj2YhkmNAfyssuWzcqUV1Sddc5/cFTGmj
ipxVpDU0gkZJLR0sXEDqCxPM3AOOf/5uglFEY1iJnidHV6udcglLuPoGHvJSMXLu8pOFfcjD2sbg
rzoGwlQ3ahy2QMqUGAb1+eExd/3Juk5TX1HYfiRwTA5SHMKHMhyBPcEHT5b6JP4ZZ5aaq604Ahtw
jiB96LYsCrn4cv7njwfU36TQ9MkMoMh+WhqpXxxNt8tIbI2Iot6BmghY0tyUNRnfpsxs+rQqWpjP
33Pmlf30e333xYdY2L3khNxz0Fu8eobyqAXxx4Qr9DNNxhNYC0fpOnHsoRIj/bMAcdl06IruYtjM
PcC4k3n3ABUYF9EoFd/cLkmBZC0NrIumVYMPLinaJOhhfbuFySng6BrpMwxXbNTgWV440/y++mxr
k5gvqM/qQ1QWx5LOh/S28oXIb7tKg/GxsfEn8ZaZm/uPpIWz5BtsMcUzVgXgKCO5EPEzq442vtZ3
ry+18lZtB0cc1Toyt540VCvdzv3PVPQulTBm9pRTldrgR1FLV6c45qk46AGaoiQobuwyvS1k96nR
QcB9bCxPwt8IY7suOV8dwafqOKrrnhE9pG2Si6eP3WAS/5BWIzyWuUEEtJ8mUn66sWy8+uLhcG4w
T2YAJ8myvmyHHEEwxKNtXxQmpKxG1NqF2u3MDaZqtcIs+b9ALY8Q9IjKIexeETVFF97PzGCa6tSG
QRJqhH73aGr4GHiRDOorpIcaNXD8wQeYhDtCMjlHzlKCuNdd/CZ0e2/SgbP+0AdWJ7HOjOvbieSU
dB877TYZ6ChPe6l9PH/1mUD42SH2LtawOnJdve+g6XT+S95zPuiV+gH5+2cx/kNqXyo+z32HSVDD
6HQsaJr50WvoH/Yi6AvY+SnboM6lCzu9mbVKnS7ljZrZaqSVR7XCaTBSCnsLuLx/LrO0uDag7W48
L402+LvbF6bKuaE7iW5h4JuZJNC5MivXnlvLZfFt+mSIPzZ7TJVrQoRpYhd9fmzTNvIAlAsEfb7n
yfGFwTUOot8s7+okuDUQIq7VJ9wgiZ2N4WstHmL05AYpKTJZKdzT+WE28/X/Jlnr7EzuZYtJxE3q
Q67RrYasGVZdN/QXHmXuFpN1XZLdDLqiyy0KW/9kpwOY4cwq/c9aZGUXJpOZaFEmkV5FvdvmRPsR
+MJNRPeAbbUyNDj55OTGC3q5Sxm5uYeZBL0m4jAonYwlsBPSRm3gTtdNYV75QeddGFszn14Zb/0+
8v0WwAGpgWME3Xhl9yOqilL1uizDZgdn4dJSO3efSeAPqaI4dVVwHx/aZdaGjK6KPgl62PZOaV6Y
x2Yi8Wej6LunGb0P8sBmz+D5Qt4FNq2pSsqO9fzwnbv6JM6loGltGRwyq3ifriMVEyrAm+72Y1ef
LuHUdeMiSjPmLR0ee90BO3eV1fmLz42kv0V4DiKrEGwVYeQsSruB81Qa2rJvL2mvZl7O3+RqraT5
jsxuVx3KepME0XAj97gwn//9c1efhHVD+SSknyE92pLt4DNsZbhqFLTzXwjpuetPQtr/X5x9R7Ok
uNbtLyJCOAHTNMdkJlm+q29PFN23vkaAMELC/vq3qDs5pTpKXjCoGpwBSpkts/cymlZk8cfmntGy
ePXqUVw1gXbbvl9vxHHSAFmytDG+DqH6D2XM1Ue/XqZ9ABBihnCWjaRxoJkB3yjIJ3kwERmY2Jkz
JuuIvQ0phuMtaAVelhWHMwmBZMsHEInbH/uGxjitodpIsshrsS/4wMnfSEKK8ROMifjwtK8BI2jF
IokH2y5xJxBeWEWlx2e8ZLagYpbLBjGC1q2aCbIlRGB0FHQcdEKgaoPiwLGBaD/MgyP/KBbuXmik
9cYhaluqRihPHdS51FLBA4f7kEP3uvpSQB1v110mMrFpDh2TVtQItHF0nWsA0OaJDJN/ejwZ729D
4Nv/upg6uBQmQ+dU935a4NMQh372zYPC3r9jovZVgECL/LWNAfIaTbT41d2TpHSelAun0y8hlP2W
b/s6YUQzVKAzJCO8+t54jUNh/wGsyacAR2V3Q1UCYsCPm3l/niMTkZZwzbxY4cTMoMry3HuCriKF
zc6ZWFt9E9ZFNy+AClTreawHyJtH5GsfQ1YW3gvF3487sI7H77dKyKn+2oQeSewN01DdaYWLeDYi
V1x2jjrTToZHxwH853E7tkVlRDhKkz1MmIrqrnBnxT7ijfDpWfxnPws/P27BNhVGlCelCKADMCG7
WtO/5hZ4nMWBGNK+jxvxzOdJQFEpR5qoSkpI/CfxHZi4Zt9PNzFpS9RDCW6p2nufz+CxxwAG+kh+
bxTlLAOzMgzfriItZMvFzJFA8XBb7BENMoEexK6BMdFoCfPIIkTU3CVBsQ+qIOzrrLX85/HXLavG
RKPphhCQyJCRxSaRnZh0ulMlO+/s6E1q2fujA2n3X0cHpVUyJxqFKglN3+eyIu130ZFyYxuyfX3t
2JsInmAKNKJmJdMs7Et5oKLDwncRB1sljffjl5oJuCKpoDfXMGj5zxq+6KsXWxwBlZ7D0uVpnOX4
9HgmbB0x9gm3zYPQd+Y2jSHM9hIo0EShpbr3696vw9RWVQcIpt+krPPZcxX22SuURnZtcdQ3NgbX
Byy86SaRMr9wL6CuLc8N0wQGegt0iHGjPD0eovcXK9z8fu1EURb+MLtEpJF0QNH3yg++488vNFh2
QUuomX1LssXD7bEXKSRZKDzcWw6AWgjhYb6xy62n7++HATUTcMMghgriznWadwGE2adFrxWE+hl4
UP+5ItNh8gDifzxalgVlEka7GBAlSRd0poSwpWK4aYgSt+LHX7fMhZmJW5iOIP3UtqnHlvyGSwbs
sSCo+8L55mvN1gEjtLUA0BcOHE2aw+MBjoBQW128nVc8+lOJ5s3GIbocJw4rqxQWf/RVyrWC48Gq
aN/wGNFcBKgNIC8Mo4TVIXUM3exbLAoNdflhK41kGx4zpEmgGhGzKp1lnHxBNkb/C+n7rt9YqrYJ
NoK6ph5siiGLnVY50BJrfmecYG+A0seuBxs10218DCF0z/I2zVYhGQUyPlL15bLrOgSxpl/3Ch7C
upFHUqQBPKP5sexguHHy4AsALa8QpfvH02yZA5Ma6pKhhGhWINI+q8PVINproXeTDNHnfd83bvFa
AO2WRJ6AmG3bPElHZq9ctvuy6fSnIN2bEHALWPHAXgu70Ygky7HxSv3KIihnbywh2+gYAcydpumL
HjLW2IfGcxNrDnpdvXXhteylJjG0HhNG2nGu0p95nFGw1cYt+L+56u+Etfy5qPchP6iZT/OXsZuB
mKzTADnuAyCa3hO21OapZaLbOVRGMA8oixVw7sZ+URYa5pSsLGsouAv9dd9CMqIZ7o+CUq8T6YxM
w2sZgLI+k1lsPJcte8VPxMSbhZTAb7SKoQ6csmRNCUKsEKqrXfa6uPBu3NUBM7EGG+CoIuOYp0Gm
vOwwRnDzPkYx34lNoCYVtJ4hg0WEgg1D58BSadD5CTTHaN95YBI/OSQDlDsseVqVTvJx9IG8Bb80
TGFWwz/tGyHjnt1GZRLOpZ+lFazL4CSFYsIAf4yN/dQSy2Z6LRSSOq2b4+uFXD6ppYjPOW4zp8e/
3XLJNtNrnMFyLXc95xaHDtwcZ/e59AC0zur+qduUsbN1wf/1SICOSR74GboAGQr+XGqNg7mqvQ1Q
rCUGiBHBbpH0hevwLAXaHTJomdMvH6nO4ILMIlJuXFBtjRhh7I4qAhB5cG5Ok+hVgR+pLzKoI3TU
t947lm2VGJdsKFAlIZGTc1MgaBaHuE6Cb3mIg2eM++AbpRG5OM3OxyHEeH6dk5Ys2omnwrl14eeY
hvWXbqHdrj0vNNNsHI8SKRqWAcrAi6vCIfe9Hib06fGafX+gQjPDVqgalMzIgfRUHl76HoB6GvVf
ZA3jBJxyxUGMzcb2+v7CDU3uZwGF14SNtXOTcgTaTPbz8NFxEjgEPe6J7fvGOV3kTIx5VaAnFDxi
qMbDUEhz9/z46++v2TBZW31zOBQgJw/awRRnrbu628GHQQZ1dtZRSV8fN/H+9gEF6V+bSKD6+b/t
A5P8lE8qrXwUuCuNOBQFyoWPW7ENkxHhTl1UOqhidst6FI5izxVnp5/Vxtdtw2SEdljVTdBPSXyD
GiuEQ2cNn510nksYlglV8q3KsK0TRng72q/HyC/ZzYMazx8eVDU/DSMkXx4PkaUTZp6tC0roy4St
c+Mhn2E95aoOQLyihj7m11a2euvuZ2vHyLgNED3mLixkbrjtZXBVQEK479vw6C6z9/K4K5aBMvNu
4GkOSY+X1Y2EwGiMMaSpxmXcp0oVmnm32gsZI47PbnBXq/8kpds/06pEcCOTn29sG7ZBWv/+JvBQ
ucMDl/cIa0ivP8O5Jj5Bv3Y+LwyKEI8HyRJ4qy7k2yYGAIrxZKPxzZuGL3Tq0h7qvae4hwOb7rbi
ztYPI7rhLYWrKwyOb7D2veksdmF23gSHEYab58fdWJfN72kZKKf+2g2oOQ5x7ml2E0WQwAc58mBg
4YXXHPY559mZh9cJkKBXSKnuQknBSuDXBiO3G5kfeIhC+BsBMuyPZw3bjKfH3bEtXSPGh3zm0JQZ
2A0ko8sIE3I4Am2J11smwySHLsXAu1hgqMos++7DuC6c6pdyqT/u+umRGdiLOzSs6ZIbXkD0tQ+x
XCPSbWVBbT9+PcrfREQIxxIKs2F6I26rX8kwPM1+wc67T+pojZM3Dbh5NdGqqOgtKxpYpJPcP+Tt
TvRbaBJBnYB2RTiH8S1IiqU6s3gO84/QMQFuZd/oG+EMnVA84qogupFmgP53jhAONTJ7+75uxHEY
KQ0fsSG8VVH+Iy8kPcMeel/9KDSpoCjOum2csfCm+k54L96sYxjnjLPI953PJv0zjGoorYSjf4MW
WHzOBMueSVU5B4H72kbcWnbTyIjbCfaeCc0zHxbEeEZLlXyMG2TFpKe/8KDbVawKTQ6oj8JOqMp8
uf1MC9MJlgpdjMzkrjn+jQMKw6jYgR7JDVZd7APt9fzEYG68MQeWjc2kfi4LbyWBltWN8bx5zpdc
wbc32uJz275uBG/XNFQpQGpuMmzgmkjLFuaOUbCKWj8eHMv2Q9e/v9kddDEKOhI13TzC1SkHkvUp
biFgVuek33im25owIhgP9KJg2p1u0NIMnQ9wpdXwA9C0965imFi70Yxlpf7UY37TE7dxmwYaBOON
QWf/9SfJkRayvwE9F6ct9LI2LmHueiC+czJT42R2KZncJKmmW9O0H9f3VVCU3YHhKv4TmyuVTNtm
+LIiDoVbwWGh38eDC6l5RHuegmaD092yIbyqAhe0oRzlRr9sS82I9Jr2Yd2rQt3GHFL1cljiaxJv
Avoti8AkiWLXa8eF5vLGSFM9BQtUA2hH6dMCF4SNRISlAyYzlOsW0J4l726ULPIVcv3OcRg29VRt
XzfOaVhQwHGxEe0twAbyvYG92jlI9L5yPczhfw3DNs9ga1Jl7Y1EdX2USaLhOwgi/64gN919sItE
o3Ym6Heve9TYlfMxVuX8yudi2Tim12F4JyhMDiifUEGMwUS5zbDkc59hlpdfApx+MADwoIEAB0FU
OwAWCAC/3sq/2taUcXhPqD04ugrrW8+gMNbnuJ15HHenKRyyfSeTyQ3VPWqKwZKjCVeP4RGw6+YF
FrpQNd43M0ZEg6rRU9Z78tZnMNb4+aIDiz3C5Tj+8bgF27o1wtrJ3R4VS/SgDJYGzmi4b0IffVno
Pi3P0OSHwhSB5cuYiJvX1OxMBz86DGU3bbxKLLu6yQ7tliKvgonXOABFdg37kGCTnYb6aY7hT58f
AKMZi++Ph8qyhn8jisIUJ+siAX/p3H2mHbZu+MUAjtv710hN3yKYHu+bdtO9xIfUTJ0N83yF0y+k
wVhWyoscYTdwmJJlHxwxXIXJ3x7teJkuudOP8zXnvMqfKQSs50OUD818ejxetrlZl9ybE3chAwRC
w3a+ZqEznsiCNHkJIVpXpgPF2fS4Ecv6NV1FkBavOu7p+Trm4/KDiOjHAvLxFoHDsoUExlkOlx5a
xJiCqydddQ8cJDrCgHnpQmpvIx9ha+K3EIeDZCM6dIDiZUGzdk020tl7crJN3oNtkIwgh9U6CUoH
M0Hq5r/gmC/pVG3yDS0fN+meYehGRVP081WFJXmB2L0PA5TNjJDt68br2h0iV+ckCK8/wZSjmv8m
et5C59g+vkb6mxUK4PIAv6XQuwYEfO+A1sG5CKr/Pl6Zlok1QWRws+jiofW8Kx4sPwJKyiNxkWNH
bIvT4xZsP9+I4K7lba9lM11HLr4G+VonWB0L/378ddvvX1t9Mzht5TYUqCsMzgThV48W+q9AAFXM
p97b2FEtO4RJ43S4qHKvBVWpyQHx7tnK768b/qmcox/wo53/87gntnEyonjuAX7rCzlf5yqhh2yc
YGFYbxJxbONkBLD2ZAsHdu5fVUDFsyf972UP/Biq7fso9KEJIuta3CZlHbjXZoroP5DuCr5FQevt
u8OYCLIpaSWvpe9eIQTC4R2Ia6Vkvtr5dSN+4ViNWlDbT1cY4v1RtqBbRf5Odm5o4sWAji2rKujH
K4Usw3dV+mCYyLIutx7vlvVpIsa6EZTHcXb0dV7g2iUlO+fwczuP1L8KXPV3rU6TwhnCW20CilVf
yTTM31Ue5l/qATTXfV83ohh54RK5Yq6ufbjUZzWQ5SDKbmtlWta+SdnUGd62Mlm6qxLevOCCCqh4
gx31mlG1hUa3RO9Pr843+1AHH/d8BPP0OqpOswNIgjDk1EwGP/aNkBG/YgjwMJSqu1LGEwhpNwNM
A7UO8DR53IBtkIzTd4JxDwithXdhDnAyfdXeWAy8chjtY3DBTObXnTqInd4NvL65LiibHGG7mZ/h
j7blNmn5+SZgTBc0i6I8K69eHwZ/lrD9fKIzzjBovBUbr0NbE8Y5LKqqjaupWy40zILPebbSJfE+
f51csGUeT4IllE3gGFgAbpThnXNlHTzdYUjYXecad7oMQoXD6mibb4SzraG1j2+Wq6ihPjJ5jnuR
SuRPWZS9LH3ygjUL8EPP961ZE0jW5ksW1qMW10y7UOyCg/ehd+Q+1ltogsdCN8hhN1gulwoXU/nU
x8tQH0Zv6fcxJsPV+ejtGMEykybR2HsXFcBF9zAL3/2Hchi4PJ5ry47xMzP3ZgomsPkTHXbiGrhV
9tTDc/GM4Q93ft0IZwdpSjfoo/qaA2HS+3V2HKp6485o+eUmZKwDlT+BBrF3gZCNBvAtdz6D27hP
qik08WJcFxBOKZzmGiPRc4TtlPulnaKdJ72JFytA6szCpK+vQLj5lwCGFK9dmYf70o+mQ0CRRTlN
RIWvdzFq54eZBI5bHsKu2SpBWjah3+BiVQycQdM0V48MzDlUNYsbKP6IUcJwdeB0Wjauo7aG1sl/
szzBL1Q+8VRzzdWSvRLwYw9epeb/FAMUwB9HgK0J/9cmnKqgYQ7t/mubJ6N+HQrcsz95ZG74f8H1
maOdzRhxLAildYRN4lqOKJ0QWbXnuevzE3C7xXlfT4zTeRpU5MgqnC5QYYtKWG35uGawRnwOymre
ApDZws4IaSwuN+rLKrw0WTKe+rDsjmGSyY0NYz3Ffs99woPx18ngM6TxURALLgHUfKU7Z2BBD5/y
2P8LLIFbGEGr+PFYvd+NwESPtW0Vt7RbnEsm4QNT8SE8snIMN07Q99dUYILHeOYWRVC4McwKg/m8
XmMksrUnSFNuFZvePzpROPx1oPQQCJANPLTQkfmkHP4B9Nj6wOC0dkh49/p4lGytrP17E36FHHxa
qSW+MA86yG10Ywr8j34axcld6o0Yt02FEeOLnyOfjuveJRiLOZ4PFSuoOHpASif7+BqBiSCDfQCc
OduIXn4qspCYkDM82b17V3C9EXzv9yIypdldkY8MCUFxZy14vsCql35/8ONZfnk8FbbvG6Mk+jIq
5yQW91lWuGjMQ563xwjrbJ94YBQb++DUBiVIpuAKStplH5SU9P9a5PM23rbvR0RkYnBaLxmBysjL
O1J3aTMgfcc64Itd0e4qWUUm5qabgPnoYO9zb7iD/JRAas0Z9vJXY2PXq0tA34EPKu8ZHEGOpRzh
Bhtt+u1YBsdE3SCzXNRtUK9s92r6muU1OUGahn50UAnd2O9sTRi5hcRlFfHDqbyrAfj3spnZaexa
5PB0/+fjBWprwXyYgNw4+Kou7xUHlws1JDH/1/NzJBimMBbNRj/e35EiE4LT6UhH2eAV95+kE7ky
WkeHDSmY4+NzFG/yrS3hZoJxdCiRLyQg2Dc956B0Z93BibNiY1+1jZURzLwF03Fwx/Jegnxy83hU
fsrbpr9B63cfOyeKjHAOO56DSN9Ud0i+g/0zT6i6HnxoYG05Vtr64BlnwwQJJRF0mAkIBbAThXur
c+lF3Q+vhRJiC/lja8a41ER9BWXO0C3vcRWJl7IHtaKJ4+TFgefF0+OVa5trI7jDMgvg0ZVha9UO
5B57sV4wK7L5xrKsWROTs/Leo6FU5Z1KlXrAu0Ebs/xKA5lOahO+bBknE5oztQJGGh3FDrVKgPQ+
kLLQtPA+hUBh7TuCTHwOhH17wEGluOdRF3SHjjvx3aWT3AiK9+9+EV2H781lA7w9UTIXIiarH6ME
0JtIN3lyolCMH6KhLvrXKgmUe+a5O0Hw6vHc24Zt/fubRifVoVYoOyyvEXppJNf8udet+wxvteL5
cRO2fhnBnmjJiArWoy9bHVUcjbzflPyYe1B4aK6ydCil+vi4LctSNpE7g4zmZRg6SGwneLaOI6SK
xtipN2bINlhGyHPw/HEtgzYUS6D+B2iFe4LKa/xazzBk2NcBI9wXVsc6d8LingtOn+ee+weoku/D
gEXUiHSdJD1VDHsWCMM4mEpojJUnD2/x8bTr55vYnMnx47zGreyeAf597EpnOCHxvvX2soz/b7Cc
IqOru0p5h6lodi6VAMq1AalZQzh+315oqrXzxMd5JwoEIZuq5JjVnasOWtTLp30DZAS50wdO4mWz
uEOZi8tLA4Pu7BzlvRg3NinLZvsbQMdtnCwBSPTulRCKqrCjnOAACI3EAeh+d4aY/r6OGFHdSVnG
UYCBIhxcTknb/ql1/X1MMNSBf92WahRR2kw3mOkFvaCjgK01TAbPAlJP+yLNxOO4XSaT3te4EfoA
YzRtWcPLA8aY+4bHiONWjMn/Nj0Wrnpd8Ok5D0puEUQs21xoxPFE4sFFXh2/XXfyf04C7kK2+K6W
r5swHB43A+xNPJzXnl4+zTTm3mVYxtLbJW4VmUAcp0eRb8hZficjzKSOue/gdpkIh2wp8VpOHBN9
U5M4oFnICuz9wYVRiMH2DNRprb94OTbUrtlyu7WNlBHNUe+H3ZDJ/C5bQJqh9J0dgpHFG3uRrRvG
2az7YAzlsB6cHSh4LlhAxKk/BiX7IwRU1CGbEpSWPSMwYhmEyAwFxba8N3NE+AHehaw7BioQywFw
5PY/jhMMdCM5a9nDfwfhLNAtRsbxHpdQmEdbsJ6Lu274pGEBv4GTsU2LcU7XbuF1zFsfSajgHNUE
gKWDw3ojtC1K+ZGpw+6rRhc42rC8+Dg+gY2CyyAOavFdhojBTDv86CK3eZvAefsh50W8FvHe0DdV
2juNO0hW4oSdMzUeCMHdoF92YrgjE6CTsDII+1gW9x5+n/4fKAYjMUhGlg3ngfNgC8xhmSBTmH1h
vtDw2EUzSjtHFGuD81wB7v5477UsZ3+Npzd3WgdVWS5zkd8bIb6WIDAcoVH26afyGff3sVaj3yA7
cOKAzhNsHiDkA/Zwopxr6276odq6YIQ+io/xOLR1fvc83T81ESREWAChUwWu4XEgwH09HipLNJry
Twm0/1rOXX4PNAwVlYt77BxChK71y503HhO4U7di1qqPnbRfivFPiXLD6+iGy0ao2zpghLpLczcK
gtpJVQFVY29WYD8FZDxPYrNKa1usxlHeOR5XULXl91grDzZscXH24qrfqAHbOmAc5V05RMLhLbzc
KgZLSyhuQcANsN1hpWQ+nuQE6/73okJkonYS7jlF4cT8DhWaZTo0IPODZe3QJxYXP1gOjmwzu+N5
ltBKJzM8PR43axk3Uw0qzGMH1c6MQwZ8LVsNAAsl806by8jE8/hJDsEPHWT3uIVCpld730G1Fxsj
Zvvpa1i+2UHapHRHBF6Gk1fijYFyZdrxnWplYFr++vUoA+NDz8JJvQG0erbKrAB1uYXisSwoU/kJ
Lrt97S+Zk5be3HxSLM/Pys+bJx9qeKd9M2vczuFzogcndJy0SvAOwxtyOBVkLjcGf03JvrdcjZCu
4ZikqjBx0pUU0wDwDxZUD1DBGHwGz/6PLOvqQ78Jm7dNtRHdC2p3wyQ8lqKe0MtTgDx3mmdTWO4c
KyO+p3qC8G00OimDWsPfDZr70PKCb2UhLT/fxPMUvHYyn2O2ZQydrxyFpNeu2AcxiEw4D89qJ/Gd
iKWMOe4JPuDFS5E5OwsupsJ6Mo9BFPUz1NWB8fgIZYmsO7VLnuwDX0QmjMcPXUcRiJ6lWTRCR4c1
AI9CvDfbJ5ocmarqbu9oUi5lkua6a/9tFE2OAMmTb7tizITtFD3DTjz6cSrDOXvN5gnMswxCcfu+
bkQwdzSFncicpFJ77FktDj0lPauf933diGCf1Srqp56lcZn53bFyZV6ceRwWZCP5YNnjTNROB0XG
ehjx83sJm7hZ9i+Vjj5OtQx3jo8RtW2TjaMPg7VUZhoeaDmbuXPoIMew9US1xK2J3qnbxsv4XCep
mqFMSseFPcPDfOf4mOidqUbizVEBSyvB9PBUNZkXvzRNl4tXB84ueqPMb+uEcdEGCY/BcVXFKRF+
9NmDTukr3LjHz49XkeX5a8J49DyGngel/zR242tMcYeoiPpnpQtHPPur9cCnedyQrRvGeSxG8FVH
KDCkyl19dVS4imF03ZZWteUub6o/OTTiDhO4QtComoCM7FIl4pcsidwD4dmWNomtE0ZEQwEdLsGg
yaVNiep+4xTkhGfhzmPGlH/iQR7UfOzx9axR4zlDhUsd4QM+f9k3BcYpDKaUsyTEi1OPw/7NA1Do
VstNLSPbi91UfWq5HpNQiiitYcs4VMVHWJh+hZNed5xjcG3BVW0OtEvqjygM/ymWfSA6aqJ5oqFr
O5GEUdp4AJ+hsNYAKJwE29Xg9yedmiieugQXomM9GhBFAoMrpT+48xZF+P34A8ry12tqq5du6uMo
TGklIG5P4XioeF3+m4kAifFsjFP4LQUbx937Ozo18TyTVxXaz9FY70OPE0rT7DkBK+/QwrDt9HiN
2ZowwtxXXkPgCgTZITdr2gNZZv49HlgNWnUM7viuzYSaelC8oXSKHS9MVYkXdZWhMgERguz8uA+2
OTGivE6Wfp6hJJaWUSuf8xhZpjlH1qGv3PGoHegeR0XgPz9u7P2NC6LAxgIgrltxiIClpQovVel+
YJGEo307fsPusvVcsS1hI/LbsWrybHZoOjojavPMT5R/dLNBbKT5bZ0wTnJHj0BTtT5Nic/LU8m8
5UDcQhwyXUH+LXG2gBmWfpjaUDUSZ5BsqsIUuI/gRyXwOgpEnW8RlC3dMEXYu2ScUaCFpGI+6fDo
OaV/WG3sCByqn7XTbNyrbJ0wQ75lKOvkiQfR3bA50Vz4B5XM/sbXbX1Y//7mVT00sAxmalm/jvIp
bCLED5n16u7qwj/UqOBvXBwsgW5C0XiAglfoZWEqczBiK6j7nXMvz5/cfid8EgmZX7uyhF2UNZp7
aT8iPyc5Lp4RsB+nx4FnmwYjyiHDCgv4MMPXa4AbyzyPoG0Nf8x9XzfCOulGr5iyIUizClAoohn+
60S8sUPZJtmI584RgsBf1UVCbpWRa1j3Z5bz5aMHHsvx/0NNxjZGRlxD7EhVTTS5qeeN9RnYVbBM
+s3blGUJmYi0JOL16MjZS6NJw0ZOhq+9R8sTG+kWANfWggFIc3gPcZGo9nC79eUXhUr8PyXTf6IW
Fu1bRZERzPUwt3Xd9l5Kvap5GftuOsz1TiEIagLREm9xZQX7hv+9frM8bo94Hqk78dotFQ7bEK1/
f7NfaLJAYVTFJEViciGfgoFlUzpy7LTH2Qd59Z9d8RCtK+xNMyHs42JF6zmdI997ylvIu0T1zscF
NXFobdkx3WrMc1lKcvISFIJDtfmOt0SbqQsFtMsExo1H0typq6ee4DJTEv5BKtZetsVibBNhxHQx
SBRQSj2n8froQi31L7aEX2sNnOa+KTCCeeX2jqV0FrznoRcYTxAMYp2T/WfX1038WVI3URnH05wi
Y0NhG8OnBPdKvdOXm5rQM/DZXdrEC9YptLrrQ77OcTbt9DqCBK2xPjO3ok7HZmQoI1xTZ7yTkuMQ
IWmz70AwgWfuTHMYxnGSgieji5MaZCFewEQct3KglvVjKkP5XsAj5SZLqir4D7Iahg2lQpHGXc0O
H8+xRUqJUiOKdVXittJ5S/rT3jKaUByvMlUcHc2yF69p2SHu9fKRkKX9rqYwgR68lF/Kce8NzYSe
ua5yPJlE6ORIg2/9FHyXOcghzQQh1XHZ3BQtEW9KRk3Ez5KyQix6dfyVNhBGzqn+AsPIGx6a++of
1FSHqnVIIVoN7QcI3EObtW9deITEslXz4fF02VaEEfCRbtjSdjlJ45iKlzHgyRMD2vtFB0O2cfFf
J/73MgI1oWi6QxqnUMGSAlC3TEcvJ21/EYlfbd10bA0YJ3gS+KOaqFrSOeDNcz/BXRxvV7axJVpG
yASitXNQ63zCFLBM0bNXwLa86frmW12LeiNmbB0w7uNhmEDUgrRLClOq5DgHAJjQetOi1/b1tWNv
jlUfetoxbiBLKukq+Q8psIPvbT4bLWFgikSFA4zq24FMaU7dD3lF4xN4IX9U8Kv2pWzPj1eprQv+
r10A6zqMNRNTOnPoTY0rfkskO63jqQlAGwY9AfbnT2mfK/0XPD7ai+PS4Onxb7etH+PMHlQblyqL
x1SRnFwJrT9WHqzfcgUA1OMWbKNjxLCfubSKwRBM82Kif8MixPuOBPPWG2g93d4JXxOEJnzGYilw
6pHc+7cSwxdQWj43MvjMx+Fl4NXOIDDBaLXOQjqE05RSB3iaORHsXNR7fQVMJNqg8shNtJpSyI4u
w4lLptICzo5bqWvLLJvqTxN3IHhTZj0yjDl/gXunPv+0UQESpd4XBKb2U1tBMNjvpcbNG0beVQUU
yqQ2TVps07wurje7xOImHeMTUelPWZfcw1udjtn0rFoEG5Wz+D5JwKwfr1jbaBnxPAk5kJBrCKiT
4kdZVO3XgRN90i7bKrxYtiVTBKqVvQuigw+l6B5GZE0sxKHXOJabGK8v1JS2auSW2DMhaG0xOtEw
oJRQuuBjZZLxY+2UW7Fn+7oR2UWX+NkyBCqFwcOrX9d/FfBHejwFlk+bALMQDKUE+jQqzfysuKLG
5p8a0uzDxVITV6ZRovAJ77o08Go4j6ocllQMagr7frtxEU9CX0LpP5bYUqv6pPKlf3ZAEd04jd9f
nIGZbQ0D0iivWOilmZCWgR+MfKpare4dYcmnxx14H1kRJMaZ0PEiDGpPRJcqiIfiC6tAMWjc3lUv
auj51wbFu0vVduoZUJGGfnvcqK1fxmKafE6hyptAIcIPYZzLiCxKSJwLKKcUusZTbFczZv51iKck
i6syvFA2jp9Z6cP6jMPNAwWELfk1y/CZOVjukr4okOC/BDTI5Nc4hrF2eGz9Om5eMu210WnRTfSl
aurlXlSJSnbFTGBq9bMy5KPLBb0k4yBvqMP4B/joxR/3DZxxC9SiWJpy/TolqFUEMvxcTBM5wz9m
K9X1/h4f/JaPFSwInMZZLg3Ebo9SwmCqX5YPeV0XR3hC6pNooCT+uDfv7y+BmZh1E9jSlWNFL0oN
/JmqEXX1Pvi/fR83zg+8hQoZehJDBURj9OrFEM1+Hdy67U6PG7DEiskShjaeWmgCQZhqCv+q1sfd
Tw/aOkt20ZADkyUcyRXg6yfuxQOaXxMSHP1E/usnO4nCgUkU7rSfRGUTuxeCit6fZYC88hI2+/TH
AjMtu4R1EjIJ2X/oeOKm0w/0wktf/fN49N8/vANTnV9AyqOCVlpwQSKWH3CZag9SIAqcmtADUp1b
tsyWNfpbYnYpuhhvx+AyRxB4UNnIPugp778/7oUl2szELKdNVFFgYi+ybq+o3vxNHKDN4sW/hHnz
BzjQW8Ihtm6si/jN1a0VgieyqTFcFVWXwO+dQ83arbeXbTLWVt98fRq7BEbrXXBRBfvBuLscm7H/
c+7m+VzLrXCwdcEI6MHV3QglEpBEQkrwwANCkop4CwZliWYzOdvFmepr3gSXpoffABmROw0SlCiG
FhqVjyfb1gHjRI/07BBd98HFA8drOgaxTm48XqZ9l//A1OwPobfOmxqzEIho/OaB8l+eRByV6vT4
91tm2UzNOqwa2r6Z/AuTnp8cx9wVt5gpfsglX1Jgr6oteWQ//Kk09/uTEm5Pvy4p0ZJiJktJMB8Z
h+lJrLv+oOYJIuikWMqDX6r6UhBQYPHPPUbjOM9HOkAra0IdDhrdSUEPFZ3oJwpI22tL5/5HlcBz
FgLn+X1gePtCI5deJrfm/2HaGT4CNabFoRmnODuL/0fSlS3XqWPRL6JKCBDiFc7oMbaTOPEL5QxX
CCGEEEKIr+910i9dXb6xfQwa9l57DVFM/1mZeX1l1k//5b0exEHFaS4b6elSXjkNw09Io4dX6Ta7
NW1YDXIwJBvPLeQMJw3s4ZNYBlmOGEW+1nCDTd4ETVZb5yOkKGSz/idIOWCDyq28FAJNIM365L2N
ZvsUlCYwrtvX64g8qamWmy8vlYHvRZ1zPz9o8GDDSe+Cr3VYe2jac4kZ5wlKNhZqGj30WSAJ0Asm
ARbGPdWwLI2RcX0ZFRJe5DqRtg69VL9bH8NreSNEWiGmD4kIYwSq3GYgNBffMwS4vBOETRw9sTky
rMo2/9bmvT2lNhlordgSrz4V2f2YwZJeFoE9gPOwLzXdFOwDkcEgD7mbE92IZNx3iDQxiBAIULwQ
Q1MFtUdZLDVPI92PohztwYD1iYBaIrdmMuj1YiyyV4ieXb3Cc1ie4Q80HuyU978IXdGbxznbLmVV
0N/Ywt2LFjbrzyhZuwuCb9mHAvDUNT6Tw3OqVnrUxM/wiiugYtPdTk9Vn+zDsSpRSNNd+aGO/QBT
S0MhwJy0PJnZdu9UJYacQU2AZqwlaSR1rr19I70ovu4dIiZJgR/CJ8JkM4Td/zHEuy+Vh4BTl0z9
WSfGryoahtyAdVGY4xZTk+2JvHJ4siEywKfnvhrinUb2L676vXpjmCtPzdTl5mBbfG5u3YIs9GlY
6m3Yyt8U03nI2vfdfLTw1gHLAN/UZdn6xU6YQ89mcifuOX3hexxe/dC24kD0tIeGjiWmKRIu2uZy
W1YCKbE6abroob2BYd5T6zsOFV4p5qFZl648jD4ry8aOnNz1pUHpTOG+8mFWGFzWPF/YU+5j/zi1
C30XkI+XdRuzsrtnEN1/RFKGz1hAn1bbTSy/RKnECYzN6mFfII9BcOPWg1Ev2suc90E3MPAZfyWx
FXdy9clfuvni0OdIOt8T5JvHuEzJIcUI8EEjYBjCNIpEgZZsGatjnLufMi6wsmG9wTVKdYynIZmL
g7TS1CEh2VUhOxXyvJV9/ktjQ+cxHQuWhQaSemyzQuNq5z0cU6hIwuc0VOGM1Bx/atEXDfVcUYj5
7TLtL3qG6vWbNi7BXQSflZeoyN6Enve21jkI8S5P+WOVBbxuumTkBafJujQ87SeYEQD1tHZNGuy7
m44k7V47yC0g5/HIdYdf5V058bg3HtnBT+DiIi2rpPp5EjN50EDin7MgzS+2tG5pyiIk9ySpwjPm
fKIBYSB7RniIfFC26NZjAmbYjxYPKxzwa5ZHNQLWxeniz6UW23PWojir1wTae7gNgoFhOYRjCgo5
Uwu2AaqwYsq6JkwjCD9WxPUKf7/kfsjT4Z2RESxt1ernG639xLdtgjJmL1/dFOPQuLCCI5iUkOAM
5XAvRYcfZF2ByNr0Zlihqm340qd0/kF1Kh5xPcK3bsVjmHdlThATqGbkYLBzNcZmLlB56fz2RuUE
y5999aH2PshDwnccAxh24ilhAz/5fZ3vhZ2nYzCeffKSikYXBbnbdoQIscXHQ2wRQVHtjPqjhxw9
NLqSZWyKAv/AIkr8P7+Evaz3QrvuQCGBvSwJDtB71sXuIW/79pUFmi61crAArcuCDt/hQomVuvBJ
hmsbNpPWAVPFCIO5an4os3LjR7qW+Xpdk35z58rukNqfvCHF4up5kO4xzwojnlSyT6tqEOLI1ufW
brx/3uY5G1/yOd/9BCNoZCQ+eM4yNdViToW6cpJu6YNdQDkEqb1Ns6OSvM9OCbfe1F05J0jYXfZw
bqcy6x+jHwEQcquGCnhXXoU7M2f808Jx/fcI5hIHjYj5P3sYlxJ5EVXfvw3bqMfjDLwsvYwsHdOL
xGUwHVoR8LOnfUzZcc/K5Er1auOdzOWgDtAgT2kTXb/Ec1tMsHgNhMymAUsx2WtrMvsdyuLldeeZ
elzd4r+oIY/d0WADfCsnMJnEmvL1OoC0XNalAHO8noQu/ZEt+N4Rajtdt2lbljVYfFlVI9R52g8W
qdHsQBDPE5tyTFj1303AXDTjNIYMPwC8JkzhiBzPyhm7HhEVx+Kh3GBJ9kJU24/HsAjrHnAN8YfM
5EyeUKOx9orHtsqahTXKQ+b8lj2LGjG3eaxzI0l3TGjExbCYdRDgqgWxHDskL/SXxChRnSWJpTwx
eLf8Ed3WyibLtmVtQOJiPq1JRc03D5H7fWEirh7UhrxAnIwL9m5wqFC8yVt2N1CRs1r1RSdqbEVl
a+BBt9to61n3ZGcMbo9qQJ784faR/WOl1Uwaj+idZzMNhtezCx7T1DXdfvEOHibXyVhUicqVo/nS
UhzwKw5Tcacx5UvqNHfrdITFGdlOY+bS/KllsCtoNGvxdZQYcErCwA4Hg1tcBx8oqdeqgfXN5B/D
FiU7pLiNh/cCf54/unVc+qNnWmO8O+2KNnp25HnaJv8mMLsMNYSgWd0uLBZXhqDOrS5a8MPqIMXS
2wYJ5Ha8gq80qYuJWNsn6ytUXgrDYXWn3AqXcWMJTU+DNqE7oPKdJzjAb7Soe58g5tPgPFtgZpzE
L2ZCgvMp7lX3Fz6Q1XrgSxF2eJ1Ir888jqhXPAaGn1lWiu3bXmxyPeBm4+gK7Cz0FQPXnp8i2cYf
cICzuD8ICd2R5gs+dhvhSnsBgdx9Shb3tk7h01jUcs+5qXd4c60nuvT4y0TBizdCpsEevY9AJ2G9
kreAEgvfXtpeyASa6wUGc3tSzgSrau4/c92R+zbNCW9EUWh90BzxmRc+LjN76UGgS46UJBi5mAqE
2TN021sJLyWnyHHGhSzqjbDMf0jkzsh7ZfrJn4mbZ9gA9xNMNGY/4ILIEFSP4kQMeKYow3EWhpvr
/TkjK2g9TMoeAtRucthKyMoY6l2H4cEDMucPG2VLX5MpbL/a3ibkajbglSe7EPa54OYd8QTt9JWn
C1YAVS1etoR76VqjSM79YbEJ7nLSZ71vuJz67WBmHv7izBR/Cuvk+hIJ72/hSklWQyyJxGELW3mk
bwU4/RzaHprVe5MU6Q6Jf+9q+AADfWh5bvcmDx3J6pDJ7eu8oXh54WrC4hB9ipfO+jkdH8HTRDnX
Tws0ayorsCjtVFRf5tWhSp1VCYMRllXBN4i/nWHDuPnwSmSx/9ldoKxx2cgW2HdQMMgn3yG6CxII
PI5ZlFl+NqzL9qNed0CrM+9QzBqoCsHFQhSwOmBh439jQSCDrzg2V62ydCbQcpdrd1d0IMUc6BzF
VqdmQzPUbsOgXmDsEVNko3QoeMjcjWDlzqxoG3hHs+WZFTPKITFNuEvxBoqhyanGn9xSNk51wAHF
LxyTm72G1wLIA2sv8K7yVeErIprb0194NdRbdOlfiT1Na8eX/nPE5YXfJDVOBkGN+BMoh0f7PI74
Rf/Hjvd98sDHs9yG14Ad0Z47Cedk2FivMPlsXcrrKFv10vpAhqPIp6m/Gk74Y4rNp06JqthfA5fT
r0C3B39gqrIA2SGwijV2CepYm1M8oxBG8QflLRhh00jkTT0e9VF4JAa+7H1qewz7wXKE6UliSdOW
Ed+vaTnKR5nn2Joy9/gpMZYbqXFcur3ubw63Bh69opYZm//G3ow/Zj7itA1iVr+HLZTTgcCH6xmC
fp8fbdD7o94szjVQ8PFcl6ni/Ym2AW9+wYlgUYQv2EkSe5zVtOD7dHIQOdzDyKRVcBjU4S+KrOW7
4NQgs7S9JT5gW4mkLm1PbBMQ0oAe0MPe+iVbOvPLzomfn6ZkQUyrtBq7jPCJrvWuRP8mYTzWNRR9
zCfeuwk1WMikRhs8XKPeaH8cymy1d2pFat3F05W2hzXYnDWUwmqvztMpz895RtzpFm56cigwsWd5
jm4hMHoCQw79A2DnEtdPoL4/iEWiO2aTK3StM3TJDVEl/gQGq13XxB777kAKUF5qQKVe12EsFrSn
NMq+QcUASxqn8GbgjZKw6SBwJfVoswYUanqx5TeoDfpfLk3UX5CS2/G+kCPghxxFZHHJN3zPN/hf
2Z8IHsf55cjYZ8dl75asFgSkx4ugG3ajWRWqRBJ2M9yJXUM6xHTrvsNV5rattgQRjbrlQ1tH1sMD
enUY0JHl31tbSvgqsEosjygSi/SJYPxZ1rCoM7+EEm44gHCA35xnHX6bRR5ce9VkSj4YaMefyE3h
j2rrsp8t2ttP1ZG8O8Cau/yLZUZHnHoDOl2+d7iMNYxQhhqdHpYab2/tPO65OR77CPHIUfbpXjZD
6ib9O4dIVTdxtOje5IQq9CWYqf/htI3vOJmYaGg247b0cUfGB1CTvofZyXzbR0BT/AGhMdnPkIGR
WMO2BIsIFTvoiLzPsfG9HXZaC01yCC+Aaw8g4O1Q3mTDhq0lMaT7hoRoEFCQMYVLDNoo85wnsNs/
o2Rfvsc+xe/3ZoDp/jzDds3wDtvV875jl250t9/WI560jsAthucu0/gjIHNvOUhga54ewabB76ew
nsleaOXLm/BxNdW1gM77nY/bAvOfzuy4LQc+T+/VIiERgPqMvbS9ypEhsM3YZrpldjhBtoqGtip8
ddizWwIPAsrEY2nRCtWmmpVvFMZAryIlOI/aJOvzoySCL4hEtDO6QE+0qKHzx8pGxin2tm97l9Zt
R/AVGSKuszLjeKWhLPGOSiPEeuVt32+ND3s+n3goZ3/vYxd+0F3nf+S85n/IktCfesuW5w5bcQV8
sFF36RcQN7+2yFYdgWpgfFXjlMT/1+2tRfG5puoC6Yh/ABSKNxkIaoNaFqz83QVOvs7VejvHZxxS
B1rk2CKMtbAIpMqhghCh7N6Z6HG5oFSAkxj6CJxwKnHTsc8wTMTYm9q3bO1bWascLv01hIhYiNaW
jkJCtFYztKcTzjuIG7oNTme+fRZhNvmBJl2+H8RQKXeay2zf0HWylj/LPBB4irEVU9LawaP8V4q4
2Oxlnx2OMwdAaH5QBQ/+G/xnR4nrHJqYABPzrom+DWe8TNwJGbT8eaWwkSc08A758LBSSQium5js
5CvvFrw65tvsVTtoIEpO5h+gQIhj32LxOdLqv0xv8kBNTk/4d/PBue6DazC5wz7yY4u65zRz4Jj5
6vnZ5et4h3ZpPPJhG3763LBr5gr+g0mk5/4zM8MjD+dcgCbYCbhoTastf7rcdy+hBCISh1S95KMz
H3rGTHNN4Vi1AhE5QIgwHXE84ooLyXieEZZ7dd1sLzhrs/MyRLi8Se7iCd51tNmXfrmWAw6OwiXF
eXHAMZRhWQM3AntiGg10MeI/tAyWJrjTqzcxyf5eVjkgC2gpjrRE+ZOHHQHGfikeW+R8n3faYW1h
alm3Gnev8Knt8GaSHtjQUt25CMlgjUwLeE4wyCSigiO0I46fk4zk3xQrhqPJODqIdBAnlUCgh+ab
3a35giM7oan4hrZDHhzFqrpVzt8XhvqfeaLuUPJnd9MOczAbAcGxW7u8RsCOQeLXyQzRh7mjgHFg
J/DmYorb5f+MSW7j75jib+ZlyqA5ggd2fQuy+QWbXv2GlDsU7wVwYeDR6XaQGeQqYSqGs2Cr+g8E
jwggYoNTkivw7eMIT067TfZEbQkPUFsVbD8h7F5ESJMHV7dhxJnWDaH8bWlZDWgjNmwrAoPVtMk7
JOmMZOxeeL8FwBiefUT0Jj9NN5ILAygAsAIRWTpAo6iXFkqEERigw/tEiGsCuJFlAPS8BnNG4EE+
yQjDy4jz+83ocYeBAh/OYQaj6dbLff33BtF+pXczhS2Sx95/Q2Vm7qFc794RuBi+5h4dfYWN+q0a
KE4S+Kii5ofBG2Kf2+nR9vgWIKgERS7vMGd17vQvCSjfNX2SrCyerMv/csX/MJjRNQjjkvcM5i9n
LC3W+JWWFwQ3ihux5LdJFnsA8Vt9iwIMRx8wEka7BOO6DIg7NInbhZEci45oxAGFFVpjM/AIk1K/
Fk9Kr+Q44qU85UjB6ZuCru+lSOz5XzS1xUp4C8xPx1zBP2ffRPXnn83N2mPcqVIYB24TRt6Udxoh
ATJfizrsfHpkGUwD8H0AbhYJt5oZSOINczxjXooTkHJ2wmW84IsbvEwpo+tV0Kn/RCHQvcihupVr
m0vPAK35gSukeeWdAjCicRS1XUyuudmxKBPqvvtetF86KIS/jAvOGFrC5d9NBXvvE7grSxugjprH
7xuMrwFyLP6nqEBsibLYLpoPHhCVZw+th4mSXIwANt5vzxKb/pIPGleExKcAcGTfROyX336T9ucE
Hw2o39bMAzCahq+oIPbzWmJu9M/IqNJelk0WUarszsJXikrHG2a7IE90ADnXUyCbcsN2DzkO/mUC
FczEm26aBSBg45iHI9TOyzNPth3gSBI4r1PAPyeT92Ndwbv0zU90B4Sf31LKO55/la5ar1EQc8it
2p4HAzNB19n9T5URwNKjjz/hezXeqUgBNC7wyTGhAjggkolcEIUdzjRs+GgjiGOReYQyA1gBn0Hp
k8JJ8EQzfGZNQctvVSqu222qBKDBwkdEt+FzhWT6orbgXgkGG4AAdRHOs527sxP6t580JBswDq5B
tAMipGl+muDgiOSCLZ6AxGC5FRw2zNlW3I8wtTrM6do2SFaO7yIWCNhJBmsPHbqttBEbTz+dwL6q
/RjLn9C3Q4paJXjQN/PXQ67W9lAFzO8SAZRc4kg98gonhCcripwE12wNXAPhmwV1T2rsKnhZIzGx
hQv+0ckefZvAOOgNxDNyAdRDjlIBE7Yl1CHg7/XXEBDvzYuFn9tK3065QZ084+qbyUfyMeoJ9ngC
bbBm0OTJdYs1L1r60uqxfM6wWS//KJ7/hBQY0/1hA+RvasDRmA6QodoFvDpwvN7BhB9x7cHXixLc
JdTePp4v85NOJxTorizOgLmrCwTw5ux4xk9jiaPHMsTs8NSjRtALFltwbv/iMmxhorjE1zy9mADR
MetBFheql3d2x2gimDX85UUVQbejqYMq7wbLpgv2v1jbZ+d7qKDg5/NoRotKQCTL/MPBJ+VAA0wm
Qdvh/KlHhXrZVyVP6xKSulUl+SpQc2hcoMBJ67gMUKZL2GVEjZbFCcL+hh2LHN07MKZqVN0hSdT6
GmgAjivSgDfthPgjIdZEw5w7yPIntvyHkRNQfSr9vZ7sqs5bCXkwUCbkwNEuBXJ6y7mZksU8FpH9
UqMsvtpR6CdgIehTKUbJKONx5aZLAXQapylSeB0abIP70oLdAQwolziIKPbc/183LL3OssM2aSet
T3wxGgb9C1JuYjawK88QaLgg7u6Uj5DsWY7dgbgAiQ6uk7ZJOoXCDZO4LK0HSwZkITBzgOe4fdM9
otT2AWcHoMn4tueseMN7Ay61KdTytsSw0EdAjXuFgUJuhu2rrgLqoxw5ePnJUONOFfbclU3QswYU
GwA3RpL/ERIF7o6Z1HYeVJWUd2pxU3rZ1b4/Jv0krwTqB8zddvVi3Dg9eTgqTY0fURu1cQ6vpkw2
uLyPCSQsor/hChQWhl/inq8/JKYDaROErP4wdnPwXTx7/+eTGga3fSDha61xelYn2SfFVQDqewOQ
5/cTJwBUJcNMDOHQVdMCaeiBSHtUzKjZEUSOHnk4k73AscfZrYSSiQn5Q4AtyQJTrwXzU90VLLmD
eUL3rtSQ2lj7HDvFFOn65IUfj4SBESnawbyMM+Zyjo7uSxt5yw62wjAZIBiArVNZYOPDdgnVnVsr
/oiljTxkr7FvDEq0EyLLu58xCfQUAaf/3VeUKzV+3RqeIyaI6UmCnPDTFUUkjQJS/0RYhyBUklps
oyHuul5UipNw4UiGOXhBxRVhJDiA0JgN71RoexdX5CLetSlWAIwPgKOEgBP1eRxL9JhJr4FB3Tzk
HwaJGwp7qfsKQYB7DUDPfT0QFJMGHA/859uMalTpndhS7OuFVN/5IPlzUnTk5DQLR1Lh3CoLkTbD
GgUA8hZGnoUo++3ie2biBe4a7IsGiGnRqgMsEmhrbu9QItYpBrrqQwueKdwzxyWZv4QKct07STLg
oejsZ3efErmXBzfdxmgaLxlX8wSYFBarA20ytL6mMSOAiIvtKjfJhqIzVWeFArB/5jMBK9oN43gn
e6jxMUNxuBnJjpvTzLe/Zbm1vxXN9EmyocA43XY3jLOa0PMRilEDHkSe/7+Ka+Wil2dsT15eDdxo
v4VqDCeRxS6FBASEHhQoVXvnTLE9WOIwjjAYxgOr2/0AUHNXTYAXXobYckzRSjva55ndhnG8Z/hX
vC8LVPTGoHyyFhi/HxaEgY6Z+AZhdv8b8FPqzp4a+FmKjAn9GEHqwbQOEzo1bP683EwuU4yDEPFZ
QQmrOQgV/3c8DWLIqmtewpIZqyOND2qLuLArzSHObRNnzlPG3Xe+wZxd50t6Nsu8Xia1YqzP+FDR
puhcOT1GIO/XlOfZa4yuOGxpuaimcJiZ8g7XxxhxPF33GWX7IbT7p+twiKdtn+QN71DhY1ZSor2l
EWNL3YK5QQLp3y14Mojc7PP/5q7r32xE3GbBcP25ESv8kI+4YFqaoFqDodzyNUvz4m2A+OAIMN3Y
Zqza8F3neVsd+071+xGeG7E8r4Oj210Kb9//UOcCxsRoAfeAVt1L6fvledopDqXE5mjMBj1j8460
4k8QU/InS3HglQx0GlyyjH8Ds7R60iLFsMUEePGfqEBdRTs8flP56oFwxBjUEdmhXzhcPqaallbL
i+hRJfp5Hw40w44Hl6kvrnmXw27MGyADiwnuDCBYNC00DQZj5gGrLvBqv4+kL3+Gftq/qDyBBYoF
GuPB/tSAfJn5cFVuPv7t0H0Q8g4fasd9bvgRVRquJwWeXHpC8ntxMdyPd5p0AN3V0nOolCpvLraw
+Y8I2ATECHxoneJJn0nssItIWghUSylaicnK+l9eiZhvuJGIozcHRHNOTcsrPFHbV+Ge8Pl2fqLB
/5Bo302TmxU9dTnjB25jvMuXrfuqOMWxa4VmV430+C/KRXD45BrxhJFVCiAI7x8OQqUGqC0IRqI1
252O6Fyrcq3bVfOlEXvWvQdIBMt7S5EE28RbhDYlc/qdVq5ozK4lWIczLrh2FPIvVZ3CH0BRPnJJ
cK6Zdcz7BjMWsR8NXy3mIGsq78NatYAol+h/hrGl7gzLvOo/wizHyL5HWg7MagHxYN70wjmudlxc
uEjHCUneqt3ZAcLqsbHQRsRjyHDHbOUYunrOQmHuWTaLfTooHytxaXfgPRea5yjYAbrK2IIYAoT9
t51R0df4s2+3PPISZwx6U0MGnIztMoPWEgb7oK2jHzwVgywRX0KA+Rg9deRJrr108LxkaTzHlQD/
YT5sn210czw5UBczwEphUMlJGOPvwQvCWgcmT8UBeJwBdHmbMKNMQuvjYaVZflErkl5rCpg/YGkM
iURzuhbhxfRiW85VoYuvPfANW3ft7gGiwdvTXAp8Iiio9wRHflak7lN3Wf6jB1f9hxGtqg7Msn9D
G4Fq/LY+sybg/YGBAeBnxrSUefVHChzwv+jENnLai9AjOEUH8YOzbXjVsEl0F9Kn/We7pRFg7Q5m
klUmFWc99fNwCHHavuNbU8gvE2urWih0YQc5OskuaZeig1xBTIgHMyKQW6H1GQ9sMfRj37vRPNqw
kOnBEb8B15RzOj3HFCPh24gczJ98ybcn3WME+2bFkLwSECYGuHyo5UNtZtL1uGsxHezqJwL3jMn5
ZlOwaUXELK4YkIeS7VBgRiEf6LK2X8Oyi7VBls6AKQGWs67NFoePohsEucv1ggeG84b9MuAZrxdk
dbr+KP2I4e609GCLbcOe3qXIrv0Pkap4CbxI0MkueTvGS4sBoYd3Ulb+9iTIB1CgE2TPV1HwWqaQ
5P0qlmJFc5dh5kWt0snzlKToO1t4KrxzLD11ysux6pq8FdV63AeQgBo5xeq7RbEDHkeuwnYGBQT0
LpJtc3sHATdKyHyRoSmAD8VGFYDLDgCQgdpBe1lifiYcOtKAiZX84veW8QeuA5aSaZXOG4p3ypsi
+HU/d77KKFqjCQtKI/9kOJY0u5HcXLfK48qqCRApz81vuKBjs4PqpT7gtYQ6EcE48bSLtJtfDGYQ
DDS47sZpCoDCXsnsCtBd5rz6wqZOzicsjxQASo5wQxArdgysRLtRENKmlT6JGy/+YnwcQCtZCKru
ttzsQ9nOKU4ZnKrxArjw3z6Zxx+IpUbryrag+xNG6P6eYg6GCgL3uzrOoM8VR2Jvs0S5RdYdUZgB
q897jM+OfT/vAlMsPv8IIMHtDZwoRXE35khKqdHFss+44CZB+Ycn9J52Gk9ROrflB9dR8KdymyBa
DZM7XCvMV117VkiHnK7/L4qwh2+D6HzL6AEXAEa0BcE2rGbavVpES7RNkvfAqjAh0890WkMPBkiJ
ErNIzayOMt6QdYw0UXGRdGfj9zQXyTs8523/mlZEMKAPXu0PZlOFfmvnEW8Ro2CMDQgTYG1qKdYZ
X2n3+3zMF3rq4Mqs6gCApjqhlQLOHWBy2DVtliX8rY0YQF+EBL50zdLOhIcMYmdUC0Ch2INoe1qe
9LLjJMIx3PvtWaulNF9cORT8Cl7fMN6JbMSyhsvwiPsDPuCTXmscryiPdQ4a29mS1TwEl7afA4FS
6OJmcOCOQTBp3ojIsIvA7FyeXa8Tf/XSJK9mXXHQGI/bF2i2RYunihLSxJruzAznvINfOkw8OhAG
TIdPgOEU2AAUTRE5J54CHNoQDRN/AD+O5qUdblOwHO4fW+3QT+RnjPM6gsLAbebFj1X6xrHGX9oA
8sDJVlgex3wKaB8hFZ3pFWxRrICW4y976RGi9OEg4X3HLG4fLvDzvTVpKGT+23cC5lpLWtXVG0dV
eeDVBFA073A91IKykv/MWYdx6RARt/atWpOsqNUitrbxQ6FYbUwGhq3xS1q0oN3kA/lOBc/cdqR0
sHfUek4wHMcULn/ERBgTAkoTrB+aUfRVrVLoHcHT93b6lEvbtgdYqgygSe3wkzKNXfc8skMHTac5
crNPT+iXQPFQLVHmDaPybHgGk3V1BPmmMqxn+EjjiXkMia5OKcwspI2VPmp941rUkpAsu/oSo/u0
wgCae7nrYzm22Lh8RF1y1Lh83VGVPnoM93DRwyjPoQnCXbvj1PmuihmDL+gOtPzCe4WZoijRFB1Z
whkiYiGoBc3pRjvUGFwjnXzCpYFRh57+aydEix0sQF3MVEKcyz+x8v12BsexnX/Z8TYzavE97qDm
HZPJgVOXHkbl/UduF5A8p7TkHHttMZ8U2r5YC7eo+DDwQbQHafb8T9J3wPCA5qHs0mWrtv9RdybL
cStZmn4VWW6626yhgmNGW2Wa3Zg5iiI1b2BBMoR5nvE6vepF7/oN8sX6AyXmJUK6olIRVXlrJypI
D4fD/fgZ/v8/sybsuvJaIfa0Foln6tmy6UYXu0U7I7gK8zwJT/JBBQrXSFSnd8KVIqBWNKA/FZmF
uZupqoODZ9ttay09tQkF4oqgEAikbAvRaSCO7sboW0k9pfjc5ERZRWSuyWEyh8GMM2OO7matzeMU
MNJVSi2KimFOmBgWIZPt47Z8q5SWE5LHzhV5GeKQNctSkTlufTQQb1PCrMpFaZLEOyvo9dZyIGKK
ozr5YuUVPnUkzzqiSLKrbTFcZo7Jg0sDjcTnHMbwU92Sr1i2Yvxm0SadWCBoym1LPwS0NN1MI+sc
y+gjrExZxeEw5MhyzzSJ4hIBaFpUJ17TZMWyL1ugELFopHwud6kECUASVn+pgxZ1TrIaNPMiSgKA
nQK54JjjyPv6CO7XjZdNTYX61Oo0pL6cLtata1sqK3dhFbF92oIk9Gew34KtT0vMetYpIFevZUFq
CsiXlyTlLMzswN5ocUNT5mgIQZfKNmhlCqx0jVuVuZsItpnuvCdYDPOFUeaIAIBzADhqiKLYeeAw
goXnj7jTMiBE39BGPMaN9pox10IE9FYFmEQuI3MjtmCAAMZFgDZNPS/7mgtIBtRkzMA6k730ncSs
z1yEL4c1HXQBD/UUlJWN5paaulQRM/TP2YTAGQJ1zJv4cYKrXOa8WCoE2N3Atll61pPITQ6scmtX
LZI9CunxZpV11F7moSK8ZhUQt+HxR+S7TxUcN6A0D3/UBB7ef1uHNRkOYG5qtQQExVHrsMjWTNfN
SkO51msvqKD7Eq3jBlIIvlpm0Tp0QV0HxKNjLcQ/cURSk92XsM/LCOkEdE0swd5p5CD4kGcjBEfW
Gs5MIajgAe0BbfrOA3xAJJN61iyG4FLMAtorX8apjtk3B3w55m8GYu7ZIybBCd2wWtcAnU8SknL9
XDFHAFtPmglggTaIXez5BojiHg8ME1Ve586gxnOvCfBPU1xmdm6s4TB5Hhrdm7iWTWUmaGV2UbvG
WNXH3ad3cQ+RAkRka3wC4oIDTM5oINmdgtsogS5xf0P63tJIvFDnuBzUaXTKPxIpopbIgurgKD2E
YqR+JQ1dHM1EwpE+94MgF9SpUFjs5s0Q2eVNJbsx4JfWMYnfGl1i3+iNo/XO0gyrSL7Rey+SXvmZ
PXQrX4+d+lOJA9VeE5X24hq7EhjlzITuwjkLizZdpmEj0nsthHxExKc2HGm31XpCdsnVwO0XYKkV
MPjYTW2WFXVdLxxUxXuwgj0wMqgTpuqcpYac2RcWDYHKVUSWS1xRruzdW0QTSIKbOArFNa5GqCzI
w+XGK0AigH+skqjsTDLrtHunIPUNRMtNGqudZTLXywe7CyLlg01U0540Lfm3V4EK3m1dGlLlr7TO
MUtC3UKJKZ43FvwOtM5RQuWtpH6iR28KkKXlps+AZ94WYP2VnR/r5DqMrtfGrYB3Xm6STtLzDwWI
hQZ4KJ2H3pAmGBVmRxDxjOZ+Rn2agWeTTnUBNvQTRa9YHfGkESjVmeOUgHWCTI7s23bIbHWVpIWZ
XzZyJMxNmvhltjYTdwTIxWWFw6OTKQT8a4KrwEdwiIp0oqdiiwspKYtUyfLozRBnjnVJcQqEeWVH
qv+pcpWyvHNy0oPdXI5lqf8co5gTLjQ05AGMNYrRUcDQR5WyXKr92JxlZWv1C58U9tiPOi5J14XA
NXcmiU3edGi4obdW+zhQk1OTEloBUqvpMQW+bVg0Q6dSLmZx72nO26wi63aB61qX50LQ/3ZeUL8P
mnmkNSNk1jBQw1ZAxEPX8K5t3errnCoFSdK72OIAuZLhRNGyKXq55ZJsFcnHTtaOpCCQ6HUa8KRo
cNPsneWL3nxTpH2qvQKS4DdgBKwhz9051R3gfSCERGLp66J2UvuzmkLz6eaD3geE3BoRXP85a9Du
ghWY52ptveptW9Wob+AP9foMsYciE4sQg54TIzlm2pxaJgl1+s9Qv8rKHN6FxTs59+U6bN4RchXp
R9MaDHMNuQ0I2NyJGiqDsyStu+YMvzpKjMUgK3oAGiSH7hAtwjzVcQqCwXSzC6+yW4sZypVbNEBX
Sjs+8YwKkN86amTa3K6kjlx5vUhpFESCKY3jrNRmkmhchXYPQjEVSsd6U9+KQbLUaKWpljT4q9xx
tWJLXOGHN37tFfErEmvS8BamxaB2C9XVffc6dAAHfOyEMTjRXB6NgA8hc8gLUm1DaDSfDKcywg+y
BOyDqpkPLWZt+rE6DLOBmL0gVexy0b2OgzQ3b+H5lcYrvxL+UCE84CcK0DouRWkGrkgVHZ58LdRr
TYtqIz+lKwP7ZBWFkSVeW4mKRums7QnIpaXEO7D6lZ53g69uujqhIH/qVCYiMeMaGpjxxPcVeVhS
AHEcY2lEkt60M4lAp/kAHB0N2lkSUPn9LAFeb257vcIvpQJd2uVdSmnd1d8phqxStghMjYLBPNPt
MsamC7WOLMxsxW8uCkeKuK+0yHZQMVXaPlUvqYMgfbAEt48zduEYmV8qpyrOLOhu3SHuFh9dL2nK
kuPvyq45b00FfhcJHUl3javCtN3svHGD2hcbB/xJ+b5W5If2HZVnVbf10FJ8qeq4NMKNsKSs9FeB
Yrl+uFbKmua08y5NqG8ttKAZAn9O5rdtu0UbqL6QTtpIGBDFVN9oWn2Bm6N7G0QrrKJcDIVrgX3h
SjG9lQXlS1s5mq+Ud/hEfnpFtOmXNdeb1oUlXZ9zElnzhqRW8kYepU6u7WQIKSRwR+XxXCX0y3ce
yuf1os7DMCHsfMAMdLJqGmcKx9jSESPKNYEAdF/bvo8vGblGQdWZxIa7wsVlyotu6Ar/s4b+mq+A
urJrLL5cxgMNDeukSatwacPrMQXanzRuDxZAWqtILHW6wpbKiQSktloDq1WTkyBsW0cBqAo1jZ1Q
xcJ87QeqNkTzAEhVNRO6zolci9T3ejCFZSNTnkMNwknNWYTOehTOI8UGnY7rqeh6s0Qs27PihWkW
tO9ZJWBfbWsj8kzo/Yq9ZWs0srY603YWnpZ0bjYfarnPSD3gsrT9iBQKmp0LlsXSN3YsUzq+kbuu
r9UzA1e2Ryktj/woP3PA3KTFqu0arbtIC1nKhnUoG472GSqFrYszKaDtNMVmADt6fKECPNKDk1yJ
LYd2omZjAr6LOzelhOCRF2zdGWTJ1s2vQJ2g4x6t0sFvk2audWRdyoXD0rQgr+WezN0cgLiXwSUK
fEuL5oXbxPKt7SvCvOSwDNY1gUdAwobaa5GpC7LPwlHXg655GWlxR5Ya/3UN2BBAI5yhYd6I0ppl
VRMoPRTHnncOCMKwDKmYVXonAsyzIfCKZrgjUSCNEHS7S8cen6n3eWiG2ItmVYlCJLiyPh2TIkqS
k9fAzQ2Q4V6AfhttMIdazb150SAHly/JzLruVW2AmCUBr5C6iBb9WMElFi4SK7kSYWubHxLqpmm4
Jv4rYnMutbqrrRPfVDp/WRJS0sdUdVwetVYadUcDBNWVZiDljG5LE6eoviVdoDXkbe1Q950FjcsT
WVnng9dVtyZA7vzean1fhV3pl6Znr0O2T6EBjwIOT3IdqEZIXghVkOyEkxSJYmHCGoqymekrifMe
hHZHaVpPo+SjW4Ar8eAIaI4uVr1kWz7ZuUyuXivpyJTTSEaFYMnrwtyA2KD60QuJbs/zGNloUnOa
BKfkvSY5iHSMtQhTuaYgExFzAKyjN+aszUG2w9rQa/ppzyjItlG3LuSyz9aWVDSWuVBV1S8Dym6E
ta8rSdaMrdYmtgp+Ly1r71ZSHHzxNmjiHS6WkSOY4dueOZy5ow237jEKA/YfZQglaNdJqzW8UmiT
lvRWFC3PRxIvq6g1Wp2X0nvGLrq2hUxilBIvVoRl5gDGkoLBe12ETjbcUhcv9GFtKlg4KCNDMqID
SYTVnjwrUrsyXxHpO0FDKAkcT1+S6GscTL6dZezvMfeqnuSynZ2YslFROiyCVFSbipijkU5IgHKd
Em61ufPZIMFscXUFZdN1syGLFW/RcdhaEGegKeKTPCTjK2CX6Sk3twZAw7yI0JapTzU2q/4ZBA6o
cltGAJNygkzR/gqWqtJ89HMIeSctGzV+b/FCB2eu1U4XxkupBXB+Ank3t95irDT3E9UXh0RM6SAq
Jp3ClPIIBaKEC0kFVKAFGe3V4Qr3ny3yRx3AiEApBPXk1JV4b02b2gEAy9yJxZU5eHUdLiOQh322
6JBUMdZugR95mfiUvcIlRBmFU4UfCysZW+BUDhVdIrrAmodtktjRUulDbknboJJ6pTlNZ6wlTamT
93JmhuE94qKKcpOlg57ncxU4e/calEJZpnNRNwbQsBCIWS+WlFVl+05Oc03+CBS8aD/mTmFWyWzQ
7JQGWaRAAu88HgiNYOvQhzHSVlyBI9/SlqghenPftuzkEjBfXazjIW44b6kr3F7buAKg96nrGrWe
XjoaUisux9frimER0J0rEvCJnEHhIiyQBl4Ofm6EzokZmgPejCAhlIEGR1WcP7PjIMrbdedodkHA
k9kFpOkYrm50Fg2RXH+UI2IYJ69Um17RdlsBGgUzBArcz7vEww9oHfXdeAEgTBUTSPkwA2D30ae0
ArZgRaSQIyvgBMcu2T6IVQAxzgdbC+p0rnYp3XCRWo6G4taoXb1f2mHteNZ6GKTgAhi9Rdoy0KA3
2SeDk9FoYcWt3FG911RYN/Fc6lRb/2yggmbOtR4c70bSVZn0RWy1Jclict7tVtidhgNY0ayEVmj0
ijfg3sSRpnunIC0pwy3KISzbdOxDoGVLgVks+oUzSLQ0m9Ol2/VLgHlyrp4IlssQ3K9gxatV7uZq
ft+TOfa2OE+pdSm1VNMoaHZ23ownDlAJTTzNivTYDNBsoFCdo+Ql3hWBCN0zzzPkCnSSrnbZtmja
xOC2CKVEvM5y1FCuG5M2Q+Ui07I+D5Y4Gtpgrdg8EvUXz1ICSNqjiEynL/TExS+bxbCgALSJ3Oia
26b1UdWF/Fur+W0eSFyMuPl9np2RfCB7Cf1BlURITQlUAVUmN4nBg8eR4dnQumr8D1r3iSCML0Vc
68LahFTNg7eq3AVaOetUSVc+VYEgNTOTe78GQanHFtlrUwo7lz67PnSH9xRK+juuQ55knedUdt8T
iA3+R78tMQl2XZOkXKVt0wUVtl6HZ3Ey2LUwbsjJ0ceDBA21l2Zh58LIlXlppAUK40ggqElwTpyZ
gJkUFR9aG10UYjhPmsKqjUWW6F5ozVOPctEJb9KjqhiUqV9fg0TuQmiQBtlOdaYScBXQQRDWy6+p
Qwr5LJWVMgG7XMl+4ZzH2DlDgiGdF/ktDLYgVcByEPn2K3D9pfO5kvm3NrP9XoNjovmxZLxC9V4i
5SRFgw6yRui8DJe0mbKDm6pyzDJFKpLPJlkG7aNRK3ULFcXT7e6+MyK3AHKlQsogjRKQ44NpIQyD
GddAFf3LWIFqs+kgoFOR7kA+dTXlGYBvnHmBW03D1VTL3deAqeqsn3UNTTE/mYHdGcjTuSOTwgeq
1kkzcGid+BClKGUoQPpc1/Y+xU0gC2hTJgi9gtHjqjPnPSTi+JoQgz5GM5kqRbSL9EpUgmZSDqd/
Jrt57t0aRpY7m0iOBu0Tog8dWwQYulydCB8vw7lseTHqvRcbml3PG80tKjZgasGCOLVgTxj6kk7x
IyGta5WE0kUTRoXtAhLTNdweFLV7fFcA5PE9r0wt1ygvj09T2wCx6fyaJipFpxQsoR3Dy6vt4rMW
UkodZhmzzW46HcHE0jOXILwC8hj5KwT3owJeR1Opb+PY4lpdeiV9sj4ABMvQw1DzqMrddSqJCPoI
jInsdVFEfb72Ohc0X9ereIBzEwIGaf6uDyXqJr3vXUSpLo2uURslAiB64qvDLYdORJemjapFAzEB
SMuVxotMPiaVnSOT0FNT1T2AAzqq57NIywz3tVaS+IB40mRgwFdlb9EfjGglUNp8idoDUQzoVUNO
QTqUEkhIzIgVULaQM+piOrxXEXinFTx476xyvfFi9wbXXEnQ8oJ5o6ZhslbqQLdX+EmwYmWEZ0mv
B0bin5t1EVsn+GVmPyOSkRBXU3QoL1445nsr+sLZc+TREvjOqcAfstMkusD5UpDEzRzEhDO8HdmR
VW1ul5o4EQ5QmVkQyJmOzRfGhakBSqfQKoBCAo1PrridHWpd1L9TmEyF2i0rLepWjSR5n6mkqHDE
zEL+SKhQnmRQ8IeFlbbmK9s1ekB9uvBnQdymmzBNB7JAINTrBfn1NJsnFK4pVhN3inmODu69UlnK
eSOL6ENUyrK9VEoc/ddWHDeCApnaUAFPrE2HTMOu1wv3FEpu7c6SqDEuIskSdxJqKcFszItna0Iv
GfCiprx2y7xc0Ze0mitJFN1n+EUbCA1j8tAZ+T20K3AN+95vRHNqJ2UE2j/I8w2MGAD8GcnfASPw
Ss406wIOC4dPUjT1VLER1qAyW3IlU25HTLvuzinNqedJSJY3o8y4IzoogYERjAFGoTwJRYLSQYAs
F0wxJ0nB0cDqcIYOuk6uOtZby3aGDX47eTcr9kDrtCDUgnlvZPQOQ6kRWRpHStpru/WHSxcnZWO3
ygiFiE31FUrUMnUzEaxpRgQgOmpAoWgRmXRDlUgUo+6uLQf8rRPXdKEo42atDVLKWw1G0sYBUjSX
0rJAH8Aqbw1QfgtSau1a78BZG0aOxgku3nUsC/MjECztbYnRhriBpQShFdfKIu8At/hyK9aGokDf
DPown9HjMbtEnlZetYMvf9A0HfgMfjzFK4qbA91aDP3M7BDpcOoMM0EiDMBv6wVnSQ7iWqu6DiW8
epgbIKtWmlJQcPElRHKo87WrMrD9M3oj8YfkveDj4B4Msw40yKu0lNVTOg5TNYGaB38hQ7I5hFMy
Fkz9U4DeAbIkbvQ6tSy21wgbdRGpW8c1WCwwaw1UvyhH6VYa2dNAi14PGkyepNdx2MGxJe80RUba
pBUdwGMHBgxtNrL3ecCy4/3ivxUFWngzu4cNgFpAdRIBnfnkuFa3sbDLBKaxpXwkX9G9aX3bP4GD
6q8kFdJOmyjem5xE5U0veutNYKNTQtJqSDZ2X0i3pU0XPxNS9qbNIdV4Hu6KJeF4SRRw5hkgjFXc
d+m5b4x8JV9OzxKoq/GioMABxyr3XqdcJsRdiAv2S4rY9o2dYTZDf4jWDSTuc7RLgD0grD3vGgRE
0H9JtdlYr1rlgyGfhBKSh5Zv+DepiULOLOua4NbSDfW0LsAjdo4evbfw7C+MTihn8AXzxYNirdbi
FUlRSDtwzQvCFZnv4AOa/c4mjmVKICatzTaFm9YfnTDneoBpV78npWdvFNEbr3Obwmnoyt0n6Dhg
rh0kQyA9qucPKk4uSN+5oenhqYwe0kWj03fehsvzvsk9/9T3ITIoJp0hw0w4ryiCBLdOkRdAttA0
g7/UXyrAdba9M/aot2ArnZnpWMohQRGdx14fIVIkDWdy7PDAhoEvT/FHqOuYF2PBRwv0d1mvxDdK
XqF/EYKsQ5Fh+OSGvX5mJDCQgm5MTZWmrZwBcES1PgNCGix0UtIXlWpY904j4DnLeX1OxRWFJXwW
4wZN0OE6dRL8NFn7kCRtepZaevFhSLr8RsNovOoomooFgE7tgzuANkQlSQbVUoJkprRUgPuGt6ie
0cTaLs/Rw+rWihvR4sQFm/VBEXZz5VguaGsPwltIxp9bPqUQjB2n/uDgQZ+HTRWdmVaSnZCmJbui
NjZZxtBWvPc9cEXuHjMNP/WA3LWVBdXvAyDx7ryWYPNweHSolrixKFlJ0PINxI4WSmVTvIOxSq3b
BRc3g5UCMTPlBjlVAOBdOJBiKd+b7kKJKvm8x0klL4CNcA2AiP3YZqtUo7JfWoB5XrVRNSJMkS8y
8CC9ZaLn/UlNnYd7LunOe7cp15YOX7ADZTMnjxtfutwhpFXcYLgaLF1sPYJMJBEiH8h2gvh3O8Ln
9cRbZ8Joyhk9V+PLsC5BDRgqYo16hhhYmJTlKdIVkdhAfB/WEukjE7QOnsKsGfVuyWVZ9mkWmP4F
eD3rjZPBRvNt1dvZqk2fTCR43gHIMVdeMQgYay1tmQl5+zsJBMhr39Up9CUKp0H3CwB1HlRDyQL9
UpYjmBU2ZnrWKzoKu1w2RHtB2N8B7JRWjZ57a1dTfEgZIeszWKb2xkrSB3GvBASBr/fl27pXnPd5
2yjviYfMjWkBtCMLDukSRxrvrTULsM2VZ0gXD3wnzqa/pGxoz2mwLoXLTlEBWGklBb9zQ5Mrwk7E
WKKVw9UeLPLIpWAqQNUHi8qmtZtBvAhpQxbGaY4oy7wghURtFRLcmEd+7xM8yzPgfxjbBCWNfp4X
OOfckxbOJXJN2n2TIouCYEZ0VqHLsUmasd7a4DkDcuis9l2tU1H1Qzd+n3vAzGE/KHCqTMpqo5ZF
ooTVSW7LEtkgcozvkxw7BzESBGOpqe1bmzxKuEhBCr1xQHd+cGsAGzqKNgDi6sDZGHlev28crBOc
Wie94pmis5Be7e/KMAbSqmZxukIBJpgTcDsbuUwSuG1KsAaZ25+MQg7U9IfmivhL59ORVk7VUT3r
864EJeyIm1wHxo90QwWxU0gfcy2J3tiWl26NBmEvqdDctxGZ1KskptcScUpIdThmF8AiDink/lin
7w90Bvd7kHg6RXMVbNSpAi5hoRnDZzFSQX9t8D0FWjvQG2qennJa2twnaVCBvbcld/Nro+/JVFaB
2gdhog+nNfVOlLh1fCYHJFj0jIThHy3N+P9322s/ccu//kX8zwIa1wAsXT8F8Qr1PTLQFcvo2PVr
s99XqISdl9R6k51qHvATcoA+O21o8Gl+PP4faFR+004kqjKCIqk7ldPIXIBAjy8qkqyLgHTpLz7C
nkalOuQUSC2tO03h7M4dGyKlp4LD+vED/NHy78lLm7DukPHKccu0HMZjMjL/4ew8pwn7B8PvdxEx
ddOvW1mPT9GAoMoqPPOVoFn7M8rOf7D6+p4ipTAC4l2/gI4C+4GcZhctZIlsQyD/YrN5bb+PiKAy
FWhFlJ46Xe6gv0b3EN0kMPml1df3jm4Dn9LX0yw9VRCXRY8SQrla4XL+eHT1D7Rs9b2zC7zBjKng
pgguZ2mPSaYs1F0kpt/qqx4Bf16JmUcx1e0mx5npO3LizRlFDb16Ratvo4nnNOFJpI+IkDvtph1g
wOcUPaywu8stoZUnkJktgAXI//l4+4iRSCbVmdpAgqTtPdt/K6j4+5vSFeB2lzRgosQE40Xo7fsh
Lz1vVwRK3gG0CdoAThaudEGaTujCU+8JFCLtYy9AoRfX6H8BsY9MfDywWD5MBtz43K6lTegZIE/4
6iH8cib+7a77X+4uvfqiaVr+7d/5+S7N+gJhpGrvx79dbptql//7+Df/+J3pX/xtvUsvt/Gu3P+l
yd8w7tfvXWyr7eSHJZ1oqv51vSv6610JaejHn36ZIQ8wDgT/PKnepN8M8VO/9PAcfzjQi93DvN70
2e6vf7mjTFON83P9NPnL149O7v/6l7EDwb99M9DDw/xogGjLM9f3jGwoL3UVErpAD8E0dENhk0Yp
9I8vH8OoeKni4tD9U5M1OJejbDxf+GQx/2gNvpnVd9bpx7/zoyf4sjrjEgjBrXLQGijKS81WBVL6
kEBU4kNlsgam/dJUQNsoSBEoJsU7rOufawkUwVs7aAnES3DiKvUROg8qMGxGlf4n20DI6kuUplRT
gU+ko8H2Zdv9iXaBdugKqMZLVkAIjeT2w1ngMthbAVPVLRlqhSFM8Sc8Bwrb9qBNwBIYOsVnMKJC
sWx5dKeeLoFqviQAMCxK8ir24k93CuRDDYEhXpqGzGkCBv940p8sgG2/tIDiqQKF1IdD8OczBF9t
05cr9h831D9xH6g2tlC3hWyQtPzylp+sAGgItoBtW1QftVFyb5Q8/3PZQo7vgcdAUV/ammwAkCO7
p9AmfGoLJUjhL3VFF9yL+sMi8Pmfaw2AEB24BprMtW8a9ne2gPoS+4CkkQ14z9aEGK3En+vxrS/n
8tcPgYYhVKBpC+BeBmmePUOIu6ALm/4diqmZ44X4Zcf9iW5DZWzdddBdoI+HAGeAdcAeWrQ2nNwF
EkdAl7kwZduUZXwjhbj4z7ULxJcZ/fougM/1UuAM0uBVVyhK62NLlafG0NBf4g7Yug6MmQaI/5Rj
+BOb5R9BxNzzo/uHGMPflU8ClWd/4dG9/naAJyGEglcj/jL51THo+DL470HI3yYxyEMA8OTDMYh7
8uPkd79EZk8+fYweHqb19bu+rse3M51MbDnGRCzC439u/F2xLe4gHz0ES1+fagwH//qX+TbZ3pMg
/PLFj8HS79P4Jqr6x3n50ajrYrdLom1y/3Rgm8Nx6MAXu86/Sx/HeQhsxpvs0GFvtkSoL65Yp2L3
gmm/uPDzescufhx6/CZFPsI3vU38anf/4qbaVrtyMvrolBz6HHMGKLbRi9/iXeHfTV4rsZmFufvD
b2AyP/Vq59vCv73dbSdLIyAdQTogL/fM+N/bwP+Ik7/d1o+phi/m6Z///Ot0vmxrmc42j0fi6aHa
P5QckoTHeObwpneswTO/82c44Mu62Jb+dCuMzbmfeVFfVvxHZ/y3z/tbzBzv0+m4X9fyJ/fWb0mF
nar2dq5AW+jAcfcXQCgHjsiqptnucVYPdkjWxw6dhzz+JVxR77tn9+HyOWjs3wCUYRn2NgI24cCF
uIG5/d05w4S1v7GXT7fDv84UjKbQ/ilTUP+eT/wvcNS/+47HNN10Uz55qKfe6MS6/ufYZPFwZn7G
Jj+Z83+FFxHdbpPpUfvmKDx5op+2jvdpUUwsOa72j9/tT5jx0TBM5yqO4InMdkhG1fHj/B78p2/M
4z+/BjOk/vztg4u22RXDDk6Rn0yWZMy4HbomTH5b1FP37Bs7+QuTR3of72kyXfUI013sknhbhI/P
Pa61cYS1PilYhqkLP7bTO3Rxl2UFunayCGPLwUOHnQ+7O29v2COs7cr/Jo4xSRsdOtvVtkh3L1Ad
Z4En+4wg8/DBi21yN3FOxlzPoVNe+7c4EDhoj0ON+8w+wptbU1RMyl0/GffZW+t5y7beFfE2mQ57
jHUgtp2urn2EUwHoiWrj5FSQWn1cku/WN38qXNsgiLwtJosg5CPYspO7b4wDpPrD53tSbaPpbMUR
VuF0V+xtMBJWh0/2dJu8uNj2u2ksfIwb6HwLFXS6G7QjrO65X3n1vmtCMe/wpbiJ0mYb7k/5CGt8
7mPXqx2Clzt/us5jMfNQo3Zed7v4Nq0L93Gsh1hOO4KJR6T+njWZjKsfwayhX73dS4GNmKJDV+Ji
tO2PwzwsgnGEt3e5q4DHfHPLibFj9aEzJlymBejjOA9TPsbVDORmz+sR9hEOyBXBfe1uo8l8j5ES
vU655aYHT5GPYCvGE73bH/j5aPL5e/nmwWoWfjLJ4yrHiDpuEIGbGImHGt+hG+2m2RLQFfdPX52i
HGOJ29399PJ4qBAdPN/Wr4Yvp2465SMcaGTXWOKJc6kc4/74mhc/A1J7n07Dxm+zivXvaZmfjJ3f
4Vzdse9okTGxGIp+hDXBInNB7SCsT5b7GFHNza643Tvb5hGMEYHH7kX6GedlclqALCrHMczkBC+2
d7v7/UhP2MYx/Lnr9C7cRhNbaqqUF8URZn+WlmkzeZO2LWgk/6zT/K9NaCoHJzSfzv8/rN5IasUf
9szH46n59ShnnpbV9sX1XuFAP0K0t4xe3GyjZkvq7XGao6dhHsGRW9fUAONtNPG6vi11/PPGDsW2
+7Hq83TCQJUef/z1Zb5kgYutW09mDCD08JGvKEPH02HtZ4d9umGXY2n7oeb9vf99AgeYZJsf/+qn
Pv/qsI6vn8bxACcmQ309Mbg/u3Eq/fjzM2iApzP9+udP/2syucl3PX7y+J8/KtPNtt54Yz++oi9u
8uNPv74V5j0qipMdNqJdf3/0X8QNbIcttfHCzx7Hepiv/OxWeN7rPCEpNhn0GHfFSVlsd5Nr6AEH
d+gyMNd8MtcRN3TooDQVut9bgmNc9md1i/Dy4/QeXpd6BFNzvqOEMsVfUFB8/Jpf37evCJYeR3mY
rHGES+I1JIdiMqp9hATCzba+91/8Vmz3PUD5CImPG5gkE3urjMDoQ/fYVy9+nPOLJT2vvwG5KEdY
7fe7snox2yaTggdQ48On/3EX74Vjx6ijrMeEwovN7oG58zjJce8hEnAMo/nbbf3ioi4nb5PrHkv0
/BX6vN18Uye33ytUmIjdwIRBuk1HdVAG5vjslv/e5fafVGgeISSPt+WPsD/175Hlf4U683fxMvrz
rt6/8E08IsUOfRtPH+E/zHn6rahvp+fq8fz++g0EyMnHhX6oYc+2xW09hV8ewQr/lri1H03jipH7
dKh1H2dLIDTx+o4Rzb/xdthzjwBgMvQxLiSYkduy3H41YI9LMBpf9Qgu1Xzb4058zzoeo4Aw39t7
I4D+0FdINyc/2QuTj5Hnfxw3eXG9y+rbyL97nOu41j/EG/5kBg9I8T5S+Rhp+RXD3nkSsfg9eN96
iun7FsD25H74yXlv8I79p4sBS/Dxx183Iqcclr3XKI7hW31djottAQh2xEA/TvXBV9aPkPMek6Ul
OOvtNGY4hvt2BZCgSsc00CR9pxwjfLypXiAmVZUPZvty1/hTUyU/6/w872nxFef13Z5XfhT7Sq3F
v9/eP8z9TXq7dafrc4yC9ZuaBrQPXzBnY6bl94wi+j2P2+nXdz6r9M4H3gJefwTqU1588cU0UJWY
vhPtCFXRWcHpLT2+snD971p61OIOf6i3Nz/8hiP4BDOqxn4xOc7o8h8+8zmJxrvtdD+ZRzBwN9up
4wWJ7PDJfqF5LEE8Ug6aZq/QZD/W+LhJ7MpoF/ePI47GUz8GOobNP5rmaZAKu2zU6jnUNfg69jRV
qArEqJ8b+6krvvxPzcOOjINDA4kfZGz/RZys3yIX+s4k7jjC5icqIBHx+C7HLXkEa0wb8rIld/90
WHGMcUEeTPJ0yjGMeV3Uyb3/dK7qEYade9v7p2Meoxz+6EWPRdrxikOQdnppa0ewsQ+Dvvjvi+v5
/5jM/wibbQ65sEin+VvtCPtiTqfSYhqBHuP+/Qdv7oHT9P0g5hge6nyb7V682xX3k4v4+czZ887j
IvCBsU0jjZGQfeitsHT7rHoc5iGWO8JVQ//kbZVi4qIX6xq/bWI+RrGEg2eN21ZMhz0GbGJZeX6a
TS3zMZydMQGy3sZ7eX7r2Yv3+W2x3t5OD+EoWXPo6q69PYv/PDbiJ2b6zUaAVHr4XOd//3/V7sX9
fztp0j33VxzjnjrbJf1k936HWVj/nlP+yZzBuX+77wCIY6CgznclTWcmzjrIlsMXmfnurcIxYq8L
iOnutgRy8DjDhyTEMa4RQNtpVU2MsDgKEgw0RztxMMQxsnZgc/cGPcIpppFTejfNlIhjlKMutjXW
dx+S+iCAcqjhuUiH0Urup6WOwUq69PG5J/vsGIb9YdTpfSGOEWh+uTXpBkFuu57M+hgpy2s8+r2i
hHwEn/ArVfgb2jiteh8f4YC00AjAnKKrlaNE3KMmxPbF+S7dA72OenqH7ucboNv7lOxjwFJuqClN
o6dj3HVv0mkIguTLEZbg7/87ffEmjf/+fx7SeVfF3/9vcudP0/CKeoS1po7t78sAqEfY1W+2ybBv
7NDBOXxl3rrfnMJjUIBmJGr/P3dXs5s2EIRfxS+AGjuJaC+VICVVCqlQTHLobQHX3titLRurMqe+
Rl+vT9JvbVZi1htcsSNF7QUJEONlf2ZmZ775BiWz3q2oiCMA+h73MYNTRhpebMCCwkSQQSUk9AiV
IwByNf32fLXxped1g7+SQaz8thbrH8TBCDiQRp0O7Z/v4Xqa1wvSgRvrvwRffEX/MOgUuDp6w6ht
ybB7JijeWAv5TAUzHM9JCXwTdUcYHElAseIM6dMqOZ4HjvrK+0aoynYilmPASW0uGoMhmCK4GBEN
pSiuXV0EBNLW+ZauGYcZCEvpLYChI5dXjjsm0FU0HMxhV4Boj725egknD3pS29sgh2N69x11KpHh
HPiKGc919SCZLl1Lw+wq9ZMoqGoAsaD7WOdNGTd7U535lwxWtiM2mudGSM7nwOB0FtEim+FIzwFH
T5P+lDCc64WgUWzwpLovIUquRN47ItcMGxmoDWSPjL3M4dkhtIH2alGl/3x7qDnwQhAsGvNMc+RJ
P0cFvWf6ivHS9UwvBfLoUWaDTbQs2u7y0fTZsHo+B3vHErSbsih66IsLhl0XohpUFFAben5bv58D
yrhKhDTLvIOA4VyvxLPsz3TAkb5cCYnADJkKDg9DIXeUW2jujoBDIz3u15FlOjjgkU8y2qFojMwH
h6q72yFNXFgQo/41mvrpx51/5UR/GlElsrQ9YXzFcfsMC6DrssamSy59VbjmrK3u5XaLCuKZqHZa
mDqaXVncy9Kh5f+KtCZMZJpDWVmmCEB+NJdgCK+09kF4cwSrs98/f1WpaFQF6TYmygZMgehnwZAi
WUkkrkdIwNCswzgAKzIHIDSM4MuntW3NUaGBzhwM99IPebrNvTfeSqS47Elar4m+KFfgeNbbweF8
iFqWkhT3+BeoZxm/Y/DolgL9QUcbEIWNqqrWg+1uEu0zGJYa/BaxRTKD6liIYoee5Rbhgx7IK4Z/
4M25YrSOR692Fqitjz+aHUBnbRkveZb+Rn94qlIWLZIA8hTHs6v6l7h6Xg91ZbihLU28q1hltiln
GijKh0Zrm7QTU8lJv9zSwepluFFc7YeFPIG/+xdKsMpYrSQNeXCY2CmuWwYFGEe57rQUe0k0CEcW
R60nsZscJvMmz3ITE8Ph4M02KPagdA4cHPJd6YQCNBnomOHY/DA65lb1X1V4dwtl5JjB6H6sEWol
qg82d0ibDA87hHcFH51sDTSLcBesrssoomu0pNaCvx3Uf8MjXkZlTYUy2O3HsjYHG3CckCckvffo
U0AWDs3H9B94yQk70wzYfnbEnHEwypssEuX7PwAAAP//</cx:binary>
              </cx:geoCache>
            </cx:geography>
          </cx:layoutPr>
          <cx:valueColors>
            <cx:minColor>
              <a:srgbClr val="E5DAFF"/>
            </cx:minColor>
            <cx:midColor>
              <a:srgbClr val="FF87E7"/>
            </cx:midColor>
            <cx:maxColor>
              <a:srgbClr val="7030A0"/>
            </cx:maxColor>
          </cx:valueColors>
          <cx:valueColorPositions count="3"/>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2</xdr:col>
      <xdr:colOff>304800</xdr:colOff>
      <xdr:row>7</xdr:row>
      <xdr:rowOff>190500</xdr:rowOff>
    </xdr:from>
    <xdr:to>
      <xdr:col>7</xdr:col>
      <xdr:colOff>749300</xdr:colOff>
      <xdr:row>21</xdr:row>
      <xdr:rowOff>88900</xdr:rowOff>
    </xdr:to>
    <xdr:graphicFrame macro="">
      <xdr:nvGraphicFramePr>
        <xdr:cNvPr id="4" name="Chart 3">
          <a:extLst>
            <a:ext uri="{FF2B5EF4-FFF2-40B4-BE49-F238E27FC236}">
              <a16:creationId xmlns:a16="http://schemas.microsoft.com/office/drawing/2014/main" id="{7199201E-A370-9948-B285-430D3B5A3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63500</xdr:colOff>
      <xdr:row>0</xdr:row>
      <xdr:rowOff>190500</xdr:rowOff>
    </xdr:from>
    <xdr:to>
      <xdr:col>13</xdr:col>
      <xdr:colOff>333574</xdr:colOff>
      <xdr:row>16</xdr:row>
      <xdr:rowOff>130556</xdr:rowOff>
    </xdr:to>
    <xdr:pic>
      <xdr:nvPicPr>
        <xdr:cNvPr id="2" name="Picture 1">
          <a:extLst>
            <a:ext uri="{FF2B5EF4-FFF2-40B4-BE49-F238E27FC236}">
              <a16:creationId xmlns:a16="http://schemas.microsoft.com/office/drawing/2014/main" id="{6930C70A-63D0-F24F-BC77-CFA0717A3F18}"/>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085" t="4591" r="2177" b="14015"/>
        <a:stretch/>
      </xdr:blipFill>
      <xdr:spPr bwMode="auto">
        <a:xfrm>
          <a:off x="8978900" y="190500"/>
          <a:ext cx="5223074" cy="319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1549400</xdr:colOff>
      <xdr:row>25</xdr:row>
      <xdr:rowOff>12700</xdr:rowOff>
    </xdr:from>
    <xdr:to>
      <xdr:col>5</xdr:col>
      <xdr:colOff>355600</xdr:colOff>
      <xdr:row>47</xdr:row>
      <xdr:rowOff>76200</xdr:rowOff>
    </xdr:to>
    <xdr:graphicFrame macro="">
      <xdr:nvGraphicFramePr>
        <xdr:cNvPr id="2" name="Chart 1">
          <a:extLst>
            <a:ext uri="{FF2B5EF4-FFF2-40B4-BE49-F238E27FC236}">
              <a16:creationId xmlns:a16="http://schemas.microsoft.com/office/drawing/2014/main" id="{4EA8B5CF-4C17-9B46-817F-558CCDC1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6</xdr:row>
      <xdr:rowOff>177800</xdr:rowOff>
    </xdr:from>
    <xdr:to>
      <xdr:col>15</xdr:col>
      <xdr:colOff>152400</xdr:colOff>
      <xdr:row>23</xdr:row>
      <xdr:rowOff>76200</xdr:rowOff>
    </xdr:to>
    <xdr:graphicFrame macro="">
      <xdr:nvGraphicFramePr>
        <xdr:cNvPr id="4" name="Chart 3">
          <a:extLst>
            <a:ext uri="{FF2B5EF4-FFF2-40B4-BE49-F238E27FC236}">
              <a16:creationId xmlns:a16="http://schemas.microsoft.com/office/drawing/2014/main" id="{D0930C50-D7C8-2745-A69C-636ACB52B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30</xdr:row>
      <xdr:rowOff>88900</xdr:rowOff>
    </xdr:from>
    <xdr:to>
      <xdr:col>15</xdr:col>
      <xdr:colOff>215900</xdr:colOff>
      <xdr:row>55</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743F738-2923-CF41-9CB7-F94091936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77300" y="7391400"/>
              <a:ext cx="5842000" cy="6032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285750</xdr:colOff>
      <xdr:row>2</xdr:row>
      <xdr:rowOff>101606</xdr:rowOff>
    </xdr:from>
    <xdr:to>
      <xdr:col>7</xdr:col>
      <xdr:colOff>457200</xdr:colOff>
      <xdr:row>25</xdr:row>
      <xdr:rowOff>215900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CD4ACC-4F46-4A4F-85C4-C8B587BD1B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83150" y="622306"/>
              <a:ext cx="3473450" cy="56895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736600</xdr:colOff>
      <xdr:row>1</xdr:row>
      <xdr:rowOff>342900</xdr:rowOff>
    </xdr:from>
    <xdr:to>
      <xdr:col>15</xdr:col>
      <xdr:colOff>0</xdr:colOff>
      <xdr:row>19</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BF77CB3-8F8C-E044-95AC-04C3F8CAF1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42100" y="901700"/>
              <a:ext cx="6692900" cy="4711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393700</xdr:colOff>
      <xdr:row>7</xdr:row>
      <xdr:rowOff>38100</xdr:rowOff>
    </xdr:from>
    <xdr:to>
      <xdr:col>10</xdr:col>
      <xdr:colOff>622300</xdr:colOff>
      <xdr:row>26</xdr:row>
      <xdr:rowOff>63500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724B584-0DDC-164A-AAC8-4733240F9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40500" y="1803400"/>
              <a:ext cx="6629400" cy="4610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1250950</xdr:colOff>
      <xdr:row>23</xdr:row>
      <xdr:rowOff>215906</xdr:rowOff>
    </xdr:from>
    <xdr:to>
      <xdr:col>9</xdr:col>
      <xdr:colOff>533400</xdr:colOff>
      <xdr:row>43</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8E9B932-1F4D-9A4B-B42B-8C32B11A41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0950" y="5829306"/>
              <a:ext cx="7740650" cy="46862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63500</xdr:colOff>
      <xdr:row>9</xdr:row>
      <xdr:rowOff>228600</xdr:rowOff>
    </xdr:from>
    <xdr:to>
      <xdr:col>7</xdr:col>
      <xdr:colOff>317500</xdr:colOff>
      <xdr:row>23</xdr:row>
      <xdr:rowOff>114300</xdr:rowOff>
    </xdr:to>
    <xdr:graphicFrame macro="">
      <xdr:nvGraphicFramePr>
        <xdr:cNvPr id="5" name="Chart 4">
          <a:extLst>
            <a:ext uri="{FF2B5EF4-FFF2-40B4-BE49-F238E27FC236}">
              <a16:creationId xmlns:a16="http://schemas.microsoft.com/office/drawing/2014/main" id="{8ABE39A6-FB9B-054D-9941-5FA0FD41A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184150</xdr:colOff>
      <xdr:row>8</xdr:row>
      <xdr:rowOff>215900</xdr:rowOff>
    </xdr:from>
    <xdr:to>
      <xdr:col>8</xdr:col>
      <xdr:colOff>628650</xdr:colOff>
      <xdr:row>20</xdr:row>
      <xdr:rowOff>63500</xdr:rowOff>
    </xdr:to>
    <xdr:graphicFrame macro="">
      <xdr:nvGraphicFramePr>
        <xdr:cNvPr id="8" name="Chart 7">
          <a:extLst>
            <a:ext uri="{FF2B5EF4-FFF2-40B4-BE49-F238E27FC236}">
              <a16:creationId xmlns:a16="http://schemas.microsoft.com/office/drawing/2014/main" id="{4C5C461B-A16B-5F44-B805-B0B86653B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ouxsie Waller" refreshedDate="43994.782594675926" createdVersion="6" refreshedVersion="6" minRefreshableVersion="3" recordCount="753" xr:uid="{AA0FF778-FCA5-A24A-AA3A-3F0ECF40BFE0}">
  <cacheSource type="worksheet">
    <worksheetSource ref="A1:A754" sheet="Country"/>
  </cacheSource>
  <cacheFields count="1">
    <cacheField name="country" numFmtId="0">
      <sharedItems count="12">
        <s v="Argentina"/>
        <s v="Canada"/>
        <s v="China"/>
        <s v="France"/>
        <s v="India"/>
        <s v="Japan"/>
        <s v="Mexico"/>
        <s v="Russia"/>
        <s v="Singapore"/>
        <s v="Spain"/>
        <s v="UK"/>
        <s v="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9D1AF-EC9B-B948-B353-36CE23EF6EE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1">
    <pivotField axis="axisRow" dataField="1" showAll="0">
      <items count="13">
        <item x="0"/>
        <item x="1"/>
        <item x="2"/>
        <item x="3"/>
        <item x="4"/>
        <item x="5"/>
        <item x="6"/>
        <item x="7"/>
        <item x="8"/>
        <item x="9"/>
        <item x="10"/>
        <item x="1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78ACC"/>
  </sheetPr>
  <dimension ref="A1:AD1191"/>
  <sheetViews>
    <sheetView tabSelected="1" workbookViewId="0">
      <pane ySplit="1" topLeftCell="A2" activePane="bottomLeft" state="frozen"/>
      <selection activeCell="I1" sqref="I1"/>
      <selection pane="bottomLeft" activeCell="L6" sqref="L6"/>
    </sheetView>
  </sheetViews>
  <sheetFormatPr baseColWidth="10" defaultRowHeight="19"/>
  <cols>
    <col min="1" max="1" width="16.5" style="1" customWidth="1"/>
    <col min="2" max="2" width="55.83203125" style="4" hidden="1" customWidth="1"/>
    <col min="3" max="3" width="20.33203125" style="11" customWidth="1"/>
    <col min="4" max="8" width="20.33203125" style="1" customWidth="1"/>
    <col min="9" max="10" width="18" style="1" customWidth="1"/>
    <col min="11" max="17" width="20.33203125" style="1" customWidth="1"/>
    <col min="18" max="18" width="21.1640625" style="1" customWidth="1"/>
    <col min="19" max="19" width="37.33203125" style="1" customWidth="1"/>
    <col min="20" max="20" width="22.33203125" style="1" customWidth="1"/>
    <col min="21" max="21" width="22.1640625" style="3" customWidth="1"/>
    <col min="22" max="22" width="39.83203125" style="3" customWidth="1"/>
    <col min="23" max="23" width="33.33203125" style="1" customWidth="1"/>
    <col min="24" max="24" width="37" style="1" customWidth="1"/>
    <col min="25" max="25" width="52.33203125" style="1" hidden="1" customWidth="1"/>
    <col min="26" max="26" width="29.1640625" style="1" hidden="1" customWidth="1"/>
    <col min="27" max="27" width="61.83203125" style="1" customWidth="1"/>
    <col min="28" max="28" width="47.5" style="1" customWidth="1"/>
    <col min="29" max="29" width="49.83203125" style="1" customWidth="1"/>
    <col min="30" max="30" width="47.5" style="1" customWidth="1"/>
    <col min="31" max="16384" width="10.83203125" style="1"/>
  </cols>
  <sheetData>
    <row r="1" spans="1:30" s="7" customFormat="1" ht="108" customHeight="1">
      <c r="A1" s="7" t="s">
        <v>3375</v>
      </c>
      <c r="B1" s="8" t="s">
        <v>3745</v>
      </c>
      <c r="C1" s="10" t="s">
        <v>3376</v>
      </c>
      <c r="D1" s="7" t="s">
        <v>3744</v>
      </c>
      <c r="E1" s="9" t="s">
        <v>3776</v>
      </c>
      <c r="F1" s="7" t="s">
        <v>3743</v>
      </c>
      <c r="G1" s="7" t="s">
        <v>3742</v>
      </c>
      <c r="H1" s="7" t="s">
        <v>3741</v>
      </c>
      <c r="I1" s="7" t="s">
        <v>10</v>
      </c>
      <c r="J1" s="7" t="s">
        <v>3781</v>
      </c>
      <c r="K1" s="7" t="s">
        <v>3582</v>
      </c>
      <c r="L1" s="7" t="s">
        <v>3581</v>
      </c>
      <c r="M1" s="7" t="s">
        <v>3580</v>
      </c>
      <c r="N1" s="7" t="s">
        <v>3526</v>
      </c>
      <c r="O1" s="7" t="s">
        <v>3583</v>
      </c>
      <c r="P1" s="7" t="s">
        <v>3666</v>
      </c>
      <c r="Q1" s="7" t="s">
        <v>3667</v>
      </c>
      <c r="R1" s="7" t="s">
        <v>3668</v>
      </c>
      <c r="S1" s="7" t="s">
        <v>3670</v>
      </c>
      <c r="T1" s="7" t="s">
        <v>3669</v>
      </c>
      <c r="U1" s="13" t="s">
        <v>3379</v>
      </c>
      <c r="V1" s="13" t="s">
        <v>3740</v>
      </c>
      <c r="W1" s="7" t="s">
        <v>3739</v>
      </c>
      <c r="X1" s="7" t="s">
        <v>39</v>
      </c>
      <c r="Y1" s="7" t="s">
        <v>40</v>
      </c>
      <c r="Z1" s="7" t="s">
        <v>42</v>
      </c>
      <c r="AA1" s="7" t="s">
        <v>43</v>
      </c>
      <c r="AB1" s="7" t="s">
        <v>44</v>
      </c>
      <c r="AC1" s="7" t="s">
        <v>45</v>
      </c>
      <c r="AD1" s="7" t="s">
        <v>46</v>
      </c>
    </row>
    <row r="2" spans="1:30" ht="21" customHeight="1">
      <c r="A2" s="1">
        <v>0</v>
      </c>
      <c r="B2" s="4" t="s">
        <v>3746</v>
      </c>
      <c r="C2" s="11">
        <v>34</v>
      </c>
      <c r="H2" s="1" t="s">
        <v>47</v>
      </c>
      <c r="I2" s="1">
        <v>1</v>
      </c>
      <c r="J2" s="1" t="s">
        <v>48</v>
      </c>
      <c r="K2" s="1" t="s">
        <v>3429</v>
      </c>
      <c r="L2" s="1">
        <v>1</v>
      </c>
      <c r="M2" s="1" t="s">
        <v>3489</v>
      </c>
      <c r="N2" s="1" t="s">
        <v>3527</v>
      </c>
      <c r="O2" s="1" t="s">
        <v>3584</v>
      </c>
      <c r="Q2" s="1" t="s">
        <v>52</v>
      </c>
      <c r="R2" s="1" t="s">
        <v>53</v>
      </c>
      <c r="S2" s="1" t="s">
        <v>26</v>
      </c>
      <c r="T2" s="1" t="s">
        <v>54</v>
      </c>
      <c r="U2" s="3">
        <v>3</v>
      </c>
      <c r="V2" s="3">
        <v>5</v>
      </c>
      <c r="X2" s="1" t="s">
        <v>57</v>
      </c>
      <c r="Y2" s="1" t="s">
        <v>58</v>
      </c>
      <c r="Z2" s="1">
        <v>10</v>
      </c>
      <c r="AA2" s="1" t="s">
        <v>59</v>
      </c>
      <c r="AC2" s="1" t="s">
        <v>60</v>
      </c>
    </row>
    <row r="3" spans="1:30" ht="21" customHeight="1">
      <c r="A3" s="1">
        <v>1</v>
      </c>
      <c r="B3" s="4" t="s">
        <v>3746</v>
      </c>
      <c r="C3" s="11">
        <v>39</v>
      </c>
      <c r="H3" s="1" t="s">
        <v>61</v>
      </c>
      <c r="I3" s="1">
        <v>1</v>
      </c>
      <c r="J3" s="1" t="s">
        <v>62</v>
      </c>
      <c r="K3" s="1" t="s">
        <v>3430</v>
      </c>
      <c r="L3" s="1">
        <v>1</v>
      </c>
      <c r="M3" s="1" t="s">
        <v>3490</v>
      </c>
      <c r="N3" s="1" t="s">
        <v>3527</v>
      </c>
      <c r="O3" s="1" t="s">
        <v>3584</v>
      </c>
      <c r="Q3" s="1" t="s">
        <v>64</v>
      </c>
      <c r="R3" s="1" t="s">
        <v>65</v>
      </c>
      <c r="S3" s="1" t="s">
        <v>3671</v>
      </c>
      <c r="T3" s="1" t="s">
        <v>66</v>
      </c>
      <c r="U3" s="3">
        <v>3</v>
      </c>
      <c r="V3" s="3">
        <v>3</v>
      </c>
      <c r="X3" s="1" t="s">
        <v>67</v>
      </c>
      <c r="Y3" s="1" t="s">
        <v>68</v>
      </c>
      <c r="Z3" s="1">
        <v>10</v>
      </c>
      <c r="AA3" s="1" t="s">
        <v>69</v>
      </c>
      <c r="AC3" s="1" t="s">
        <v>70</v>
      </c>
    </row>
    <row r="4" spans="1:30" ht="21" customHeight="1">
      <c r="A4" s="1">
        <v>11</v>
      </c>
      <c r="B4" s="4" t="s">
        <v>1</v>
      </c>
      <c r="C4" s="11">
        <v>31</v>
      </c>
      <c r="D4" s="1">
        <v>7</v>
      </c>
      <c r="E4" s="1">
        <v>40</v>
      </c>
      <c r="F4" s="1">
        <v>12</v>
      </c>
      <c r="G4" s="1">
        <v>1</v>
      </c>
      <c r="H4" s="1" t="s">
        <v>61</v>
      </c>
      <c r="I4" s="1">
        <v>0</v>
      </c>
      <c r="J4" s="1" t="s">
        <v>131</v>
      </c>
      <c r="K4" s="1" t="s">
        <v>3433</v>
      </c>
      <c r="L4" s="1">
        <v>1</v>
      </c>
      <c r="M4" s="1" t="s">
        <v>3497</v>
      </c>
      <c r="N4" s="1" t="s">
        <v>3533</v>
      </c>
      <c r="O4" s="1" t="s">
        <v>3588</v>
      </c>
      <c r="P4" s="1">
        <v>4</v>
      </c>
      <c r="Q4" s="1" t="s">
        <v>134</v>
      </c>
      <c r="R4" s="1" t="s">
        <v>77</v>
      </c>
      <c r="S4" s="1" t="s">
        <v>33</v>
      </c>
      <c r="U4" s="3">
        <v>0</v>
      </c>
      <c r="Y4" s="1" t="s">
        <v>58</v>
      </c>
      <c r="Z4" s="1">
        <v>9</v>
      </c>
      <c r="AA4" s="1" t="s">
        <v>135</v>
      </c>
      <c r="AB4" s="2" t="s">
        <v>136</v>
      </c>
      <c r="AC4" s="2"/>
      <c r="AD4" s="2"/>
    </row>
    <row r="5" spans="1:30" ht="21" customHeight="1">
      <c r="A5" s="1">
        <v>3</v>
      </c>
      <c r="B5" s="4" t="s">
        <v>4</v>
      </c>
      <c r="C5" s="11">
        <v>38</v>
      </c>
      <c r="D5" s="1">
        <v>7</v>
      </c>
      <c r="E5" s="1">
        <v>30</v>
      </c>
      <c r="F5" s="1">
        <v>5</v>
      </c>
      <c r="G5" s="1">
        <v>10</v>
      </c>
      <c r="H5" s="1" t="s">
        <v>82</v>
      </c>
      <c r="I5" s="1">
        <v>1</v>
      </c>
      <c r="J5" s="1" t="s">
        <v>62</v>
      </c>
      <c r="K5" s="1" t="s">
        <v>3430</v>
      </c>
      <c r="L5" s="1">
        <v>1</v>
      </c>
      <c r="M5" s="1" t="s">
        <v>3492</v>
      </c>
      <c r="N5" s="1" t="s">
        <v>3529</v>
      </c>
      <c r="O5" s="1" t="s">
        <v>3586</v>
      </c>
      <c r="P5" s="1">
        <v>10</v>
      </c>
      <c r="Q5" s="1" t="s">
        <v>86</v>
      </c>
      <c r="R5" s="1" t="s">
        <v>65</v>
      </c>
      <c r="S5" s="1" t="s">
        <v>3672</v>
      </c>
      <c r="T5" s="1" t="s">
        <v>54</v>
      </c>
      <c r="U5" s="3">
        <v>5</v>
      </c>
      <c r="V5" s="3">
        <v>6</v>
      </c>
      <c r="W5" s="1">
        <v>7</v>
      </c>
      <c r="X5" s="1" t="s">
        <v>87</v>
      </c>
      <c r="Y5" s="1" t="s">
        <v>68</v>
      </c>
      <c r="Z5" s="1">
        <v>10</v>
      </c>
      <c r="AA5" s="1" t="s">
        <v>88</v>
      </c>
      <c r="AB5" s="1" t="s">
        <v>89</v>
      </c>
    </row>
    <row r="6" spans="1:30" ht="21" customHeight="1">
      <c r="A6" s="1">
        <v>4</v>
      </c>
      <c r="B6" s="4" t="s">
        <v>0</v>
      </c>
      <c r="C6" s="11">
        <v>26</v>
      </c>
      <c r="D6" s="1">
        <v>8</v>
      </c>
      <c r="E6" s="1">
        <v>65</v>
      </c>
      <c r="F6" s="6"/>
      <c r="G6" s="1">
        <v>45</v>
      </c>
      <c r="H6" s="1" t="s">
        <v>90</v>
      </c>
      <c r="I6" s="1">
        <v>0</v>
      </c>
      <c r="J6" s="1" t="s">
        <v>91</v>
      </c>
      <c r="K6" s="1" t="s">
        <v>3431</v>
      </c>
      <c r="L6" s="1">
        <v>1</v>
      </c>
      <c r="M6" s="1" t="s">
        <v>3493</v>
      </c>
      <c r="N6" s="1" t="s">
        <v>3528</v>
      </c>
      <c r="O6" s="1" t="s">
        <v>3586</v>
      </c>
      <c r="P6" s="1">
        <v>0</v>
      </c>
      <c r="Q6" s="1" t="s">
        <v>92</v>
      </c>
      <c r="R6" s="1" t="s">
        <v>53</v>
      </c>
      <c r="S6" s="1" t="s">
        <v>28</v>
      </c>
      <c r="T6" s="1" t="s">
        <v>66</v>
      </c>
      <c r="U6" s="3">
        <v>2</v>
      </c>
      <c r="V6" s="3">
        <v>1</v>
      </c>
      <c r="W6" s="1">
        <v>1</v>
      </c>
      <c r="X6" s="1" t="s">
        <v>33</v>
      </c>
      <c r="Y6" s="1" t="s">
        <v>68</v>
      </c>
      <c r="Z6" s="1">
        <v>5</v>
      </c>
      <c r="AA6" s="1" t="s">
        <v>93</v>
      </c>
      <c r="AB6" s="2" t="s">
        <v>94</v>
      </c>
    </row>
    <row r="7" spans="1:30" ht="21" customHeight="1">
      <c r="A7" s="1">
        <v>5</v>
      </c>
      <c r="B7" s="4" t="s">
        <v>0</v>
      </c>
      <c r="C7" s="11">
        <v>29</v>
      </c>
      <c r="D7" s="1">
        <v>6</v>
      </c>
      <c r="E7" s="1">
        <v>240</v>
      </c>
      <c r="F7" s="1">
        <v>6</v>
      </c>
      <c r="G7" s="1">
        <v>25</v>
      </c>
      <c r="H7" s="1" t="s">
        <v>95</v>
      </c>
      <c r="I7" s="1">
        <v>0</v>
      </c>
      <c r="J7" s="1" t="s">
        <v>48</v>
      </c>
      <c r="K7" s="1" t="s">
        <v>3432</v>
      </c>
      <c r="L7" s="1">
        <v>1</v>
      </c>
      <c r="M7" s="1" t="s">
        <v>3494</v>
      </c>
      <c r="N7" s="1" t="s">
        <v>3530</v>
      </c>
      <c r="O7" s="1" t="s">
        <v>3587</v>
      </c>
      <c r="P7" s="1">
        <v>0</v>
      </c>
      <c r="Q7" s="1" t="s">
        <v>98</v>
      </c>
      <c r="R7" s="1" t="s">
        <v>77</v>
      </c>
      <c r="S7" s="1" t="s">
        <v>27</v>
      </c>
      <c r="T7" s="1" t="s">
        <v>66</v>
      </c>
      <c r="U7" s="3">
        <v>3</v>
      </c>
      <c r="V7" s="3">
        <v>4</v>
      </c>
      <c r="W7" s="1">
        <v>5</v>
      </c>
      <c r="X7" s="1" t="s">
        <v>99</v>
      </c>
      <c r="Y7" s="1" t="s">
        <v>58</v>
      </c>
      <c r="Z7" s="1">
        <v>10</v>
      </c>
      <c r="AA7" s="1" t="s">
        <v>100</v>
      </c>
    </row>
    <row r="8" spans="1:30" ht="21" customHeight="1">
      <c r="A8" s="1">
        <v>6</v>
      </c>
      <c r="B8" s="4" t="s">
        <v>0</v>
      </c>
      <c r="C8" s="11">
        <v>34</v>
      </c>
      <c r="D8" s="1">
        <v>8</v>
      </c>
      <c r="E8" s="1">
        <v>0</v>
      </c>
      <c r="F8" s="1">
        <v>10</v>
      </c>
      <c r="G8" s="1">
        <v>50</v>
      </c>
      <c r="H8" s="1" t="s">
        <v>90</v>
      </c>
      <c r="I8" s="1">
        <v>1</v>
      </c>
      <c r="J8" s="1" t="s">
        <v>3779</v>
      </c>
      <c r="K8" s="1" t="s">
        <v>3431</v>
      </c>
      <c r="L8" s="1">
        <v>1</v>
      </c>
      <c r="M8" s="1" t="s">
        <v>3495</v>
      </c>
      <c r="N8" s="1" t="s">
        <v>3531</v>
      </c>
      <c r="O8" s="1" t="s">
        <v>3588</v>
      </c>
      <c r="P8" s="1">
        <v>4</v>
      </c>
      <c r="Q8" s="1" t="s">
        <v>104</v>
      </c>
      <c r="R8" s="1" t="s">
        <v>77</v>
      </c>
      <c r="S8" s="1" t="s">
        <v>29</v>
      </c>
      <c r="T8" s="1" t="s">
        <v>66</v>
      </c>
      <c r="U8" s="3">
        <v>6</v>
      </c>
      <c r="V8" s="3">
        <v>4</v>
      </c>
      <c r="W8" s="1">
        <v>5</v>
      </c>
      <c r="X8" s="1" t="s">
        <v>105</v>
      </c>
      <c r="Y8" s="1" t="s">
        <v>68</v>
      </c>
      <c r="Z8" s="1">
        <v>10</v>
      </c>
      <c r="AA8" s="1" t="s">
        <v>106</v>
      </c>
      <c r="AC8" s="1" t="s">
        <v>107</v>
      </c>
    </row>
    <row r="9" spans="1:30" ht="21" customHeight="1">
      <c r="A9" s="1">
        <v>7</v>
      </c>
      <c r="B9" s="4" t="s">
        <v>2</v>
      </c>
      <c r="C9" s="11">
        <v>36</v>
      </c>
      <c r="D9" s="1">
        <v>6</v>
      </c>
      <c r="E9" s="1">
        <v>35</v>
      </c>
      <c r="F9" s="1">
        <v>8</v>
      </c>
      <c r="G9" s="1">
        <v>18</v>
      </c>
      <c r="H9" s="1" t="s">
        <v>47</v>
      </c>
      <c r="I9" s="1">
        <v>0</v>
      </c>
      <c r="J9" s="1" t="s">
        <v>62</v>
      </c>
      <c r="K9" s="1" t="s">
        <v>3431</v>
      </c>
      <c r="L9" s="1">
        <v>0</v>
      </c>
      <c r="M9" s="1" t="s">
        <v>164</v>
      </c>
      <c r="N9" s="1" t="s">
        <v>164</v>
      </c>
      <c r="O9" s="1" t="s">
        <v>164</v>
      </c>
      <c r="R9" s="1" t="s">
        <v>77</v>
      </c>
      <c r="S9" s="1" t="s">
        <v>27</v>
      </c>
      <c r="T9" s="1" t="s">
        <v>54</v>
      </c>
      <c r="U9" s="3">
        <v>11</v>
      </c>
      <c r="W9" s="1">
        <v>50</v>
      </c>
      <c r="X9" s="1" t="s">
        <v>108</v>
      </c>
      <c r="Y9" s="1" t="s">
        <v>68</v>
      </c>
      <c r="Z9" s="1">
        <v>8</v>
      </c>
      <c r="AA9" s="1" t="s">
        <v>109</v>
      </c>
      <c r="AB9" s="1" t="s">
        <v>110</v>
      </c>
      <c r="AC9" s="2" t="s">
        <v>111</v>
      </c>
    </row>
    <row r="10" spans="1:30" ht="21" customHeight="1">
      <c r="A10" s="1">
        <v>8</v>
      </c>
      <c r="B10" s="4" t="s">
        <v>4</v>
      </c>
      <c r="C10" s="11">
        <v>47</v>
      </c>
      <c r="D10" s="1">
        <v>8</v>
      </c>
      <c r="E10" s="1">
        <v>0</v>
      </c>
      <c r="F10" s="1">
        <v>8</v>
      </c>
      <c r="G10" s="1">
        <v>15</v>
      </c>
      <c r="H10" s="1" t="s">
        <v>112</v>
      </c>
      <c r="I10" s="1">
        <v>1</v>
      </c>
      <c r="J10" s="1" t="s">
        <v>113</v>
      </c>
      <c r="K10" s="1" t="s">
        <v>3433</v>
      </c>
      <c r="L10" s="1">
        <v>1</v>
      </c>
      <c r="M10" s="1" t="s">
        <v>3491</v>
      </c>
      <c r="N10" s="1" t="s">
        <v>3532</v>
      </c>
      <c r="O10" s="1" t="s">
        <v>3589</v>
      </c>
      <c r="P10" s="1">
        <v>15</v>
      </c>
      <c r="Q10" s="1" t="s">
        <v>116</v>
      </c>
      <c r="R10" s="1" t="s">
        <v>53</v>
      </c>
      <c r="S10" s="1" t="s">
        <v>27</v>
      </c>
      <c r="T10" s="1" t="s">
        <v>66</v>
      </c>
      <c r="U10" s="3">
        <v>6</v>
      </c>
      <c r="V10" s="3">
        <v>5</v>
      </c>
      <c r="W10" s="1">
        <v>80</v>
      </c>
      <c r="X10" s="1" t="s">
        <v>117</v>
      </c>
      <c r="Y10" s="1" t="s">
        <v>68</v>
      </c>
      <c r="Z10" s="1">
        <v>9</v>
      </c>
      <c r="AA10" s="1" t="s">
        <v>118</v>
      </c>
    </row>
    <row r="11" spans="1:30" ht="21" customHeight="1">
      <c r="A11" s="1">
        <v>9</v>
      </c>
      <c r="B11" s="4" t="s">
        <v>1</v>
      </c>
      <c r="C11" s="11">
        <v>41</v>
      </c>
      <c r="D11" s="1">
        <v>7</v>
      </c>
      <c r="E11" s="1">
        <v>10</v>
      </c>
      <c r="F11" s="1">
        <v>6</v>
      </c>
      <c r="G11" s="1">
        <v>30</v>
      </c>
      <c r="H11" s="1" t="s">
        <v>47</v>
      </c>
      <c r="I11" s="1">
        <v>0</v>
      </c>
      <c r="J11" s="1" t="s">
        <v>48</v>
      </c>
      <c r="K11" s="1" t="s">
        <v>3431</v>
      </c>
      <c r="L11" s="1">
        <v>1</v>
      </c>
      <c r="M11" s="1" t="s">
        <v>3490</v>
      </c>
      <c r="N11" s="1" t="s">
        <v>3528</v>
      </c>
      <c r="O11" s="1" t="s">
        <v>3584</v>
      </c>
      <c r="P11" s="1">
        <v>1</v>
      </c>
      <c r="Q11" s="1" t="s">
        <v>119</v>
      </c>
      <c r="R11" s="1" t="s">
        <v>65</v>
      </c>
      <c r="S11" s="1" t="s">
        <v>30</v>
      </c>
      <c r="T11" s="1" t="s">
        <v>54</v>
      </c>
      <c r="U11" s="3">
        <v>5</v>
      </c>
      <c r="V11" s="3">
        <v>5</v>
      </c>
      <c r="W11" s="1">
        <v>5</v>
      </c>
      <c r="X11" s="1" t="s">
        <v>120</v>
      </c>
      <c r="Y11" s="1" t="s">
        <v>68</v>
      </c>
      <c r="Z11" s="1">
        <v>10</v>
      </c>
      <c r="AA11" s="1" t="s">
        <v>121</v>
      </c>
      <c r="AB11" s="2" t="s">
        <v>122</v>
      </c>
      <c r="AC11" s="2" t="s">
        <v>123</v>
      </c>
      <c r="AD11" s="2"/>
    </row>
    <row r="12" spans="1:30" ht="21" customHeight="1">
      <c r="A12" s="1">
        <v>10</v>
      </c>
      <c r="B12" s="4" t="s">
        <v>0</v>
      </c>
      <c r="C12" s="11">
        <v>33</v>
      </c>
      <c r="D12" s="1">
        <v>8</v>
      </c>
      <c r="E12" s="1">
        <v>0</v>
      </c>
      <c r="F12" s="1">
        <v>8</v>
      </c>
      <c r="G12" s="1">
        <v>2</v>
      </c>
      <c r="H12" s="1" t="s">
        <v>124</v>
      </c>
      <c r="I12" s="1">
        <v>1</v>
      </c>
      <c r="J12" s="1" t="s">
        <v>3780</v>
      </c>
      <c r="K12" s="1" t="s">
        <v>3431</v>
      </c>
      <c r="L12" s="1">
        <v>1</v>
      </c>
      <c r="M12" s="1" t="s">
        <v>3496</v>
      </c>
      <c r="N12" s="1" t="s">
        <v>3527</v>
      </c>
      <c r="O12" s="1" t="s">
        <v>3586</v>
      </c>
      <c r="P12" s="1">
        <v>10</v>
      </c>
      <c r="Q12" s="1" t="s">
        <v>127</v>
      </c>
      <c r="R12" s="1" t="s">
        <v>53</v>
      </c>
      <c r="S12" s="1" t="s">
        <v>29</v>
      </c>
      <c r="T12" s="1" t="s">
        <v>78</v>
      </c>
      <c r="U12" s="3">
        <v>6</v>
      </c>
      <c r="V12" s="3">
        <v>6</v>
      </c>
      <c r="W12" s="1">
        <v>8</v>
      </c>
      <c r="X12" s="1" t="s">
        <v>128</v>
      </c>
      <c r="Y12" s="1" t="s">
        <v>68</v>
      </c>
      <c r="Z12" s="1">
        <v>10</v>
      </c>
      <c r="AA12" s="1" t="s">
        <v>129</v>
      </c>
      <c r="AB12" s="2" t="s">
        <v>130</v>
      </c>
      <c r="AC12" s="2" t="s">
        <v>130</v>
      </c>
      <c r="AD12" s="2"/>
    </row>
    <row r="13" spans="1:30" ht="21" customHeight="1">
      <c r="A13" s="1">
        <v>16</v>
      </c>
      <c r="B13" s="4" t="s">
        <v>3748</v>
      </c>
      <c r="C13" s="11">
        <v>25</v>
      </c>
      <c r="D13" s="1">
        <v>8</v>
      </c>
      <c r="E13" s="1">
        <v>120</v>
      </c>
      <c r="F13" s="1">
        <v>12</v>
      </c>
      <c r="G13" s="1">
        <v>12</v>
      </c>
      <c r="H13" s="1" t="s">
        <v>61</v>
      </c>
      <c r="I13" s="1">
        <v>1</v>
      </c>
      <c r="J13" s="1" t="s">
        <v>48</v>
      </c>
      <c r="K13" s="1" t="s">
        <v>3433</v>
      </c>
      <c r="L13" s="1">
        <v>1</v>
      </c>
      <c r="M13" s="1" t="s">
        <v>3500</v>
      </c>
      <c r="N13" s="1" t="s">
        <v>3535</v>
      </c>
      <c r="O13" s="1" t="s">
        <v>3586</v>
      </c>
      <c r="P13" s="1">
        <v>4</v>
      </c>
      <c r="Q13" s="1" t="s">
        <v>161</v>
      </c>
      <c r="R13" s="1" t="s">
        <v>150</v>
      </c>
      <c r="S13" s="1" t="s">
        <v>28</v>
      </c>
      <c r="T13" s="1" t="s">
        <v>78</v>
      </c>
      <c r="U13" s="3">
        <v>6</v>
      </c>
      <c r="V13" s="3">
        <v>4</v>
      </c>
      <c r="W13" s="1">
        <v>120</v>
      </c>
      <c r="X13" s="1" t="s">
        <v>162</v>
      </c>
      <c r="Y13" s="1" t="s">
        <v>163</v>
      </c>
      <c r="Z13" s="1">
        <v>8</v>
      </c>
      <c r="AA13" s="1" t="s">
        <v>164</v>
      </c>
      <c r="AB13" s="2"/>
      <c r="AC13" s="2"/>
      <c r="AD13" s="2"/>
    </row>
    <row r="14" spans="1:30" ht="21" customHeight="1">
      <c r="A14" s="1">
        <v>12</v>
      </c>
      <c r="B14" s="4" t="s">
        <v>0</v>
      </c>
      <c r="C14" s="11">
        <v>30</v>
      </c>
      <c r="D14" s="1">
        <v>8</v>
      </c>
      <c r="E14" s="1">
        <v>30</v>
      </c>
      <c r="F14" s="1">
        <v>9</v>
      </c>
      <c r="G14" s="1">
        <v>12</v>
      </c>
      <c r="H14" s="1" t="s">
        <v>124</v>
      </c>
      <c r="I14" s="1">
        <v>1</v>
      </c>
      <c r="J14" s="1" t="s">
        <v>62</v>
      </c>
      <c r="K14" s="1" t="s">
        <v>3430</v>
      </c>
      <c r="L14" s="1">
        <v>1</v>
      </c>
      <c r="M14" s="1" t="s">
        <v>3498</v>
      </c>
      <c r="N14" s="1" t="s">
        <v>3534</v>
      </c>
      <c r="O14" s="1" t="s">
        <v>3584</v>
      </c>
      <c r="P14" s="1">
        <v>1</v>
      </c>
      <c r="Q14" s="1" t="s">
        <v>139</v>
      </c>
      <c r="R14" s="1" t="s">
        <v>53</v>
      </c>
      <c r="S14" s="1" t="s">
        <v>26</v>
      </c>
      <c r="T14" s="1" t="s">
        <v>66</v>
      </c>
      <c r="U14" s="3">
        <v>30</v>
      </c>
      <c r="V14" s="3">
        <v>20</v>
      </c>
      <c r="W14" s="1">
        <v>2</v>
      </c>
      <c r="X14" s="1" t="s">
        <v>140</v>
      </c>
      <c r="Y14" s="1" t="s">
        <v>68</v>
      </c>
      <c r="Z14" s="1">
        <v>10</v>
      </c>
      <c r="AA14" s="1" t="s">
        <v>141</v>
      </c>
      <c r="AB14" s="2" t="s">
        <v>142</v>
      </c>
      <c r="AC14" s="2" t="s">
        <v>143</v>
      </c>
      <c r="AD14" s="2"/>
    </row>
    <row r="15" spans="1:30" ht="21" customHeight="1">
      <c r="A15" s="1">
        <v>13</v>
      </c>
      <c r="B15" s="4" t="s">
        <v>4</v>
      </c>
      <c r="C15" s="11">
        <v>26</v>
      </c>
      <c r="D15" s="1">
        <v>6</v>
      </c>
      <c r="E15" s="1">
        <v>120</v>
      </c>
      <c r="F15" s="1">
        <v>9</v>
      </c>
      <c r="G15" s="1">
        <v>3</v>
      </c>
      <c r="H15" s="1" t="s">
        <v>47</v>
      </c>
      <c r="I15" s="1">
        <v>0</v>
      </c>
      <c r="J15" s="1" t="s">
        <v>91</v>
      </c>
      <c r="K15" s="1" t="s">
        <v>3432</v>
      </c>
      <c r="L15" s="1">
        <v>1</v>
      </c>
      <c r="M15" s="1" t="s">
        <v>3499</v>
      </c>
      <c r="N15" s="1" t="s">
        <v>3528</v>
      </c>
      <c r="O15" s="1" t="s">
        <v>3590</v>
      </c>
      <c r="P15" s="1">
        <v>5</v>
      </c>
      <c r="R15" s="1" t="s">
        <v>53</v>
      </c>
      <c r="S15" s="1" t="s">
        <v>30</v>
      </c>
      <c r="T15" s="1" t="s">
        <v>54</v>
      </c>
      <c r="U15" s="3">
        <v>4</v>
      </c>
      <c r="V15" s="3">
        <v>1</v>
      </c>
      <c r="W15" s="1">
        <v>90</v>
      </c>
      <c r="X15" s="1" t="s">
        <v>146</v>
      </c>
      <c r="Y15" s="1" t="s">
        <v>68</v>
      </c>
      <c r="Z15" s="1">
        <v>8</v>
      </c>
      <c r="AA15" s="1" t="s">
        <v>147</v>
      </c>
      <c r="AB15" s="2" t="s">
        <v>148</v>
      </c>
      <c r="AC15" s="2" t="s">
        <v>149</v>
      </c>
      <c r="AD15" s="2"/>
    </row>
    <row r="16" spans="1:30" ht="21" customHeight="1">
      <c r="A16" s="1">
        <v>14</v>
      </c>
      <c r="B16" s="4" t="s">
        <v>4</v>
      </c>
      <c r="C16" s="11">
        <v>22</v>
      </c>
      <c r="D16" s="1">
        <v>8</v>
      </c>
      <c r="E16" s="1">
        <v>30</v>
      </c>
      <c r="F16" s="1">
        <v>14</v>
      </c>
      <c r="G16" s="1">
        <v>50</v>
      </c>
      <c r="H16" s="1" t="s">
        <v>95</v>
      </c>
      <c r="I16" s="1">
        <v>1</v>
      </c>
      <c r="J16" s="1" t="s">
        <v>62</v>
      </c>
      <c r="K16" s="1" t="s">
        <v>3431</v>
      </c>
      <c r="L16" s="1">
        <v>0</v>
      </c>
      <c r="M16" s="1" t="s">
        <v>164</v>
      </c>
      <c r="N16" s="1" t="s">
        <v>164</v>
      </c>
      <c r="O16" s="1" t="s">
        <v>164</v>
      </c>
      <c r="R16" s="1" t="s">
        <v>150</v>
      </c>
      <c r="S16" s="1" t="s">
        <v>30</v>
      </c>
      <c r="T16" s="1" t="s">
        <v>151</v>
      </c>
      <c r="U16" s="3">
        <v>2</v>
      </c>
      <c r="V16" s="3">
        <v>4</v>
      </c>
      <c r="W16" s="1">
        <v>10</v>
      </c>
      <c r="X16" s="1" t="s">
        <v>152</v>
      </c>
      <c r="Y16" s="1" t="s">
        <v>58</v>
      </c>
      <c r="Z16" s="1">
        <v>10</v>
      </c>
      <c r="AA16" s="1" t="s">
        <v>153</v>
      </c>
      <c r="AB16" s="2" t="s">
        <v>33</v>
      </c>
      <c r="AC16" s="2" t="s">
        <v>33</v>
      </c>
      <c r="AD16" s="2"/>
    </row>
    <row r="17" spans="1:30" ht="21" customHeight="1">
      <c r="A17" s="1">
        <v>15</v>
      </c>
      <c r="B17" s="4" t="s">
        <v>3747</v>
      </c>
      <c r="C17" s="11">
        <v>38</v>
      </c>
      <c r="D17" s="1">
        <v>8</v>
      </c>
      <c r="E17" s="1">
        <v>50</v>
      </c>
      <c r="F17" s="1">
        <v>9</v>
      </c>
      <c r="G17" s="1">
        <v>15</v>
      </c>
      <c r="H17" s="1" t="s">
        <v>112</v>
      </c>
      <c r="I17" s="1">
        <v>1</v>
      </c>
      <c r="J17" s="1" t="s">
        <v>48</v>
      </c>
      <c r="K17" s="1" t="s">
        <v>3433</v>
      </c>
      <c r="L17" s="1">
        <v>1</v>
      </c>
      <c r="M17" s="1" t="s">
        <v>3497</v>
      </c>
      <c r="N17" s="1" t="s">
        <v>3528</v>
      </c>
      <c r="O17" s="1" t="s">
        <v>3586</v>
      </c>
      <c r="P17" s="1">
        <v>3</v>
      </c>
      <c r="Q17" s="1" t="s">
        <v>154</v>
      </c>
      <c r="R17" s="1" t="s">
        <v>77</v>
      </c>
      <c r="S17" s="1" t="s">
        <v>3672</v>
      </c>
      <c r="T17" s="1" t="s">
        <v>66</v>
      </c>
      <c r="U17" s="3">
        <v>6</v>
      </c>
      <c r="V17" s="3">
        <v>6</v>
      </c>
      <c r="W17" s="1">
        <v>16</v>
      </c>
      <c r="X17" s="1" t="s">
        <v>155</v>
      </c>
      <c r="Y17" s="1" t="s">
        <v>68</v>
      </c>
      <c r="Z17" s="1">
        <v>10</v>
      </c>
      <c r="AA17" s="1" t="s">
        <v>156</v>
      </c>
      <c r="AB17" s="2" t="s">
        <v>157</v>
      </c>
      <c r="AC17" s="2" t="s">
        <v>158</v>
      </c>
      <c r="AD17" s="2"/>
    </row>
    <row r="18" spans="1:30" ht="21" customHeight="1">
      <c r="A18" s="1">
        <v>17</v>
      </c>
      <c r="B18" s="4" t="s">
        <v>4</v>
      </c>
      <c r="C18" s="11">
        <v>24</v>
      </c>
      <c r="D18" s="1">
        <v>8</v>
      </c>
      <c r="E18" s="1">
        <v>0</v>
      </c>
      <c r="F18" s="1">
        <v>10</v>
      </c>
      <c r="G18" s="1">
        <v>6</v>
      </c>
      <c r="H18" s="1" t="s">
        <v>61</v>
      </c>
      <c r="I18" s="1">
        <v>1</v>
      </c>
      <c r="J18" s="1" t="s">
        <v>48</v>
      </c>
      <c r="K18" s="1" t="s">
        <v>3434</v>
      </c>
      <c r="L18" s="1">
        <v>1</v>
      </c>
      <c r="M18" s="1" t="s">
        <v>3490</v>
      </c>
      <c r="N18" s="1" t="s">
        <v>3528</v>
      </c>
      <c r="O18" s="1" t="s">
        <v>3584</v>
      </c>
      <c r="P18" s="1">
        <v>3</v>
      </c>
      <c r="Q18" s="1" t="s">
        <v>166</v>
      </c>
      <c r="R18" s="1" t="s">
        <v>150</v>
      </c>
      <c r="S18" s="1" t="s">
        <v>3673</v>
      </c>
      <c r="T18" s="1" t="s">
        <v>168</v>
      </c>
      <c r="U18" s="3">
        <v>8</v>
      </c>
      <c r="V18" s="3">
        <v>3</v>
      </c>
      <c r="W18" s="1">
        <v>10</v>
      </c>
      <c r="X18" s="1" t="s">
        <v>169</v>
      </c>
      <c r="Y18" s="1" t="s">
        <v>170</v>
      </c>
      <c r="Z18" s="1">
        <v>8</v>
      </c>
      <c r="AA18" s="1" t="s">
        <v>171</v>
      </c>
      <c r="AB18" s="2" t="s">
        <v>172</v>
      </c>
      <c r="AC18" s="2" t="s">
        <v>173</v>
      </c>
      <c r="AD18" s="2"/>
    </row>
    <row r="19" spans="1:30" ht="21" customHeight="1">
      <c r="A19" s="1">
        <v>25</v>
      </c>
      <c r="B19" s="4" t="s">
        <v>4</v>
      </c>
      <c r="C19" s="11">
        <v>31</v>
      </c>
      <c r="D19" s="6"/>
      <c r="E19" s="1">
        <v>45</v>
      </c>
      <c r="F19" s="1">
        <v>10</v>
      </c>
      <c r="G19" s="1">
        <v>30</v>
      </c>
      <c r="H19" s="1" t="s">
        <v>61</v>
      </c>
      <c r="I19" s="1">
        <v>0</v>
      </c>
      <c r="J19" s="1" t="s">
        <v>91</v>
      </c>
      <c r="K19" s="1" t="s">
        <v>3432</v>
      </c>
      <c r="L19" s="1">
        <v>1</v>
      </c>
      <c r="M19" s="1" t="s">
        <v>3502</v>
      </c>
      <c r="N19" s="1" t="s">
        <v>3528</v>
      </c>
      <c r="O19" s="1" t="s">
        <v>3586</v>
      </c>
      <c r="P19" s="1">
        <v>4</v>
      </c>
      <c r="Q19" s="1" t="s">
        <v>203</v>
      </c>
      <c r="R19" s="1" t="s">
        <v>77</v>
      </c>
      <c r="S19" s="1" t="s">
        <v>29</v>
      </c>
      <c r="T19" s="1" t="s">
        <v>78</v>
      </c>
      <c r="U19" s="3">
        <v>12</v>
      </c>
      <c r="V19" s="3">
        <v>5</v>
      </c>
      <c r="W19" s="1">
        <v>8</v>
      </c>
      <c r="X19" s="1" t="s">
        <v>204</v>
      </c>
      <c r="Y19" s="1" t="s">
        <v>58</v>
      </c>
      <c r="Z19" s="1">
        <v>8</v>
      </c>
      <c r="AA19" s="1" t="s">
        <v>205</v>
      </c>
      <c r="AB19" s="2" t="s">
        <v>206</v>
      </c>
      <c r="AC19" s="2" t="s">
        <v>207</v>
      </c>
      <c r="AD19" s="2"/>
    </row>
    <row r="20" spans="1:30" ht="21" customHeight="1">
      <c r="A20" s="1">
        <v>18</v>
      </c>
      <c r="B20" s="4" t="s">
        <v>0</v>
      </c>
      <c r="C20" s="11">
        <v>28</v>
      </c>
      <c r="D20" s="1">
        <v>6</v>
      </c>
      <c r="E20" s="1">
        <v>0</v>
      </c>
      <c r="F20" s="1">
        <v>10</v>
      </c>
      <c r="G20" s="1">
        <v>20</v>
      </c>
      <c r="H20" s="1" t="s">
        <v>112</v>
      </c>
      <c r="I20" s="1">
        <v>1</v>
      </c>
      <c r="J20" s="1" t="s">
        <v>48</v>
      </c>
      <c r="K20" s="1" t="s">
        <v>3433</v>
      </c>
      <c r="L20" s="1">
        <v>0</v>
      </c>
      <c r="M20" s="1" t="s">
        <v>164</v>
      </c>
      <c r="N20" s="1" t="s">
        <v>164</v>
      </c>
      <c r="O20" s="1" t="s">
        <v>164</v>
      </c>
      <c r="R20" s="1" t="s">
        <v>53</v>
      </c>
      <c r="S20" s="1" t="s">
        <v>30</v>
      </c>
      <c r="T20" s="1" t="s">
        <v>66</v>
      </c>
      <c r="U20" s="3">
        <v>12</v>
      </c>
      <c r="V20" s="3">
        <v>6</v>
      </c>
      <c r="W20" s="1">
        <v>12</v>
      </c>
      <c r="X20" s="1" t="s">
        <v>174</v>
      </c>
      <c r="Y20" s="1" t="s">
        <v>68</v>
      </c>
      <c r="Z20" s="1">
        <v>10</v>
      </c>
      <c r="AA20" s="1" t="s">
        <v>175</v>
      </c>
      <c r="AB20" s="2" t="s">
        <v>176</v>
      </c>
      <c r="AC20" s="2" t="s">
        <v>177</v>
      </c>
      <c r="AD20" s="2"/>
    </row>
    <row r="21" spans="1:30" ht="21" customHeight="1">
      <c r="A21" s="1">
        <v>19</v>
      </c>
      <c r="B21" s="4" t="s">
        <v>3749</v>
      </c>
      <c r="C21" s="11">
        <v>32</v>
      </c>
      <c r="D21" s="1">
        <v>6</v>
      </c>
      <c r="E21" s="1">
        <v>40</v>
      </c>
      <c r="F21" s="1">
        <v>12</v>
      </c>
      <c r="G21" s="1">
        <v>30</v>
      </c>
      <c r="H21" s="1" t="s">
        <v>178</v>
      </c>
      <c r="I21" s="1">
        <v>1</v>
      </c>
      <c r="J21" s="1" t="s">
        <v>3779</v>
      </c>
      <c r="K21" s="1" t="s">
        <v>3432</v>
      </c>
      <c r="L21" s="1">
        <v>1</v>
      </c>
      <c r="M21" s="1" t="s">
        <v>3498</v>
      </c>
      <c r="N21" s="1" t="s">
        <v>3528</v>
      </c>
      <c r="O21" s="1" t="s">
        <v>3586</v>
      </c>
      <c r="P21" s="1">
        <v>3</v>
      </c>
      <c r="Q21" s="1" t="s">
        <v>179</v>
      </c>
      <c r="R21" s="1" t="s">
        <v>65</v>
      </c>
      <c r="S21" s="1" t="s">
        <v>27</v>
      </c>
      <c r="T21" s="1" t="s">
        <v>151</v>
      </c>
      <c r="U21" s="3">
        <v>6</v>
      </c>
      <c r="V21" s="3">
        <v>3</v>
      </c>
      <c r="W21" s="1">
        <v>15</v>
      </c>
      <c r="X21" s="1" t="s">
        <v>180</v>
      </c>
      <c r="Y21" s="1" t="s">
        <v>181</v>
      </c>
      <c r="Z21" s="1">
        <v>10</v>
      </c>
      <c r="AA21" s="1" t="s">
        <v>182</v>
      </c>
      <c r="AB21" s="2"/>
      <c r="AC21" s="2" t="s">
        <v>183</v>
      </c>
      <c r="AD21" s="2"/>
    </row>
    <row r="22" spans="1:30" ht="21" customHeight="1">
      <c r="A22" s="1">
        <v>20</v>
      </c>
      <c r="B22" s="4" t="s">
        <v>0</v>
      </c>
      <c r="C22" s="11">
        <v>42</v>
      </c>
      <c r="D22" s="1">
        <v>8</v>
      </c>
      <c r="E22" s="1">
        <v>30</v>
      </c>
      <c r="F22" s="1">
        <v>8</v>
      </c>
      <c r="G22" s="1">
        <v>4</v>
      </c>
      <c r="H22" s="1" t="s">
        <v>95</v>
      </c>
      <c r="I22" s="1">
        <v>0</v>
      </c>
      <c r="J22" s="1" t="s">
        <v>131</v>
      </c>
      <c r="K22" s="1" t="s">
        <v>3432</v>
      </c>
      <c r="L22" s="1">
        <v>0</v>
      </c>
      <c r="M22" s="1" t="s">
        <v>164</v>
      </c>
      <c r="N22" s="1" t="s">
        <v>164</v>
      </c>
      <c r="O22" s="1" t="s">
        <v>164</v>
      </c>
      <c r="R22" s="1" t="s">
        <v>53</v>
      </c>
      <c r="S22" s="1" t="s">
        <v>27</v>
      </c>
      <c r="T22" s="1" t="s">
        <v>66</v>
      </c>
      <c r="U22" s="3">
        <v>6</v>
      </c>
      <c r="V22" s="3">
        <v>6</v>
      </c>
      <c r="W22" s="1">
        <v>20</v>
      </c>
      <c r="X22" s="1" t="s">
        <v>184</v>
      </c>
      <c r="Y22" s="1" t="s">
        <v>68</v>
      </c>
      <c r="Z22" s="1">
        <v>8</v>
      </c>
      <c r="AA22" s="1" t="s">
        <v>185</v>
      </c>
      <c r="AB22" s="2" t="s">
        <v>186</v>
      </c>
      <c r="AC22" s="2"/>
      <c r="AD22" s="2"/>
    </row>
    <row r="23" spans="1:30" ht="21" customHeight="1">
      <c r="A23" s="1">
        <v>21</v>
      </c>
      <c r="B23" s="4" t="s">
        <v>1</v>
      </c>
      <c r="C23" s="11">
        <v>45</v>
      </c>
      <c r="D23" s="1">
        <v>7</v>
      </c>
      <c r="E23" s="1">
        <v>0</v>
      </c>
      <c r="F23" s="1">
        <v>3</v>
      </c>
      <c r="G23" s="1">
        <v>10</v>
      </c>
      <c r="H23" s="1" t="s">
        <v>47</v>
      </c>
      <c r="I23" s="1">
        <v>0</v>
      </c>
      <c r="J23" s="1" t="s">
        <v>3779</v>
      </c>
      <c r="K23" s="1" t="s">
        <v>3431</v>
      </c>
      <c r="L23" s="1">
        <v>1</v>
      </c>
      <c r="M23" s="1" t="s">
        <v>3501</v>
      </c>
      <c r="N23" s="1" t="s">
        <v>3527</v>
      </c>
      <c r="O23" s="1" t="s">
        <v>3586</v>
      </c>
      <c r="P23" s="1">
        <v>17</v>
      </c>
      <c r="Q23" s="1" t="s">
        <v>188</v>
      </c>
      <c r="R23" s="1" t="s">
        <v>77</v>
      </c>
      <c r="S23" s="1" t="s">
        <v>29</v>
      </c>
      <c r="T23" s="1" t="s">
        <v>54</v>
      </c>
      <c r="U23" s="3">
        <v>2</v>
      </c>
      <c r="V23" s="3">
        <v>2</v>
      </c>
      <c r="W23" s="1">
        <v>6</v>
      </c>
      <c r="X23" s="1" t="s">
        <v>189</v>
      </c>
      <c r="Y23" s="1" t="s">
        <v>190</v>
      </c>
      <c r="Z23" s="1">
        <v>8</v>
      </c>
      <c r="AA23" s="1" t="s">
        <v>191</v>
      </c>
      <c r="AB23" s="2"/>
      <c r="AC23" s="2"/>
      <c r="AD23" s="2"/>
    </row>
    <row r="24" spans="1:30" ht="21" customHeight="1">
      <c r="A24" s="1">
        <v>22</v>
      </c>
      <c r="B24" s="4" t="s">
        <v>4</v>
      </c>
      <c r="C24" s="11">
        <v>40</v>
      </c>
      <c r="D24" s="1">
        <v>7</v>
      </c>
      <c r="E24" s="1">
        <v>180</v>
      </c>
      <c r="F24" s="1">
        <v>12</v>
      </c>
      <c r="G24" s="1">
        <v>6</v>
      </c>
      <c r="H24" s="1" t="s">
        <v>112</v>
      </c>
      <c r="I24" s="1">
        <v>0</v>
      </c>
      <c r="K24" s="1" t="s">
        <v>3433</v>
      </c>
      <c r="L24" s="1">
        <v>1</v>
      </c>
      <c r="M24" s="1" t="s">
        <v>3490</v>
      </c>
      <c r="N24" s="1" t="s">
        <v>3531</v>
      </c>
      <c r="O24" s="1" t="s">
        <v>3584</v>
      </c>
      <c r="P24" s="1">
        <v>8</v>
      </c>
      <c r="Q24" s="1" t="s">
        <v>192</v>
      </c>
      <c r="R24" s="1" t="s">
        <v>77</v>
      </c>
      <c r="S24" s="1" t="s">
        <v>28</v>
      </c>
      <c r="T24" s="1" t="s">
        <v>78</v>
      </c>
      <c r="U24" s="3">
        <v>2</v>
      </c>
      <c r="V24" s="3">
        <v>4</v>
      </c>
      <c r="W24" s="1">
        <v>4</v>
      </c>
      <c r="X24" s="2" t="s">
        <v>193</v>
      </c>
      <c r="Y24" s="1" t="s">
        <v>181</v>
      </c>
      <c r="Z24" s="1">
        <v>9</v>
      </c>
      <c r="AA24" s="1" t="s">
        <v>194</v>
      </c>
      <c r="AB24" s="2"/>
      <c r="AC24" s="2"/>
      <c r="AD24" s="2"/>
    </row>
    <row r="25" spans="1:30" ht="21" customHeight="1">
      <c r="A25" s="1">
        <v>23</v>
      </c>
      <c r="B25" s="4" t="s">
        <v>3750</v>
      </c>
      <c r="C25" s="11">
        <v>39</v>
      </c>
      <c r="D25" s="1">
        <v>7</v>
      </c>
      <c r="E25" s="1">
        <v>60</v>
      </c>
      <c r="F25" s="1">
        <v>5</v>
      </c>
      <c r="G25" s="1">
        <v>8</v>
      </c>
      <c r="H25" s="1" t="s">
        <v>90</v>
      </c>
      <c r="I25" s="1">
        <v>1</v>
      </c>
      <c r="J25" s="1" t="s">
        <v>62</v>
      </c>
      <c r="K25" s="1" t="s">
        <v>3433</v>
      </c>
      <c r="L25" s="1">
        <v>0</v>
      </c>
      <c r="M25" s="1" t="s">
        <v>164</v>
      </c>
      <c r="N25" s="1" t="s">
        <v>164</v>
      </c>
      <c r="O25" s="1" t="s">
        <v>164</v>
      </c>
      <c r="R25" s="1" t="s">
        <v>65</v>
      </c>
      <c r="S25" s="1" t="s">
        <v>30</v>
      </c>
      <c r="T25" s="1" t="s">
        <v>66</v>
      </c>
      <c r="U25" s="3">
        <v>4</v>
      </c>
      <c r="V25" s="3">
        <v>4</v>
      </c>
      <c r="W25" s="1">
        <v>10</v>
      </c>
      <c r="X25" s="1" t="s">
        <v>195</v>
      </c>
      <c r="Y25" s="1" t="s">
        <v>68</v>
      </c>
      <c r="Z25" s="1">
        <v>8</v>
      </c>
      <c r="AA25" s="1" t="s">
        <v>196</v>
      </c>
      <c r="AB25" s="2" t="s">
        <v>197</v>
      </c>
      <c r="AC25" s="2"/>
      <c r="AD25" s="2"/>
    </row>
    <row r="26" spans="1:30" ht="21" customHeight="1">
      <c r="A26" s="1">
        <v>24</v>
      </c>
      <c r="B26" s="4" t="s">
        <v>4</v>
      </c>
      <c r="C26" s="11">
        <v>45</v>
      </c>
      <c r="D26" s="1">
        <v>7</v>
      </c>
      <c r="E26" s="1">
        <v>30</v>
      </c>
      <c r="F26" s="1">
        <v>6</v>
      </c>
      <c r="G26" s="1">
        <v>10</v>
      </c>
      <c r="H26" s="1" t="s">
        <v>178</v>
      </c>
      <c r="I26" s="1">
        <v>0</v>
      </c>
      <c r="J26" s="1" t="s">
        <v>91</v>
      </c>
      <c r="K26" s="1" t="s">
        <v>3431</v>
      </c>
      <c r="L26" s="1">
        <v>0</v>
      </c>
      <c r="M26" s="1" t="s">
        <v>164</v>
      </c>
      <c r="N26" s="1" t="s">
        <v>164</v>
      </c>
      <c r="O26" s="1" t="s">
        <v>164</v>
      </c>
      <c r="R26" s="1" t="s">
        <v>77</v>
      </c>
      <c r="S26" s="1" t="s">
        <v>30</v>
      </c>
      <c r="T26" s="1" t="s">
        <v>54</v>
      </c>
      <c r="U26" s="3">
        <v>3</v>
      </c>
      <c r="V26" s="3">
        <v>4</v>
      </c>
      <c r="W26" s="1">
        <v>7</v>
      </c>
      <c r="X26" s="1" t="s">
        <v>198</v>
      </c>
      <c r="Y26" s="1" t="s">
        <v>68</v>
      </c>
      <c r="Z26" s="1">
        <v>9</v>
      </c>
      <c r="AA26" s="1" t="s">
        <v>199</v>
      </c>
      <c r="AB26" s="2" t="s">
        <v>200</v>
      </c>
      <c r="AC26" s="2" t="s">
        <v>201</v>
      </c>
      <c r="AD26" s="2"/>
    </row>
    <row r="27" spans="1:30" ht="21" customHeight="1">
      <c r="A27" s="1">
        <v>32</v>
      </c>
      <c r="B27" s="4" t="s">
        <v>3752</v>
      </c>
      <c r="C27" s="11">
        <v>35</v>
      </c>
      <c r="D27" s="1">
        <v>7</v>
      </c>
      <c r="E27" s="1">
        <v>100</v>
      </c>
      <c r="F27" s="1">
        <v>10</v>
      </c>
      <c r="G27" s="1">
        <v>1</v>
      </c>
      <c r="H27" s="1" t="s">
        <v>61</v>
      </c>
      <c r="I27" s="1">
        <v>1</v>
      </c>
      <c r="J27" s="1" t="s">
        <v>48</v>
      </c>
      <c r="K27" s="1" t="s">
        <v>3435</v>
      </c>
      <c r="L27" s="1">
        <v>1</v>
      </c>
      <c r="M27" s="1" t="s">
        <v>3502</v>
      </c>
      <c r="N27" s="1" t="s">
        <v>3531</v>
      </c>
      <c r="O27" s="1" t="s">
        <v>3589</v>
      </c>
      <c r="P27" s="1">
        <v>7</v>
      </c>
      <c r="R27" s="1" t="s">
        <v>77</v>
      </c>
      <c r="S27" s="1" t="s">
        <v>29</v>
      </c>
      <c r="T27" s="1" t="s">
        <v>66</v>
      </c>
      <c r="U27" s="3">
        <v>4</v>
      </c>
      <c r="V27" s="3">
        <v>15</v>
      </c>
      <c r="W27" s="1">
        <v>20</v>
      </c>
      <c r="X27" s="1" t="s">
        <v>237</v>
      </c>
      <c r="Y27" s="1" t="s">
        <v>68</v>
      </c>
      <c r="Z27" s="1">
        <v>10</v>
      </c>
      <c r="AA27" s="1" t="s">
        <v>238</v>
      </c>
      <c r="AB27" s="1" t="s">
        <v>239</v>
      </c>
      <c r="AC27" s="1" t="s">
        <v>107</v>
      </c>
    </row>
    <row r="28" spans="1:30" ht="22" customHeight="1">
      <c r="A28" s="1">
        <v>26</v>
      </c>
      <c r="B28" s="4" t="s">
        <v>4</v>
      </c>
      <c r="C28" s="11">
        <v>38</v>
      </c>
      <c r="D28" s="1">
        <v>8</v>
      </c>
      <c r="E28" s="1">
        <v>30</v>
      </c>
      <c r="F28" s="1">
        <v>14</v>
      </c>
      <c r="G28" s="1">
        <v>20</v>
      </c>
      <c r="H28" s="1" t="s">
        <v>124</v>
      </c>
      <c r="I28" s="1">
        <v>0</v>
      </c>
      <c r="J28" s="1" t="s">
        <v>3779</v>
      </c>
      <c r="K28" s="1" t="s">
        <v>3431</v>
      </c>
      <c r="L28" s="1">
        <v>1</v>
      </c>
      <c r="M28" s="1" t="s">
        <v>3503</v>
      </c>
      <c r="N28" s="1" t="s">
        <v>3531</v>
      </c>
      <c r="O28" s="1" t="s">
        <v>3591</v>
      </c>
      <c r="P28" s="1">
        <v>15</v>
      </c>
      <c r="Q28" s="1" t="s">
        <v>210</v>
      </c>
      <c r="R28" s="1" t="s">
        <v>53</v>
      </c>
      <c r="S28" s="1" t="s">
        <v>33</v>
      </c>
      <c r="U28" s="3">
        <v>0</v>
      </c>
      <c r="V28" s="3">
        <v>0</v>
      </c>
      <c r="Y28" s="1" t="s">
        <v>58</v>
      </c>
      <c r="Z28" s="1">
        <v>8</v>
      </c>
      <c r="AA28" s="1" t="s">
        <v>211</v>
      </c>
      <c r="AB28" s="2" t="s">
        <v>212</v>
      </c>
      <c r="AC28" s="2" t="s">
        <v>213</v>
      </c>
      <c r="AD28" s="2"/>
    </row>
    <row r="29" spans="1:30" ht="22" customHeight="1">
      <c r="A29" s="1">
        <v>27</v>
      </c>
      <c r="B29" s="4" t="s">
        <v>0</v>
      </c>
      <c r="C29" s="11">
        <v>34</v>
      </c>
      <c r="D29" s="1">
        <v>7</v>
      </c>
      <c r="E29" s="1">
        <v>30</v>
      </c>
      <c r="F29" s="1">
        <v>10</v>
      </c>
      <c r="G29" s="1">
        <v>2</v>
      </c>
      <c r="H29" s="1" t="s">
        <v>214</v>
      </c>
      <c r="I29" s="1">
        <v>1</v>
      </c>
      <c r="J29" s="1" t="s">
        <v>62</v>
      </c>
      <c r="K29" s="1" t="s">
        <v>3433</v>
      </c>
      <c r="L29" s="1">
        <v>1</v>
      </c>
      <c r="M29" s="1" t="s">
        <v>3498</v>
      </c>
      <c r="N29" s="1" t="s">
        <v>3528</v>
      </c>
      <c r="O29" s="1" t="s">
        <v>3590</v>
      </c>
      <c r="P29" s="1">
        <v>8</v>
      </c>
      <c r="Q29" s="1" t="s">
        <v>215</v>
      </c>
      <c r="R29" s="1" t="s">
        <v>77</v>
      </c>
      <c r="S29" s="1" t="s">
        <v>28</v>
      </c>
      <c r="T29" s="1" t="s">
        <v>66</v>
      </c>
      <c r="U29" s="3">
        <v>6</v>
      </c>
      <c r="V29" s="3">
        <v>5</v>
      </c>
      <c r="W29" s="1">
        <v>500</v>
      </c>
      <c r="X29" s="1" t="s">
        <v>216</v>
      </c>
      <c r="Y29" s="1" t="s">
        <v>68</v>
      </c>
      <c r="Z29" s="1">
        <v>7</v>
      </c>
      <c r="AA29" s="1" t="s">
        <v>217</v>
      </c>
      <c r="AB29" s="1" t="s">
        <v>218</v>
      </c>
      <c r="AC29" s="1" t="s">
        <v>219</v>
      </c>
    </row>
    <row r="30" spans="1:30" ht="22" customHeight="1">
      <c r="A30" s="1">
        <v>28</v>
      </c>
      <c r="B30" s="4" t="s">
        <v>3751</v>
      </c>
      <c r="C30" s="11">
        <v>40</v>
      </c>
      <c r="D30" s="1">
        <v>6</v>
      </c>
      <c r="E30" s="1">
        <v>40</v>
      </c>
      <c r="F30" s="1">
        <v>9</v>
      </c>
      <c r="G30" s="1">
        <v>6</v>
      </c>
      <c r="H30" s="1" t="s">
        <v>95</v>
      </c>
      <c r="I30" s="1">
        <v>0</v>
      </c>
      <c r="J30" s="1" t="s">
        <v>3779</v>
      </c>
      <c r="K30" s="1" t="s">
        <v>3431</v>
      </c>
      <c r="L30" s="1">
        <v>1</v>
      </c>
      <c r="M30" s="1" t="s">
        <v>3502</v>
      </c>
      <c r="N30" s="1" t="s">
        <v>3528</v>
      </c>
      <c r="O30" s="1" t="s">
        <v>3592</v>
      </c>
      <c r="P30" s="1">
        <v>11</v>
      </c>
      <c r="Q30" s="1" t="s">
        <v>221</v>
      </c>
      <c r="R30" s="1" t="s">
        <v>77</v>
      </c>
      <c r="S30" s="1" t="s">
        <v>30</v>
      </c>
      <c r="T30" s="1" t="s">
        <v>54</v>
      </c>
      <c r="U30" s="3">
        <v>4</v>
      </c>
      <c r="V30" s="3">
        <v>2</v>
      </c>
      <c r="W30" s="1">
        <v>2</v>
      </c>
      <c r="X30" s="1" t="s">
        <v>222</v>
      </c>
      <c r="Y30" s="1" t="s">
        <v>68</v>
      </c>
      <c r="Z30" s="1">
        <v>10</v>
      </c>
      <c r="AA30" s="1" t="s">
        <v>223</v>
      </c>
      <c r="AB30" s="1" t="s">
        <v>224</v>
      </c>
    </row>
    <row r="31" spans="1:30" ht="22" customHeight="1">
      <c r="A31" s="1">
        <v>29</v>
      </c>
      <c r="B31" s="4" t="s">
        <v>3752</v>
      </c>
      <c r="C31" s="11">
        <v>28</v>
      </c>
      <c r="D31" s="1">
        <v>6</v>
      </c>
      <c r="E31" s="1">
        <v>0</v>
      </c>
      <c r="F31" s="1">
        <v>9</v>
      </c>
      <c r="G31" s="1">
        <v>3</v>
      </c>
      <c r="H31" s="1" t="s">
        <v>47</v>
      </c>
      <c r="I31" s="1">
        <v>1</v>
      </c>
      <c r="J31" s="1" t="s">
        <v>113</v>
      </c>
      <c r="K31" s="1" t="s">
        <v>3433</v>
      </c>
      <c r="L31" s="1">
        <v>1</v>
      </c>
      <c r="M31" s="1" t="s">
        <v>3502</v>
      </c>
      <c r="N31" s="1" t="s">
        <v>3528</v>
      </c>
      <c r="O31" s="1" t="s">
        <v>3586</v>
      </c>
      <c r="P31" s="1">
        <v>4</v>
      </c>
      <c r="Q31" s="1" t="s">
        <v>225</v>
      </c>
      <c r="R31" s="1" t="s">
        <v>53</v>
      </c>
      <c r="S31" s="1" t="s">
        <v>30</v>
      </c>
      <c r="T31" s="1" t="s">
        <v>66</v>
      </c>
      <c r="U31" s="3">
        <v>4</v>
      </c>
      <c r="V31" s="3">
        <v>4</v>
      </c>
      <c r="W31" s="1">
        <v>6</v>
      </c>
      <c r="X31" s="1" t="s">
        <v>226</v>
      </c>
      <c r="Y31" s="1" t="s">
        <v>68</v>
      </c>
      <c r="Z31" s="1">
        <v>10</v>
      </c>
      <c r="AA31" s="1" t="s">
        <v>227</v>
      </c>
      <c r="AB31" s="1" t="s">
        <v>228</v>
      </c>
    </row>
    <row r="32" spans="1:30" ht="22" customHeight="1">
      <c r="A32" s="1">
        <v>30</v>
      </c>
      <c r="B32" s="4" t="s">
        <v>0</v>
      </c>
      <c r="C32" s="11">
        <v>36</v>
      </c>
      <c r="D32" s="1">
        <v>7</v>
      </c>
      <c r="E32" s="1">
        <v>150</v>
      </c>
      <c r="F32" s="1">
        <v>6</v>
      </c>
      <c r="G32" s="1">
        <v>5</v>
      </c>
      <c r="H32" s="1" t="s">
        <v>90</v>
      </c>
      <c r="I32" s="1">
        <v>0</v>
      </c>
      <c r="J32" s="1" t="s">
        <v>62</v>
      </c>
      <c r="K32" s="1" t="s">
        <v>3431</v>
      </c>
      <c r="L32" s="1">
        <v>1</v>
      </c>
      <c r="M32" s="1" t="s">
        <v>3502</v>
      </c>
      <c r="N32" s="1" t="s">
        <v>3528</v>
      </c>
      <c r="O32" s="1" t="s">
        <v>3593</v>
      </c>
      <c r="P32" s="1">
        <v>12</v>
      </c>
      <c r="R32" s="1" t="s">
        <v>77</v>
      </c>
      <c r="S32" s="1" t="s">
        <v>30</v>
      </c>
      <c r="T32" s="1" t="s">
        <v>78</v>
      </c>
      <c r="U32" s="3">
        <v>6</v>
      </c>
      <c r="V32" s="3">
        <v>4</v>
      </c>
      <c r="W32" s="1">
        <v>8</v>
      </c>
      <c r="X32" s="1" t="s">
        <v>230</v>
      </c>
      <c r="Y32" s="1" t="s">
        <v>68</v>
      </c>
      <c r="Z32" s="1">
        <v>7</v>
      </c>
      <c r="AA32" s="1" t="s">
        <v>231</v>
      </c>
    </row>
    <row r="33" spans="1:29" ht="22" customHeight="1">
      <c r="A33" s="1">
        <v>31</v>
      </c>
      <c r="B33" s="4" t="s">
        <v>3747</v>
      </c>
      <c r="C33" s="11">
        <v>40</v>
      </c>
      <c r="D33" s="1">
        <v>8</v>
      </c>
      <c r="E33" s="1">
        <v>0</v>
      </c>
      <c r="F33" s="1">
        <v>10</v>
      </c>
      <c r="G33" s="1">
        <v>20</v>
      </c>
      <c r="H33" s="1" t="s">
        <v>47</v>
      </c>
      <c r="I33" s="1">
        <v>1</v>
      </c>
      <c r="J33" s="1" t="s">
        <v>48</v>
      </c>
      <c r="K33" s="1" t="s">
        <v>3432</v>
      </c>
      <c r="L33" s="1">
        <v>1</v>
      </c>
      <c r="M33" s="1" t="s">
        <v>3502</v>
      </c>
      <c r="N33" s="1" t="s">
        <v>3529</v>
      </c>
      <c r="O33" s="1" t="s">
        <v>3586</v>
      </c>
      <c r="P33" s="1">
        <v>10</v>
      </c>
      <c r="Q33" s="1" t="s">
        <v>232</v>
      </c>
      <c r="R33" s="1" t="s">
        <v>77</v>
      </c>
      <c r="S33" s="1" t="s">
        <v>3671</v>
      </c>
      <c r="T33" s="1" t="s">
        <v>54</v>
      </c>
      <c r="U33" s="3">
        <v>15</v>
      </c>
      <c r="V33" s="3">
        <v>15</v>
      </c>
      <c r="W33" s="1">
        <v>20</v>
      </c>
      <c r="X33" s="1" t="s">
        <v>233</v>
      </c>
      <c r="Y33" s="1" t="s">
        <v>68</v>
      </c>
      <c r="Z33" s="1">
        <v>8</v>
      </c>
      <c r="AA33" s="1" t="s">
        <v>234</v>
      </c>
      <c r="AB33" s="1" t="s">
        <v>235</v>
      </c>
    </row>
    <row r="34" spans="1:29" ht="22" customHeight="1">
      <c r="A34" s="1">
        <v>74</v>
      </c>
      <c r="B34" s="4" t="s">
        <v>3752</v>
      </c>
      <c r="C34" s="11">
        <v>29</v>
      </c>
      <c r="D34" s="1">
        <v>6</v>
      </c>
      <c r="E34" s="1">
        <v>0</v>
      </c>
      <c r="F34" s="1">
        <v>6</v>
      </c>
      <c r="G34" s="1">
        <v>5</v>
      </c>
      <c r="H34" s="1" t="s">
        <v>61</v>
      </c>
      <c r="I34" s="1">
        <v>0</v>
      </c>
      <c r="J34" s="1" t="s">
        <v>48</v>
      </c>
      <c r="K34" s="1" t="s">
        <v>3432</v>
      </c>
      <c r="L34" s="1">
        <v>1</v>
      </c>
      <c r="M34" s="1" t="s">
        <v>3502</v>
      </c>
      <c r="N34" s="1" t="s">
        <v>3528</v>
      </c>
      <c r="O34" s="1" t="s">
        <v>3586</v>
      </c>
      <c r="P34" s="1">
        <v>3</v>
      </c>
      <c r="Q34" s="1" t="s">
        <v>444</v>
      </c>
      <c r="R34" s="1" t="s">
        <v>53</v>
      </c>
      <c r="S34" s="1" t="s">
        <v>28</v>
      </c>
      <c r="T34" s="1" t="s">
        <v>66</v>
      </c>
      <c r="U34" s="3">
        <v>3</v>
      </c>
      <c r="V34" s="3">
        <v>3</v>
      </c>
      <c r="W34" s="1">
        <v>30</v>
      </c>
      <c r="X34" s="1" t="s">
        <v>445</v>
      </c>
      <c r="Y34" s="1" t="s">
        <v>68</v>
      </c>
      <c r="Z34" s="1">
        <v>8</v>
      </c>
      <c r="AA34" s="1" t="s">
        <v>446</v>
      </c>
      <c r="AB34" s="1" t="s">
        <v>447</v>
      </c>
    </row>
    <row r="35" spans="1:29" ht="22" customHeight="1">
      <c r="A35" s="1">
        <v>33</v>
      </c>
      <c r="B35" s="4" t="s">
        <v>3749</v>
      </c>
      <c r="C35" s="11">
        <v>24</v>
      </c>
      <c r="D35" s="1">
        <v>6</v>
      </c>
      <c r="E35" s="1">
        <v>120</v>
      </c>
      <c r="F35" s="1">
        <v>16</v>
      </c>
      <c r="G35" s="1">
        <v>2</v>
      </c>
      <c r="H35" s="1" t="s">
        <v>90</v>
      </c>
      <c r="I35" s="1">
        <v>0</v>
      </c>
      <c r="J35" s="1" t="s">
        <v>48</v>
      </c>
      <c r="K35" s="1" t="s">
        <v>3433</v>
      </c>
      <c r="L35" s="1">
        <v>0</v>
      </c>
      <c r="M35" s="1" t="s">
        <v>164</v>
      </c>
      <c r="N35" s="1" t="s">
        <v>164</v>
      </c>
      <c r="O35" s="1" t="s">
        <v>164</v>
      </c>
      <c r="R35" s="1" t="s">
        <v>150</v>
      </c>
      <c r="S35" s="1" t="s">
        <v>28</v>
      </c>
      <c r="T35" s="1" t="s">
        <v>66</v>
      </c>
      <c r="U35" s="3">
        <v>6</v>
      </c>
      <c r="V35" s="3">
        <v>6</v>
      </c>
      <c r="W35" s="1">
        <v>60</v>
      </c>
      <c r="X35" s="1" t="s">
        <v>240</v>
      </c>
      <c r="Y35" s="1" t="s">
        <v>58</v>
      </c>
      <c r="Z35" s="1">
        <v>9</v>
      </c>
      <c r="AA35" s="1" t="s">
        <v>241</v>
      </c>
      <c r="AB35" s="1" t="s">
        <v>242</v>
      </c>
    </row>
    <row r="36" spans="1:29" ht="22" customHeight="1">
      <c r="A36" s="1">
        <v>34</v>
      </c>
      <c r="B36" s="4" t="s">
        <v>3753</v>
      </c>
      <c r="C36" s="11">
        <v>29</v>
      </c>
      <c r="D36" s="1">
        <v>7</v>
      </c>
      <c r="E36" s="1">
        <v>70</v>
      </c>
      <c r="F36" s="1">
        <v>5</v>
      </c>
      <c r="G36" s="1">
        <v>5</v>
      </c>
      <c r="H36" s="1" t="s">
        <v>90</v>
      </c>
      <c r="I36" s="1">
        <v>0</v>
      </c>
      <c r="J36" s="1" t="s">
        <v>3779</v>
      </c>
      <c r="K36" s="1" t="s">
        <v>3432</v>
      </c>
      <c r="L36" s="1">
        <v>1</v>
      </c>
      <c r="M36" s="1" t="s">
        <v>3504</v>
      </c>
      <c r="N36" s="1" t="s">
        <v>3527</v>
      </c>
      <c r="O36" s="1" t="s">
        <v>3594</v>
      </c>
      <c r="P36" s="1">
        <v>1</v>
      </c>
      <c r="Q36" s="1" t="s">
        <v>244</v>
      </c>
      <c r="R36" s="1" t="s">
        <v>77</v>
      </c>
      <c r="S36" s="1" t="s">
        <v>3672</v>
      </c>
      <c r="T36" s="1" t="s">
        <v>66</v>
      </c>
      <c r="U36" s="3">
        <v>3</v>
      </c>
      <c r="V36" s="3">
        <v>2</v>
      </c>
      <c r="W36" s="1">
        <v>15</v>
      </c>
      <c r="X36" s="1" t="s">
        <v>245</v>
      </c>
      <c r="Y36" s="1" t="s">
        <v>68</v>
      </c>
      <c r="Z36" s="1">
        <v>8</v>
      </c>
      <c r="AA36" s="1" t="s">
        <v>246</v>
      </c>
      <c r="AB36" s="1" t="s">
        <v>247</v>
      </c>
    </row>
    <row r="37" spans="1:29" ht="24" customHeight="1">
      <c r="A37" s="1">
        <v>35</v>
      </c>
      <c r="B37" s="4" t="s">
        <v>1</v>
      </c>
      <c r="C37" s="11">
        <v>42</v>
      </c>
      <c r="D37" s="1">
        <v>6</v>
      </c>
      <c r="E37" s="1">
        <v>90</v>
      </c>
      <c r="F37" s="1">
        <v>6</v>
      </c>
      <c r="G37" s="1">
        <v>2</v>
      </c>
      <c r="H37" s="1" t="s">
        <v>82</v>
      </c>
      <c r="I37" s="1">
        <v>0</v>
      </c>
      <c r="J37" s="1" t="s">
        <v>91</v>
      </c>
      <c r="K37" s="1" t="s">
        <v>3433</v>
      </c>
      <c r="L37" s="1">
        <v>1</v>
      </c>
      <c r="M37" s="1" t="s">
        <v>3499</v>
      </c>
      <c r="N37" s="1" t="s">
        <v>3536</v>
      </c>
      <c r="O37" s="1" t="s">
        <v>3586</v>
      </c>
      <c r="P37" s="1">
        <v>6</v>
      </c>
      <c r="Q37" s="1" t="s">
        <v>249</v>
      </c>
      <c r="R37" s="1" t="s">
        <v>77</v>
      </c>
      <c r="S37" s="1" t="s">
        <v>29</v>
      </c>
      <c r="T37" s="1" t="s">
        <v>66</v>
      </c>
      <c r="U37" s="3">
        <v>5</v>
      </c>
      <c r="V37" s="3">
        <v>5</v>
      </c>
      <c r="W37" s="1">
        <v>5</v>
      </c>
      <c r="X37" s="1" t="s">
        <v>250</v>
      </c>
      <c r="Y37" s="1" t="s">
        <v>68</v>
      </c>
      <c r="Z37" s="1">
        <v>8</v>
      </c>
      <c r="AA37" s="1" t="s">
        <v>251</v>
      </c>
      <c r="AB37" s="1" t="s">
        <v>252</v>
      </c>
      <c r="AC37" s="1" t="s">
        <v>253</v>
      </c>
    </row>
    <row r="38" spans="1:29" ht="24" customHeight="1">
      <c r="A38" s="1">
        <v>36</v>
      </c>
      <c r="B38" s="4" t="s">
        <v>4</v>
      </c>
      <c r="C38" s="11">
        <v>43</v>
      </c>
      <c r="D38" s="1">
        <v>7</v>
      </c>
      <c r="E38" s="1">
        <v>50</v>
      </c>
      <c r="F38" s="1">
        <v>8</v>
      </c>
      <c r="G38" s="1">
        <v>1</v>
      </c>
      <c r="H38" s="1" t="s">
        <v>95</v>
      </c>
      <c r="I38" s="1">
        <v>0</v>
      </c>
      <c r="J38" s="1" t="s">
        <v>91</v>
      </c>
      <c r="K38" s="1" t="s">
        <v>3433</v>
      </c>
      <c r="L38" s="1">
        <v>1</v>
      </c>
      <c r="M38" s="1" t="s">
        <v>3502</v>
      </c>
      <c r="N38" s="1" t="s">
        <v>3528</v>
      </c>
      <c r="O38" s="1" t="s">
        <v>3586</v>
      </c>
      <c r="P38" s="1">
        <v>22</v>
      </c>
      <c r="Q38" s="1" t="s">
        <v>254</v>
      </c>
      <c r="R38" s="1" t="s">
        <v>53</v>
      </c>
      <c r="S38" s="1" t="s">
        <v>28</v>
      </c>
      <c r="T38" s="1" t="s">
        <v>78</v>
      </c>
      <c r="U38" s="3">
        <v>4</v>
      </c>
      <c r="V38" s="3">
        <v>6</v>
      </c>
      <c r="W38" s="1">
        <v>12</v>
      </c>
      <c r="X38" s="1" t="s">
        <v>255</v>
      </c>
      <c r="Y38" s="1" t="s">
        <v>58</v>
      </c>
      <c r="Z38" s="1">
        <v>10</v>
      </c>
      <c r="AA38" s="1" t="s">
        <v>256</v>
      </c>
      <c r="AB38" s="1" t="s">
        <v>257</v>
      </c>
    </row>
    <row r="39" spans="1:29" ht="24" customHeight="1">
      <c r="A39" s="1">
        <v>37</v>
      </c>
      <c r="B39" s="4" t="s">
        <v>3748</v>
      </c>
      <c r="C39" s="11">
        <v>29</v>
      </c>
      <c r="D39" s="1">
        <v>6</v>
      </c>
      <c r="E39" s="1">
        <v>60</v>
      </c>
      <c r="F39" s="1">
        <v>8</v>
      </c>
      <c r="G39" s="1">
        <v>5</v>
      </c>
      <c r="H39" s="1" t="s">
        <v>214</v>
      </c>
      <c r="I39" s="1">
        <v>1</v>
      </c>
      <c r="J39" s="1" t="s">
        <v>131</v>
      </c>
      <c r="K39" s="1" t="s">
        <v>3430</v>
      </c>
      <c r="L39" s="1">
        <v>1</v>
      </c>
      <c r="M39" s="1" t="s">
        <v>3499</v>
      </c>
      <c r="N39" s="1" t="s">
        <v>3531</v>
      </c>
      <c r="O39" s="1" t="s">
        <v>3586</v>
      </c>
      <c r="P39" s="1">
        <v>3</v>
      </c>
      <c r="Q39" s="1" t="s">
        <v>188</v>
      </c>
      <c r="R39" s="1" t="s">
        <v>77</v>
      </c>
      <c r="S39" s="1" t="s">
        <v>28</v>
      </c>
      <c r="T39" s="1" t="s">
        <v>54</v>
      </c>
      <c r="U39" s="3">
        <v>6</v>
      </c>
      <c r="V39" s="3">
        <v>6</v>
      </c>
      <c r="W39" s="1">
        <v>6</v>
      </c>
      <c r="X39" s="1" t="s">
        <v>258</v>
      </c>
      <c r="Y39" s="1" t="s">
        <v>68</v>
      </c>
      <c r="Z39" s="1">
        <v>10</v>
      </c>
      <c r="AA39" s="1" t="s">
        <v>259</v>
      </c>
      <c r="AC39" s="1" t="s">
        <v>260</v>
      </c>
    </row>
    <row r="40" spans="1:29" ht="24" customHeight="1">
      <c r="A40" s="1">
        <v>38</v>
      </c>
      <c r="B40" s="4" t="s">
        <v>3750</v>
      </c>
      <c r="C40" s="11">
        <v>40</v>
      </c>
      <c r="D40" s="1">
        <v>6</v>
      </c>
      <c r="E40" s="1">
        <v>50</v>
      </c>
      <c r="F40" s="1">
        <v>7</v>
      </c>
      <c r="G40" s="1">
        <v>2</v>
      </c>
      <c r="H40" s="1" t="s">
        <v>214</v>
      </c>
      <c r="I40" s="1">
        <v>0</v>
      </c>
      <c r="J40" s="1" t="s">
        <v>91</v>
      </c>
      <c r="K40" s="1" t="s">
        <v>3430</v>
      </c>
      <c r="L40" s="1">
        <v>1</v>
      </c>
      <c r="M40" s="1" t="s">
        <v>3489</v>
      </c>
      <c r="N40" s="1" t="s">
        <v>3527</v>
      </c>
      <c r="O40" s="1" t="s">
        <v>3595</v>
      </c>
      <c r="P40" s="1">
        <v>3</v>
      </c>
      <c r="Q40" s="1" t="s">
        <v>262</v>
      </c>
      <c r="R40" s="1" t="s">
        <v>77</v>
      </c>
      <c r="S40" s="1" t="s">
        <v>26</v>
      </c>
      <c r="T40" s="1" t="s">
        <v>54</v>
      </c>
      <c r="U40" s="3">
        <v>6</v>
      </c>
      <c r="V40" s="3">
        <v>3</v>
      </c>
      <c r="W40" s="1">
        <v>5</v>
      </c>
      <c r="X40" s="1" t="s">
        <v>263</v>
      </c>
      <c r="Y40" s="1" t="s">
        <v>68</v>
      </c>
      <c r="Z40" s="1">
        <v>10</v>
      </c>
      <c r="AA40" s="1" t="s">
        <v>264</v>
      </c>
      <c r="AB40" s="1" t="s">
        <v>33</v>
      </c>
      <c r="AC40" s="1" t="s">
        <v>265</v>
      </c>
    </row>
    <row r="41" spans="1:29" ht="24" customHeight="1">
      <c r="A41" s="1">
        <v>39</v>
      </c>
      <c r="B41" s="4" t="s">
        <v>2</v>
      </c>
      <c r="C41" s="11">
        <v>24</v>
      </c>
      <c r="D41" s="1">
        <v>8</v>
      </c>
      <c r="E41" s="1">
        <v>60</v>
      </c>
      <c r="F41" s="1">
        <v>9</v>
      </c>
      <c r="G41" s="1">
        <v>6</v>
      </c>
      <c r="H41" s="1" t="s">
        <v>214</v>
      </c>
      <c r="I41" s="1">
        <v>0</v>
      </c>
      <c r="J41" s="1" t="s">
        <v>91</v>
      </c>
      <c r="K41" s="1" t="s">
        <v>3432</v>
      </c>
      <c r="L41" s="1">
        <v>0</v>
      </c>
      <c r="M41" s="1" t="s">
        <v>164</v>
      </c>
      <c r="N41" s="1" t="s">
        <v>164</v>
      </c>
      <c r="O41" s="1" t="s">
        <v>164</v>
      </c>
      <c r="R41" s="1" t="s">
        <v>150</v>
      </c>
      <c r="S41" s="1" t="s">
        <v>28</v>
      </c>
      <c r="T41" s="1" t="s">
        <v>66</v>
      </c>
      <c r="U41" s="3">
        <v>5</v>
      </c>
      <c r="V41" s="3">
        <v>5</v>
      </c>
      <c r="W41" s="1">
        <v>24</v>
      </c>
      <c r="X41" s="1" t="s">
        <v>266</v>
      </c>
      <c r="Y41" s="1" t="s">
        <v>58</v>
      </c>
      <c r="Z41" s="1">
        <v>9</v>
      </c>
      <c r="AA41" s="1" t="s">
        <v>267</v>
      </c>
      <c r="AB41" s="1" t="s">
        <v>268</v>
      </c>
      <c r="AC41" s="1" t="s">
        <v>269</v>
      </c>
    </row>
    <row r="42" spans="1:29" ht="24" customHeight="1">
      <c r="A42" s="1">
        <v>40</v>
      </c>
      <c r="B42" s="4" t="s">
        <v>0</v>
      </c>
      <c r="C42" s="11">
        <v>33</v>
      </c>
      <c r="D42" s="1">
        <v>8</v>
      </c>
      <c r="E42" s="1">
        <v>150</v>
      </c>
      <c r="F42" s="1">
        <v>8</v>
      </c>
      <c r="G42" s="1">
        <v>6</v>
      </c>
      <c r="H42" s="1" t="s">
        <v>214</v>
      </c>
      <c r="I42" s="1">
        <v>1</v>
      </c>
      <c r="J42" s="1" t="s">
        <v>48</v>
      </c>
      <c r="K42" s="1" t="s">
        <v>3430</v>
      </c>
      <c r="L42" s="1">
        <v>1</v>
      </c>
      <c r="M42" s="1" t="s">
        <v>3504</v>
      </c>
      <c r="N42" s="1" t="s">
        <v>3528</v>
      </c>
      <c r="O42" s="1" t="s">
        <v>3590</v>
      </c>
      <c r="P42" s="1">
        <v>7</v>
      </c>
      <c r="Q42" s="1" t="s">
        <v>270</v>
      </c>
      <c r="R42" s="1" t="s">
        <v>53</v>
      </c>
      <c r="S42" s="1" t="s">
        <v>3674</v>
      </c>
      <c r="T42" s="1" t="s">
        <v>66</v>
      </c>
      <c r="U42" s="3">
        <v>6</v>
      </c>
      <c r="V42" s="3">
        <v>6</v>
      </c>
      <c r="W42" s="1">
        <v>12</v>
      </c>
      <c r="X42" s="1" t="s">
        <v>271</v>
      </c>
      <c r="Y42" s="1" t="s">
        <v>68</v>
      </c>
      <c r="Z42" s="1">
        <v>10</v>
      </c>
      <c r="AA42" s="1" t="s">
        <v>272</v>
      </c>
    </row>
    <row r="43" spans="1:29" ht="24" customHeight="1">
      <c r="A43" s="1">
        <v>41</v>
      </c>
      <c r="B43" s="4" t="s">
        <v>4</v>
      </c>
      <c r="C43" s="11">
        <v>39</v>
      </c>
      <c r="D43" s="1">
        <v>6</v>
      </c>
      <c r="E43" s="1">
        <v>50</v>
      </c>
      <c r="F43" s="1">
        <v>18</v>
      </c>
      <c r="G43" s="1">
        <v>10</v>
      </c>
      <c r="H43" s="1" t="s">
        <v>82</v>
      </c>
      <c r="I43" s="1">
        <v>0</v>
      </c>
      <c r="J43" s="1" t="s">
        <v>48</v>
      </c>
      <c r="K43" s="1" t="s">
        <v>3436</v>
      </c>
      <c r="L43" s="1">
        <v>1</v>
      </c>
      <c r="M43" s="1" t="s">
        <v>3502</v>
      </c>
      <c r="N43" s="1" t="s">
        <v>3527</v>
      </c>
      <c r="O43" s="1" t="s">
        <v>3596</v>
      </c>
      <c r="P43" s="1">
        <v>15</v>
      </c>
      <c r="Q43" s="1" t="s">
        <v>275</v>
      </c>
      <c r="R43" s="1" t="s">
        <v>53</v>
      </c>
      <c r="S43" s="1" t="s">
        <v>3675</v>
      </c>
      <c r="T43" s="1" t="s">
        <v>66</v>
      </c>
      <c r="U43" s="3">
        <v>5</v>
      </c>
      <c r="V43" s="3">
        <v>2</v>
      </c>
      <c r="W43" s="1">
        <v>4</v>
      </c>
      <c r="X43" s="1" t="s">
        <v>276</v>
      </c>
      <c r="Y43" s="1" t="s">
        <v>68</v>
      </c>
      <c r="Z43" s="1">
        <v>10</v>
      </c>
      <c r="AA43" s="1" t="s">
        <v>277</v>
      </c>
      <c r="AB43" s="1" t="s">
        <v>278</v>
      </c>
      <c r="AC43" s="1" t="s">
        <v>279</v>
      </c>
    </row>
    <row r="44" spans="1:29" ht="24" customHeight="1">
      <c r="A44" s="1">
        <v>42</v>
      </c>
      <c r="B44" s="4" t="s">
        <v>0</v>
      </c>
      <c r="D44" s="1">
        <v>6</v>
      </c>
      <c r="E44" s="1">
        <v>30</v>
      </c>
      <c r="F44" s="1">
        <v>10</v>
      </c>
      <c r="G44" s="1">
        <v>5</v>
      </c>
      <c r="H44" s="1" t="s">
        <v>112</v>
      </c>
      <c r="I44" s="1">
        <v>0</v>
      </c>
      <c r="J44" s="1" t="s">
        <v>91</v>
      </c>
      <c r="K44" s="1" t="s">
        <v>3430</v>
      </c>
      <c r="L44" s="1">
        <v>1</v>
      </c>
      <c r="M44" s="1" t="s">
        <v>3504</v>
      </c>
      <c r="N44" s="1" t="s">
        <v>3537</v>
      </c>
      <c r="O44" s="1" t="s">
        <v>3597</v>
      </c>
      <c r="P44" s="1">
        <v>6</v>
      </c>
      <c r="R44" s="1" t="s">
        <v>77</v>
      </c>
      <c r="S44" s="1" t="s">
        <v>3671</v>
      </c>
      <c r="T44" s="1" t="s">
        <v>54</v>
      </c>
      <c r="U44" s="3">
        <v>4</v>
      </c>
      <c r="V44" s="3">
        <v>4</v>
      </c>
      <c r="W44" s="1">
        <v>8</v>
      </c>
      <c r="X44" s="1" t="s">
        <v>282</v>
      </c>
      <c r="Y44" s="1" t="s">
        <v>68</v>
      </c>
      <c r="Z44" s="1">
        <v>7</v>
      </c>
      <c r="AA44" s="1" t="s">
        <v>283</v>
      </c>
      <c r="AB44" s="1" t="s">
        <v>284</v>
      </c>
      <c r="AC44" s="1" t="s">
        <v>285</v>
      </c>
    </row>
    <row r="45" spans="1:29" ht="24" customHeight="1">
      <c r="A45" s="1">
        <v>43</v>
      </c>
      <c r="B45" s="4" t="s">
        <v>3751</v>
      </c>
      <c r="C45" s="11">
        <v>36</v>
      </c>
      <c r="D45" s="1">
        <v>7</v>
      </c>
      <c r="E45" s="1">
        <v>50</v>
      </c>
      <c r="F45" s="1">
        <v>8</v>
      </c>
      <c r="G45" s="1">
        <v>4</v>
      </c>
      <c r="H45" s="1" t="s">
        <v>214</v>
      </c>
      <c r="I45" s="1">
        <v>1</v>
      </c>
      <c r="J45" s="1" t="s">
        <v>48</v>
      </c>
      <c r="K45" s="1" t="s">
        <v>3432</v>
      </c>
      <c r="L45" s="1">
        <v>1</v>
      </c>
      <c r="M45" s="1" t="s">
        <v>3494</v>
      </c>
      <c r="N45" s="1" t="s">
        <v>3527</v>
      </c>
      <c r="O45" s="1" t="s">
        <v>3598</v>
      </c>
      <c r="P45" s="1">
        <v>11</v>
      </c>
      <c r="Q45" s="1" t="s">
        <v>287</v>
      </c>
      <c r="R45" s="1" t="s">
        <v>53</v>
      </c>
      <c r="S45" s="1" t="s">
        <v>26</v>
      </c>
      <c r="T45" s="1" t="s">
        <v>66</v>
      </c>
      <c r="U45" s="3">
        <v>5</v>
      </c>
      <c r="V45" s="3">
        <v>6</v>
      </c>
      <c r="W45" s="1">
        <v>40</v>
      </c>
      <c r="X45" s="2" t="s">
        <v>288</v>
      </c>
      <c r="Y45" s="1" t="s">
        <v>68</v>
      </c>
      <c r="Z45" s="1">
        <v>9</v>
      </c>
      <c r="AA45" s="1" t="s">
        <v>289</v>
      </c>
      <c r="AB45" s="1" t="s">
        <v>290</v>
      </c>
      <c r="AC45" s="1" t="s">
        <v>291</v>
      </c>
    </row>
    <row r="46" spans="1:29" ht="24" customHeight="1">
      <c r="A46" s="1">
        <v>44</v>
      </c>
      <c r="B46" s="4" t="s">
        <v>3754</v>
      </c>
      <c r="C46" s="11">
        <v>28</v>
      </c>
      <c r="D46" s="1">
        <v>8</v>
      </c>
      <c r="E46" s="1">
        <v>120</v>
      </c>
      <c r="F46" s="1">
        <v>12</v>
      </c>
      <c r="G46" s="1">
        <v>10</v>
      </c>
      <c r="H46" s="1" t="s">
        <v>292</v>
      </c>
      <c r="I46" s="1">
        <v>1</v>
      </c>
      <c r="K46" s="1" t="s">
        <v>3433</v>
      </c>
      <c r="L46" s="1">
        <v>1</v>
      </c>
      <c r="M46" s="1" t="s">
        <v>3494</v>
      </c>
      <c r="N46" s="1" t="s">
        <v>3528</v>
      </c>
      <c r="O46" s="1" t="s">
        <v>3599</v>
      </c>
      <c r="P46" s="1">
        <v>3</v>
      </c>
      <c r="Q46" s="1" t="s">
        <v>295</v>
      </c>
      <c r="R46" s="1" t="s">
        <v>53</v>
      </c>
      <c r="S46" s="1" t="s">
        <v>27</v>
      </c>
      <c r="T46" s="1" t="s">
        <v>66</v>
      </c>
      <c r="U46" s="3">
        <v>6</v>
      </c>
      <c r="V46" s="3">
        <v>6</v>
      </c>
      <c r="W46" s="1">
        <v>20</v>
      </c>
      <c r="X46" s="1" t="s">
        <v>296</v>
      </c>
      <c r="Y46" s="1" t="s">
        <v>68</v>
      </c>
      <c r="Z46" s="1">
        <v>10</v>
      </c>
      <c r="AA46" s="1" t="s">
        <v>297</v>
      </c>
      <c r="AC46" s="1" t="s">
        <v>298</v>
      </c>
    </row>
    <row r="47" spans="1:29" ht="24" customHeight="1">
      <c r="A47" s="1">
        <v>45</v>
      </c>
      <c r="B47" s="4" t="s">
        <v>3755</v>
      </c>
      <c r="C47" s="11">
        <v>39</v>
      </c>
      <c r="D47" s="1">
        <v>8</v>
      </c>
      <c r="E47" s="1">
        <v>0</v>
      </c>
      <c r="F47" s="1">
        <v>12</v>
      </c>
      <c r="G47" s="1">
        <v>30</v>
      </c>
      <c r="H47" s="1" t="s">
        <v>95</v>
      </c>
      <c r="I47" s="1">
        <v>1</v>
      </c>
      <c r="J47" s="1" t="s">
        <v>48</v>
      </c>
      <c r="K47" s="1" t="s">
        <v>3430</v>
      </c>
      <c r="L47" s="1">
        <v>1</v>
      </c>
      <c r="M47" s="1" t="s">
        <v>3493</v>
      </c>
      <c r="N47" s="1" t="s">
        <v>3528</v>
      </c>
      <c r="O47" s="1" t="s">
        <v>3600</v>
      </c>
      <c r="P47" s="1">
        <v>1</v>
      </c>
      <c r="Q47" s="1" t="s">
        <v>300</v>
      </c>
      <c r="R47" s="1" t="s">
        <v>53</v>
      </c>
      <c r="S47" s="1" t="s">
        <v>27</v>
      </c>
      <c r="T47" s="1" t="s">
        <v>66</v>
      </c>
      <c r="U47" s="3">
        <v>10</v>
      </c>
      <c r="V47" s="3">
        <v>5</v>
      </c>
      <c r="W47" s="1">
        <v>20</v>
      </c>
      <c r="X47" s="1" t="s">
        <v>301</v>
      </c>
      <c r="Y47" s="1" t="s">
        <v>58</v>
      </c>
      <c r="Z47" s="1">
        <v>6</v>
      </c>
      <c r="AA47" s="1" t="s">
        <v>302</v>
      </c>
      <c r="AB47" s="1" t="s">
        <v>303</v>
      </c>
    </row>
    <row r="48" spans="1:29" ht="24" customHeight="1">
      <c r="A48" s="1">
        <v>46</v>
      </c>
      <c r="B48" s="4" t="s">
        <v>0</v>
      </c>
      <c r="D48" s="1">
        <v>9</v>
      </c>
      <c r="E48" s="1">
        <v>20</v>
      </c>
      <c r="F48" s="1">
        <v>13</v>
      </c>
      <c r="G48" s="1">
        <v>26</v>
      </c>
      <c r="H48" s="1" t="s">
        <v>178</v>
      </c>
      <c r="I48" s="1">
        <v>0</v>
      </c>
      <c r="J48" s="1" t="s">
        <v>62</v>
      </c>
      <c r="K48" s="1" t="s">
        <v>3430</v>
      </c>
      <c r="L48" s="1">
        <v>0</v>
      </c>
      <c r="M48" s="1" t="s">
        <v>164</v>
      </c>
      <c r="N48" s="1" t="s">
        <v>164</v>
      </c>
      <c r="O48" s="1" t="s">
        <v>164</v>
      </c>
      <c r="R48" s="1" t="s">
        <v>77</v>
      </c>
      <c r="S48" s="1" t="s">
        <v>28</v>
      </c>
      <c r="T48" s="1" t="s">
        <v>78</v>
      </c>
      <c r="U48" s="3">
        <v>6</v>
      </c>
      <c r="V48" s="3">
        <v>6</v>
      </c>
      <c r="W48" s="1">
        <v>80</v>
      </c>
      <c r="X48" s="1" t="s">
        <v>304</v>
      </c>
      <c r="Y48" s="1" t="s">
        <v>58</v>
      </c>
      <c r="Z48" s="1">
        <v>7</v>
      </c>
      <c r="AA48" s="1" t="s">
        <v>305</v>
      </c>
      <c r="AB48" s="1" t="s">
        <v>306</v>
      </c>
      <c r="AC48" s="1" t="s">
        <v>307</v>
      </c>
    </row>
    <row r="49" spans="1:29" ht="24" customHeight="1">
      <c r="A49" s="1">
        <v>47</v>
      </c>
      <c r="B49" s="4" t="s">
        <v>4</v>
      </c>
      <c r="C49" s="11">
        <v>42</v>
      </c>
      <c r="D49" s="1">
        <v>6</v>
      </c>
      <c r="E49" s="1">
        <v>20</v>
      </c>
      <c r="F49" s="1">
        <v>16</v>
      </c>
      <c r="G49" s="1">
        <v>10</v>
      </c>
      <c r="H49" s="1" t="s">
        <v>124</v>
      </c>
      <c r="I49" s="1">
        <v>1</v>
      </c>
      <c r="J49" s="1" t="s">
        <v>62</v>
      </c>
      <c r="K49" s="1" t="s">
        <v>3431</v>
      </c>
      <c r="L49" s="1">
        <v>1</v>
      </c>
      <c r="M49" s="1" t="s">
        <v>3504</v>
      </c>
      <c r="N49" s="1" t="s">
        <v>3528</v>
      </c>
      <c r="O49" s="1" t="s">
        <v>3584</v>
      </c>
      <c r="P49" s="1">
        <v>12</v>
      </c>
      <c r="Q49" s="1" t="s">
        <v>308</v>
      </c>
      <c r="R49" s="1" t="s">
        <v>65</v>
      </c>
      <c r="S49" s="1" t="s">
        <v>30</v>
      </c>
      <c r="T49" s="1" t="s">
        <v>54</v>
      </c>
      <c r="U49" s="3">
        <v>12</v>
      </c>
      <c r="V49" s="3">
        <v>6</v>
      </c>
      <c r="W49" s="1">
        <v>140</v>
      </c>
      <c r="X49" s="1" t="s">
        <v>309</v>
      </c>
      <c r="Y49" s="1" t="s">
        <v>68</v>
      </c>
      <c r="Z49" s="1">
        <v>7</v>
      </c>
      <c r="AA49" s="2" t="s">
        <v>310</v>
      </c>
      <c r="AB49" s="1" t="s">
        <v>311</v>
      </c>
      <c r="AC49" s="1" t="s">
        <v>312</v>
      </c>
    </row>
    <row r="50" spans="1:29" ht="24" customHeight="1">
      <c r="A50" s="1">
        <v>48</v>
      </c>
      <c r="B50" s="4" t="s">
        <v>3750</v>
      </c>
      <c r="C50" s="11">
        <v>29</v>
      </c>
      <c r="D50" s="1">
        <v>7</v>
      </c>
      <c r="E50" s="1">
        <v>40</v>
      </c>
      <c r="F50" s="1">
        <v>15</v>
      </c>
      <c r="G50" s="1">
        <v>12</v>
      </c>
      <c r="H50" s="1" t="s">
        <v>292</v>
      </c>
      <c r="I50" s="1">
        <v>0</v>
      </c>
      <c r="J50" s="1" t="s">
        <v>62</v>
      </c>
      <c r="K50" s="1" t="s">
        <v>3431</v>
      </c>
      <c r="L50" s="1">
        <v>1</v>
      </c>
      <c r="M50" s="1" t="s">
        <v>3504</v>
      </c>
      <c r="N50" s="1" t="s">
        <v>3528</v>
      </c>
      <c r="O50" s="1" t="s">
        <v>3601</v>
      </c>
      <c r="P50" s="1">
        <v>4</v>
      </c>
      <c r="Q50" s="1" t="s">
        <v>314</v>
      </c>
      <c r="R50" s="1" t="s">
        <v>77</v>
      </c>
      <c r="S50" s="1" t="s">
        <v>28</v>
      </c>
      <c r="T50" s="1" t="s">
        <v>66</v>
      </c>
      <c r="U50" s="3">
        <v>4</v>
      </c>
      <c r="V50" s="3">
        <v>2</v>
      </c>
      <c r="W50" s="1">
        <v>10</v>
      </c>
      <c r="X50" s="1" t="s">
        <v>233</v>
      </c>
      <c r="Y50" s="1" t="s">
        <v>68</v>
      </c>
      <c r="Z50" s="1">
        <v>8</v>
      </c>
      <c r="AA50" s="1" t="s">
        <v>315</v>
      </c>
    </row>
    <row r="51" spans="1:29" ht="24" customHeight="1">
      <c r="A51" s="1">
        <v>49</v>
      </c>
      <c r="B51" s="4" t="s">
        <v>3747</v>
      </c>
      <c r="C51" s="11">
        <v>41</v>
      </c>
      <c r="D51" s="1">
        <v>8</v>
      </c>
      <c r="E51" s="1">
        <v>0</v>
      </c>
      <c r="F51" s="1">
        <v>14</v>
      </c>
      <c r="G51" s="1">
        <v>10</v>
      </c>
      <c r="H51" s="1" t="s">
        <v>95</v>
      </c>
      <c r="I51" s="1">
        <v>1</v>
      </c>
      <c r="J51" s="1" t="s">
        <v>91</v>
      </c>
      <c r="K51" s="1" t="s">
        <v>3432</v>
      </c>
      <c r="L51" s="1">
        <v>1</v>
      </c>
      <c r="M51" s="1" t="s">
        <v>3502</v>
      </c>
      <c r="N51" s="1" t="s">
        <v>3528</v>
      </c>
      <c r="O51" s="1" t="s">
        <v>3584</v>
      </c>
      <c r="P51" s="1">
        <v>15</v>
      </c>
      <c r="Q51" s="1" t="s">
        <v>52</v>
      </c>
      <c r="R51" s="1" t="s">
        <v>77</v>
      </c>
      <c r="S51" s="1" t="s">
        <v>3676</v>
      </c>
      <c r="T51" s="1" t="s">
        <v>54</v>
      </c>
      <c r="U51" s="3">
        <v>6</v>
      </c>
      <c r="V51" s="3">
        <v>6</v>
      </c>
      <c r="W51" s="1">
        <v>15</v>
      </c>
      <c r="X51" s="1" t="s">
        <v>317</v>
      </c>
      <c r="Y51" s="1" t="s">
        <v>68</v>
      </c>
      <c r="Z51" s="1">
        <v>10</v>
      </c>
      <c r="AA51" s="1" t="s">
        <v>100</v>
      </c>
      <c r="AB51" s="1" t="s">
        <v>318</v>
      </c>
      <c r="AC51" s="1" t="s">
        <v>319</v>
      </c>
    </row>
    <row r="52" spans="1:29" ht="24" customHeight="1">
      <c r="A52" s="1">
        <v>50</v>
      </c>
      <c r="B52" s="4" t="s">
        <v>1</v>
      </c>
      <c r="C52" s="11">
        <v>47</v>
      </c>
      <c r="D52" s="1">
        <v>7</v>
      </c>
      <c r="E52" s="1">
        <v>120</v>
      </c>
      <c r="F52" s="6"/>
      <c r="G52" s="1">
        <v>20</v>
      </c>
      <c r="H52" s="1" t="s">
        <v>112</v>
      </c>
      <c r="I52" s="1">
        <v>0</v>
      </c>
      <c r="J52" s="1" t="s">
        <v>91</v>
      </c>
      <c r="K52" s="1" t="s">
        <v>3432</v>
      </c>
      <c r="L52" s="1">
        <v>1</v>
      </c>
      <c r="M52" s="1" t="s">
        <v>3491</v>
      </c>
      <c r="N52" s="1" t="s">
        <v>3529</v>
      </c>
      <c r="O52" s="1" t="s">
        <v>3590</v>
      </c>
      <c r="P52" s="1">
        <v>20</v>
      </c>
      <c r="Q52" s="1" t="s">
        <v>320</v>
      </c>
      <c r="R52" s="1" t="s">
        <v>77</v>
      </c>
      <c r="S52" s="1" t="s">
        <v>30</v>
      </c>
      <c r="T52" s="1" t="s">
        <v>66</v>
      </c>
      <c r="U52" s="3">
        <v>4</v>
      </c>
      <c r="V52" s="3">
        <v>4</v>
      </c>
      <c r="W52" s="1">
        <v>10</v>
      </c>
      <c r="X52" s="1" t="s">
        <v>321</v>
      </c>
      <c r="Y52" s="1" t="s">
        <v>68</v>
      </c>
      <c r="Z52" s="1">
        <v>10</v>
      </c>
      <c r="AA52" s="1" t="s">
        <v>322</v>
      </c>
      <c r="AB52" s="1" t="s">
        <v>323</v>
      </c>
      <c r="AC52" s="1" t="s">
        <v>107</v>
      </c>
    </row>
    <row r="53" spans="1:29" ht="24" customHeight="1">
      <c r="A53" s="1">
        <v>51</v>
      </c>
      <c r="B53" s="4" t="s">
        <v>0</v>
      </c>
      <c r="C53" s="11">
        <v>33</v>
      </c>
      <c r="D53" s="1">
        <v>7</v>
      </c>
      <c r="E53" s="1">
        <v>30</v>
      </c>
      <c r="F53" s="1">
        <v>12</v>
      </c>
      <c r="G53" s="1">
        <v>15</v>
      </c>
      <c r="H53" s="1" t="s">
        <v>324</v>
      </c>
      <c r="I53" s="1">
        <v>0</v>
      </c>
      <c r="J53" s="1" t="s">
        <v>48</v>
      </c>
      <c r="K53" s="1" t="s">
        <v>3431</v>
      </c>
      <c r="L53" s="1">
        <v>1</v>
      </c>
      <c r="M53" s="1" t="s">
        <v>3493</v>
      </c>
      <c r="N53" s="1" t="s">
        <v>3538</v>
      </c>
      <c r="O53" s="1" t="s">
        <v>3586</v>
      </c>
      <c r="P53" s="1">
        <v>4</v>
      </c>
      <c r="Q53" s="1" t="s">
        <v>326</v>
      </c>
      <c r="R53" s="1" t="s">
        <v>77</v>
      </c>
      <c r="S53" s="1" t="s">
        <v>28</v>
      </c>
      <c r="T53" s="1" t="s">
        <v>327</v>
      </c>
      <c r="U53" s="3">
        <v>4</v>
      </c>
      <c r="V53" s="3">
        <v>6</v>
      </c>
      <c r="W53" s="1">
        <v>4</v>
      </c>
      <c r="X53" s="1" t="s">
        <v>328</v>
      </c>
      <c r="Y53" s="1" t="s">
        <v>58</v>
      </c>
      <c r="Z53" s="1">
        <v>10</v>
      </c>
      <c r="AA53" s="1" t="s">
        <v>329</v>
      </c>
      <c r="AB53" s="1" t="s">
        <v>330</v>
      </c>
      <c r="AC53" s="1" t="s">
        <v>331</v>
      </c>
    </row>
    <row r="54" spans="1:29" ht="24" customHeight="1">
      <c r="A54" s="1">
        <v>52</v>
      </c>
      <c r="B54" s="4" t="s">
        <v>3756</v>
      </c>
      <c r="C54" s="11">
        <v>24</v>
      </c>
      <c r="D54" s="1">
        <v>6</v>
      </c>
      <c r="E54" s="1">
        <v>180</v>
      </c>
      <c r="F54" s="1">
        <v>9</v>
      </c>
      <c r="G54" s="1">
        <v>10</v>
      </c>
      <c r="H54" s="1" t="s">
        <v>292</v>
      </c>
      <c r="I54" s="1">
        <v>1</v>
      </c>
      <c r="J54" s="1" t="s">
        <v>62</v>
      </c>
      <c r="K54" s="1" t="s">
        <v>3431</v>
      </c>
      <c r="L54" s="1">
        <v>1</v>
      </c>
      <c r="M54" s="1" t="s">
        <v>3502</v>
      </c>
      <c r="N54" s="1" t="s">
        <v>3528</v>
      </c>
      <c r="O54" s="1" t="s">
        <v>3584</v>
      </c>
      <c r="P54" s="1">
        <v>0</v>
      </c>
      <c r="Q54" s="1" t="s">
        <v>332</v>
      </c>
      <c r="R54" s="1" t="s">
        <v>53</v>
      </c>
      <c r="S54" s="1" t="s">
        <v>30</v>
      </c>
      <c r="T54" s="1" t="s">
        <v>78</v>
      </c>
      <c r="U54" s="3">
        <v>5</v>
      </c>
      <c r="V54" s="3">
        <v>4</v>
      </c>
      <c r="W54" s="1">
        <v>10</v>
      </c>
      <c r="X54" s="1" t="s">
        <v>333</v>
      </c>
      <c r="Y54" s="1" t="s">
        <v>334</v>
      </c>
      <c r="Z54" s="1">
        <v>10</v>
      </c>
      <c r="AA54" s="1" t="s">
        <v>335</v>
      </c>
      <c r="AB54" s="1" t="s">
        <v>336</v>
      </c>
      <c r="AC54" s="1" t="s">
        <v>337</v>
      </c>
    </row>
    <row r="55" spans="1:29" ht="24" customHeight="1">
      <c r="A55" s="1">
        <v>53</v>
      </c>
      <c r="B55" s="4" t="s">
        <v>3757</v>
      </c>
      <c r="C55" s="11">
        <v>23</v>
      </c>
      <c r="D55" s="1">
        <v>7</v>
      </c>
      <c r="E55" s="1">
        <v>120</v>
      </c>
      <c r="F55" s="1">
        <v>8</v>
      </c>
      <c r="G55" s="1">
        <v>2</v>
      </c>
      <c r="H55" s="1" t="s">
        <v>214</v>
      </c>
      <c r="I55" s="1">
        <v>1</v>
      </c>
      <c r="J55" s="1" t="s">
        <v>3779</v>
      </c>
      <c r="K55" s="1" t="s">
        <v>3437</v>
      </c>
      <c r="L55" s="1">
        <v>1</v>
      </c>
      <c r="M55" s="1" t="s">
        <v>3493</v>
      </c>
      <c r="N55" s="1" t="s">
        <v>3539</v>
      </c>
      <c r="O55" s="1" t="s">
        <v>3585</v>
      </c>
      <c r="P55" s="1">
        <v>1</v>
      </c>
      <c r="Q55" s="1" t="s">
        <v>340</v>
      </c>
      <c r="R55" s="1" t="s">
        <v>53</v>
      </c>
      <c r="S55" s="1" t="s">
        <v>3671</v>
      </c>
      <c r="T55" s="1" t="s">
        <v>54</v>
      </c>
      <c r="U55" s="3">
        <v>4</v>
      </c>
      <c r="V55" s="3">
        <v>4</v>
      </c>
      <c r="W55" s="1">
        <v>17</v>
      </c>
      <c r="X55" s="1" t="s">
        <v>341</v>
      </c>
      <c r="Y55" s="1" t="s">
        <v>58</v>
      </c>
      <c r="Z55" s="1">
        <v>10</v>
      </c>
      <c r="AA55" s="1" t="s">
        <v>342</v>
      </c>
      <c r="AB55" s="1" t="s">
        <v>343</v>
      </c>
      <c r="AC55" s="1" t="s">
        <v>344</v>
      </c>
    </row>
    <row r="56" spans="1:29" ht="24" customHeight="1">
      <c r="A56" s="1">
        <v>54</v>
      </c>
      <c r="B56" s="4" t="s">
        <v>3758</v>
      </c>
      <c r="C56" s="11">
        <v>35</v>
      </c>
      <c r="D56" s="1">
        <v>6</v>
      </c>
      <c r="E56" s="1">
        <v>45</v>
      </c>
      <c r="F56" s="1">
        <v>10</v>
      </c>
      <c r="G56" s="1">
        <v>10</v>
      </c>
      <c r="H56" s="1" t="s">
        <v>95</v>
      </c>
      <c r="I56" s="1">
        <v>1</v>
      </c>
      <c r="J56" s="1" t="s">
        <v>91</v>
      </c>
      <c r="K56" s="1" t="s">
        <v>3431</v>
      </c>
      <c r="L56" s="1">
        <v>1</v>
      </c>
      <c r="M56" s="1" t="s">
        <v>3499</v>
      </c>
      <c r="N56" s="1" t="s">
        <v>3528</v>
      </c>
      <c r="O56" s="1" t="s">
        <v>3602</v>
      </c>
      <c r="P56" s="1">
        <v>6</v>
      </c>
      <c r="Q56" s="1" t="s">
        <v>346</v>
      </c>
      <c r="R56" s="1" t="s">
        <v>77</v>
      </c>
      <c r="S56" s="1" t="s">
        <v>30</v>
      </c>
      <c r="T56" s="1" t="s">
        <v>66</v>
      </c>
      <c r="U56" s="3">
        <v>3</v>
      </c>
      <c r="V56" s="3">
        <v>4</v>
      </c>
      <c r="W56" s="1">
        <v>10</v>
      </c>
      <c r="X56" s="1" t="s">
        <v>347</v>
      </c>
      <c r="Y56" s="1" t="s">
        <v>68</v>
      </c>
      <c r="Z56" s="1">
        <v>10</v>
      </c>
      <c r="AA56" s="1" t="s">
        <v>348</v>
      </c>
      <c r="AB56" s="1" t="s">
        <v>349</v>
      </c>
      <c r="AC56" s="1" t="s">
        <v>350</v>
      </c>
    </row>
    <row r="57" spans="1:29" ht="24" customHeight="1">
      <c r="A57" s="1">
        <v>55</v>
      </c>
      <c r="B57" s="4" t="s">
        <v>1</v>
      </c>
      <c r="C57" s="11">
        <v>34</v>
      </c>
      <c r="D57" s="1">
        <v>7</v>
      </c>
      <c r="E57" s="1">
        <v>30</v>
      </c>
      <c r="F57" s="1">
        <v>7</v>
      </c>
      <c r="G57" s="1">
        <v>1</v>
      </c>
      <c r="H57" s="1" t="s">
        <v>90</v>
      </c>
      <c r="I57" s="1">
        <v>0</v>
      </c>
      <c r="J57" s="1" t="s">
        <v>48</v>
      </c>
      <c r="K57" s="1" t="s">
        <v>3433</v>
      </c>
      <c r="L57" s="1">
        <v>1</v>
      </c>
      <c r="M57" s="1" t="s">
        <v>3499</v>
      </c>
      <c r="N57" s="1" t="s">
        <v>3527</v>
      </c>
      <c r="O57" s="1" t="s">
        <v>3586</v>
      </c>
      <c r="P57" s="1">
        <v>4</v>
      </c>
      <c r="Q57" s="1" t="s">
        <v>351</v>
      </c>
      <c r="R57" s="1" t="s">
        <v>352</v>
      </c>
      <c r="S57" s="1" t="s">
        <v>28</v>
      </c>
      <c r="T57" s="1" t="s">
        <v>78</v>
      </c>
      <c r="U57" s="3">
        <v>4</v>
      </c>
      <c r="V57" s="3">
        <v>2</v>
      </c>
      <c r="W57" s="1">
        <v>3</v>
      </c>
      <c r="X57" s="1" t="s">
        <v>353</v>
      </c>
      <c r="Y57" s="1" t="s">
        <v>68</v>
      </c>
      <c r="Z57" s="1">
        <v>10</v>
      </c>
      <c r="AA57" s="1" t="s">
        <v>354</v>
      </c>
      <c r="AB57" s="1" t="s">
        <v>355</v>
      </c>
      <c r="AC57" s="1" t="s">
        <v>356</v>
      </c>
    </row>
    <row r="58" spans="1:29" ht="24" customHeight="1">
      <c r="A58" s="1">
        <v>56</v>
      </c>
      <c r="B58" s="4" t="s">
        <v>1</v>
      </c>
      <c r="C58" s="11">
        <v>39</v>
      </c>
      <c r="D58" s="1">
        <v>7</v>
      </c>
      <c r="E58" s="1">
        <v>40</v>
      </c>
      <c r="F58" s="1">
        <v>9</v>
      </c>
      <c r="G58" s="1">
        <v>5</v>
      </c>
      <c r="H58" s="1" t="s">
        <v>292</v>
      </c>
      <c r="I58" s="1">
        <v>0</v>
      </c>
      <c r="J58" s="1" t="s">
        <v>62</v>
      </c>
      <c r="K58" s="1" t="s">
        <v>3430</v>
      </c>
      <c r="L58" s="1">
        <v>1</v>
      </c>
      <c r="M58" s="1" t="s">
        <v>3502</v>
      </c>
      <c r="N58" s="1" t="s">
        <v>3531</v>
      </c>
      <c r="O58" s="1" t="s">
        <v>3603</v>
      </c>
      <c r="P58" s="1">
        <v>15</v>
      </c>
      <c r="Q58" s="1" t="s">
        <v>358</v>
      </c>
      <c r="R58" s="1" t="s">
        <v>77</v>
      </c>
      <c r="S58" s="1" t="s">
        <v>33</v>
      </c>
      <c r="U58" s="3">
        <v>0</v>
      </c>
      <c r="V58" s="3">
        <v>0</v>
      </c>
      <c r="Y58" s="1" t="s">
        <v>58</v>
      </c>
      <c r="Z58" s="1">
        <v>10</v>
      </c>
      <c r="AA58" s="1" t="s">
        <v>359</v>
      </c>
      <c r="AB58" s="1" t="s">
        <v>360</v>
      </c>
      <c r="AC58" s="1" t="s">
        <v>361</v>
      </c>
    </row>
    <row r="59" spans="1:29" ht="24" customHeight="1">
      <c r="A59" s="1">
        <v>57</v>
      </c>
      <c r="B59" s="4" t="s">
        <v>3759</v>
      </c>
      <c r="C59" s="11">
        <v>35</v>
      </c>
      <c r="D59" s="1">
        <v>8</v>
      </c>
      <c r="E59" s="1">
        <v>0</v>
      </c>
      <c r="F59" s="1">
        <v>8</v>
      </c>
      <c r="G59" s="1">
        <v>15</v>
      </c>
      <c r="H59" s="1" t="s">
        <v>112</v>
      </c>
      <c r="I59" s="1">
        <v>1</v>
      </c>
      <c r="J59" s="1" t="s">
        <v>48</v>
      </c>
      <c r="K59" s="1" t="s">
        <v>3432</v>
      </c>
      <c r="L59" s="1">
        <v>1</v>
      </c>
      <c r="M59" s="1" t="s">
        <v>3494</v>
      </c>
      <c r="N59" s="1" t="s">
        <v>3528</v>
      </c>
      <c r="O59" s="1" t="s">
        <v>3586</v>
      </c>
      <c r="P59" s="1">
        <v>1</v>
      </c>
      <c r="R59" s="1" t="s">
        <v>77</v>
      </c>
      <c r="S59" s="1" t="s">
        <v>30</v>
      </c>
      <c r="T59" s="1" t="s">
        <v>54</v>
      </c>
      <c r="U59" s="3">
        <v>30</v>
      </c>
      <c r="V59" s="3">
        <v>30</v>
      </c>
      <c r="W59" s="1">
        <v>24</v>
      </c>
      <c r="X59" s="1" t="s">
        <v>362</v>
      </c>
      <c r="Y59" s="1" t="s">
        <v>68</v>
      </c>
      <c r="Z59" s="1">
        <v>10</v>
      </c>
      <c r="AA59" s="2" t="s">
        <v>193</v>
      </c>
      <c r="AB59" s="2" t="s">
        <v>193</v>
      </c>
      <c r="AC59" s="1" t="s">
        <v>363</v>
      </c>
    </row>
    <row r="60" spans="1:29" ht="24" customHeight="1">
      <c r="A60" s="1">
        <v>58</v>
      </c>
      <c r="B60" s="4" t="s">
        <v>3751</v>
      </c>
      <c r="C60" s="11">
        <v>29</v>
      </c>
      <c r="D60" s="1">
        <v>7</v>
      </c>
      <c r="E60" s="1">
        <v>90</v>
      </c>
      <c r="F60" s="1">
        <v>14</v>
      </c>
      <c r="G60" s="1">
        <v>5</v>
      </c>
      <c r="H60" s="1" t="s">
        <v>112</v>
      </c>
      <c r="I60" s="1">
        <v>1</v>
      </c>
      <c r="J60" s="1" t="s">
        <v>62</v>
      </c>
      <c r="K60" s="1" t="s">
        <v>3431</v>
      </c>
      <c r="L60" s="1">
        <v>1</v>
      </c>
      <c r="M60" s="1" t="s">
        <v>3502</v>
      </c>
      <c r="N60" s="1" t="s">
        <v>3528</v>
      </c>
      <c r="O60" s="1" t="s">
        <v>3586</v>
      </c>
      <c r="P60" s="1">
        <v>4</v>
      </c>
      <c r="Q60" s="1" t="s">
        <v>364</v>
      </c>
      <c r="R60" s="1" t="s">
        <v>53</v>
      </c>
      <c r="S60" s="1" t="s">
        <v>30</v>
      </c>
      <c r="T60" s="1" t="s">
        <v>66</v>
      </c>
      <c r="U60" s="3">
        <v>6</v>
      </c>
      <c r="V60" s="3">
        <v>5</v>
      </c>
      <c r="W60" s="1">
        <v>15</v>
      </c>
      <c r="X60" s="1" t="s">
        <v>365</v>
      </c>
      <c r="Y60" s="1" t="s">
        <v>366</v>
      </c>
      <c r="Z60" s="1">
        <v>9</v>
      </c>
      <c r="AA60" s="1" t="s">
        <v>367</v>
      </c>
      <c r="AB60" s="1" t="s">
        <v>368</v>
      </c>
    </row>
    <row r="61" spans="1:29" ht="24" customHeight="1">
      <c r="A61" s="1">
        <v>59</v>
      </c>
      <c r="B61" s="4" t="s">
        <v>0</v>
      </c>
      <c r="C61" s="11">
        <v>42</v>
      </c>
      <c r="D61" s="1">
        <v>7</v>
      </c>
      <c r="E61" s="1">
        <v>45</v>
      </c>
      <c r="F61" s="1">
        <v>10</v>
      </c>
      <c r="G61" s="1">
        <v>2</v>
      </c>
      <c r="H61" s="1" t="s">
        <v>178</v>
      </c>
      <c r="I61" s="1">
        <v>0</v>
      </c>
      <c r="J61" s="1" t="s">
        <v>113</v>
      </c>
      <c r="K61" s="1" t="s">
        <v>3432</v>
      </c>
      <c r="L61" s="1">
        <v>1</v>
      </c>
      <c r="M61" s="1" t="s">
        <v>3499</v>
      </c>
      <c r="N61" s="1" t="s">
        <v>3539</v>
      </c>
      <c r="O61" s="1" t="s">
        <v>3585</v>
      </c>
      <c r="P61" s="1">
        <v>1</v>
      </c>
      <c r="Q61" s="1" t="s">
        <v>369</v>
      </c>
      <c r="R61" s="1" t="s">
        <v>77</v>
      </c>
      <c r="S61" s="1" t="s">
        <v>28</v>
      </c>
      <c r="T61" s="1" t="s">
        <v>78</v>
      </c>
      <c r="U61" s="3">
        <v>10</v>
      </c>
      <c r="V61" s="3">
        <v>12</v>
      </c>
      <c r="W61" s="1">
        <v>80</v>
      </c>
      <c r="X61" s="1" t="s">
        <v>370</v>
      </c>
      <c r="Y61" s="1" t="s">
        <v>58</v>
      </c>
      <c r="Z61" s="1">
        <v>10</v>
      </c>
      <c r="AA61" s="1" t="s">
        <v>371</v>
      </c>
      <c r="AB61" s="1" t="s">
        <v>197</v>
      </c>
    </row>
    <row r="62" spans="1:29" ht="24" customHeight="1">
      <c r="A62" s="1">
        <v>60</v>
      </c>
      <c r="B62" s="4" t="s">
        <v>4</v>
      </c>
      <c r="C62" s="11">
        <v>53</v>
      </c>
      <c r="D62" s="1">
        <v>6</v>
      </c>
      <c r="E62" s="1">
        <v>30</v>
      </c>
      <c r="F62" s="1">
        <v>8</v>
      </c>
      <c r="G62" s="1">
        <v>104</v>
      </c>
      <c r="H62" s="1" t="s">
        <v>90</v>
      </c>
      <c r="I62" s="1">
        <v>0</v>
      </c>
      <c r="J62" s="1" t="s">
        <v>48</v>
      </c>
      <c r="K62" s="1" t="s">
        <v>3430</v>
      </c>
      <c r="L62" s="1">
        <v>1</v>
      </c>
      <c r="M62" s="1" t="s">
        <v>3502</v>
      </c>
      <c r="N62" s="1" t="s">
        <v>3540</v>
      </c>
      <c r="O62" s="1" t="s">
        <v>3586</v>
      </c>
      <c r="P62" s="1">
        <v>27</v>
      </c>
      <c r="Q62" s="1" t="s">
        <v>373</v>
      </c>
      <c r="R62" s="1" t="s">
        <v>53</v>
      </c>
      <c r="S62" s="1" t="s">
        <v>28</v>
      </c>
      <c r="T62" s="1" t="s">
        <v>66</v>
      </c>
      <c r="U62" s="3">
        <v>6</v>
      </c>
      <c r="V62" s="3">
        <v>6</v>
      </c>
      <c r="W62" s="1">
        <v>4</v>
      </c>
      <c r="X62" s="1" t="s">
        <v>374</v>
      </c>
      <c r="Y62" s="1" t="s">
        <v>58</v>
      </c>
      <c r="Z62" s="1">
        <v>10</v>
      </c>
      <c r="AA62" s="1" t="s">
        <v>375</v>
      </c>
      <c r="AB62" s="1" t="s">
        <v>376</v>
      </c>
      <c r="AC62" s="1" t="s">
        <v>377</v>
      </c>
    </row>
    <row r="63" spans="1:29" ht="24" customHeight="1">
      <c r="A63" s="1">
        <v>61</v>
      </c>
      <c r="B63" s="4" t="s">
        <v>0</v>
      </c>
      <c r="C63" s="11">
        <v>33</v>
      </c>
      <c r="D63" s="1">
        <v>7</v>
      </c>
      <c r="E63" s="1">
        <v>30</v>
      </c>
      <c r="F63" s="1">
        <v>12</v>
      </c>
      <c r="G63" s="1">
        <v>12</v>
      </c>
      <c r="H63" s="1" t="s">
        <v>124</v>
      </c>
      <c r="I63" s="1">
        <v>0</v>
      </c>
      <c r="J63" s="1" t="s">
        <v>378</v>
      </c>
      <c r="K63" s="1" t="s">
        <v>3433</v>
      </c>
      <c r="L63" s="1">
        <v>1</v>
      </c>
      <c r="M63" s="1" t="s">
        <v>3494</v>
      </c>
      <c r="N63" s="1" t="s">
        <v>3528</v>
      </c>
      <c r="O63" s="1" t="s">
        <v>3589</v>
      </c>
      <c r="P63" s="1">
        <v>1</v>
      </c>
      <c r="Q63" s="1" t="s">
        <v>379</v>
      </c>
      <c r="R63" s="1" t="s">
        <v>77</v>
      </c>
      <c r="S63" s="1" t="s">
        <v>27</v>
      </c>
      <c r="T63" s="1" t="s">
        <v>78</v>
      </c>
      <c r="U63" s="3">
        <v>12</v>
      </c>
      <c r="V63" s="3">
        <v>12</v>
      </c>
      <c r="W63" s="1">
        <v>8</v>
      </c>
      <c r="X63" s="1" t="s">
        <v>380</v>
      </c>
      <c r="Y63" s="1" t="s">
        <v>68</v>
      </c>
      <c r="Z63" s="1">
        <v>8</v>
      </c>
      <c r="AA63" s="1" t="s">
        <v>381</v>
      </c>
      <c r="AB63" s="1" t="s">
        <v>382</v>
      </c>
      <c r="AC63" s="1" t="s">
        <v>130</v>
      </c>
    </row>
    <row r="64" spans="1:29" ht="24" customHeight="1">
      <c r="A64" s="1">
        <v>62</v>
      </c>
      <c r="B64" s="4" t="s">
        <v>3753</v>
      </c>
      <c r="C64" s="11">
        <v>46</v>
      </c>
      <c r="D64" s="1">
        <v>7</v>
      </c>
      <c r="E64" s="1">
        <v>40</v>
      </c>
      <c r="F64" s="1">
        <v>12</v>
      </c>
      <c r="G64" s="1">
        <v>10</v>
      </c>
      <c r="H64" s="1" t="s">
        <v>82</v>
      </c>
      <c r="I64" s="1">
        <v>0</v>
      </c>
      <c r="J64" s="1" t="s">
        <v>48</v>
      </c>
      <c r="K64" s="1" t="s">
        <v>3430</v>
      </c>
      <c r="L64" s="1">
        <v>1</v>
      </c>
      <c r="M64" s="1" t="s">
        <v>3504</v>
      </c>
      <c r="N64" s="1" t="s">
        <v>3541</v>
      </c>
      <c r="O64" s="1" t="s">
        <v>3602</v>
      </c>
      <c r="P64" s="1">
        <v>15</v>
      </c>
      <c r="R64" s="1" t="s">
        <v>77</v>
      </c>
      <c r="S64" s="1" t="s">
        <v>33</v>
      </c>
      <c r="U64" s="3">
        <v>0</v>
      </c>
      <c r="V64" s="3">
        <v>0</v>
      </c>
      <c r="Y64" s="1" t="s">
        <v>384</v>
      </c>
      <c r="Z64" s="1">
        <v>8</v>
      </c>
      <c r="AA64" s="1" t="s">
        <v>385</v>
      </c>
      <c r="AB64" s="1" t="s">
        <v>386</v>
      </c>
    </row>
    <row r="65" spans="1:29" ht="24" customHeight="1">
      <c r="A65" s="1">
        <v>63</v>
      </c>
      <c r="B65" s="4" t="s">
        <v>3760</v>
      </c>
      <c r="D65" s="1">
        <v>8</v>
      </c>
      <c r="E65" s="1">
        <v>30</v>
      </c>
      <c r="F65" s="1">
        <v>5</v>
      </c>
      <c r="G65" s="1">
        <v>5</v>
      </c>
      <c r="H65" s="1" t="s">
        <v>90</v>
      </c>
      <c r="I65" s="1">
        <v>1</v>
      </c>
      <c r="J65" s="1" t="s">
        <v>62</v>
      </c>
      <c r="K65" s="1" t="s">
        <v>3431</v>
      </c>
      <c r="L65" s="1">
        <v>1</v>
      </c>
      <c r="M65" s="1" t="s">
        <v>3490</v>
      </c>
      <c r="N65" s="1" t="s">
        <v>3542</v>
      </c>
      <c r="O65" s="1" t="s">
        <v>3584</v>
      </c>
      <c r="P65" s="1">
        <v>8</v>
      </c>
      <c r="Q65" s="1" t="s">
        <v>388</v>
      </c>
      <c r="R65" s="1" t="s">
        <v>65</v>
      </c>
      <c r="S65" s="1" t="s">
        <v>30</v>
      </c>
      <c r="T65" s="1" t="s">
        <v>66</v>
      </c>
      <c r="U65" s="3">
        <v>10</v>
      </c>
      <c r="V65" s="3">
        <v>6</v>
      </c>
      <c r="W65" s="1">
        <v>20</v>
      </c>
      <c r="X65" s="1" t="s">
        <v>389</v>
      </c>
      <c r="Y65" s="1" t="s">
        <v>68</v>
      </c>
      <c r="Z65" s="1">
        <v>10</v>
      </c>
      <c r="AA65" s="1" t="s">
        <v>390</v>
      </c>
      <c r="AB65" s="1" t="s">
        <v>391</v>
      </c>
      <c r="AC65" s="1" t="s">
        <v>107</v>
      </c>
    </row>
    <row r="66" spans="1:29" ht="24" customHeight="1">
      <c r="A66" s="1">
        <v>64</v>
      </c>
      <c r="B66" s="4" t="s">
        <v>0</v>
      </c>
      <c r="C66" s="11">
        <v>26</v>
      </c>
      <c r="D66" s="1">
        <v>8</v>
      </c>
      <c r="E66" s="1">
        <v>20</v>
      </c>
      <c r="F66" s="1">
        <v>11</v>
      </c>
      <c r="G66" s="1">
        <v>11</v>
      </c>
      <c r="H66" s="1" t="s">
        <v>90</v>
      </c>
      <c r="I66" s="1">
        <v>1</v>
      </c>
      <c r="J66" s="1" t="s">
        <v>48</v>
      </c>
      <c r="K66" s="1" t="s">
        <v>3430</v>
      </c>
      <c r="L66" s="1">
        <v>1</v>
      </c>
      <c r="M66" s="1" t="s">
        <v>3494</v>
      </c>
      <c r="N66" s="1" t="s">
        <v>3528</v>
      </c>
      <c r="O66" s="1" t="s">
        <v>3586</v>
      </c>
      <c r="P66" s="1">
        <v>1</v>
      </c>
      <c r="Q66" s="1" t="s">
        <v>392</v>
      </c>
      <c r="R66" s="1" t="s">
        <v>352</v>
      </c>
      <c r="S66" s="1" t="s">
        <v>28</v>
      </c>
      <c r="T66" s="1" t="s">
        <v>54</v>
      </c>
      <c r="U66" s="3">
        <v>5</v>
      </c>
      <c r="V66" s="3">
        <v>5</v>
      </c>
      <c r="W66" s="1">
        <v>100</v>
      </c>
      <c r="X66" s="1" t="s">
        <v>393</v>
      </c>
      <c r="Y66" s="1" t="s">
        <v>68</v>
      </c>
      <c r="Z66" s="1">
        <v>10</v>
      </c>
      <c r="AA66" s="1" t="s">
        <v>394</v>
      </c>
      <c r="AB66" s="1" t="s">
        <v>395</v>
      </c>
      <c r="AC66" s="1" t="s">
        <v>130</v>
      </c>
    </row>
    <row r="67" spans="1:29" ht="24" customHeight="1">
      <c r="A67" s="1">
        <v>65</v>
      </c>
      <c r="B67" s="4" t="s">
        <v>3752</v>
      </c>
      <c r="C67" s="11">
        <v>37</v>
      </c>
      <c r="D67" s="1">
        <v>7</v>
      </c>
      <c r="E67" s="1">
        <v>45</v>
      </c>
      <c r="F67" s="1">
        <v>12</v>
      </c>
      <c r="G67" s="1">
        <v>30</v>
      </c>
      <c r="H67" s="1" t="s">
        <v>90</v>
      </c>
      <c r="I67" s="1">
        <v>1</v>
      </c>
      <c r="J67" s="1" t="s">
        <v>62</v>
      </c>
      <c r="K67" s="1" t="s">
        <v>3432</v>
      </c>
      <c r="L67" s="1">
        <v>1</v>
      </c>
      <c r="M67" s="1" t="s">
        <v>3505</v>
      </c>
      <c r="N67" s="1" t="s">
        <v>3528</v>
      </c>
      <c r="O67" s="1" t="s">
        <v>3586</v>
      </c>
      <c r="P67" s="1">
        <v>10</v>
      </c>
      <c r="Q67" s="1" t="s">
        <v>397</v>
      </c>
      <c r="R67" s="1" t="s">
        <v>65</v>
      </c>
      <c r="S67" s="1" t="s">
        <v>30</v>
      </c>
      <c r="T67" s="1" t="s">
        <v>66</v>
      </c>
      <c r="U67" s="3">
        <v>6</v>
      </c>
      <c r="V67" s="3">
        <v>2</v>
      </c>
      <c r="W67" s="1">
        <v>2</v>
      </c>
      <c r="X67" s="1" t="s">
        <v>398</v>
      </c>
      <c r="Y67" s="1" t="s">
        <v>68</v>
      </c>
      <c r="Z67" s="1">
        <v>10</v>
      </c>
      <c r="AA67" s="1" t="s">
        <v>399</v>
      </c>
      <c r="AB67" s="1" t="s">
        <v>400</v>
      </c>
    </row>
    <row r="68" spans="1:29" ht="24" customHeight="1">
      <c r="A68" s="1">
        <v>66</v>
      </c>
      <c r="B68" s="4" t="s">
        <v>3753</v>
      </c>
      <c r="C68" s="11">
        <v>35</v>
      </c>
      <c r="D68" s="1">
        <v>8</v>
      </c>
      <c r="E68" s="1">
        <v>0</v>
      </c>
      <c r="F68" s="1">
        <v>9</v>
      </c>
      <c r="G68" s="1">
        <v>12</v>
      </c>
      <c r="H68" s="1" t="s">
        <v>82</v>
      </c>
      <c r="I68" s="1">
        <v>1</v>
      </c>
      <c r="J68" s="1" t="s">
        <v>91</v>
      </c>
      <c r="K68" s="1" t="s">
        <v>3432</v>
      </c>
      <c r="L68" s="1">
        <v>1</v>
      </c>
      <c r="M68" s="1" t="s">
        <v>3506</v>
      </c>
      <c r="N68" s="1" t="s">
        <v>3543</v>
      </c>
      <c r="O68" s="1" t="s">
        <v>3586</v>
      </c>
      <c r="P68" s="1">
        <v>10</v>
      </c>
      <c r="Q68" s="1" t="s">
        <v>403</v>
      </c>
      <c r="R68" s="1" t="s">
        <v>53</v>
      </c>
      <c r="S68" s="1" t="s">
        <v>27</v>
      </c>
      <c r="T68" s="1" t="s">
        <v>66</v>
      </c>
      <c r="U68" s="3">
        <v>20</v>
      </c>
      <c r="V68" s="3">
        <v>2</v>
      </c>
      <c r="W68" s="1">
        <v>48</v>
      </c>
      <c r="X68" s="1" t="s">
        <v>404</v>
      </c>
      <c r="Y68" s="1" t="s">
        <v>405</v>
      </c>
      <c r="Z68" s="1">
        <v>10</v>
      </c>
      <c r="AA68" s="1" t="s">
        <v>406</v>
      </c>
      <c r="AB68" s="1" t="s">
        <v>407</v>
      </c>
    </row>
    <row r="69" spans="1:29" ht="24" customHeight="1">
      <c r="A69" s="1">
        <v>67</v>
      </c>
      <c r="B69" s="4" t="s">
        <v>3747</v>
      </c>
      <c r="C69" s="11">
        <v>32</v>
      </c>
      <c r="D69" s="1">
        <v>8</v>
      </c>
      <c r="E69" s="1">
        <v>40</v>
      </c>
      <c r="F69" s="1">
        <v>12</v>
      </c>
      <c r="G69" s="1">
        <v>6</v>
      </c>
      <c r="H69" s="1" t="s">
        <v>112</v>
      </c>
      <c r="I69" s="1">
        <v>0</v>
      </c>
      <c r="J69" s="1" t="s">
        <v>62</v>
      </c>
      <c r="K69" s="1" t="s">
        <v>3433</v>
      </c>
      <c r="L69" s="1">
        <v>1</v>
      </c>
      <c r="M69" s="1" t="s">
        <v>3494</v>
      </c>
      <c r="N69" s="1" t="s">
        <v>3528</v>
      </c>
      <c r="O69" s="1" t="s">
        <v>3604</v>
      </c>
      <c r="P69" s="1">
        <v>2</v>
      </c>
      <c r="Q69" s="1" t="s">
        <v>409</v>
      </c>
      <c r="R69" s="1" t="s">
        <v>77</v>
      </c>
      <c r="S69" s="1" t="s">
        <v>28</v>
      </c>
      <c r="T69" s="1" t="s">
        <v>66</v>
      </c>
      <c r="U69" s="3">
        <v>6</v>
      </c>
      <c r="V69" s="3">
        <v>10</v>
      </c>
      <c r="W69" s="1">
        <v>240</v>
      </c>
      <c r="X69" s="1" t="s">
        <v>410</v>
      </c>
      <c r="Y69" s="1" t="s">
        <v>58</v>
      </c>
      <c r="Z69" s="1">
        <v>7</v>
      </c>
      <c r="AA69" s="1" t="s">
        <v>411</v>
      </c>
      <c r="AB69" s="1" t="s">
        <v>412</v>
      </c>
      <c r="AC69" s="1" t="s">
        <v>413</v>
      </c>
    </row>
    <row r="70" spans="1:29" ht="24" customHeight="1">
      <c r="A70" s="1">
        <v>68</v>
      </c>
      <c r="B70" s="4" t="s">
        <v>1</v>
      </c>
      <c r="C70" s="11">
        <v>37</v>
      </c>
      <c r="D70" s="1">
        <v>8</v>
      </c>
      <c r="E70" s="1">
        <v>50</v>
      </c>
      <c r="F70" s="1">
        <v>2</v>
      </c>
      <c r="G70" s="1">
        <v>3</v>
      </c>
      <c r="H70" s="1" t="s">
        <v>214</v>
      </c>
      <c r="I70" s="1">
        <v>1</v>
      </c>
      <c r="J70" s="1" t="s">
        <v>91</v>
      </c>
      <c r="K70" s="1" t="s">
        <v>3432</v>
      </c>
      <c r="L70" s="1">
        <v>1</v>
      </c>
      <c r="M70" s="1" t="s">
        <v>3489</v>
      </c>
      <c r="N70" s="1" t="s">
        <v>3529</v>
      </c>
      <c r="O70" s="1" t="s">
        <v>3590</v>
      </c>
      <c r="P70" s="1">
        <v>11</v>
      </c>
      <c r="Q70" s="1" t="s">
        <v>414</v>
      </c>
      <c r="R70" s="1" t="s">
        <v>77</v>
      </c>
      <c r="S70" s="1" t="s">
        <v>30</v>
      </c>
      <c r="T70" s="1" t="s">
        <v>54</v>
      </c>
      <c r="U70" s="3">
        <v>8</v>
      </c>
      <c r="V70" s="3">
        <v>2</v>
      </c>
      <c r="W70" s="1">
        <v>2</v>
      </c>
      <c r="X70" s="1" t="s">
        <v>415</v>
      </c>
      <c r="Y70" s="1" t="s">
        <v>68</v>
      </c>
      <c r="Z70" s="1">
        <v>9</v>
      </c>
      <c r="AA70" s="1" t="s">
        <v>416</v>
      </c>
      <c r="AB70" s="1" t="s">
        <v>417</v>
      </c>
      <c r="AC70" s="2" t="s">
        <v>418</v>
      </c>
    </row>
    <row r="71" spans="1:29" ht="24" customHeight="1">
      <c r="A71" s="1">
        <v>69</v>
      </c>
      <c r="B71" s="4" t="s">
        <v>3750</v>
      </c>
      <c r="D71" s="1">
        <v>7</v>
      </c>
      <c r="E71" s="1">
        <v>0</v>
      </c>
      <c r="F71" s="1">
        <v>5</v>
      </c>
      <c r="G71" s="1">
        <v>5</v>
      </c>
      <c r="H71" s="1" t="s">
        <v>112</v>
      </c>
      <c r="I71" s="1">
        <v>1</v>
      </c>
      <c r="J71" s="1" t="s">
        <v>62</v>
      </c>
      <c r="K71" s="1" t="s">
        <v>3431</v>
      </c>
      <c r="L71" s="1">
        <v>0</v>
      </c>
      <c r="M71" s="1" t="s">
        <v>164</v>
      </c>
      <c r="N71" s="1" t="s">
        <v>164</v>
      </c>
      <c r="O71" s="1" t="s">
        <v>164</v>
      </c>
      <c r="R71" s="1" t="s">
        <v>53</v>
      </c>
      <c r="S71" s="1" t="s">
        <v>28</v>
      </c>
      <c r="T71" s="1" t="s">
        <v>78</v>
      </c>
      <c r="U71" s="3">
        <v>6</v>
      </c>
      <c r="V71" s="3">
        <v>6</v>
      </c>
      <c r="W71" s="1">
        <v>5</v>
      </c>
      <c r="X71" s="1" t="s">
        <v>419</v>
      </c>
      <c r="Y71" s="1" t="s">
        <v>420</v>
      </c>
      <c r="Z71" s="1">
        <v>9</v>
      </c>
      <c r="AA71" s="1" t="s">
        <v>421</v>
      </c>
      <c r="AB71" s="1" t="s">
        <v>422</v>
      </c>
      <c r="AC71" s="1" t="s">
        <v>423</v>
      </c>
    </row>
    <row r="72" spans="1:29" ht="24" customHeight="1">
      <c r="A72" s="1">
        <v>70</v>
      </c>
      <c r="B72" s="4" t="s">
        <v>3761</v>
      </c>
      <c r="C72" s="11">
        <v>25</v>
      </c>
      <c r="D72" s="1">
        <v>7</v>
      </c>
      <c r="E72" s="1">
        <v>40</v>
      </c>
      <c r="F72" s="6"/>
      <c r="G72" s="1">
        <v>3</v>
      </c>
      <c r="H72" s="1" t="s">
        <v>214</v>
      </c>
      <c r="I72" s="1">
        <v>0</v>
      </c>
      <c r="J72" s="1" t="s">
        <v>3779</v>
      </c>
      <c r="K72" s="1" t="s">
        <v>3432</v>
      </c>
      <c r="L72" s="1">
        <v>1</v>
      </c>
      <c r="M72" s="1" t="s">
        <v>3504</v>
      </c>
      <c r="N72" s="1" t="s">
        <v>3531</v>
      </c>
      <c r="O72" s="1" t="s">
        <v>3586</v>
      </c>
      <c r="P72" s="1">
        <v>3</v>
      </c>
      <c r="Q72" s="1" t="s">
        <v>424</v>
      </c>
      <c r="R72" s="1" t="s">
        <v>352</v>
      </c>
      <c r="S72" s="1" t="s">
        <v>3677</v>
      </c>
      <c r="T72" s="1" t="s">
        <v>151</v>
      </c>
      <c r="U72" s="3">
        <v>6</v>
      </c>
      <c r="V72" s="3">
        <v>10</v>
      </c>
      <c r="W72" s="1">
        <v>40</v>
      </c>
      <c r="X72" s="1" t="s">
        <v>426</v>
      </c>
      <c r="Y72" s="1" t="s">
        <v>68</v>
      </c>
      <c r="Z72" s="1">
        <v>10</v>
      </c>
      <c r="AA72" s="1" t="s">
        <v>427</v>
      </c>
      <c r="AB72" s="1" t="s">
        <v>428</v>
      </c>
    </row>
    <row r="73" spans="1:29" ht="24" customHeight="1">
      <c r="A73" s="1">
        <v>71</v>
      </c>
      <c r="B73" s="4" t="s">
        <v>4</v>
      </c>
      <c r="C73" s="11">
        <v>33</v>
      </c>
      <c r="D73" s="1">
        <v>8</v>
      </c>
      <c r="E73" s="1">
        <v>30</v>
      </c>
      <c r="F73" s="1">
        <v>8</v>
      </c>
      <c r="G73" s="1">
        <v>5</v>
      </c>
      <c r="H73" s="1" t="s">
        <v>292</v>
      </c>
      <c r="I73" s="1">
        <v>0</v>
      </c>
      <c r="J73" s="1" t="s">
        <v>48</v>
      </c>
      <c r="K73" s="1" t="s">
        <v>3430</v>
      </c>
      <c r="L73" s="1">
        <v>1</v>
      </c>
      <c r="M73" s="1" t="s">
        <v>3489</v>
      </c>
      <c r="N73" s="1" t="s">
        <v>3527</v>
      </c>
      <c r="O73" s="1" t="s">
        <v>3591</v>
      </c>
      <c r="P73" s="1">
        <v>7</v>
      </c>
      <c r="R73" s="1" t="s">
        <v>77</v>
      </c>
      <c r="S73" s="1" t="s">
        <v>30</v>
      </c>
      <c r="T73" s="1" t="s">
        <v>66</v>
      </c>
      <c r="U73" s="3">
        <v>6</v>
      </c>
      <c r="V73" s="3">
        <v>3</v>
      </c>
      <c r="W73" s="1">
        <v>10</v>
      </c>
      <c r="X73" s="1" t="s">
        <v>429</v>
      </c>
      <c r="Y73" s="1" t="s">
        <v>430</v>
      </c>
      <c r="Z73" s="1">
        <v>10</v>
      </c>
      <c r="AA73" s="1" t="s">
        <v>431</v>
      </c>
      <c r="AB73" s="1" t="s">
        <v>432</v>
      </c>
      <c r="AC73" s="1" t="s">
        <v>107</v>
      </c>
    </row>
    <row r="74" spans="1:29" ht="24" customHeight="1">
      <c r="A74" s="1">
        <v>72</v>
      </c>
      <c r="B74" s="4" t="s">
        <v>0</v>
      </c>
      <c r="C74" s="11">
        <v>42</v>
      </c>
      <c r="D74" s="1">
        <v>7</v>
      </c>
      <c r="E74" s="1">
        <v>65</v>
      </c>
      <c r="F74" s="1">
        <v>12</v>
      </c>
      <c r="G74" s="1">
        <v>6</v>
      </c>
      <c r="H74" s="1" t="s">
        <v>124</v>
      </c>
      <c r="I74" s="1">
        <v>0</v>
      </c>
      <c r="J74" s="1" t="s">
        <v>62</v>
      </c>
      <c r="K74" s="1" t="s">
        <v>3431</v>
      </c>
      <c r="L74" s="1">
        <v>1</v>
      </c>
      <c r="M74" s="1" t="s">
        <v>3502</v>
      </c>
      <c r="N74" s="1" t="s">
        <v>3544</v>
      </c>
      <c r="O74" s="1" t="s">
        <v>3586</v>
      </c>
      <c r="P74" s="1">
        <v>16</v>
      </c>
      <c r="Q74" s="1" t="s">
        <v>434</v>
      </c>
      <c r="R74" s="1" t="s">
        <v>77</v>
      </c>
      <c r="S74" s="1" t="s">
        <v>29</v>
      </c>
      <c r="T74" s="1" t="s">
        <v>54</v>
      </c>
      <c r="U74" s="3">
        <v>4</v>
      </c>
      <c r="V74" s="3">
        <v>1</v>
      </c>
      <c r="W74" s="1">
        <v>4</v>
      </c>
      <c r="X74" s="1" t="s">
        <v>435</v>
      </c>
      <c r="Y74" s="1" t="s">
        <v>68</v>
      </c>
      <c r="Z74" s="1">
        <v>8</v>
      </c>
      <c r="AA74" s="1" t="s">
        <v>436</v>
      </c>
      <c r="AB74" s="1" t="s">
        <v>437</v>
      </c>
      <c r="AC74" s="1" t="s">
        <v>438</v>
      </c>
    </row>
    <row r="75" spans="1:29" ht="24" customHeight="1">
      <c r="A75" s="1">
        <v>73</v>
      </c>
      <c r="B75" s="4" t="s">
        <v>3748</v>
      </c>
      <c r="C75" s="11">
        <v>26</v>
      </c>
      <c r="D75" s="1">
        <v>7</v>
      </c>
      <c r="E75" s="1">
        <v>60</v>
      </c>
      <c r="F75" s="1">
        <v>10</v>
      </c>
      <c r="G75" s="1">
        <v>5</v>
      </c>
      <c r="H75" s="1" t="s">
        <v>324</v>
      </c>
      <c r="I75" s="1">
        <v>1</v>
      </c>
      <c r="J75" s="1" t="s">
        <v>62</v>
      </c>
      <c r="K75" s="1" t="s">
        <v>3430</v>
      </c>
      <c r="L75" s="1">
        <v>1</v>
      </c>
      <c r="M75" s="1" t="s">
        <v>3497</v>
      </c>
      <c r="N75" s="1" t="s">
        <v>3528</v>
      </c>
      <c r="O75" s="1" t="s">
        <v>3600</v>
      </c>
      <c r="P75" s="1">
        <v>1</v>
      </c>
      <c r="Q75" s="1" t="s">
        <v>439</v>
      </c>
      <c r="R75" s="1" t="s">
        <v>53</v>
      </c>
      <c r="S75" s="1" t="s">
        <v>29</v>
      </c>
      <c r="T75" s="1" t="s">
        <v>151</v>
      </c>
      <c r="U75" s="3">
        <v>2</v>
      </c>
      <c r="V75" s="3">
        <v>4</v>
      </c>
      <c r="W75" s="1">
        <v>72</v>
      </c>
      <c r="X75" s="1" t="s">
        <v>440</v>
      </c>
      <c r="Y75" s="1" t="s">
        <v>334</v>
      </c>
      <c r="Z75" s="1">
        <v>10</v>
      </c>
      <c r="AA75" s="1" t="s">
        <v>441</v>
      </c>
      <c r="AB75" s="1" t="s">
        <v>442</v>
      </c>
      <c r="AC75" s="1" t="s">
        <v>443</v>
      </c>
    </row>
    <row r="76" spans="1:29" ht="24" customHeight="1">
      <c r="A76" s="1">
        <v>78</v>
      </c>
      <c r="B76" s="4" t="s">
        <v>0</v>
      </c>
      <c r="C76" s="11">
        <v>31</v>
      </c>
      <c r="D76" s="1">
        <v>9</v>
      </c>
      <c r="E76" s="1">
        <v>35</v>
      </c>
      <c r="F76" s="1">
        <v>16</v>
      </c>
      <c r="G76" s="1">
        <v>6</v>
      </c>
      <c r="H76" s="1" t="s">
        <v>61</v>
      </c>
      <c r="I76" s="1">
        <v>1</v>
      </c>
      <c r="J76" s="1" t="s">
        <v>91</v>
      </c>
      <c r="K76" s="1" t="s">
        <v>3433</v>
      </c>
      <c r="L76" s="1">
        <v>1</v>
      </c>
      <c r="M76" s="1" t="s">
        <v>3506</v>
      </c>
      <c r="N76" s="1" t="s">
        <v>3528</v>
      </c>
      <c r="O76" s="1" t="s">
        <v>3586</v>
      </c>
      <c r="P76" s="1">
        <v>2</v>
      </c>
      <c r="Q76" s="1" t="s">
        <v>465</v>
      </c>
      <c r="R76" s="1" t="s">
        <v>53</v>
      </c>
      <c r="S76" s="1" t="s">
        <v>3678</v>
      </c>
      <c r="T76" s="1" t="s">
        <v>66</v>
      </c>
      <c r="U76" s="3">
        <v>20</v>
      </c>
      <c r="V76" s="3">
        <v>20</v>
      </c>
      <c r="W76" s="1">
        <v>20</v>
      </c>
      <c r="X76" s="1" t="s">
        <v>466</v>
      </c>
      <c r="Y76" s="1" t="s">
        <v>68</v>
      </c>
      <c r="Z76" s="1">
        <v>9</v>
      </c>
      <c r="AA76" s="1" t="s">
        <v>467</v>
      </c>
      <c r="AB76" s="1" t="s">
        <v>468</v>
      </c>
      <c r="AC76" s="1" t="s">
        <v>469</v>
      </c>
    </row>
    <row r="77" spans="1:29" ht="24" customHeight="1">
      <c r="A77" s="1">
        <v>75</v>
      </c>
      <c r="B77" s="4" t="s">
        <v>1</v>
      </c>
      <c r="C77" s="11">
        <v>50</v>
      </c>
      <c r="D77" s="1">
        <v>6</v>
      </c>
      <c r="E77" s="1">
        <v>10</v>
      </c>
      <c r="F77" s="1">
        <v>8</v>
      </c>
      <c r="G77" s="1">
        <v>100</v>
      </c>
      <c r="H77" s="1" t="s">
        <v>214</v>
      </c>
      <c r="I77" s="1">
        <v>0</v>
      </c>
      <c r="J77" s="1" t="s">
        <v>3779</v>
      </c>
      <c r="K77" s="1" t="s">
        <v>3432</v>
      </c>
      <c r="L77" s="1">
        <v>1</v>
      </c>
      <c r="M77" s="1" t="s">
        <v>3491</v>
      </c>
      <c r="N77" s="1" t="s">
        <v>3532</v>
      </c>
      <c r="O77" s="1" t="s">
        <v>3588</v>
      </c>
      <c r="P77" s="1">
        <v>15</v>
      </c>
      <c r="Q77" s="1" t="s">
        <v>448</v>
      </c>
      <c r="R77" s="1" t="s">
        <v>77</v>
      </c>
      <c r="S77" s="1" t="s">
        <v>26</v>
      </c>
      <c r="T77" s="1" t="s">
        <v>66</v>
      </c>
      <c r="U77" s="3">
        <v>15</v>
      </c>
      <c r="V77" s="3">
        <v>15</v>
      </c>
      <c r="W77" s="1">
        <v>15</v>
      </c>
      <c r="X77" s="1" t="s">
        <v>449</v>
      </c>
      <c r="Y77" s="1" t="s">
        <v>68</v>
      </c>
      <c r="Z77" s="1">
        <v>9</v>
      </c>
      <c r="AA77" s="1" t="s">
        <v>450</v>
      </c>
      <c r="AB77" s="1" t="s">
        <v>451</v>
      </c>
      <c r="AC77" s="1" t="s">
        <v>452</v>
      </c>
    </row>
    <row r="78" spans="1:29" ht="24" customHeight="1">
      <c r="A78" s="1">
        <v>76</v>
      </c>
      <c r="B78" s="4" t="s">
        <v>3747</v>
      </c>
      <c r="D78" s="1">
        <v>7</v>
      </c>
      <c r="E78" s="1">
        <v>120</v>
      </c>
      <c r="F78" s="1">
        <v>8</v>
      </c>
      <c r="G78" s="1">
        <v>10</v>
      </c>
      <c r="H78" s="1" t="s">
        <v>90</v>
      </c>
      <c r="I78" s="1">
        <v>0</v>
      </c>
      <c r="K78" s="1" t="s">
        <v>3431</v>
      </c>
      <c r="L78" s="1">
        <v>1</v>
      </c>
      <c r="M78" s="1" t="s">
        <v>3507</v>
      </c>
      <c r="N78" s="1" t="s">
        <v>3533</v>
      </c>
      <c r="O78" s="1" t="s">
        <v>3605</v>
      </c>
      <c r="P78" s="1">
        <v>15</v>
      </c>
      <c r="R78" s="1" t="s">
        <v>77</v>
      </c>
      <c r="S78" s="1" t="s">
        <v>3671</v>
      </c>
      <c r="T78" s="1" t="s">
        <v>78</v>
      </c>
      <c r="U78" s="3">
        <v>10</v>
      </c>
      <c r="V78" s="3">
        <v>5</v>
      </c>
      <c r="W78" s="1">
        <v>10</v>
      </c>
      <c r="X78" s="1" t="s">
        <v>456</v>
      </c>
      <c r="Y78" s="1" t="s">
        <v>68</v>
      </c>
      <c r="Z78" s="1">
        <v>10</v>
      </c>
      <c r="AA78" s="1" t="s">
        <v>457</v>
      </c>
      <c r="AB78" s="1" t="s">
        <v>458</v>
      </c>
      <c r="AC78" s="1" t="s">
        <v>459</v>
      </c>
    </row>
    <row r="79" spans="1:29" ht="24" customHeight="1">
      <c r="A79" s="1">
        <v>77</v>
      </c>
      <c r="B79" s="4" t="s">
        <v>3757</v>
      </c>
      <c r="C79" s="11">
        <v>23</v>
      </c>
      <c r="D79" s="1">
        <v>7</v>
      </c>
      <c r="E79" s="1">
        <v>60</v>
      </c>
      <c r="F79" s="1">
        <v>12</v>
      </c>
      <c r="G79" s="1">
        <v>24</v>
      </c>
      <c r="H79" s="1" t="s">
        <v>124</v>
      </c>
      <c r="I79" s="1">
        <v>1</v>
      </c>
      <c r="J79" s="1" t="s">
        <v>48</v>
      </c>
      <c r="K79" s="1" t="s">
        <v>3430</v>
      </c>
      <c r="L79" s="1">
        <v>1</v>
      </c>
      <c r="M79" s="1" t="s">
        <v>3500</v>
      </c>
      <c r="N79" s="1" t="s">
        <v>3539</v>
      </c>
      <c r="O79" s="1" t="s">
        <v>3586</v>
      </c>
      <c r="P79" s="1">
        <v>2</v>
      </c>
      <c r="Q79" s="1" t="s">
        <v>460</v>
      </c>
      <c r="R79" s="1" t="s">
        <v>150</v>
      </c>
      <c r="S79" s="1" t="s">
        <v>28</v>
      </c>
      <c r="T79" s="1" t="s">
        <v>78</v>
      </c>
      <c r="U79" s="3">
        <v>3</v>
      </c>
      <c r="V79" s="3">
        <v>5</v>
      </c>
      <c r="W79" s="1">
        <v>25</v>
      </c>
      <c r="X79" s="1" t="s">
        <v>461</v>
      </c>
      <c r="Y79" s="1" t="s">
        <v>68</v>
      </c>
      <c r="Z79" s="1">
        <v>8</v>
      </c>
      <c r="AA79" s="1" t="s">
        <v>462</v>
      </c>
      <c r="AB79" s="1" t="s">
        <v>463</v>
      </c>
      <c r="AC79" s="1" t="s">
        <v>464</v>
      </c>
    </row>
    <row r="80" spans="1:29" ht="24" customHeight="1">
      <c r="A80" s="1">
        <v>79</v>
      </c>
      <c r="B80" s="4" t="s">
        <v>3753</v>
      </c>
      <c r="C80" s="11">
        <v>42</v>
      </c>
      <c r="D80" s="1">
        <v>8</v>
      </c>
      <c r="E80" s="1">
        <v>0</v>
      </c>
      <c r="F80" s="1">
        <v>8</v>
      </c>
      <c r="G80" s="1">
        <v>2</v>
      </c>
      <c r="H80" s="1" t="s">
        <v>61</v>
      </c>
      <c r="I80" s="1">
        <v>1</v>
      </c>
      <c r="J80" s="1" t="s">
        <v>91</v>
      </c>
      <c r="K80" s="1" t="s">
        <v>3438</v>
      </c>
      <c r="L80" s="1">
        <v>1</v>
      </c>
      <c r="M80" s="1" t="s">
        <v>3504</v>
      </c>
      <c r="N80" s="1" t="s">
        <v>3528</v>
      </c>
      <c r="O80" s="1" t="s">
        <v>3584</v>
      </c>
      <c r="P80" s="1">
        <v>2</v>
      </c>
      <c r="Q80" s="1" t="s">
        <v>52</v>
      </c>
      <c r="R80" s="1" t="s">
        <v>77</v>
      </c>
      <c r="S80" s="1" t="s">
        <v>3675</v>
      </c>
      <c r="T80" s="1" t="s">
        <v>66</v>
      </c>
      <c r="U80" s="3">
        <v>3</v>
      </c>
      <c r="V80" s="3">
        <v>3</v>
      </c>
      <c r="W80" s="1">
        <v>10</v>
      </c>
      <c r="X80" s="1" t="s">
        <v>471</v>
      </c>
      <c r="Y80" s="1" t="s">
        <v>68</v>
      </c>
      <c r="Z80" s="1">
        <v>10</v>
      </c>
      <c r="AA80" s="1" t="s">
        <v>472</v>
      </c>
      <c r="AB80" s="1" t="s">
        <v>473</v>
      </c>
      <c r="AC80" s="1" t="s">
        <v>474</v>
      </c>
    </row>
    <row r="81" spans="1:29" ht="24" customHeight="1">
      <c r="A81" s="1">
        <v>81</v>
      </c>
      <c r="B81" s="4" t="s">
        <v>3753</v>
      </c>
      <c r="C81" s="11">
        <v>29</v>
      </c>
      <c r="D81" s="1">
        <v>8</v>
      </c>
      <c r="E81" s="1">
        <v>0</v>
      </c>
      <c r="F81" s="1">
        <v>10</v>
      </c>
      <c r="G81" s="1">
        <v>6</v>
      </c>
      <c r="H81" s="1" t="s">
        <v>61</v>
      </c>
      <c r="I81" s="1">
        <v>1</v>
      </c>
      <c r="J81" s="1" t="s">
        <v>48</v>
      </c>
      <c r="K81" s="1" t="s">
        <v>3432</v>
      </c>
      <c r="L81" s="1">
        <v>1</v>
      </c>
      <c r="M81" s="1" t="s">
        <v>3498</v>
      </c>
      <c r="N81" s="1" t="s">
        <v>3528</v>
      </c>
      <c r="O81" s="1" t="s">
        <v>3588</v>
      </c>
      <c r="P81" s="1">
        <v>8</v>
      </c>
      <c r="Q81" s="1" t="s">
        <v>478</v>
      </c>
      <c r="R81" s="1" t="s">
        <v>53</v>
      </c>
      <c r="S81" s="1" t="s">
        <v>26</v>
      </c>
      <c r="T81" s="1" t="s">
        <v>66</v>
      </c>
      <c r="U81" s="3">
        <v>20</v>
      </c>
      <c r="V81" s="3">
        <v>5</v>
      </c>
      <c r="W81" s="1">
        <v>48</v>
      </c>
      <c r="X81" s="1" t="s">
        <v>479</v>
      </c>
      <c r="Y81" s="1" t="s">
        <v>68</v>
      </c>
      <c r="Z81" s="1">
        <v>10</v>
      </c>
      <c r="AA81" s="1" t="s">
        <v>480</v>
      </c>
      <c r="AB81" s="1" t="s">
        <v>481</v>
      </c>
      <c r="AC81" s="1" t="s">
        <v>107</v>
      </c>
    </row>
    <row r="82" spans="1:29" ht="24" customHeight="1">
      <c r="A82" s="1">
        <v>80</v>
      </c>
      <c r="B82" s="4" t="s">
        <v>3749</v>
      </c>
      <c r="C82" s="11">
        <v>28</v>
      </c>
      <c r="D82" s="1">
        <v>7</v>
      </c>
      <c r="E82" s="1">
        <v>10</v>
      </c>
      <c r="F82" s="1">
        <v>8</v>
      </c>
      <c r="G82" s="1">
        <v>20</v>
      </c>
      <c r="H82" s="1" t="s">
        <v>47</v>
      </c>
      <c r="I82" s="1">
        <v>1</v>
      </c>
      <c r="J82" s="1" t="s">
        <v>91</v>
      </c>
      <c r="K82" s="1" t="s">
        <v>3431</v>
      </c>
      <c r="L82" s="1">
        <v>0</v>
      </c>
      <c r="M82" s="1" t="s">
        <v>164</v>
      </c>
      <c r="N82" s="1" t="s">
        <v>164</v>
      </c>
      <c r="O82" s="1" t="s">
        <v>164</v>
      </c>
      <c r="R82" s="1" t="s">
        <v>77</v>
      </c>
      <c r="S82" s="1" t="s">
        <v>28</v>
      </c>
      <c r="T82" s="1" t="s">
        <v>66</v>
      </c>
      <c r="U82" s="3">
        <v>4</v>
      </c>
      <c r="V82" s="3">
        <v>6</v>
      </c>
      <c r="W82" s="1">
        <v>4</v>
      </c>
      <c r="X82" s="1" t="s">
        <v>475</v>
      </c>
      <c r="Y82" s="1" t="s">
        <v>68</v>
      </c>
      <c r="Z82" s="1">
        <v>10</v>
      </c>
      <c r="AA82" s="1" t="s">
        <v>476</v>
      </c>
      <c r="AB82" s="1" t="s">
        <v>477</v>
      </c>
      <c r="AC82" s="1" t="s">
        <v>130</v>
      </c>
    </row>
    <row r="83" spans="1:29" ht="24" customHeight="1">
      <c r="A83" s="1">
        <v>82</v>
      </c>
      <c r="B83" s="4" t="s">
        <v>3754</v>
      </c>
      <c r="C83" s="11">
        <v>32</v>
      </c>
      <c r="D83" s="1">
        <v>7</v>
      </c>
      <c r="E83" s="1">
        <v>30</v>
      </c>
      <c r="F83" s="1">
        <v>10</v>
      </c>
      <c r="G83" s="1">
        <v>5</v>
      </c>
      <c r="H83" s="1" t="s">
        <v>61</v>
      </c>
      <c r="I83" s="1">
        <v>0</v>
      </c>
      <c r="J83" s="1" t="s">
        <v>62</v>
      </c>
      <c r="K83" s="1" t="s">
        <v>3432</v>
      </c>
      <c r="L83" s="1">
        <v>1</v>
      </c>
      <c r="M83" s="1" t="s">
        <v>3505</v>
      </c>
      <c r="N83" s="1" t="s">
        <v>3531</v>
      </c>
      <c r="O83" s="1" t="s">
        <v>3606</v>
      </c>
      <c r="P83" s="1">
        <v>3</v>
      </c>
      <c r="Q83" s="1" t="s">
        <v>483</v>
      </c>
      <c r="R83" s="1" t="s">
        <v>65</v>
      </c>
      <c r="S83" s="1" t="s">
        <v>29</v>
      </c>
      <c r="T83" s="1" t="s">
        <v>66</v>
      </c>
      <c r="U83" s="3">
        <v>10</v>
      </c>
      <c r="V83" s="3">
        <v>6</v>
      </c>
      <c r="W83" s="1">
        <v>10</v>
      </c>
      <c r="X83" s="1" t="s">
        <v>484</v>
      </c>
      <c r="Y83" s="1" t="s">
        <v>68</v>
      </c>
      <c r="Z83" s="1">
        <v>10</v>
      </c>
      <c r="AA83" s="1" t="s">
        <v>485</v>
      </c>
      <c r="AB83" s="1" t="s">
        <v>486</v>
      </c>
      <c r="AC83" s="1" t="s">
        <v>487</v>
      </c>
    </row>
    <row r="84" spans="1:29" ht="24" customHeight="1">
      <c r="A84" s="1">
        <v>92</v>
      </c>
      <c r="B84" s="4" t="s">
        <v>0</v>
      </c>
      <c r="C84" s="11">
        <v>34</v>
      </c>
      <c r="D84" s="1">
        <v>8</v>
      </c>
      <c r="E84" s="1">
        <v>30</v>
      </c>
      <c r="F84" s="1">
        <v>10</v>
      </c>
      <c r="G84" s="1">
        <v>2</v>
      </c>
      <c r="H84" s="1" t="s">
        <v>61</v>
      </c>
      <c r="I84" s="1">
        <v>0</v>
      </c>
      <c r="J84" s="1" t="s">
        <v>3779</v>
      </c>
      <c r="K84" s="1" t="s">
        <v>3431</v>
      </c>
      <c r="L84" s="1">
        <v>1</v>
      </c>
      <c r="M84" s="1" t="s">
        <v>3499</v>
      </c>
      <c r="N84" s="1" t="s">
        <v>3528</v>
      </c>
      <c r="O84" s="1" t="s">
        <v>3586</v>
      </c>
      <c r="P84" s="1">
        <v>5</v>
      </c>
      <c r="Q84" s="1" t="s">
        <v>533</v>
      </c>
      <c r="R84" s="1" t="s">
        <v>77</v>
      </c>
      <c r="S84" s="1" t="s">
        <v>28</v>
      </c>
      <c r="T84" s="1" t="s">
        <v>151</v>
      </c>
      <c r="U84" s="3">
        <v>6</v>
      </c>
      <c r="V84" s="3">
        <v>6</v>
      </c>
      <c r="W84" s="1">
        <v>10</v>
      </c>
      <c r="X84" s="1" t="s">
        <v>534</v>
      </c>
      <c r="Y84" s="1" t="s">
        <v>68</v>
      </c>
      <c r="Z84" s="1">
        <v>10</v>
      </c>
      <c r="AA84" s="1" t="s">
        <v>534</v>
      </c>
      <c r="AB84" s="1" t="s">
        <v>534</v>
      </c>
      <c r="AC84" s="1" t="s">
        <v>534</v>
      </c>
    </row>
    <row r="85" spans="1:29" ht="24" customHeight="1">
      <c r="A85" s="1">
        <v>83</v>
      </c>
      <c r="B85" s="4" t="s">
        <v>3762</v>
      </c>
      <c r="C85" s="11">
        <v>32</v>
      </c>
      <c r="D85" s="1">
        <v>7</v>
      </c>
      <c r="E85" s="1">
        <v>150</v>
      </c>
      <c r="F85" s="1">
        <v>12</v>
      </c>
      <c r="G85" s="1">
        <v>24</v>
      </c>
      <c r="H85" s="1" t="s">
        <v>178</v>
      </c>
      <c r="I85" s="1">
        <v>1</v>
      </c>
      <c r="J85" s="1" t="s">
        <v>378</v>
      </c>
      <c r="K85" s="1" t="s">
        <v>3431</v>
      </c>
      <c r="L85" s="1">
        <v>1</v>
      </c>
      <c r="M85" s="1" t="s">
        <v>3505</v>
      </c>
      <c r="N85" s="1" t="s">
        <v>3531</v>
      </c>
      <c r="O85" s="1" t="s">
        <v>3607</v>
      </c>
      <c r="P85" s="1">
        <v>3</v>
      </c>
      <c r="Q85" s="1" t="s">
        <v>489</v>
      </c>
      <c r="R85" s="1" t="s">
        <v>65</v>
      </c>
      <c r="S85" s="1" t="s">
        <v>29</v>
      </c>
      <c r="T85" s="1" t="s">
        <v>66</v>
      </c>
      <c r="U85" s="3">
        <v>6</v>
      </c>
      <c r="V85" s="3">
        <v>6</v>
      </c>
      <c r="W85" s="1">
        <v>12</v>
      </c>
      <c r="X85" s="1" t="s">
        <v>490</v>
      </c>
      <c r="Y85" s="1" t="s">
        <v>68</v>
      </c>
      <c r="Z85" s="1">
        <v>10</v>
      </c>
      <c r="AA85" s="1" t="s">
        <v>491</v>
      </c>
      <c r="AB85" s="1" t="s">
        <v>492</v>
      </c>
      <c r="AC85" s="1" t="s">
        <v>493</v>
      </c>
    </row>
    <row r="86" spans="1:29" ht="24" customHeight="1">
      <c r="A86" s="1">
        <v>84</v>
      </c>
      <c r="B86" s="4" t="s">
        <v>3748</v>
      </c>
      <c r="C86" s="11">
        <v>26</v>
      </c>
      <c r="D86" s="1">
        <v>7</v>
      </c>
      <c r="E86" s="1">
        <v>150</v>
      </c>
      <c r="F86" s="1">
        <v>3</v>
      </c>
      <c r="G86" s="1">
        <v>4</v>
      </c>
      <c r="H86" s="1" t="s">
        <v>292</v>
      </c>
      <c r="I86" s="1">
        <v>1</v>
      </c>
      <c r="J86" s="1" t="s">
        <v>48</v>
      </c>
      <c r="K86" s="1" t="s">
        <v>3439</v>
      </c>
      <c r="L86" s="1">
        <v>1</v>
      </c>
      <c r="M86" s="1" t="s">
        <v>3489</v>
      </c>
      <c r="N86" s="1" t="s">
        <v>3528</v>
      </c>
      <c r="O86" s="1" t="s">
        <v>3586</v>
      </c>
      <c r="P86" s="1">
        <v>2</v>
      </c>
      <c r="Q86" s="1" t="s">
        <v>495</v>
      </c>
      <c r="R86" s="1" t="s">
        <v>53</v>
      </c>
      <c r="S86" s="1" t="s">
        <v>29</v>
      </c>
      <c r="T86" s="1" t="s">
        <v>66</v>
      </c>
      <c r="U86" s="3">
        <v>3</v>
      </c>
      <c r="V86" s="3">
        <v>4</v>
      </c>
      <c r="W86" s="1">
        <v>15</v>
      </c>
      <c r="X86" s="1" t="s">
        <v>496</v>
      </c>
      <c r="Y86" s="1" t="s">
        <v>497</v>
      </c>
      <c r="Z86" s="1">
        <v>8</v>
      </c>
      <c r="AA86" s="1" t="s">
        <v>498</v>
      </c>
      <c r="AB86" s="1" t="s">
        <v>499</v>
      </c>
      <c r="AC86" s="1" t="s">
        <v>500</v>
      </c>
    </row>
    <row r="87" spans="1:29" ht="24" customHeight="1">
      <c r="A87" s="1">
        <v>85</v>
      </c>
      <c r="B87" s="4" t="s">
        <v>0</v>
      </c>
      <c r="C87" s="11">
        <v>30</v>
      </c>
      <c r="D87" s="1">
        <v>7</v>
      </c>
      <c r="E87" s="1">
        <v>90</v>
      </c>
      <c r="F87" s="1">
        <v>8</v>
      </c>
      <c r="G87" s="1">
        <v>0</v>
      </c>
      <c r="H87" s="1" t="s">
        <v>292</v>
      </c>
      <c r="I87" s="1">
        <v>0</v>
      </c>
      <c r="K87" s="1" t="s">
        <v>3433</v>
      </c>
      <c r="L87" s="1">
        <v>1</v>
      </c>
      <c r="M87" s="1" t="s">
        <v>3508</v>
      </c>
      <c r="N87" s="1" t="s">
        <v>3528</v>
      </c>
      <c r="O87" s="1" t="s">
        <v>3608</v>
      </c>
      <c r="P87" s="1">
        <v>4</v>
      </c>
      <c r="Q87" s="1" t="s">
        <v>504</v>
      </c>
      <c r="R87" s="1" t="s">
        <v>77</v>
      </c>
      <c r="S87" s="1" t="s">
        <v>33</v>
      </c>
      <c r="U87" s="3">
        <v>0</v>
      </c>
      <c r="V87" s="3">
        <v>0</v>
      </c>
      <c r="Y87" s="1" t="s">
        <v>68</v>
      </c>
      <c r="Z87" s="1">
        <v>9</v>
      </c>
      <c r="AA87" s="1" t="s">
        <v>505</v>
      </c>
      <c r="AB87" s="1" t="s">
        <v>506</v>
      </c>
      <c r="AC87" s="1" t="s">
        <v>507</v>
      </c>
    </row>
    <row r="88" spans="1:29" ht="24" customHeight="1">
      <c r="A88" s="1">
        <v>86</v>
      </c>
      <c r="B88" s="4" t="s">
        <v>0</v>
      </c>
      <c r="C88" s="11">
        <v>46</v>
      </c>
      <c r="D88" s="1">
        <v>8</v>
      </c>
      <c r="E88" s="1">
        <v>45</v>
      </c>
      <c r="F88" s="1">
        <v>5</v>
      </c>
      <c r="G88" s="1">
        <v>5</v>
      </c>
      <c r="H88" s="1" t="s">
        <v>214</v>
      </c>
      <c r="I88" s="1">
        <v>1</v>
      </c>
      <c r="J88" s="1" t="s">
        <v>62</v>
      </c>
      <c r="K88" s="1" t="s">
        <v>3433</v>
      </c>
      <c r="L88" s="1">
        <v>1</v>
      </c>
      <c r="M88" s="1" t="s">
        <v>2100</v>
      </c>
      <c r="N88" s="1" t="s">
        <v>3527</v>
      </c>
      <c r="O88" s="1" t="s">
        <v>3595</v>
      </c>
      <c r="P88" s="1">
        <v>15</v>
      </c>
      <c r="Q88" s="1" t="s">
        <v>509</v>
      </c>
      <c r="R88" s="1" t="s">
        <v>77</v>
      </c>
      <c r="S88" s="1" t="s">
        <v>30</v>
      </c>
      <c r="T88" s="1" t="s">
        <v>54</v>
      </c>
      <c r="U88" s="3">
        <v>25</v>
      </c>
      <c r="V88" s="3">
        <v>10</v>
      </c>
      <c r="W88" s="1">
        <v>25</v>
      </c>
      <c r="X88" s="1" t="s">
        <v>164</v>
      </c>
      <c r="Y88" s="1" t="s">
        <v>510</v>
      </c>
      <c r="Z88" s="1">
        <v>10</v>
      </c>
      <c r="AA88" s="1" t="s">
        <v>164</v>
      </c>
      <c r="AB88" s="1" t="s">
        <v>511</v>
      </c>
    </row>
    <row r="89" spans="1:29" ht="24" customHeight="1">
      <c r="A89" s="1">
        <v>87</v>
      </c>
      <c r="B89" s="4" t="s">
        <v>3</v>
      </c>
      <c r="C89" s="11">
        <v>38</v>
      </c>
      <c r="D89" s="1">
        <v>7</v>
      </c>
      <c r="E89" s="1">
        <v>120</v>
      </c>
      <c r="F89" s="1">
        <v>12</v>
      </c>
      <c r="G89" s="1">
        <v>15</v>
      </c>
      <c r="H89" s="1" t="s">
        <v>112</v>
      </c>
      <c r="I89" s="1">
        <v>1</v>
      </c>
      <c r="J89" s="1" t="s">
        <v>91</v>
      </c>
      <c r="K89" s="1" t="s">
        <v>3432</v>
      </c>
      <c r="L89" s="1">
        <v>1</v>
      </c>
      <c r="M89" s="1" t="s">
        <v>3504</v>
      </c>
      <c r="N89" s="1" t="s">
        <v>3529</v>
      </c>
      <c r="O89" s="1" t="s">
        <v>3606</v>
      </c>
      <c r="P89" s="1">
        <v>10</v>
      </c>
      <c r="Q89" s="1" t="s">
        <v>512</v>
      </c>
      <c r="R89" s="1" t="s">
        <v>53</v>
      </c>
      <c r="S89" s="1" t="s">
        <v>30</v>
      </c>
      <c r="T89" s="1" t="s">
        <v>54</v>
      </c>
      <c r="U89" s="3">
        <v>4</v>
      </c>
      <c r="V89" s="3">
        <v>6</v>
      </c>
      <c r="W89" s="1">
        <v>7</v>
      </c>
      <c r="X89" s="1" t="s">
        <v>513</v>
      </c>
      <c r="Y89" s="1" t="s">
        <v>514</v>
      </c>
      <c r="Z89" s="1">
        <v>6</v>
      </c>
      <c r="AA89" s="1" t="s">
        <v>515</v>
      </c>
      <c r="AB89" s="1" t="s">
        <v>516</v>
      </c>
    </row>
    <row r="90" spans="1:29" ht="24" customHeight="1">
      <c r="A90" s="1">
        <v>88</v>
      </c>
      <c r="B90" s="4" t="s">
        <v>3753</v>
      </c>
      <c r="C90" s="11">
        <v>38</v>
      </c>
      <c r="D90" s="1">
        <v>8</v>
      </c>
      <c r="E90" s="1">
        <v>120</v>
      </c>
      <c r="F90" s="1">
        <v>10</v>
      </c>
      <c r="G90" s="1">
        <v>6</v>
      </c>
      <c r="H90" s="1" t="s">
        <v>124</v>
      </c>
      <c r="I90" s="1">
        <v>1</v>
      </c>
      <c r="J90" s="1" t="s">
        <v>48</v>
      </c>
      <c r="K90" s="1" t="s">
        <v>3431</v>
      </c>
      <c r="L90" s="1">
        <v>0</v>
      </c>
      <c r="M90" s="1" t="s">
        <v>164</v>
      </c>
      <c r="N90" s="1" t="s">
        <v>164</v>
      </c>
      <c r="O90" s="1" t="s">
        <v>164</v>
      </c>
      <c r="R90" s="1" t="s">
        <v>77</v>
      </c>
      <c r="S90" s="1" t="s">
        <v>27</v>
      </c>
      <c r="T90" s="1" t="s">
        <v>66</v>
      </c>
      <c r="U90" s="3">
        <v>3</v>
      </c>
      <c r="V90" s="3">
        <v>5</v>
      </c>
      <c r="W90" s="1">
        <v>80</v>
      </c>
      <c r="X90" s="1" t="s">
        <v>517</v>
      </c>
      <c r="Y90" s="1" t="s">
        <v>68</v>
      </c>
      <c r="Z90" s="1">
        <v>9</v>
      </c>
      <c r="AA90" s="1" t="s">
        <v>518</v>
      </c>
      <c r="AB90" s="1" t="s">
        <v>101</v>
      </c>
      <c r="AC90" s="1" t="s">
        <v>519</v>
      </c>
    </row>
    <row r="91" spans="1:29" ht="24" customHeight="1">
      <c r="A91" s="1">
        <v>89</v>
      </c>
      <c r="B91" s="4" t="s">
        <v>3751</v>
      </c>
      <c r="C91" s="11">
        <v>27</v>
      </c>
      <c r="D91" s="1">
        <v>7</v>
      </c>
      <c r="E91" s="1">
        <v>150</v>
      </c>
      <c r="F91" s="1">
        <v>9</v>
      </c>
      <c r="G91" s="1">
        <v>15</v>
      </c>
      <c r="H91" s="1" t="s">
        <v>95</v>
      </c>
      <c r="I91" s="1">
        <v>1</v>
      </c>
      <c r="J91" s="1" t="s">
        <v>48</v>
      </c>
      <c r="K91" s="1" t="s">
        <v>3431</v>
      </c>
      <c r="L91" s="1">
        <v>1</v>
      </c>
      <c r="M91" s="1" t="s">
        <v>3502</v>
      </c>
      <c r="N91" s="1" t="s">
        <v>3528</v>
      </c>
      <c r="O91" s="1" t="s">
        <v>3591</v>
      </c>
      <c r="P91" s="1">
        <v>3</v>
      </c>
      <c r="Q91" s="1" t="s">
        <v>520</v>
      </c>
      <c r="R91" s="1" t="s">
        <v>53</v>
      </c>
      <c r="S91" s="1" t="s">
        <v>30</v>
      </c>
      <c r="T91" s="1" t="s">
        <v>66</v>
      </c>
      <c r="U91" s="3">
        <v>8</v>
      </c>
      <c r="V91" s="3">
        <v>6</v>
      </c>
      <c r="W91" s="1">
        <v>10</v>
      </c>
      <c r="X91" s="1" t="s">
        <v>521</v>
      </c>
      <c r="Y91" s="1" t="s">
        <v>68</v>
      </c>
      <c r="Z91" s="1">
        <v>9</v>
      </c>
      <c r="AA91" s="1" t="s">
        <v>522</v>
      </c>
      <c r="AB91" s="1" t="s">
        <v>523</v>
      </c>
      <c r="AC91" s="1" t="s">
        <v>524</v>
      </c>
    </row>
    <row r="92" spans="1:29" ht="24" customHeight="1">
      <c r="A92" s="1">
        <v>90</v>
      </c>
      <c r="B92" s="4" t="s">
        <v>3750</v>
      </c>
      <c r="C92" s="11">
        <v>24</v>
      </c>
      <c r="D92" s="1">
        <v>8</v>
      </c>
      <c r="E92" s="1">
        <v>60</v>
      </c>
      <c r="F92" s="6"/>
      <c r="G92" s="1">
        <v>13</v>
      </c>
      <c r="H92" s="1" t="s">
        <v>292</v>
      </c>
      <c r="I92" s="1">
        <v>0</v>
      </c>
      <c r="J92" s="1" t="s">
        <v>91</v>
      </c>
      <c r="K92" s="1" t="s">
        <v>3431</v>
      </c>
      <c r="L92" s="1">
        <v>0</v>
      </c>
      <c r="M92" s="1" t="s">
        <v>164</v>
      </c>
      <c r="N92" s="1" t="s">
        <v>164</v>
      </c>
      <c r="O92" s="1" t="s">
        <v>164</v>
      </c>
      <c r="R92" s="1" t="s">
        <v>53</v>
      </c>
      <c r="S92" s="1" t="s">
        <v>28</v>
      </c>
      <c r="T92" s="1" t="s">
        <v>66</v>
      </c>
      <c r="U92" s="3">
        <v>6</v>
      </c>
      <c r="V92" s="3">
        <v>5</v>
      </c>
      <c r="W92" s="1">
        <v>7</v>
      </c>
      <c r="X92" s="1" t="s">
        <v>525</v>
      </c>
      <c r="Y92" s="1" t="s">
        <v>68</v>
      </c>
      <c r="Z92" s="1">
        <v>9</v>
      </c>
      <c r="AA92" s="1" t="s">
        <v>526</v>
      </c>
      <c r="AB92" s="1" t="s">
        <v>527</v>
      </c>
      <c r="AC92" s="1" t="s">
        <v>528</v>
      </c>
    </row>
    <row r="93" spans="1:29" ht="24" customHeight="1">
      <c r="A93" s="1">
        <v>91</v>
      </c>
      <c r="B93" s="4" t="s">
        <v>3750</v>
      </c>
      <c r="C93" s="11">
        <v>30</v>
      </c>
      <c r="D93" s="1">
        <v>1</v>
      </c>
      <c r="E93" s="1">
        <v>20</v>
      </c>
      <c r="F93" s="1">
        <v>8</v>
      </c>
      <c r="G93" s="1">
        <v>6</v>
      </c>
      <c r="H93" s="1" t="s">
        <v>95</v>
      </c>
      <c r="I93" s="1">
        <v>1</v>
      </c>
      <c r="J93" s="1" t="s">
        <v>48</v>
      </c>
      <c r="K93" s="1" t="s">
        <v>3440</v>
      </c>
      <c r="L93" s="1">
        <v>0</v>
      </c>
      <c r="M93" s="1" t="s">
        <v>164</v>
      </c>
      <c r="N93" s="1" t="s">
        <v>164</v>
      </c>
      <c r="O93" s="1" t="s">
        <v>164</v>
      </c>
      <c r="R93" s="1" t="s">
        <v>53</v>
      </c>
      <c r="S93" s="1" t="s">
        <v>26</v>
      </c>
      <c r="T93" s="1" t="s">
        <v>66</v>
      </c>
      <c r="U93" s="3">
        <v>4</v>
      </c>
      <c r="V93" s="3">
        <v>2</v>
      </c>
      <c r="W93" s="1">
        <v>2</v>
      </c>
      <c r="X93" s="1" t="s">
        <v>530</v>
      </c>
      <c r="Y93" s="1" t="s">
        <v>366</v>
      </c>
      <c r="Z93" s="1">
        <v>10</v>
      </c>
      <c r="AA93" s="1" t="s">
        <v>531</v>
      </c>
      <c r="AB93" s="1" t="s">
        <v>532</v>
      </c>
    </row>
    <row r="94" spans="1:29" ht="24" customHeight="1">
      <c r="A94" s="1">
        <v>97</v>
      </c>
      <c r="B94" s="4" t="s">
        <v>1</v>
      </c>
      <c r="C94" s="11">
        <v>53</v>
      </c>
      <c r="D94" s="1">
        <v>7</v>
      </c>
      <c r="E94" s="1">
        <v>90</v>
      </c>
      <c r="F94" s="1">
        <v>10</v>
      </c>
      <c r="G94" s="1">
        <v>10</v>
      </c>
      <c r="H94" s="1" t="s">
        <v>61</v>
      </c>
      <c r="I94" s="1">
        <v>1</v>
      </c>
      <c r="J94" s="1" t="s">
        <v>3779</v>
      </c>
      <c r="K94" s="1" t="s">
        <v>3432</v>
      </c>
      <c r="L94" s="1">
        <v>1</v>
      </c>
      <c r="M94" s="1" t="s">
        <v>3502</v>
      </c>
      <c r="N94" s="1" t="s">
        <v>3527</v>
      </c>
      <c r="O94" s="1" t="s">
        <v>3598</v>
      </c>
      <c r="P94" s="1">
        <v>25</v>
      </c>
      <c r="Q94" s="1" t="s">
        <v>547</v>
      </c>
      <c r="R94" s="1" t="s">
        <v>77</v>
      </c>
      <c r="S94" s="1" t="s">
        <v>29</v>
      </c>
      <c r="T94" s="1" t="s">
        <v>54</v>
      </c>
      <c r="U94" s="3">
        <v>4</v>
      </c>
      <c r="V94" s="3">
        <v>6</v>
      </c>
      <c r="W94" s="1">
        <v>30</v>
      </c>
      <c r="X94" s="1" t="s">
        <v>548</v>
      </c>
      <c r="Y94" s="1" t="s">
        <v>68</v>
      </c>
      <c r="Z94" s="1">
        <v>10</v>
      </c>
      <c r="AA94" s="1" t="s">
        <v>549</v>
      </c>
      <c r="AB94" s="1" t="s">
        <v>417</v>
      </c>
      <c r="AC94" s="1" t="s">
        <v>550</v>
      </c>
    </row>
    <row r="95" spans="1:29" ht="24" customHeight="1">
      <c r="A95" s="1">
        <v>93</v>
      </c>
      <c r="B95" s="4" t="s">
        <v>3750</v>
      </c>
      <c r="C95" s="11">
        <v>30</v>
      </c>
      <c r="D95" s="1">
        <v>7</v>
      </c>
      <c r="E95" s="1">
        <v>60</v>
      </c>
      <c r="F95" s="1">
        <v>11</v>
      </c>
      <c r="G95" s="1">
        <v>3</v>
      </c>
      <c r="H95" s="1" t="s">
        <v>292</v>
      </c>
      <c r="I95" s="1">
        <v>0</v>
      </c>
      <c r="J95" s="1" t="s">
        <v>48</v>
      </c>
      <c r="K95" s="1" t="s">
        <v>3433</v>
      </c>
      <c r="L95" s="1">
        <v>1</v>
      </c>
      <c r="M95" s="1" t="s">
        <v>3502</v>
      </c>
      <c r="N95" s="1" t="s">
        <v>3528</v>
      </c>
      <c r="O95" s="1" t="s">
        <v>3586</v>
      </c>
      <c r="P95" s="1">
        <v>1</v>
      </c>
      <c r="Q95" s="1" t="s">
        <v>535</v>
      </c>
      <c r="R95" s="1" t="s">
        <v>77</v>
      </c>
      <c r="S95" s="1" t="s">
        <v>33</v>
      </c>
      <c r="U95" s="3">
        <v>0</v>
      </c>
      <c r="V95" s="3">
        <v>0</v>
      </c>
      <c r="Y95" s="1" t="s">
        <v>68</v>
      </c>
      <c r="Z95" s="1">
        <v>10</v>
      </c>
      <c r="AA95" s="1" t="s">
        <v>69</v>
      </c>
    </row>
    <row r="96" spans="1:29" ht="24" customHeight="1">
      <c r="A96" s="1">
        <v>94</v>
      </c>
      <c r="B96" s="4" t="s">
        <v>3750</v>
      </c>
      <c r="D96" s="1">
        <v>6</v>
      </c>
      <c r="E96" s="1">
        <v>40</v>
      </c>
      <c r="F96" s="1">
        <v>10</v>
      </c>
      <c r="G96" s="1">
        <v>5</v>
      </c>
      <c r="H96" s="1" t="s">
        <v>47</v>
      </c>
      <c r="I96" s="1">
        <v>1</v>
      </c>
      <c r="J96" s="1" t="s">
        <v>48</v>
      </c>
      <c r="K96" s="1" t="s">
        <v>3431</v>
      </c>
      <c r="L96" s="1">
        <v>1</v>
      </c>
      <c r="M96" s="1" t="s">
        <v>3507</v>
      </c>
      <c r="N96" s="1" t="s">
        <v>3529</v>
      </c>
      <c r="O96" s="1" t="s">
        <v>3590</v>
      </c>
      <c r="P96" s="1">
        <v>5</v>
      </c>
      <c r="Q96" s="1" t="s">
        <v>536</v>
      </c>
      <c r="R96" s="1" t="s">
        <v>77</v>
      </c>
      <c r="S96" s="1" t="s">
        <v>3679</v>
      </c>
      <c r="T96" s="1" t="s">
        <v>54</v>
      </c>
      <c r="U96" s="3">
        <v>4</v>
      </c>
      <c r="V96" s="3">
        <v>3</v>
      </c>
      <c r="W96" s="1">
        <v>3</v>
      </c>
      <c r="X96" s="1" t="s">
        <v>537</v>
      </c>
      <c r="Y96" s="1" t="s">
        <v>334</v>
      </c>
      <c r="Z96" s="1">
        <v>7</v>
      </c>
      <c r="AA96" s="1" t="s">
        <v>538</v>
      </c>
      <c r="AB96" s="1" t="s">
        <v>539</v>
      </c>
      <c r="AC96" s="1" t="s">
        <v>540</v>
      </c>
    </row>
    <row r="97" spans="1:29" ht="24" customHeight="1">
      <c r="A97" s="1">
        <v>95</v>
      </c>
      <c r="B97" s="4" t="s">
        <v>0</v>
      </c>
      <c r="C97" s="11">
        <v>32</v>
      </c>
      <c r="D97" s="1">
        <v>8</v>
      </c>
      <c r="E97" s="1">
        <v>90</v>
      </c>
      <c r="F97" s="1">
        <v>7</v>
      </c>
      <c r="G97" s="1">
        <v>50</v>
      </c>
      <c r="H97" s="1" t="s">
        <v>82</v>
      </c>
      <c r="I97" s="1">
        <v>0</v>
      </c>
      <c r="J97" s="1" t="s">
        <v>378</v>
      </c>
      <c r="K97" s="1" t="s">
        <v>3433</v>
      </c>
      <c r="L97" s="1">
        <v>1</v>
      </c>
      <c r="M97" s="1" t="s">
        <v>3499</v>
      </c>
      <c r="N97" s="1" t="s">
        <v>3528</v>
      </c>
      <c r="O97" s="1" t="s">
        <v>3600</v>
      </c>
      <c r="P97" s="1">
        <v>6</v>
      </c>
      <c r="Q97" s="1" t="s">
        <v>541</v>
      </c>
      <c r="R97" s="1" t="s">
        <v>65</v>
      </c>
      <c r="S97" s="1" t="s">
        <v>3671</v>
      </c>
      <c r="T97" s="1" t="s">
        <v>542</v>
      </c>
      <c r="U97" s="3">
        <v>15</v>
      </c>
      <c r="V97" s="3">
        <v>6</v>
      </c>
      <c r="W97" s="1">
        <v>40</v>
      </c>
      <c r="X97" s="1" t="s">
        <v>321</v>
      </c>
      <c r="Y97" s="1" t="s">
        <v>68</v>
      </c>
      <c r="Z97" s="1">
        <v>10</v>
      </c>
      <c r="AA97" s="1" t="s">
        <v>69</v>
      </c>
    </row>
    <row r="98" spans="1:29" ht="24" customHeight="1">
      <c r="A98" s="1">
        <v>96</v>
      </c>
      <c r="B98" s="4" t="s">
        <v>4</v>
      </c>
      <c r="C98" s="11">
        <v>23</v>
      </c>
      <c r="D98" s="1">
        <v>6</v>
      </c>
      <c r="E98" s="1">
        <v>200</v>
      </c>
      <c r="F98" s="1">
        <v>4</v>
      </c>
      <c r="G98" s="1">
        <v>15</v>
      </c>
      <c r="H98" s="1" t="s">
        <v>82</v>
      </c>
      <c r="I98" s="1">
        <v>1</v>
      </c>
      <c r="J98" s="1" t="s">
        <v>91</v>
      </c>
      <c r="K98" s="1" t="s">
        <v>3431</v>
      </c>
      <c r="L98" s="1">
        <v>1</v>
      </c>
      <c r="M98" s="1" t="s">
        <v>3495</v>
      </c>
      <c r="N98" s="1" t="s">
        <v>3528</v>
      </c>
      <c r="O98" s="1" t="s">
        <v>3584</v>
      </c>
      <c r="P98" s="1">
        <v>1</v>
      </c>
      <c r="Q98" s="1" t="s">
        <v>52</v>
      </c>
      <c r="R98" s="1" t="s">
        <v>53</v>
      </c>
      <c r="S98" s="1" t="s">
        <v>3679</v>
      </c>
      <c r="T98" s="1" t="s">
        <v>78</v>
      </c>
      <c r="U98" s="3">
        <v>80</v>
      </c>
      <c r="V98" s="3">
        <v>15</v>
      </c>
      <c r="W98" s="1">
        <v>4</v>
      </c>
      <c r="X98" s="1" t="s">
        <v>543</v>
      </c>
      <c r="Y98" s="1" t="s">
        <v>58</v>
      </c>
      <c r="Z98" s="1">
        <v>10</v>
      </c>
      <c r="AA98" s="1" t="s">
        <v>544</v>
      </c>
      <c r="AB98" s="1" t="s">
        <v>545</v>
      </c>
      <c r="AC98" s="1" t="s">
        <v>546</v>
      </c>
    </row>
    <row r="99" spans="1:29" ht="24" customHeight="1">
      <c r="A99" s="1">
        <v>158</v>
      </c>
      <c r="B99" s="4" t="s">
        <v>0</v>
      </c>
      <c r="C99" s="11">
        <v>33</v>
      </c>
      <c r="D99" s="1">
        <v>8</v>
      </c>
      <c r="E99" s="1">
        <v>15</v>
      </c>
      <c r="F99" s="1">
        <v>14</v>
      </c>
      <c r="G99" s="1">
        <v>12</v>
      </c>
      <c r="H99" s="1" t="s">
        <v>61</v>
      </c>
      <c r="I99" s="1">
        <v>0</v>
      </c>
      <c r="J99" s="1" t="s">
        <v>91</v>
      </c>
      <c r="K99" s="1" t="s">
        <v>3448</v>
      </c>
      <c r="L99" s="1">
        <v>1</v>
      </c>
      <c r="M99" s="1" t="s">
        <v>3502</v>
      </c>
      <c r="N99" s="1" t="s">
        <v>3528</v>
      </c>
      <c r="O99" s="1" t="s">
        <v>3586</v>
      </c>
      <c r="P99" s="1">
        <v>8</v>
      </c>
      <c r="Q99" s="1" t="s">
        <v>188</v>
      </c>
      <c r="R99" s="1" t="s">
        <v>65</v>
      </c>
      <c r="S99" s="1" t="s">
        <v>29</v>
      </c>
      <c r="T99" s="1" t="s">
        <v>54</v>
      </c>
      <c r="U99" s="3">
        <v>6</v>
      </c>
      <c r="V99" s="3">
        <v>6</v>
      </c>
      <c r="W99" s="1">
        <v>40</v>
      </c>
      <c r="X99" s="1" t="s">
        <v>821</v>
      </c>
      <c r="Y99" s="1" t="s">
        <v>366</v>
      </c>
      <c r="Z99" s="1">
        <v>7</v>
      </c>
      <c r="AA99" s="1" t="s">
        <v>822</v>
      </c>
      <c r="AB99" s="1" t="s">
        <v>144</v>
      </c>
      <c r="AC99" s="1" t="s">
        <v>823</v>
      </c>
    </row>
    <row r="100" spans="1:29" ht="24" customHeight="1">
      <c r="A100" s="1">
        <v>98</v>
      </c>
      <c r="B100" s="4" t="s">
        <v>0</v>
      </c>
      <c r="C100" s="11">
        <v>40</v>
      </c>
      <c r="D100" s="1">
        <v>8</v>
      </c>
      <c r="E100" s="1">
        <v>0</v>
      </c>
      <c r="F100" s="1">
        <v>8</v>
      </c>
      <c r="G100" s="1">
        <v>24</v>
      </c>
      <c r="H100" s="1" t="s">
        <v>178</v>
      </c>
      <c r="I100" s="1">
        <v>0</v>
      </c>
      <c r="J100" s="1" t="s">
        <v>113</v>
      </c>
      <c r="K100" s="1" t="s">
        <v>3430</v>
      </c>
      <c r="L100" s="1">
        <v>1</v>
      </c>
      <c r="M100" s="1" t="s">
        <v>3502</v>
      </c>
      <c r="N100" s="1" t="s">
        <v>3528</v>
      </c>
      <c r="O100" s="1" t="s">
        <v>3586</v>
      </c>
      <c r="P100" s="1">
        <v>20</v>
      </c>
      <c r="Q100" s="1" t="s">
        <v>551</v>
      </c>
      <c r="R100" s="1" t="s">
        <v>53</v>
      </c>
      <c r="S100" s="1" t="s">
        <v>3680</v>
      </c>
      <c r="T100" s="1" t="s">
        <v>54</v>
      </c>
      <c r="U100" s="3">
        <v>6</v>
      </c>
      <c r="V100" s="3">
        <v>6</v>
      </c>
      <c r="W100" s="1">
        <v>12</v>
      </c>
      <c r="X100" s="1" t="s">
        <v>552</v>
      </c>
      <c r="Y100" s="1" t="s">
        <v>68</v>
      </c>
      <c r="Z100" s="1">
        <v>10</v>
      </c>
      <c r="AA100" s="1" t="s">
        <v>553</v>
      </c>
      <c r="AB100" s="1" t="s">
        <v>554</v>
      </c>
      <c r="AC100" s="1" t="s">
        <v>555</v>
      </c>
    </row>
    <row r="101" spans="1:29" ht="24" customHeight="1">
      <c r="A101" s="1">
        <v>99</v>
      </c>
      <c r="B101" s="4" t="s">
        <v>3763</v>
      </c>
      <c r="C101" s="11">
        <v>30</v>
      </c>
      <c r="D101" s="1">
        <v>8</v>
      </c>
      <c r="E101" s="1">
        <v>0</v>
      </c>
      <c r="F101" s="1">
        <v>12</v>
      </c>
      <c r="G101" s="1">
        <v>3</v>
      </c>
      <c r="H101" s="1" t="s">
        <v>112</v>
      </c>
      <c r="I101" s="1">
        <v>1</v>
      </c>
      <c r="J101" s="1" t="s">
        <v>48</v>
      </c>
      <c r="K101" s="1" t="s">
        <v>3431</v>
      </c>
      <c r="L101" s="1">
        <v>1</v>
      </c>
      <c r="M101" s="1" t="s">
        <v>2100</v>
      </c>
      <c r="N101" s="1" t="s">
        <v>3528</v>
      </c>
      <c r="O101" s="1" t="s">
        <v>3584</v>
      </c>
      <c r="P101" s="1">
        <v>4</v>
      </c>
      <c r="Q101" s="1" t="s">
        <v>52</v>
      </c>
      <c r="R101" s="1" t="s">
        <v>53</v>
      </c>
      <c r="S101" s="1" t="s">
        <v>3681</v>
      </c>
      <c r="T101" s="1" t="s">
        <v>66</v>
      </c>
      <c r="U101" s="3">
        <v>6</v>
      </c>
      <c r="V101" s="3">
        <v>2</v>
      </c>
      <c r="W101" s="1">
        <v>5</v>
      </c>
      <c r="X101" s="1" t="s">
        <v>557</v>
      </c>
      <c r="Y101" s="1" t="s">
        <v>68</v>
      </c>
      <c r="Z101" s="1">
        <v>10</v>
      </c>
      <c r="AA101" s="1" t="s">
        <v>558</v>
      </c>
      <c r="AB101" s="1" t="s">
        <v>559</v>
      </c>
      <c r="AC101" s="1" t="s">
        <v>560</v>
      </c>
    </row>
    <row r="102" spans="1:29" ht="24" customHeight="1">
      <c r="A102" s="1">
        <v>100</v>
      </c>
      <c r="B102" s="4" t="s">
        <v>3747</v>
      </c>
      <c r="C102" s="11">
        <v>46</v>
      </c>
      <c r="D102" s="1">
        <v>7</v>
      </c>
      <c r="E102" s="1">
        <v>50</v>
      </c>
      <c r="F102" s="1">
        <v>10</v>
      </c>
      <c r="G102" s="1">
        <v>5</v>
      </c>
      <c r="H102" s="1" t="s">
        <v>112</v>
      </c>
      <c r="I102" s="1">
        <v>0</v>
      </c>
      <c r="J102" s="1" t="s">
        <v>113</v>
      </c>
      <c r="K102" s="1" t="s">
        <v>3431</v>
      </c>
      <c r="L102" s="1">
        <v>1</v>
      </c>
      <c r="M102" s="1" t="s">
        <v>3502</v>
      </c>
      <c r="N102" s="1" t="s">
        <v>3539</v>
      </c>
      <c r="O102" s="1" t="s">
        <v>3609</v>
      </c>
      <c r="P102" s="1">
        <v>16</v>
      </c>
      <c r="Q102" s="1" t="s">
        <v>562</v>
      </c>
      <c r="R102" s="1" t="s">
        <v>77</v>
      </c>
      <c r="S102" s="1" t="s">
        <v>29</v>
      </c>
      <c r="T102" s="1" t="s">
        <v>66</v>
      </c>
      <c r="U102" s="3">
        <v>6</v>
      </c>
      <c r="V102" s="3">
        <v>6</v>
      </c>
      <c r="W102" s="1">
        <v>60</v>
      </c>
      <c r="X102" s="1" t="s">
        <v>563</v>
      </c>
      <c r="Y102" s="1" t="s">
        <v>68</v>
      </c>
      <c r="Z102" s="1">
        <v>6</v>
      </c>
      <c r="AA102" s="1" t="s">
        <v>564</v>
      </c>
    </row>
    <row r="103" spans="1:29" ht="24" customHeight="1">
      <c r="A103" s="1">
        <v>160</v>
      </c>
      <c r="B103" s="4" t="s">
        <v>4</v>
      </c>
      <c r="C103" s="11">
        <v>25</v>
      </c>
      <c r="D103" s="1">
        <v>7</v>
      </c>
      <c r="E103" s="1">
        <v>160</v>
      </c>
      <c r="F103" s="1">
        <v>8</v>
      </c>
      <c r="G103" s="1">
        <v>5</v>
      </c>
      <c r="H103" s="1" t="s">
        <v>61</v>
      </c>
      <c r="I103" s="1">
        <v>0</v>
      </c>
      <c r="J103" s="1" t="s">
        <v>62</v>
      </c>
      <c r="K103" s="1" t="s">
        <v>3432</v>
      </c>
      <c r="L103" s="1">
        <v>0</v>
      </c>
      <c r="M103" s="1" t="s">
        <v>164</v>
      </c>
      <c r="N103" s="1" t="s">
        <v>164</v>
      </c>
      <c r="O103" s="1" t="s">
        <v>164</v>
      </c>
      <c r="R103" s="1" t="s">
        <v>53</v>
      </c>
      <c r="S103" s="1" t="s">
        <v>3689</v>
      </c>
      <c r="T103" s="1" t="s">
        <v>78</v>
      </c>
      <c r="U103" s="3">
        <v>6</v>
      </c>
      <c r="V103" s="3">
        <v>4</v>
      </c>
      <c r="W103" s="1">
        <v>10</v>
      </c>
      <c r="X103" s="1" t="s">
        <v>829</v>
      </c>
      <c r="Y103" s="1" t="s">
        <v>68</v>
      </c>
      <c r="Z103" s="1">
        <v>10</v>
      </c>
      <c r="AA103" s="1" t="s">
        <v>830</v>
      </c>
      <c r="AB103" s="1" t="s">
        <v>831</v>
      </c>
      <c r="AC103" s="1" t="s">
        <v>832</v>
      </c>
    </row>
    <row r="104" spans="1:29" ht="24" customHeight="1">
      <c r="A104" s="1">
        <v>102</v>
      </c>
      <c r="B104" s="4" t="s">
        <v>3747</v>
      </c>
      <c r="C104" s="11">
        <v>30</v>
      </c>
      <c r="D104" s="1">
        <v>6</v>
      </c>
      <c r="E104" s="1">
        <v>0</v>
      </c>
      <c r="F104" s="1">
        <v>14</v>
      </c>
      <c r="G104" s="1">
        <v>25</v>
      </c>
      <c r="H104" s="1" t="s">
        <v>124</v>
      </c>
      <c r="I104" s="1">
        <v>1</v>
      </c>
      <c r="J104" s="1" t="s">
        <v>3779</v>
      </c>
      <c r="K104" s="1" t="s">
        <v>3441</v>
      </c>
      <c r="L104" s="1">
        <v>1</v>
      </c>
      <c r="M104" s="1" t="s">
        <v>3507</v>
      </c>
      <c r="N104" s="1" t="s">
        <v>3529</v>
      </c>
      <c r="O104" s="1" t="s">
        <v>3610</v>
      </c>
      <c r="P104" s="1">
        <v>6</v>
      </c>
      <c r="Q104" s="1" t="s">
        <v>572</v>
      </c>
      <c r="R104" s="1" t="s">
        <v>53</v>
      </c>
      <c r="S104" s="1" t="s">
        <v>3682</v>
      </c>
      <c r="T104" s="1" t="s">
        <v>66</v>
      </c>
      <c r="U104" s="3">
        <v>20</v>
      </c>
      <c r="V104" s="3">
        <v>4</v>
      </c>
      <c r="W104" s="1">
        <v>80</v>
      </c>
      <c r="X104" s="1" t="s">
        <v>574</v>
      </c>
      <c r="Y104" s="1" t="s">
        <v>575</v>
      </c>
      <c r="Z104" s="1">
        <v>9</v>
      </c>
      <c r="AA104" s="2" t="s">
        <v>576</v>
      </c>
      <c r="AB104" s="2" t="s">
        <v>577</v>
      </c>
      <c r="AC104" s="1" t="s">
        <v>578</v>
      </c>
    </row>
    <row r="105" spans="1:29" ht="24" customHeight="1">
      <c r="A105" s="1">
        <v>103</v>
      </c>
      <c r="B105" s="4" t="s">
        <v>0</v>
      </c>
      <c r="C105" s="11">
        <v>56</v>
      </c>
      <c r="D105" s="1">
        <v>7</v>
      </c>
      <c r="E105" s="1">
        <v>0</v>
      </c>
      <c r="F105" s="1">
        <v>10</v>
      </c>
      <c r="G105" s="1">
        <v>20</v>
      </c>
      <c r="H105" s="1" t="s">
        <v>292</v>
      </c>
      <c r="I105" s="1">
        <v>1</v>
      </c>
      <c r="J105" s="1" t="s">
        <v>62</v>
      </c>
      <c r="K105" s="1" t="s">
        <v>3431</v>
      </c>
      <c r="L105" s="1">
        <v>1</v>
      </c>
      <c r="M105" s="1" t="s">
        <v>3495</v>
      </c>
      <c r="N105" s="1" t="s">
        <v>3532</v>
      </c>
      <c r="O105" s="1" t="s">
        <v>3590</v>
      </c>
      <c r="P105" s="1">
        <v>27</v>
      </c>
      <c r="Q105" s="1" t="s">
        <v>579</v>
      </c>
      <c r="R105" s="1" t="s">
        <v>77</v>
      </c>
      <c r="S105" s="1" t="s">
        <v>28</v>
      </c>
      <c r="T105" s="1" t="s">
        <v>580</v>
      </c>
      <c r="U105" s="3">
        <v>10</v>
      </c>
      <c r="V105" s="3">
        <v>4</v>
      </c>
      <c r="W105" s="1">
        <v>10</v>
      </c>
      <c r="X105" s="1" t="s">
        <v>581</v>
      </c>
      <c r="Y105" s="1" t="s">
        <v>334</v>
      </c>
      <c r="Z105" s="1">
        <v>2</v>
      </c>
      <c r="AA105" s="1" t="s">
        <v>582</v>
      </c>
      <c r="AB105" s="1" t="s">
        <v>583</v>
      </c>
      <c r="AC105" s="1" t="s">
        <v>584</v>
      </c>
    </row>
    <row r="106" spans="1:29" ht="24" customHeight="1">
      <c r="A106" s="1">
        <v>104</v>
      </c>
      <c r="B106" s="4" t="s">
        <v>3753</v>
      </c>
      <c r="C106" s="11">
        <v>31</v>
      </c>
      <c r="D106" s="1">
        <v>8</v>
      </c>
      <c r="E106" s="1">
        <v>0</v>
      </c>
      <c r="F106" s="1">
        <v>10</v>
      </c>
      <c r="G106" s="1">
        <v>10</v>
      </c>
      <c r="H106" s="1" t="s">
        <v>95</v>
      </c>
      <c r="I106" s="1">
        <v>0</v>
      </c>
      <c r="J106" s="1" t="s">
        <v>62</v>
      </c>
      <c r="K106" s="1" t="s">
        <v>3442</v>
      </c>
      <c r="L106" s="1">
        <v>0</v>
      </c>
      <c r="M106" s="1" t="s">
        <v>164</v>
      </c>
      <c r="N106" s="1" t="s">
        <v>164</v>
      </c>
      <c r="O106" s="1" t="s">
        <v>164</v>
      </c>
      <c r="R106" s="1" t="s">
        <v>77</v>
      </c>
      <c r="S106" s="1" t="s">
        <v>3679</v>
      </c>
      <c r="T106" s="1" t="s">
        <v>78</v>
      </c>
      <c r="U106" s="3">
        <v>15</v>
      </c>
      <c r="V106" s="3">
        <v>15</v>
      </c>
      <c r="W106" s="1">
        <v>16</v>
      </c>
      <c r="X106" s="1" t="s">
        <v>586</v>
      </c>
      <c r="Y106" s="1" t="s">
        <v>587</v>
      </c>
      <c r="Z106" s="1">
        <v>4</v>
      </c>
      <c r="AA106" s="1" t="s">
        <v>588</v>
      </c>
      <c r="AB106" s="1" t="s">
        <v>589</v>
      </c>
      <c r="AC106" s="1" t="s">
        <v>590</v>
      </c>
    </row>
    <row r="107" spans="1:29" ht="24" customHeight="1">
      <c r="A107" s="1">
        <v>105</v>
      </c>
      <c r="B107" s="4" t="s">
        <v>3754</v>
      </c>
      <c r="C107" s="11">
        <v>35</v>
      </c>
      <c r="D107" s="1">
        <v>6</v>
      </c>
      <c r="E107" s="1">
        <v>45</v>
      </c>
      <c r="F107" s="1">
        <v>9</v>
      </c>
      <c r="G107" s="1">
        <v>2</v>
      </c>
      <c r="H107" s="1" t="s">
        <v>47</v>
      </c>
      <c r="I107" s="1">
        <v>1</v>
      </c>
      <c r="J107" s="1" t="s">
        <v>48</v>
      </c>
      <c r="K107" s="1" t="s">
        <v>3431</v>
      </c>
      <c r="L107" s="1">
        <v>1</v>
      </c>
      <c r="M107" s="1" t="s">
        <v>3493</v>
      </c>
      <c r="N107" s="1" t="s">
        <v>3545</v>
      </c>
      <c r="O107" s="1" t="s">
        <v>3584</v>
      </c>
      <c r="P107" s="1">
        <v>3</v>
      </c>
      <c r="Q107" s="1" t="s">
        <v>592</v>
      </c>
      <c r="R107" s="1" t="s">
        <v>65</v>
      </c>
      <c r="S107" s="1" t="s">
        <v>28</v>
      </c>
      <c r="T107" s="1" t="s">
        <v>78</v>
      </c>
      <c r="U107" s="3">
        <v>4</v>
      </c>
      <c r="V107" s="3">
        <v>5</v>
      </c>
      <c r="W107" s="1">
        <v>30</v>
      </c>
      <c r="X107" s="1" t="s">
        <v>593</v>
      </c>
      <c r="Y107" s="1" t="s">
        <v>58</v>
      </c>
      <c r="Z107" s="1">
        <v>9</v>
      </c>
      <c r="AA107" s="1" t="s">
        <v>594</v>
      </c>
      <c r="AB107" s="1" t="s">
        <v>595</v>
      </c>
    </row>
    <row r="108" spans="1:29" ht="24" customHeight="1">
      <c r="A108" s="1">
        <v>106</v>
      </c>
      <c r="B108" s="4" t="s">
        <v>3753</v>
      </c>
      <c r="C108" s="11">
        <v>38</v>
      </c>
      <c r="D108" s="1">
        <v>7</v>
      </c>
      <c r="E108" s="1">
        <v>30</v>
      </c>
      <c r="F108" s="1">
        <v>9</v>
      </c>
      <c r="G108" s="1">
        <v>10</v>
      </c>
      <c r="H108" s="1" t="s">
        <v>47</v>
      </c>
      <c r="I108" s="1">
        <v>0</v>
      </c>
      <c r="J108" s="1" t="s">
        <v>62</v>
      </c>
      <c r="K108" s="1" t="s">
        <v>3432</v>
      </c>
      <c r="L108" s="1">
        <v>1</v>
      </c>
      <c r="M108" s="1" t="s">
        <v>3502</v>
      </c>
      <c r="N108" s="1" t="s">
        <v>3531</v>
      </c>
      <c r="O108" s="1" t="s">
        <v>3586</v>
      </c>
      <c r="P108" s="1">
        <v>11</v>
      </c>
      <c r="Q108" s="1" t="s">
        <v>596</v>
      </c>
      <c r="R108" s="1" t="s">
        <v>53</v>
      </c>
      <c r="S108" s="1" t="s">
        <v>30</v>
      </c>
      <c r="T108" s="1" t="s">
        <v>66</v>
      </c>
      <c r="U108" s="3">
        <v>6</v>
      </c>
      <c r="V108" s="3">
        <v>4</v>
      </c>
      <c r="W108" s="1">
        <v>3</v>
      </c>
      <c r="X108" s="1" t="s">
        <v>597</v>
      </c>
      <c r="Y108" s="1" t="s">
        <v>68</v>
      </c>
      <c r="Z108" s="1">
        <v>9</v>
      </c>
      <c r="AA108" s="1" t="s">
        <v>598</v>
      </c>
      <c r="AB108" s="1" t="s">
        <v>599</v>
      </c>
    </row>
    <row r="109" spans="1:29" ht="24" customHeight="1">
      <c r="A109" s="1">
        <v>107</v>
      </c>
      <c r="B109" s="4" t="s">
        <v>1</v>
      </c>
      <c r="C109" s="11">
        <v>36</v>
      </c>
      <c r="D109" s="1">
        <v>7</v>
      </c>
      <c r="E109" s="1">
        <v>80</v>
      </c>
      <c r="F109" s="1">
        <v>5</v>
      </c>
      <c r="G109" s="1">
        <v>10</v>
      </c>
      <c r="H109" s="1" t="s">
        <v>292</v>
      </c>
      <c r="I109" s="1">
        <v>1</v>
      </c>
      <c r="J109" s="1" t="s">
        <v>62</v>
      </c>
      <c r="K109" s="1" t="s">
        <v>3431</v>
      </c>
      <c r="L109" s="1">
        <v>1</v>
      </c>
      <c r="M109" s="1" t="s">
        <v>3502</v>
      </c>
      <c r="N109" s="1" t="s">
        <v>3528</v>
      </c>
      <c r="O109" s="1" t="s">
        <v>3586</v>
      </c>
      <c r="P109" s="1">
        <v>10</v>
      </c>
      <c r="Q109" s="1" t="s">
        <v>600</v>
      </c>
      <c r="R109" s="1" t="s">
        <v>77</v>
      </c>
      <c r="S109" s="1" t="s">
        <v>28</v>
      </c>
      <c r="T109" s="1" t="s">
        <v>66</v>
      </c>
      <c r="U109" s="3">
        <v>6</v>
      </c>
      <c r="V109" s="3">
        <v>4</v>
      </c>
      <c r="W109" s="1">
        <v>12</v>
      </c>
      <c r="X109" s="1" t="s">
        <v>601</v>
      </c>
      <c r="Y109" s="1" t="s">
        <v>68</v>
      </c>
      <c r="Z109" s="1">
        <v>7</v>
      </c>
      <c r="AA109" s="1" t="s">
        <v>602</v>
      </c>
      <c r="AB109" s="1" t="s">
        <v>603</v>
      </c>
    </row>
    <row r="110" spans="1:29" ht="24" customHeight="1">
      <c r="A110" s="1">
        <v>108</v>
      </c>
      <c r="B110" s="4" t="s">
        <v>3753</v>
      </c>
      <c r="C110" s="11">
        <v>37</v>
      </c>
      <c r="D110" s="1">
        <v>7</v>
      </c>
      <c r="E110" s="1">
        <v>120</v>
      </c>
      <c r="F110" s="1">
        <v>15</v>
      </c>
      <c r="G110" s="1">
        <v>12</v>
      </c>
      <c r="H110" s="1" t="s">
        <v>178</v>
      </c>
      <c r="I110" s="1">
        <v>0</v>
      </c>
      <c r="J110" s="1" t="s">
        <v>62</v>
      </c>
      <c r="K110" s="1" t="s">
        <v>3430</v>
      </c>
      <c r="L110" s="1">
        <v>1</v>
      </c>
      <c r="M110" s="1" t="s">
        <v>3506</v>
      </c>
      <c r="N110" s="1" t="s">
        <v>3527</v>
      </c>
      <c r="O110" s="1" t="s">
        <v>3586</v>
      </c>
      <c r="P110" s="1">
        <v>7</v>
      </c>
      <c r="Q110" s="1" t="s">
        <v>604</v>
      </c>
      <c r="R110" s="1" t="s">
        <v>77</v>
      </c>
      <c r="S110" s="1" t="s">
        <v>3683</v>
      </c>
      <c r="T110" s="1" t="s">
        <v>66</v>
      </c>
      <c r="U110" s="3">
        <v>10</v>
      </c>
      <c r="V110" s="3">
        <v>10</v>
      </c>
      <c r="W110" s="1">
        <v>8</v>
      </c>
      <c r="X110" s="1" t="s">
        <v>605</v>
      </c>
      <c r="Y110" s="1" t="s">
        <v>58</v>
      </c>
      <c r="Z110" s="1">
        <v>8</v>
      </c>
      <c r="AA110" s="1" t="s">
        <v>606</v>
      </c>
      <c r="AB110" s="1" t="s">
        <v>607</v>
      </c>
      <c r="AC110" s="1" t="s">
        <v>608</v>
      </c>
    </row>
    <row r="111" spans="1:29" ht="24" customHeight="1">
      <c r="A111" s="1">
        <v>109</v>
      </c>
      <c r="B111" s="4" t="s">
        <v>3750</v>
      </c>
      <c r="C111" s="11">
        <v>36</v>
      </c>
      <c r="D111" s="1">
        <v>6</v>
      </c>
      <c r="E111" s="1">
        <v>20</v>
      </c>
      <c r="F111" s="1">
        <v>16</v>
      </c>
      <c r="G111" s="1">
        <v>30</v>
      </c>
      <c r="H111" s="1" t="s">
        <v>178</v>
      </c>
      <c r="I111" s="1">
        <v>0</v>
      </c>
      <c r="J111" s="1" t="s">
        <v>62</v>
      </c>
      <c r="K111" s="1" t="s">
        <v>3432</v>
      </c>
      <c r="L111" s="1">
        <v>1</v>
      </c>
      <c r="M111" s="1" t="s">
        <v>3497</v>
      </c>
      <c r="N111" s="1" t="s">
        <v>3531</v>
      </c>
      <c r="O111" s="1" t="s">
        <v>3609</v>
      </c>
      <c r="P111" s="1">
        <v>4</v>
      </c>
      <c r="Q111" s="1" t="s">
        <v>609</v>
      </c>
      <c r="R111" s="1" t="s">
        <v>65</v>
      </c>
      <c r="S111" s="1" t="s">
        <v>33</v>
      </c>
      <c r="U111" s="3">
        <v>0</v>
      </c>
      <c r="V111" s="3">
        <v>0</v>
      </c>
      <c r="Y111" s="1" t="s">
        <v>68</v>
      </c>
      <c r="Z111" s="1">
        <v>8</v>
      </c>
      <c r="AA111" s="1" t="s">
        <v>610</v>
      </c>
      <c r="AB111" s="1" t="s">
        <v>611</v>
      </c>
      <c r="AC111" s="1" t="s">
        <v>612</v>
      </c>
    </row>
    <row r="112" spans="1:29" ht="24" customHeight="1">
      <c r="A112" s="1">
        <v>110</v>
      </c>
      <c r="B112" s="4" t="s">
        <v>4</v>
      </c>
      <c r="C112" s="11">
        <v>23</v>
      </c>
      <c r="D112" s="1">
        <v>8</v>
      </c>
      <c r="E112" s="1">
        <v>60</v>
      </c>
      <c r="F112" s="1">
        <v>10</v>
      </c>
      <c r="G112" s="1">
        <v>6</v>
      </c>
      <c r="H112" s="1" t="s">
        <v>47</v>
      </c>
      <c r="I112" s="1">
        <v>1</v>
      </c>
      <c r="J112" s="1" t="s">
        <v>62</v>
      </c>
      <c r="K112" s="1" t="s">
        <v>3431</v>
      </c>
      <c r="L112" s="1">
        <v>1</v>
      </c>
      <c r="M112" s="1" t="s">
        <v>3493</v>
      </c>
      <c r="N112" s="1" t="s">
        <v>3528</v>
      </c>
      <c r="O112" s="1" t="s">
        <v>3589</v>
      </c>
      <c r="P112" s="1">
        <v>0</v>
      </c>
      <c r="Q112" s="1" t="s">
        <v>613</v>
      </c>
      <c r="R112" s="1" t="s">
        <v>352</v>
      </c>
      <c r="S112" s="1" t="s">
        <v>28</v>
      </c>
      <c r="T112" s="1" t="s">
        <v>78</v>
      </c>
      <c r="U112" s="3">
        <v>6</v>
      </c>
      <c r="V112" s="3">
        <v>3</v>
      </c>
      <c r="W112" s="1">
        <v>5</v>
      </c>
      <c r="X112" s="1" t="s">
        <v>614</v>
      </c>
      <c r="Y112" s="1" t="s">
        <v>68</v>
      </c>
      <c r="Z112" s="1">
        <v>10</v>
      </c>
      <c r="AA112" s="1" t="s">
        <v>615</v>
      </c>
      <c r="AB112" s="1" t="s">
        <v>616</v>
      </c>
    </row>
    <row r="113" spans="1:29" ht="24" customHeight="1">
      <c r="A113" s="1">
        <v>111</v>
      </c>
      <c r="B113" s="4" t="s">
        <v>0</v>
      </c>
      <c r="C113" s="11">
        <v>35</v>
      </c>
      <c r="D113" s="1">
        <v>7</v>
      </c>
      <c r="E113" s="1">
        <v>20</v>
      </c>
      <c r="F113" s="1">
        <v>9</v>
      </c>
      <c r="G113" s="1">
        <v>2</v>
      </c>
      <c r="H113" s="1" t="s">
        <v>214</v>
      </c>
      <c r="I113" s="1">
        <v>1</v>
      </c>
      <c r="J113" s="1" t="s">
        <v>378</v>
      </c>
      <c r="K113" s="1" t="s">
        <v>3432</v>
      </c>
      <c r="L113" s="1">
        <v>1</v>
      </c>
      <c r="M113" s="1" t="s">
        <v>3504</v>
      </c>
      <c r="N113" s="1" t="s">
        <v>3528</v>
      </c>
      <c r="O113" s="1" t="s">
        <v>3585</v>
      </c>
      <c r="P113" s="1">
        <v>3</v>
      </c>
      <c r="Q113" s="1" t="s">
        <v>617</v>
      </c>
      <c r="R113" s="1" t="s">
        <v>77</v>
      </c>
      <c r="S113" s="1" t="s">
        <v>28</v>
      </c>
      <c r="T113" s="1" t="s">
        <v>78</v>
      </c>
      <c r="U113" s="3">
        <v>10</v>
      </c>
      <c r="V113" s="3">
        <v>6</v>
      </c>
      <c r="W113" s="1">
        <v>15</v>
      </c>
      <c r="X113" s="1" t="s">
        <v>618</v>
      </c>
      <c r="Y113" s="1" t="s">
        <v>68</v>
      </c>
      <c r="Z113" s="1">
        <v>7</v>
      </c>
      <c r="AA113" s="1" t="s">
        <v>619</v>
      </c>
      <c r="AB113" s="1" t="s">
        <v>620</v>
      </c>
      <c r="AC113" s="1" t="s">
        <v>621</v>
      </c>
    </row>
    <row r="114" spans="1:29" ht="24" customHeight="1">
      <c r="A114" s="1">
        <v>112</v>
      </c>
      <c r="B114" s="4" t="s">
        <v>3762</v>
      </c>
      <c r="D114" s="1">
        <v>7</v>
      </c>
      <c r="E114" s="1">
        <v>1</v>
      </c>
      <c r="F114" s="1">
        <v>10</v>
      </c>
      <c r="G114" s="1">
        <v>5</v>
      </c>
      <c r="H114" s="1" t="s">
        <v>324</v>
      </c>
      <c r="I114" s="1">
        <v>1</v>
      </c>
      <c r="J114" s="1" t="s">
        <v>91</v>
      </c>
      <c r="K114" s="1" t="s">
        <v>3430</v>
      </c>
      <c r="L114" s="1">
        <v>0</v>
      </c>
      <c r="M114" s="1" t="s">
        <v>164</v>
      </c>
      <c r="N114" s="1" t="s">
        <v>164</v>
      </c>
      <c r="O114" s="1" t="s">
        <v>164</v>
      </c>
      <c r="R114" s="1" t="s">
        <v>77</v>
      </c>
      <c r="S114" s="1" t="s">
        <v>26</v>
      </c>
      <c r="T114" s="1" t="s">
        <v>78</v>
      </c>
      <c r="U114" s="3">
        <v>15</v>
      </c>
      <c r="V114" s="3">
        <v>0</v>
      </c>
      <c r="W114" s="1">
        <v>8</v>
      </c>
      <c r="X114" s="2" t="s">
        <v>622</v>
      </c>
      <c r="Y114" s="1" t="s">
        <v>58</v>
      </c>
      <c r="Z114" s="1">
        <v>10</v>
      </c>
      <c r="AA114" s="2" t="s">
        <v>623</v>
      </c>
      <c r="AB114" s="1" t="s">
        <v>624</v>
      </c>
      <c r="AC114" s="2" t="s">
        <v>625</v>
      </c>
    </row>
    <row r="115" spans="1:29" ht="24" customHeight="1">
      <c r="A115" s="1">
        <v>167</v>
      </c>
      <c r="B115" s="4" t="s">
        <v>1</v>
      </c>
      <c r="C115" s="11">
        <v>31</v>
      </c>
      <c r="D115" s="1">
        <v>7</v>
      </c>
      <c r="E115" s="1">
        <v>40</v>
      </c>
      <c r="F115" s="1">
        <v>10</v>
      </c>
      <c r="G115" s="1">
        <v>2</v>
      </c>
      <c r="H115" s="1" t="s">
        <v>61</v>
      </c>
      <c r="I115" s="1">
        <v>0</v>
      </c>
      <c r="J115" s="1" t="s">
        <v>62</v>
      </c>
      <c r="K115" s="1" t="s">
        <v>3433</v>
      </c>
      <c r="L115" s="1">
        <v>1</v>
      </c>
      <c r="M115" s="1" t="s">
        <v>3498</v>
      </c>
      <c r="N115" s="1" t="s">
        <v>3528</v>
      </c>
      <c r="O115" s="1" t="s">
        <v>3599</v>
      </c>
      <c r="P115" s="1">
        <v>3</v>
      </c>
      <c r="R115" s="1" t="s">
        <v>53</v>
      </c>
      <c r="S115" s="1" t="s">
        <v>27</v>
      </c>
      <c r="T115" s="1" t="s">
        <v>66</v>
      </c>
      <c r="U115" s="3">
        <v>20</v>
      </c>
      <c r="V115" s="3">
        <v>6</v>
      </c>
      <c r="W115" s="1">
        <v>6</v>
      </c>
      <c r="X115" s="1" t="s">
        <v>860</v>
      </c>
      <c r="Y115" s="1" t="s">
        <v>68</v>
      </c>
      <c r="Z115" s="1">
        <v>9</v>
      </c>
      <c r="AA115" s="1" t="s">
        <v>860</v>
      </c>
    </row>
    <row r="116" spans="1:29" ht="24" customHeight="1">
      <c r="A116" s="1">
        <v>114</v>
      </c>
      <c r="B116" s="4" t="s">
        <v>0</v>
      </c>
      <c r="C116" s="11">
        <v>27</v>
      </c>
      <c r="D116" s="1">
        <v>6</v>
      </c>
      <c r="E116" s="1">
        <v>50</v>
      </c>
      <c r="F116" s="1">
        <v>10</v>
      </c>
      <c r="G116" s="1">
        <v>20</v>
      </c>
      <c r="H116" s="1" t="s">
        <v>95</v>
      </c>
      <c r="I116" s="1">
        <v>1</v>
      </c>
      <c r="J116" s="1" t="s">
        <v>378</v>
      </c>
      <c r="K116" s="1" t="s">
        <v>3443</v>
      </c>
      <c r="L116" s="1">
        <v>1</v>
      </c>
      <c r="M116" s="1" t="s">
        <v>3493</v>
      </c>
      <c r="N116" s="1" t="s">
        <v>3528</v>
      </c>
      <c r="O116" s="1" t="s">
        <v>3595</v>
      </c>
      <c r="P116" s="1">
        <v>2</v>
      </c>
      <c r="Q116" s="1" t="s">
        <v>633</v>
      </c>
      <c r="R116" s="1" t="s">
        <v>77</v>
      </c>
      <c r="S116" s="1" t="s">
        <v>28</v>
      </c>
      <c r="T116" s="1" t="s">
        <v>66</v>
      </c>
      <c r="U116" s="3">
        <v>3</v>
      </c>
      <c r="V116" s="3">
        <v>3</v>
      </c>
      <c r="W116" s="1">
        <v>45</v>
      </c>
      <c r="X116" s="1" t="s">
        <v>634</v>
      </c>
      <c r="Y116" s="1" t="s">
        <v>68</v>
      </c>
      <c r="Z116" s="1">
        <v>9</v>
      </c>
      <c r="AA116" s="1" t="s">
        <v>635</v>
      </c>
    </row>
    <row r="117" spans="1:29" ht="24" customHeight="1">
      <c r="A117" s="1">
        <v>179</v>
      </c>
      <c r="B117" s="4" t="s">
        <v>3770</v>
      </c>
      <c r="C117" s="11">
        <v>23</v>
      </c>
      <c r="D117" s="1">
        <v>7</v>
      </c>
      <c r="E117" s="1">
        <v>90</v>
      </c>
      <c r="F117" s="6"/>
      <c r="G117" s="1">
        <v>15</v>
      </c>
      <c r="H117" s="1" t="s">
        <v>61</v>
      </c>
      <c r="I117" s="1">
        <v>0</v>
      </c>
      <c r="J117" s="1" t="s">
        <v>62</v>
      </c>
      <c r="K117" s="1" t="s">
        <v>3430</v>
      </c>
      <c r="L117" s="1">
        <v>0</v>
      </c>
      <c r="M117" s="1" t="s">
        <v>164</v>
      </c>
      <c r="N117" s="1" t="s">
        <v>164</v>
      </c>
      <c r="O117" s="1" t="s">
        <v>164</v>
      </c>
      <c r="R117" s="1" t="s">
        <v>53</v>
      </c>
      <c r="S117" s="1" t="s">
        <v>28</v>
      </c>
      <c r="T117" s="1" t="s">
        <v>66</v>
      </c>
      <c r="U117" s="3">
        <v>12</v>
      </c>
      <c r="V117" s="3">
        <v>6</v>
      </c>
      <c r="W117" s="1">
        <v>30</v>
      </c>
      <c r="X117" s="1" t="s">
        <v>915</v>
      </c>
      <c r="Y117" s="1" t="s">
        <v>58</v>
      </c>
      <c r="Z117" s="1">
        <v>10</v>
      </c>
      <c r="AA117" s="1" t="s">
        <v>916</v>
      </c>
      <c r="AB117" s="1" t="s">
        <v>917</v>
      </c>
      <c r="AC117" s="1" t="s">
        <v>918</v>
      </c>
    </row>
    <row r="118" spans="1:29" ht="24" customHeight="1">
      <c r="A118" s="1">
        <v>116</v>
      </c>
      <c r="B118" s="4" t="s">
        <v>4</v>
      </c>
      <c r="D118" s="1">
        <v>7</v>
      </c>
      <c r="E118" s="1">
        <v>20</v>
      </c>
      <c r="F118" s="1">
        <v>3</v>
      </c>
      <c r="G118" s="1">
        <v>12</v>
      </c>
      <c r="H118" s="1" t="s">
        <v>214</v>
      </c>
      <c r="I118" s="1">
        <v>0</v>
      </c>
      <c r="J118" s="1" t="s">
        <v>91</v>
      </c>
      <c r="K118" s="1" t="s">
        <v>3433</v>
      </c>
      <c r="L118" s="1">
        <v>1</v>
      </c>
      <c r="M118" s="1" t="s">
        <v>3501</v>
      </c>
      <c r="N118" s="1" t="s">
        <v>3528</v>
      </c>
      <c r="O118" s="1" t="s">
        <v>3600</v>
      </c>
      <c r="P118" s="1">
        <v>5</v>
      </c>
      <c r="Q118" s="1" t="s">
        <v>642</v>
      </c>
      <c r="R118" s="1" t="s">
        <v>77</v>
      </c>
      <c r="S118" s="1" t="s">
        <v>3674</v>
      </c>
      <c r="T118" s="1" t="s">
        <v>151</v>
      </c>
      <c r="U118" s="3">
        <v>12</v>
      </c>
      <c r="V118" s="3">
        <v>2</v>
      </c>
      <c r="W118" s="1">
        <v>10</v>
      </c>
      <c r="X118" s="1" t="s">
        <v>643</v>
      </c>
      <c r="Y118" s="1" t="s">
        <v>68</v>
      </c>
      <c r="Z118" s="1">
        <v>6</v>
      </c>
      <c r="AA118" s="1" t="s">
        <v>644</v>
      </c>
      <c r="AB118" s="1" t="s">
        <v>33</v>
      </c>
      <c r="AC118" s="1" t="s">
        <v>33</v>
      </c>
    </row>
    <row r="119" spans="1:29" ht="24" customHeight="1">
      <c r="A119" s="1">
        <v>117</v>
      </c>
      <c r="B119" s="4" t="s">
        <v>3747</v>
      </c>
      <c r="C119" s="11">
        <v>22</v>
      </c>
      <c r="D119" s="1">
        <v>6</v>
      </c>
      <c r="E119" s="1">
        <v>0</v>
      </c>
      <c r="F119" s="1">
        <v>8</v>
      </c>
      <c r="G119" s="1">
        <v>60</v>
      </c>
      <c r="H119" s="1" t="s">
        <v>95</v>
      </c>
      <c r="I119" s="1">
        <v>0</v>
      </c>
      <c r="J119" s="1" t="s">
        <v>48</v>
      </c>
      <c r="K119" s="1" t="s">
        <v>3444</v>
      </c>
      <c r="L119" s="1">
        <v>1</v>
      </c>
      <c r="M119" s="1" t="s">
        <v>3502</v>
      </c>
      <c r="N119" s="1" t="s">
        <v>3529</v>
      </c>
      <c r="O119" s="1" t="s">
        <v>3591</v>
      </c>
      <c r="P119" s="1">
        <v>1</v>
      </c>
      <c r="Q119" s="1" t="s">
        <v>646</v>
      </c>
      <c r="R119" s="1" t="s">
        <v>150</v>
      </c>
      <c r="S119" s="1" t="s">
        <v>33</v>
      </c>
      <c r="U119" s="3">
        <v>0</v>
      </c>
      <c r="V119" s="3">
        <v>0</v>
      </c>
      <c r="Y119" s="1" t="s">
        <v>68</v>
      </c>
      <c r="Z119" s="1">
        <v>10</v>
      </c>
      <c r="AA119" s="1" t="s">
        <v>647</v>
      </c>
      <c r="AB119" s="1" t="s">
        <v>648</v>
      </c>
      <c r="AC119" s="1" t="s">
        <v>649</v>
      </c>
    </row>
    <row r="120" spans="1:29" ht="24" customHeight="1">
      <c r="A120" s="1">
        <v>118</v>
      </c>
      <c r="B120" s="4" t="s">
        <v>3748</v>
      </c>
      <c r="C120" s="11">
        <v>29</v>
      </c>
      <c r="D120" s="1">
        <v>7</v>
      </c>
      <c r="E120" s="1">
        <v>80</v>
      </c>
      <c r="F120" s="1">
        <v>12</v>
      </c>
      <c r="G120" s="1">
        <v>12</v>
      </c>
      <c r="H120" s="1" t="s">
        <v>324</v>
      </c>
      <c r="I120" s="1">
        <v>1</v>
      </c>
      <c r="J120" s="1" t="s">
        <v>378</v>
      </c>
      <c r="K120" s="1" t="s">
        <v>3430</v>
      </c>
      <c r="L120" s="1">
        <v>1</v>
      </c>
      <c r="M120" s="1" t="s">
        <v>3502</v>
      </c>
      <c r="N120" s="1" t="s">
        <v>3527</v>
      </c>
      <c r="O120" s="1" t="s">
        <v>3609</v>
      </c>
      <c r="P120" s="1">
        <v>3</v>
      </c>
      <c r="Q120" s="1" t="s">
        <v>650</v>
      </c>
      <c r="R120" s="1" t="s">
        <v>53</v>
      </c>
      <c r="S120" s="1" t="s">
        <v>28</v>
      </c>
      <c r="T120" s="1" t="s">
        <v>78</v>
      </c>
      <c r="U120" s="3">
        <v>6</v>
      </c>
      <c r="V120" s="3">
        <v>2</v>
      </c>
      <c r="W120" s="1">
        <v>12</v>
      </c>
      <c r="X120" s="1" t="s">
        <v>651</v>
      </c>
      <c r="Y120" s="1" t="s">
        <v>68</v>
      </c>
      <c r="Z120" s="1">
        <v>10</v>
      </c>
      <c r="AA120" s="1" t="s">
        <v>652</v>
      </c>
      <c r="AB120" s="1" t="s">
        <v>653</v>
      </c>
      <c r="AC120" s="1" t="s">
        <v>654</v>
      </c>
    </row>
    <row r="121" spans="1:29" ht="24" customHeight="1">
      <c r="A121" s="1">
        <v>119</v>
      </c>
      <c r="B121" s="4" t="s">
        <v>3751</v>
      </c>
      <c r="C121" s="11">
        <v>29</v>
      </c>
      <c r="D121" s="1">
        <v>7</v>
      </c>
      <c r="E121" s="1">
        <v>30</v>
      </c>
      <c r="F121" s="1">
        <v>1</v>
      </c>
      <c r="G121" s="1">
        <v>5</v>
      </c>
      <c r="H121" s="1" t="s">
        <v>47</v>
      </c>
      <c r="I121" s="1">
        <v>0</v>
      </c>
      <c r="J121" s="1" t="s">
        <v>48</v>
      </c>
      <c r="K121" s="1" t="s">
        <v>3433</v>
      </c>
      <c r="L121" s="1">
        <v>1</v>
      </c>
      <c r="M121" s="1" t="s">
        <v>3504</v>
      </c>
      <c r="N121" s="1" t="s">
        <v>3527</v>
      </c>
      <c r="O121" s="1" t="s">
        <v>3604</v>
      </c>
      <c r="P121" s="1">
        <v>4</v>
      </c>
      <c r="Q121" s="1" t="s">
        <v>655</v>
      </c>
      <c r="R121" s="1" t="s">
        <v>77</v>
      </c>
      <c r="S121" s="1" t="s">
        <v>30</v>
      </c>
      <c r="T121" s="1" t="s">
        <v>66</v>
      </c>
      <c r="U121" s="3">
        <v>6</v>
      </c>
      <c r="V121" s="3">
        <v>10</v>
      </c>
      <c r="W121" s="1">
        <v>20</v>
      </c>
      <c r="X121" s="1" t="s">
        <v>656</v>
      </c>
      <c r="Y121" s="1" t="s">
        <v>68</v>
      </c>
      <c r="Z121" s="1">
        <v>8</v>
      </c>
      <c r="AA121" s="1" t="s">
        <v>657</v>
      </c>
      <c r="AB121" s="1" t="s">
        <v>658</v>
      </c>
      <c r="AC121" s="1" t="s">
        <v>659</v>
      </c>
    </row>
    <row r="122" spans="1:29" ht="24" customHeight="1">
      <c r="A122" s="1">
        <v>180</v>
      </c>
      <c r="B122" s="4" t="s">
        <v>3753</v>
      </c>
      <c r="C122" s="11">
        <v>31</v>
      </c>
      <c r="D122" s="1">
        <v>6</v>
      </c>
      <c r="E122" s="1">
        <v>300</v>
      </c>
      <c r="F122" s="1">
        <v>15</v>
      </c>
      <c r="G122" s="1">
        <v>20</v>
      </c>
      <c r="H122" s="1" t="s">
        <v>61</v>
      </c>
      <c r="I122" s="1">
        <v>1</v>
      </c>
      <c r="J122" s="1" t="s">
        <v>48</v>
      </c>
      <c r="K122" s="1" t="s">
        <v>3432</v>
      </c>
      <c r="L122" s="1">
        <v>1</v>
      </c>
      <c r="M122" s="1" t="s">
        <v>3492</v>
      </c>
      <c r="N122" s="1" t="s">
        <v>3527</v>
      </c>
      <c r="O122" s="1" t="s">
        <v>3617</v>
      </c>
      <c r="P122" s="1">
        <v>1</v>
      </c>
      <c r="Q122" s="1" t="s">
        <v>920</v>
      </c>
      <c r="R122" s="1" t="s">
        <v>77</v>
      </c>
      <c r="S122" s="1" t="s">
        <v>28</v>
      </c>
      <c r="T122" s="1" t="s">
        <v>78</v>
      </c>
      <c r="U122" s="3">
        <v>10</v>
      </c>
      <c r="V122" s="3">
        <v>5</v>
      </c>
      <c r="W122" s="1">
        <v>20</v>
      </c>
      <c r="X122" s="1" t="s">
        <v>921</v>
      </c>
      <c r="Y122" s="1" t="s">
        <v>922</v>
      </c>
      <c r="Z122" s="1">
        <v>10</v>
      </c>
      <c r="AA122" s="1" t="s">
        <v>923</v>
      </c>
      <c r="AB122" s="2" t="s">
        <v>924</v>
      </c>
      <c r="AC122" s="1" t="s">
        <v>925</v>
      </c>
    </row>
    <row r="123" spans="1:29" ht="24" customHeight="1">
      <c r="A123" s="1">
        <v>121</v>
      </c>
      <c r="B123" s="4" t="s">
        <v>3750</v>
      </c>
      <c r="C123" s="11">
        <v>26</v>
      </c>
      <c r="D123" s="1">
        <v>7</v>
      </c>
      <c r="E123" s="1">
        <v>0</v>
      </c>
      <c r="F123" s="1">
        <v>12</v>
      </c>
      <c r="G123" s="1">
        <v>20</v>
      </c>
      <c r="H123" s="1" t="s">
        <v>178</v>
      </c>
      <c r="I123" s="1">
        <v>1</v>
      </c>
      <c r="J123" s="1" t="s">
        <v>48</v>
      </c>
      <c r="K123" s="1" t="s">
        <v>3433</v>
      </c>
      <c r="L123" s="1">
        <v>1</v>
      </c>
      <c r="M123" s="1" t="s">
        <v>2100</v>
      </c>
      <c r="N123" s="1" t="s">
        <v>3533</v>
      </c>
      <c r="O123" s="1" t="s">
        <v>3586</v>
      </c>
      <c r="P123" s="1">
        <v>5</v>
      </c>
      <c r="Q123" s="1" t="s">
        <v>664</v>
      </c>
      <c r="R123" s="1" t="s">
        <v>53</v>
      </c>
      <c r="S123" s="1" t="s">
        <v>28</v>
      </c>
      <c r="T123" s="1" t="s">
        <v>78</v>
      </c>
      <c r="U123" s="3">
        <v>5</v>
      </c>
      <c r="V123" s="3">
        <v>5</v>
      </c>
      <c r="W123" s="1">
        <v>10</v>
      </c>
      <c r="X123" s="1" t="s">
        <v>665</v>
      </c>
      <c r="Y123" s="1" t="s">
        <v>58</v>
      </c>
      <c r="Z123" s="1">
        <v>10</v>
      </c>
      <c r="AA123" s="1" t="s">
        <v>666</v>
      </c>
      <c r="AB123" s="1" t="s">
        <v>667</v>
      </c>
      <c r="AC123" s="1" t="s">
        <v>668</v>
      </c>
    </row>
    <row r="124" spans="1:29" ht="24" customHeight="1">
      <c r="A124" s="1">
        <v>122</v>
      </c>
      <c r="B124" s="4" t="s">
        <v>0</v>
      </c>
      <c r="C124" s="11">
        <v>25</v>
      </c>
      <c r="D124" s="1">
        <v>9</v>
      </c>
      <c r="E124" s="1">
        <v>10</v>
      </c>
      <c r="F124" s="1">
        <v>9</v>
      </c>
      <c r="G124" s="1">
        <v>20</v>
      </c>
      <c r="H124" s="1" t="s">
        <v>95</v>
      </c>
      <c r="I124" s="1">
        <v>0</v>
      </c>
      <c r="J124" s="1" t="s">
        <v>91</v>
      </c>
      <c r="K124" s="1" t="s">
        <v>3445</v>
      </c>
      <c r="L124" s="1">
        <v>1</v>
      </c>
      <c r="M124" s="1" t="s">
        <v>3497</v>
      </c>
      <c r="N124" s="1" t="s">
        <v>3528</v>
      </c>
      <c r="O124" s="1" t="s">
        <v>3584</v>
      </c>
      <c r="P124" s="1">
        <v>0</v>
      </c>
      <c r="Q124" s="1" t="s">
        <v>670</v>
      </c>
      <c r="R124" s="1" t="s">
        <v>53</v>
      </c>
      <c r="S124" s="1" t="s">
        <v>28</v>
      </c>
      <c r="T124" s="1" t="s">
        <v>66</v>
      </c>
      <c r="U124" s="3">
        <v>30</v>
      </c>
      <c r="V124" s="3">
        <v>5</v>
      </c>
      <c r="W124" s="1">
        <v>200</v>
      </c>
      <c r="X124" s="1" t="s">
        <v>671</v>
      </c>
      <c r="Y124" s="1" t="s">
        <v>68</v>
      </c>
      <c r="Z124" s="1">
        <v>9</v>
      </c>
      <c r="AA124" s="1" t="s">
        <v>672</v>
      </c>
      <c r="AB124" s="1" t="s">
        <v>673</v>
      </c>
      <c r="AC124" s="1" t="s">
        <v>674</v>
      </c>
    </row>
    <row r="125" spans="1:29" ht="24" customHeight="1">
      <c r="A125" s="1">
        <v>123</v>
      </c>
      <c r="B125" s="4" t="s">
        <v>3751</v>
      </c>
      <c r="C125" s="11">
        <v>40</v>
      </c>
      <c r="D125" s="1">
        <v>8</v>
      </c>
      <c r="E125" s="1">
        <v>0</v>
      </c>
      <c r="F125" s="1">
        <v>8</v>
      </c>
      <c r="G125" s="1">
        <v>24</v>
      </c>
      <c r="H125" s="1" t="s">
        <v>90</v>
      </c>
      <c r="I125" s="1">
        <v>0</v>
      </c>
      <c r="J125" s="1" t="s">
        <v>131</v>
      </c>
      <c r="K125" s="1" t="s">
        <v>3430</v>
      </c>
      <c r="L125" s="1">
        <v>1</v>
      </c>
      <c r="M125" s="1" t="s">
        <v>3502</v>
      </c>
      <c r="N125" s="1" t="s">
        <v>3528</v>
      </c>
      <c r="O125" s="1" t="s">
        <v>3586</v>
      </c>
      <c r="P125" s="1">
        <v>20</v>
      </c>
      <c r="Q125" s="1" t="s">
        <v>551</v>
      </c>
      <c r="R125" s="1" t="s">
        <v>53</v>
      </c>
      <c r="S125" s="1" t="s">
        <v>3680</v>
      </c>
      <c r="T125" s="1" t="s">
        <v>542</v>
      </c>
      <c r="U125" s="3">
        <v>6</v>
      </c>
      <c r="V125" s="3">
        <v>6</v>
      </c>
      <c r="W125" s="1">
        <v>15</v>
      </c>
      <c r="X125" s="1" t="s">
        <v>675</v>
      </c>
      <c r="Y125" s="1" t="s">
        <v>68</v>
      </c>
      <c r="Z125" s="1">
        <v>10</v>
      </c>
      <c r="AA125" s="1" t="s">
        <v>676</v>
      </c>
      <c r="AB125" s="1" t="s">
        <v>677</v>
      </c>
      <c r="AC125" s="1" t="s">
        <v>678</v>
      </c>
    </row>
    <row r="126" spans="1:29" ht="24" customHeight="1">
      <c r="A126" s="1">
        <v>124</v>
      </c>
      <c r="B126" s="4" t="s">
        <v>3753</v>
      </c>
      <c r="C126" s="11">
        <v>39</v>
      </c>
      <c r="D126" s="1">
        <v>8</v>
      </c>
      <c r="E126" s="1">
        <v>30</v>
      </c>
      <c r="F126" s="1">
        <v>10</v>
      </c>
      <c r="G126" s="1">
        <v>3</v>
      </c>
      <c r="H126" s="1" t="s">
        <v>292</v>
      </c>
      <c r="I126" s="1">
        <v>0</v>
      </c>
      <c r="J126" s="1" t="s">
        <v>91</v>
      </c>
      <c r="K126" s="1" t="s">
        <v>3432</v>
      </c>
      <c r="L126" s="1">
        <v>1</v>
      </c>
      <c r="M126" s="1" t="s">
        <v>3509</v>
      </c>
      <c r="N126" s="1" t="s">
        <v>3527</v>
      </c>
      <c r="O126" s="1" t="s">
        <v>3602</v>
      </c>
      <c r="P126" s="1">
        <v>10</v>
      </c>
      <c r="Q126" s="1" t="s">
        <v>680</v>
      </c>
      <c r="R126" s="1" t="s">
        <v>77</v>
      </c>
      <c r="S126" s="1" t="s">
        <v>26</v>
      </c>
      <c r="T126" s="1" t="s">
        <v>151</v>
      </c>
      <c r="U126" s="3">
        <v>6</v>
      </c>
      <c r="V126" s="3">
        <v>4</v>
      </c>
      <c r="W126" s="1">
        <v>150</v>
      </c>
      <c r="X126" s="1" t="s">
        <v>681</v>
      </c>
      <c r="Y126" s="1" t="s">
        <v>58</v>
      </c>
      <c r="Z126" s="1">
        <v>10</v>
      </c>
      <c r="AA126" s="1" t="s">
        <v>682</v>
      </c>
      <c r="AB126" s="1" t="s">
        <v>417</v>
      </c>
      <c r="AC126" s="1" t="s">
        <v>683</v>
      </c>
    </row>
    <row r="127" spans="1:29" ht="24" customHeight="1">
      <c r="A127" s="1">
        <v>125</v>
      </c>
      <c r="B127" s="4" t="s">
        <v>3755</v>
      </c>
      <c r="C127" s="11">
        <v>28</v>
      </c>
      <c r="D127" s="1">
        <v>8</v>
      </c>
      <c r="E127" s="1">
        <v>60</v>
      </c>
      <c r="F127" s="1">
        <v>10</v>
      </c>
      <c r="G127" s="1">
        <v>10</v>
      </c>
      <c r="H127" s="1" t="s">
        <v>47</v>
      </c>
      <c r="I127" s="1">
        <v>0</v>
      </c>
      <c r="J127" s="1" t="s">
        <v>3780</v>
      </c>
      <c r="K127" s="1" t="s">
        <v>3433</v>
      </c>
      <c r="L127" s="1">
        <v>1</v>
      </c>
      <c r="M127" s="1" t="s">
        <v>3502</v>
      </c>
      <c r="N127" s="1" t="s">
        <v>3527</v>
      </c>
      <c r="O127" s="1" t="s">
        <v>3586</v>
      </c>
      <c r="P127" s="1">
        <v>5</v>
      </c>
      <c r="Q127" s="1" t="s">
        <v>68</v>
      </c>
      <c r="R127" s="1" t="s">
        <v>77</v>
      </c>
      <c r="S127" s="1" t="s">
        <v>30</v>
      </c>
      <c r="T127" s="1" t="s">
        <v>54</v>
      </c>
      <c r="U127" s="3">
        <v>10</v>
      </c>
      <c r="V127" s="3">
        <v>6</v>
      </c>
      <c r="W127" s="1">
        <v>8</v>
      </c>
      <c r="X127" s="1" t="s">
        <v>684</v>
      </c>
      <c r="Y127" s="1" t="s">
        <v>68</v>
      </c>
      <c r="Z127" s="1">
        <v>9</v>
      </c>
      <c r="AA127" s="1" t="s">
        <v>685</v>
      </c>
    </row>
    <row r="128" spans="1:29" ht="24" customHeight="1">
      <c r="A128" s="1">
        <v>126</v>
      </c>
      <c r="B128" s="4" t="s">
        <v>4</v>
      </c>
      <c r="C128" s="11">
        <v>32</v>
      </c>
      <c r="D128" s="1">
        <v>7</v>
      </c>
      <c r="E128" s="1">
        <v>0</v>
      </c>
      <c r="F128" s="1">
        <v>12</v>
      </c>
      <c r="G128" s="1">
        <v>0</v>
      </c>
      <c r="H128" s="1" t="s">
        <v>112</v>
      </c>
      <c r="I128" s="1">
        <v>1</v>
      </c>
      <c r="J128" s="1" t="s">
        <v>3780</v>
      </c>
      <c r="K128" s="1" t="s">
        <v>3431</v>
      </c>
      <c r="L128" s="1">
        <v>1</v>
      </c>
      <c r="M128" s="1" t="s">
        <v>3502</v>
      </c>
      <c r="N128" s="1" t="s">
        <v>3531</v>
      </c>
      <c r="O128" s="1" t="s">
        <v>3586</v>
      </c>
      <c r="P128" s="1">
        <v>7</v>
      </c>
      <c r="Q128" s="1" t="s">
        <v>596</v>
      </c>
      <c r="R128" s="1" t="s">
        <v>77</v>
      </c>
      <c r="S128" s="1" t="s">
        <v>28</v>
      </c>
      <c r="T128" s="1" t="s">
        <v>66</v>
      </c>
      <c r="U128" s="3">
        <v>15</v>
      </c>
      <c r="V128" s="3">
        <v>10</v>
      </c>
      <c r="W128" s="1">
        <v>20</v>
      </c>
      <c r="X128" s="1" t="s">
        <v>596</v>
      </c>
      <c r="Y128" s="1" t="s">
        <v>58</v>
      </c>
      <c r="Z128" s="1">
        <v>9</v>
      </c>
      <c r="AA128" s="1" t="s">
        <v>596</v>
      </c>
      <c r="AB128" s="1" t="s">
        <v>596</v>
      </c>
      <c r="AC128" s="1" t="s">
        <v>596</v>
      </c>
    </row>
    <row r="129" spans="1:29" ht="24" customHeight="1">
      <c r="A129" s="1">
        <v>127</v>
      </c>
      <c r="B129" s="4" t="s">
        <v>0</v>
      </c>
      <c r="C129" s="11">
        <v>27</v>
      </c>
      <c r="D129" s="1">
        <v>7</v>
      </c>
      <c r="E129" s="1">
        <v>60</v>
      </c>
      <c r="F129" s="1">
        <v>11</v>
      </c>
      <c r="G129" s="1">
        <v>6</v>
      </c>
      <c r="H129" s="1" t="s">
        <v>112</v>
      </c>
      <c r="I129" s="1">
        <v>0</v>
      </c>
      <c r="J129" s="1" t="s">
        <v>48</v>
      </c>
      <c r="K129" s="1" t="s">
        <v>3431</v>
      </c>
      <c r="L129" s="1">
        <v>1</v>
      </c>
      <c r="M129" s="1" t="s">
        <v>3502</v>
      </c>
      <c r="N129" s="1" t="s">
        <v>3528</v>
      </c>
      <c r="O129" s="1" t="s">
        <v>3586</v>
      </c>
      <c r="P129" s="1">
        <v>3</v>
      </c>
      <c r="Q129" s="1" t="s">
        <v>686</v>
      </c>
      <c r="R129" s="1" t="s">
        <v>77</v>
      </c>
      <c r="S129" s="1" t="s">
        <v>28</v>
      </c>
      <c r="T129" s="1" t="s">
        <v>66</v>
      </c>
      <c r="U129" s="3">
        <v>5</v>
      </c>
      <c r="V129" s="3">
        <v>1</v>
      </c>
      <c r="W129" s="1">
        <v>10</v>
      </c>
      <c r="X129" s="1" t="s">
        <v>687</v>
      </c>
      <c r="Y129" s="1" t="s">
        <v>58</v>
      </c>
      <c r="Z129" s="1">
        <v>10</v>
      </c>
      <c r="AA129" s="1" t="s">
        <v>688</v>
      </c>
      <c r="AB129" s="1" t="s">
        <v>689</v>
      </c>
    </row>
    <row r="130" spans="1:29" ht="24" customHeight="1">
      <c r="A130" s="1">
        <v>128</v>
      </c>
      <c r="B130" s="4" t="s">
        <v>3747</v>
      </c>
      <c r="C130" s="11">
        <v>41</v>
      </c>
      <c r="D130" s="1">
        <v>5</v>
      </c>
      <c r="E130" s="1">
        <v>30</v>
      </c>
      <c r="F130" s="1">
        <v>16</v>
      </c>
      <c r="G130" s="1">
        <v>50</v>
      </c>
      <c r="H130" s="1" t="s">
        <v>90</v>
      </c>
      <c r="I130" s="1">
        <v>1</v>
      </c>
      <c r="J130" s="1" t="s">
        <v>62</v>
      </c>
      <c r="K130" s="1" t="s">
        <v>3430</v>
      </c>
      <c r="L130" s="1">
        <v>1</v>
      </c>
      <c r="M130" s="1" t="s">
        <v>3507</v>
      </c>
      <c r="N130" s="1" t="s">
        <v>3527</v>
      </c>
      <c r="O130" s="1" t="s">
        <v>3612</v>
      </c>
      <c r="P130" s="1">
        <v>13</v>
      </c>
      <c r="Q130" s="1" t="s">
        <v>691</v>
      </c>
      <c r="R130" s="1" t="s">
        <v>77</v>
      </c>
      <c r="S130" s="1" t="s">
        <v>28</v>
      </c>
      <c r="T130" s="1" t="s">
        <v>66</v>
      </c>
      <c r="U130" s="3">
        <v>6</v>
      </c>
      <c r="V130" s="3">
        <v>10</v>
      </c>
      <c r="W130" s="1">
        <v>20</v>
      </c>
      <c r="X130" s="1" t="s">
        <v>692</v>
      </c>
      <c r="Y130" s="1" t="s">
        <v>181</v>
      </c>
      <c r="Z130" s="1">
        <v>10</v>
      </c>
      <c r="AA130" s="1" t="s">
        <v>693</v>
      </c>
      <c r="AB130" s="1" t="s">
        <v>694</v>
      </c>
      <c r="AC130" s="1" t="s">
        <v>695</v>
      </c>
    </row>
    <row r="131" spans="1:29" ht="24" customHeight="1">
      <c r="A131" s="1">
        <v>129</v>
      </c>
      <c r="B131" s="4" t="s">
        <v>0</v>
      </c>
      <c r="D131" s="1">
        <v>8</v>
      </c>
      <c r="E131" s="1">
        <v>90</v>
      </c>
      <c r="F131" s="1">
        <v>6</v>
      </c>
      <c r="G131" s="1">
        <v>4</v>
      </c>
      <c r="H131" s="1" t="s">
        <v>90</v>
      </c>
      <c r="I131" s="1">
        <v>0</v>
      </c>
      <c r="J131" s="1" t="s">
        <v>3779</v>
      </c>
      <c r="K131" s="1" t="s">
        <v>3430</v>
      </c>
      <c r="L131" s="1">
        <v>1</v>
      </c>
      <c r="M131" s="1" t="s">
        <v>3502</v>
      </c>
      <c r="N131" s="1" t="s">
        <v>3528</v>
      </c>
      <c r="O131" s="1" t="s">
        <v>3586</v>
      </c>
      <c r="P131" s="1">
        <v>10</v>
      </c>
      <c r="Q131" s="1" t="s">
        <v>696</v>
      </c>
      <c r="R131" s="1" t="s">
        <v>77</v>
      </c>
      <c r="S131" s="1" t="s">
        <v>28</v>
      </c>
      <c r="T131" s="1" t="s">
        <v>78</v>
      </c>
      <c r="U131" s="3">
        <v>6</v>
      </c>
      <c r="V131" s="3">
        <v>4</v>
      </c>
      <c r="W131" s="1">
        <v>30</v>
      </c>
      <c r="X131" s="1" t="s">
        <v>697</v>
      </c>
      <c r="Y131" s="1" t="s">
        <v>58</v>
      </c>
      <c r="Z131" s="1">
        <v>9</v>
      </c>
      <c r="AA131" s="1" t="s">
        <v>698</v>
      </c>
    </row>
    <row r="132" spans="1:29" ht="24" customHeight="1">
      <c r="A132" s="1">
        <v>130</v>
      </c>
      <c r="B132" s="4" t="s">
        <v>3753</v>
      </c>
      <c r="C132" s="11">
        <v>33</v>
      </c>
      <c r="D132" s="1">
        <v>7</v>
      </c>
      <c r="E132" s="1">
        <v>0</v>
      </c>
      <c r="F132" s="1">
        <v>14</v>
      </c>
      <c r="G132" s="1">
        <v>12</v>
      </c>
      <c r="H132" s="1" t="s">
        <v>324</v>
      </c>
      <c r="I132" s="1">
        <v>0</v>
      </c>
      <c r="J132" s="1" t="s">
        <v>3779</v>
      </c>
      <c r="K132" s="1" t="s">
        <v>3431</v>
      </c>
      <c r="L132" s="1">
        <v>0</v>
      </c>
      <c r="M132" s="1" t="s">
        <v>164</v>
      </c>
      <c r="N132" s="1" t="s">
        <v>164</v>
      </c>
      <c r="O132" s="1" t="s">
        <v>164</v>
      </c>
      <c r="R132" s="1" t="s">
        <v>77</v>
      </c>
      <c r="S132" s="1" t="s">
        <v>27</v>
      </c>
      <c r="T132" s="1" t="s">
        <v>66</v>
      </c>
      <c r="U132" s="3">
        <v>6</v>
      </c>
      <c r="V132" s="3">
        <v>6</v>
      </c>
      <c r="W132" s="1">
        <v>12</v>
      </c>
      <c r="X132" s="1" t="s">
        <v>699</v>
      </c>
      <c r="Y132" s="1" t="s">
        <v>700</v>
      </c>
      <c r="Z132" s="1">
        <v>7</v>
      </c>
      <c r="AA132" s="1" t="s">
        <v>701</v>
      </c>
    </row>
    <row r="133" spans="1:29" ht="24" customHeight="1">
      <c r="A133" s="1">
        <v>131</v>
      </c>
      <c r="B133" s="4" t="s">
        <v>1</v>
      </c>
      <c r="C133" s="11">
        <v>54</v>
      </c>
      <c r="D133" s="1">
        <v>8</v>
      </c>
      <c r="E133" s="1">
        <v>0</v>
      </c>
      <c r="F133" s="1">
        <v>7</v>
      </c>
      <c r="G133" s="1">
        <v>0</v>
      </c>
      <c r="H133" s="1" t="s">
        <v>82</v>
      </c>
      <c r="I133" s="1">
        <v>1</v>
      </c>
      <c r="J133" s="1" t="s">
        <v>62</v>
      </c>
      <c r="K133" s="1" t="s">
        <v>3430</v>
      </c>
      <c r="L133" s="1">
        <v>1</v>
      </c>
      <c r="M133" s="1" t="s">
        <v>3493</v>
      </c>
      <c r="N133" s="1" t="s">
        <v>3528</v>
      </c>
      <c r="O133" s="1" t="s">
        <v>3609</v>
      </c>
      <c r="P133" s="1">
        <v>20</v>
      </c>
      <c r="Q133" s="1" t="s">
        <v>702</v>
      </c>
      <c r="R133" s="1" t="s">
        <v>65</v>
      </c>
      <c r="S133" s="1" t="s">
        <v>29</v>
      </c>
      <c r="T133" s="1" t="s">
        <v>54</v>
      </c>
      <c r="U133" s="3">
        <v>6</v>
      </c>
      <c r="V133" s="3">
        <v>10</v>
      </c>
      <c r="W133" s="1">
        <v>12</v>
      </c>
      <c r="X133" s="1" t="s">
        <v>703</v>
      </c>
      <c r="Y133" s="1" t="s">
        <v>68</v>
      </c>
      <c r="Z133" s="1">
        <v>9</v>
      </c>
      <c r="AA133" s="1" t="s">
        <v>704</v>
      </c>
      <c r="AB133" s="1" t="s">
        <v>705</v>
      </c>
      <c r="AC133" s="1" t="s">
        <v>706</v>
      </c>
    </row>
    <row r="134" spans="1:29" ht="24" customHeight="1">
      <c r="A134" s="1">
        <v>132</v>
      </c>
      <c r="B134" s="4" t="s">
        <v>3753</v>
      </c>
      <c r="C134" s="11">
        <v>38</v>
      </c>
      <c r="D134" s="1">
        <v>6</v>
      </c>
      <c r="E134" s="1">
        <v>0</v>
      </c>
      <c r="F134" s="1">
        <v>10</v>
      </c>
      <c r="G134" s="1">
        <v>12</v>
      </c>
      <c r="H134" s="1" t="s">
        <v>124</v>
      </c>
      <c r="I134" s="1">
        <v>1</v>
      </c>
      <c r="J134" s="1" t="s">
        <v>113</v>
      </c>
      <c r="K134" s="1" t="s">
        <v>3430</v>
      </c>
      <c r="L134" s="1">
        <v>1</v>
      </c>
      <c r="M134" s="1" t="s">
        <v>3502</v>
      </c>
      <c r="N134" s="1" t="s">
        <v>3533</v>
      </c>
      <c r="O134" s="1" t="s">
        <v>3590</v>
      </c>
      <c r="P134" s="1">
        <v>1</v>
      </c>
      <c r="Q134" s="1" t="s">
        <v>707</v>
      </c>
      <c r="R134" s="1" t="s">
        <v>352</v>
      </c>
      <c r="S134" s="1" t="s">
        <v>708</v>
      </c>
      <c r="T134" s="1" t="s">
        <v>66</v>
      </c>
      <c r="U134" s="3">
        <v>6</v>
      </c>
      <c r="V134" s="3">
        <v>6</v>
      </c>
      <c r="W134" s="1">
        <v>25</v>
      </c>
      <c r="X134" s="1" t="s">
        <v>709</v>
      </c>
      <c r="Y134" s="1" t="s">
        <v>334</v>
      </c>
      <c r="Z134" s="1">
        <v>10</v>
      </c>
      <c r="AA134" s="1" t="s">
        <v>710</v>
      </c>
      <c r="AB134" s="1" t="s">
        <v>711</v>
      </c>
      <c r="AC134" s="1" t="s">
        <v>712</v>
      </c>
    </row>
    <row r="135" spans="1:29" ht="24" customHeight="1">
      <c r="A135" s="1">
        <v>133</v>
      </c>
      <c r="B135" s="4" t="s">
        <v>1</v>
      </c>
      <c r="C135" s="11">
        <v>32</v>
      </c>
      <c r="D135" s="1">
        <v>8</v>
      </c>
      <c r="E135" s="1">
        <v>120</v>
      </c>
      <c r="F135" s="1">
        <v>14</v>
      </c>
      <c r="G135" s="1">
        <v>10</v>
      </c>
      <c r="H135" s="1" t="s">
        <v>292</v>
      </c>
      <c r="I135" s="1">
        <v>0</v>
      </c>
      <c r="J135" s="1" t="s">
        <v>378</v>
      </c>
      <c r="K135" s="1" t="s">
        <v>3433</v>
      </c>
      <c r="L135" s="1">
        <v>1</v>
      </c>
      <c r="M135" s="1" t="s">
        <v>3499</v>
      </c>
      <c r="N135" s="1" t="s">
        <v>3528</v>
      </c>
      <c r="O135" s="1" t="s">
        <v>3586</v>
      </c>
      <c r="P135" s="1">
        <v>7</v>
      </c>
      <c r="Q135" s="1" t="s">
        <v>713</v>
      </c>
      <c r="R135" s="1" t="s">
        <v>53</v>
      </c>
      <c r="S135" s="1" t="s">
        <v>30</v>
      </c>
      <c r="T135" s="1" t="s">
        <v>54</v>
      </c>
      <c r="U135" s="3">
        <v>5</v>
      </c>
      <c r="V135" s="3">
        <v>4</v>
      </c>
      <c r="W135" s="1">
        <v>10</v>
      </c>
      <c r="X135" s="1" t="s">
        <v>714</v>
      </c>
      <c r="Y135" s="1" t="s">
        <v>68</v>
      </c>
      <c r="Z135" s="1">
        <v>9</v>
      </c>
      <c r="AA135" s="1" t="s">
        <v>715</v>
      </c>
      <c r="AB135" s="1" t="s">
        <v>716</v>
      </c>
    </row>
    <row r="136" spans="1:29" ht="24" customHeight="1">
      <c r="A136" s="1">
        <v>134</v>
      </c>
      <c r="B136" s="4" t="s">
        <v>3750</v>
      </c>
      <c r="C136" s="11">
        <v>25</v>
      </c>
      <c r="D136" s="1">
        <v>6</v>
      </c>
      <c r="E136" s="1">
        <v>240</v>
      </c>
      <c r="F136" s="1">
        <v>10</v>
      </c>
      <c r="G136" s="1">
        <v>20</v>
      </c>
      <c r="H136" s="1" t="s">
        <v>214</v>
      </c>
      <c r="I136" s="1">
        <v>1</v>
      </c>
      <c r="J136" s="1" t="s">
        <v>3779</v>
      </c>
      <c r="K136" s="1" t="s">
        <v>3431</v>
      </c>
      <c r="L136" s="1">
        <v>1</v>
      </c>
      <c r="M136" s="1" t="s">
        <v>3499</v>
      </c>
      <c r="N136" s="1" t="s">
        <v>3547</v>
      </c>
      <c r="O136" s="1" t="s">
        <v>3586</v>
      </c>
      <c r="P136" s="1">
        <v>2</v>
      </c>
      <c r="Q136" s="1" t="s">
        <v>718</v>
      </c>
      <c r="R136" s="1" t="s">
        <v>53</v>
      </c>
      <c r="S136" s="1" t="s">
        <v>28</v>
      </c>
      <c r="T136" s="1" t="s">
        <v>66</v>
      </c>
      <c r="U136" s="3">
        <v>5</v>
      </c>
      <c r="V136" s="3">
        <v>6</v>
      </c>
      <c r="W136" s="1">
        <v>300</v>
      </c>
      <c r="X136" s="1" t="s">
        <v>719</v>
      </c>
      <c r="Y136" s="1" t="s">
        <v>68</v>
      </c>
      <c r="Z136" s="1">
        <v>10</v>
      </c>
      <c r="AA136" s="1" t="s">
        <v>720</v>
      </c>
      <c r="AB136" s="1" t="s">
        <v>721</v>
      </c>
    </row>
    <row r="137" spans="1:29" ht="24" customHeight="1">
      <c r="A137" s="1">
        <v>195</v>
      </c>
      <c r="B137" s="4" t="s">
        <v>3747</v>
      </c>
      <c r="C137" s="11">
        <v>45</v>
      </c>
      <c r="D137" s="1">
        <v>6</v>
      </c>
      <c r="E137" s="1">
        <v>0</v>
      </c>
      <c r="F137" s="1">
        <v>14</v>
      </c>
      <c r="G137" s="1">
        <v>20</v>
      </c>
      <c r="H137" s="1" t="s">
        <v>61</v>
      </c>
      <c r="I137" s="1">
        <v>1</v>
      </c>
      <c r="J137" s="1" t="s">
        <v>48</v>
      </c>
      <c r="K137" s="1" t="s">
        <v>3431</v>
      </c>
      <c r="L137" s="1">
        <v>1</v>
      </c>
      <c r="M137" s="1" t="s">
        <v>3495</v>
      </c>
      <c r="N137" s="1" t="s">
        <v>3531</v>
      </c>
      <c r="O137" s="1" t="s">
        <v>3586</v>
      </c>
      <c r="P137" s="1">
        <v>17</v>
      </c>
      <c r="R137" s="1" t="s">
        <v>77</v>
      </c>
      <c r="S137" s="1" t="s">
        <v>3691</v>
      </c>
      <c r="T137" s="1" t="s">
        <v>542</v>
      </c>
      <c r="U137" s="3">
        <v>6</v>
      </c>
      <c r="V137" s="3">
        <v>14</v>
      </c>
      <c r="W137" s="1">
        <v>8</v>
      </c>
      <c r="X137" s="1" t="s">
        <v>990</v>
      </c>
      <c r="Y137" s="1" t="s">
        <v>68</v>
      </c>
      <c r="Z137" s="1">
        <v>8</v>
      </c>
      <c r="AA137" s="1" t="s">
        <v>991</v>
      </c>
      <c r="AB137" s="1" t="s">
        <v>992</v>
      </c>
      <c r="AC137" s="1" t="s">
        <v>993</v>
      </c>
    </row>
    <row r="138" spans="1:29" ht="24" customHeight="1">
      <c r="A138" s="1">
        <v>202</v>
      </c>
      <c r="B138" s="4" t="s">
        <v>3750</v>
      </c>
      <c r="C138" s="11">
        <v>33</v>
      </c>
      <c r="D138" s="1">
        <v>7</v>
      </c>
      <c r="E138" s="1">
        <v>25</v>
      </c>
      <c r="F138" s="1">
        <v>12</v>
      </c>
      <c r="G138" s="1">
        <v>6</v>
      </c>
      <c r="H138" s="1" t="s">
        <v>61</v>
      </c>
      <c r="I138" s="1">
        <v>0</v>
      </c>
      <c r="J138" s="1" t="s">
        <v>62</v>
      </c>
      <c r="K138" s="1" t="s">
        <v>3433</v>
      </c>
      <c r="L138" s="1">
        <v>1</v>
      </c>
      <c r="M138" s="1" t="s">
        <v>3499</v>
      </c>
      <c r="N138" s="1" t="s">
        <v>3527</v>
      </c>
      <c r="O138" s="1" t="s">
        <v>3600</v>
      </c>
      <c r="P138" s="1">
        <v>3</v>
      </c>
      <c r="Q138" s="1" t="s">
        <v>1018</v>
      </c>
      <c r="R138" s="1" t="s">
        <v>77</v>
      </c>
      <c r="S138" s="1" t="s">
        <v>27</v>
      </c>
      <c r="T138" s="1" t="s">
        <v>78</v>
      </c>
      <c r="U138" s="3">
        <v>4</v>
      </c>
      <c r="V138" s="3">
        <v>2</v>
      </c>
      <c r="W138" s="1">
        <v>20</v>
      </c>
      <c r="X138" s="1" t="s">
        <v>1019</v>
      </c>
      <c r="Y138" s="1" t="s">
        <v>1020</v>
      </c>
      <c r="Z138" s="1">
        <v>9</v>
      </c>
      <c r="AA138" s="1" t="s">
        <v>1021</v>
      </c>
      <c r="AB138" s="1" t="s">
        <v>197</v>
      </c>
      <c r="AC138" s="1" t="s">
        <v>130</v>
      </c>
    </row>
    <row r="139" spans="1:29" ht="24" customHeight="1">
      <c r="A139" s="1">
        <v>137</v>
      </c>
      <c r="B139" s="4" t="s">
        <v>4</v>
      </c>
      <c r="C139" s="11">
        <v>38</v>
      </c>
      <c r="D139" s="1">
        <v>8</v>
      </c>
      <c r="E139" s="1">
        <v>65</v>
      </c>
      <c r="F139" s="1">
        <v>14</v>
      </c>
      <c r="G139" s="1">
        <v>20</v>
      </c>
      <c r="H139" s="1" t="s">
        <v>95</v>
      </c>
      <c r="I139" s="1">
        <v>1</v>
      </c>
      <c r="J139" s="1" t="s">
        <v>48</v>
      </c>
      <c r="K139" s="1" t="s">
        <v>3433</v>
      </c>
      <c r="L139" s="1">
        <v>1</v>
      </c>
      <c r="M139" s="1" t="s">
        <v>3493</v>
      </c>
      <c r="N139" s="1" t="s">
        <v>3529</v>
      </c>
      <c r="O139" s="1" t="s">
        <v>3592</v>
      </c>
      <c r="P139" s="1">
        <v>15</v>
      </c>
      <c r="Q139" s="1" t="s">
        <v>729</v>
      </c>
      <c r="R139" s="1" t="s">
        <v>150</v>
      </c>
      <c r="S139" s="1" t="s">
        <v>28</v>
      </c>
      <c r="T139" s="1" t="s">
        <v>78</v>
      </c>
      <c r="U139" s="3">
        <v>4</v>
      </c>
      <c r="V139" s="3">
        <v>6</v>
      </c>
      <c r="W139" s="1">
        <v>16</v>
      </c>
      <c r="X139" s="1" t="s">
        <v>730</v>
      </c>
      <c r="Y139" s="1" t="s">
        <v>731</v>
      </c>
      <c r="Z139" s="1">
        <v>10</v>
      </c>
      <c r="AA139" s="1" t="s">
        <v>732</v>
      </c>
      <c r="AB139" s="1" t="s">
        <v>733</v>
      </c>
      <c r="AC139" s="1" t="s">
        <v>734</v>
      </c>
    </row>
    <row r="140" spans="1:29" ht="24" customHeight="1">
      <c r="A140" s="1">
        <v>138</v>
      </c>
      <c r="B140" s="4" t="s">
        <v>0</v>
      </c>
      <c r="C140" s="11">
        <v>27</v>
      </c>
      <c r="D140" s="1">
        <v>8</v>
      </c>
      <c r="E140" s="1">
        <v>60</v>
      </c>
      <c r="F140" s="1">
        <v>8</v>
      </c>
      <c r="G140" s="1">
        <v>10</v>
      </c>
      <c r="H140" s="1" t="s">
        <v>178</v>
      </c>
      <c r="I140" s="1">
        <v>1</v>
      </c>
      <c r="J140" s="1" t="s">
        <v>62</v>
      </c>
      <c r="K140" s="1" t="s">
        <v>3431</v>
      </c>
      <c r="L140" s="1">
        <v>1</v>
      </c>
      <c r="M140" s="1" t="s">
        <v>3493</v>
      </c>
      <c r="N140" s="1" t="s">
        <v>3528</v>
      </c>
      <c r="O140" s="1" t="s">
        <v>3590</v>
      </c>
      <c r="P140" s="1">
        <v>1</v>
      </c>
      <c r="Q140" s="1" t="s">
        <v>735</v>
      </c>
      <c r="R140" s="1" t="s">
        <v>53</v>
      </c>
      <c r="S140" s="1" t="s">
        <v>28</v>
      </c>
      <c r="T140" s="1" t="s">
        <v>78</v>
      </c>
      <c r="U140" s="3">
        <v>6</v>
      </c>
      <c r="V140" s="3">
        <v>6</v>
      </c>
      <c r="W140" s="1">
        <v>10</v>
      </c>
      <c r="X140" s="1" t="s">
        <v>736</v>
      </c>
      <c r="Y140" s="1" t="s">
        <v>737</v>
      </c>
      <c r="Z140" s="1">
        <v>9</v>
      </c>
      <c r="AA140" s="1" t="s">
        <v>738</v>
      </c>
      <c r="AB140" s="1" t="s">
        <v>739</v>
      </c>
      <c r="AC140" s="1" t="s">
        <v>740</v>
      </c>
    </row>
    <row r="141" spans="1:29" ht="24" customHeight="1">
      <c r="A141" s="1">
        <v>210</v>
      </c>
      <c r="B141" s="4" t="s">
        <v>0</v>
      </c>
      <c r="C141" s="11">
        <v>30</v>
      </c>
      <c r="D141" s="1">
        <v>6</v>
      </c>
      <c r="E141" s="1">
        <v>120</v>
      </c>
      <c r="F141" s="1">
        <v>10</v>
      </c>
      <c r="G141" s="1">
        <v>5</v>
      </c>
      <c r="H141" s="1" t="s">
        <v>61</v>
      </c>
      <c r="I141" s="1">
        <v>0</v>
      </c>
      <c r="J141" s="1" t="s">
        <v>3779</v>
      </c>
      <c r="K141" s="1" t="s">
        <v>3432</v>
      </c>
      <c r="L141" s="1">
        <v>1</v>
      </c>
      <c r="M141" s="1" t="s">
        <v>3502</v>
      </c>
      <c r="N141" s="1" t="s">
        <v>3531</v>
      </c>
      <c r="O141" s="1" t="s">
        <v>3586</v>
      </c>
      <c r="P141" s="1">
        <v>5</v>
      </c>
      <c r="Q141" s="1" t="s">
        <v>1056</v>
      </c>
      <c r="R141" s="1" t="s">
        <v>352</v>
      </c>
      <c r="S141" s="1" t="s">
        <v>29</v>
      </c>
      <c r="T141" s="1" t="s">
        <v>78</v>
      </c>
      <c r="U141" s="3">
        <v>5</v>
      </c>
      <c r="V141" s="3">
        <v>5</v>
      </c>
      <c r="W141" s="1">
        <v>3</v>
      </c>
      <c r="X141" s="1" t="s">
        <v>1057</v>
      </c>
      <c r="Y141" s="1" t="s">
        <v>68</v>
      </c>
      <c r="Z141" s="1">
        <v>9</v>
      </c>
      <c r="AA141" s="1" t="s">
        <v>1058</v>
      </c>
    </row>
    <row r="142" spans="1:29" ht="24" customHeight="1">
      <c r="A142" s="1">
        <v>140</v>
      </c>
      <c r="B142" s="4" t="s">
        <v>3752</v>
      </c>
      <c r="C142" s="11">
        <v>27</v>
      </c>
      <c r="D142" s="1">
        <v>6</v>
      </c>
      <c r="E142" s="1">
        <v>90</v>
      </c>
      <c r="F142" s="1">
        <v>10</v>
      </c>
      <c r="G142" s="1">
        <v>12</v>
      </c>
      <c r="H142" s="1" t="s">
        <v>214</v>
      </c>
      <c r="I142" s="1">
        <v>0</v>
      </c>
      <c r="J142" s="1" t="s">
        <v>62</v>
      </c>
      <c r="K142" s="1" t="s">
        <v>3430</v>
      </c>
      <c r="L142" s="1">
        <v>1</v>
      </c>
      <c r="M142" s="1" t="s">
        <v>3505</v>
      </c>
      <c r="N142" s="1" t="s">
        <v>3531</v>
      </c>
      <c r="O142" s="1" t="s">
        <v>3614</v>
      </c>
      <c r="P142" s="1">
        <v>2</v>
      </c>
      <c r="Q142" s="1" t="s">
        <v>746</v>
      </c>
      <c r="R142" s="1" t="s">
        <v>53</v>
      </c>
      <c r="S142" s="1" t="s">
        <v>27</v>
      </c>
      <c r="T142" s="1" t="s">
        <v>66</v>
      </c>
      <c r="U142" s="3">
        <v>6</v>
      </c>
      <c r="V142" s="3">
        <v>10</v>
      </c>
      <c r="W142" s="1">
        <v>50</v>
      </c>
      <c r="X142" s="1" t="s">
        <v>747</v>
      </c>
      <c r="Y142" s="1" t="s">
        <v>68</v>
      </c>
      <c r="Z142" s="1">
        <v>10</v>
      </c>
      <c r="AA142" s="1" t="s">
        <v>748</v>
      </c>
      <c r="AB142" s="1" t="s">
        <v>749</v>
      </c>
      <c r="AC142" s="1" t="s">
        <v>750</v>
      </c>
    </row>
    <row r="143" spans="1:29" ht="24" customHeight="1">
      <c r="A143" s="1">
        <v>141</v>
      </c>
      <c r="B143" s="4" t="s">
        <v>0</v>
      </c>
      <c r="C143" s="11">
        <v>27</v>
      </c>
      <c r="D143" s="1">
        <v>4</v>
      </c>
      <c r="E143" s="1">
        <v>2</v>
      </c>
      <c r="F143" s="1">
        <v>10</v>
      </c>
      <c r="G143" s="1">
        <v>15</v>
      </c>
      <c r="H143" s="1" t="s">
        <v>47</v>
      </c>
      <c r="I143" s="1">
        <v>1</v>
      </c>
      <c r="J143" s="1" t="s">
        <v>48</v>
      </c>
      <c r="K143" s="1" t="s">
        <v>3430</v>
      </c>
      <c r="L143" s="1">
        <v>0</v>
      </c>
      <c r="M143" s="1" t="s">
        <v>164</v>
      </c>
      <c r="N143" s="1" t="s">
        <v>164</v>
      </c>
      <c r="O143" s="1" t="s">
        <v>164</v>
      </c>
      <c r="R143" s="1" t="s">
        <v>53</v>
      </c>
      <c r="S143" s="1" t="s">
        <v>26</v>
      </c>
      <c r="T143" s="1" t="s">
        <v>66</v>
      </c>
      <c r="U143" s="3">
        <v>6</v>
      </c>
      <c r="V143" s="3">
        <v>6</v>
      </c>
      <c r="W143" s="1">
        <v>3</v>
      </c>
      <c r="X143" s="1" t="s">
        <v>751</v>
      </c>
      <c r="Y143" s="1" t="s">
        <v>58</v>
      </c>
      <c r="Z143" s="1">
        <v>10</v>
      </c>
      <c r="AA143" s="1" t="s">
        <v>752</v>
      </c>
      <c r="AB143" s="1" t="s">
        <v>745</v>
      </c>
      <c r="AC143" s="1" t="s">
        <v>753</v>
      </c>
    </row>
    <row r="144" spans="1:29" ht="24" customHeight="1">
      <c r="A144" s="1">
        <v>142</v>
      </c>
      <c r="B144" s="4" t="s">
        <v>1</v>
      </c>
      <c r="C144" s="11">
        <v>30</v>
      </c>
      <c r="D144" s="1">
        <v>7</v>
      </c>
      <c r="E144" s="1">
        <v>150</v>
      </c>
      <c r="F144" s="1">
        <v>9</v>
      </c>
      <c r="G144" s="1">
        <v>10</v>
      </c>
      <c r="H144" s="1" t="s">
        <v>82</v>
      </c>
      <c r="I144" s="1">
        <v>0</v>
      </c>
      <c r="J144" s="1" t="s">
        <v>62</v>
      </c>
      <c r="K144" s="1" t="s">
        <v>3433</v>
      </c>
      <c r="L144" s="1">
        <v>1</v>
      </c>
      <c r="M144" s="1" t="s">
        <v>3498</v>
      </c>
      <c r="N144" s="1" t="s">
        <v>3528</v>
      </c>
      <c r="O144" s="1" t="s">
        <v>3589</v>
      </c>
      <c r="P144" s="1">
        <v>3</v>
      </c>
      <c r="Q144" s="1" t="s">
        <v>754</v>
      </c>
      <c r="R144" s="1" t="s">
        <v>53</v>
      </c>
      <c r="S144" s="1" t="s">
        <v>26</v>
      </c>
      <c r="T144" s="1" t="s">
        <v>66</v>
      </c>
      <c r="U144" s="3">
        <v>10</v>
      </c>
      <c r="V144" s="3">
        <v>10</v>
      </c>
      <c r="W144" s="1">
        <v>20</v>
      </c>
      <c r="X144" s="1" t="s">
        <v>146</v>
      </c>
      <c r="Y144" s="1" t="s">
        <v>58</v>
      </c>
      <c r="Z144" s="1">
        <v>10</v>
      </c>
      <c r="AA144" s="1" t="s">
        <v>755</v>
      </c>
      <c r="AB144" s="1" t="s">
        <v>756</v>
      </c>
      <c r="AC144" s="1" t="s">
        <v>757</v>
      </c>
    </row>
    <row r="145" spans="1:29" ht="24" customHeight="1">
      <c r="A145" s="1">
        <v>143</v>
      </c>
      <c r="B145" s="4" t="s">
        <v>1</v>
      </c>
      <c r="C145" s="11">
        <v>30</v>
      </c>
      <c r="D145" s="1">
        <v>7</v>
      </c>
      <c r="E145" s="1">
        <v>28</v>
      </c>
      <c r="F145" s="1">
        <v>12</v>
      </c>
      <c r="G145" s="1">
        <v>6</v>
      </c>
      <c r="H145" s="1" t="s">
        <v>324</v>
      </c>
      <c r="I145" s="1">
        <v>0</v>
      </c>
      <c r="J145" s="1" t="s">
        <v>3780</v>
      </c>
      <c r="K145" s="1" t="s">
        <v>3430</v>
      </c>
      <c r="L145" s="1">
        <v>1</v>
      </c>
      <c r="M145" s="1" t="s">
        <v>3492</v>
      </c>
      <c r="N145" s="1" t="s">
        <v>3528</v>
      </c>
      <c r="O145" s="1" t="s">
        <v>3591</v>
      </c>
      <c r="P145" s="1">
        <v>5</v>
      </c>
      <c r="Q145" s="1" t="s">
        <v>758</v>
      </c>
      <c r="R145" s="1" t="s">
        <v>77</v>
      </c>
      <c r="S145" s="1" t="s">
        <v>3685</v>
      </c>
      <c r="T145" s="1" t="s">
        <v>54</v>
      </c>
      <c r="U145" s="3">
        <v>4</v>
      </c>
      <c r="V145" s="3">
        <v>4</v>
      </c>
      <c r="W145" s="1">
        <v>100</v>
      </c>
      <c r="X145" s="1" t="s">
        <v>759</v>
      </c>
      <c r="Y145" s="1" t="s">
        <v>58</v>
      </c>
      <c r="Z145" s="1">
        <v>9</v>
      </c>
      <c r="AA145" s="1" t="s">
        <v>760</v>
      </c>
      <c r="AB145" s="1" t="s">
        <v>761</v>
      </c>
    </row>
    <row r="146" spans="1:29" ht="24" customHeight="1">
      <c r="A146" s="1">
        <v>144</v>
      </c>
      <c r="B146" s="4" t="s">
        <v>4</v>
      </c>
      <c r="C146" s="11">
        <v>32</v>
      </c>
      <c r="D146" s="1">
        <v>8</v>
      </c>
      <c r="E146" s="1">
        <v>0</v>
      </c>
      <c r="F146" s="1">
        <v>12</v>
      </c>
      <c r="G146" s="1">
        <v>1</v>
      </c>
      <c r="H146" s="1" t="s">
        <v>82</v>
      </c>
      <c r="I146" s="1">
        <v>0</v>
      </c>
      <c r="J146" s="1" t="s">
        <v>48</v>
      </c>
      <c r="K146" s="1" t="s">
        <v>3433</v>
      </c>
      <c r="L146" s="1">
        <v>1</v>
      </c>
      <c r="M146" s="1" t="s">
        <v>3502</v>
      </c>
      <c r="N146" s="1" t="s">
        <v>3548</v>
      </c>
      <c r="O146" s="1" t="s">
        <v>3586</v>
      </c>
      <c r="P146" s="1">
        <v>5</v>
      </c>
      <c r="Q146" s="1" t="s">
        <v>762</v>
      </c>
      <c r="R146" s="1" t="s">
        <v>53</v>
      </c>
      <c r="S146" s="1" t="s">
        <v>28</v>
      </c>
      <c r="T146" s="1" t="s">
        <v>78</v>
      </c>
      <c r="U146" s="3">
        <v>3</v>
      </c>
      <c r="V146" s="3">
        <v>1</v>
      </c>
      <c r="W146" s="1">
        <v>160</v>
      </c>
      <c r="X146" s="1" t="s">
        <v>33</v>
      </c>
      <c r="Y146" s="1" t="s">
        <v>58</v>
      </c>
      <c r="Z146" s="1">
        <v>10</v>
      </c>
      <c r="AA146" s="1" t="s">
        <v>763</v>
      </c>
      <c r="AB146" s="1" t="s">
        <v>407</v>
      </c>
      <c r="AC146" s="1" t="s">
        <v>279</v>
      </c>
    </row>
    <row r="147" spans="1:29" ht="24" customHeight="1">
      <c r="A147" s="1">
        <v>145</v>
      </c>
      <c r="B147" s="4" t="s">
        <v>3758</v>
      </c>
      <c r="C147" s="11">
        <v>27</v>
      </c>
      <c r="D147" s="1">
        <v>6</v>
      </c>
      <c r="E147" s="1">
        <v>120</v>
      </c>
      <c r="F147" s="1">
        <v>13</v>
      </c>
      <c r="G147" s="1">
        <v>4</v>
      </c>
      <c r="H147" s="1" t="s">
        <v>214</v>
      </c>
      <c r="I147" s="1">
        <v>1</v>
      </c>
      <c r="J147" s="1" t="s">
        <v>3779</v>
      </c>
      <c r="K147" s="1" t="s">
        <v>3446</v>
      </c>
      <c r="L147" s="1">
        <v>1</v>
      </c>
      <c r="M147" s="1" t="s">
        <v>3499</v>
      </c>
      <c r="N147" s="1" t="s">
        <v>3528</v>
      </c>
      <c r="O147" s="1" t="s">
        <v>3592</v>
      </c>
      <c r="P147" s="1">
        <v>2</v>
      </c>
      <c r="Q147" s="1" t="s">
        <v>765</v>
      </c>
      <c r="R147" s="1" t="s">
        <v>53</v>
      </c>
      <c r="S147" s="1" t="s">
        <v>33</v>
      </c>
      <c r="U147" s="3">
        <v>0</v>
      </c>
      <c r="V147" s="3">
        <v>0</v>
      </c>
      <c r="Y147" s="1" t="s">
        <v>68</v>
      </c>
      <c r="Z147" s="1">
        <v>8</v>
      </c>
      <c r="AA147" s="1" t="s">
        <v>766</v>
      </c>
      <c r="AC147" s="1" t="s">
        <v>767</v>
      </c>
    </row>
    <row r="148" spans="1:29" ht="24" customHeight="1">
      <c r="A148" s="1">
        <v>146</v>
      </c>
      <c r="B148" s="4" t="s">
        <v>3765</v>
      </c>
      <c r="C148" s="11">
        <v>31</v>
      </c>
      <c r="D148" s="1">
        <v>8</v>
      </c>
      <c r="E148" s="1">
        <v>7</v>
      </c>
      <c r="F148" s="1">
        <v>12</v>
      </c>
      <c r="G148" s="1">
        <v>0</v>
      </c>
      <c r="H148" s="1" t="s">
        <v>95</v>
      </c>
      <c r="I148" s="1">
        <v>1</v>
      </c>
      <c r="J148" s="1" t="s">
        <v>62</v>
      </c>
      <c r="K148" s="1" t="s">
        <v>3432</v>
      </c>
      <c r="L148" s="1">
        <v>1</v>
      </c>
      <c r="M148" s="1" t="s">
        <v>3505</v>
      </c>
      <c r="N148" s="1" t="s">
        <v>3528</v>
      </c>
      <c r="O148" s="1" t="s">
        <v>3590</v>
      </c>
      <c r="P148" s="1">
        <v>3</v>
      </c>
      <c r="Q148" s="1" t="s">
        <v>768</v>
      </c>
      <c r="R148" s="1" t="s">
        <v>77</v>
      </c>
      <c r="S148" s="1" t="s">
        <v>27</v>
      </c>
      <c r="T148" s="1" t="s">
        <v>66</v>
      </c>
      <c r="U148" s="3">
        <v>4</v>
      </c>
      <c r="V148" s="3">
        <v>6</v>
      </c>
      <c r="W148" s="1">
        <v>20</v>
      </c>
      <c r="X148" s="1" t="s">
        <v>769</v>
      </c>
      <c r="Y148" s="1" t="s">
        <v>68</v>
      </c>
      <c r="Z148" s="1">
        <v>10</v>
      </c>
      <c r="AA148" s="1" t="s">
        <v>770</v>
      </c>
      <c r="AB148" s="1" t="s">
        <v>771</v>
      </c>
      <c r="AC148" s="1" t="s">
        <v>772</v>
      </c>
    </row>
    <row r="149" spans="1:29" ht="24" customHeight="1">
      <c r="A149" s="1">
        <v>147</v>
      </c>
      <c r="B149" s="4" t="s">
        <v>0</v>
      </c>
      <c r="C149" s="11">
        <v>30</v>
      </c>
      <c r="D149" s="1">
        <v>7</v>
      </c>
      <c r="E149" s="1">
        <v>60</v>
      </c>
      <c r="F149" s="1">
        <v>14</v>
      </c>
      <c r="G149" s="1">
        <v>5</v>
      </c>
      <c r="H149" s="1" t="s">
        <v>47</v>
      </c>
      <c r="I149" s="1">
        <v>0</v>
      </c>
      <c r="J149" s="1" t="s">
        <v>48</v>
      </c>
      <c r="K149" s="1" t="s">
        <v>3430</v>
      </c>
      <c r="L149" s="1">
        <v>1</v>
      </c>
      <c r="M149" s="1" t="s">
        <v>3498</v>
      </c>
      <c r="N149" s="1" t="s">
        <v>3528</v>
      </c>
      <c r="O149" s="1" t="s">
        <v>3588</v>
      </c>
      <c r="P149" s="1">
        <v>5</v>
      </c>
      <c r="Q149" s="1" t="s">
        <v>773</v>
      </c>
      <c r="R149" s="1" t="s">
        <v>53</v>
      </c>
      <c r="S149" s="1" t="s">
        <v>27</v>
      </c>
      <c r="T149" s="1" t="s">
        <v>78</v>
      </c>
      <c r="U149" s="3">
        <v>6</v>
      </c>
      <c r="V149" s="3">
        <v>5</v>
      </c>
      <c r="W149" s="1">
        <v>25</v>
      </c>
      <c r="X149" s="1" t="s">
        <v>774</v>
      </c>
      <c r="Y149" s="1" t="s">
        <v>334</v>
      </c>
      <c r="Z149" s="1">
        <v>9</v>
      </c>
      <c r="AA149" s="1" t="s">
        <v>775</v>
      </c>
      <c r="AB149" s="1" t="s">
        <v>776</v>
      </c>
      <c r="AC149" s="1" t="s">
        <v>777</v>
      </c>
    </row>
    <row r="150" spans="1:29" ht="24" customHeight="1">
      <c r="A150" s="1">
        <v>148</v>
      </c>
      <c r="B150" s="4" t="s">
        <v>3766</v>
      </c>
      <c r="C150" s="11">
        <v>25</v>
      </c>
      <c r="D150" s="1">
        <v>7</v>
      </c>
      <c r="E150" s="1">
        <v>0</v>
      </c>
      <c r="F150" s="1">
        <v>12</v>
      </c>
      <c r="G150" s="1">
        <v>15</v>
      </c>
      <c r="H150" s="1" t="s">
        <v>178</v>
      </c>
      <c r="I150" s="1">
        <v>1</v>
      </c>
      <c r="J150" s="1" t="s">
        <v>48</v>
      </c>
      <c r="K150" s="1" t="s">
        <v>3431</v>
      </c>
      <c r="L150" s="1">
        <v>1</v>
      </c>
      <c r="M150" s="1" t="s">
        <v>3500</v>
      </c>
      <c r="N150" s="1" t="s">
        <v>3531</v>
      </c>
      <c r="O150" s="1" t="s">
        <v>3584</v>
      </c>
      <c r="P150" s="1">
        <v>1</v>
      </c>
      <c r="Q150" s="1" t="s">
        <v>52</v>
      </c>
      <c r="R150" s="1" t="s">
        <v>53</v>
      </c>
      <c r="S150" s="1" t="s">
        <v>3686</v>
      </c>
      <c r="T150" s="1" t="s">
        <v>54</v>
      </c>
      <c r="U150" s="3">
        <v>15</v>
      </c>
      <c r="V150" s="3">
        <v>6</v>
      </c>
      <c r="W150" s="1">
        <v>90</v>
      </c>
      <c r="X150" s="1" t="s">
        <v>778</v>
      </c>
      <c r="Y150" s="1" t="s">
        <v>68</v>
      </c>
      <c r="Z150" s="1">
        <v>10</v>
      </c>
      <c r="AA150" s="1" t="s">
        <v>779</v>
      </c>
      <c r="AB150" s="1" t="s">
        <v>780</v>
      </c>
    </row>
    <row r="151" spans="1:29" ht="24" customHeight="1">
      <c r="A151" s="1">
        <v>149</v>
      </c>
      <c r="B151" s="4" t="s">
        <v>3747</v>
      </c>
      <c r="C151" s="11">
        <v>37</v>
      </c>
      <c r="D151" s="1">
        <v>7</v>
      </c>
      <c r="E151" s="1">
        <v>55</v>
      </c>
      <c r="F151" s="1">
        <v>9</v>
      </c>
      <c r="G151" s="1">
        <v>2</v>
      </c>
      <c r="H151" s="1" t="s">
        <v>82</v>
      </c>
      <c r="I151" s="1">
        <v>0</v>
      </c>
      <c r="J151" s="1" t="s">
        <v>91</v>
      </c>
      <c r="K151" s="1" t="s">
        <v>3431</v>
      </c>
      <c r="L151" s="1">
        <v>1</v>
      </c>
      <c r="M151" s="1" t="s">
        <v>3499</v>
      </c>
      <c r="N151" s="1" t="s">
        <v>3528</v>
      </c>
      <c r="O151" s="1" t="s">
        <v>3587</v>
      </c>
      <c r="P151" s="1">
        <v>6</v>
      </c>
      <c r="Q151" s="1" t="s">
        <v>781</v>
      </c>
      <c r="R151" s="1" t="s">
        <v>352</v>
      </c>
      <c r="S151" s="1" t="s">
        <v>3687</v>
      </c>
      <c r="T151" s="1" t="s">
        <v>66</v>
      </c>
      <c r="U151" s="3">
        <v>4</v>
      </c>
      <c r="V151" s="3">
        <v>4</v>
      </c>
      <c r="W151" s="1">
        <v>6</v>
      </c>
      <c r="X151" s="1" t="s">
        <v>782</v>
      </c>
      <c r="Y151" s="1" t="s">
        <v>783</v>
      </c>
      <c r="Z151" s="1">
        <v>10</v>
      </c>
      <c r="AA151" s="1" t="s">
        <v>784</v>
      </c>
      <c r="AB151" s="1" t="s">
        <v>785</v>
      </c>
      <c r="AC151" s="1" t="s">
        <v>786</v>
      </c>
    </row>
    <row r="152" spans="1:29" ht="24" customHeight="1">
      <c r="A152" s="1">
        <v>211</v>
      </c>
      <c r="B152" s="4" t="s">
        <v>0</v>
      </c>
      <c r="C152" s="11">
        <v>34</v>
      </c>
      <c r="D152" s="1">
        <v>5</v>
      </c>
      <c r="E152" s="1">
        <v>360</v>
      </c>
      <c r="F152" s="1">
        <v>8</v>
      </c>
      <c r="G152" s="1">
        <v>1</v>
      </c>
      <c r="H152" s="1" t="s">
        <v>61</v>
      </c>
      <c r="I152" s="1">
        <v>1</v>
      </c>
      <c r="J152" s="1" t="s">
        <v>91</v>
      </c>
      <c r="K152" s="1" t="s">
        <v>3431</v>
      </c>
      <c r="L152" s="1">
        <v>0</v>
      </c>
      <c r="M152" s="1" t="s">
        <v>164</v>
      </c>
      <c r="N152" s="1" t="s">
        <v>164</v>
      </c>
      <c r="O152" s="1" t="s">
        <v>164</v>
      </c>
      <c r="R152" s="1" t="s">
        <v>53</v>
      </c>
      <c r="S152" s="1" t="s">
        <v>33</v>
      </c>
      <c r="U152" s="3">
        <v>0</v>
      </c>
      <c r="Y152" s="1" t="s">
        <v>58</v>
      </c>
      <c r="Z152" s="1">
        <v>10</v>
      </c>
      <c r="AA152" s="1" t="s">
        <v>1059</v>
      </c>
      <c r="AB152" s="1" t="s">
        <v>330</v>
      </c>
    </row>
    <row r="153" spans="1:29" ht="24" customHeight="1">
      <c r="A153" s="1">
        <v>151</v>
      </c>
      <c r="B153" s="4" t="s">
        <v>3767</v>
      </c>
      <c r="C153" s="11">
        <v>34</v>
      </c>
      <c r="D153" s="1">
        <v>6</v>
      </c>
      <c r="E153" s="1">
        <v>0</v>
      </c>
      <c r="F153" s="1">
        <v>10</v>
      </c>
      <c r="G153" s="1">
        <v>6</v>
      </c>
      <c r="H153" s="1" t="s">
        <v>124</v>
      </c>
      <c r="I153" s="1">
        <v>0</v>
      </c>
      <c r="J153" s="1" t="s">
        <v>62</v>
      </c>
      <c r="K153" s="1" t="s">
        <v>3433</v>
      </c>
      <c r="L153" s="1">
        <v>1</v>
      </c>
      <c r="M153" s="1" t="s">
        <v>3506</v>
      </c>
      <c r="N153" s="1" t="s">
        <v>3527</v>
      </c>
      <c r="O153" s="1" t="s">
        <v>3586</v>
      </c>
      <c r="P153" s="1">
        <v>10</v>
      </c>
      <c r="Q153" s="1" t="s">
        <v>789</v>
      </c>
      <c r="R153" s="1" t="s">
        <v>53</v>
      </c>
      <c r="S153" s="1" t="s">
        <v>3688</v>
      </c>
      <c r="T153" s="1" t="s">
        <v>66</v>
      </c>
      <c r="U153" s="3">
        <v>6</v>
      </c>
      <c r="V153" s="3">
        <v>6</v>
      </c>
      <c r="W153" s="1">
        <v>16</v>
      </c>
      <c r="X153" s="1" t="s">
        <v>791</v>
      </c>
      <c r="Y153" s="1" t="s">
        <v>68</v>
      </c>
      <c r="Z153" s="1">
        <v>10</v>
      </c>
      <c r="AA153" s="1" t="s">
        <v>792</v>
      </c>
      <c r="AB153" s="1" t="s">
        <v>793</v>
      </c>
      <c r="AC153" s="1" t="s">
        <v>794</v>
      </c>
    </row>
    <row r="154" spans="1:29" ht="24" customHeight="1">
      <c r="A154" s="1">
        <v>152</v>
      </c>
      <c r="B154" s="4" t="s">
        <v>1</v>
      </c>
      <c r="C154" s="11">
        <v>39</v>
      </c>
      <c r="D154" s="1">
        <v>7</v>
      </c>
      <c r="E154" s="1">
        <v>60</v>
      </c>
      <c r="F154" s="1">
        <v>10</v>
      </c>
      <c r="G154" s="1">
        <v>12</v>
      </c>
      <c r="H154" s="1" t="s">
        <v>178</v>
      </c>
      <c r="I154" s="1">
        <v>1</v>
      </c>
      <c r="J154" s="1" t="s">
        <v>62</v>
      </c>
      <c r="K154" s="1" t="s">
        <v>3430</v>
      </c>
      <c r="L154" s="1">
        <v>1</v>
      </c>
      <c r="M154" s="1" t="s">
        <v>3498</v>
      </c>
      <c r="N154" s="1" t="s">
        <v>3527</v>
      </c>
      <c r="O154" s="1" t="s">
        <v>3587</v>
      </c>
      <c r="P154" s="1">
        <v>10</v>
      </c>
      <c r="Q154" s="1" t="s">
        <v>795</v>
      </c>
      <c r="R154" s="1" t="s">
        <v>65</v>
      </c>
      <c r="S154" s="1" t="s">
        <v>30</v>
      </c>
      <c r="T154" s="1" t="s">
        <v>78</v>
      </c>
      <c r="U154" s="3">
        <v>10</v>
      </c>
      <c r="V154" s="3">
        <v>3</v>
      </c>
      <c r="W154" s="1">
        <v>4</v>
      </c>
      <c r="X154" s="1" t="s">
        <v>796</v>
      </c>
      <c r="Y154" s="1" t="s">
        <v>58</v>
      </c>
      <c r="Z154" s="1">
        <v>7</v>
      </c>
      <c r="AA154" s="1" t="s">
        <v>797</v>
      </c>
      <c r="AB154" s="1" t="s">
        <v>798</v>
      </c>
      <c r="AC154" s="1" t="s">
        <v>799</v>
      </c>
    </row>
    <row r="155" spans="1:29" ht="24" customHeight="1">
      <c r="A155" s="1">
        <v>153</v>
      </c>
      <c r="B155" s="4" t="s">
        <v>3762</v>
      </c>
      <c r="C155" s="11">
        <v>54</v>
      </c>
      <c r="D155" s="1">
        <v>7</v>
      </c>
      <c r="E155" s="1">
        <v>0</v>
      </c>
      <c r="F155" s="1">
        <v>9</v>
      </c>
      <c r="G155" s="1">
        <v>30</v>
      </c>
      <c r="H155" s="1" t="s">
        <v>90</v>
      </c>
      <c r="I155" s="1">
        <v>1</v>
      </c>
      <c r="J155" s="1" t="s">
        <v>48</v>
      </c>
      <c r="K155" s="1" t="s">
        <v>3447</v>
      </c>
      <c r="L155" s="1">
        <v>1</v>
      </c>
      <c r="M155" s="1" t="s">
        <v>3506</v>
      </c>
      <c r="N155" s="1" t="s">
        <v>3528</v>
      </c>
      <c r="O155" s="1" t="s">
        <v>3584</v>
      </c>
      <c r="P155" s="1">
        <v>28</v>
      </c>
      <c r="Q155" s="1" t="s">
        <v>801</v>
      </c>
      <c r="R155" s="1" t="s">
        <v>77</v>
      </c>
      <c r="S155" s="1" t="s">
        <v>29</v>
      </c>
      <c r="T155" s="1" t="s">
        <v>66</v>
      </c>
      <c r="U155" s="3">
        <v>10</v>
      </c>
      <c r="V155" s="3">
        <v>4</v>
      </c>
      <c r="W155" s="1">
        <v>6</v>
      </c>
      <c r="X155" s="1" t="s">
        <v>802</v>
      </c>
      <c r="Y155" s="1" t="s">
        <v>803</v>
      </c>
      <c r="Z155" s="1">
        <v>10</v>
      </c>
      <c r="AA155" s="1" t="s">
        <v>804</v>
      </c>
      <c r="AB155" s="1" t="s">
        <v>805</v>
      </c>
      <c r="AC155" s="1" t="s">
        <v>806</v>
      </c>
    </row>
    <row r="156" spans="1:29" ht="24" customHeight="1">
      <c r="A156" s="1">
        <v>214</v>
      </c>
      <c r="B156" s="4" t="s">
        <v>3756</v>
      </c>
      <c r="D156" s="1">
        <v>7</v>
      </c>
      <c r="E156" s="1">
        <v>40</v>
      </c>
      <c r="F156" s="1">
        <v>8</v>
      </c>
      <c r="G156" s="1">
        <v>3</v>
      </c>
      <c r="H156" s="1" t="s">
        <v>61</v>
      </c>
      <c r="I156" s="1">
        <v>0</v>
      </c>
      <c r="J156" s="1" t="s">
        <v>62</v>
      </c>
      <c r="K156" s="1" t="s">
        <v>3432</v>
      </c>
      <c r="L156" s="1">
        <v>0</v>
      </c>
      <c r="M156" s="1" t="s">
        <v>164</v>
      </c>
      <c r="N156" s="1" t="s">
        <v>164</v>
      </c>
      <c r="O156" s="1" t="s">
        <v>164</v>
      </c>
      <c r="R156" s="1" t="s">
        <v>77</v>
      </c>
      <c r="S156" s="1" t="s">
        <v>28</v>
      </c>
      <c r="T156" s="1" t="s">
        <v>78</v>
      </c>
      <c r="U156" s="3">
        <v>6</v>
      </c>
      <c r="V156" s="3">
        <v>30</v>
      </c>
      <c r="W156" s="1">
        <v>500</v>
      </c>
      <c r="X156" s="1" t="s">
        <v>1073</v>
      </c>
      <c r="Y156" s="1" t="s">
        <v>181</v>
      </c>
      <c r="Z156" s="1">
        <v>7</v>
      </c>
      <c r="AA156" s="1" t="s">
        <v>1074</v>
      </c>
      <c r="AB156" s="1" t="s">
        <v>1075</v>
      </c>
    </row>
    <row r="157" spans="1:29" ht="24" customHeight="1">
      <c r="A157" s="1">
        <v>155</v>
      </c>
      <c r="B157" s="4" t="s">
        <v>3769</v>
      </c>
      <c r="D157" s="1">
        <v>7</v>
      </c>
      <c r="E157" s="1">
        <v>60</v>
      </c>
      <c r="F157" s="1">
        <v>10</v>
      </c>
      <c r="G157" s="1">
        <v>1</v>
      </c>
      <c r="H157" s="1" t="s">
        <v>324</v>
      </c>
      <c r="I157" s="1">
        <v>1</v>
      </c>
      <c r="J157" s="1" t="s">
        <v>3779</v>
      </c>
      <c r="K157" s="1" t="s">
        <v>3432</v>
      </c>
      <c r="L157" s="1">
        <v>1</v>
      </c>
      <c r="M157" s="1" t="s">
        <v>3499</v>
      </c>
      <c r="N157" s="1" t="s">
        <v>3539</v>
      </c>
      <c r="O157" s="1" t="s">
        <v>3588</v>
      </c>
      <c r="P157" s="1">
        <v>0</v>
      </c>
      <c r="Q157" s="1" t="s">
        <v>811</v>
      </c>
      <c r="R157" s="1" t="s">
        <v>77</v>
      </c>
      <c r="S157" s="1" t="s">
        <v>27</v>
      </c>
      <c r="T157" s="1" t="s">
        <v>66</v>
      </c>
      <c r="U157" s="3">
        <v>4</v>
      </c>
      <c r="V157" s="3">
        <v>4</v>
      </c>
      <c r="W157" s="1">
        <v>25</v>
      </c>
      <c r="X157" s="1" t="s">
        <v>812</v>
      </c>
      <c r="Y157" s="1" t="s">
        <v>58</v>
      </c>
      <c r="Z157" s="1">
        <v>9</v>
      </c>
      <c r="AA157" s="1" t="s">
        <v>813</v>
      </c>
      <c r="AB157" s="1" t="s">
        <v>814</v>
      </c>
    </row>
    <row r="158" spans="1:29" ht="24" customHeight="1">
      <c r="A158" s="1">
        <v>156</v>
      </c>
      <c r="B158" s="4" t="s">
        <v>0</v>
      </c>
      <c r="C158" s="11">
        <v>37</v>
      </c>
      <c r="D158" s="1">
        <v>7</v>
      </c>
      <c r="E158" s="1">
        <v>45</v>
      </c>
      <c r="F158" s="1">
        <v>12</v>
      </c>
      <c r="G158" s="1">
        <v>40</v>
      </c>
      <c r="H158" s="1" t="s">
        <v>324</v>
      </c>
      <c r="I158" s="1">
        <v>1</v>
      </c>
      <c r="J158" s="1" t="s">
        <v>113</v>
      </c>
      <c r="K158" s="1" t="s">
        <v>3432</v>
      </c>
      <c r="L158" s="1">
        <v>1</v>
      </c>
      <c r="M158" s="1" t="s">
        <v>3498</v>
      </c>
      <c r="N158" s="1" t="s">
        <v>3528</v>
      </c>
      <c r="O158" s="1" t="s">
        <v>3592</v>
      </c>
      <c r="P158" s="1">
        <v>1</v>
      </c>
      <c r="Q158" s="1" t="s">
        <v>815</v>
      </c>
      <c r="R158" s="1" t="s">
        <v>65</v>
      </c>
      <c r="S158" s="1" t="s">
        <v>30</v>
      </c>
      <c r="T158" s="1" t="s">
        <v>66</v>
      </c>
      <c r="U158" s="3">
        <v>10</v>
      </c>
      <c r="V158" s="3">
        <v>10</v>
      </c>
      <c r="W158" s="1">
        <v>120</v>
      </c>
      <c r="X158" s="1" t="s">
        <v>219</v>
      </c>
      <c r="Y158" s="1" t="s">
        <v>68</v>
      </c>
      <c r="Z158" s="1">
        <v>10</v>
      </c>
      <c r="AA158" s="1" t="s">
        <v>219</v>
      </c>
    </row>
    <row r="159" spans="1:29" ht="24" customHeight="1">
      <c r="A159" s="1">
        <v>157</v>
      </c>
      <c r="B159" s="4" t="s">
        <v>4</v>
      </c>
      <c r="C159" s="11">
        <v>21</v>
      </c>
      <c r="D159" s="1">
        <v>9</v>
      </c>
      <c r="E159" s="1">
        <v>120</v>
      </c>
      <c r="F159" s="1">
        <v>10</v>
      </c>
      <c r="G159" s="1">
        <v>10</v>
      </c>
      <c r="H159" s="1" t="s">
        <v>47</v>
      </c>
      <c r="I159" s="1">
        <v>0</v>
      </c>
      <c r="J159" s="1" t="s">
        <v>62</v>
      </c>
      <c r="K159" s="1" t="s">
        <v>3433</v>
      </c>
      <c r="L159" s="1">
        <v>0</v>
      </c>
      <c r="M159" s="1" t="s">
        <v>164</v>
      </c>
      <c r="N159" s="1" t="s">
        <v>164</v>
      </c>
      <c r="O159" s="1" t="s">
        <v>164</v>
      </c>
      <c r="R159" s="1" t="s">
        <v>53</v>
      </c>
      <c r="S159" s="1" t="s">
        <v>28</v>
      </c>
      <c r="T159" s="1" t="s">
        <v>54</v>
      </c>
      <c r="U159" s="3">
        <v>15</v>
      </c>
      <c r="V159" s="3">
        <v>6</v>
      </c>
      <c r="W159" s="1">
        <v>10</v>
      </c>
      <c r="X159" s="1" t="s">
        <v>816</v>
      </c>
      <c r="Y159" s="1" t="s">
        <v>817</v>
      </c>
      <c r="Z159" s="1">
        <v>10</v>
      </c>
      <c r="AA159" s="1" t="s">
        <v>818</v>
      </c>
      <c r="AB159" s="1" t="s">
        <v>819</v>
      </c>
    </row>
    <row r="160" spans="1:29" ht="24" customHeight="1">
      <c r="A160" s="1">
        <v>216</v>
      </c>
      <c r="B160" s="4" t="s">
        <v>4</v>
      </c>
      <c r="C160" s="11">
        <v>38</v>
      </c>
      <c r="D160" s="1">
        <v>7</v>
      </c>
      <c r="E160" s="1">
        <v>60</v>
      </c>
      <c r="F160" s="1">
        <v>7</v>
      </c>
      <c r="G160" s="1">
        <v>0</v>
      </c>
      <c r="H160" s="1" t="s">
        <v>61</v>
      </c>
      <c r="I160" s="1">
        <v>1</v>
      </c>
      <c r="J160" s="1" t="s">
        <v>113</v>
      </c>
      <c r="K160" s="1" t="s">
        <v>3432</v>
      </c>
      <c r="L160" s="1">
        <v>1</v>
      </c>
      <c r="M160" s="1" t="s">
        <v>3494</v>
      </c>
      <c r="N160" s="1" t="s">
        <v>3539</v>
      </c>
      <c r="O160" s="1" t="s">
        <v>3591</v>
      </c>
      <c r="P160" s="1">
        <v>7</v>
      </c>
      <c r="Q160" s="1" t="s">
        <v>1081</v>
      </c>
      <c r="R160" s="1" t="s">
        <v>77</v>
      </c>
      <c r="S160" s="1" t="s">
        <v>30</v>
      </c>
      <c r="T160" s="1" t="s">
        <v>66</v>
      </c>
      <c r="U160" s="3">
        <v>10</v>
      </c>
      <c r="V160" s="3">
        <v>10</v>
      </c>
      <c r="W160" s="1">
        <v>15</v>
      </c>
      <c r="X160" s="1" t="s">
        <v>1082</v>
      </c>
      <c r="Y160" s="1" t="s">
        <v>68</v>
      </c>
      <c r="Z160" s="1">
        <v>9</v>
      </c>
      <c r="AA160" s="1" t="s">
        <v>1083</v>
      </c>
      <c r="AB160" s="1" t="s">
        <v>1084</v>
      </c>
    </row>
    <row r="161" spans="1:29" ht="24" customHeight="1">
      <c r="A161" s="1">
        <v>159</v>
      </c>
      <c r="B161" s="4" t="s">
        <v>4</v>
      </c>
      <c r="C161" s="11">
        <v>50</v>
      </c>
      <c r="D161" s="1">
        <v>5</v>
      </c>
      <c r="E161" s="1">
        <v>120</v>
      </c>
      <c r="F161" s="1">
        <v>8</v>
      </c>
      <c r="G161" s="1">
        <v>3</v>
      </c>
      <c r="H161" s="1" t="s">
        <v>292</v>
      </c>
      <c r="I161" s="1">
        <v>0</v>
      </c>
      <c r="J161" s="1" t="s">
        <v>91</v>
      </c>
      <c r="K161" s="1" t="s">
        <v>3432</v>
      </c>
      <c r="L161" s="1">
        <v>1</v>
      </c>
      <c r="M161" s="1" t="s">
        <v>3502</v>
      </c>
      <c r="N161" s="1" t="s">
        <v>3528</v>
      </c>
      <c r="O161" s="1" t="s">
        <v>3604</v>
      </c>
      <c r="P161" s="1">
        <v>20</v>
      </c>
      <c r="Q161" s="1" t="s">
        <v>824</v>
      </c>
      <c r="R161" s="1" t="s">
        <v>53</v>
      </c>
      <c r="S161" s="1" t="s">
        <v>27</v>
      </c>
      <c r="T161" s="1" t="s">
        <v>78</v>
      </c>
      <c r="U161" s="3">
        <v>5</v>
      </c>
      <c r="V161" s="3">
        <v>2</v>
      </c>
      <c r="W161" s="1">
        <v>12</v>
      </c>
      <c r="X161" s="1" t="s">
        <v>825</v>
      </c>
      <c r="Y161" s="1" t="s">
        <v>58</v>
      </c>
      <c r="Z161" s="1">
        <v>10</v>
      </c>
      <c r="AA161" s="1" t="s">
        <v>826</v>
      </c>
      <c r="AB161" s="1" t="s">
        <v>827</v>
      </c>
      <c r="AC161" s="1" t="s">
        <v>828</v>
      </c>
    </row>
    <row r="162" spans="1:29" ht="24" customHeight="1">
      <c r="A162" s="1">
        <v>226</v>
      </c>
      <c r="B162" s="4" t="s">
        <v>3747</v>
      </c>
      <c r="C162" s="11">
        <v>31</v>
      </c>
      <c r="D162" s="1">
        <v>6</v>
      </c>
      <c r="E162" s="1">
        <v>10</v>
      </c>
      <c r="F162" s="1">
        <v>8</v>
      </c>
      <c r="G162" s="1">
        <v>12</v>
      </c>
      <c r="H162" s="1" t="s">
        <v>61</v>
      </c>
      <c r="I162" s="1">
        <v>1</v>
      </c>
      <c r="J162" s="1" t="s">
        <v>48</v>
      </c>
      <c r="K162" s="1" t="s">
        <v>3430</v>
      </c>
      <c r="L162" s="1">
        <v>1</v>
      </c>
      <c r="M162" s="1" t="s">
        <v>3489</v>
      </c>
      <c r="N162" s="1" t="s">
        <v>3528</v>
      </c>
      <c r="O162" s="1" t="s">
        <v>3592</v>
      </c>
      <c r="P162" s="1">
        <v>4</v>
      </c>
      <c r="Q162" s="1" t="s">
        <v>334</v>
      </c>
      <c r="R162" s="1" t="s">
        <v>53</v>
      </c>
      <c r="S162" s="1" t="s">
        <v>27</v>
      </c>
      <c r="T162" s="1" t="s">
        <v>1063</v>
      </c>
      <c r="U162" s="3">
        <v>5</v>
      </c>
      <c r="V162" s="3">
        <v>2</v>
      </c>
      <c r="W162" s="1">
        <v>6</v>
      </c>
      <c r="X162" s="1" t="s">
        <v>1132</v>
      </c>
      <c r="Y162" s="1" t="s">
        <v>1133</v>
      </c>
      <c r="Z162" s="1">
        <v>8</v>
      </c>
      <c r="AA162" s="1" t="s">
        <v>1134</v>
      </c>
      <c r="AC162" s="1" t="s">
        <v>1135</v>
      </c>
    </row>
    <row r="163" spans="1:29" ht="24" customHeight="1">
      <c r="A163" s="1">
        <v>161</v>
      </c>
      <c r="B163" s="4" t="s">
        <v>3770</v>
      </c>
      <c r="C163" s="11">
        <v>23</v>
      </c>
      <c r="D163" s="1">
        <v>7</v>
      </c>
      <c r="E163" s="1">
        <v>5</v>
      </c>
      <c r="F163" s="1">
        <v>12</v>
      </c>
      <c r="G163" s="1">
        <v>8</v>
      </c>
      <c r="H163" s="1" t="s">
        <v>90</v>
      </c>
      <c r="I163" s="1">
        <v>1</v>
      </c>
      <c r="J163" s="1" t="s">
        <v>91</v>
      </c>
      <c r="K163" s="1" t="s">
        <v>3431</v>
      </c>
      <c r="L163" s="1">
        <v>0</v>
      </c>
      <c r="M163" s="1" t="s">
        <v>164</v>
      </c>
      <c r="N163" s="1" t="s">
        <v>164</v>
      </c>
      <c r="O163" s="1" t="s">
        <v>164</v>
      </c>
      <c r="R163" s="1" t="s">
        <v>53</v>
      </c>
      <c r="S163" s="1" t="s">
        <v>30</v>
      </c>
      <c r="T163" s="1" t="s">
        <v>78</v>
      </c>
      <c r="U163" s="3">
        <v>6</v>
      </c>
      <c r="V163" s="3">
        <v>40</v>
      </c>
      <c r="W163" s="1">
        <v>150</v>
      </c>
      <c r="X163" s="1" t="s">
        <v>833</v>
      </c>
      <c r="Y163" s="1" t="s">
        <v>68</v>
      </c>
      <c r="Z163" s="1">
        <v>10</v>
      </c>
      <c r="AA163" s="1" t="s">
        <v>834</v>
      </c>
      <c r="AB163" s="1" t="s">
        <v>835</v>
      </c>
      <c r="AC163" s="1" t="s">
        <v>836</v>
      </c>
    </row>
    <row r="164" spans="1:29" ht="24" customHeight="1">
      <c r="A164" s="1">
        <v>162</v>
      </c>
      <c r="B164" s="4" t="s">
        <v>0</v>
      </c>
      <c r="C164" s="11">
        <v>25</v>
      </c>
      <c r="D164" s="1">
        <v>8</v>
      </c>
      <c r="E164" s="1">
        <v>120</v>
      </c>
      <c r="F164" s="1">
        <v>9</v>
      </c>
      <c r="G164" s="1">
        <v>5</v>
      </c>
      <c r="H164" s="1" t="s">
        <v>292</v>
      </c>
      <c r="I164" s="1">
        <v>0</v>
      </c>
      <c r="J164" s="1" t="s">
        <v>378</v>
      </c>
      <c r="K164" s="1" t="s">
        <v>3432</v>
      </c>
      <c r="L164" s="1">
        <v>0</v>
      </c>
      <c r="M164" s="1" t="s">
        <v>164</v>
      </c>
      <c r="N164" s="1" t="s">
        <v>164</v>
      </c>
      <c r="O164" s="1" t="s">
        <v>164</v>
      </c>
      <c r="R164" s="1" t="s">
        <v>352</v>
      </c>
      <c r="S164" s="1" t="s">
        <v>27</v>
      </c>
      <c r="T164" s="1" t="s">
        <v>66</v>
      </c>
      <c r="U164" s="3">
        <v>4</v>
      </c>
      <c r="V164" s="3">
        <v>28</v>
      </c>
      <c r="W164" s="1">
        <v>70</v>
      </c>
      <c r="X164" s="1" t="s">
        <v>837</v>
      </c>
      <c r="Y164" s="1" t="s">
        <v>68</v>
      </c>
      <c r="Z164" s="1">
        <v>10</v>
      </c>
      <c r="AA164" s="1" t="s">
        <v>838</v>
      </c>
      <c r="AB164" s="1" t="s">
        <v>839</v>
      </c>
      <c r="AC164" s="1" t="s">
        <v>840</v>
      </c>
    </row>
    <row r="165" spans="1:29" ht="24" customHeight="1">
      <c r="A165" s="1">
        <v>163</v>
      </c>
      <c r="B165" s="4" t="s">
        <v>3753</v>
      </c>
      <c r="C165" s="11">
        <v>24</v>
      </c>
      <c r="D165" s="1">
        <v>8</v>
      </c>
      <c r="E165" s="1">
        <v>0</v>
      </c>
      <c r="F165" s="1">
        <v>9</v>
      </c>
      <c r="G165" s="1">
        <v>0</v>
      </c>
      <c r="H165" s="1" t="s">
        <v>124</v>
      </c>
      <c r="I165" s="1">
        <v>1</v>
      </c>
      <c r="J165" s="1" t="s">
        <v>91</v>
      </c>
      <c r="K165" s="1" t="s">
        <v>3431</v>
      </c>
      <c r="L165" s="1">
        <v>0</v>
      </c>
      <c r="M165" s="1" t="s">
        <v>164</v>
      </c>
      <c r="N165" s="1" t="s">
        <v>164</v>
      </c>
      <c r="O165" s="1" t="s">
        <v>164</v>
      </c>
      <c r="R165" s="1" t="s">
        <v>352</v>
      </c>
      <c r="S165" s="1" t="s">
        <v>27</v>
      </c>
      <c r="T165" s="1" t="s">
        <v>66</v>
      </c>
      <c r="U165" s="3">
        <v>40</v>
      </c>
      <c r="V165" s="3">
        <v>10</v>
      </c>
      <c r="W165" s="1">
        <v>30</v>
      </c>
      <c r="X165" s="2" t="s">
        <v>841</v>
      </c>
      <c r="Y165" s="1" t="s">
        <v>68</v>
      </c>
      <c r="Z165" s="1">
        <v>10</v>
      </c>
      <c r="AA165" s="2" t="s">
        <v>842</v>
      </c>
      <c r="AB165" s="2" t="s">
        <v>843</v>
      </c>
      <c r="AC165" s="1" t="s">
        <v>844</v>
      </c>
    </row>
    <row r="166" spans="1:29" ht="24" customHeight="1">
      <c r="A166" s="1">
        <v>164</v>
      </c>
      <c r="B166" s="4" t="s">
        <v>1</v>
      </c>
      <c r="C166" s="11">
        <v>32</v>
      </c>
      <c r="D166" s="1">
        <v>7</v>
      </c>
      <c r="E166" s="1">
        <v>0</v>
      </c>
      <c r="F166" s="1">
        <v>12</v>
      </c>
      <c r="G166" s="1">
        <v>5</v>
      </c>
      <c r="H166" s="1" t="s">
        <v>47</v>
      </c>
      <c r="I166" s="1">
        <v>0</v>
      </c>
      <c r="J166" s="1" t="s">
        <v>48</v>
      </c>
      <c r="K166" s="1" t="s">
        <v>3431</v>
      </c>
      <c r="L166" s="1">
        <v>1</v>
      </c>
      <c r="M166" s="1" t="s">
        <v>3506</v>
      </c>
      <c r="N166" s="1" t="s">
        <v>3549</v>
      </c>
      <c r="O166" s="1" t="s">
        <v>164</v>
      </c>
      <c r="P166" s="1">
        <v>3</v>
      </c>
      <c r="Q166" s="1" t="s">
        <v>847</v>
      </c>
      <c r="R166" s="1" t="s">
        <v>77</v>
      </c>
      <c r="S166" s="1" t="s">
        <v>28</v>
      </c>
      <c r="T166" s="1" t="s">
        <v>66</v>
      </c>
      <c r="U166" s="3">
        <v>5</v>
      </c>
      <c r="V166" s="3">
        <v>2</v>
      </c>
      <c r="W166" s="1">
        <v>12</v>
      </c>
      <c r="X166" s="1" t="s">
        <v>848</v>
      </c>
      <c r="Y166" s="1" t="s">
        <v>68</v>
      </c>
      <c r="Z166" s="1">
        <v>10</v>
      </c>
      <c r="AA166" s="1" t="s">
        <v>849</v>
      </c>
      <c r="AB166" s="1" t="s">
        <v>850</v>
      </c>
      <c r="AC166" s="1" t="s">
        <v>851</v>
      </c>
    </row>
    <row r="167" spans="1:29" ht="24" customHeight="1">
      <c r="A167" s="1">
        <v>165</v>
      </c>
      <c r="B167" s="4" t="s">
        <v>1</v>
      </c>
      <c r="C167" s="11">
        <v>47</v>
      </c>
      <c r="D167" s="1">
        <v>8</v>
      </c>
      <c r="E167" s="6">
        <v>180</v>
      </c>
      <c r="F167" s="1">
        <v>14</v>
      </c>
      <c r="G167" s="1">
        <v>15</v>
      </c>
      <c r="H167" s="1" t="s">
        <v>178</v>
      </c>
      <c r="I167" s="1">
        <v>1</v>
      </c>
      <c r="J167" s="1" t="s">
        <v>91</v>
      </c>
      <c r="K167" s="1" t="s">
        <v>3432</v>
      </c>
      <c r="L167" s="1">
        <v>1</v>
      </c>
      <c r="M167" s="1" t="s">
        <v>3502</v>
      </c>
      <c r="N167" s="1" t="s">
        <v>3527</v>
      </c>
      <c r="O167" s="1" t="s">
        <v>3586</v>
      </c>
      <c r="P167" s="1">
        <v>22</v>
      </c>
      <c r="Q167" s="1" t="s">
        <v>68</v>
      </c>
      <c r="R167" s="1" t="s">
        <v>77</v>
      </c>
      <c r="S167" s="1" t="s">
        <v>27</v>
      </c>
      <c r="T167" s="1" t="s">
        <v>66</v>
      </c>
      <c r="U167" s="3">
        <v>4</v>
      </c>
      <c r="V167" s="3">
        <v>3</v>
      </c>
      <c r="W167" s="1">
        <v>8</v>
      </c>
      <c r="X167" s="1" t="s">
        <v>852</v>
      </c>
      <c r="Y167" s="1" t="s">
        <v>68</v>
      </c>
      <c r="Z167" s="1">
        <v>10</v>
      </c>
      <c r="AA167" s="1" t="s">
        <v>853</v>
      </c>
      <c r="AB167" s="1" t="s">
        <v>854</v>
      </c>
    </row>
    <row r="168" spans="1:29" ht="24" customHeight="1">
      <c r="A168" s="1">
        <v>236</v>
      </c>
      <c r="B168" s="4" t="s">
        <v>3752</v>
      </c>
      <c r="C168" s="11">
        <v>43</v>
      </c>
      <c r="D168" s="1">
        <v>6</v>
      </c>
      <c r="E168" s="1">
        <v>40</v>
      </c>
      <c r="F168" s="1">
        <v>4</v>
      </c>
      <c r="G168" s="1">
        <v>5</v>
      </c>
      <c r="H168" s="1" t="s">
        <v>61</v>
      </c>
      <c r="I168" s="1">
        <v>1</v>
      </c>
      <c r="J168" s="1" t="s">
        <v>3779</v>
      </c>
      <c r="K168" s="1" t="s">
        <v>3457</v>
      </c>
      <c r="L168" s="1">
        <v>1</v>
      </c>
      <c r="M168" s="1" t="s">
        <v>3489</v>
      </c>
      <c r="N168" s="1" t="s">
        <v>3527</v>
      </c>
      <c r="O168" s="1" t="s">
        <v>3622</v>
      </c>
      <c r="P168" s="1">
        <v>20</v>
      </c>
      <c r="Q168" s="1" t="s">
        <v>1174</v>
      </c>
      <c r="R168" s="1" t="s">
        <v>53</v>
      </c>
      <c r="S168" s="1" t="s">
        <v>3697</v>
      </c>
      <c r="T168" s="1" t="s">
        <v>66</v>
      </c>
      <c r="U168" s="3">
        <v>6</v>
      </c>
      <c r="V168" s="3">
        <v>4</v>
      </c>
      <c r="W168" s="1">
        <v>150</v>
      </c>
      <c r="X168" s="1" t="s">
        <v>1176</v>
      </c>
      <c r="Y168" s="1" t="s">
        <v>68</v>
      </c>
      <c r="Z168" s="1">
        <v>10</v>
      </c>
      <c r="AA168" s="1" t="s">
        <v>1177</v>
      </c>
      <c r="AB168" s="1" t="s">
        <v>1178</v>
      </c>
    </row>
    <row r="169" spans="1:29" ht="24" customHeight="1">
      <c r="A169" s="1">
        <v>259</v>
      </c>
      <c r="B169" s="4" t="s">
        <v>3770</v>
      </c>
      <c r="C169" s="11">
        <v>25</v>
      </c>
      <c r="D169" s="1">
        <v>5</v>
      </c>
      <c r="E169" s="1">
        <v>0</v>
      </c>
      <c r="F169" s="1">
        <v>16</v>
      </c>
      <c r="G169" s="1">
        <v>5</v>
      </c>
      <c r="H169" s="1" t="s">
        <v>61</v>
      </c>
      <c r="I169" s="1">
        <v>0</v>
      </c>
      <c r="J169" s="1" t="s">
        <v>91</v>
      </c>
      <c r="K169" s="1" t="s">
        <v>3432</v>
      </c>
      <c r="L169" s="1">
        <v>1</v>
      </c>
      <c r="M169" s="1" t="s">
        <v>3490</v>
      </c>
      <c r="N169" s="1" t="s">
        <v>3528</v>
      </c>
      <c r="O169" s="1" t="s">
        <v>3584</v>
      </c>
      <c r="P169" s="1">
        <v>1</v>
      </c>
      <c r="Q169" s="1" t="s">
        <v>52</v>
      </c>
      <c r="R169" s="1" t="s">
        <v>53</v>
      </c>
      <c r="S169" s="1" t="s">
        <v>27</v>
      </c>
      <c r="T169" s="1" t="s">
        <v>66</v>
      </c>
      <c r="U169" s="3">
        <v>6</v>
      </c>
      <c r="V169" s="3">
        <v>5</v>
      </c>
      <c r="W169" s="1">
        <v>20</v>
      </c>
      <c r="X169" s="1" t="s">
        <v>1290</v>
      </c>
      <c r="Y169" s="1" t="s">
        <v>1291</v>
      </c>
      <c r="Z169" s="1">
        <v>10</v>
      </c>
      <c r="AA169" s="1" t="s">
        <v>1292</v>
      </c>
      <c r="AB169" s="1" t="s">
        <v>1293</v>
      </c>
      <c r="AC169" s="1" t="s">
        <v>1294</v>
      </c>
    </row>
    <row r="170" spans="1:29" ht="24" customHeight="1">
      <c r="A170" s="1">
        <v>168</v>
      </c>
      <c r="B170" s="4" t="s">
        <v>3765</v>
      </c>
      <c r="C170" s="11">
        <v>39</v>
      </c>
      <c r="D170" s="1">
        <v>7</v>
      </c>
      <c r="E170" s="1">
        <v>20</v>
      </c>
      <c r="F170" s="1">
        <v>15</v>
      </c>
      <c r="G170" s="1">
        <v>2</v>
      </c>
      <c r="H170" s="1" t="s">
        <v>214</v>
      </c>
      <c r="I170" s="1">
        <v>0</v>
      </c>
      <c r="K170" s="1" t="s">
        <v>3432</v>
      </c>
      <c r="L170" s="1">
        <v>1</v>
      </c>
      <c r="M170" s="1" t="s">
        <v>3505</v>
      </c>
      <c r="N170" s="1" t="s">
        <v>3528</v>
      </c>
      <c r="O170" s="1" t="s">
        <v>3590</v>
      </c>
      <c r="P170" s="1">
        <v>13</v>
      </c>
      <c r="Q170" s="1" t="s">
        <v>862</v>
      </c>
      <c r="R170" s="1" t="s">
        <v>65</v>
      </c>
      <c r="S170" s="1" t="s">
        <v>3671</v>
      </c>
      <c r="T170" s="1" t="s">
        <v>66</v>
      </c>
      <c r="U170" s="3">
        <v>5</v>
      </c>
      <c r="V170" s="3">
        <v>1</v>
      </c>
      <c r="W170" s="1">
        <v>10</v>
      </c>
      <c r="X170" s="1" t="s">
        <v>863</v>
      </c>
      <c r="Y170" s="1" t="s">
        <v>68</v>
      </c>
      <c r="Z170" s="1">
        <v>8</v>
      </c>
      <c r="AA170" s="1" t="s">
        <v>864</v>
      </c>
      <c r="AB170" s="1" t="s">
        <v>865</v>
      </c>
    </row>
    <row r="171" spans="1:29" ht="24" customHeight="1">
      <c r="A171" s="1">
        <v>169</v>
      </c>
      <c r="B171" s="4" t="s">
        <v>1</v>
      </c>
      <c r="C171" s="11">
        <v>35</v>
      </c>
      <c r="D171" s="1">
        <v>6</v>
      </c>
      <c r="E171" s="6">
        <v>180</v>
      </c>
      <c r="F171" s="6"/>
      <c r="G171" s="1">
        <v>2</v>
      </c>
      <c r="H171" s="1" t="s">
        <v>124</v>
      </c>
      <c r="I171" s="1">
        <v>0</v>
      </c>
      <c r="J171" s="1" t="s">
        <v>48</v>
      </c>
      <c r="K171" s="1" t="s">
        <v>3433</v>
      </c>
      <c r="L171" s="1">
        <v>1</v>
      </c>
      <c r="M171" s="1" t="s">
        <v>3498</v>
      </c>
      <c r="N171" s="1" t="s">
        <v>3528</v>
      </c>
      <c r="O171" s="1" t="s">
        <v>3592</v>
      </c>
      <c r="P171" s="1">
        <v>2</v>
      </c>
      <c r="Q171" s="1" t="s">
        <v>866</v>
      </c>
      <c r="R171" s="1" t="s">
        <v>53</v>
      </c>
      <c r="S171" s="1" t="s">
        <v>27</v>
      </c>
      <c r="T171" s="1" t="s">
        <v>66</v>
      </c>
      <c r="U171" s="3">
        <v>6</v>
      </c>
      <c r="V171" s="3">
        <v>4</v>
      </c>
      <c r="W171" s="1">
        <v>80</v>
      </c>
      <c r="X171" s="1" t="s">
        <v>867</v>
      </c>
      <c r="Y171" s="1" t="s">
        <v>58</v>
      </c>
      <c r="Z171" s="1">
        <v>10</v>
      </c>
      <c r="AA171" s="1" t="s">
        <v>868</v>
      </c>
      <c r="AB171" s="1" t="s">
        <v>869</v>
      </c>
      <c r="AC171" s="1" t="s">
        <v>870</v>
      </c>
    </row>
    <row r="172" spans="1:29" ht="24" customHeight="1">
      <c r="A172" s="1">
        <v>170</v>
      </c>
      <c r="B172" s="4" t="s">
        <v>3764</v>
      </c>
      <c r="C172" s="11">
        <v>26</v>
      </c>
      <c r="D172" s="1">
        <v>8</v>
      </c>
      <c r="E172" s="1">
        <v>15</v>
      </c>
      <c r="F172" s="1">
        <v>10</v>
      </c>
      <c r="G172" s="1">
        <v>2</v>
      </c>
      <c r="H172" s="1" t="s">
        <v>82</v>
      </c>
      <c r="I172" s="1">
        <v>1</v>
      </c>
      <c r="J172" s="1" t="s">
        <v>62</v>
      </c>
      <c r="K172" s="1" t="s">
        <v>3432</v>
      </c>
      <c r="L172" s="1">
        <v>1</v>
      </c>
      <c r="M172" s="1" t="s">
        <v>3504</v>
      </c>
      <c r="N172" s="1" t="s">
        <v>3531</v>
      </c>
      <c r="O172" s="1" t="s">
        <v>3586</v>
      </c>
      <c r="P172" s="1">
        <v>3</v>
      </c>
      <c r="Q172" s="1" t="s">
        <v>871</v>
      </c>
      <c r="R172" s="1" t="s">
        <v>352</v>
      </c>
      <c r="S172" s="1" t="s">
        <v>3690</v>
      </c>
      <c r="T172" s="1" t="s">
        <v>78</v>
      </c>
      <c r="U172" s="3">
        <v>4</v>
      </c>
      <c r="V172" s="3">
        <v>2</v>
      </c>
      <c r="W172" s="1">
        <v>6</v>
      </c>
      <c r="X172" s="1" t="s">
        <v>873</v>
      </c>
      <c r="Y172" s="1" t="s">
        <v>68</v>
      </c>
      <c r="Z172" s="1">
        <v>10</v>
      </c>
      <c r="AA172" s="2" t="s">
        <v>874</v>
      </c>
      <c r="AB172" s="1" t="s">
        <v>875</v>
      </c>
    </row>
    <row r="173" spans="1:29" ht="24" customHeight="1">
      <c r="A173" s="1">
        <v>171</v>
      </c>
      <c r="B173" s="4" t="s">
        <v>1</v>
      </c>
      <c r="C173" s="11">
        <v>37</v>
      </c>
      <c r="D173" s="1">
        <v>7</v>
      </c>
      <c r="E173" s="1">
        <v>8</v>
      </c>
      <c r="F173" s="1">
        <v>10</v>
      </c>
      <c r="G173" s="1">
        <v>10</v>
      </c>
      <c r="H173" s="1" t="s">
        <v>112</v>
      </c>
      <c r="I173" s="1">
        <v>1</v>
      </c>
      <c r="J173" s="1" t="s">
        <v>62</v>
      </c>
      <c r="K173" s="1" t="s">
        <v>3431</v>
      </c>
      <c r="L173" s="1">
        <v>1</v>
      </c>
      <c r="M173" s="1" t="s">
        <v>3510</v>
      </c>
      <c r="N173" s="1" t="s">
        <v>3531</v>
      </c>
      <c r="O173" s="1" t="s">
        <v>3586</v>
      </c>
      <c r="P173" s="1">
        <v>12</v>
      </c>
      <c r="Q173" s="1" t="s">
        <v>877</v>
      </c>
      <c r="R173" s="1" t="s">
        <v>65</v>
      </c>
      <c r="S173" s="1" t="s">
        <v>30</v>
      </c>
      <c r="T173" s="1" t="s">
        <v>54</v>
      </c>
      <c r="U173" s="3">
        <v>5</v>
      </c>
      <c r="V173" s="3">
        <v>1</v>
      </c>
      <c r="W173" s="1">
        <v>5</v>
      </c>
      <c r="X173" s="1" t="s">
        <v>878</v>
      </c>
      <c r="Y173" s="1" t="s">
        <v>68</v>
      </c>
      <c r="Z173" s="1">
        <v>10</v>
      </c>
      <c r="AA173" s="1" t="s">
        <v>879</v>
      </c>
      <c r="AB173" s="1" t="s">
        <v>880</v>
      </c>
      <c r="AC173" s="1" t="s">
        <v>881</v>
      </c>
    </row>
    <row r="174" spans="1:29" ht="24" customHeight="1">
      <c r="A174" s="1">
        <v>172</v>
      </c>
      <c r="B174" s="4" t="s">
        <v>3750</v>
      </c>
      <c r="C174" s="11">
        <v>43</v>
      </c>
      <c r="D174" s="1">
        <v>7</v>
      </c>
      <c r="E174" s="1">
        <v>120</v>
      </c>
      <c r="F174" s="1">
        <v>10</v>
      </c>
      <c r="G174" s="1">
        <v>10</v>
      </c>
      <c r="H174" s="1" t="s">
        <v>214</v>
      </c>
      <c r="I174" s="1">
        <v>1</v>
      </c>
      <c r="J174" s="1" t="s">
        <v>62</v>
      </c>
      <c r="K174" s="1" t="s">
        <v>3433</v>
      </c>
      <c r="L174" s="1">
        <v>1</v>
      </c>
      <c r="M174" s="1" t="s">
        <v>3502</v>
      </c>
      <c r="N174" s="1" t="s">
        <v>3527</v>
      </c>
      <c r="O174" s="1" t="s">
        <v>3586</v>
      </c>
      <c r="P174" s="1">
        <v>21</v>
      </c>
      <c r="Q174" s="1" t="s">
        <v>882</v>
      </c>
      <c r="R174" s="1" t="s">
        <v>77</v>
      </c>
      <c r="S174" s="1" t="s">
        <v>29</v>
      </c>
      <c r="T174" s="1" t="s">
        <v>66</v>
      </c>
      <c r="U174" s="3">
        <v>6</v>
      </c>
      <c r="V174" s="3">
        <v>6</v>
      </c>
      <c r="W174" s="1">
        <v>20</v>
      </c>
      <c r="X174" s="1" t="s">
        <v>883</v>
      </c>
      <c r="Y174" s="1" t="s">
        <v>68</v>
      </c>
      <c r="Z174" s="1">
        <v>10</v>
      </c>
      <c r="AA174" s="1" t="s">
        <v>884</v>
      </c>
      <c r="AB174" s="1" t="s">
        <v>107</v>
      </c>
      <c r="AC174" s="1" t="s">
        <v>885</v>
      </c>
    </row>
    <row r="175" spans="1:29" ht="24" customHeight="1">
      <c r="A175" s="1">
        <v>173</v>
      </c>
      <c r="B175" s="4" t="s">
        <v>0</v>
      </c>
      <c r="C175" s="11">
        <v>59</v>
      </c>
      <c r="D175" s="1">
        <v>6</v>
      </c>
      <c r="E175" s="1">
        <v>0</v>
      </c>
      <c r="F175" s="1">
        <v>6</v>
      </c>
      <c r="G175" s="1">
        <v>50</v>
      </c>
      <c r="H175" s="1" t="s">
        <v>112</v>
      </c>
      <c r="I175" s="1">
        <v>1</v>
      </c>
      <c r="J175" s="1" t="s">
        <v>62</v>
      </c>
      <c r="K175" s="1" t="s">
        <v>3432</v>
      </c>
      <c r="L175" s="1">
        <v>1</v>
      </c>
      <c r="M175" s="1" t="s">
        <v>3507</v>
      </c>
      <c r="N175" s="1" t="s">
        <v>3532</v>
      </c>
      <c r="O175" s="1" t="s">
        <v>1149</v>
      </c>
      <c r="P175" s="1">
        <v>21</v>
      </c>
      <c r="Q175" s="1" t="s">
        <v>887</v>
      </c>
      <c r="R175" s="1" t="s">
        <v>65</v>
      </c>
      <c r="S175" s="1" t="s">
        <v>30</v>
      </c>
      <c r="T175" s="1" t="s">
        <v>54</v>
      </c>
      <c r="U175" s="3">
        <v>5</v>
      </c>
      <c r="V175" s="3">
        <v>5</v>
      </c>
      <c r="W175" s="1">
        <v>6</v>
      </c>
      <c r="X175" s="1" t="s">
        <v>888</v>
      </c>
      <c r="Y175" s="1" t="s">
        <v>58</v>
      </c>
      <c r="Z175" s="1">
        <v>9</v>
      </c>
      <c r="AA175" s="1" t="s">
        <v>889</v>
      </c>
      <c r="AB175" s="1" t="s">
        <v>890</v>
      </c>
      <c r="AC175" s="1" t="s">
        <v>891</v>
      </c>
    </row>
    <row r="176" spans="1:29" ht="24" customHeight="1">
      <c r="A176" s="1">
        <v>174</v>
      </c>
      <c r="B176" s="4" t="s">
        <v>3747</v>
      </c>
      <c r="C176" s="11">
        <v>34</v>
      </c>
      <c r="D176" s="1">
        <v>6</v>
      </c>
      <c r="E176" s="1">
        <v>30</v>
      </c>
      <c r="F176" s="1">
        <v>12</v>
      </c>
      <c r="G176" s="1">
        <v>120</v>
      </c>
      <c r="H176" s="1" t="s">
        <v>47</v>
      </c>
      <c r="I176" s="1">
        <v>0</v>
      </c>
      <c r="J176" s="1" t="s">
        <v>62</v>
      </c>
      <c r="K176" s="1" t="s">
        <v>3432</v>
      </c>
      <c r="L176" s="1">
        <v>1</v>
      </c>
      <c r="M176" s="1" t="s">
        <v>3504</v>
      </c>
      <c r="N176" s="1" t="s">
        <v>3528</v>
      </c>
      <c r="O176" s="1" t="s">
        <v>3595</v>
      </c>
      <c r="P176" s="1">
        <v>9</v>
      </c>
      <c r="R176" s="1" t="s">
        <v>53</v>
      </c>
      <c r="S176" s="1" t="s">
        <v>30</v>
      </c>
      <c r="T176" s="1" t="s">
        <v>66</v>
      </c>
      <c r="U176" s="3">
        <v>3</v>
      </c>
      <c r="V176" s="3">
        <v>3</v>
      </c>
      <c r="W176" s="1">
        <v>16</v>
      </c>
      <c r="X176" s="1" t="s">
        <v>892</v>
      </c>
      <c r="Y176" s="1" t="s">
        <v>68</v>
      </c>
      <c r="Z176" s="1">
        <v>6</v>
      </c>
      <c r="AA176" s="1" t="s">
        <v>893</v>
      </c>
    </row>
    <row r="177" spans="1:29" ht="24" customHeight="1">
      <c r="A177" s="1">
        <v>175</v>
      </c>
      <c r="B177" s="4" t="s">
        <v>1</v>
      </c>
      <c r="C177" s="11">
        <v>24</v>
      </c>
      <c r="D177" s="1">
        <v>8</v>
      </c>
      <c r="E177" s="1">
        <v>10</v>
      </c>
      <c r="F177" s="1">
        <v>10</v>
      </c>
      <c r="G177" s="1">
        <v>8</v>
      </c>
      <c r="H177" s="1" t="s">
        <v>214</v>
      </c>
      <c r="I177" s="1">
        <v>1</v>
      </c>
      <c r="J177" s="1" t="s">
        <v>113</v>
      </c>
      <c r="K177" s="1" t="s">
        <v>3432</v>
      </c>
      <c r="L177" s="1">
        <v>1</v>
      </c>
      <c r="M177" s="1" t="s">
        <v>3502</v>
      </c>
      <c r="N177" s="1" t="s">
        <v>3528</v>
      </c>
      <c r="O177" s="1" t="s">
        <v>3616</v>
      </c>
      <c r="P177" s="1">
        <v>1</v>
      </c>
      <c r="Q177" s="1" t="s">
        <v>895</v>
      </c>
      <c r="R177" s="1" t="s">
        <v>77</v>
      </c>
      <c r="S177" s="1" t="s">
        <v>29</v>
      </c>
      <c r="T177" s="1" t="s">
        <v>54</v>
      </c>
      <c r="U177" s="3">
        <v>2</v>
      </c>
      <c r="V177" s="3">
        <v>5</v>
      </c>
      <c r="W177" s="1">
        <v>15</v>
      </c>
      <c r="X177" s="1" t="s">
        <v>896</v>
      </c>
      <c r="Y177" s="1" t="s">
        <v>68</v>
      </c>
      <c r="Z177" s="1">
        <v>10</v>
      </c>
      <c r="AA177" s="1" t="s">
        <v>897</v>
      </c>
      <c r="AC177" s="1" t="s">
        <v>898</v>
      </c>
    </row>
    <row r="178" spans="1:29" ht="24" customHeight="1">
      <c r="A178" s="1">
        <v>176</v>
      </c>
      <c r="B178" s="4" t="s">
        <v>3751</v>
      </c>
      <c r="D178" s="1">
        <v>6</v>
      </c>
      <c r="E178" s="1">
        <v>75</v>
      </c>
      <c r="F178" s="1">
        <v>7</v>
      </c>
      <c r="G178" s="1">
        <v>4</v>
      </c>
      <c r="H178" s="1" t="s">
        <v>90</v>
      </c>
      <c r="I178" s="1">
        <v>1</v>
      </c>
      <c r="J178" s="1" t="s">
        <v>62</v>
      </c>
      <c r="K178" s="1" t="s">
        <v>3432</v>
      </c>
      <c r="L178" s="1">
        <v>1</v>
      </c>
      <c r="M178" s="1" t="s">
        <v>3494</v>
      </c>
      <c r="N178" s="1" t="s">
        <v>3531</v>
      </c>
      <c r="O178" s="1" t="s">
        <v>3606</v>
      </c>
      <c r="P178" s="1">
        <v>0</v>
      </c>
      <c r="R178" s="1" t="s">
        <v>53</v>
      </c>
      <c r="S178" s="1" t="s">
        <v>27</v>
      </c>
      <c r="T178" s="1" t="s">
        <v>66</v>
      </c>
      <c r="U178" s="3">
        <v>10</v>
      </c>
      <c r="V178" s="3">
        <v>6</v>
      </c>
      <c r="W178" s="1">
        <v>10</v>
      </c>
      <c r="X178" s="1" t="s">
        <v>899</v>
      </c>
      <c r="Y178" s="1" t="s">
        <v>58</v>
      </c>
      <c r="Z178" s="1">
        <v>7</v>
      </c>
      <c r="AA178" s="1" t="s">
        <v>900</v>
      </c>
      <c r="AB178" s="1" t="s">
        <v>901</v>
      </c>
      <c r="AC178" s="1" t="s">
        <v>902</v>
      </c>
    </row>
    <row r="179" spans="1:29" ht="24" customHeight="1">
      <c r="A179" s="1">
        <v>177</v>
      </c>
      <c r="B179" s="4" t="s">
        <v>4</v>
      </c>
      <c r="C179" s="11">
        <v>39</v>
      </c>
      <c r="D179" s="1">
        <v>6</v>
      </c>
      <c r="E179" s="1">
        <v>60</v>
      </c>
      <c r="F179" s="1">
        <v>10</v>
      </c>
      <c r="G179" s="1">
        <v>12</v>
      </c>
      <c r="H179" s="1" t="s">
        <v>47</v>
      </c>
      <c r="I179" s="1">
        <v>0</v>
      </c>
      <c r="J179" s="1" t="s">
        <v>113</v>
      </c>
      <c r="K179" s="1" t="s">
        <v>3432</v>
      </c>
      <c r="L179" s="1">
        <v>1</v>
      </c>
      <c r="M179" s="1" t="s">
        <v>3499</v>
      </c>
      <c r="N179" s="1" t="s">
        <v>3533</v>
      </c>
      <c r="O179" s="1" t="s">
        <v>3586</v>
      </c>
      <c r="P179" s="1">
        <v>6</v>
      </c>
      <c r="Q179" s="1" t="s">
        <v>903</v>
      </c>
      <c r="R179" s="1" t="s">
        <v>65</v>
      </c>
      <c r="S179" s="1" t="s">
        <v>3679</v>
      </c>
      <c r="T179" s="1" t="s">
        <v>54</v>
      </c>
      <c r="U179" s="3">
        <v>4</v>
      </c>
      <c r="V179" s="3">
        <v>4</v>
      </c>
      <c r="W179" s="1">
        <v>6</v>
      </c>
      <c r="X179" s="1" t="s">
        <v>904</v>
      </c>
      <c r="Y179" s="1" t="s">
        <v>905</v>
      </c>
      <c r="Z179" s="1">
        <v>7</v>
      </c>
      <c r="AA179" s="1" t="s">
        <v>906</v>
      </c>
      <c r="AB179" s="2" t="s">
        <v>907</v>
      </c>
      <c r="AC179" s="1" t="s">
        <v>908</v>
      </c>
    </row>
    <row r="180" spans="1:29" ht="24" customHeight="1">
      <c r="A180" s="1">
        <v>178</v>
      </c>
      <c r="B180" s="4" t="s">
        <v>3753</v>
      </c>
      <c r="C180" s="11">
        <v>34</v>
      </c>
      <c r="D180" s="1">
        <v>7</v>
      </c>
      <c r="E180" s="1">
        <v>60</v>
      </c>
      <c r="F180" s="1">
        <v>10</v>
      </c>
      <c r="G180" s="1">
        <v>1</v>
      </c>
      <c r="H180" s="1" t="s">
        <v>112</v>
      </c>
      <c r="I180" s="1">
        <v>0</v>
      </c>
      <c r="J180" s="1" t="s">
        <v>3779</v>
      </c>
      <c r="K180" s="1" t="s">
        <v>3433</v>
      </c>
      <c r="L180" s="1">
        <v>1</v>
      </c>
      <c r="M180" s="1" t="s">
        <v>3495</v>
      </c>
      <c r="N180" s="1" t="s">
        <v>3527</v>
      </c>
      <c r="O180" s="1" t="s">
        <v>3604</v>
      </c>
      <c r="P180" s="1">
        <v>13</v>
      </c>
      <c r="Q180" s="1" t="s">
        <v>909</v>
      </c>
      <c r="R180" s="1" t="s">
        <v>77</v>
      </c>
      <c r="S180" s="1" t="s">
        <v>30</v>
      </c>
      <c r="T180" s="1" t="s">
        <v>910</v>
      </c>
      <c r="U180" s="3">
        <v>6</v>
      </c>
      <c r="V180" s="3">
        <v>16</v>
      </c>
      <c r="W180" s="1">
        <v>12</v>
      </c>
      <c r="X180" s="1" t="s">
        <v>911</v>
      </c>
      <c r="Y180" s="1" t="s">
        <v>68</v>
      </c>
      <c r="Z180" s="1">
        <v>10</v>
      </c>
      <c r="AA180" s="1" t="s">
        <v>912</v>
      </c>
      <c r="AB180" s="1" t="s">
        <v>913</v>
      </c>
      <c r="AC180" s="1" t="s">
        <v>914</v>
      </c>
    </row>
    <row r="181" spans="1:29" ht="24" customHeight="1">
      <c r="A181" s="1">
        <v>262</v>
      </c>
      <c r="B181" s="4" t="s">
        <v>2</v>
      </c>
      <c r="C181" s="11">
        <v>28</v>
      </c>
      <c r="D181" s="1">
        <v>8</v>
      </c>
      <c r="E181" s="1">
        <v>100</v>
      </c>
      <c r="F181" s="1">
        <v>10</v>
      </c>
      <c r="G181" s="1">
        <v>20</v>
      </c>
      <c r="H181" s="1" t="s">
        <v>61</v>
      </c>
      <c r="I181" s="1">
        <v>0</v>
      </c>
      <c r="J181" s="1" t="s">
        <v>62</v>
      </c>
      <c r="K181" s="1" t="s">
        <v>3431</v>
      </c>
      <c r="L181" s="1">
        <v>0</v>
      </c>
      <c r="M181" s="1" t="s">
        <v>164</v>
      </c>
      <c r="N181" s="1" t="s">
        <v>164</v>
      </c>
      <c r="O181" s="1" t="s">
        <v>164</v>
      </c>
      <c r="R181" s="1" t="s">
        <v>53</v>
      </c>
      <c r="S181" s="1" t="s">
        <v>28</v>
      </c>
      <c r="T181" s="1" t="s">
        <v>78</v>
      </c>
      <c r="U181" s="3">
        <v>10</v>
      </c>
      <c r="V181" s="3">
        <v>6</v>
      </c>
      <c r="W181" s="1">
        <v>50</v>
      </c>
      <c r="X181" s="2" t="s">
        <v>1305</v>
      </c>
      <c r="Y181" s="1" t="s">
        <v>1306</v>
      </c>
      <c r="Z181" s="1">
        <v>10</v>
      </c>
      <c r="AA181" s="2" t="s">
        <v>1307</v>
      </c>
      <c r="AB181" s="2" t="s">
        <v>1308</v>
      </c>
      <c r="AC181" s="1" t="s">
        <v>1309</v>
      </c>
    </row>
    <row r="182" spans="1:29" ht="24" customHeight="1">
      <c r="A182" s="1">
        <v>263</v>
      </c>
      <c r="B182" s="4" t="s">
        <v>3750</v>
      </c>
      <c r="C182" s="11">
        <v>32</v>
      </c>
      <c r="D182" s="1">
        <v>6</v>
      </c>
      <c r="E182" s="1">
        <v>15</v>
      </c>
      <c r="F182" s="1">
        <v>12</v>
      </c>
      <c r="G182" s="1">
        <v>4</v>
      </c>
      <c r="H182" s="1" t="s">
        <v>61</v>
      </c>
      <c r="I182" s="1">
        <v>0</v>
      </c>
      <c r="J182" s="1" t="s">
        <v>62</v>
      </c>
      <c r="K182" s="1" t="s">
        <v>3431</v>
      </c>
      <c r="L182" s="1">
        <v>1</v>
      </c>
      <c r="M182" s="1" t="s">
        <v>3515</v>
      </c>
      <c r="N182" s="1" t="s">
        <v>3529</v>
      </c>
      <c r="O182" s="1" t="s">
        <v>3584</v>
      </c>
      <c r="P182" s="1">
        <v>9</v>
      </c>
      <c r="Q182" s="1" t="s">
        <v>1311</v>
      </c>
      <c r="R182" s="1" t="s">
        <v>1102</v>
      </c>
      <c r="S182" s="1" t="s">
        <v>30</v>
      </c>
      <c r="T182" s="1" t="s">
        <v>66</v>
      </c>
      <c r="U182" s="3">
        <v>2</v>
      </c>
      <c r="V182" s="3">
        <v>5</v>
      </c>
      <c r="W182" s="1">
        <v>4</v>
      </c>
      <c r="X182" s="1" t="s">
        <v>1312</v>
      </c>
      <c r="Y182" s="1" t="s">
        <v>1313</v>
      </c>
      <c r="Z182" s="1">
        <v>10</v>
      </c>
      <c r="AA182" s="1" t="s">
        <v>1314</v>
      </c>
      <c r="AB182" s="1" t="s">
        <v>1315</v>
      </c>
      <c r="AC182" s="1" t="s">
        <v>1316</v>
      </c>
    </row>
    <row r="183" spans="1:29" ht="24" customHeight="1">
      <c r="A183" s="1">
        <v>181</v>
      </c>
      <c r="B183" s="4" t="s">
        <v>0</v>
      </c>
      <c r="C183" s="11">
        <v>23</v>
      </c>
      <c r="D183" s="1">
        <v>7</v>
      </c>
      <c r="E183" s="1">
        <v>0</v>
      </c>
      <c r="F183" s="1">
        <v>6</v>
      </c>
      <c r="G183" s="1">
        <v>5</v>
      </c>
      <c r="H183" s="1" t="s">
        <v>112</v>
      </c>
      <c r="I183" s="1">
        <v>1</v>
      </c>
      <c r="J183" s="1" t="s">
        <v>91</v>
      </c>
      <c r="K183" s="1" t="s">
        <v>3432</v>
      </c>
      <c r="L183" s="1">
        <v>0</v>
      </c>
      <c r="M183" s="1" t="s">
        <v>164</v>
      </c>
      <c r="N183" s="1" t="s">
        <v>164</v>
      </c>
      <c r="O183" s="1" t="s">
        <v>164</v>
      </c>
      <c r="R183" s="1" t="s">
        <v>352</v>
      </c>
      <c r="S183" s="1" t="s">
        <v>28</v>
      </c>
      <c r="T183" s="1" t="s">
        <v>66</v>
      </c>
      <c r="U183" s="3">
        <v>6</v>
      </c>
      <c r="V183" s="3">
        <v>8</v>
      </c>
      <c r="W183" s="1">
        <v>5</v>
      </c>
      <c r="X183" s="1" t="s">
        <v>926</v>
      </c>
      <c r="Y183" s="1" t="s">
        <v>58</v>
      </c>
      <c r="Z183" s="1">
        <v>9</v>
      </c>
      <c r="AA183" s="1" t="s">
        <v>927</v>
      </c>
      <c r="AB183" s="1" t="s">
        <v>928</v>
      </c>
      <c r="AC183" s="1" t="s">
        <v>929</v>
      </c>
    </row>
    <row r="184" spans="1:29" ht="24" customHeight="1">
      <c r="A184" s="1">
        <v>182</v>
      </c>
      <c r="B184" s="4" t="s">
        <v>4</v>
      </c>
      <c r="C184" s="11">
        <v>26</v>
      </c>
      <c r="D184" s="1">
        <v>7</v>
      </c>
      <c r="E184" s="1">
        <v>30</v>
      </c>
      <c r="F184" s="1">
        <v>7</v>
      </c>
      <c r="G184" s="1">
        <v>12</v>
      </c>
      <c r="H184" s="1" t="s">
        <v>90</v>
      </c>
      <c r="I184" s="1">
        <v>1</v>
      </c>
      <c r="J184" s="1" t="s">
        <v>62</v>
      </c>
      <c r="K184" s="1" t="s">
        <v>3430</v>
      </c>
      <c r="L184" s="1">
        <v>0</v>
      </c>
      <c r="M184" s="1" t="s">
        <v>164</v>
      </c>
      <c r="N184" s="1" t="s">
        <v>164</v>
      </c>
      <c r="O184" s="1" t="s">
        <v>164</v>
      </c>
      <c r="R184" s="1" t="s">
        <v>53</v>
      </c>
      <c r="S184" s="1" t="s">
        <v>28</v>
      </c>
      <c r="T184" s="1" t="s">
        <v>66</v>
      </c>
      <c r="U184" s="3">
        <v>20</v>
      </c>
      <c r="V184" s="3">
        <v>20</v>
      </c>
      <c r="W184" s="1">
        <v>20</v>
      </c>
      <c r="X184" s="1" t="s">
        <v>930</v>
      </c>
      <c r="Y184" s="1" t="s">
        <v>68</v>
      </c>
      <c r="Z184" s="1">
        <v>10</v>
      </c>
      <c r="AA184" s="1" t="s">
        <v>931</v>
      </c>
      <c r="AB184" s="1" t="s">
        <v>932</v>
      </c>
      <c r="AC184" s="1" t="s">
        <v>158</v>
      </c>
    </row>
    <row r="185" spans="1:29" ht="24" customHeight="1">
      <c r="A185" s="1">
        <v>271</v>
      </c>
      <c r="B185" s="4" t="s">
        <v>3747</v>
      </c>
      <c r="C185" s="11">
        <v>44</v>
      </c>
      <c r="D185" s="1">
        <v>8</v>
      </c>
      <c r="E185" s="1">
        <v>0</v>
      </c>
      <c r="F185" s="1">
        <v>10</v>
      </c>
      <c r="G185" s="1">
        <v>10</v>
      </c>
      <c r="H185" s="1" t="s">
        <v>61</v>
      </c>
      <c r="I185" s="1">
        <v>1</v>
      </c>
      <c r="J185" s="1" t="s">
        <v>62</v>
      </c>
      <c r="K185" s="1" t="s">
        <v>3431</v>
      </c>
      <c r="L185" s="1">
        <v>1</v>
      </c>
      <c r="M185" s="1" t="s">
        <v>3496</v>
      </c>
      <c r="N185" s="1" t="s">
        <v>3533</v>
      </c>
      <c r="O185" s="1" t="s">
        <v>3586</v>
      </c>
      <c r="P185" s="1">
        <v>18</v>
      </c>
      <c r="Q185" s="1" t="s">
        <v>1347</v>
      </c>
      <c r="R185" s="1" t="s">
        <v>77</v>
      </c>
      <c r="S185" s="1" t="s">
        <v>30</v>
      </c>
      <c r="T185" s="1" t="s">
        <v>78</v>
      </c>
      <c r="U185" s="3">
        <v>4</v>
      </c>
      <c r="V185" s="3">
        <v>30</v>
      </c>
      <c r="W185" s="1">
        <v>50</v>
      </c>
      <c r="X185" s="1" t="s">
        <v>1348</v>
      </c>
      <c r="Y185" s="1" t="s">
        <v>68</v>
      </c>
      <c r="Z185" s="1">
        <v>10</v>
      </c>
      <c r="AA185" s="2" t="s">
        <v>1349</v>
      </c>
      <c r="AB185" s="2" t="s">
        <v>1350</v>
      </c>
      <c r="AC185" s="1" t="s">
        <v>1351</v>
      </c>
    </row>
    <row r="186" spans="1:29" ht="24" customHeight="1">
      <c r="A186" s="1">
        <v>184</v>
      </c>
      <c r="B186" s="4" t="s">
        <v>0</v>
      </c>
      <c r="D186" s="1">
        <v>8</v>
      </c>
      <c r="E186" s="1">
        <v>120</v>
      </c>
      <c r="F186" s="1">
        <v>4</v>
      </c>
      <c r="G186" s="1">
        <v>10</v>
      </c>
      <c r="H186" s="1" t="s">
        <v>90</v>
      </c>
      <c r="I186" s="1">
        <v>0</v>
      </c>
      <c r="J186" s="1" t="s">
        <v>91</v>
      </c>
      <c r="K186" s="1" t="s">
        <v>3430</v>
      </c>
      <c r="L186" s="1">
        <v>1</v>
      </c>
      <c r="M186" s="1" t="s">
        <v>3511</v>
      </c>
      <c r="N186" s="1" t="s">
        <v>3529</v>
      </c>
      <c r="O186" s="1" t="s">
        <v>3586</v>
      </c>
      <c r="P186" s="1">
        <v>23</v>
      </c>
      <c r="Q186" s="1" t="s">
        <v>939</v>
      </c>
      <c r="R186" s="1" t="s">
        <v>77</v>
      </c>
      <c r="S186" s="1" t="s">
        <v>33</v>
      </c>
      <c r="U186" s="3">
        <v>0</v>
      </c>
      <c r="Y186" s="1" t="s">
        <v>68</v>
      </c>
      <c r="Z186" s="1">
        <v>10</v>
      </c>
      <c r="AA186" s="1" t="s">
        <v>940</v>
      </c>
      <c r="AB186" s="1" t="s">
        <v>941</v>
      </c>
      <c r="AC186" s="1" t="s">
        <v>279</v>
      </c>
    </row>
    <row r="187" spans="1:29" ht="24" customHeight="1">
      <c r="A187" s="1">
        <v>185</v>
      </c>
      <c r="B187" s="4" t="s">
        <v>3752</v>
      </c>
      <c r="C187" s="11">
        <v>28</v>
      </c>
      <c r="D187" s="1">
        <v>6</v>
      </c>
      <c r="E187" s="1">
        <v>45</v>
      </c>
      <c r="F187" s="1">
        <v>12</v>
      </c>
      <c r="G187" s="1">
        <v>5</v>
      </c>
      <c r="H187" s="1" t="s">
        <v>95</v>
      </c>
      <c r="I187" s="1">
        <v>0</v>
      </c>
      <c r="J187" s="1" t="s">
        <v>3779</v>
      </c>
      <c r="K187" s="1" t="s">
        <v>3432</v>
      </c>
      <c r="L187" s="1">
        <v>1</v>
      </c>
      <c r="M187" s="1" t="s">
        <v>3502</v>
      </c>
      <c r="N187" s="1" t="s">
        <v>3533</v>
      </c>
      <c r="O187" s="1" t="s">
        <v>3591</v>
      </c>
      <c r="P187" s="1">
        <v>2</v>
      </c>
      <c r="Q187" s="1" t="s">
        <v>942</v>
      </c>
      <c r="R187" s="1" t="s">
        <v>53</v>
      </c>
      <c r="S187" s="1" t="s">
        <v>30</v>
      </c>
      <c r="T187" s="1" t="s">
        <v>54</v>
      </c>
      <c r="U187" s="3">
        <v>4</v>
      </c>
      <c r="V187" s="3">
        <v>6</v>
      </c>
      <c r="W187" s="1">
        <v>8</v>
      </c>
      <c r="X187" s="1" t="s">
        <v>943</v>
      </c>
      <c r="Y187" s="1" t="s">
        <v>944</v>
      </c>
      <c r="Z187" s="1">
        <v>10</v>
      </c>
      <c r="AA187" s="1" t="s">
        <v>945</v>
      </c>
      <c r="AB187" s="1" t="s">
        <v>946</v>
      </c>
      <c r="AC187" s="1" t="s">
        <v>947</v>
      </c>
    </row>
    <row r="188" spans="1:29" ht="24" customHeight="1">
      <c r="A188" s="1">
        <v>186</v>
      </c>
      <c r="B188" s="4" t="s">
        <v>3752</v>
      </c>
      <c r="C188" s="11">
        <v>36</v>
      </c>
      <c r="D188" s="1">
        <v>8</v>
      </c>
      <c r="E188" s="1">
        <v>150</v>
      </c>
      <c r="F188" s="1">
        <v>4</v>
      </c>
      <c r="G188" s="1">
        <v>12</v>
      </c>
      <c r="H188" s="1" t="s">
        <v>214</v>
      </c>
      <c r="I188" s="1">
        <v>0</v>
      </c>
      <c r="J188" s="1" t="s">
        <v>62</v>
      </c>
      <c r="K188" s="1" t="s">
        <v>3449</v>
      </c>
      <c r="L188" s="1">
        <v>1</v>
      </c>
      <c r="M188" s="1" t="s">
        <v>3490</v>
      </c>
      <c r="N188" s="1" t="s">
        <v>3528</v>
      </c>
      <c r="O188" s="1" t="s">
        <v>3584</v>
      </c>
      <c r="P188" s="1">
        <v>9</v>
      </c>
      <c r="Q188" s="1" t="s">
        <v>949</v>
      </c>
      <c r="R188" s="1" t="s">
        <v>77</v>
      </c>
      <c r="S188" s="1" t="s">
        <v>28</v>
      </c>
      <c r="T188" s="1" t="s">
        <v>66</v>
      </c>
      <c r="U188" s="3">
        <v>20</v>
      </c>
      <c r="V188" s="3">
        <v>20</v>
      </c>
      <c r="W188" s="1">
        <v>20</v>
      </c>
      <c r="X188" s="1" t="s">
        <v>950</v>
      </c>
      <c r="Y188" s="1" t="s">
        <v>334</v>
      </c>
      <c r="Z188" s="1">
        <v>10</v>
      </c>
      <c r="AA188" s="1" t="s">
        <v>951</v>
      </c>
      <c r="AB188" s="1" t="s">
        <v>952</v>
      </c>
      <c r="AC188" s="1" t="s">
        <v>953</v>
      </c>
    </row>
    <row r="189" spans="1:29" ht="24" customHeight="1">
      <c r="A189" s="1">
        <v>272</v>
      </c>
      <c r="B189" s="4" t="s">
        <v>4</v>
      </c>
      <c r="C189" s="11">
        <v>36</v>
      </c>
      <c r="D189" s="1">
        <v>8</v>
      </c>
      <c r="E189" s="1">
        <v>0</v>
      </c>
      <c r="F189" s="1">
        <v>10</v>
      </c>
      <c r="G189" s="1">
        <v>2</v>
      </c>
      <c r="H189" s="1" t="s">
        <v>61</v>
      </c>
      <c r="I189" s="1">
        <v>0</v>
      </c>
      <c r="J189" s="1" t="s">
        <v>113</v>
      </c>
      <c r="K189" s="1" t="s">
        <v>3430</v>
      </c>
      <c r="L189" s="1">
        <v>1</v>
      </c>
      <c r="M189" s="1" t="s">
        <v>3502</v>
      </c>
      <c r="N189" s="1" t="s">
        <v>3528</v>
      </c>
      <c r="O189" s="1" t="s">
        <v>3586</v>
      </c>
      <c r="P189" s="1">
        <v>14</v>
      </c>
      <c r="Q189" s="1" t="s">
        <v>1352</v>
      </c>
      <c r="R189" s="1" t="s">
        <v>53</v>
      </c>
      <c r="S189" s="1" t="s">
        <v>30</v>
      </c>
      <c r="T189" s="1" t="s">
        <v>66</v>
      </c>
      <c r="U189" s="3">
        <v>6</v>
      </c>
      <c r="V189" s="3">
        <v>2</v>
      </c>
      <c r="W189" s="1">
        <v>12</v>
      </c>
      <c r="X189" s="1" t="s">
        <v>1353</v>
      </c>
      <c r="Y189" s="1" t="s">
        <v>334</v>
      </c>
      <c r="Z189" s="1">
        <v>8</v>
      </c>
      <c r="AA189" s="1" t="s">
        <v>1354</v>
      </c>
      <c r="AB189" s="1" t="s">
        <v>1355</v>
      </c>
      <c r="AC189" s="1" t="s">
        <v>1356</v>
      </c>
    </row>
    <row r="190" spans="1:29" ht="24" customHeight="1">
      <c r="A190" s="1">
        <v>188</v>
      </c>
      <c r="B190" s="4" t="s">
        <v>3751</v>
      </c>
      <c r="C190" s="11">
        <v>30</v>
      </c>
      <c r="D190" s="1">
        <v>7</v>
      </c>
      <c r="E190" s="1">
        <v>5</v>
      </c>
      <c r="F190" s="1">
        <v>10</v>
      </c>
      <c r="G190" s="1">
        <v>5</v>
      </c>
      <c r="H190" s="1" t="s">
        <v>292</v>
      </c>
      <c r="I190" s="1">
        <v>1</v>
      </c>
      <c r="J190" s="1" t="s">
        <v>62</v>
      </c>
      <c r="K190" s="1" t="s">
        <v>3450</v>
      </c>
      <c r="L190" s="1">
        <v>1</v>
      </c>
      <c r="M190" s="1" t="s">
        <v>3502</v>
      </c>
      <c r="N190" s="1" t="s">
        <v>3528</v>
      </c>
      <c r="O190" s="1" t="s">
        <v>3606</v>
      </c>
      <c r="P190" s="1">
        <v>4</v>
      </c>
      <c r="Q190" s="1" t="s">
        <v>958</v>
      </c>
      <c r="R190" s="1" t="s">
        <v>77</v>
      </c>
      <c r="S190" s="1" t="s">
        <v>29</v>
      </c>
      <c r="T190" s="1" t="s">
        <v>151</v>
      </c>
      <c r="U190" s="3">
        <v>7</v>
      </c>
      <c r="V190" s="3">
        <v>7</v>
      </c>
      <c r="W190" s="1">
        <v>15</v>
      </c>
      <c r="X190" s="1" t="s">
        <v>959</v>
      </c>
      <c r="Y190" s="1" t="s">
        <v>68</v>
      </c>
      <c r="Z190" s="1">
        <v>10</v>
      </c>
      <c r="AA190" s="1" t="s">
        <v>960</v>
      </c>
      <c r="AB190" s="1" t="s">
        <v>961</v>
      </c>
    </row>
    <row r="191" spans="1:29" ht="24" customHeight="1">
      <c r="A191" s="1">
        <v>189</v>
      </c>
      <c r="B191" s="4" t="s">
        <v>3750</v>
      </c>
      <c r="D191" s="1">
        <v>7</v>
      </c>
      <c r="E191" s="1">
        <v>0</v>
      </c>
      <c r="F191" s="1">
        <v>14</v>
      </c>
      <c r="G191" s="1">
        <v>7</v>
      </c>
      <c r="H191" s="1" t="s">
        <v>178</v>
      </c>
      <c r="I191" s="1">
        <v>1</v>
      </c>
      <c r="J191" s="1" t="s">
        <v>62</v>
      </c>
      <c r="K191" s="1" t="s">
        <v>3432</v>
      </c>
      <c r="L191" s="1">
        <v>1</v>
      </c>
      <c r="M191" s="1" t="s">
        <v>3502</v>
      </c>
      <c r="N191" s="1" t="s">
        <v>3527</v>
      </c>
      <c r="O191" s="1" t="s">
        <v>3586</v>
      </c>
      <c r="P191" s="1">
        <v>8</v>
      </c>
      <c r="Q191" s="1" t="s">
        <v>962</v>
      </c>
      <c r="R191" s="1" t="s">
        <v>77</v>
      </c>
      <c r="S191" s="1" t="s">
        <v>961</v>
      </c>
      <c r="T191" s="1" t="s">
        <v>66</v>
      </c>
      <c r="U191" s="3">
        <v>15</v>
      </c>
      <c r="V191" s="3">
        <v>8</v>
      </c>
      <c r="W191" s="1">
        <v>16</v>
      </c>
      <c r="X191" s="1" t="s">
        <v>963</v>
      </c>
      <c r="Y191" s="1" t="s">
        <v>964</v>
      </c>
      <c r="Z191" s="1">
        <v>10</v>
      </c>
      <c r="AA191" s="1" t="s">
        <v>965</v>
      </c>
      <c r="AB191" s="1" t="s">
        <v>966</v>
      </c>
    </row>
    <row r="192" spans="1:29" ht="24" customHeight="1">
      <c r="A192" s="1">
        <v>190</v>
      </c>
      <c r="B192" s="4" t="s">
        <v>0</v>
      </c>
      <c r="C192" s="11">
        <v>35</v>
      </c>
      <c r="D192" s="1">
        <v>7</v>
      </c>
      <c r="E192" s="1">
        <v>30</v>
      </c>
      <c r="F192" s="1">
        <v>10</v>
      </c>
      <c r="G192" s="1">
        <v>3</v>
      </c>
      <c r="H192" s="1" t="s">
        <v>292</v>
      </c>
      <c r="I192" s="1">
        <v>0</v>
      </c>
      <c r="J192" s="1" t="s">
        <v>91</v>
      </c>
      <c r="K192" s="1" t="s">
        <v>3432</v>
      </c>
      <c r="L192" s="1">
        <v>1</v>
      </c>
      <c r="M192" s="1" t="s">
        <v>3490</v>
      </c>
      <c r="N192" s="1" t="s">
        <v>3528</v>
      </c>
      <c r="O192" s="1" t="s">
        <v>3584</v>
      </c>
      <c r="P192" s="1">
        <v>3</v>
      </c>
      <c r="Q192" s="1" t="s">
        <v>967</v>
      </c>
      <c r="R192" s="1" t="s">
        <v>77</v>
      </c>
      <c r="S192" s="1" t="s">
        <v>28</v>
      </c>
      <c r="T192" s="1" t="s">
        <v>66</v>
      </c>
      <c r="U192" s="3">
        <v>4</v>
      </c>
      <c r="V192" s="3">
        <v>2</v>
      </c>
      <c r="W192" s="1">
        <v>8</v>
      </c>
      <c r="X192" s="1" t="s">
        <v>968</v>
      </c>
      <c r="Y192" s="1" t="s">
        <v>68</v>
      </c>
      <c r="Z192" s="1">
        <v>9</v>
      </c>
      <c r="AA192" s="1" t="s">
        <v>969</v>
      </c>
      <c r="AB192" s="1" t="s">
        <v>395</v>
      </c>
    </row>
    <row r="193" spans="1:29" ht="24" customHeight="1">
      <c r="A193" s="1">
        <v>191</v>
      </c>
      <c r="B193" s="4" t="s">
        <v>3764</v>
      </c>
      <c r="C193" s="11">
        <v>33</v>
      </c>
      <c r="D193" s="1">
        <v>4</v>
      </c>
      <c r="E193" s="1">
        <v>20</v>
      </c>
      <c r="F193" s="1">
        <v>15</v>
      </c>
      <c r="G193" s="1">
        <v>20</v>
      </c>
      <c r="H193" s="1" t="s">
        <v>47</v>
      </c>
      <c r="I193" s="1">
        <v>1</v>
      </c>
      <c r="J193" s="1" t="s">
        <v>48</v>
      </c>
      <c r="K193" s="1" t="s">
        <v>3433</v>
      </c>
      <c r="L193" s="1">
        <v>1</v>
      </c>
      <c r="M193" s="1" t="s">
        <v>3506</v>
      </c>
      <c r="N193" s="1" t="s">
        <v>3527</v>
      </c>
      <c r="O193" s="1" t="s">
        <v>3604</v>
      </c>
      <c r="P193" s="1">
        <v>17</v>
      </c>
      <c r="Q193" s="1" t="s">
        <v>970</v>
      </c>
      <c r="R193" s="1" t="s">
        <v>352</v>
      </c>
      <c r="S193" s="1" t="s">
        <v>30</v>
      </c>
      <c r="T193" s="1" t="s">
        <v>78</v>
      </c>
      <c r="U193" s="3">
        <v>6</v>
      </c>
      <c r="V193" s="3">
        <v>5</v>
      </c>
      <c r="W193" s="1">
        <v>10</v>
      </c>
      <c r="X193" s="1" t="s">
        <v>971</v>
      </c>
      <c r="Y193" s="1" t="s">
        <v>68</v>
      </c>
      <c r="Z193" s="1">
        <v>10</v>
      </c>
      <c r="AA193" s="1" t="s">
        <v>972</v>
      </c>
      <c r="AB193" s="1" t="s">
        <v>973</v>
      </c>
      <c r="AC193" s="1" t="s">
        <v>974</v>
      </c>
    </row>
    <row r="194" spans="1:29" ht="24" customHeight="1">
      <c r="A194" s="1">
        <v>192</v>
      </c>
      <c r="B194" s="4" t="s">
        <v>3750</v>
      </c>
      <c r="C194" s="11">
        <v>61</v>
      </c>
      <c r="D194" s="1">
        <v>7</v>
      </c>
      <c r="E194" s="1">
        <v>0</v>
      </c>
      <c r="F194" s="1">
        <v>14</v>
      </c>
      <c r="G194" s="1">
        <v>2</v>
      </c>
      <c r="H194" s="1" t="s">
        <v>47</v>
      </c>
      <c r="I194" s="1">
        <v>0</v>
      </c>
      <c r="J194" s="1" t="s">
        <v>48</v>
      </c>
      <c r="K194" s="1" t="s">
        <v>3432</v>
      </c>
      <c r="L194" s="1">
        <v>1</v>
      </c>
      <c r="M194" s="1" t="s">
        <v>3497</v>
      </c>
      <c r="N194" s="1" t="s">
        <v>3528</v>
      </c>
      <c r="O194" s="1" t="s">
        <v>3585</v>
      </c>
      <c r="P194" s="1">
        <v>34</v>
      </c>
      <c r="Q194" s="1" t="s">
        <v>975</v>
      </c>
      <c r="R194" s="1" t="s">
        <v>77</v>
      </c>
      <c r="S194" s="1" t="s">
        <v>3680</v>
      </c>
      <c r="T194" s="1" t="s">
        <v>78</v>
      </c>
      <c r="U194" s="3">
        <v>3</v>
      </c>
      <c r="V194" s="3">
        <v>16</v>
      </c>
      <c r="W194" s="1">
        <v>10</v>
      </c>
      <c r="X194" s="1" t="s">
        <v>976</v>
      </c>
      <c r="Y194" s="1" t="s">
        <v>977</v>
      </c>
      <c r="Z194" s="1">
        <v>9</v>
      </c>
      <c r="AA194" s="1" t="s">
        <v>978</v>
      </c>
      <c r="AB194" s="1" t="s">
        <v>979</v>
      </c>
      <c r="AC194" s="1" t="s">
        <v>980</v>
      </c>
    </row>
    <row r="195" spans="1:29" ht="24" customHeight="1">
      <c r="A195" s="1">
        <v>193</v>
      </c>
      <c r="B195" s="4" t="s">
        <v>0</v>
      </c>
      <c r="C195" s="11">
        <v>80</v>
      </c>
      <c r="D195" s="1">
        <v>7</v>
      </c>
      <c r="E195" s="1">
        <v>75</v>
      </c>
      <c r="F195" s="1">
        <v>9</v>
      </c>
      <c r="G195" s="1">
        <v>5</v>
      </c>
      <c r="H195" s="1" t="s">
        <v>90</v>
      </c>
      <c r="I195" s="1">
        <v>0</v>
      </c>
      <c r="J195" s="1" t="s">
        <v>91</v>
      </c>
      <c r="K195" s="1" t="s">
        <v>3430</v>
      </c>
      <c r="L195" s="1">
        <v>1</v>
      </c>
      <c r="M195" s="1" t="s">
        <v>3489</v>
      </c>
      <c r="N195" s="1" t="s">
        <v>3528</v>
      </c>
      <c r="O195" s="1" t="s">
        <v>3595</v>
      </c>
      <c r="P195" s="1">
        <v>10</v>
      </c>
      <c r="Q195" s="1" t="s">
        <v>981</v>
      </c>
      <c r="R195" s="1" t="s">
        <v>77</v>
      </c>
      <c r="S195" s="1" t="s">
        <v>27</v>
      </c>
      <c r="T195" s="1" t="s">
        <v>66</v>
      </c>
      <c r="U195" s="3">
        <v>25</v>
      </c>
      <c r="V195" s="3">
        <v>5</v>
      </c>
      <c r="W195" s="1">
        <v>40</v>
      </c>
      <c r="X195" s="1" t="s">
        <v>982</v>
      </c>
      <c r="Y195" s="1" t="s">
        <v>68</v>
      </c>
      <c r="Z195" s="1">
        <v>10</v>
      </c>
      <c r="AA195" s="1" t="s">
        <v>983</v>
      </c>
      <c r="AB195" s="1" t="s">
        <v>984</v>
      </c>
      <c r="AC195" s="1" t="s">
        <v>985</v>
      </c>
    </row>
    <row r="196" spans="1:29" ht="24" customHeight="1">
      <c r="A196" s="1">
        <v>194</v>
      </c>
      <c r="B196" s="4" t="s">
        <v>3747</v>
      </c>
      <c r="C196" s="11">
        <v>39</v>
      </c>
      <c r="D196" s="1">
        <v>6</v>
      </c>
      <c r="E196" s="1">
        <v>25</v>
      </c>
      <c r="F196" s="1">
        <v>10</v>
      </c>
      <c r="G196" s="1">
        <v>4</v>
      </c>
      <c r="H196" s="1" t="s">
        <v>292</v>
      </c>
      <c r="I196" s="1">
        <v>0</v>
      </c>
      <c r="J196" s="1" t="s">
        <v>62</v>
      </c>
      <c r="K196" s="1" t="s">
        <v>3432</v>
      </c>
      <c r="L196" s="1">
        <v>1</v>
      </c>
      <c r="M196" s="1" t="s">
        <v>3493</v>
      </c>
      <c r="N196" s="1" t="s">
        <v>3528</v>
      </c>
      <c r="O196" s="1" t="s">
        <v>3586</v>
      </c>
      <c r="P196" s="1">
        <v>5</v>
      </c>
      <c r="R196" s="1" t="s">
        <v>53</v>
      </c>
      <c r="S196" s="1" t="s">
        <v>27</v>
      </c>
      <c r="T196" s="1" t="s">
        <v>66</v>
      </c>
      <c r="U196" s="3">
        <v>6</v>
      </c>
      <c r="V196" s="3">
        <v>6</v>
      </c>
      <c r="W196" s="1">
        <v>120</v>
      </c>
      <c r="X196" s="1" t="s">
        <v>986</v>
      </c>
      <c r="Y196" s="1" t="s">
        <v>68</v>
      </c>
      <c r="Z196" s="1">
        <v>9</v>
      </c>
      <c r="AA196" s="1" t="s">
        <v>987</v>
      </c>
      <c r="AB196" s="1" t="s">
        <v>988</v>
      </c>
      <c r="AC196" s="1" t="s">
        <v>989</v>
      </c>
    </row>
    <row r="197" spans="1:29" ht="24" customHeight="1">
      <c r="A197" s="1">
        <v>280</v>
      </c>
      <c r="B197" s="4" t="s">
        <v>3752</v>
      </c>
      <c r="C197" s="11">
        <v>35</v>
      </c>
      <c r="D197" s="1">
        <v>8</v>
      </c>
      <c r="E197" s="1">
        <v>120</v>
      </c>
      <c r="F197" s="1">
        <v>10</v>
      </c>
      <c r="G197" s="1">
        <v>10</v>
      </c>
      <c r="H197" s="1" t="s">
        <v>61</v>
      </c>
      <c r="I197" s="1">
        <v>1</v>
      </c>
      <c r="J197" s="1" t="s">
        <v>48</v>
      </c>
      <c r="K197" s="1" t="s">
        <v>3431</v>
      </c>
      <c r="L197" s="1">
        <v>1</v>
      </c>
      <c r="M197" s="1" t="s">
        <v>3505</v>
      </c>
      <c r="N197" s="1" t="s">
        <v>3527</v>
      </c>
      <c r="O197" s="1" t="s">
        <v>3586</v>
      </c>
      <c r="P197" s="1">
        <v>10</v>
      </c>
      <c r="Q197" s="1" t="s">
        <v>1387</v>
      </c>
      <c r="R197" s="1" t="s">
        <v>53</v>
      </c>
      <c r="S197" s="1" t="s">
        <v>29</v>
      </c>
      <c r="T197" s="1" t="s">
        <v>66</v>
      </c>
      <c r="U197" s="3">
        <v>6</v>
      </c>
      <c r="V197" s="3">
        <v>6</v>
      </c>
      <c r="W197" s="1">
        <v>48</v>
      </c>
      <c r="X197" s="1" t="s">
        <v>1388</v>
      </c>
      <c r="Y197" s="1" t="s">
        <v>68</v>
      </c>
      <c r="Z197" s="1">
        <v>10</v>
      </c>
      <c r="AA197" s="1" t="s">
        <v>1389</v>
      </c>
      <c r="AB197" s="1" t="s">
        <v>1390</v>
      </c>
      <c r="AC197" s="1" t="s">
        <v>1391</v>
      </c>
    </row>
    <row r="198" spans="1:29" ht="24" customHeight="1">
      <c r="A198" s="1">
        <v>196</v>
      </c>
      <c r="B198" s="4" t="s">
        <v>4</v>
      </c>
      <c r="C198" s="11">
        <v>39</v>
      </c>
      <c r="D198" s="1">
        <v>8</v>
      </c>
      <c r="E198" s="1">
        <v>20</v>
      </c>
      <c r="F198" s="1">
        <v>5</v>
      </c>
      <c r="G198" s="1">
        <v>10</v>
      </c>
      <c r="H198" s="1" t="s">
        <v>324</v>
      </c>
      <c r="I198" s="1">
        <v>0</v>
      </c>
      <c r="J198" s="1" t="s">
        <v>62</v>
      </c>
      <c r="K198" s="1" t="s">
        <v>3433</v>
      </c>
      <c r="L198" s="1">
        <v>1</v>
      </c>
      <c r="M198" s="1" t="s">
        <v>3489</v>
      </c>
      <c r="N198" s="1" t="s">
        <v>3539</v>
      </c>
      <c r="O198" s="1" t="s">
        <v>3618</v>
      </c>
      <c r="P198" s="1">
        <v>12</v>
      </c>
      <c r="Q198" s="1" t="s">
        <v>596</v>
      </c>
      <c r="R198" s="1" t="s">
        <v>65</v>
      </c>
      <c r="S198" s="1" t="s">
        <v>28</v>
      </c>
      <c r="T198" s="1" t="s">
        <v>66</v>
      </c>
      <c r="U198" s="3">
        <v>6</v>
      </c>
      <c r="V198" s="3">
        <v>6</v>
      </c>
      <c r="W198" s="1">
        <v>5</v>
      </c>
      <c r="X198" s="1" t="s">
        <v>995</v>
      </c>
      <c r="Y198" s="1" t="s">
        <v>68</v>
      </c>
      <c r="Z198" s="1">
        <v>8</v>
      </c>
      <c r="AA198" s="1" t="s">
        <v>596</v>
      </c>
      <c r="AB198" s="1" t="s">
        <v>996</v>
      </c>
      <c r="AC198" s="1" t="s">
        <v>985</v>
      </c>
    </row>
    <row r="199" spans="1:29" ht="24" customHeight="1">
      <c r="A199" s="1">
        <v>197</v>
      </c>
      <c r="B199" s="4" t="s">
        <v>3</v>
      </c>
      <c r="C199" s="11">
        <v>25</v>
      </c>
      <c r="D199" s="1">
        <v>8</v>
      </c>
      <c r="E199" s="1">
        <v>2</v>
      </c>
      <c r="F199" s="1">
        <v>8</v>
      </c>
      <c r="G199" s="1">
        <v>2</v>
      </c>
      <c r="H199" s="1" t="s">
        <v>112</v>
      </c>
      <c r="I199" s="1">
        <v>0</v>
      </c>
      <c r="J199" s="1" t="s">
        <v>3779</v>
      </c>
      <c r="K199" s="1" t="s">
        <v>3430</v>
      </c>
      <c r="L199" s="1">
        <v>0</v>
      </c>
      <c r="M199" s="1" t="s">
        <v>164</v>
      </c>
      <c r="N199" s="1" t="s">
        <v>164</v>
      </c>
      <c r="O199" s="1" t="s">
        <v>164</v>
      </c>
      <c r="R199" s="1" t="s">
        <v>53</v>
      </c>
      <c r="S199" s="1" t="s">
        <v>28</v>
      </c>
      <c r="T199" s="1" t="s">
        <v>66</v>
      </c>
      <c r="U199" s="3">
        <v>6</v>
      </c>
      <c r="V199" s="3">
        <v>4</v>
      </c>
      <c r="W199" s="1">
        <v>4</v>
      </c>
      <c r="X199" s="1" t="s">
        <v>997</v>
      </c>
      <c r="Y199" s="1" t="s">
        <v>68</v>
      </c>
      <c r="Z199" s="1">
        <v>10</v>
      </c>
      <c r="AA199" s="1" t="s">
        <v>998</v>
      </c>
      <c r="AB199" s="1" t="s">
        <v>780</v>
      </c>
    </row>
    <row r="200" spans="1:29" ht="24" customHeight="1">
      <c r="A200" s="1">
        <v>198</v>
      </c>
      <c r="B200" s="4" t="s">
        <v>1</v>
      </c>
      <c r="C200" s="11">
        <v>34</v>
      </c>
      <c r="D200" s="1">
        <v>7</v>
      </c>
      <c r="E200" s="1">
        <v>40</v>
      </c>
      <c r="F200" s="1">
        <v>10</v>
      </c>
      <c r="G200" s="1">
        <v>30</v>
      </c>
      <c r="H200" s="1" t="s">
        <v>112</v>
      </c>
      <c r="I200" s="1">
        <v>1</v>
      </c>
      <c r="K200" s="1" t="s">
        <v>3433</v>
      </c>
      <c r="L200" s="1">
        <v>1</v>
      </c>
      <c r="M200" s="1" t="s">
        <v>3498</v>
      </c>
      <c r="N200" s="1" t="s">
        <v>3528</v>
      </c>
      <c r="O200" s="1" t="s">
        <v>3589</v>
      </c>
      <c r="P200" s="1">
        <v>7</v>
      </c>
      <c r="Q200" s="1" t="s">
        <v>1000</v>
      </c>
      <c r="R200" s="1" t="s">
        <v>53</v>
      </c>
      <c r="S200" s="1" t="s">
        <v>27</v>
      </c>
      <c r="T200" s="1" t="s">
        <v>151</v>
      </c>
      <c r="U200" s="3">
        <v>10</v>
      </c>
      <c r="V200" s="3">
        <v>5</v>
      </c>
      <c r="W200" s="1">
        <v>20</v>
      </c>
      <c r="X200" s="1" t="s">
        <v>1001</v>
      </c>
      <c r="Y200" s="1" t="s">
        <v>58</v>
      </c>
      <c r="Z200" s="1">
        <v>10</v>
      </c>
      <c r="AA200" s="1" t="s">
        <v>1002</v>
      </c>
      <c r="AB200" s="1" t="s">
        <v>1003</v>
      </c>
      <c r="AC200" s="1" t="s">
        <v>1004</v>
      </c>
    </row>
    <row r="201" spans="1:29" ht="24" customHeight="1">
      <c r="A201" s="1">
        <v>199</v>
      </c>
      <c r="B201" s="4" t="s">
        <v>1</v>
      </c>
      <c r="C201" s="11">
        <v>41</v>
      </c>
      <c r="D201" s="1">
        <v>6</v>
      </c>
      <c r="E201" s="1">
        <v>120</v>
      </c>
      <c r="F201" s="1">
        <v>10</v>
      </c>
      <c r="G201" s="1">
        <v>12</v>
      </c>
      <c r="H201" s="1" t="s">
        <v>82</v>
      </c>
      <c r="I201" s="1">
        <v>1</v>
      </c>
      <c r="J201" s="1" t="s">
        <v>62</v>
      </c>
      <c r="K201" s="1" t="s">
        <v>3432</v>
      </c>
      <c r="L201" s="1">
        <v>1</v>
      </c>
      <c r="M201" s="1" t="s">
        <v>3505</v>
      </c>
      <c r="N201" s="1" t="s">
        <v>3531</v>
      </c>
      <c r="O201" s="1" t="s">
        <v>3609</v>
      </c>
      <c r="P201" s="1">
        <v>12</v>
      </c>
      <c r="Q201" s="1" t="s">
        <v>1005</v>
      </c>
      <c r="R201" s="1" t="s">
        <v>65</v>
      </c>
      <c r="S201" s="1" t="s">
        <v>3692</v>
      </c>
      <c r="T201" s="1" t="s">
        <v>54</v>
      </c>
      <c r="U201" s="3">
        <v>6</v>
      </c>
      <c r="V201" s="3">
        <v>4</v>
      </c>
      <c r="W201" s="1">
        <v>8</v>
      </c>
      <c r="X201" s="1" t="s">
        <v>1006</v>
      </c>
      <c r="Y201" s="1" t="s">
        <v>68</v>
      </c>
      <c r="Z201" s="1">
        <v>8</v>
      </c>
      <c r="AA201" s="1" t="s">
        <v>1007</v>
      </c>
      <c r="AB201" s="1" t="s">
        <v>1008</v>
      </c>
      <c r="AC201" s="1" t="s">
        <v>1009</v>
      </c>
    </row>
    <row r="202" spans="1:29" ht="24" customHeight="1">
      <c r="A202" s="1">
        <v>282</v>
      </c>
      <c r="B202" s="4" t="s">
        <v>4</v>
      </c>
      <c r="C202" s="11">
        <v>25</v>
      </c>
      <c r="D202" s="1">
        <v>8</v>
      </c>
      <c r="E202" s="1">
        <v>150</v>
      </c>
      <c r="F202" s="1">
        <v>12</v>
      </c>
      <c r="G202" s="1">
        <v>2</v>
      </c>
      <c r="H202" s="1" t="s">
        <v>61</v>
      </c>
      <c r="I202" s="1">
        <v>1</v>
      </c>
      <c r="J202" s="1" t="s">
        <v>62</v>
      </c>
      <c r="K202" s="1" t="s">
        <v>3432</v>
      </c>
      <c r="L202" s="1">
        <v>1</v>
      </c>
      <c r="M202" s="1" t="s">
        <v>3502</v>
      </c>
      <c r="N202" s="1" t="s">
        <v>3557</v>
      </c>
      <c r="O202" s="1" t="s">
        <v>3586</v>
      </c>
      <c r="P202" s="1">
        <v>0</v>
      </c>
      <c r="Q202" s="1" t="s">
        <v>1398</v>
      </c>
      <c r="R202" s="1" t="s">
        <v>53</v>
      </c>
      <c r="S202" s="1" t="s">
        <v>28</v>
      </c>
      <c r="T202" s="1" t="s">
        <v>66</v>
      </c>
      <c r="U202" s="3">
        <v>10</v>
      </c>
      <c r="V202" s="3">
        <v>5</v>
      </c>
      <c r="W202" s="1">
        <v>8</v>
      </c>
      <c r="X202" s="1" t="s">
        <v>1399</v>
      </c>
      <c r="Y202" s="1" t="s">
        <v>68</v>
      </c>
      <c r="Z202" s="1">
        <v>10</v>
      </c>
      <c r="AA202" s="1" t="s">
        <v>1400</v>
      </c>
    </row>
    <row r="203" spans="1:29" ht="24" customHeight="1">
      <c r="A203" s="1">
        <v>201</v>
      </c>
      <c r="B203" s="4" t="s">
        <v>3762</v>
      </c>
      <c r="C203" s="11">
        <v>28</v>
      </c>
      <c r="D203" s="1">
        <v>7</v>
      </c>
      <c r="E203" s="1">
        <v>40</v>
      </c>
      <c r="F203" s="1">
        <v>6</v>
      </c>
      <c r="G203" s="1">
        <v>12</v>
      </c>
      <c r="H203" s="1" t="s">
        <v>178</v>
      </c>
      <c r="I203" s="1">
        <v>1</v>
      </c>
      <c r="J203" s="1" t="s">
        <v>91</v>
      </c>
      <c r="K203" s="1" t="s">
        <v>3431</v>
      </c>
      <c r="L203" s="1">
        <v>1</v>
      </c>
      <c r="M203" s="1" t="s">
        <v>3504</v>
      </c>
      <c r="N203" s="1" t="s">
        <v>3531</v>
      </c>
      <c r="O203" s="1" t="s">
        <v>3598</v>
      </c>
      <c r="P203" s="1">
        <v>0</v>
      </c>
      <c r="Q203" s="1" t="s">
        <v>1014</v>
      </c>
      <c r="R203" s="1" t="s">
        <v>65</v>
      </c>
      <c r="S203" s="1" t="s">
        <v>28</v>
      </c>
      <c r="T203" s="1" t="s">
        <v>1015</v>
      </c>
      <c r="U203" s="3">
        <v>3</v>
      </c>
      <c r="V203" s="3">
        <v>1</v>
      </c>
      <c r="W203" s="1">
        <v>2</v>
      </c>
      <c r="X203" s="1" t="s">
        <v>1016</v>
      </c>
      <c r="Y203" s="1" t="s">
        <v>68</v>
      </c>
      <c r="Z203" s="1">
        <v>8</v>
      </c>
      <c r="AA203" s="1" t="s">
        <v>1017</v>
      </c>
    </row>
    <row r="204" spans="1:29" ht="22" customHeight="1">
      <c r="A204" s="1">
        <v>298</v>
      </c>
      <c r="B204" s="4" t="s">
        <v>3769</v>
      </c>
      <c r="C204" s="11">
        <v>31</v>
      </c>
      <c r="D204" s="1">
        <v>6</v>
      </c>
      <c r="E204" s="1">
        <v>0</v>
      </c>
      <c r="F204" s="1">
        <v>10</v>
      </c>
      <c r="G204" s="1">
        <v>20</v>
      </c>
      <c r="H204" s="1" t="s">
        <v>61</v>
      </c>
      <c r="I204" s="1">
        <v>0</v>
      </c>
      <c r="J204" s="1" t="s">
        <v>48</v>
      </c>
      <c r="K204" s="1" t="s">
        <v>3430</v>
      </c>
      <c r="L204" s="1">
        <v>1</v>
      </c>
      <c r="M204" s="1" t="s">
        <v>3502</v>
      </c>
      <c r="N204" s="1" t="s">
        <v>3528</v>
      </c>
      <c r="O204" s="1" t="s">
        <v>3586</v>
      </c>
      <c r="P204" s="1">
        <v>6</v>
      </c>
      <c r="Q204" s="1" t="s">
        <v>188</v>
      </c>
      <c r="R204" s="1" t="s">
        <v>77</v>
      </c>
      <c r="S204" s="1" t="s">
        <v>29</v>
      </c>
      <c r="T204" s="1" t="s">
        <v>54</v>
      </c>
      <c r="U204" s="3">
        <v>5</v>
      </c>
      <c r="V204" s="3">
        <v>3</v>
      </c>
      <c r="W204" s="1">
        <v>20</v>
      </c>
      <c r="X204" s="1" t="s">
        <v>1459</v>
      </c>
      <c r="Y204" s="1" t="s">
        <v>58</v>
      </c>
      <c r="Z204" s="1">
        <v>7</v>
      </c>
      <c r="AA204" s="1" t="s">
        <v>1460</v>
      </c>
      <c r="AB204" s="1" t="s">
        <v>1461</v>
      </c>
      <c r="AC204" s="1" t="s">
        <v>1462</v>
      </c>
    </row>
    <row r="205" spans="1:29" ht="22" customHeight="1">
      <c r="A205" s="1">
        <v>203</v>
      </c>
      <c r="B205" s="4" t="s">
        <v>4</v>
      </c>
      <c r="C205" s="11">
        <v>34</v>
      </c>
      <c r="D205" s="1">
        <v>8</v>
      </c>
      <c r="E205" s="1">
        <v>0</v>
      </c>
      <c r="F205" s="1">
        <v>5</v>
      </c>
      <c r="G205" s="1">
        <v>12</v>
      </c>
      <c r="H205" s="1" t="s">
        <v>47</v>
      </c>
      <c r="I205" s="1">
        <v>1</v>
      </c>
      <c r="J205" s="1" t="s">
        <v>91</v>
      </c>
      <c r="K205" s="1" t="s">
        <v>3431</v>
      </c>
      <c r="L205" s="1">
        <v>1</v>
      </c>
      <c r="M205" s="1" t="s">
        <v>3502</v>
      </c>
      <c r="N205" s="1" t="s">
        <v>3536</v>
      </c>
      <c r="O205" s="1" t="s">
        <v>3586</v>
      </c>
      <c r="P205" s="1">
        <v>5</v>
      </c>
      <c r="Q205" s="1" t="s">
        <v>1022</v>
      </c>
      <c r="R205" s="1" t="s">
        <v>77</v>
      </c>
      <c r="S205" s="1" t="s">
        <v>30</v>
      </c>
      <c r="T205" s="1" t="s">
        <v>54</v>
      </c>
      <c r="U205" s="3">
        <v>5</v>
      </c>
      <c r="V205" s="3">
        <v>6</v>
      </c>
      <c r="W205" s="1">
        <v>12</v>
      </c>
      <c r="X205" s="1" t="s">
        <v>1023</v>
      </c>
      <c r="Y205" s="1" t="s">
        <v>58</v>
      </c>
      <c r="Z205" s="1">
        <v>10</v>
      </c>
      <c r="AA205" s="1" t="s">
        <v>1024</v>
      </c>
      <c r="AB205" s="1" t="s">
        <v>1025</v>
      </c>
      <c r="AC205" s="1" t="s">
        <v>1026</v>
      </c>
    </row>
    <row r="206" spans="1:29" ht="22" customHeight="1">
      <c r="A206" s="1">
        <v>204</v>
      </c>
      <c r="B206" s="4" t="s">
        <v>3750</v>
      </c>
      <c r="C206" s="11">
        <v>33</v>
      </c>
      <c r="D206" s="1">
        <v>8</v>
      </c>
      <c r="E206" s="1">
        <v>40</v>
      </c>
      <c r="F206" s="1">
        <v>10</v>
      </c>
      <c r="G206" s="1">
        <v>10</v>
      </c>
      <c r="H206" s="1" t="s">
        <v>47</v>
      </c>
      <c r="I206" s="1">
        <v>1</v>
      </c>
      <c r="J206" s="1" t="s">
        <v>48</v>
      </c>
      <c r="K206" s="1" t="s">
        <v>3431</v>
      </c>
      <c r="L206" s="1">
        <v>1</v>
      </c>
      <c r="M206" s="1" t="s">
        <v>3499</v>
      </c>
      <c r="N206" s="1" t="s">
        <v>3528</v>
      </c>
      <c r="O206" s="1" t="s">
        <v>3587</v>
      </c>
      <c r="P206" s="1">
        <v>5</v>
      </c>
      <c r="Q206" s="1" t="s">
        <v>1027</v>
      </c>
      <c r="R206" s="1" t="s">
        <v>77</v>
      </c>
      <c r="S206" s="1" t="s">
        <v>3693</v>
      </c>
      <c r="U206" s="3">
        <v>0</v>
      </c>
      <c r="Y206" s="1" t="s">
        <v>68</v>
      </c>
      <c r="Z206" s="1">
        <v>10</v>
      </c>
      <c r="AA206" s="1" t="s">
        <v>1028</v>
      </c>
      <c r="AB206" s="1" t="s">
        <v>1029</v>
      </c>
    </row>
    <row r="207" spans="1:29" ht="22" customHeight="1">
      <c r="A207" s="1">
        <v>205</v>
      </c>
      <c r="B207" s="4" t="s">
        <v>3747</v>
      </c>
      <c r="C207" s="11">
        <v>41</v>
      </c>
      <c r="D207" s="1">
        <v>8</v>
      </c>
      <c r="E207" s="1">
        <v>30</v>
      </c>
      <c r="F207" s="1">
        <v>9</v>
      </c>
      <c r="G207" s="1">
        <v>10</v>
      </c>
      <c r="H207" s="1" t="s">
        <v>112</v>
      </c>
      <c r="I207" s="1">
        <v>0</v>
      </c>
      <c r="J207" s="1" t="s">
        <v>48</v>
      </c>
      <c r="K207" s="1" t="s">
        <v>3432</v>
      </c>
      <c r="L207" s="1">
        <v>1</v>
      </c>
      <c r="M207" s="1" t="s">
        <v>3502</v>
      </c>
      <c r="N207" s="1" t="s">
        <v>3528</v>
      </c>
      <c r="O207" s="1" t="s">
        <v>3586</v>
      </c>
      <c r="P207" s="1">
        <v>10</v>
      </c>
      <c r="Q207" s="1" t="s">
        <v>1030</v>
      </c>
      <c r="R207" s="1" t="s">
        <v>77</v>
      </c>
      <c r="S207" s="1" t="s">
        <v>28</v>
      </c>
      <c r="T207" s="1" t="s">
        <v>66</v>
      </c>
      <c r="U207" s="3">
        <v>0</v>
      </c>
      <c r="W207" s="1">
        <v>4</v>
      </c>
      <c r="X207" s="1" t="s">
        <v>1031</v>
      </c>
      <c r="Y207" s="1" t="s">
        <v>68</v>
      </c>
      <c r="Z207" s="1">
        <v>9</v>
      </c>
      <c r="AA207" s="1" t="s">
        <v>1032</v>
      </c>
      <c r="AC207" s="1" t="s">
        <v>1033</v>
      </c>
    </row>
    <row r="208" spans="1:29" ht="22" customHeight="1">
      <c r="A208" s="1">
        <v>206</v>
      </c>
      <c r="B208" s="4" t="s">
        <v>0</v>
      </c>
      <c r="C208" s="11">
        <v>44</v>
      </c>
      <c r="D208" s="1">
        <v>6</v>
      </c>
      <c r="E208" s="1">
        <v>60</v>
      </c>
      <c r="F208" s="1">
        <v>6</v>
      </c>
      <c r="G208" s="1">
        <v>10</v>
      </c>
      <c r="H208" s="1" t="s">
        <v>82</v>
      </c>
      <c r="I208" s="1">
        <v>1</v>
      </c>
      <c r="J208" s="1" t="s">
        <v>91</v>
      </c>
      <c r="K208" s="1" t="s">
        <v>3433</v>
      </c>
      <c r="L208" s="1">
        <v>0</v>
      </c>
      <c r="M208" s="1" t="s">
        <v>164</v>
      </c>
      <c r="N208" s="1" t="s">
        <v>164</v>
      </c>
      <c r="O208" s="1" t="s">
        <v>164</v>
      </c>
      <c r="R208" s="1" t="s">
        <v>53</v>
      </c>
      <c r="S208" s="1" t="s">
        <v>3694</v>
      </c>
      <c r="T208" s="1" t="s">
        <v>66</v>
      </c>
      <c r="U208" s="3">
        <v>5</v>
      </c>
      <c r="V208" s="3">
        <v>4</v>
      </c>
      <c r="W208" s="1">
        <v>8</v>
      </c>
      <c r="X208" s="1" t="s">
        <v>1035</v>
      </c>
      <c r="Y208" s="1" t="s">
        <v>1036</v>
      </c>
      <c r="Z208" s="1">
        <v>9</v>
      </c>
      <c r="AA208" s="1" t="s">
        <v>1037</v>
      </c>
      <c r="AB208" s="1" t="s">
        <v>1038</v>
      </c>
      <c r="AC208" s="1" t="s">
        <v>1039</v>
      </c>
    </row>
    <row r="209" spans="1:29" ht="22" customHeight="1">
      <c r="A209" s="1">
        <v>207</v>
      </c>
      <c r="B209" s="4" t="s">
        <v>3753</v>
      </c>
      <c r="C209" s="11">
        <v>39</v>
      </c>
      <c r="D209" s="1">
        <v>7</v>
      </c>
      <c r="E209" s="1">
        <v>30</v>
      </c>
      <c r="F209" s="1">
        <v>11</v>
      </c>
      <c r="G209" s="1">
        <v>4</v>
      </c>
      <c r="H209" s="1" t="s">
        <v>178</v>
      </c>
      <c r="I209" s="1">
        <v>1</v>
      </c>
      <c r="J209" s="1" t="s">
        <v>3779</v>
      </c>
      <c r="K209" s="1" t="s">
        <v>3451</v>
      </c>
      <c r="L209" s="1">
        <v>1</v>
      </c>
      <c r="M209" s="1" t="s">
        <v>3502</v>
      </c>
      <c r="N209" s="1" t="s">
        <v>3529</v>
      </c>
      <c r="O209" s="1" t="s">
        <v>3586</v>
      </c>
      <c r="P209" s="1">
        <v>11</v>
      </c>
      <c r="Q209" s="1" t="s">
        <v>1041</v>
      </c>
      <c r="R209" s="1" t="s">
        <v>53</v>
      </c>
      <c r="S209" s="1" t="s">
        <v>29</v>
      </c>
      <c r="T209" s="1" t="s">
        <v>66</v>
      </c>
      <c r="U209" s="3">
        <v>6</v>
      </c>
      <c r="V209" s="3">
        <v>6</v>
      </c>
      <c r="W209" s="1">
        <v>30</v>
      </c>
      <c r="X209" s="1" t="s">
        <v>1042</v>
      </c>
      <c r="Y209" s="1" t="s">
        <v>68</v>
      </c>
      <c r="Z209" s="1">
        <v>10</v>
      </c>
      <c r="AA209" s="1" t="s">
        <v>1043</v>
      </c>
      <c r="AB209" s="1" t="s">
        <v>1044</v>
      </c>
      <c r="AC209" s="1" t="s">
        <v>1045</v>
      </c>
    </row>
    <row r="210" spans="1:29" ht="22" customHeight="1">
      <c r="A210" s="1">
        <v>208</v>
      </c>
      <c r="B210" s="4" t="s">
        <v>2</v>
      </c>
      <c r="C210" s="11">
        <v>38</v>
      </c>
      <c r="D210" s="1">
        <v>5</v>
      </c>
      <c r="E210" s="1">
        <v>20</v>
      </c>
      <c r="F210" s="1">
        <v>18</v>
      </c>
      <c r="G210" s="1">
        <v>0</v>
      </c>
      <c r="H210" s="1" t="s">
        <v>292</v>
      </c>
      <c r="I210" s="1">
        <v>1</v>
      </c>
      <c r="J210" s="1" t="s">
        <v>62</v>
      </c>
      <c r="K210" s="1" t="s">
        <v>3452</v>
      </c>
      <c r="L210" s="1">
        <v>1</v>
      </c>
      <c r="M210" s="1" t="s">
        <v>3505</v>
      </c>
      <c r="N210" s="1" t="s">
        <v>3550</v>
      </c>
      <c r="O210" s="1" t="s">
        <v>3584</v>
      </c>
      <c r="P210" s="1">
        <v>15</v>
      </c>
      <c r="Q210" s="1" t="s">
        <v>1048</v>
      </c>
      <c r="R210" s="1" t="s">
        <v>65</v>
      </c>
      <c r="S210" s="1" t="s">
        <v>3695</v>
      </c>
      <c r="T210" s="1" t="s">
        <v>54</v>
      </c>
      <c r="U210" s="3">
        <v>16</v>
      </c>
      <c r="V210" s="3">
        <v>10</v>
      </c>
      <c r="W210" s="1">
        <v>2</v>
      </c>
      <c r="X210" s="1" t="s">
        <v>1049</v>
      </c>
      <c r="Y210" s="1" t="s">
        <v>58</v>
      </c>
      <c r="Z210" s="1">
        <v>10</v>
      </c>
      <c r="AA210" s="1" t="s">
        <v>1050</v>
      </c>
      <c r="AB210" s="1" t="s">
        <v>1051</v>
      </c>
      <c r="AC210" s="1" t="s">
        <v>1052</v>
      </c>
    </row>
    <row r="211" spans="1:29" ht="22" customHeight="1">
      <c r="A211" s="1">
        <v>209</v>
      </c>
      <c r="B211" s="4" t="s">
        <v>1</v>
      </c>
      <c r="D211" s="1">
        <v>7</v>
      </c>
      <c r="E211" s="1">
        <v>120</v>
      </c>
      <c r="F211" s="1">
        <v>12</v>
      </c>
      <c r="G211" s="1">
        <v>15</v>
      </c>
      <c r="H211" s="1" t="s">
        <v>178</v>
      </c>
      <c r="I211" s="1">
        <v>1</v>
      </c>
      <c r="J211" s="1" t="s">
        <v>62</v>
      </c>
      <c r="K211" s="1" t="s">
        <v>3431</v>
      </c>
      <c r="L211" s="1">
        <v>1</v>
      </c>
      <c r="M211" s="1" t="s">
        <v>3499</v>
      </c>
      <c r="N211" s="1" t="s">
        <v>3539</v>
      </c>
      <c r="O211" s="1" t="s">
        <v>3586</v>
      </c>
      <c r="P211" s="1">
        <v>2</v>
      </c>
      <c r="Q211" s="1" t="s">
        <v>154</v>
      </c>
      <c r="R211" s="1" t="s">
        <v>53</v>
      </c>
      <c r="S211" s="1" t="s">
        <v>29</v>
      </c>
      <c r="T211" s="1" t="s">
        <v>66</v>
      </c>
      <c r="U211" s="3">
        <v>8</v>
      </c>
      <c r="V211" s="3">
        <v>6</v>
      </c>
      <c r="W211" s="1">
        <v>10</v>
      </c>
      <c r="X211" s="1" t="s">
        <v>1053</v>
      </c>
      <c r="Y211" s="1" t="s">
        <v>58</v>
      </c>
      <c r="Z211" s="1">
        <v>8</v>
      </c>
      <c r="AA211" s="1" t="s">
        <v>1054</v>
      </c>
      <c r="AB211" s="1" t="s">
        <v>1055</v>
      </c>
      <c r="AC211" s="1" t="s">
        <v>307</v>
      </c>
    </row>
    <row r="212" spans="1:29" ht="22" customHeight="1">
      <c r="A212" s="1">
        <v>304</v>
      </c>
      <c r="B212" s="4" t="s">
        <v>4</v>
      </c>
      <c r="D212" s="1">
        <v>8</v>
      </c>
      <c r="E212" s="1">
        <v>30</v>
      </c>
      <c r="F212" s="1">
        <v>8</v>
      </c>
      <c r="G212" s="1">
        <v>5</v>
      </c>
      <c r="H212" s="1" t="s">
        <v>61</v>
      </c>
      <c r="I212" s="1">
        <v>0</v>
      </c>
      <c r="K212" s="1" t="s">
        <v>3466</v>
      </c>
      <c r="L212" s="1">
        <v>1</v>
      </c>
      <c r="M212" s="1" t="s">
        <v>3494</v>
      </c>
      <c r="N212" s="1" t="s">
        <v>3539</v>
      </c>
      <c r="O212" s="1" t="s">
        <v>3628</v>
      </c>
      <c r="P212" s="1">
        <v>10</v>
      </c>
      <c r="Q212" s="1" t="s">
        <v>1490</v>
      </c>
      <c r="R212" s="1" t="s">
        <v>77</v>
      </c>
      <c r="S212" s="1" t="s">
        <v>27</v>
      </c>
      <c r="T212" s="1" t="s">
        <v>151</v>
      </c>
      <c r="U212" s="3">
        <v>10</v>
      </c>
      <c r="W212" s="1">
        <v>5</v>
      </c>
      <c r="X212" s="1" t="s">
        <v>1491</v>
      </c>
      <c r="Y212" s="1" t="s">
        <v>334</v>
      </c>
      <c r="Z212" s="1">
        <v>6</v>
      </c>
      <c r="AA212" s="1" t="s">
        <v>1492</v>
      </c>
      <c r="AB212" s="1" t="s">
        <v>1493</v>
      </c>
      <c r="AC212" s="1" t="s">
        <v>1494</v>
      </c>
    </row>
    <row r="213" spans="1:29" ht="22" customHeight="1">
      <c r="A213" s="1">
        <v>320</v>
      </c>
      <c r="B213" s="4" t="s">
        <v>0</v>
      </c>
      <c r="C213" s="11">
        <v>46</v>
      </c>
      <c r="D213" s="1">
        <v>7</v>
      </c>
      <c r="E213" s="1">
        <v>0</v>
      </c>
      <c r="F213" s="1">
        <v>14</v>
      </c>
      <c r="G213" s="1">
        <v>2</v>
      </c>
      <c r="H213" s="1" t="s">
        <v>61</v>
      </c>
      <c r="I213" s="1">
        <v>0</v>
      </c>
      <c r="J213" s="1" t="s">
        <v>62</v>
      </c>
      <c r="K213" s="1" t="s">
        <v>3433</v>
      </c>
      <c r="L213" s="1">
        <v>0</v>
      </c>
      <c r="M213" s="1" t="s">
        <v>164</v>
      </c>
      <c r="N213" s="1" t="s">
        <v>164</v>
      </c>
      <c r="O213" s="1" t="s">
        <v>164</v>
      </c>
      <c r="R213" s="1" t="s">
        <v>53</v>
      </c>
      <c r="S213" s="1" t="s">
        <v>3698</v>
      </c>
      <c r="T213" s="1" t="s">
        <v>66</v>
      </c>
      <c r="U213" s="3">
        <v>10</v>
      </c>
      <c r="V213" s="3">
        <v>2</v>
      </c>
      <c r="W213" s="1">
        <v>14</v>
      </c>
      <c r="X213" s="1" t="s">
        <v>1555</v>
      </c>
      <c r="Y213" s="1" t="s">
        <v>334</v>
      </c>
      <c r="Z213" s="1">
        <v>7</v>
      </c>
      <c r="AA213" s="1" t="s">
        <v>1556</v>
      </c>
      <c r="AB213" s="1" t="s">
        <v>1557</v>
      </c>
      <c r="AC213" s="1" t="s">
        <v>1558</v>
      </c>
    </row>
    <row r="214" spans="1:29" ht="22" customHeight="1">
      <c r="A214" s="1">
        <v>212</v>
      </c>
      <c r="B214" s="4" t="s">
        <v>3771</v>
      </c>
      <c r="C214" s="11">
        <v>32</v>
      </c>
      <c r="D214" s="1">
        <v>5</v>
      </c>
      <c r="E214" s="1">
        <v>120</v>
      </c>
      <c r="F214" s="1">
        <v>8</v>
      </c>
      <c r="G214" s="1">
        <v>10</v>
      </c>
      <c r="H214" s="1" t="s">
        <v>82</v>
      </c>
      <c r="I214" s="1">
        <v>1</v>
      </c>
      <c r="J214" s="1" t="s">
        <v>378</v>
      </c>
      <c r="K214" s="1" t="s">
        <v>3433</v>
      </c>
      <c r="L214" s="1">
        <v>1</v>
      </c>
      <c r="M214" s="1" t="s">
        <v>3507</v>
      </c>
      <c r="N214" s="1" t="s">
        <v>3527</v>
      </c>
      <c r="O214" s="1" t="s">
        <v>3619</v>
      </c>
      <c r="P214" s="1">
        <v>5</v>
      </c>
      <c r="Q214" s="1" t="s">
        <v>1062</v>
      </c>
      <c r="R214" s="1" t="s">
        <v>77</v>
      </c>
      <c r="S214" s="1" t="s">
        <v>30</v>
      </c>
      <c r="T214" s="1" t="s">
        <v>1063</v>
      </c>
      <c r="U214" s="3">
        <v>6</v>
      </c>
      <c r="V214" s="3">
        <v>3</v>
      </c>
      <c r="W214" s="1">
        <v>6</v>
      </c>
      <c r="X214" s="1" t="s">
        <v>1064</v>
      </c>
      <c r="Y214" s="1" t="s">
        <v>68</v>
      </c>
      <c r="Z214" s="1">
        <v>10</v>
      </c>
      <c r="AA214" s="1" t="s">
        <v>1065</v>
      </c>
      <c r="AB214" s="2" t="s">
        <v>1066</v>
      </c>
      <c r="AC214" s="1" t="s">
        <v>1067</v>
      </c>
    </row>
    <row r="215" spans="1:29" ht="22" customHeight="1">
      <c r="A215" s="1">
        <v>213</v>
      </c>
      <c r="B215" s="4" t="s">
        <v>3752</v>
      </c>
      <c r="C215" s="11">
        <v>27</v>
      </c>
      <c r="D215" s="1">
        <v>6</v>
      </c>
      <c r="E215" s="1">
        <v>40</v>
      </c>
      <c r="F215" s="1">
        <v>5</v>
      </c>
      <c r="G215" s="1">
        <v>20</v>
      </c>
      <c r="H215" s="1" t="s">
        <v>90</v>
      </c>
      <c r="I215" s="1">
        <v>1</v>
      </c>
      <c r="J215" s="1" t="s">
        <v>48</v>
      </c>
      <c r="K215" s="1" t="s">
        <v>3432</v>
      </c>
      <c r="L215" s="1">
        <v>1</v>
      </c>
      <c r="M215" s="1" t="s">
        <v>3502</v>
      </c>
      <c r="N215" s="1" t="s">
        <v>3528</v>
      </c>
      <c r="O215" s="1" t="s">
        <v>3586</v>
      </c>
      <c r="P215" s="1">
        <v>2</v>
      </c>
      <c r="Q215" s="1" t="s">
        <v>1068</v>
      </c>
      <c r="R215" s="1" t="s">
        <v>53</v>
      </c>
      <c r="S215" s="1" t="s">
        <v>30</v>
      </c>
      <c r="T215" s="1" t="s">
        <v>54</v>
      </c>
      <c r="U215" s="3">
        <v>5</v>
      </c>
      <c r="V215" s="3">
        <v>5</v>
      </c>
      <c r="W215" s="1">
        <v>30</v>
      </c>
      <c r="X215" s="1" t="s">
        <v>1069</v>
      </c>
      <c r="Y215" s="1" t="s">
        <v>1070</v>
      </c>
      <c r="Z215" s="1">
        <v>10</v>
      </c>
      <c r="AA215" s="1" t="s">
        <v>1071</v>
      </c>
      <c r="AB215" s="1" t="s">
        <v>1072</v>
      </c>
    </row>
    <row r="216" spans="1:29" ht="22" customHeight="1">
      <c r="A216" s="1">
        <v>329</v>
      </c>
      <c r="B216" s="4" t="s">
        <v>3756</v>
      </c>
      <c r="C216" s="11">
        <v>34</v>
      </c>
      <c r="D216" s="1">
        <v>7</v>
      </c>
      <c r="E216" s="1">
        <v>30</v>
      </c>
      <c r="F216" s="1">
        <v>8</v>
      </c>
      <c r="G216" s="1">
        <v>2</v>
      </c>
      <c r="H216" s="1" t="s">
        <v>61</v>
      </c>
      <c r="I216" s="1">
        <v>0</v>
      </c>
      <c r="J216" s="1" t="s">
        <v>91</v>
      </c>
      <c r="K216" s="1" t="s">
        <v>3432</v>
      </c>
      <c r="L216" s="1">
        <v>1</v>
      </c>
      <c r="M216" s="1" t="s">
        <v>3502</v>
      </c>
      <c r="N216" s="1" t="s">
        <v>3528</v>
      </c>
      <c r="O216" s="1" t="s">
        <v>3604</v>
      </c>
      <c r="P216" s="1">
        <v>10</v>
      </c>
      <c r="Q216" s="1" t="s">
        <v>1598</v>
      </c>
      <c r="R216" s="1" t="s">
        <v>77</v>
      </c>
      <c r="S216" s="1" t="s">
        <v>26</v>
      </c>
      <c r="T216" s="1" t="s">
        <v>54</v>
      </c>
      <c r="U216" s="3">
        <v>4</v>
      </c>
      <c r="V216" s="3">
        <v>4</v>
      </c>
      <c r="W216" s="1">
        <v>6</v>
      </c>
      <c r="X216" s="1" t="s">
        <v>1599</v>
      </c>
      <c r="Y216" s="1" t="s">
        <v>58</v>
      </c>
      <c r="Z216" s="1">
        <v>9</v>
      </c>
      <c r="AA216" s="1" t="s">
        <v>1600</v>
      </c>
    </row>
    <row r="217" spans="1:29" ht="22" customHeight="1">
      <c r="A217" s="1">
        <v>215</v>
      </c>
      <c r="B217" s="4" t="s">
        <v>4</v>
      </c>
      <c r="C217" s="11">
        <v>30</v>
      </c>
      <c r="D217" s="1">
        <v>7</v>
      </c>
      <c r="E217" s="1">
        <v>15</v>
      </c>
      <c r="F217" s="1">
        <v>8</v>
      </c>
      <c r="G217" s="1">
        <v>1</v>
      </c>
      <c r="H217" s="1" t="s">
        <v>124</v>
      </c>
      <c r="I217" s="1">
        <v>0</v>
      </c>
      <c r="J217" s="1" t="s">
        <v>378</v>
      </c>
      <c r="K217" s="1" t="s">
        <v>3432</v>
      </c>
      <c r="L217" s="1">
        <v>1</v>
      </c>
      <c r="M217" s="1" t="s">
        <v>3502</v>
      </c>
      <c r="N217" s="1" t="s">
        <v>3527</v>
      </c>
      <c r="O217" s="1" t="s">
        <v>3586</v>
      </c>
      <c r="P217" s="1">
        <v>7</v>
      </c>
      <c r="Q217" s="1" t="s">
        <v>1076</v>
      </c>
      <c r="R217" s="1" t="s">
        <v>77</v>
      </c>
      <c r="S217" s="1" t="s">
        <v>29</v>
      </c>
      <c r="T217" s="1" t="s">
        <v>78</v>
      </c>
      <c r="U217" s="3">
        <v>5</v>
      </c>
      <c r="V217" s="3">
        <v>3</v>
      </c>
      <c r="W217" s="1">
        <v>12</v>
      </c>
      <c r="X217" s="1" t="s">
        <v>1077</v>
      </c>
      <c r="Y217" s="1" t="s">
        <v>58</v>
      </c>
      <c r="Z217" s="1">
        <v>10</v>
      </c>
      <c r="AA217" s="1" t="s">
        <v>1078</v>
      </c>
      <c r="AB217" s="1" t="s">
        <v>1079</v>
      </c>
      <c r="AC217" s="1" t="s">
        <v>1080</v>
      </c>
    </row>
    <row r="218" spans="1:29" ht="22" customHeight="1">
      <c r="A218" s="1">
        <v>330</v>
      </c>
      <c r="B218" s="4" t="s">
        <v>0</v>
      </c>
      <c r="C218" s="11">
        <v>51</v>
      </c>
      <c r="D218" s="1">
        <v>8</v>
      </c>
      <c r="E218" s="1">
        <v>0</v>
      </c>
      <c r="F218" s="1">
        <v>14</v>
      </c>
      <c r="G218" s="1">
        <v>2</v>
      </c>
      <c r="H218" s="1" t="s">
        <v>61</v>
      </c>
      <c r="I218" s="1">
        <v>1</v>
      </c>
      <c r="K218" s="1" t="s">
        <v>164</v>
      </c>
      <c r="L218" s="1">
        <v>0</v>
      </c>
      <c r="M218" s="1" t="s">
        <v>164</v>
      </c>
      <c r="N218" s="1" t="s">
        <v>164</v>
      </c>
      <c r="O218" s="1" t="s">
        <v>164</v>
      </c>
      <c r="R218" s="1" t="s">
        <v>53</v>
      </c>
      <c r="S218" s="1" t="s">
        <v>28</v>
      </c>
      <c r="T218" s="1" t="s">
        <v>66</v>
      </c>
      <c r="U218" s="3">
        <v>6</v>
      </c>
      <c r="V218" s="3">
        <v>6</v>
      </c>
      <c r="W218" s="1">
        <v>16</v>
      </c>
      <c r="X218" s="1" t="s">
        <v>1601</v>
      </c>
      <c r="Y218" s="1" t="s">
        <v>68</v>
      </c>
      <c r="Z218" s="1">
        <v>9</v>
      </c>
      <c r="AA218" s="1" t="s">
        <v>1602</v>
      </c>
      <c r="AC218" s="1" t="s">
        <v>1603</v>
      </c>
    </row>
    <row r="219" spans="1:29" ht="22" customHeight="1">
      <c r="A219" s="1">
        <v>217</v>
      </c>
      <c r="B219" s="4" t="s">
        <v>0</v>
      </c>
      <c r="D219" s="1">
        <v>7</v>
      </c>
      <c r="E219" s="1">
        <v>180</v>
      </c>
      <c r="F219" s="1">
        <v>7</v>
      </c>
      <c r="G219" s="1">
        <v>2</v>
      </c>
      <c r="H219" s="1" t="s">
        <v>214</v>
      </c>
      <c r="I219" s="1">
        <v>0</v>
      </c>
      <c r="J219" s="1" t="s">
        <v>91</v>
      </c>
      <c r="K219" s="1" t="s">
        <v>3453</v>
      </c>
      <c r="L219" s="1">
        <v>0</v>
      </c>
      <c r="M219" s="1" t="s">
        <v>164</v>
      </c>
      <c r="N219" s="1" t="s">
        <v>164</v>
      </c>
      <c r="O219" s="1" t="s">
        <v>164</v>
      </c>
      <c r="R219" s="1" t="s">
        <v>77</v>
      </c>
      <c r="S219" s="1" t="s">
        <v>3696</v>
      </c>
      <c r="T219" s="1" t="s">
        <v>66</v>
      </c>
      <c r="U219" s="3">
        <v>10</v>
      </c>
      <c r="V219" s="3">
        <v>10</v>
      </c>
      <c r="W219" s="1">
        <v>8</v>
      </c>
      <c r="X219" s="1" t="s">
        <v>1086</v>
      </c>
      <c r="Y219" s="1" t="s">
        <v>68</v>
      </c>
      <c r="Z219" s="1">
        <v>6</v>
      </c>
      <c r="AA219" s="1" t="s">
        <v>1087</v>
      </c>
      <c r="AB219" s="1" t="s">
        <v>1088</v>
      </c>
      <c r="AC219" s="1" t="s">
        <v>1089</v>
      </c>
    </row>
    <row r="220" spans="1:29" ht="22" customHeight="1">
      <c r="A220" s="1">
        <v>218</v>
      </c>
      <c r="B220" s="4" t="s">
        <v>3750</v>
      </c>
      <c r="C220" s="11">
        <v>53</v>
      </c>
      <c r="D220" s="1">
        <v>7</v>
      </c>
      <c r="E220" s="1">
        <v>30</v>
      </c>
      <c r="F220" s="1">
        <v>10</v>
      </c>
      <c r="G220" s="1">
        <v>16</v>
      </c>
      <c r="H220" s="1" t="s">
        <v>90</v>
      </c>
      <c r="I220" s="1">
        <v>1</v>
      </c>
      <c r="J220" s="1" t="s">
        <v>113</v>
      </c>
      <c r="K220" s="1" t="s">
        <v>3431</v>
      </c>
      <c r="L220" s="1">
        <v>1</v>
      </c>
      <c r="M220" s="1" t="s">
        <v>3497</v>
      </c>
      <c r="N220" s="1" t="s">
        <v>3533</v>
      </c>
      <c r="O220" s="1" t="s">
        <v>3598</v>
      </c>
      <c r="P220" s="1">
        <v>27</v>
      </c>
      <c r="Q220" s="1" t="s">
        <v>1090</v>
      </c>
      <c r="R220" s="1" t="s">
        <v>77</v>
      </c>
      <c r="S220" s="1" t="s">
        <v>30</v>
      </c>
      <c r="T220" s="1" t="s">
        <v>54</v>
      </c>
      <c r="U220" s="3">
        <v>5</v>
      </c>
      <c r="V220" s="3">
        <v>3</v>
      </c>
      <c r="W220" s="1">
        <v>8</v>
      </c>
      <c r="X220" s="1" t="s">
        <v>1091</v>
      </c>
      <c r="Y220" s="1" t="s">
        <v>1092</v>
      </c>
      <c r="Z220" s="1">
        <v>8</v>
      </c>
      <c r="AA220" s="1" t="s">
        <v>1093</v>
      </c>
      <c r="AC220" s="1" t="s">
        <v>1094</v>
      </c>
    </row>
    <row r="221" spans="1:29" ht="22" customHeight="1">
      <c r="A221" s="1">
        <v>219</v>
      </c>
      <c r="B221" s="4" t="s">
        <v>3753</v>
      </c>
      <c r="C221" s="11">
        <v>29</v>
      </c>
      <c r="D221" s="1">
        <v>7</v>
      </c>
      <c r="E221" s="1">
        <v>60</v>
      </c>
      <c r="F221" s="1">
        <v>10</v>
      </c>
      <c r="G221" s="1">
        <v>3</v>
      </c>
      <c r="H221" s="1" t="s">
        <v>292</v>
      </c>
      <c r="I221" s="1">
        <v>0</v>
      </c>
      <c r="J221" s="1" t="s">
        <v>62</v>
      </c>
      <c r="K221" s="1" t="s">
        <v>3433</v>
      </c>
      <c r="L221" s="1">
        <v>1</v>
      </c>
      <c r="M221" s="1" t="s">
        <v>3502</v>
      </c>
      <c r="N221" s="1" t="s">
        <v>3528</v>
      </c>
      <c r="O221" s="1" t="s">
        <v>3609</v>
      </c>
      <c r="P221" s="1">
        <v>2</v>
      </c>
      <c r="Q221" s="1" t="s">
        <v>1095</v>
      </c>
      <c r="R221" s="1" t="s">
        <v>77</v>
      </c>
      <c r="S221" s="1" t="s">
        <v>29</v>
      </c>
      <c r="T221" s="1" t="s">
        <v>78</v>
      </c>
      <c r="U221" s="3">
        <v>6</v>
      </c>
      <c r="V221" s="3">
        <v>6</v>
      </c>
      <c r="W221" s="1">
        <v>6</v>
      </c>
      <c r="X221" s="1" t="s">
        <v>1096</v>
      </c>
      <c r="Y221" s="1" t="s">
        <v>58</v>
      </c>
      <c r="Z221" s="1">
        <v>9</v>
      </c>
      <c r="AA221" s="1" t="s">
        <v>1097</v>
      </c>
      <c r="AB221" s="1" t="s">
        <v>1098</v>
      </c>
      <c r="AC221" s="1" t="s">
        <v>1099</v>
      </c>
    </row>
    <row r="222" spans="1:29" ht="22" customHeight="1">
      <c r="A222" s="1">
        <v>220</v>
      </c>
      <c r="B222" s="4" t="s">
        <v>4</v>
      </c>
      <c r="C222" s="11">
        <v>42</v>
      </c>
      <c r="D222" s="1">
        <v>6</v>
      </c>
      <c r="E222" s="1">
        <v>90</v>
      </c>
      <c r="F222" s="1">
        <v>10</v>
      </c>
      <c r="G222" s="1">
        <v>12</v>
      </c>
      <c r="H222" s="1" t="s">
        <v>82</v>
      </c>
      <c r="I222" s="1">
        <v>1</v>
      </c>
      <c r="J222" s="1" t="s">
        <v>378</v>
      </c>
      <c r="K222" s="1" t="s">
        <v>3454</v>
      </c>
      <c r="L222" s="1">
        <v>1</v>
      </c>
      <c r="M222" s="1" t="s">
        <v>3504</v>
      </c>
      <c r="N222" s="1" t="s">
        <v>3529</v>
      </c>
      <c r="O222" s="1" t="s">
        <v>3586</v>
      </c>
      <c r="P222" s="1">
        <v>25</v>
      </c>
      <c r="Q222" s="1" t="s">
        <v>1101</v>
      </c>
      <c r="R222" s="1" t="s">
        <v>1102</v>
      </c>
      <c r="S222" s="1" t="s">
        <v>30</v>
      </c>
      <c r="T222" s="1" t="s">
        <v>54</v>
      </c>
      <c r="U222" s="3">
        <v>5</v>
      </c>
      <c r="V222" s="3">
        <v>15</v>
      </c>
      <c r="W222" s="1">
        <v>50</v>
      </c>
      <c r="X222" s="1" t="s">
        <v>1103</v>
      </c>
      <c r="Y222" s="1" t="s">
        <v>68</v>
      </c>
      <c r="Z222" s="1">
        <v>8</v>
      </c>
      <c r="AA222" s="1" t="s">
        <v>1104</v>
      </c>
      <c r="AB222" s="1" t="s">
        <v>1105</v>
      </c>
      <c r="AC222" s="1" t="s">
        <v>1106</v>
      </c>
    </row>
    <row r="223" spans="1:29" ht="22" customHeight="1">
      <c r="A223" s="1">
        <v>221</v>
      </c>
      <c r="B223" s="4" t="s">
        <v>3766</v>
      </c>
      <c r="C223" s="11">
        <v>25</v>
      </c>
      <c r="D223" s="1">
        <v>8</v>
      </c>
      <c r="E223" s="1">
        <v>100</v>
      </c>
      <c r="F223" s="1">
        <v>6</v>
      </c>
      <c r="G223" s="1">
        <v>6</v>
      </c>
      <c r="H223" s="1" t="s">
        <v>47</v>
      </c>
      <c r="I223" s="1">
        <v>1</v>
      </c>
      <c r="J223" s="1" t="s">
        <v>62</v>
      </c>
      <c r="K223" s="1" t="s">
        <v>3433</v>
      </c>
      <c r="L223" s="1">
        <v>1</v>
      </c>
      <c r="M223" s="1" t="s">
        <v>3512</v>
      </c>
      <c r="N223" s="1" t="s">
        <v>3528</v>
      </c>
      <c r="O223" s="1" t="s">
        <v>3595</v>
      </c>
      <c r="P223" s="1">
        <v>1</v>
      </c>
      <c r="Q223" s="1" t="s">
        <v>1108</v>
      </c>
      <c r="R223" s="1" t="s">
        <v>352</v>
      </c>
      <c r="S223" s="1" t="s">
        <v>30</v>
      </c>
      <c r="T223" s="1" t="s">
        <v>66</v>
      </c>
      <c r="U223" s="3">
        <v>4</v>
      </c>
      <c r="V223" s="3">
        <v>6</v>
      </c>
      <c r="W223" s="1">
        <v>30</v>
      </c>
      <c r="X223" s="1" t="s">
        <v>1109</v>
      </c>
      <c r="Y223" s="1" t="s">
        <v>68</v>
      </c>
      <c r="Z223" s="1">
        <v>7</v>
      </c>
      <c r="AA223" s="1" t="s">
        <v>1110</v>
      </c>
      <c r="AB223" s="1" t="s">
        <v>1111</v>
      </c>
    </row>
    <row r="224" spans="1:29" ht="22" customHeight="1">
      <c r="A224" s="1">
        <v>222</v>
      </c>
      <c r="B224" s="4" t="s">
        <v>4</v>
      </c>
      <c r="C224" s="11">
        <v>30</v>
      </c>
      <c r="D224" s="1">
        <v>7</v>
      </c>
      <c r="E224" s="1">
        <v>5</v>
      </c>
      <c r="F224" s="1">
        <v>5</v>
      </c>
      <c r="G224" s="1">
        <v>3</v>
      </c>
      <c r="H224" s="1" t="s">
        <v>90</v>
      </c>
      <c r="I224" s="1">
        <v>0</v>
      </c>
      <c r="J224" s="1" t="s">
        <v>48</v>
      </c>
      <c r="K224" s="1" t="s">
        <v>3432</v>
      </c>
      <c r="L224" s="1">
        <v>1</v>
      </c>
      <c r="M224" s="1" t="s">
        <v>3507</v>
      </c>
      <c r="N224" s="1" t="s">
        <v>3528</v>
      </c>
      <c r="O224" s="1" t="s">
        <v>3620</v>
      </c>
      <c r="P224" s="1">
        <v>5</v>
      </c>
      <c r="Q224" s="1" t="s">
        <v>1113</v>
      </c>
      <c r="R224" s="1" t="s">
        <v>77</v>
      </c>
      <c r="S224" s="1" t="s">
        <v>29</v>
      </c>
      <c r="T224" s="1" t="s">
        <v>54</v>
      </c>
      <c r="U224" s="3">
        <v>5</v>
      </c>
      <c r="V224" s="3">
        <v>4</v>
      </c>
      <c r="W224" s="1">
        <v>8</v>
      </c>
      <c r="X224" s="1" t="s">
        <v>1114</v>
      </c>
      <c r="Y224" s="1" t="s">
        <v>68</v>
      </c>
      <c r="Z224" s="1">
        <v>10</v>
      </c>
      <c r="AA224" s="1" t="s">
        <v>1115</v>
      </c>
      <c r="AB224" s="1" t="s">
        <v>1116</v>
      </c>
      <c r="AC224" s="1" t="s">
        <v>130</v>
      </c>
    </row>
    <row r="225" spans="1:30" ht="22" customHeight="1">
      <c r="A225" s="1">
        <v>223</v>
      </c>
      <c r="B225" s="4" t="s">
        <v>3767</v>
      </c>
      <c r="C225" s="11">
        <v>44</v>
      </c>
      <c r="D225" s="1">
        <v>7</v>
      </c>
      <c r="E225" s="1">
        <v>20</v>
      </c>
      <c r="F225" s="1">
        <v>10</v>
      </c>
      <c r="G225" s="1">
        <v>5</v>
      </c>
      <c r="H225" s="1" t="s">
        <v>324</v>
      </c>
      <c r="I225" s="1">
        <v>1</v>
      </c>
      <c r="J225" s="1" t="s">
        <v>62</v>
      </c>
      <c r="K225" s="1" t="s">
        <v>3455</v>
      </c>
      <c r="L225" s="1">
        <v>1</v>
      </c>
      <c r="M225" s="1" t="s">
        <v>3495</v>
      </c>
      <c r="N225" s="1" t="s">
        <v>3531</v>
      </c>
      <c r="O225" s="1" t="s">
        <v>3586</v>
      </c>
      <c r="P225" s="1">
        <v>18</v>
      </c>
      <c r="Q225" s="1" t="s">
        <v>1118</v>
      </c>
      <c r="R225" s="1" t="s">
        <v>1102</v>
      </c>
      <c r="S225" s="1" t="s">
        <v>30</v>
      </c>
      <c r="T225" s="1" t="s">
        <v>54</v>
      </c>
      <c r="U225" s="3">
        <v>5</v>
      </c>
      <c r="V225" s="3">
        <v>3</v>
      </c>
      <c r="W225" s="1">
        <v>50</v>
      </c>
      <c r="X225" s="1" t="s">
        <v>1119</v>
      </c>
      <c r="Y225" s="1" t="s">
        <v>334</v>
      </c>
      <c r="Z225" s="1">
        <v>10</v>
      </c>
      <c r="AA225" s="1" t="s">
        <v>1120</v>
      </c>
      <c r="AB225" s="1" t="s">
        <v>1121</v>
      </c>
      <c r="AC225" s="1" t="s">
        <v>1122</v>
      </c>
    </row>
    <row r="226" spans="1:30" ht="22" customHeight="1">
      <c r="A226" s="1">
        <v>224</v>
      </c>
      <c r="B226" s="4" t="s">
        <v>0</v>
      </c>
      <c r="C226" s="11">
        <v>29</v>
      </c>
      <c r="D226" s="1">
        <v>6</v>
      </c>
      <c r="E226" s="1">
        <v>2</v>
      </c>
      <c r="F226" s="1">
        <v>10</v>
      </c>
      <c r="G226" s="1">
        <v>3</v>
      </c>
      <c r="H226" s="1" t="s">
        <v>324</v>
      </c>
      <c r="I226" s="1">
        <v>0</v>
      </c>
      <c r="J226" s="1" t="s">
        <v>378</v>
      </c>
      <c r="K226" s="1" t="s">
        <v>3433</v>
      </c>
      <c r="L226" s="1">
        <v>1</v>
      </c>
      <c r="M226" s="1" t="s">
        <v>3492</v>
      </c>
      <c r="N226" s="1" t="s">
        <v>3551</v>
      </c>
      <c r="O226" s="1" t="s">
        <v>3586</v>
      </c>
      <c r="P226" s="1">
        <v>3</v>
      </c>
      <c r="Q226" s="1" t="s">
        <v>1124</v>
      </c>
      <c r="R226" s="1" t="s">
        <v>352</v>
      </c>
      <c r="S226" s="1" t="s">
        <v>30</v>
      </c>
      <c r="T226" s="1" t="s">
        <v>54</v>
      </c>
      <c r="U226" s="3">
        <v>4</v>
      </c>
      <c r="V226" s="3">
        <v>8</v>
      </c>
      <c r="W226" s="1">
        <v>9</v>
      </c>
      <c r="X226" s="1" t="s">
        <v>1125</v>
      </c>
      <c r="Y226" s="1" t="s">
        <v>68</v>
      </c>
      <c r="Z226" s="1">
        <v>7</v>
      </c>
      <c r="AA226" s="1" t="s">
        <v>1126</v>
      </c>
    </row>
    <row r="227" spans="1:30" ht="22" customHeight="1">
      <c r="A227" s="1">
        <v>225</v>
      </c>
      <c r="B227" s="4" t="s">
        <v>3768</v>
      </c>
      <c r="C227" s="11">
        <v>26</v>
      </c>
      <c r="D227" s="1">
        <v>8</v>
      </c>
      <c r="E227" s="1">
        <v>2</v>
      </c>
      <c r="F227" s="1">
        <v>9</v>
      </c>
      <c r="G227" s="1">
        <v>30</v>
      </c>
      <c r="H227" s="1" t="s">
        <v>124</v>
      </c>
      <c r="I227" s="1">
        <v>1</v>
      </c>
      <c r="J227" s="1" t="s">
        <v>91</v>
      </c>
      <c r="K227" s="1" t="s">
        <v>3431</v>
      </c>
      <c r="L227" s="1">
        <v>0</v>
      </c>
      <c r="M227" s="1" t="s">
        <v>164</v>
      </c>
      <c r="N227" s="1" t="s">
        <v>164</v>
      </c>
      <c r="O227" s="1" t="s">
        <v>164</v>
      </c>
      <c r="R227" s="1" t="s">
        <v>65</v>
      </c>
      <c r="S227" s="1" t="s">
        <v>3679</v>
      </c>
      <c r="T227" s="1" t="s">
        <v>66</v>
      </c>
      <c r="U227" s="3">
        <v>6</v>
      </c>
      <c r="V227" s="3">
        <v>3</v>
      </c>
      <c r="W227" s="1">
        <v>60</v>
      </c>
      <c r="X227" s="1" t="s">
        <v>1127</v>
      </c>
      <c r="Y227" s="1" t="s">
        <v>1128</v>
      </c>
      <c r="Z227" s="1">
        <v>10</v>
      </c>
      <c r="AA227" s="1" t="s">
        <v>1129</v>
      </c>
      <c r="AB227" s="1" t="s">
        <v>1130</v>
      </c>
      <c r="AC227" s="1" t="s">
        <v>1131</v>
      </c>
    </row>
    <row r="228" spans="1:30" ht="22" customHeight="1">
      <c r="A228" s="1">
        <v>346</v>
      </c>
      <c r="B228" s="4" t="s">
        <v>1</v>
      </c>
      <c r="C228" s="11">
        <v>30</v>
      </c>
      <c r="D228" s="1">
        <v>6</v>
      </c>
      <c r="E228" s="1">
        <v>10</v>
      </c>
      <c r="F228" s="1">
        <v>7</v>
      </c>
      <c r="G228" s="1">
        <v>3</v>
      </c>
      <c r="H228" s="1" t="s">
        <v>61</v>
      </c>
      <c r="I228" s="1">
        <v>0</v>
      </c>
      <c r="J228" s="1" t="s">
        <v>3779</v>
      </c>
      <c r="K228" s="1" t="s">
        <v>3431</v>
      </c>
      <c r="L228" s="1">
        <v>1</v>
      </c>
      <c r="M228" s="1" t="s">
        <v>3498</v>
      </c>
      <c r="N228" s="1" t="s">
        <v>3528</v>
      </c>
      <c r="O228" s="1" t="s">
        <v>3590</v>
      </c>
      <c r="P228" s="1">
        <v>3</v>
      </c>
      <c r="Q228" s="1" t="s">
        <v>1663</v>
      </c>
      <c r="R228" s="1" t="s">
        <v>77</v>
      </c>
      <c r="S228" s="1" t="s">
        <v>3683</v>
      </c>
      <c r="T228" s="1" t="s">
        <v>66</v>
      </c>
      <c r="U228" s="3">
        <v>6</v>
      </c>
      <c r="V228" s="3">
        <v>3</v>
      </c>
      <c r="W228" s="1">
        <v>9</v>
      </c>
      <c r="X228" s="1" t="s">
        <v>1664</v>
      </c>
      <c r="Y228" s="1" t="s">
        <v>68</v>
      </c>
      <c r="Z228" s="1">
        <v>9</v>
      </c>
      <c r="AA228" s="1" t="s">
        <v>1665</v>
      </c>
      <c r="AB228" s="1" t="s">
        <v>1666</v>
      </c>
      <c r="AC228" s="1" t="s">
        <v>1667</v>
      </c>
    </row>
    <row r="229" spans="1:30" ht="22" customHeight="1">
      <c r="A229" s="1">
        <v>227</v>
      </c>
      <c r="B229" s="4" t="s">
        <v>1</v>
      </c>
      <c r="C229" s="11">
        <v>29</v>
      </c>
      <c r="D229" s="1">
        <v>6</v>
      </c>
      <c r="E229" s="1">
        <v>0</v>
      </c>
      <c r="F229" s="1">
        <v>8</v>
      </c>
      <c r="G229" s="1">
        <v>5</v>
      </c>
      <c r="H229" s="1" t="s">
        <v>90</v>
      </c>
      <c r="I229" s="1">
        <v>1</v>
      </c>
      <c r="J229" s="1" t="s">
        <v>48</v>
      </c>
      <c r="K229" s="1" t="s">
        <v>3456</v>
      </c>
      <c r="L229" s="1">
        <v>0</v>
      </c>
      <c r="M229" s="1" t="s">
        <v>164</v>
      </c>
      <c r="N229" s="1" t="s">
        <v>164</v>
      </c>
      <c r="O229" s="1" t="s">
        <v>164</v>
      </c>
      <c r="R229" s="1" t="s">
        <v>53</v>
      </c>
      <c r="S229" s="1" t="s">
        <v>29</v>
      </c>
      <c r="T229" s="1" t="s">
        <v>78</v>
      </c>
      <c r="U229" s="3">
        <v>4</v>
      </c>
      <c r="W229" s="1">
        <v>3</v>
      </c>
      <c r="X229" s="1" t="s">
        <v>1137</v>
      </c>
      <c r="Y229" s="1" t="s">
        <v>68</v>
      </c>
      <c r="Z229" s="1">
        <v>8</v>
      </c>
      <c r="AA229" s="1" t="s">
        <v>1138</v>
      </c>
      <c r="AB229" s="1" t="s">
        <v>1139</v>
      </c>
      <c r="AC229" s="1" t="s">
        <v>130</v>
      </c>
    </row>
    <row r="230" spans="1:30" ht="22" customHeight="1">
      <c r="A230" s="1">
        <v>228</v>
      </c>
      <c r="B230" s="4" t="s">
        <v>3767</v>
      </c>
      <c r="C230" s="11">
        <v>26</v>
      </c>
      <c r="D230" s="1">
        <v>8</v>
      </c>
      <c r="E230" s="1">
        <v>45</v>
      </c>
      <c r="F230" s="1">
        <v>8</v>
      </c>
      <c r="G230" s="1">
        <v>6</v>
      </c>
      <c r="H230" s="1" t="s">
        <v>324</v>
      </c>
      <c r="I230" s="1">
        <v>0</v>
      </c>
      <c r="J230" s="1" t="s">
        <v>62</v>
      </c>
      <c r="K230" s="1" t="s">
        <v>3433</v>
      </c>
      <c r="L230" s="1">
        <v>1</v>
      </c>
      <c r="M230" s="1" t="s">
        <v>3494</v>
      </c>
      <c r="N230" s="1" t="s">
        <v>3528</v>
      </c>
      <c r="O230" s="1" t="s">
        <v>3590</v>
      </c>
      <c r="P230" s="1">
        <v>1</v>
      </c>
      <c r="Q230" s="1" t="s">
        <v>1140</v>
      </c>
      <c r="R230" s="1" t="s">
        <v>53</v>
      </c>
      <c r="S230" s="1" t="s">
        <v>27</v>
      </c>
      <c r="T230" s="1" t="s">
        <v>78</v>
      </c>
      <c r="U230" s="3">
        <v>6</v>
      </c>
      <c r="V230" s="3">
        <v>5</v>
      </c>
      <c r="W230" s="1">
        <v>25</v>
      </c>
      <c r="X230" s="1" t="s">
        <v>1141</v>
      </c>
      <c r="Y230" s="1" t="s">
        <v>68</v>
      </c>
      <c r="Z230" s="1">
        <v>10</v>
      </c>
      <c r="AA230" s="1" t="s">
        <v>1142</v>
      </c>
      <c r="AB230" s="1" t="s">
        <v>1143</v>
      </c>
    </row>
    <row r="231" spans="1:30" ht="22" customHeight="1">
      <c r="A231" s="1">
        <v>229</v>
      </c>
      <c r="B231" s="4" t="s">
        <v>0</v>
      </c>
      <c r="C231" s="11">
        <v>49</v>
      </c>
      <c r="D231" s="1">
        <v>7</v>
      </c>
      <c r="E231" s="1">
        <v>60</v>
      </c>
      <c r="F231" s="1">
        <v>8</v>
      </c>
      <c r="G231" s="1">
        <v>5</v>
      </c>
      <c r="H231" s="1" t="s">
        <v>124</v>
      </c>
      <c r="I231" s="1">
        <v>0</v>
      </c>
      <c r="J231" s="1" t="s">
        <v>91</v>
      </c>
      <c r="K231" s="1" t="s">
        <v>3431</v>
      </c>
      <c r="L231" s="1">
        <v>1</v>
      </c>
      <c r="M231" s="1" t="s">
        <v>3513</v>
      </c>
      <c r="N231" s="1" t="s">
        <v>3528</v>
      </c>
      <c r="O231" s="1" t="s">
        <v>3588</v>
      </c>
      <c r="P231" s="1">
        <v>15</v>
      </c>
      <c r="Q231" s="1" t="s">
        <v>1145</v>
      </c>
      <c r="R231" s="1" t="s">
        <v>53</v>
      </c>
      <c r="S231" s="1" t="s">
        <v>27</v>
      </c>
      <c r="T231" s="1" t="s">
        <v>66</v>
      </c>
      <c r="U231" s="3">
        <v>15</v>
      </c>
      <c r="V231" s="3">
        <v>5</v>
      </c>
      <c r="W231" s="1">
        <v>40</v>
      </c>
      <c r="X231" s="1" t="s">
        <v>1146</v>
      </c>
      <c r="Y231" s="1" t="s">
        <v>68</v>
      </c>
      <c r="Z231" s="1">
        <v>10</v>
      </c>
      <c r="AA231" s="1" t="s">
        <v>1147</v>
      </c>
      <c r="AB231" s="1" t="s">
        <v>757</v>
      </c>
      <c r="AC231" s="1" t="s">
        <v>757</v>
      </c>
    </row>
    <row r="232" spans="1:30" ht="22" customHeight="1">
      <c r="A232" s="1">
        <v>230</v>
      </c>
      <c r="B232" s="4" t="s">
        <v>3750</v>
      </c>
      <c r="C232" s="11">
        <v>43</v>
      </c>
      <c r="D232" s="1">
        <v>7</v>
      </c>
      <c r="E232" s="1">
        <v>0</v>
      </c>
      <c r="F232" s="1">
        <v>14</v>
      </c>
      <c r="G232" s="1">
        <v>12</v>
      </c>
      <c r="H232" s="1" t="s">
        <v>112</v>
      </c>
      <c r="I232" s="1">
        <v>1</v>
      </c>
      <c r="J232" s="1" t="s">
        <v>62</v>
      </c>
      <c r="K232" s="1" t="s">
        <v>3431</v>
      </c>
      <c r="L232" s="1">
        <v>1</v>
      </c>
      <c r="M232" s="1" t="s">
        <v>3494</v>
      </c>
      <c r="N232" s="1" t="s">
        <v>3528</v>
      </c>
      <c r="O232" s="1" t="s">
        <v>3584</v>
      </c>
      <c r="P232" s="1">
        <v>15</v>
      </c>
      <c r="Q232" s="1" t="s">
        <v>1148</v>
      </c>
      <c r="R232" s="1" t="s">
        <v>53</v>
      </c>
      <c r="S232" s="1" t="s">
        <v>3686</v>
      </c>
      <c r="T232" s="1" t="s">
        <v>78</v>
      </c>
      <c r="U232" s="3">
        <v>2</v>
      </c>
      <c r="V232" s="3">
        <v>3</v>
      </c>
      <c r="W232" s="1">
        <v>4</v>
      </c>
      <c r="X232" s="2" t="s">
        <v>193</v>
      </c>
      <c r="Y232" s="1" t="s">
        <v>68</v>
      </c>
      <c r="Z232" s="1">
        <v>8</v>
      </c>
      <c r="AA232" s="2" t="s">
        <v>193</v>
      </c>
      <c r="AB232" s="2" t="s">
        <v>193</v>
      </c>
      <c r="AC232" s="2" t="s">
        <v>193</v>
      </c>
    </row>
    <row r="233" spans="1:30" ht="22" customHeight="1">
      <c r="A233" s="1">
        <v>231</v>
      </c>
      <c r="B233" s="4" t="s">
        <v>3764</v>
      </c>
      <c r="C233" s="11">
        <v>26</v>
      </c>
      <c r="D233" s="1">
        <v>8</v>
      </c>
      <c r="E233" s="1">
        <v>120</v>
      </c>
      <c r="F233" s="1">
        <v>15</v>
      </c>
      <c r="G233" s="1">
        <v>2</v>
      </c>
      <c r="H233" s="1" t="s">
        <v>214</v>
      </c>
      <c r="I233" s="1">
        <v>1</v>
      </c>
      <c r="J233" s="1" t="s">
        <v>3779</v>
      </c>
      <c r="K233" s="1" t="s">
        <v>3431</v>
      </c>
      <c r="L233" s="1">
        <v>1</v>
      </c>
      <c r="M233" s="1" t="s">
        <v>3502</v>
      </c>
      <c r="N233" s="1" t="s">
        <v>3539</v>
      </c>
      <c r="O233" s="1" t="s">
        <v>3621</v>
      </c>
      <c r="P233" s="1">
        <v>0</v>
      </c>
      <c r="Q233" s="1" t="s">
        <v>1150</v>
      </c>
      <c r="R233" s="1" t="s">
        <v>53</v>
      </c>
      <c r="S233" s="1" t="s">
        <v>28</v>
      </c>
      <c r="T233" s="1" t="s">
        <v>151</v>
      </c>
      <c r="U233" s="3">
        <v>6</v>
      </c>
      <c r="V233" s="3">
        <v>4</v>
      </c>
      <c r="W233" s="1">
        <v>100</v>
      </c>
      <c r="X233" s="1" t="s">
        <v>1151</v>
      </c>
      <c r="Y233" s="1" t="s">
        <v>68</v>
      </c>
      <c r="Z233" s="1">
        <v>10</v>
      </c>
      <c r="AA233" s="1" t="s">
        <v>1152</v>
      </c>
      <c r="AB233" s="1" t="s">
        <v>1153</v>
      </c>
      <c r="AC233" s="1" t="s">
        <v>1154</v>
      </c>
    </row>
    <row r="234" spans="1:30" ht="22" customHeight="1">
      <c r="A234" s="1">
        <v>232</v>
      </c>
      <c r="B234" s="4" t="s">
        <v>3750</v>
      </c>
      <c r="C234" s="11">
        <v>30</v>
      </c>
      <c r="D234" s="1">
        <v>7</v>
      </c>
      <c r="E234" s="1">
        <v>40</v>
      </c>
      <c r="F234" s="1">
        <v>14</v>
      </c>
      <c r="G234" s="1">
        <v>4</v>
      </c>
      <c r="H234" s="1" t="s">
        <v>95</v>
      </c>
      <c r="I234" s="1">
        <v>0</v>
      </c>
      <c r="J234" s="1" t="s">
        <v>3779</v>
      </c>
      <c r="K234" s="1" t="s">
        <v>3432</v>
      </c>
      <c r="L234" s="1">
        <v>1</v>
      </c>
      <c r="M234" s="1" t="s">
        <v>3509</v>
      </c>
      <c r="N234" s="1" t="s">
        <v>3540</v>
      </c>
      <c r="O234" s="1" t="s">
        <v>3586</v>
      </c>
      <c r="P234" s="1">
        <v>6</v>
      </c>
      <c r="Q234" s="1" t="s">
        <v>1155</v>
      </c>
      <c r="R234" s="1" t="s">
        <v>53</v>
      </c>
      <c r="S234" s="1" t="s">
        <v>26</v>
      </c>
      <c r="T234" s="1" t="s">
        <v>54</v>
      </c>
      <c r="U234" s="3">
        <v>6</v>
      </c>
      <c r="V234" s="3">
        <v>2</v>
      </c>
      <c r="W234" s="1">
        <v>100</v>
      </c>
      <c r="X234" s="1" t="s">
        <v>1156</v>
      </c>
      <c r="Y234" s="1" t="s">
        <v>58</v>
      </c>
      <c r="Z234" s="1">
        <v>10</v>
      </c>
      <c r="AA234" s="1" t="s">
        <v>1157</v>
      </c>
      <c r="AB234" s="1" t="s">
        <v>1158</v>
      </c>
      <c r="AC234" s="1" t="s">
        <v>1159</v>
      </c>
    </row>
    <row r="235" spans="1:30" ht="22" customHeight="1">
      <c r="A235" s="1">
        <v>233</v>
      </c>
      <c r="B235" s="4" t="s">
        <v>3747</v>
      </c>
      <c r="C235" s="11">
        <v>34</v>
      </c>
      <c r="D235" s="1">
        <v>6</v>
      </c>
      <c r="E235" s="1">
        <v>35</v>
      </c>
      <c r="F235" s="1">
        <v>9</v>
      </c>
      <c r="G235" s="1">
        <v>20</v>
      </c>
      <c r="H235" s="1" t="s">
        <v>178</v>
      </c>
      <c r="I235" s="1">
        <v>1</v>
      </c>
      <c r="J235" s="1" t="s">
        <v>48</v>
      </c>
      <c r="K235" s="1" t="s">
        <v>3431</v>
      </c>
      <c r="L235" s="1">
        <v>1</v>
      </c>
      <c r="M235" s="1" t="s">
        <v>3505</v>
      </c>
      <c r="N235" s="1" t="s">
        <v>3527</v>
      </c>
      <c r="O235" s="1" t="s">
        <v>3586</v>
      </c>
      <c r="P235" s="1">
        <v>5</v>
      </c>
      <c r="Q235" s="1" t="s">
        <v>1160</v>
      </c>
      <c r="R235" s="1" t="s">
        <v>77</v>
      </c>
      <c r="S235" s="1" t="s">
        <v>30</v>
      </c>
      <c r="T235" s="1" t="s">
        <v>66</v>
      </c>
      <c r="U235" s="3">
        <v>25</v>
      </c>
      <c r="V235" s="3">
        <v>30</v>
      </c>
      <c r="W235" s="1">
        <v>10</v>
      </c>
      <c r="X235" s="1" t="s">
        <v>1161</v>
      </c>
      <c r="Y235" s="1" t="s">
        <v>1162</v>
      </c>
      <c r="Z235" s="1">
        <v>10</v>
      </c>
      <c r="AA235" s="1" t="s">
        <v>1163</v>
      </c>
      <c r="AB235" s="1" t="s">
        <v>1164</v>
      </c>
      <c r="AC235" s="1" t="s">
        <v>1165</v>
      </c>
    </row>
    <row r="236" spans="1:30" ht="22" customHeight="1">
      <c r="A236" s="1">
        <v>234</v>
      </c>
      <c r="B236" s="4" t="s">
        <v>3750</v>
      </c>
      <c r="C236" s="11">
        <v>41</v>
      </c>
      <c r="D236" s="1">
        <v>6</v>
      </c>
      <c r="E236" s="1">
        <v>40</v>
      </c>
      <c r="F236" s="1">
        <v>10</v>
      </c>
      <c r="G236" s="1">
        <v>10</v>
      </c>
      <c r="H236" s="1" t="s">
        <v>178</v>
      </c>
      <c r="I236" s="1">
        <v>1</v>
      </c>
      <c r="J236" s="1" t="s">
        <v>62</v>
      </c>
      <c r="K236" s="1" t="s">
        <v>3431</v>
      </c>
      <c r="L236" s="1">
        <v>1</v>
      </c>
      <c r="M236" s="1" t="s">
        <v>3497</v>
      </c>
      <c r="N236" s="1" t="s">
        <v>3527</v>
      </c>
      <c r="O236" s="1" t="s">
        <v>1149</v>
      </c>
      <c r="P236" s="1">
        <v>6</v>
      </c>
      <c r="Q236" s="1" t="s">
        <v>144</v>
      </c>
      <c r="R236" s="1" t="s">
        <v>65</v>
      </c>
      <c r="S236" s="1" t="s">
        <v>30</v>
      </c>
      <c r="T236" s="1" t="s">
        <v>54</v>
      </c>
      <c r="U236" s="3">
        <v>12</v>
      </c>
      <c r="V236" s="3">
        <v>12</v>
      </c>
      <c r="W236" s="1">
        <v>4</v>
      </c>
      <c r="X236" s="1" t="s">
        <v>1166</v>
      </c>
      <c r="Y236" s="1" t="s">
        <v>68</v>
      </c>
      <c r="Z236" s="1">
        <v>9</v>
      </c>
      <c r="AA236" s="1" t="s">
        <v>1167</v>
      </c>
    </row>
    <row r="237" spans="1:30" ht="22" customHeight="1">
      <c r="A237" s="1">
        <v>235</v>
      </c>
      <c r="B237" s="4" t="s">
        <v>1</v>
      </c>
      <c r="C237" s="11">
        <v>33</v>
      </c>
      <c r="D237" s="1">
        <v>7</v>
      </c>
      <c r="E237" s="1">
        <v>60</v>
      </c>
      <c r="F237" s="1">
        <v>10</v>
      </c>
      <c r="G237" s="1">
        <v>5</v>
      </c>
      <c r="H237" s="1" t="s">
        <v>112</v>
      </c>
      <c r="I237" s="1">
        <v>1</v>
      </c>
      <c r="J237" s="1" t="s">
        <v>91</v>
      </c>
      <c r="K237" s="1" t="s">
        <v>3431</v>
      </c>
      <c r="L237" s="1">
        <v>1</v>
      </c>
      <c r="M237" s="1" t="s">
        <v>3493</v>
      </c>
      <c r="N237" s="1" t="s">
        <v>3528</v>
      </c>
      <c r="O237" s="1" t="s">
        <v>3609</v>
      </c>
      <c r="P237" s="1">
        <v>9</v>
      </c>
      <c r="Q237" s="1" t="s">
        <v>1168</v>
      </c>
      <c r="R237" s="1" t="s">
        <v>53</v>
      </c>
      <c r="S237" s="1" t="s">
        <v>30</v>
      </c>
      <c r="T237" s="1" t="s">
        <v>66</v>
      </c>
      <c r="U237" s="3">
        <v>5</v>
      </c>
      <c r="V237" s="3">
        <v>20</v>
      </c>
      <c r="W237" s="1">
        <v>20</v>
      </c>
      <c r="X237" s="1" t="s">
        <v>1169</v>
      </c>
      <c r="Y237" s="1" t="s">
        <v>68</v>
      </c>
      <c r="Z237" s="1">
        <v>9</v>
      </c>
      <c r="AA237" s="1" t="s">
        <v>1170</v>
      </c>
      <c r="AB237" s="1" t="s">
        <v>1171</v>
      </c>
    </row>
    <row r="238" spans="1:30" ht="22" customHeight="1">
      <c r="A238" s="1">
        <v>379</v>
      </c>
      <c r="B238" s="4" t="s">
        <v>0</v>
      </c>
      <c r="C238" s="11">
        <v>40</v>
      </c>
      <c r="D238" s="1">
        <v>8</v>
      </c>
      <c r="E238" s="1">
        <v>90</v>
      </c>
      <c r="F238" s="1">
        <v>12</v>
      </c>
      <c r="G238" s="1">
        <v>15</v>
      </c>
      <c r="H238" s="1" t="s">
        <v>61</v>
      </c>
      <c r="I238" s="1">
        <v>0</v>
      </c>
      <c r="J238" s="1" t="s">
        <v>378</v>
      </c>
      <c r="K238" s="1" t="s">
        <v>3474</v>
      </c>
      <c r="L238" s="1">
        <v>1</v>
      </c>
      <c r="M238" s="1" t="s">
        <v>3489</v>
      </c>
      <c r="N238" s="1" t="s">
        <v>3527</v>
      </c>
      <c r="O238" s="1" t="s">
        <v>3595</v>
      </c>
      <c r="P238" s="1">
        <v>1</v>
      </c>
      <c r="Q238" s="1" t="s">
        <v>1815</v>
      </c>
      <c r="R238" s="1" t="s">
        <v>77</v>
      </c>
      <c r="S238" s="1" t="s">
        <v>29</v>
      </c>
      <c r="T238" s="1" t="s">
        <v>66</v>
      </c>
      <c r="U238" s="3">
        <v>10</v>
      </c>
      <c r="V238" s="3">
        <v>5</v>
      </c>
      <c r="W238" s="1">
        <v>16</v>
      </c>
      <c r="X238" s="1" t="s">
        <v>1816</v>
      </c>
      <c r="Y238" s="1" t="s">
        <v>1817</v>
      </c>
      <c r="Z238" s="1">
        <v>10</v>
      </c>
      <c r="AA238" s="1" t="s">
        <v>1818</v>
      </c>
      <c r="AB238" s="1" t="s">
        <v>1819</v>
      </c>
      <c r="AC238" s="1" t="s">
        <v>1820</v>
      </c>
      <c r="AD238" s="1">
        <v>0</v>
      </c>
    </row>
    <row r="239" spans="1:30" ht="22" customHeight="1">
      <c r="A239" s="1">
        <v>237</v>
      </c>
      <c r="B239" s="4" t="s">
        <v>0</v>
      </c>
      <c r="C239" s="11">
        <v>51</v>
      </c>
      <c r="D239" s="1">
        <v>8</v>
      </c>
      <c r="E239" s="1">
        <v>0</v>
      </c>
      <c r="F239" s="1">
        <v>10</v>
      </c>
      <c r="G239" s="1">
        <v>12</v>
      </c>
      <c r="H239" s="1" t="s">
        <v>324</v>
      </c>
      <c r="I239" s="1">
        <v>0</v>
      </c>
      <c r="J239" s="1" t="s">
        <v>62</v>
      </c>
      <c r="K239" s="1" t="s">
        <v>3432</v>
      </c>
      <c r="L239" s="1">
        <v>1</v>
      </c>
      <c r="M239" s="1" t="s">
        <v>3498</v>
      </c>
      <c r="N239" s="1" t="s">
        <v>3528</v>
      </c>
      <c r="O239" s="1" t="s">
        <v>3586</v>
      </c>
      <c r="P239" s="1">
        <v>1</v>
      </c>
      <c r="Q239" s="1" t="s">
        <v>1179</v>
      </c>
      <c r="R239" s="1" t="s">
        <v>77</v>
      </c>
      <c r="S239" s="1" t="s">
        <v>27</v>
      </c>
      <c r="T239" s="1" t="s">
        <v>151</v>
      </c>
      <c r="U239" s="3">
        <v>20</v>
      </c>
      <c r="V239" s="3">
        <v>10</v>
      </c>
      <c r="W239" s="1">
        <v>40</v>
      </c>
      <c r="X239" s="1" t="s">
        <v>1180</v>
      </c>
      <c r="Y239" s="1" t="s">
        <v>68</v>
      </c>
      <c r="Z239" s="1">
        <v>9</v>
      </c>
      <c r="AA239" s="1" t="s">
        <v>1181</v>
      </c>
      <c r="AC239" s="1" t="s">
        <v>1182</v>
      </c>
    </row>
    <row r="240" spans="1:30" ht="22" customHeight="1">
      <c r="A240" s="1">
        <v>238</v>
      </c>
      <c r="B240" s="4" t="s">
        <v>0</v>
      </c>
      <c r="C240" s="11">
        <v>28</v>
      </c>
      <c r="D240" s="1">
        <v>8</v>
      </c>
      <c r="E240" s="1">
        <v>80</v>
      </c>
      <c r="F240" s="1">
        <v>8</v>
      </c>
      <c r="G240" s="1">
        <v>15</v>
      </c>
      <c r="H240" s="1" t="s">
        <v>90</v>
      </c>
      <c r="I240" s="1">
        <v>0</v>
      </c>
      <c r="J240" s="1" t="s">
        <v>131</v>
      </c>
      <c r="K240" s="1" t="s">
        <v>3433</v>
      </c>
      <c r="L240" s="1">
        <v>0</v>
      </c>
      <c r="M240" s="1" t="s">
        <v>164</v>
      </c>
      <c r="N240" s="1" t="s">
        <v>164</v>
      </c>
      <c r="O240" s="1" t="s">
        <v>164</v>
      </c>
      <c r="R240" s="1" t="s">
        <v>53</v>
      </c>
      <c r="S240" s="1" t="s">
        <v>3680</v>
      </c>
      <c r="T240" s="1" t="s">
        <v>66</v>
      </c>
      <c r="U240" s="3">
        <v>15</v>
      </c>
      <c r="V240" s="3">
        <v>5</v>
      </c>
      <c r="W240" s="1">
        <v>20</v>
      </c>
      <c r="X240" s="1" t="s">
        <v>1183</v>
      </c>
      <c r="Y240" s="1" t="s">
        <v>58</v>
      </c>
      <c r="Z240" s="1">
        <v>10</v>
      </c>
      <c r="AA240" s="1" t="s">
        <v>1184</v>
      </c>
      <c r="AB240" s="1" t="s">
        <v>1185</v>
      </c>
    </row>
    <row r="241" spans="1:30" ht="22" customHeight="1">
      <c r="A241" s="1">
        <v>239</v>
      </c>
      <c r="B241" s="4" t="s">
        <v>0</v>
      </c>
      <c r="C241" s="11">
        <v>31</v>
      </c>
      <c r="D241" s="1">
        <v>8</v>
      </c>
      <c r="E241" s="1">
        <v>10</v>
      </c>
      <c r="F241" s="1">
        <v>10</v>
      </c>
      <c r="G241" s="1">
        <v>8</v>
      </c>
      <c r="H241" s="1" t="s">
        <v>95</v>
      </c>
      <c r="I241" s="1">
        <v>0</v>
      </c>
      <c r="J241" s="1" t="s">
        <v>3779</v>
      </c>
      <c r="K241" s="1" t="s">
        <v>3431</v>
      </c>
      <c r="L241" s="1">
        <v>1</v>
      </c>
      <c r="M241" s="1" t="s">
        <v>3498</v>
      </c>
      <c r="N241" s="1" t="s">
        <v>3528</v>
      </c>
      <c r="O241" s="1" t="s">
        <v>3592</v>
      </c>
      <c r="P241" s="1">
        <v>3</v>
      </c>
      <c r="R241" s="1" t="s">
        <v>53</v>
      </c>
      <c r="S241" s="1" t="s">
        <v>3698</v>
      </c>
      <c r="T241" s="1" t="s">
        <v>66</v>
      </c>
      <c r="U241" s="3">
        <v>6</v>
      </c>
      <c r="V241" s="3">
        <v>5</v>
      </c>
      <c r="W241" s="1">
        <v>12</v>
      </c>
      <c r="X241" s="1" t="s">
        <v>1186</v>
      </c>
      <c r="Y241" s="1" t="s">
        <v>58</v>
      </c>
      <c r="Z241" s="1">
        <v>10</v>
      </c>
      <c r="AA241" s="1" t="s">
        <v>1187</v>
      </c>
      <c r="AB241" s="1" t="s">
        <v>1188</v>
      </c>
      <c r="AC241" s="2" t="s">
        <v>1189</v>
      </c>
    </row>
    <row r="242" spans="1:30" ht="22" customHeight="1">
      <c r="A242" s="1">
        <v>388</v>
      </c>
      <c r="B242" s="4" t="s">
        <v>3747</v>
      </c>
      <c r="C242" s="11">
        <v>31</v>
      </c>
      <c r="D242" s="1">
        <v>6</v>
      </c>
      <c r="E242" s="1">
        <v>140</v>
      </c>
      <c r="F242" s="1">
        <v>5</v>
      </c>
      <c r="G242" s="1">
        <v>4</v>
      </c>
      <c r="H242" s="1" t="s">
        <v>61</v>
      </c>
      <c r="I242" s="1">
        <v>1</v>
      </c>
      <c r="K242" s="1" t="s">
        <v>164</v>
      </c>
      <c r="L242" s="1">
        <v>1</v>
      </c>
      <c r="M242" s="1" t="s">
        <v>3502</v>
      </c>
      <c r="N242" s="1" t="s">
        <v>3528</v>
      </c>
      <c r="O242" s="1" t="s">
        <v>3624</v>
      </c>
      <c r="P242" s="1">
        <v>3</v>
      </c>
      <c r="Q242" s="1" t="s">
        <v>1852</v>
      </c>
      <c r="R242" s="1" t="s">
        <v>53</v>
      </c>
      <c r="S242" s="1" t="s">
        <v>3691</v>
      </c>
      <c r="T242" s="1" t="s">
        <v>66</v>
      </c>
      <c r="U242" s="3">
        <v>5</v>
      </c>
      <c r="V242" s="3">
        <v>5</v>
      </c>
      <c r="W242" s="1">
        <v>10</v>
      </c>
      <c r="X242" s="1" t="s">
        <v>1853</v>
      </c>
      <c r="Y242" s="1" t="s">
        <v>68</v>
      </c>
      <c r="Z242" s="1">
        <v>7</v>
      </c>
      <c r="AA242" s="1" t="s">
        <v>1854</v>
      </c>
      <c r="AD242" s="1">
        <v>1</v>
      </c>
    </row>
    <row r="243" spans="1:30" ht="22" customHeight="1">
      <c r="A243" s="1">
        <v>241</v>
      </c>
      <c r="B243" s="4" t="s">
        <v>3753</v>
      </c>
      <c r="C243" s="11">
        <v>31</v>
      </c>
      <c r="D243" s="1">
        <v>7</v>
      </c>
      <c r="E243" s="1">
        <v>60</v>
      </c>
      <c r="F243" s="1">
        <v>14</v>
      </c>
      <c r="G243" s="1">
        <v>2</v>
      </c>
      <c r="H243" s="1" t="s">
        <v>47</v>
      </c>
      <c r="I243" s="1">
        <v>1</v>
      </c>
      <c r="J243" s="1" t="s">
        <v>378</v>
      </c>
      <c r="K243" s="1" t="s">
        <v>3458</v>
      </c>
      <c r="L243" s="1">
        <v>1</v>
      </c>
      <c r="M243" s="1" t="s">
        <v>3489</v>
      </c>
      <c r="N243" s="1" t="s">
        <v>3527</v>
      </c>
      <c r="O243" s="1" t="s">
        <v>3585</v>
      </c>
      <c r="P243" s="1">
        <v>6</v>
      </c>
      <c r="Q243" s="1" t="s">
        <v>1197</v>
      </c>
      <c r="R243" s="1" t="s">
        <v>77</v>
      </c>
      <c r="S243" s="1" t="s">
        <v>33</v>
      </c>
      <c r="U243" s="3">
        <v>0</v>
      </c>
      <c r="Y243" s="1" t="s">
        <v>68</v>
      </c>
      <c r="Z243" s="1">
        <v>10</v>
      </c>
      <c r="AA243" s="2" t="s">
        <v>1198</v>
      </c>
      <c r="AB243" s="1" t="s">
        <v>1199</v>
      </c>
      <c r="AC243" s="1" t="s">
        <v>1200</v>
      </c>
    </row>
    <row r="244" spans="1:30" ht="22" customHeight="1">
      <c r="A244" s="1">
        <v>242</v>
      </c>
      <c r="B244" s="4" t="s">
        <v>1</v>
      </c>
      <c r="C244" s="11">
        <v>51</v>
      </c>
      <c r="D244" s="1">
        <v>8</v>
      </c>
      <c r="E244" s="1">
        <v>0</v>
      </c>
      <c r="F244" s="1">
        <v>12</v>
      </c>
      <c r="G244" s="1">
        <v>15</v>
      </c>
      <c r="H244" s="1" t="s">
        <v>47</v>
      </c>
      <c r="I244" s="1">
        <v>0</v>
      </c>
      <c r="J244" s="1" t="s">
        <v>91</v>
      </c>
      <c r="K244" s="1" t="s">
        <v>3459</v>
      </c>
      <c r="L244" s="1">
        <v>1</v>
      </c>
      <c r="M244" s="1" t="s">
        <v>2100</v>
      </c>
      <c r="N244" s="1" t="s">
        <v>3552</v>
      </c>
      <c r="O244" s="1" t="s">
        <v>3586</v>
      </c>
      <c r="P244" s="1">
        <v>20</v>
      </c>
      <c r="Q244" s="1" t="s">
        <v>1203</v>
      </c>
      <c r="R244" s="1" t="s">
        <v>53</v>
      </c>
      <c r="S244" s="1" t="s">
        <v>3672</v>
      </c>
      <c r="T244" s="1" t="s">
        <v>66</v>
      </c>
      <c r="U244" s="3">
        <v>6</v>
      </c>
      <c r="V244" s="3">
        <v>6</v>
      </c>
      <c r="W244" s="1">
        <v>8</v>
      </c>
      <c r="X244" s="1" t="s">
        <v>1204</v>
      </c>
      <c r="Y244" s="1" t="s">
        <v>58</v>
      </c>
      <c r="Z244" s="1">
        <v>8</v>
      </c>
      <c r="AA244" s="1" t="s">
        <v>1205</v>
      </c>
      <c r="AB244" s="1" t="s">
        <v>1206</v>
      </c>
      <c r="AC244" s="1" t="s">
        <v>1207</v>
      </c>
    </row>
    <row r="245" spans="1:30" ht="22" customHeight="1">
      <c r="A245" s="1">
        <v>243</v>
      </c>
      <c r="B245" s="4" t="s">
        <v>2</v>
      </c>
      <c r="C245" s="11">
        <v>25</v>
      </c>
      <c r="D245" s="1">
        <v>7</v>
      </c>
      <c r="E245" s="1">
        <v>40</v>
      </c>
      <c r="F245" s="1">
        <v>9</v>
      </c>
      <c r="G245" s="1">
        <v>4</v>
      </c>
      <c r="H245" s="1" t="s">
        <v>124</v>
      </c>
      <c r="I245" s="1">
        <v>1</v>
      </c>
      <c r="J245" s="1" t="s">
        <v>62</v>
      </c>
      <c r="K245" s="1" t="s">
        <v>3433</v>
      </c>
      <c r="L245" s="1">
        <v>1</v>
      </c>
      <c r="M245" s="1" t="s">
        <v>3492</v>
      </c>
      <c r="N245" s="1" t="s">
        <v>3553</v>
      </c>
      <c r="O245" s="1" t="s">
        <v>3591</v>
      </c>
      <c r="P245" s="1">
        <v>1</v>
      </c>
      <c r="Q245" s="1" t="s">
        <v>1209</v>
      </c>
      <c r="R245" s="1" t="s">
        <v>352</v>
      </c>
      <c r="S245" s="1" t="s">
        <v>3672</v>
      </c>
      <c r="T245" s="1" t="s">
        <v>66</v>
      </c>
      <c r="U245" s="3">
        <v>20</v>
      </c>
      <c r="V245" s="3">
        <v>5</v>
      </c>
      <c r="W245" s="1">
        <v>5</v>
      </c>
      <c r="X245" s="1" t="s">
        <v>1210</v>
      </c>
      <c r="Y245" s="1" t="s">
        <v>58</v>
      </c>
      <c r="Z245" s="1">
        <v>10</v>
      </c>
      <c r="AA245" s="1" t="s">
        <v>1211</v>
      </c>
      <c r="AB245" s="1" t="s">
        <v>1212</v>
      </c>
      <c r="AC245" s="1" t="s">
        <v>1213</v>
      </c>
    </row>
    <row r="246" spans="1:30" ht="22" customHeight="1">
      <c r="A246" s="1">
        <v>244</v>
      </c>
      <c r="B246" s="4" t="s">
        <v>3762</v>
      </c>
      <c r="C246" s="11">
        <v>50</v>
      </c>
      <c r="D246" s="1">
        <v>5</v>
      </c>
      <c r="E246" s="1">
        <v>3</v>
      </c>
      <c r="F246" s="1">
        <v>9</v>
      </c>
      <c r="G246" s="1">
        <v>12</v>
      </c>
      <c r="H246" s="1" t="s">
        <v>214</v>
      </c>
      <c r="I246" s="1">
        <v>0</v>
      </c>
      <c r="J246" s="1" t="s">
        <v>62</v>
      </c>
      <c r="K246" s="1" t="s">
        <v>3431</v>
      </c>
      <c r="L246" s="1">
        <v>1</v>
      </c>
      <c r="M246" s="1" t="s">
        <v>3496</v>
      </c>
      <c r="N246" s="1" t="s">
        <v>3532</v>
      </c>
      <c r="O246" s="1" t="s">
        <v>3603</v>
      </c>
      <c r="P246" s="1">
        <v>20</v>
      </c>
      <c r="Q246" s="1" t="s">
        <v>1214</v>
      </c>
      <c r="R246" s="1" t="s">
        <v>65</v>
      </c>
      <c r="S246" s="1" t="s">
        <v>1215</v>
      </c>
      <c r="T246" s="1" t="s">
        <v>54</v>
      </c>
      <c r="U246" s="3">
        <v>6</v>
      </c>
      <c r="V246" s="3">
        <v>8</v>
      </c>
      <c r="W246" s="1">
        <v>15</v>
      </c>
      <c r="X246" s="1" t="s">
        <v>1216</v>
      </c>
      <c r="Y246" s="1" t="s">
        <v>68</v>
      </c>
      <c r="Z246" s="1">
        <v>10</v>
      </c>
      <c r="AA246" s="1" t="s">
        <v>1217</v>
      </c>
      <c r="AB246" s="1" t="s">
        <v>1218</v>
      </c>
      <c r="AC246" s="1" t="s">
        <v>1219</v>
      </c>
    </row>
    <row r="247" spans="1:30" ht="22" customHeight="1">
      <c r="A247" s="1">
        <v>245</v>
      </c>
      <c r="B247" s="4" t="s">
        <v>1</v>
      </c>
      <c r="C247" s="11">
        <v>35</v>
      </c>
      <c r="D247" s="1">
        <v>6</v>
      </c>
      <c r="E247" s="1">
        <v>0</v>
      </c>
      <c r="F247" s="1">
        <v>12</v>
      </c>
      <c r="G247" s="1">
        <v>5</v>
      </c>
      <c r="H247" s="1" t="s">
        <v>47</v>
      </c>
      <c r="I247" s="1">
        <v>1</v>
      </c>
      <c r="J247" s="1" t="s">
        <v>91</v>
      </c>
      <c r="K247" s="1" t="s">
        <v>3433</v>
      </c>
      <c r="L247" s="1">
        <v>1</v>
      </c>
      <c r="M247" s="1" t="s">
        <v>3497</v>
      </c>
      <c r="N247" s="1" t="s">
        <v>3528</v>
      </c>
      <c r="O247" s="1" t="s">
        <v>3586</v>
      </c>
      <c r="P247" s="1">
        <v>10</v>
      </c>
      <c r="Q247" s="1" t="s">
        <v>1220</v>
      </c>
      <c r="R247" s="1" t="s">
        <v>77</v>
      </c>
      <c r="S247" s="1" t="s">
        <v>30</v>
      </c>
      <c r="T247" s="1" t="s">
        <v>54</v>
      </c>
      <c r="U247" s="3">
        <v>6</v>
      </c>
      <c r="V247" s="3">
        <v>6</v>
      </c>
      <c r="W247" s="1">
        <v>20</v>
      </c>
      <c r="X247" s="1" t="s">
        <v>1221</v>
      </c>
      <c r="Y247" s="1" t="s">
        <v>366</v>
      </c>
      <c r="Z247" s="1">
        <v>10</v>
      </c>
      <c r="AA247" s="1" t="s">
        <v>1222</v>
      </c>
      <c r="AB247" s="1" t="s">
        <v>1223</v>
      </c>
    </row>
    <row r="248" spans="1:30" ht="22" customHeight="1">
      <c r="A248" s="1">
        <v>246</v>
      </c>
      <c r="B248" s="4" t="s">
        <v>3747</v>
      </c>
      <c r="C248" s="11">
        <v>31</v>
      </c>
      <c r="D248" s="1">
        <v>7</v>
      </c>
      <c r="E248" s="1">
        <v>80</v>
      </c>
      <c r="F248" s="1">
        <v>9</v>
      </c>
      <c r="G248" s="1">
        <v>10</v>
      </c>
      <c r="H248" s="1" t="s">
        <v>47</v>
      </c>
      <c r="I248" s="1">
        <v>1</v>
      </c>
      <c r="J248" s="1" t="s">
        <v>48</v>
      </c>
      <c r="K248" s="1" t="s">
        <v>3431</v>
      </c>
      <c r="L248" s="1">
        <v>1</v>
      </c>
      <c r="M248" s="1" t="s">
        <v>3502</v>
      </c>
      <c r="N248" s="1" t="s">
        <v>3554</v>
      </c>
      <c r="O248" s="1" t="s">
        <v>3623</v>
      </c>
      <c r="P248" s="1">
        <v>4</v>
      </c>
      <c r="Q248" s="1" t="s">
        <v>1226</v>
      </c>
      <c r="R248" s="1" t="s">
        <v>77</v>
      </c>
      <c r="S248" s="1" t="s">
        <v>33</v>
      </c>
      <c r="U248" s="3">
        <v>0</v>
      </c>
      <c r="Y248" s="1" t="s">
        <v>68</v>
      </c>
      <c r="Z248" s="1">
        <v>10</v>
      </c>
      <c r="AA248" s="1" t="s">
        <v>1227</v>
      </c>
      <c r="AB248" s="1" t="s">
        <v>1228</v>
      </c>
      <c r="AC248" s="1" t="s">
        <v>1229</v>
      </c>
    </row>
    <row r="249" spans="1:30" ht="22" customHeight="1">
      <c r="A249" s="1">
        <v>247</v>
      </c>
      <c r="B249" s="4" t="s">
        <v>0</v>
      </c>
      <c r="C249" s="11">
        <v>34</v>
      </c>
      <c r="D249" s="1">
        <v>8</v>
      </c>
      <c r="E249" s="1">
        <v>30</v>
      </c>
      <c r="F249" s="1">
        <v>10</v>
      </c>
      <c r="G249" s="1">
        <v>3</v>
      </c>
      <c r="H249" s="1" t="s">
        <v>90</v>
      </c>
      <c r="I249" s="1">
        <v>0</v>
      </c>
      <c r="J249" s="1" t="s">
        <v>48</v>
      </c>
      <c r="K249" s="1" t="s">
        <v>3432</v>
      </c>
      <c r="L249" s="1">
        <v>1</v>
      </c>
      <c r="M249" s="1" t="s">
        <v>3502</v>
      </c>
      <c r="N249" s="1" t="s">
        <v>3528</v>
      </c>
      <c r="O249" s="1" t="s">
        <v>3609</v>
      </c>
      <c r="P249" s="1">
        <v>6</v>
      </c>
      <c r="Q249" s="1" t="s">
        <v>1230</v>
      </c>
      <c r="R249" s="1" t="s">
        <v>77</v>
      </c>
      <c r="S249" s="1" t="s">
        <v>3695</v>
      </c>
      <c r="T249" s="1" t="s">
        <v>66</v>
      </c>
      <c r="U249" s="3">
        <v>10</v>
      </c>
      <c r="V249" s="3">
        <v>10</v>
      </c>
      <c r="W249" s="1">
        <v>30</v>
      </c>
      <c r="X249" s="1" t="s">
        <v>1231</v>
      </c>
      <c r="Y249" s="1" t="s">
        <v>68</v>
      </c>
      <c r="Z249" s="1">
        <v>10</v>
      </c>
      <c r="AA249" s="1" t="s">
        <v>1232</v>
      </c>
    </row>
    <row r="250" spans="1:30" ht="22" customHeight="1">
      <c r="A250" s="1">
        <v>248</v>
      </c>
      <c r="B250" s="4" t="s">
        <v>3772</v>
      </c>
      <c r="C250" s="11">
        <v>35</v>
      </c>
      <c r="D250" s="1">
        <v>6</v>
      </c>
      <c r="E250" s="1">
        <v>2</v>
      </c>
      <c r="F250" s="1">
        <v>10</v>
      </c>
      <c r="G250" s="1">
        <v>5</v>
      </c>
      <c r="H250" s="1" t="s">
        <v>47</v>
      </c>
      <c r="I250" s="1">
        <v>0</v>
      </c>
      <c r="J250" s="1" t="s">
        <v>48</v>
      </c>
      <c r="K250" s="1" t="s">
        <v>3430</v>
      </c>
      <c r="L250" s="1">
        <v>0</v>
      </c>
      <c r="M250" s="1" t="s">
        <v>164</v>
      </c>
      <c r="N250" s="1" t="s">
        <v>164</v>
      </c>
      <c r="O250" s="1" t="s">
        <v>164</v>
      </c>
      <c r="R250" s="1" t="s">
        <v>53</v>
      </c>
      <c r="S250" s="1" t="s">
        <v>27</v>
      </c>
      <c r="T250" s="1" t="s">
        <v>78</v>
      </c>
      <c r="U250" s="3">
        <v>6</v>
      </c>
      <c r="V250" s="3">
        <v>8</v>
      </c>
      <c r="W250" s="1">
        <v>80</v>
      </c>
      <c r="X250" s="1" t="s">
        <v>1233</v>
      </c>
      <c r="Y250" s="1" t="s">
        <v>181</v>
      </c>
      <c r="Z250" s="1">
        <v>10</v>
      </c>
      <c r="AA250" s="1" t="s">
        <v>1234</v>
      </c>
      <c r="AB250" s="1" t="s">
        <v>1235</v>
      </c>
    </row>
    <row r="251" spans="1:30" ht="22" customHeight="1">
      <c r="A251" s="1">
        <v>249</v>
      </c>
      <c r="B251" s="4" t="s">
        <v>3750</v>
      </c>
      <c r="C251" s="11">
        <v>27</v>
      </c>
      <c r="D251" s="1">
        <v>10</v>
      </c>
      <c r="E251" s="1">
        <v>60</v>
      </c>
      <c r="F251" s="1">
        <v>8</v>
      </c>
      <c r="G251" s="1">
        <v>0</v>
      </c>
      <c r="H251" s="1" t="s">
        <v>82</v>
      </c>
      <c r="I251" s="1">
        <v>0</v>
      </c>
      <c r="K251" s="1" t="s">
        <v>3460</v>
      </c>
      <c r="L251" s="1">
        <v>0</v>
      </c>
      <c r="M251" s="1" t="s">
        <v>164</v>
      </c>
      <c r="N251" s="1" t="s">
        <v>164</v>
      </c>
      <c r="O251" s="1" t="s">
        <v>164</v>
      </c>
      <c r="R251" s="1" t="s">
        <v>77</v>
      </c>
      <c r="S251" s="1" t="s">
        <v>30</v>
      </c>
      <c r="T251" s="1" t="s">
        <v>78</v>
      </c>
      <c r="U251" s="3">
        <v>5</v>
      </c>
      <c r="V251" s="3">
        <v>6</v>
      </c>
      <c r="W251" s="1">
        <v>10</v>
      </c>
      <c r="X251" s="1" t="s">
        <v>1238</v>
      </c>
      <c r="Y251" s="1" t="s">
        <v>58</v>
      </c>
      <c r="Z251" s="1">
        <v>10</v>
      </c>
      <c r="AA251" s="1" t="s">
        <v>1239</v>
      </c>
      <c r="AB251" s="1" t="s">
        <v>1240</v>
      </c>
      <c r="AC251" s="1" t="s">
        <v>1241</v>
      </c>
    </row>
    <row r="252" spans="1:30" ht="22" customHeight="1">
      <c r="A252" s="1">
        <v>250</v>
      </c>
      <c r="B252" s="4" t="s">
        <v>3753</v>
      </c>
      <c r="C252" s="11">
        <v>24</v>
      </c>
      <c r="D252" s="1">
        <v>8</v>
      </c>
      <c r="E252" s="1">
        <v>30</v>
      </c>
      <c r="F252" s="1">
        <v>8</v>
      </c>
      <c r="G252" s="1">
        <v>15</v>
      </c>
      <c r="H252" s="1" t="s">
        <v>90</v>
      </c>
      <c r="I252" s="1">
        <v>1</v>
      </c>
      <c r="J252" s="1" t="s">
        <v>62</v>
      </c>
      <c r="K252" s="1" t="s">
        <v>3430</v>
      </c>
      <c r="L252" s="1">
        <v>1</v>
      </c>
      <c r="M252" s="1" t="s">
        <v>3496</v>
      </c>
      <c r="N252" s="1" t="s">
        <v>3533</v>
      </c>
      <c r="O252" s="1" t="s">
        <v>3586</v>
      </c>
      <c r="P252" s="1">
        <v>2</v>
      </c>
      <c r="Q252" s="1" t="s">
        <v>1242</v>
      </c>
      <c r="R252" s="1" t="s">
        <v>352</v>
      </c>
      <c r="S252" s="1" t="s">
        <v>3680</v>
      </c>
      <c r="T252" s="1" t="s">
        <v>78</v>
      </c>
      <c r="U252" s="3">
        <v>15</v>
      </c>
      <c r="V252" s="3">
        <v>10</v>
      </c>
      <c r="W252" s="1">
        <v>120</v>
      </c>
      <c r="X252" s="1" t="s">
        <v>1243</v>
      </c>
      <c r="Y252" s="1" t="s">
        <v>68</v>
      </c>
      <c r="Z252" s="1">
        <v>10</v>
      </c>
      <c r="AA252" s="1" t="s">
        <v>1244</v>
      </c>
      <c r="AB252" s="1" t="s">
        <v>1245</v>
      </c>
      <c r="AC252" s="1" t="s">
        <v>1246</v>
      </c>
    </row>
    <row r="253" spans="1:30" ht="22" customHeight="1">
      <c r="A253" s="1">
        <v>251</v>
      </c>
      <c r="B253" s="4" t="s">
        <v>3750</v>
      </c>
      <c r="C253" s="11">
        <v>38</v>
      </c>
      <c r="D253" s="1">
        <v>8</v>
      </c>
      <c r="E253" s="1">
        <v>60</v>
      </c>
      <c r="F253" s="1">
        <v>10</v>
      </c>
      <c r="G253" s="1">
        <v>60</v>
      </c>
      <c r="H253" s="1" t="s">
        <v>47</v>
      </c>
      <c r="I253" s="1">
        <v>0</v>
      </c>
      <c r="J253" s="1" t="s">
        <v>48</v>
      </c>
      <c r="K253" s="1" t="s">
        <v>3430</v>
      </c>
      <c r="L253" s="1">
        <v>1</v>
      </c>
      <c r="M253" s="1" t="s">
        <v>3502</v>
      </c>
      <c r="N253" s="1" t="s">
        <v>3527</v>
      </c>
      <c r="O253" s="1" t="s">
        <v>3586</v>
      </c>
      <c r="P253" s="1">
        <v>14</v>
      </c>
      <c r="R253" s="1" t="s">
        <v>77</v>
      </c>
      <c r="S253" s="1" t="s">
        <v>30</v>
      </c>
      <c r="T253" s="1" t="s">
        <v>54</v>
      </c>
      <c r="U253" s="3">
        <v>4</v>
      </c>
      <c r="V253" s="3">
        <v>4</v>
      </c>
      <c r="W253" s="1">
        <v>8</v>
      </c>
      <c r="X253" s="1" t="s">
        <v>1247</v>
      </c>
      <c r="Y253" s="1" t="s">
        <v>1248</v>
      </c>
      <c r="Z253" s="1">
        <v>10</v>
      </c>
      <c r="AA253" s="1" t="s">
        <v>1249</v>
      </c>
      <c r="AB253" s="1" t="s">
        <v>417</v>
      </c>
    </row>
    <row r="254" spans="1:30" ht="22" customHeight="1">
      <c r="A254" s="1">
        <v>252</v>
      </c>
      <c r="B254" s="4" t="s">
        <v>3753</v>
      </c>
      <c r="C254" s="11">
        <v>48</v>
      </c>
      <c r="D254" s="1">
        <v>8</v>
      </c>
      <c r="E254" s="1">
        <v>0</v>
      </c>
      <c r="F254" s="1">
        <v>12</v>
      </c>
      <c r="G254" s="1">
        <v>12</v>
      </c>
      <c r="H254" s="1" t="s">
        <v>214</v>
      </c>
      <c r="I254" s="1">
        <v>0</v>
      </c>
      <c r="J254" s="1" t="s">
        <v>62</v>
      </c>
      <c r="K254" s="1" t="s">
        <v>3433</v>
      </c>
      <c r="L254" s="1">
        <v>0</v>
      </c>
      <c r="M254" s="1" t="s">
        <v>164</v>
      </c>
      <c r="N254" s="1" t="s">
        <v>164</v>
      </c>
      <c r="O254" s="1" t="s">
        <v>164</v>
      </c>
      <c r="R254" s="1" t="s">
        <v>77</v>
      </c>
      <c r="S254" s="1" t="s">
        <v>30</v>
      </c>
      <c r="T254" s="1" t="s">
        <v>66</v>
      </c>
      <c r="U254" s="3">
        <v>6</v>
      </c>
      <c r="V254" s="3">
        <v>40</v>
      </c>
      <c r="W254" s="1">
        <v>40</v>
      </c>
      <c r="X254" s="1" t="s">
        <v>1250</v>
      </c>
      <c r="Y254" s="1" t="s">
        <v>68</v>
      </c>
      <c r="Z254" s="1">
        <v>10</v>
      </c>
      <c r="AA254" s="1" t="s">
        <v>1251</v>
      </c>
      <c r="AB254" s="1" t="s">
        <v>1252</v>
      </c>
      <c r="AC254" s="1" t="s">
        <v>1253</v>
      </c>
    </row>
    <row r="255" spans="1:30" ht="22" customHeight="1">
      <c r="A255" s="1">
        <v>253</v>
      </c>
      <c r="B255" s="4" t="s">
        <v>3753</v>
      </c>
      <c r="C255" s="11">
        <v>32</v>
      </c>
      <c r="D255" s="1">
        <v>7</v>
      </c>
      <c r="E255" s="1">
        <v>0</v>
      </c>
      <c r="F255" s="1">
        <v>5</v>
      </c>
      <c r="G255" s="1">
        <v>18</v>
      </c>
      <c r="H255" s="1" t="s">
        <v>112</v>
      </c>
      <c r="I255" s="1">
        <v>1</v>
      </c>
      <c r="J255" s="1" t="s">
        <v>48</v>
      </c>
      <c r="K255" s="1" t="s">
        <v>3461</v>
      </c>
      <c r="L255" s="1">
        <v>1</v>
      </c>
      <c r="M255" s="1" t="s">
        <v>3514</v>
      </c>
      <c r="N255" s="1" t="s">
        <v>3555</v>
      </c>
      <c r="O255" s="1" t="s">
        <v>3587</v>
      </c>
      <c r="P255" s="1">
        <v>12</v>
      </c>
      <c r="Q255" s="1" t="s">
        <v>1257</v>
      </c>
      <c r="R255" s="1" t="s">
        <v>352</v>
      </c>
      <c r="S255" s="1" t="s">
        <v>27</v>
      </c>
      <c r="T255" s="1" t="s">
        <v>78</v>
      </c>
      <c r="U255" s="3">
        <v>12</v>
      </c>
      <c r="V255" s="3">
        <v>6</v>
      </c>
      <c r="W255" s="1">
        <v>14</v>
      </c>
      <c r="X255" s="1" t="s">
        <v>1258</v>
      </c>
      <c r="Y255" s="1" t="s">
        <v>68</v>
      </c>
      <c r="Z255" s="1">
        <v>8</v>
      </c>
      <c r="AA255" s="1" t="s">
        <v>1259</v>
      </c>
      <c r="AB255" s="1" t="s">
        <v>1260</v>
      </c>
      <c r="AC255" s="1" t="s">
        <v>1261</v>
      </c>
    </row>
    <row r="256" spans="1:30" ht="22" customHeight="1">
      <c r="A256" s="1">
        <v>254</v>
      </c>
      <c r="B256" s="4" t="s">
        <v>3759</v>
      </c>
      <c r="C256" s="11">
        <v>26</v>
      </c>
      <c r="D256" s="1">
        <v>7</v>
      </c>
      <c r="E256" s="1">
        <v>0</v>
      </c>
      <c r="F256" s="1">
        <v>13</v>
      </c>
      <c r="G256" s="1">
        <v>10</v>
      </c>
      <c r="H256" s="1" t="s">
        <v>82</v>
      </c>
      <c r="I256" s="1">
        <v>1</v>
      </c>
      <c r="J256" s="1" t="s">
        <v>62</v>
      </c>
      <c r="K256" s="1" t="s">
        <v>3433</v>
      </c>
      <c r="L256" s="1">
        <v>1</v>
      </c>
      <c r="M256" s="1" t="s">
        <v>3502</v>
      </c>
      <c r="N256" s="1" t="s">
        <v>3528</v>
      </c>
      <c r="O256" s="1" t="s">
        <v>3586</v>
      </c>
      <c r="P256" s="1">
        <v>2</v>
      </c>
      <c r="Q256" s="1" t="s">
        <v>1262</v>
      </c>
      <c r="R256" s="1" t="s">
        <v>53</v>
      </c>
      <c r="S256" s="1" t="s">
        <v>30</v>
      </c>
      <c r="T256" s="1" t="s">
        <v>78</v>
      </c>
      <c r="U256" s="3">
        <v>4</v>
      </c>
      <c r="V256" s="3">
        <v>4</v>
      </c>
      <c r="W256" s="1">
        <v>5</v>
      </c>
      <c r="X256" s="1" t="s">
        <v>1263</v>
      </c>
      <c r="Y256" s="1" t="s">
        <v>68</v>
      </c>
      <c r="Z256" s="1">
        <v>10</v>
      </c>
      <c r="AA256" s="1" t="s">
        <v>1264</v>
      </c>
      <c r="AB256" s="1" t="s">
        <v>1265</v>
      </c>
      <c r="AC256" s="1" t="s">
        <v>1266</v>
      </c>
    </row>
    <row r="257" spans="1:30" ht="22" customHeight="1">
      <c r="A257" s="1">
        <v>255</v>
      </c>
      <c r="B257" s="4" t="s">
        <v>3755</v>
      </c>
      <c r="C257" s="11">
        <v>41</v>
      </c>
      <c r="D257" s="1">
        <v>6</v>
      </c>
      <c r="E257" s="1">
        <v>45</v>
      </c>
      <c r="F257" s="1">
        <v>5</v>
      </c>
      <c r="G257" s="1">
        <v>5</v>
      </c>
      <c r="H257" s="1" t="s">
        <v>292</v>
      </c>
      <c r="I257" s="1">
        <v>1</v>
      </c>
      <c r="J257" s="1" t="s">
        <v>62</v>
      </c>
      <c r="K257" s="1" t="s">
        <v>3430</v>
      </c>
      <c r="L257" s="1">
        <v>1</v>
      </c>
      <c r="M257" s="1" t="s">
        <v>3494</v>
      </c>
      <c r="N257" s="1" t="s">
        <v>3528</v>
      </c>
      <c r="O257" s="1" t="s">
        <v>3590</v>
      </c>
      <c r="P257" s="1">
        <v>8</v>
      </c>
      <c r="Q257" s="1" t="s">
        <v>1267</v>
      </c>
      <c r="R257" s="1" t="s">
        <v>77</v>
      </c>
      <c r="S257" s="1" t="s">
        <v>30</v>
      </c>
      <c r="T257" s="1" t="s">
        <v>542</v>
      </c>
      <c r="U257" s="3">
        <v>6</v>
      </c>
      <c r="V257" s="3">
        <v>4</v>
      </c>
      <c r="W257" s="1">
        <v>5</v>
      </c>
      <c r="X257" s="1" t="s">
        <v>1268</v>
      </c>
      <c r="Y257" s="1" t="s">
        <v>68</v>
      </c>
      <c r="Z257" s="1">
        <v>10</v>
      </c>
      <c r="AA257" s="1" t="s">
        <v>1269</v>
      </c>
      <c r="AB257" s="1" t="s">
        <v>1270</v>
      </c>
      <c r="AC257" s="1" t="s">
        <v>1271</v>
      </c>
    </row>
    <row r="258" spans="1:30" ht="22" customHeight="1">
      <c r="A258" s="1">
        <v>256</v>
      </c>
      <c r="B258" s="4" t="s">
        <v>3747</v>
      </c>
      <c r="C258" s="11">
        <v>51</v>
      </c>
      <c r="D258" s="1">
        <v>8</v>
      </c>
      <c r="E258" s="1">
        <v>0</v>
      </c>
      <c r="F258" s="1">
        <v>8</v>
      </c>
      <c r="G258" s="1">
        <v>50</v>
      </c>
      <c r="H258" s="1" t="s">
        <v>95</v>
      </c>
      <c r="I258" s="1">
        <v>1</v>
      </c>
      <c r="J258" s="1" t="s">
        <v>91</v>
      </c>
      <c r="K258" s="1" t="s">
        <v>3462</v>
      </c>
      <c r="L258" s="1">
        <v>0</v>
      </c>
      <c r="M258" s="1" t="s">
        <v>164</v>
      </c>
      <c r="N258" s="1" t="s">
        <v>164</v>
      </c>
      <c r="O258" s="1" t="s">
        <v>164</v>
      </c>
      <c r="R258" s="1" t="s">
        <v>77</v>
      </c>
      <c r="S258" s="1" t="s">
        <v>3699</v>
      </c>
      <c r="T258" s="1" t="s">
        <v>66</v>
      </c>
      <c r="U258" s="3">
        <v>5</v>
      </c>
      <c r="V258" s="3">
        <v>10</v>
      </c>
      <c r="W258" s="1">
        <v>24</v>
      </c>
      <c r="X258" s="1" t="s">
        <v>1274</v>
      </c>
      <c r="Y258" s="1" t="s">
        <v>181</v>
      </c>
      <c r="Z258" s="1">
        <v>9</v>
      </c>
      <c r="AA258" s="1" t="s">
        <v>1275</v>
      </c>
      <c r="AB258" s="1" t="s">
        <v>1276</v>
      </c>
      <c r="AC258" s="1" t="s">
        <v>1277</v>
      </c>
    </row>
    <row r="259" spans="1:30" ht="22" customHeight="1">
      <c r="A259" s="1">
        <v>257</v>
      </c>
      <c r="B259" s="4" t="s">
        <v>0</v>
      </c>
      <c r="C259" s="11">
        <v>33</v>
      </c>
      <c r="D259" s="1">
        <v>6</v>
      </c>
      <c r="E259" s="1">
        <v>2</v>
      </c>
      <c r="F259" s="1">
        <v>11</v>
      </c>
      <c r="G259" s="1">
        <v>10</v>
      </c>
      <c r="H259" s="1" t="s">
        <v>124</v>
      </c>
      <c r="I259" s="1">
        <v>1</v>
      </c>
      <c r="J259" s="1" t="s">
        <v>91</v>
      </c>
      <c r="K259" s="1" t="s">
        <v>3431</v>
      </c>
      <c r="L259" s="1">
        <v>1</v>
      </c>
      <c r="M259" s="1" t="s">
        <v>3502</v>
      </c>
      <c r="N259" s="1" t="s">
        <v>3539</v>
      </c>
      <c r="O259" s="1" t="s">
        <v>3604</v>
      </c>
      <c r="P259" s="1">
        <v>10</v>
      </c>
      <c r="Q259" s="1" t="s">
        <v>1278</v>
      </c>
      <c r="R259" s="1" t="s">
        <v>77</v>
      </c>
      <c r="S259" s="1" t="s">
        <v>3700</v>
      </c>
      <c r="T259" s="1" t="s">
        <v>66</v>
      </c>
      <c r="U259" s="3">
        <v>2</v>
      </c>
      <c r="V259" s="3">
        <v>1</v>
      </c>
      <c r="W259" s="1">
        <v>3</v>
      </c>
      <c r="X259" s="1" t="s">
        <v>1280</v>
      </c>
      <c r="Y259" s="1" t="s">
        <v>68</v>
      </c>
      <c r="Z259" s="1">
        <v>10</v>
      </c>
      <c r="AA259" s="1" t="s">
        <v>1281</v>
      </c>
      <c r="AB259" s="1" t="s">
        <v>1282</v>
      </c>
      <c r="AC259" s="1" t="s">
        <v>1283</v>
      </c>
    </row>
    <row r="260" spans="1:30" ht="22" customHeight="1">
      <c r="A260" s="1">
        <v>258</v>
      </c>
      <c r="B260" s="4" t="s">
        <v>3747</v>
      </c>
      <c r="C260" s="11">
        <v>36</v>
      </c>
      <c r="D260" s="1">
        <v>7</v>
      </c>
      <c r="E260" s="1">
        <v>15</v>
      </c>
      <c r="F260" s="1">
        <v>3</v>
      </c>
      <c r="G260" s="1">
        <v>12</v>
      </c>
      <c r="H260" s="1" t="s">
        <v>292</v>
      </c>
      <c r="I260" s="1">
        <v>0</v>
      </c>
      <c r="J260" s="1" t="s">
        <v>3779</v>
      </c>
      <c r="K260" s="1" t="s">
        <v>3432</v>
      </c>
      <c r="L260" s="1">
        <v>1</v>
      </c>
      <c r="M260" s="1" t="s">
        <v>3502</v>
      </c>
      <c r="N260" s="1" t="s">
        <v>3528</v>
      </c>
      <c r="O260" s="1" t="s">
        <v>3624</v>
      </c>
      <c r="P260" s="1">
        <v>5</v>
      </c>
      <c r="Q260" s="1" t="s">
        <v>1285</v>
      </c>
      <c r="R260" s="1" t="s">
        <v>77</v>
      </c>
      <c r="S260" s="1" t="s">
        <v>29</v>
      </c>
      <c r="T260" s="1" t="s">
        <v>66</v>
      </c>
      <c r="U260" s="3">
        <v>4</v>
      </c>
      <c r="V260" s="3">
        <v>6</v>
      </c>
      <c r="W260" s="1">
        <v>10</v>
      </c>
      <c r="X260" s="1" t="s">
        <v>1286</v>
      </c>
      <c r="Y260" s="1" t="s">
        <v>68</v>
      </c>
      <c r="Z260" s="1">
        <v>10</v>
      </c>
      <c r="AA260" s="1" t="s">
        <v>1287</v>
      </c>
      <c r="AB260" s="1" t="s">
        <v>1288</v>
      </c>
      <c r="AC260" s="1" t="s">
        <v>1289</v>
      </c>
    </row>
    <row r="261" spans="1:30" ht="22" customHeight="1">
      <c r="A261" s="1">
        <v>411</v>
      </c>
      <c r="B261" s="4" t="s">
        <v>3750</v>
      </c>
      <c r="C261" s="11">
        <v>32</v>
      </c>
      <c r="D261" s="1">
        <v>7</v>
      </c>
      <c r="E261" s="1">
        <v>40</v>
      </c>
      <c r="F261" s="1">
        <v>10</v>
      </c>
      <c r="G261" s="1">
        <v>12</v>
      </c>
      <c r="H261" s="1" t="s">
        <v>61</v>
      </c>
      <c r="I261" s="1">
        <v>0</v>
      </c>
      <c r="J261" s="1" t="s">
        <v>48</v>
      </c>
      <c r="K261" s="1" t="s">
        <v>3431</v>
      </c>
      <c r="L261" s="1">
        <v>1</v>
      </c>
      <c r="M261" s="1" t="s">
        <v>3499</v>
      </c>
      <c r="N261" s="1" t="s">
        <v>3527</v>
      </c>
      <c r="O261" s="1" t="s">
        <v>3602</v>
      </c>
      <c r="P261" s="1">
        <v>3</v>
      </c>
      <c r="Q261" s="1" t="s">
        <v>1947</v>
      </c>
      <c r="R261" s="1" t="s">
        <v>65</v>
      </c>
      <c r="S261" s="1" t="s">
        <v>29</v>
      </c>
      <c r="T261" s="1" t="s">
        <v>54</v>
      </c>
      <c r="U261" s="3">
        <v>4</v>
      </c>
      <c r="V261" s="3">
        <v>3</v>
      </c>
      <c r="W261" s="1">
        <v>5</v>
      </c>
      <c r="X261" s="1" t="s">
        <v>1948</v>
      </c>
      <c r="Y261" s="1" t="s">
        <v>68</v>
      </c>
      <c r="Z261" s="1">
        <v>10</v>
      </c>
      <c r="AA261" s="1" t="s">
        <v>1949</v>
      </c>
      <c r="AB261" s="1" t="s">
        <v>1950</v>
      </c>
      <c r="AD261" s="1">
        <v>1</v>
      </c>
    </row>
    <row r="262" spans="1:30" ht="22" customHeight="1">
      <c r="A262" s="1">
        <v>260</v>
      </c>
      <c r="B262" s="4" t="s">
        <v>4</v>
      </c>
      <c r="C262" s="11">
        <v>39</v>
      </c>
      <c r="D262" s="1">
        <v>6</v>
      </c>
      <c r="E262" s="1">
        <v>90</v>
      </c>
      <c r="F262" s="1">
        <v>5</v>
      </c>
      <c r="G262" s="1">
        <v>5</v>
      </c>
      <c r="H262" s="1" t="s">
        <v>324</v>
      </c>
      <c r="I262" s="1">
        <v>1</v>
      </c>
      <c r="J262" s="1" t="s">
        <v>62</v>
      </c>
      <c r="K262" s="1" t="s">
        <v>3432</v>
      </c>
      <c r="L262" s="1">
        <v>1</v>
      </c>
      <c r="M262" s="1" t="s">
        <v>3489</v>
      </c>
      <c r="N262" s="1" t="s">
        <v>3527</v>
      </c>
      <c r="O262" s="1" t="s">
        <v>3586</v>
      </c>
      <c r="P262" s="1">
        <v>14</v>
      </c>
      <c r="Q262" s="1" t="s">
        <v>855</v>
      </c>
      <c r="R262" s="1" t="s">
        <v>77</v>
      </c>
      <c r="S262" s="1" t="s">
        <v>30</v>
      </c>
      <c r="T262" s="1" t="s">
        <v>66</v>
      </c>
      <c r="U262" s="3">
        <v>3</v>
      </c>
      <c r="V262" s="3">
        <v>2</v>
      </c>
      <c r="W262" s="1">
        <v>60</v>
      </c>
      <c r="X262" s="1" t="s">
        <v>1295</v>
      </c>
      <c r="Y262" s="1" t="s">
        <v>68</v>
      </c>
      <c r="Z262" s="1">
        <v>10</v>
      </c>
      <c r="AA262" s="1" t="s">
        <v>1296</v>
      </c>
      <c r="AB262" s="1" t="s">
        <v>1297</v>
      </c>
      <c r="AC262" s="1" t="s">
        <v>1298</v>
      </c>
    </row>
    <row r="263" spans="1:30" ht="22" customHeight="1">
      <c r="A263" s="1">
        <v>261</v>
      </c>
      <c r="B263" s="4" t="s">
        <v>3748</v>
      </c>
      <c r="C263" s="11">
        <v>30</v>
      </c>
      <c r="D263" s="1">
        <v>7</v>
      </c>
      <c r="E263" s="1">
        <v>90</v>
      </c>
      <c r="F263" s="1">
        <v>15</v>
      </c>
      <c r="G263" s="1">
        <v>6</v>
      </c>
      <c r="H263" s="1" t="s">
        <v>292</v>
      </c>
      <c r="I263" s="1">
        <v>1</v>
      </c>
      <c r="J263" s="1" t="s">
        <v>48</v>
      </c>
      <c r="K263" s="1" t="s">
        <v>3432</v>
      </c>
      <c r="L263" s="1">
        <v>1</v>
      </c>
      <c r="M263" s="1" t="s">
        <v>3494</v>
      </c>
      <c r="N263" s="1" t="s">
        <v>3528</v>
      </c>
      <c r="O263" s="1" t="s">
        <v>3590</v>
      </c>
      <c r="P263" s="1">
        <v>3</v>
      </c>
      <c r="Q263" s="1" t="s">
        <v>1299</v>
      </c>
      <c r="R263" s="1" t="s">
        <v>53</v>
      </c>
      <c r="S263" s="1" t="s">
        <v>27</v>
      </c>
      <c r="T263" s="1" t="s">
        <v>66</v>
      </c>
      <c r="U263" s="3">
        <v>6</v>
      </c>
      <c r="V263" s="3">
        <v>4</v>
      </c>
      <c r="W263" s="1">
        <v>25</v>
      </c>
      <c r="X263" s="1" t="s">
        <v>1300</v>
      </c>
      <c r="Y263" s="1" t="s">
        <v>1301</v>
      </c>
      <c r="Z263" s="1">
        <v>10</v>
      </c>
      <c r="AA263" s="1" t="s">
        <v>1302</v>
      </c>
      <c r="AB263" s="1" t="s">
        <v>1303</v>
      </c>
      <c r="AC263" s="1" t="s">
        <v>1304</v>
      </c>
    </row>
    <row r="264" spans="1:30" ht="22" customHeight="1">
      <c r="A264" s="1">
        <v>412</v>
      </c>
      <c r="B264" s="4" t="s">
        <v>1</v>
      </c>
      <c r="C264" s="11">
        <v>27</v>
      </c>
      <c r="D264" s="1">
        <v>7</v>
      </c>
      <c r="E264" s="1">
        <v>40</v>
      </c>
      <c r="F264" s="1">
        <v>10</v>
      </c>
      <c r="G264" s="1">
        <v>10</v>
      </c>
      <c r="H264" s="1" t="s">
        <v>61</v>
      </c>
      <c r="I264" s="1">
        <v>0</v>
      </c>
      <c r="J264" s="1" t="s">
        <v>48</v>
      </c>
      <c r="K264" s="1" t="s">
        <v>3432</v>
      </c>
      <c r="L264" s="1">
        <v>1</v>
      </c>
      <c r="M264" s="1" t="s">
        <v>3502</v>
      </c>
      <c r="N264" s="1" t="s">
        <v>3528</v>
      </c>
      <c r="O264" s="1" t="s">
        <v>3586</v>
      </c>
      <c r="P264" s="1">
        <v>3</v>
      </c>
      <c r="Q264" s="1" t="s">
        <v>1951</v>
      </c>
      <c r="R264" s="1" t="s">
        <v>53</v>
      </c>
      <c r="S264" s="1" t="s">
        <v>29</v>
      </c>
      <c r="T264" s="1" t="s">
        <v>66</v>
      </c>
      <c r="U264" s="3">
        <v>8</v>
      </c>
      <c r="V264" s="3">
        <v>3</v>
      </c>
      <c r="W264" s="1">
        <v>12</v>
      </c>
      <c r="X264" s="1" t="s">
        <v>1952</v>
      </c>
      <c r="Y264" s="1" t="s">
        <v>68</v>
      </c>
      <c r="Z264" s="1">
        <v>7</v>
      </c>
      <c r="AA264" s="1" t="s">
        <v>1953</v>
      </c>
      <c r="AB264" s="1" t="s">
        <v>1954</v>
      </c>
      <c r="AC264" s="1" t="s">
        <v>130</v>
      </c>
      <c r="AD264" s="1">
        <v>1</v>
      </c>
    </row>
    <row r="265" spans="1:30" ht="22" customHeight="1">
      <c r="A265" s="1">
        <v>414</v>
      </c>
      <c r="B265" s="4" t="s">
        <v>1</v>
      </c>
      <c r="C265" s="11">
        <v>29</v>
      </c>
      <c r="D265" s="1">
        <v>7</v>
      </c>
      <c r="E265" s="1">
        <v>60</v>
      </c>
      <c r="F265" s="1">
        <v>12</v>
      </c>
      <c r="G265" s="1">
        <v>10</v>
      </c>
      <c r="H265" s="1" t="s">
        <v>61</v>
      </c>
      <c r="I265" s="1">
        <v>0</v>
      </c>
      <c r="J265" s="1" t="s">
        <v>48</v>
      </c>
      <c r="K265" s="1" t="s">
        <v>3433</v>
      </c>
      <c r="L265" s="1">
        <v>1</v>
      </c>
      <c r="M265" s="1" t="s">
        <v>3498</v>
      </c>
      <c r="N265" s="1" t="s">
        <v>3528</v>
      </c>
      <c r="O265" s="1" t="s">
        <v>3592</v>
      </c>
      <c r="P265" s="1">
        <v>2</v>
      </c>
      <c r="Q265" s="1" t="s">
        <v>444</v>
      </c>
      <c r="R265" s="1" t="s">
        <v>77</v>
      </c>
      <c r="S265" s="1" t="s">
        <v>28</v>
      </c>
      <c r="T265" s="1" t="s">
        <v>78</v>
      </c>
      <c r="U265" s="3">
        <v>3</v>
      </c>
      <c r="V265" s="3">
        <v>2</v>
      </c>
      <c r="W265" s="1">
        <v>4</v>
      </c>
      <c r="X265" s="1" t="s">
        <v>1960</v>
      </c>
      <c r="Y265" s="1" t="s">
        <v>58</v>
      </c>
      <c r="Z265" s="1">
        <v>9</v>
      </c>
      <c r="AA265" s="1" t="s">
        <v>1961</v>
      </c>
      <c r="AB265" s="1" t="s">
        <v>1962</v>
      </c>
      <c r="AC265" s="1" t="s">
        <v>1963</v>
      </c>
      <c r="AD265" s="1">
        <v>0</v>
      </c>
    </row>
    <row r="266" spans="1:30" ht="22" customHeight="1">
      <c r="A266" s="1">
        <v>264</v>
      </c>
      <c r="B266" s="4" t="s">
        <v>3747</v>
      </c>
      <c r="C266" s="11">
        <v>38</v>
      </c>
      <c r="D266" s="1">
        <v>6</v>
      </c>
      <c r="E266" s="1">
        <v>2</v>
      </c>
      <c r="F266" s="1">
        <v>5</v>
      </c>
      <c r="G266" s="1">
        <v>32</v>
      </c>
      <c r="H266" s="1" t="s">
        <v>324</v>
      </c>
      <c r="I266" s="1">
        <v>0</v>
      </c>
      <c r="J266" s="1" t="s">
        <v>3779</v>
      </c>
      <c r="K266" s="1" t="s">
        <v>3432</v>
      </c>
      <c r="L266" s="1">
        <v>1</v>
      </c>
      <c r="M266" s="1" t="s">
        <v>3499</v>
      </c>
      <c r="N266" s="1" t="s">
        <v>3528</v>
      </c>
      <c r="O266" s="1" t="s">
        <v>3586</v>
      </c>
      <c r="P266" s="1">
        <v>3</v>
      </c>
      <c r="Q266" s="1" t="s">
        <v>1317</v>
      </c>
      <c r="R266" s="1" t="s">
        <v>65</v>
      </c>
      <c r="S266" s="1" t="s">
        <v>30</v>
      </c>
      <c r="T266" s="1" t="s">
        <v>54</v>
      </c>
      <c r="U266" s="3">
        <v>5</v>
      </c>
      <c r="V266" s="3">
        <v>5</v>
      </c>
      <c r="W266" s="1">
        <v>10</v>
      </c>
      <c r="X266" s="1" t="s">
        <v>1318</v>
      </c>
      <c r="Y266" s="1" t="s">
        <v>68</v>
      </c>
      <c r="Z266" s="1">
        <v>9</v>
      </c>
      <c r="AA266" s="1" t="s">
        <v>1319</v>
      </c>
      <c r="AB266" s="1" t="s">
        <v>1320</v>
      </c>
    </row>
    <row r="267" spans="1:30" ht="22" customHeight="1">
      <c r="A267" s="1">
        <v>265</v>
      </c>
      <c r="B267" s="4" t="s">
        <v>3751</v>
      </c>
      <c r="C267" s="11">
        <v>32</v>
      </c>
      <c r="D267" s="1">
        <v>8</v>
      </c>
      <c r="E267" s="1">
        <v>15</v>
      </c>
      <c r="F267" s="1">
        <v>12</v>
      </c>
      <c r="G267" s="1">
        <v>3</v>
      </c>
      <c r="H267" s="1" t="s">
        <v>324</v>
      </c>
      <c r="I267" s="1">
        <v>0</v>
      </c>
      <c r="J267" s="1" t="s">
        <v>91</v>
      </c>
      <c r="K267" s="1" t="s">
        <v>3430</v>
      </c>
      <c r="L267" s="1">
        <v>1</v>
      </c>
      <c r="M267" s="1" t="s">
        <v>3499</v>
      </c>
      <c r="N267" s="1" t="s">
        <v>3528</v>
      </c>
      <c r="O267" s="1" t="s">
        <v>3609</v>
      </c>
      <c r="P267" s="1">
        <v>3</v>
      </c>
      <c r="Q267" s="1" t="s">
        <v>1321</v>
      </c>
      <c r="R267" s="1" t="s">
        <v>77</v>
      </c>
      <c r="S267" s="1" t="s">
        <v>28</v>
      </c>
      <c r="T267" s="1" t="s">
        <v>66</v>
      </c>
      <c r="U267" s="3">
        <v>6</v>
      </c>
      <c r="V267" s="3">
        <v>6</v>
      </c>
      <c r="W267" s="1">
        <v>8</v>
      </c>
      <c r="X267" s="1" t="s">
        <v>1322</v>
      </c>
      <c r="Y267" s="1" t="s">
        <v>68</v>
      </c>
      <c r="Z267" s="1">
        <v>10</v>
      </c>
      <c r="AA267" s="1" t="s">
        <v>1323</v>
      </c>
      <c r="AC267" s="1" t="s">
        <v>1324</v>
      </c>
    </row>
    <row r="268" spans="1:30" ht="22" customHeight="1">
      <c r="A268" s="1">
        <v>266</v>
      </c>
      <c r="B268" s="4" t="s">
        <v>3747</v>
      </c>
      <c r="C268" s="11">
        <v>34</v>
      </c>
      <c r="D268" s="1">
        <v>6</v>
      </c>
      <c r="E268" s="1">
        <v>270</v>
      </c>
      <c r="F268" s="1">
        <v>9</v>
      </c>
      <c r="G268" s="1">
        <v>2</v>
      </c>
      <c r="H268" s="1" t="s">
        <v>112</v>
      </c>
      <c r="I268" s="1">
        <v>0</v>
      </c>
      <c r="J268" s="1" t="s">
        <v>48</v>
      </c>
      <c r="K268" s="1" t="s">
        <v>3432</v>
      </c>
      <c r="L268" s="1">
        <v>1</v>
      </c>
      <c r="M268" s="1" t="s">
        <v>3502</v>
      </c>
      <c r="N268" s="1" t="s">
        <v>3528</v>
      </c>
      <c r="O268" s="1" t="s">
        <v>3591</v>
      </c>
      <c r="P268" s="1">
        <v>7</v>
      </c>
      <c r="Q268" s="1" t="s">
        <v>1325</v>
      </c>
      <c r="R268" s="1" t="s">
        <v>77</v>
      </c>
      <c r="S268" s="1" t="s">
        <v>3701</v>
      </c>
      <c r="T268" s="1" t="s">
        <v>78</v>
      </c>
      <c r="U268" s="3">
        <v>6</v>
      </c>
      <c r="V268" s="3">
        <v>4</v>
      </c>
      <c r="W268" s="1">
        <v>100</v>
      </c>
      <c r="X268" s="1" t="s">
        <v>1327</v>
      </c>
      <c r="Y268" s="1" t="s">
        <v>58</v>
      </c>
      <c r="Z268" s="1">
        <v>8</v>
      </c>
      <c r="AA268" s="1" t="s">
        <v>1328</v>
      </c>
    </row>
    <row r="269" spans="1:30" ht="22" customHeight="1">
      <c r="A269" s="1">
        <v>267</v>
      </c>
      <c r="B269" s="4" t="s">
        <v>0</v>
      </c>
      <c r="C269" s="11">
        <v>23</v>
      </c>
      <c r="D269" s="1">
        <v>6</v>
      </c>
      <c r="E269" s="1">
        <v>20</v>
      </c>
      <c r="F269" s="1">
        <v>12</v>
      </c>
      <c r="G269" s="1">
        <v>10</v>
      </c>
      <c r="H269" s="1" t="s">
        <v>178</v>
      </c>
      <c r="I269" s="1">
        <v>0</v>
      </c>
      <c r="J269" s="1" t="s">
        <v>62</v>
      </c>
      <c r="K269" s="1" t="s">
        <v>3431</v>
      </c>
      <c r="L269" s="1">
        <v>0</v>
      </c>
      <c r="M269" s="1" t="s">
        <v>164</v>
      </c>
      <c r="N269" s="1" t="s">
        <v>164</v>
      </c>
      <c r="O269" s="1" t="s">
        <v>164</v>
      </c>
      <c r="R269" s="1" t="s">
        <v>53</v>
      </c>
      <c r="S269" s="1" t="s">
        <v>33</v>
      </c>
      <c r="U269" s="3">
        <v>0</v>
      </c>
      <c r="Y269" s="1" t="s">
        <v>68</v>
      </c>
      <c r="Z269" s="1">
        <v>10</v>
      </c>
      <c r="AA269" s="1" t="s">
        <v>1329</v>
      </c>
      <c r="AB269" s="1" t="s">
        <v>1330</v>
      </c>
      <c r="AC269" s="1" t="s">
        <v>1331</v>
      </c>
    </row>
    <row r="270" spans="1:30" ht="22" customHeight="1">
      <c r="A270" s="1">
        <v>268</v>
      </c>
      <c r="B270" s="4" t="s">
        <v>3749</v>
      </c>
      <c r="C270" s="11">
        <v>32</v>
      </c>
      <c r="D270" s="1">
        <v>6</v>
      </c>
      <c r="E270" s="1">
        <v>60</v>
      </c>
      <c r="F270" s="1">
        <v>7</v>
      </c>
      <c r="G270" s="1">
        <v>4</v>
      </c>
      <c r="H270" s="1" t="s">
        <v>90</v>
      </c>
      <c r="I270" s="1">
        <v>1</v>
      </c>
      <c r="J270" s="1" t="s">
        <v>62</v>
      </c>
      <c r="K270" s="1" t="s">
        <v>3431</v>
      </c>
      <c r="L270" s="1">
        <v>1</v>
      </c>
      <c r="M270" s="1" t="s">
        <v>3505</v>
      </c>
      <c r="N270" s="1" t="s">
        <v>3556</v>
      </c>
      <c r="O270" s="1" t="s">
        <v>3625</v>
      </c>
      <c r="P270" s="1">
        <v>7</v>
      </c>
      <c r="Q270" s="1" t="s">
        <v>1334</v>
      </c>
      <c r="R270" s="1" t="s">
        <v>65</v>
      </c>
      <c r="S270" s="1" t="s">
        <v>33</v>
      </c>
      <c r="U270" s="3">
        <v>0</v>
      </c>
      <c r="Y270" s="1" t="s">
        <v>68</v>
      </c>
      <c r="Z270" s="1">
        <v>10</v>
      </c>
      <c r="AA270" s="1" t="s">
        <v>1335</v>
      </c>
      <c r="AB270" s="1" t="s">
        <v>1336</v>
      </c>
      <c r="AC270" s="1" t="s">
        <v>1337</v>
      </c>
    </row>
    <row r="271" spans="1:30" ht="22" customHeight="1">
      <c r="A271" s="1">
        <v>269</v>
      </c>
      <c r="B271" s="4" t="s">
        <v>3766</v>
      </c>
      <c r="C271" s="11">
        <v>58</v>
      </c>
      <c r="D271" s="1">
        <v>6</v>
      </c>
      <c r="E271" s="1">
        <v>0</v>
      </c>
      <c r="F271" s="1">
        <v>15</v>
      </c>
      <c r="G271" s="1">
        <v>26</v>
      </c>
      <c r="H271" s="1" t="s">
        <v>178</v>
      </c>
      <c r="I271" s="1">
        <v>1</v>
      </c>
      <c r="J271" s="1" t="s">
        <v>91</v>
      </c>
      <c r="K271" s="1" t="s">
        <v>3431</v>
      </c>
      <c r="L271" s="1">
        <v>1</v>
      </c>
      <c r="M271" s="1" t="s">
        <v>2100</v>
      </c>
      <c r="N271" s="1" t="s">
        <v>3531</v>
      </c>
      <c r="O271" s="1" t="s">
        <v>3609</v>
      </c>
      <c r="P271" s="1">
        <v>33</v>
      </c>
      <c r="Q271" s="1" t="s">
        <v>1338</v>
      </c>
      <c r="R271" s="1" t="s">
        <v>53</v>
      </c>
      <c r="S271" s="1" t="s">
        <v>30</v>
      </c>
      <c r="T271" s="1" t="s">
        <v>54</v>
      </c>
      <c r="U271" s="3">
        <v>20</v>
      </c>
      <c r="V271" s="3">
        <v>10</v>
      </c>
      <c r="W271" s="1">
        <v>36</v>
      </c>
      <c r="X271" s="1" t="s">
        <v>1339</v>
      </c>
      <c r="Y271" s="1" t="s">
        <v>1340</v>
      </c>
      <c r="Z271" s="1">
        <v>7</v>
      </c>
      <c r="AA271" s="1" t="s">
        <v>1341</v>
      </c>
      <c r="AB271" s="1" t="s">
        <v>1342</v>
      </c>
      <c r="AC271" s="1" t="s">
        <v>1343</v>
      </c>
    </row>
    <row r="272" spans="1:30" ht="22" customHeight="1">
      <c r="A272" s="1">
        <v>270</v>
      </c>
      <c r="B272" s="4" t="s">
        <v>3766</v>
      </c>
      <c r="C272" s="11">
        <v>30</v>
      </c>
      <c r="D272" s="1">
        <v>6</v>
      </c>
      <c r="E272" s="1">
        <v>30</v>
      </c>
      <c r="F272" s="1">
        <v>8</v>
      </c>
      <c r="G272" s="1">
        <v>10</v>
      </c>
      <c r="H272" s="1" t="s">
        <v>324</v>
      </c>
      <c r="I272" s="1">
        <v>1</v>
      </c>
      <c r="J272" s="1" t="s">
        <v>3780</v>
      </c>
      <c r="K272" s="1" t="s">
        <v>3433</v>
      </c>
      <c r="L272" s="1">
        <v>1</v>
      </c>
      <c r="M272" s="1" t="s">
        <v>3512</v>
      </c>
      <c r="N272" s="1" t="s">
        <v>3528</v>
      </c>
      <c r="O272" s="1" t="s">
        <v>3586</v>
      </c>
      <c r="P272" s="1">
        <v>3</v>
      </c>
      <c r="Q272" s="1" t="s">
        <v>1344</v>
      </c>
      <c r="R272" s="1" t="s">
        <v>53</v>
      </c>
      <c r="S272" s="1" t="s">
        <v>3672</v>
      </c>
      <c r="T272" s="1" t="s">
        <v>78</v>
      </c>
      <c r="U272" s="3">
        <v>3</v>
      </c>
      <c r="V272" s="3">
        <v>2</v>
      </c>
      <c r="W272" s="1">
        <v>20</v>
      </c>
      <c r="X272" s="1" t="s">
        <v>1345</v>
      </c>
      <c r="Y272" s="1" t="s">
        <v>68</v>
      </c>
      <c r="Z272" s="1">
        <v>7</v>
      </c>
      <c r="AA272" s="1" t="s">
        <v>1346</v>
      </c>
      <c r="AB272" s="1" t="s">
        <v>186</v>
      </c>
      <c r="AC272" s="1" t="s">
        <v>279</v>
      </c>
    </row>
    <row r="273" spans="1:30" ht="22" customHeight="1">
      <c r="A273" s="1">
        <v>427</v>
      </c>
      <c r="B273" s="4" t="s">
        <v>0</v>
      </c>
      <c r="C273" s="11">
        <v>38</v>
      </c>
      <c r="D273" s="1">
        <v>7</v>
      </c>
      <c r="E273" s="1">
        <v>40</v>
      </c>
      <c r="F273" s="1">
        <v>7</v>
      </c>
      <c r="G273" s="1">
        <v>36</v>
      </c>
      <c r="H273" s="1" t="s">
        <v>61</v>
      </c>
      <c r="I273" s="1">
        <v>0</v>
      </c>
      <c r="J273" s="1" t="s">
        <v>62</v>
      </c>
      <c r="K273" s="1" t="s">
        <v>3432</v>
      </c>
      <c r="L273" s="1">
        <v>1</v>
      </c>
      <c r="M273" s="1" t="s">
        <v>3504</v>
      </c>
      <c r="N273" s="1" t="s">
        <v>3531</v>
      </c>
      <c r="O273" s="1" t="s">
        <v>3604</v>
      </c>
      <c r="P273" s="1">
        <v>6</v>
      </c>
      <c r="Q273" s="1" t="s">
        <v>2004</v>
      </c>
      <c r="R273" s="1" t="s">
        <v>1102</v>
      </c>
      <c r="S273" s="1" t="s">
        <v>28</v>
      </c>
      <c r="T273" s="1" t="s">
        <v>66</v>
      </c>
      <c r="U273" s="3">
        <v>5</v>
      </c>
      <c r="V273" s="3">
        <v>3</v>
      </c>
      <c r="W273" s="1">
        <v>3</v>
      </c>
      <c r="X273" s="1" t="s">
        <v>2005</v>
      </c>
      <c r="Y273" s="1" t="s">
        <v>68</v>
      </c>
      <c r="Z273" s="1">
        <v>7</v>
      </c>
      <c r="AA273" s="1" t="s">
        <v>2006</v>
      </c>
      <c r="AB273" s="1" t="s">
        <v>2007</v>
      </c>
      <c r="AC273" s="1" t="s">
        <v>2008</v>
      </c>
      <c r="AD273" s="1">
        <v>0</v>
      </c>
    </row>
    <row r="274" spans="1:30" ht="22" customHeight="1">
      <c r="A274" s="1">
        <v>434</v>
      </c>
      <c r="B274" s="4" t="s">
        <v>4</v>
      </c>
      <c r="C274" s="11">
        <v>38</v>
      </c>
      <c r="D274" s="1">
        <v>4</v>
      </c>
      <c r="E274" s="1">
        <v>0</v>
      </c>
      <c r="F274" s="1">
        <v>10</v>
      </c>
      <c r="G274" s="1">
        <v>120</v>
      </c>
      <c r="H274" s="1" t="s">
        <v>61</v>
      </c>
      <c r="I274" s="1">
        <v>0</v>
      </c>
      <c r="J274" s="1" t="s">
        <v>91</v>
      </c>
      <c r="K274" s="1" t="s">
        <v>3431</v>
      </c>
      <c r="L274" s="1">
        <v>1</v>
      </c>
      <c r="M274" s="1" t="s">
        <v>3506</v>
      </c>
      <c r="N274" s="1" t="s">
        <v>3531</v>
      </c>
      <c r="O274" s="1" t="s">
        <v>3586</v>
      </c>
      <c r="P274" s="1">
        <v>15</v>
      </c>
      <c r="R274" s="1" t="s">
        <v>53</v>
      </c>
      <c r="S274" s="1" t="s">
        <v>28</v>
      </c>
      <c r="T274" s="1" t="s">
        <v>54</v>
      </c>
      <c r="U274" s="3">
        <v>5</v>
      </c>
      <c r="V274" s="3">
        <v>10</v>
      </c>
      <c r="W274" s="1">
        <v>20</v>
      </c>
      <c r="X274" s="1" t="s">
        <v>2035</v>
      </c>
      <c r="Y274" s="1" t="s">
        <v>68</v>
      </c>
      <c r="Z274" s="1">
        <v>10</v>
      </c>
      <c r="AA274" s="1" t="s">
        <v>2036</v>
      </c>
      <c r="AD274" s="1">
        <v>0</v>
      </c>
    </row>
    <row r="275" spans="1:30" ht="22" customHeight="1">
      <c r="A275" s="1">
        <v>273</v>
      </c>
      <c r="B275" s="4" t="s">
        <v>4</v>
      </c>
      <c r="C275" s="11">
        <v>31</v>
      </c>
      <c r="D275" s="1">
        <v>7</v>
      </c>
      <c r="E275" s="1">
        <v>50</v>
      </c>
      <c r="F275" s="1">
        <v>10</v>
      </c>
      <c r="G275" s="1">
        <v>10</v>
      </c>
      <c r="H275" s="1" t="s">
        <v>214</v>
      </c>
      <c r="I275" s="1">
        <v>0</v>
      </c>
      <c r="J275" s="1" t="s">
        <v>62</v>
      </c>
      <c r="K275" s="1" t="s">
        <v>3431</v>
      </c>
      <c r="L275" s="1">
        <v>1</v>
      </c>
      <c r="M275" s="1" t="s">
        <v>3502</v>
      </c>
      <c r="N275" s="1" t="s">
        <v>3528</v>
      </c>
      <c r="O275" s="1" t="s">
        <v>3590</v>
      </c>
      <c r="P275" s="1">
        <v>7</v>
      </c>
      <c r="R275" s="1" t="s">
        <v>77</v>
      </c>
      <c r="S275" s="1" t="s">
        <v>28</v>
      </c>
      <c r="T275" s="1" t="s">
        <v>66</v>
      </c>
      <c r="U275" s="3">
        <v>3</v>
      </c>
      <c r="V275" s="3">
        <v>2</v>
      </c>
      <c r="W275" s="1">
        <v>8</v>
      </c>
      <c r="X275" s="1" t="s">
        <v>1357</v>
      </c>
      <c r="Y275" s="1" t="s">
        <v>58</v>
      </c>
      <c r="Z275" s="1">
        <v>10</v>
      </c>
      <c r="AA275" s="1" t="s">
        <v>1358</v>
      </c>
    </row>
    <row r="276" spans="1:30" ht="22" customHeight="1">
      <c r="A276" s="1">
        <v>274</v>
      </c>
      <c r="B276" s="4" t="s">
        <v>3750</v>
      </c>
      <c r="C276" s="11">
        <v>31</v>
      </c>
      <c r="D276" s="1">
        <v>7</v>
      </c>
      <c r="E276" s="1">
        <v>120</v>
      </c>
      <c r="F276" s="1">
        <v>11</v>
      </c>
      <c r="G276" s="1">
        <v>6</v>
      </c>
      <c r="H276" s="1" t="s">
        <v>90</v>
      </c>
      <c r="I276" s="1">
        <v>1</v>
      </c>
      <c r="J276" s="1" t="s">
        <v>62</v>
      </c>
      <c r="K276" s="1" t="s">
        <v>3433</v>
      </c>
      <c r="L276" s="1">
        <v>1</v>
      </c>
      <c r="M276" s="1" t="s">
        <v>3502</v>
      </c>
      <c r="N276" s="1" t="s">
        <v>3528</v>
      </c>
      <c r="O276" s="1" t="s">
        <v>3586</v>
      </c>
      <c r="P276" s="1">
        <v>3</v>
      </c>
      <c r="Q276" s="1" t="s">
        <v>1359</v>
      </c>
      <c r="R276" s="1" t="s">
        <v>53</v>
      </c>
      <c r="S276" s="1" t="s">
        <v>30</v>
      </c>
      <c r="T276" s="1" t="s">
        <v>66</v>
      </c>
      <c r="U276" s="3">
        <v>6</v>
      </c>
      <c r="V276" s="3">
        <v>3</v>
      </c>
      <c r="W276" s="1">
        <v>72</v>
      </c>
      <c r="X276" s="1" t="s">
        <v>1360</v>
      </c>
      <c r="Y276" s="1" t="s">
        <v>334</v>
      </c>
      <c r="Z276" s="1">
        <v>9</v>
      </c>
      <c r="AA276" s="1" t="s">
        <v>1361</v>
      </c>
      <c r="AB276" s="1" t="s">
        <v>1362</v>
      </c>
      <c r="AC276" s="1" t="s">
        <v>1363</v>
      </c>
    </row>
    <row r="277" spans="1:30" ht="22" customHeight="1">
      <c r="A277" s="1">
        <v>275</v>
      </c>
      <c r="B277" s="4" t="s">
        <v>1</v>
      </c>
      <c r="C277" s="11">
        <v>34</v>
      </c>
      <c r="D277" s="1">
        <v>7</v>
      </c>
      <c r="E277" s="1">
        <v>30</v>
      </c>
      <c r="F277" s="1">
        <v>11</v>
      </c>
      <c r="G277" s="1">
        <v>5</v>
      </c>
      <c r="H277" s="1" t="s">
        <v>124</v>
      </c>
      <c r="I277" s="1">
        <v>0</v>
      </c>
      <c r="J277" s="1" t="s">
        <v>48</v>
      </c>
      <c r="K277" s="1" t="s">
        <v>3433</v>
      </c>
      <c r="L277" s="1">
        <v>1</v>
      </c>
      <c r="M277" s="1" t="s">
        <v>3494</v>
      </c>
      <c r="N277" s="1" t="s">
        <v>3528</v>
      </c>
      <c r="O277" s="1" t="s">
        <v>3591</v>
      </c>
      <c r="P277" s="1">
        <v>4</v>
      </c>
      <c r="Q277" s="1" t="s">
        <v>1364</v>
      </c>
      <c r="R277" s="1" t="s">
        <v>77</v>
      </c>
      <c r="S277" s="1" t="s">
        <v>3702</v>
      </c>
      <c r="T277" s="1" t="s">
        <v>151</v>
      </c>
      <c r="U277" s="3">
        <v>3</v>
      </c>
      <c r="V277" s="3">
        <v>5</v>
      </c>
      <c r="W277" s="1">
        <v>60</v>
      </c>
      <c r="X277" s="1" t="s">
        <v>1365</v>
      </c>
      <c r="Y277" s="1" t="s">
        <v>68</v>
      </c>
      <c r="Z277" s="1">
        <v>7</v>
      </c>
      <c r="AA277" s="1" t="s">
        <v>1366</v>
      </c>
      <c r="AB277" s="1" t="s">
        <v>1367</v>
      </c>
      <c r="AC277" s="1" t="s">
        <v>279</v>
      </c>
    </row>
    <row r="278" spans="1:30" ht="22" customHeight="1">
      <c r="A278" s="1">
        <v>276</v>
      </c>
      <c r="B278" s="4" t="s">
        <v>0</v>
      </c>
      <c r="C278" s="11">
        <v>31</v>
      </c>
      <c r="D278" s="1">
        <v>8</v>
      </c>
      <c r="E278" s="1">
        <v>60</v>
      </c>
      <c r="F278" s="1">
        <v>13</v>
      </c>
      <c r="G278" s="1">
        <v>3</v>
      </c>
      <c r="H278" s="1" t="s">
        <v>95</v>
      </c>
      <c r="I278" s="1">
        <v>1</v>
      </c>
      <c r="J278" s="1" t="s">
        <v>3779</v>
      </c>
      <c r="K278" s="1" t="s">
        <v>3430</v>
      </c>
      <c r="L278" s="1">
        <v>1</v>
      </c>
      <c r="M278" s="1" t="s">
        <v>3502</v>
      </c>
      <c r="N278" s="1" t="s">
        <v>3528</v>
      </c>
      <c r="O278" s="1" t="s">
        <v>3599</v>
      </c>
      <c r="P278" s="1">
        <v>5</v>
      </c>
      <c r="Q278" s="1" t="s">
        <v>1368</v>
      </c>
      <c r="R278" s="1" t="s">
        <v>53</v>
      </c>
      <c r="S278" s="1" t="s">
        <v>1369</v>
      </c>
      <c r="T278" s="1" t="s">
        <v>54</v>
      </c>
      <c r="U278" s="3">
        <v>3</v>
      </c>
      <c r="V278" s="3">
        <v>6</v>
      </c>
      <c r="W278" s="1">
        <v>12</v>
      </c>
      <c r="X278" s="1" t="s">
        <v>1370</v>
      </c>
      <c r="Y278" s="1" t="s">
        <v>68</v>
      </c>
      <c r="Z278" s="1">
        <v>10</v>
      </c>
      <c r="AA278" s="1" t="s">
        <v>1371</v>
      </c>
      <c r="AB278" s="1" t="s">
        <v>1372</v>
      </c>
      <c r="AC278" s="1" t="s">
        <v>1373</v>
      </c>
    </row>
    <row r="279" spans="1:30" ht="22" customHeight="1">
      <c r="A279" s="1">
        <v>277</v>
      </c>
      <c r="B279" s="4" t="s">
        <v>3750</v>
      </c>
      <c r="C279" s="11">
        <v>29</v>
      </c>
      <c r="D279" s="1">
        <v>9</v>
      </c>
      <c r="E279" s="1">
        <v>0</v>
      </c>
      <c r="F279" s="1">
        <v>10</v>
      </c>
      <c r="G279" s="1">
        <v>10</v>
      </c>
      <c r="H279" s="1" t="s">
        <v>82</v>
      </c>
      <c r="I279" s="1">
        <v>0</v>
      </c>
      <c r="J279" s="1" t="s">
        <v>48</v>
      </c>
      <c r="K279" s="1" t="s">
        <v>3432</v>
      </c>
      <c r="L279" s="1">
        <v>1</v>
      </c>
      <c r="M279" s="1" t="s">
        <v>3490</v>
      </c>
      <c r="N279" s="1" t="s">
        <v>3529</v>
      </c>
      <c r="O279" s="1" t="s">
        <v>3584</v>
      </c>
      <c r="P279" s="1">
        <v>3</v>
      </c>
      <c r="Q279" s="1" t="s">
        <v>1374</v>
      </c>
      <c r="R279" s="1" t="s">
        <v>65</v>
      </c>
      <c r="S279" s="1" t="s">
        <v>30</v>
      </c>
      <c r="T279" s="1" t="s">
        <v>54</v>
      </c>
      <c r="U279" s="3">
        <v>4</v>
      </c>
      <c r="V279" s="3">
        <v>3</v>
      </c>
      <c r="W279" s="1">
        <v>6</v>
      </c>
      <c r="X279" s="1" t="s">
        <v>1375</v>
      </c>
      <c r="Y279" s="1" t="s">
        <v>58</v>
      </c>
      <c r="Z279" s="1">
        <v>8</v>
      </c>
      <c r="AA279" s="1" t="s">
        <v>1376</v>
      </c>
      <c r="AB279" s="1" t="s">
        <v>1377</v>
      </c>
      <c r="AC279" s="1" t="s">
        <v>1378</v>
      </c>
    </row>
    <row r="280" spans="1:30" ht="22" customHeight="1">
      <c r="A280" s="1">
        <v>278</v>
      </c>
      <c r="B280" s="4" t="s">
        <v>0</v>
      </c>
      <c r="C280" s="11">
        <v>41</v>
      </c>
      <c r="D280" s="1">
        <v>7</v>
      </c>
      <c r="E280" s="1">
        <v>30</v>
      </c>
      <c r="F280" s="1">
        <v>14</v>
      </c>
      <c r="G280" s="1">
        <v>6</v>
      </c>
      <c r="H280" s="1" t="s">
        <v>324</v>
      </c>
      <c r="I280" s="1">
        <v>1</v>
      </c>
      <c r="J280" s="1" t="s">
        <v>48</v>
      </c>
      <c r="K280" s="1" t="s">
        <v>3433</v>
      </c>
      <c r="L280" s="1">
        <v>1</v>
      </c>
      <c r="M280" s="1" t="s">
        <v>3491</v>
      </c>
      <c r="N280" s="1" t="s">
        <v>3533</v>
      </c>
      <c r="O280" s="1" t="s">
        <v>3586</v>
      </c>
      <c r="P280" s="1">
        <v>16</v>
      </c>
      <c r="Q280" s="1" t="s">
        <v>1379</v>
      </c>
      <c r="R280" s="1" t="s">
        <v>53</v>
      </c>
      <c r="S280" s="1" t="s">
        <v>29</v>
      </c>
      <c r="T280" s="1" t="s">
        <v>151</v>
      </c>
      <c r="U280" s="3">
        <v>6</v>
      </c>
      <c r="V280" s="3">
        <v>6</v>
      </c>
      <c r="W280" s="1">
        <v>40</v>
      </c>
      <c r="X280" s="1" t="s">
        <v>1380</v>
      </c>
      <c r="Y280" s="1" t="s">
        <v>68</v>
      </c>
      <c r="Z280" s="1">
        <v>9</v>
      </c>
      <c r="AA280" s="1" t="s">
        <v>1381</v>
      </c>
      <c r="AB280" s="1" t="s">
        <v>1382</v>
      </c>
      <c r="AC280" s="1" t="s">
        <v>307</v>
      </c>
    </row>
    <row r="281" spans="1:30" ht="22" customHeight="1">
      <c r="A281" s="1">
        <v>279</v>
      </c>
      <c r="B281" s="4" t="s">
        <v>1</v>
      </c>
      <c r="C281" s="11">
        <v>26</v>
      </c>
      <c r="D281" s="1">
        <v>8</v>
      </c>
      <c r="E281" s="1">
        <v>50</v>
      </c>
      <c r="F281" s="1">
        <v>3</v>
      </c>
      <c r="G281" s="1">
        <v>5</v>
      </c>
      <c r="H281" s="1" t="s">
        <v>47</v>
      </c>
      <c r="I281" s="1">
        <v>1</v>
      </c>
      <c r="J281" s="1" t="s">
        <v>62</v>
      </c>
      <c r="K281" s="1" t="s">
        <v>3463</v>
      </c>
      <c r="L281" s="1">
        <v>0</v>
      </c>
      <c r="M281" s="1" t="s">
        <v>164</v>
      </c>
      <c r="N281" s="1" t="s">
        <v>164</v>
      </c>
      <c r="O281" s="1" t="s">
        <v>164</v>
      </c>
      <c r="R281" s="1" t="s">
        <v>53</v>
      </c>
      <c r="S281" s="1" t="s">
        <v>30</v>
      </c>
      <c r="T281" s="1" t="s">
        <v>54</v>
      </c>
      <c r="U281" s="3">
        <v>1</v>
      </c>
      <c r="V281" s="3">
        <v>3</v>
      </c>
      <c r="W281" s="1">
        <v>4</v>
      </c>
      <c r="X281" s="1" t="s">
        <v>1384</v>
      </c>
      <c r="Y281" s="1" t="s">
        <v>68</v>
      </c>
      <c r="Z281" s="1">
        <v>10</v>
      </c>
      <c r="AA281" s="1" t="s">
        <v>1385</v>
      </c>
      <c r="AB281" s="1" t="s">
        <v>1386</v>
      </c>
    </row>
    <row r="282" spans="1:30" ht="22" customHeight="1">
      <c r="A282" s="1">
        <v>453</v>
      </c>
      <c r="B282" s="4" t="s">
        <v>1</v>
      </c>
      <c r="C282" s="11">
        <v>34</v>
      </c>
      <c r="D282" s="1">
        <v>7</v>
      </c>
      <c r="E282" s="1">
        <v>0</v>
      </c>
      <c r="F282" s="1">
        <v>6</v>
      </c>
      <c r="G282" s="1">
        <v>20</v>
      </c>
      <c r="H282" s="1" t="s">
        <v>61</v>
      </c>
      <c r="I282" s="1">
        <v>0</v>
      </c>
      <c r="J282" s="1" t="s">
        <v>48</v>
      </c>
      <c r="K282" s="1" t="s">
        <v>3433</v>
      </c>
      <c r="L282" s="1">
        <v>1</v>
      </c>
      <c r="M282" s="1" t="s">
        <v>3499</v>
      </c>
      <c r="N282" s="1" t="s">
        <v>3528</v>
      </c>
      <c r="O282" s="1" t="s">
        <v>3586</v>
      </c>
      <c r="P282" s="1">
        <v>2</v>
      </c>
      <c r="R282" s="1" t="s">
        <v>77</v>
      </c>
      <c r="S282" s="1" t="s">
        <v>30</v>
      </c>
      <c r="T282" s="1" t="s">
        <v>54</v>
      </c>
      <c r="U282" s="3">
        <v>5</v>
      </c>
      <c r="V282" s="3">
        <v>5</v>
      </c>
      <c r="W282" s="1">
        <v>10</v>
      </c>
      <c r="X282" s="1" t="s">
        <v>684</v>
      </c>
      <c r="Y282" s="1" t="s">
        <v>58</v>
      </c>
      <c r="Z282" s="1">
        <v>7</v>
      </c>
      <c r="AA282" s="1" t="s">
        <v>2111</v>
      </c>
      <c r="AD282" s="1">
        <v>0</v>
      </c>
    </row>
    <row r="283" spans="1:30" ht="22" customHeight="1">
      <c r="A283" s="1">
        <v>281</v>
      </c>
      <c r="B283" s="4" t="s">
        <v>3753</v>
      </c>
      <c r="C283" s="11">
        <v>33</v>
      </c>
      <c r="D283" s="1">
        <v>8</v>
      </c>
      <c r="E283" s="1">
        <v>0</v>
      </c>
      <c r="F283" s="1">
        <v>8</v>
      </c>
      <c r="G283" s="1">
        <v>10</v>
      </c>
      <c r="H283" s="1" t="s">
        <v>124</v>
      </c>
      <c r="I283" s="1">
        <v>1</v>
      </c>
      <c r="J283" s="1" t="s">
        <v>62</v>
      </c>
      <c r="K283" s="1" t="s">
        <v>3464</v>
      </c>
      <c r="L283" s="1">
        <v>1</v>
      </c>
      <c r="M283" s="1" t="s">
        <v>3495</v>
      </c>
      <c r="N283" s="1" t="s">
        <v>3531</v>
      </c>
      <c r="O283" s="1" t="s">
        <v>3586</v>
      </c>
      <c r="P283" s="1">
        <v>5</v>
      </c>
      <c r="Q283" s="1" t="s">
        <v>188</v>
      </c>
      <c r="R283" s="1" t="s">
        <v>352</v>
      </c>
      <c r="S283" s="1" t="s">
        <v>30</v>
      </c>
      <c r="T283" s="1" t="s">
        <v>1063</v>
      </c>
      <c r="U283" s="3">
        <v>6</v>
      </c>
      <c r="V283" s="3">
        <v>10</v>
      </c>
      <c r="W283" s="1">
        <v>10</v>
      </c>
      <c r="X283" s="1" t="s">
        <v>1393</v>
      </c>
      <c r="Y283" s="1" t="s">
        <v>58</v>
      </c>
      <c r="Z283" s="1">
        <v>10</v>
      </c>
      <c r="AA283" s="1" t="s">
        <v>1394</v>
      </c>
      <c r="AB283" s="1" t="s">
        <v>1395</v>
      </c>
      <c r="AC283" s="1" t="s">
        <v>1396</v>
      </c>
    </row>
    <row r="284" spans="1:30" ht="22" customHeight="1">
      <c r="A284" s="1">
        <v>465</v>
      </c>
      <c r="B284" s="4" t="s">
        <v>3753</v>
      </c>
      <c r="C284" s="11">
        <v>34</v>
      </c>
      <c r="D284" s="1">
        <v>7</v>
      </c>
      <c r="E284" s="1">
        <v>90</v>
      </c>
      <c r="F284" s="1">
        <v>14</v>
      </c>
      <c r="G284" s="1">
        <v>0</v>
      </c>
      <c r="H284" s="1" t="s">
        <v>61</v>
      </c>
      <c r="I284" s="1">
        <v>0</v>
      </c>
      <c r="J284" s="1" t="s">
        <v>3780</v>
      </c>
      <c r="K284" s="1" t="s">
        <v>3431</v>
      </c>
      <c r="L284" s="1">
        <v>1</v>
      </c>
      <c r="M284" s="1" t="s">
        <v>3521</v>
      </c>
      <c r="N284" s="1" t="s">
        <v>3531</v>
      </c>
      <c r="O284" s="1" t="s">
        <v>3584</v>
      </c>
      <c r="P284" s="1">
        <v>1</v>
      </c>
      <c r="Q284" s="1" t="s">
        <v>2019</v>
      </c>
      <c r="R284" s="1" t="s">
        <v>53</v>
      </c>
      <c r="S284" s="1" t="s">
        <v>3721</v>
      </c>
      <c r="T284" s="1" t="s">
        <v>66</v>
      </c>
      <c r="U284" s="3">
        <v>10</v>
      </c>
      <c r="V284" s="3">
        <v>8</v>
      </c>
      <c r="W284" s="1">
        <v>12</v>
      </c>
      <c r="X284" s="2" t="s">
        <v>2154</v>
      </c>
      <c r="Y284" s="1" t="s">
        <v>2155</v>
      </c>
      <c r="Z284" s="1">
        <v>9</v>
      </c>
      <c r="AA284" s="2" t="s">
        <v>2156</v>
      </c>
      <c r="AB284" s="1" t="e">
        <f>- Bioinformatics
- Advanced statistics
- Competitive programming</f>
        <v>#NAME?</v>
      </c>
      <c r="AC284" s="2" t="s">
        <v>2157</v>
      </c>
    </row>
    <row r="285" spans="1:30" ht="22" customHeight="1">
      <c r="A285" s="1">
        <v>283</v>
      </c>
      <c r="B285" s="4" t="s">
        <v>1</v>
      </c>
      <c r="C285" s="11">
        <v>30</v>
      </c>
      <c r="D285" s="1">
        <v>7</v>
      </c>
      <c r="E285" s="1">
        <v>30</v>
      </c>
      <c r="F285" s="1">
        <v>10</v>
      </c>
      <c r="G285" s="1">
        <v>18</v>
      </c>
      <c r="H285" s="1" t="s">
        <v>214</v>
      </c>
      <c r="I285" s="1">
        <v>1</v>
      </c>
      <c r="J285" s="1" t="s">
        <v>48</v>
      </c>
      <c r="K285" s="1" t="s">
        <v>3431</v>
      </c>
      <c r="L285" s="1">
        <v>1</v>
      </c>
      <c r="M285" s="1" t="s">
        <v>3499</v>
      </c>
      <c r="N285" s="1" t="s">
        <v>3528</v>
      </c>
      <c r="O285" s="1" t="s">
        <v>3602</v>
      </c>
      <c r="P285" s="1">
        <v>4</v>
      </c>
      <c r="Q285" s="1" t="s">
        <v>1401</v>
      </c>
      <c r="R285" s="1" t="s">
        <v>352</v>
      </c>
      <c r="S285" s="1" t="s">
        <v>3672</v>
      </c>
      <c r="T285" s="1" t="s">
        <v>66</v>
      </c>
      <c r="U285" s="3">
        <v>6</v>
      </c>
      <c r="V285" s="3">
        <v>4</v>
      </c>
      <c r="W285" s="1">
        <v>10</v>
      </c>
      <c r="X285" s="1" t="s">
        <v>1402</v>
      </c>
      <c r="Y285" s="1" t="s">
        <v>68</v>
      </c>
      <c r="Z285" s="1">
        <v>10</v>
      </c>
      <c r="AA285" s="1" t="s">
        <v>1403</v>
      </c>
      <c r="AB285" s="1" t="s">
        <v>1404</v>
      </c>
      <c r="AC285" s="1" t="s">
        <v>1405</v>
      </c>
    </row>
    <row r="286" spans="1:30" ht="22" customHeight="1">
      <c r="A286" s="1">
        <v>284</v>
      </c>
      <c r="B286" s="4" t="s">
        <v>3753</v>
      </c>
      <c r="D286" s="1">
        <v>7</v>
      </c>
      <c r="E286" s="1">
        <v>0</v>
      </c>
      <c r="F286" s="1">
        <v>13</v>
      </c>
      <c r="G286" s="1">
        <v>5</v>
      </c>
      <c r="H286" s="1" t="s">
        <v>95</v>
      </c>
      <c r="I286" s="1">
        <v>1</v>
      </c>
      <c r="J286" s="1" t="s">
        <v>62</v>
      </c>
      <c r="K286" s="1" t="s">
        <v>3432</v>
      </c>
      <c r="L286" s="1">
        <v>0</v>
      </c>
      <c r="M286" s="1" t="s">
        <v>164</v>
      </c>
      <c r="N286" s="1" t="s">
        <v>164</v>
      </c>
      <c r="O286" s="1" t="s">
        <v>164</v>
      </c>
      <c r="R286" s="1" t="s">
        <v>53</v>
      </c>
      <c r="S286" s="1" t="s">
        <v>28</v>
      </c>
      <c r="T286" s="1" t="s">
        <v>78</v>
      </c>
      <c r="U286" s="3">
        <v>25</v>
      </c>
      <c r="V286" s="3">
        <v>15</v>
      </c>
      <c r="W286" s="1">
        <v>50</v>
      </c>
      <c r="X286" s="1" t="s">
        <v>1406</v>
      </c>
      <c r="Y286" s="1" t="s">
        <v>58</v>
      </c>
      <c r="Z286" s="1">
        <v>9</v>
      </c>
      <c r="AA286" s="1" t="s">
        <v>1407</v>
      </c>
      <c r="AB286" s="1" t="s">
        <v>1408</v>
      </c>
      <c r="AC286" s="1" t="s">
        <v>279</v>
      </c>
    </row>
    <row r="287" spans="1:30" ht="22" customHeight="1">
      <c r="A287" s="1">
        <v>285</v>
      </c>
      <c r="B287" s="4" t="s">
        <v>4</v>
      </c>
      <c r="C287" s="11">
        <v>32</v>
      </c>
      <c r="D287" s="1">
        <v>7</v>
      </c>
      <c r="E287" s="1">
        <v>20</v>
      </c>
      <c r="F287" s="1">
        <v>7</v>
      </c>
      <c r="G287" s="1">
        <v>10</v>
      </c>
      <c r="H287" s="1" t="s">
        <v>124</v>
      </c>
      <c r="I287" s="1">
        <v>1</v>
      </c>
      <c r="J287" s="1" t="s">
        <v>62</v>
      </c>
      <c r="K287" s="1" t="s">
        <v>3431</v>
      </c>
      <c r="L287" s="1">
        <v>1</v>
      </c>
      <c r="M287" s="1" t="s">
        <v>3502</v>
      </c>
      <c r="N287" s="1" t="s">
        <v>3528</v>
      </c>
      <c r="O287" s="1" t="s">
        <v>3586</v>
      </c>
      <c r="P287" s="1">
        <v>8</v>
      </c>
      <c r="Q287" s="1" t="s">
        <v>1409</v>
      </c>
      <c r="R287" s="1" t="s">
        <v>53</v>
      </c>
      <c r="S287" s="1" t="s">
        <v>30</v>
      </c>
      <c r="T287" s="1" t="s">
        <v>54</v>
      </c>
      <c r="U287" s="3">
        <v>3</v>
      </c>
      <c r="V287" s="3">
        <v>3</v>
      </c>
      <c r="W287" s="1">
        <v>8</v>
      </c>
      <c r="X287" s="1" t="s">
        <v>1410</v>
      </c>
      <c r="Y287" s="1" t="s">
        <v>1411</v>
      </c>
      <c r="Z287" s="1">
        <v>10</v>
      </c>
      <c r="AA287" s="1" t="s">
        <v>1412</v>
      </c>
      <c r="AB287" s="1" t="s">
        <v>164</v>
      </c>
      <c r="AC287" s="1" t="s">
        <v>164</v>
      </c>
    </row>
    <row r="288" spans="1:30" ht="22" customHeight="1">
      <c r="A288" s="1">
        <v>286</v>
      </c>
      <c r="B288" s="4" t="s">
        <v>3747</v>
      </c>
      <c r="C288" s="11">
        <v>30</v>
      </c>
      <c r="D288" s="1">
        <v>7</v>
      </c>
      <c r="E288" s="1">
        <v>45</v>
      </c>
      <c r="F288" s="1">
        <v>12</v>
      </c>
      <c r="G288" s="1">
        <v>2</v>
      </c>
      <c r="H288" s="1" t="s">
        <v>292</v>
      </c>
      <c r="I288" s="1">
        <v>1</v>
      </c>
      <c r="J288" s="1" t="s">
        <v>62</v>
      </c>
      <c r="K288" s="1" t="s">
        <v>3433</v>
      </c>
      <c r="L288" s="1">
        <v>1</v>
      </c>
      <c r="M288" s="1" t="s">
        <v>3499</v>
      </c>
      <c r="N288" s="1" t="s">
        <v>3547</v>
      </c>
      <c r="O288" s="1" t="s">
        <v>3626</v>
      </c>
      <c r="P288" s="1">
        <v>2</v>
      </c>
      <c r="Q288" s="1" t="s">
        <v>1414</v>
      </c>
      <c r="R288" s="1" t="s">
        <v>77</v>
      </c>
      <c r="S288" s="1" t="s">
        <v>30</v>
      </c>
      <c r="T288" s="1" t="s">
        <v>78</v>
      </c>
      <c r="U288" s="3">
        <v>6</v>
      </c>
      <c r="V288" s="3">
        <v>4</v>
      </c>
      <c r="W288" s="1">
        <v>6</v>
      </c>
      <c r="X288" s="1" t="s">
        <v>1415</v>
      </c>
      <c r="Y288" s="1" t="s">
        <v>366</v>
      </c>
      <c r="Z288" s="1">
        <v>9</v>
      </c>
      <c r="AA288" s="1" t="s">
        <v>1416</v>
      </c>
    </row>
    <row r="289" spans="1:30" ht="22" customHeight="1">
      <c r="A289" s="1">
        <v>287</v>
      </c>
      <c r="B289" s="4" t="s">
        <v>1</v>
      </c>
      <c r="C289" s="11">
        <v>44</v>
      </c>
      <c r="D289" s="1">
        <v>5</v>
      </c>
      <c r="E289" s="1">
        <v>75</v>
      </c>
      <c r="F289" s="1">
        <v>10</v>
      </c>
      <c r="G289" s="1">
        <v>10</v>
      </c>
      <c r="H289" s="1" t="s">
        <v>90</v>
      </c>
      <c r="I289" s="1">
        <v>1</v>
      </c>
      <c r="J289" s="1" t="s">
        <v>62</v>
      </c>
      <c r="K289" s="1" t="s">
        <v>3431</v>
      </c>
      <c r="L289" s="1">
        <v>1</v>
      </c>
      <c r="M289" s="1" t="s">
        <v>3502</v>
      </c>
      <c r="N289" s="1" t="s">
        <v>3528</v>
      </c>
      <c r="O289" s="1" t="s">
        <v>3590</v>
      </c>
      <c r="P289" s="1">
        <v>17</v>
      </c>
      <c r="R289" s="1" t="s">
        <v>53</v>
      </c>
      <c r="S289" s="1" t="s">
        <v>3703</v>
      </c>
      <c r="T289" s="1" t="s">
        <v>66</v>
      </c>
      <c r="U289" s="3">
        <v>10</v>
      </c>
      <c r="V289" s="3">
        <v>10</v>
      </c>
      <c r="W289" s="1">
        <v>15</v>
      </c>
      <c r="X289" s="1" t="s">
        <v>1418</v>
      </c>
      <c r="Y289" s="1" t="s">
        <v>58</v>
      </c>
      <c r="Z289" s="1">
        <v>10</v>
      </c>
      <c r="AA289" s="1" t="s">
        <v>1419</v>
      </c>
      <c r="AB289" s="1" t="s">
        <v>311</v>
      </c>
    </row>
    <row r="290" spans="1:30" ht="22" customHeight="1">
      <c r="A290" s="1">
        <v>288</v>
      </c>
      <c r="B290" s="4" t="s">
        <v>3752</v>
      </c>
      <c r="C290" s="11">
        <v>35</v>
      </c>
      <c r="D290" s="1">
        <v>6</v>
      </c>
      <c r="E290" s="1">
        <v>35</v>
      </c>
      <c r="F290" s="1">
        <v>10</v>
      </c>
      <c r="G290" s="1">
        <v>1</v>
      </c>
      <c r="H290" s="1" t="s">
        <v>47</v>
      </c>
      <c r="I290" s="1">
        <v>1</v>
      </c>
      <c r="J290" s="1" t="s">
        <v>91</v>
      </c>
      <c r="K290" s="1" t="s">
        <v>3432</v>
      </c>
      <c r="L290" s="1">
        <v>1</v>
      </c>
      <c r="M290" s="1" t="s">
        <v>3506</v>
      </c>
      <c r="N290" s="1" t="s">
        <v>3528</v>
      </c>
      <c r="O290" s="1" t="s">
        <v>3602</v>
      </c>
      <c r="P290" s="1">
        <v>10</v>
      </c>
      <c r="Q290" s="1" t="s">
        <v>975</v>
      </c>
      <c r="R290" s="1" t="s">
        <v>53</v>
      </c>
      <c r="S290" s="1" t="s">
        <v>27</v>
      </c>
      <c r="T290" s="1" t="s">
        <v>78</v>
      </c>
      <c r="U290" s="3">
        <v>5</v>
      </c>
      <c r="V290" s="3">
        <v>5</v>
      </c>
      <c r="W290" s="1">
        <v>15</v>
      </c>
      <c r="X290" s="1" t="s">
        <v>1420</v>
      </c>
      <c r="Y290" s="1" t="s">
        <v>58</v>
      </c>
      <c r="Z290" s="1">
        <v>10</v>
      </c>
      <c r="AA290" s="1" t="s">
        <v>1421</v>
      </c>
      <c r="AB290" s="1" t="s">
        <v>1422</v>
      </c>
      <c r="AC290" s="1" t="s">
        <v>107</v>
      </c>
    </row>
    <row r="291" spans="1:30" ht="22" customHeight="1">
      <c r="A291" s="1">
        <v>289</v>
      </c>
      <c r="B291" s="4" t="s">
        <v>4</v>
      </c>
      <c r="C291" s="11">
        <v>41</v>
      </c>
      <c r="D291" s="1">
        <v>6</v>
      </c>
      <c r="E291" s="1">
        <v>30</v>
      </c>
      <c r="F291" s="1">
        <v>10</v>
      </c>
      <c r="G291" s="1">
        <v>5</v>
      </c>
      <c r="H291" s="1" t="s">
        <v>214</v>
      </c>
      <c r="I291" s="1">
        <v>1</v>
      </c>
      <c r="J291" s="1" t="s">
        <v>62</v>
      </c>
      <c r="K291" s="1" t="s">
        <v>3431</v>
      </c>
      <c r="L291" s="1">
        <v>1</v>
      </c>
      <c r="M291" s="1" t="s">
        <v>3504</v>
      </c>
      <c r="N291" s="1" t="s">
        <v>3529</v>
      </c>
      <c r="O291" s="1" t="s">
        <v>3591</v>
      </c>
      <c r="P291" s="1">
        <v>17</v>
      </c>
      <c r="Q291" s="1" t="s">
        <v>1423</v>
      </c>
      <c r="R291" s="1" t="s">
        <v>77</v>
      </c>
      <c r="S291" s="1" t="s">
        <v>30</v>
      </c>
      <c r="T291" s="1" t="s">
        <v>54</v>
      </c>
      <c r="U291" s="3">
        <v>4</v>
      </c>
      <c r="V291" s="3">
        <v>10</v>
      </c>
      <c r="W291" s="1">
        <v>12</v>
      </c>
      <c r="X291" s="1" t="s">
        <v>1424</v>
      </c>
      <c r="Y291" s="1" t="s">
        <v>181</v>
      </c>
      <c r="Z291" s="1">
        <v>10</v>
      </c>
      <c r="AA291" s="1" t="s">
        <v>1425</v>
      </c>
      <c r="AB291" s="1" t="s">
        <v>1426</v>
      </c>
    </row>
    <row r="292" spans="1:30" ht="22" customHeight="1">
      <c r="A292" s="1">
        <v>290</v>
      </c>
      <c r="B292" s="4" t="s">
        <v>3761</v>
      </c>
      <c r="C292" s="11">
        <v>31</v>
      </c>
      <c r="D292" s="1">
        <v>6</v>
      </c>
      <c r="E292" s="1">
        <v>90</v>
      </c>
      <c r="F292" s="1">
        <v>7</v>
      </c>
      <c r="G292" s="1">
        <v>5</v>
      </c>
      <c r="H292" s="1" t="s">
        <v>47</v>
      </c>
      <c r="I292" s="1">
        <v>0</v>
      </c>
      <c r="J292" s="1" t="s">
        <v>3780</v>
      </c>
      <c r="K292" s="1" t="s">
        <v>3431</v>
      </c>
      <c r="L292" s="1">
        <v>1</v>
      </c>
      <c r="M292" s="1" t="s">
        <v>3490</v>
      </c>
      <c r="N292" s="1" t="s">
        <v>3539</v>
      </c>
      <c r="O292" s="1" t="s">
        <v>3584</v>
      </c>
      <c r="P292" s="1">
        <v>0</v>
      </c>
      <c r="Q292" s="1" t="s">
        <v>52</v>
      </c>
      <c r="R292" s="1" t="s">
        <v>65</v>
      </c>
      <c r="S292" s="1" t="s">
        <v>30</v>
      </c>
      <c r="T292" s="1" t="s">
        <v>66</v>
      </c>
      <c r="U292" s="3">
        <v>4</v>
      </c>
      <c r="V292" s="3">
        <v>6</v>
      </c>
      <c r="W292" s="1">
        <v>6</v>
      </c>
      <c r="X292" s="1" t="s">
        <v>1427</v>
      </c>
      <c r="Y292" s="1" t="s">
        <v>1428</v>
      </c>
      <c r="Z292" s="1">
        <v>8</v>
      </c>
      <c r="AA292" s="1" t="s">
        <v>1429</v>
      </c>
      <c r="AB292" s="1" t="s">
        <v>1430</v>
      </c>
      <c r="AC292" s="1" t="s">
        <v>1431</v>
      </c>
    </row>
    <row r="293" spans="1:30" ht="22" customHeight="1">
      <c r="A293" s="1">
        <v>291</v>
      </c>
      <c r="B293" s="4" t="s">
        <v>1</v>
      </c>
      <c r="C293" s="11">
        <v>33</v>
      </c>
      <c r="D293" s="1">
        <v>9</v>
      </c>
      <c r="E293" s="1">
        <v>20</v>
      </c>
      <c r="F293" s="1">
        <v>10</v>
      </c>
      <c r="G293" s="1">
        <v>40</v>
      </c>
      <c r="H293" s="1" t="s">
        <v>90</v>
      </c>
      <c r="I293" s="1">
        <v>0</v>
      </c>
      <c r="J293" s="1" t="s">
        <v>3780</v>
      </c>
      <c r="K293" s="1" t="s">
        <v>3432</v>
      </c>
      <c r="L293" s="1">
        <v>1</v>
      </c>
      <c r="M293" s="1" t="s">
        <v>3502</v>
      </c>
      <c r="N293" s="1" t="s">
        <v>3528</v>
      </c>
      <c r="O293" s="1" t="s">
        <v>3584</v>
      </c>
      <c r="P293" s="1">
        <v>11</v>
      </c>
      <c r="Q293" s="1" t="s">
        <v>52</v>
      </c>
      <c r="R293" s="1" t="s">
        <v>150</v>
      </c>
      <c r="S293" s="1" t="s">
        <v>3679</v>
      </c>
      <c r="T293" s="1" t="s">
        <v>1432</v>
      </c>
      <c r="U293" s="3">
        <v>6</v>
      </c>
      <c r="V293" s="3">
        <v>4</v>
      </c>
      <c r="W293" s="1">
        <v>3</v>
      </c>
      <c r="X293" s="1" t="s">
        <v>1433</v>
      </c>
      <c r="Y293" s="1" t="s">
        <v>68</v>
      </c>
      <c r="Z293" s="1">
        <v>7</v>
      </c>
      <c r="AA293" s="1" t="s">
        <v>1434</v>
      </c>
      <c r="AB293" s="1" t="s">
        <v>1435</v>
      </c>
    </row>
    <row r="294" spans="1:30" ht="22" customHeight="1">
      <c r="A294" s="1">
        <v>292</v>
      </c>
      <c r="B294" s="4" t="s">
        <v>4</v>
      </c>
      <c r="C294" s="11">
        <v>34</v>
      </c>
      <c r="D294" s="1">
        <v>8</v>
      </c>
      <c r="E294" s="1">
        <v>0</v>
      </c>
      <c r="F294" s="1">
        <v>10</v>
      </c>
      <c r="G294" s="1">
        <v>10</v>
      </c>
      <c r="H294" s="1" t="s">
        <v>82</v>
      </c>
      <c r="I294" s="1">
        <v>0</v>
      </c>
      <c r="J294" s="1" t="s">
        <v>48</v>
      </c>
      <c r="K294" s="1" t="s">
        <v>3433</v>
      </c>
      <c r="L294" s="1">
        <v>1</v>
      </c>
      <c r="M294" s="1" t="s">
        <v>3516</v>
      </c>
      <c r="N294" s="1" t="s">
        <v>3540</v>
      </c>
      <c r="O294" s="1" t="s">
        <v>3586</v>
      </c>
      <c r="P294" s="1">
        <v>12</v>
      </c>
      <c r="Q294" s="1" t="s">
        <v>1437</v>
      </c>
      <c r="R294" s="1" t="s">
        <v>352</v>
      </c>
      <c r="S294" s="1" t="s">
        <v>28</v>
      </c>
      <c r="T294" s="1" t="s">
        <v>66</v>
      </c>
      <c r="U294" s="3">
        <v>3</v>
      </c>
      <c r="V294" s="3">
        <v>5</v>
      </c>
      <c r="W294" s="1">
        <v>15</v>
      </c>
      <c r="X294" s="1" t="s">
        <v>1438</v>
      </c>
      <c r="Y294" s="1" t="s">
        <v>181</v>
      </c>
      <c r="Z294" s="1">
        <v>9</v>
      </c>
      <c r="AA294" s="1" t="s">
        <v>69</v>
      </c>
      <c r="AB294" s="1" t="s">
        <v>1439</v>
      </c>
    </row>
    <row r="295" spans="1:30" ht="22" customHeight="1">
      <c r="A295" s="1">
        <v>293</v>
      </c>
      <c r="B295" s="4" t="s">
        <v>0</v>
      </c>
      <c r="C295" s="11">
        <v>25</v>
      </c>
      <c r="D295" s="1">
        <v>7</v>
      </c>
      <c r="E295" s="1">
        <v>120</v>
      </c>
      <c r="F295" s="1">
        <v>9</v>
      </c>
      <c r="G295" s="1">
        <v>4</v>
      </c>
      <c r="H295" s="1" t="s">
        <v>324</v>
      </c>
      <c r="I295" s="1">
        <v>0</v>
      </c>
      <c r="J295" s="1" t="s">
        <v>48</v>
      </c>
      <c r="K295" s="1" t="s">
        <v>3431</v>
      </c>
      <c r="L295" s="1">
        <v>0</v>
      </c>
      <c r="M295" s="1" t="s">
        <v>164</v>
      </c>
      <c r="N295" s="1" t="s">
        <v>164</v>
      </c>
      <c r="O295" s="1" t="s">
        <v>164</v>
      </c>
      <c r="R295" s="1" t="s">
        <v>53</v>
      </c>
      <c r="S295" s="1" t="s">
        <v>28</v>
      </c>
      <c r="T295" s="1" t="s">
        <v>54</v>
      </c>
      <c r="U295" s="3">
        <v>20</v>
      </c>
      <c r="V295" s="3">
        <v>20</v>
      </c>
      <c r="W295" s="1">
        <v>10</v>
      </c>
      <c r="X295" s="1" t="s">
        <v>1440</v>
      </c>
      <c r="Y295" s="1" t="s">
        <v>58</v>
      </c>
      <c r="Z295" s="1">
        <v>8</v>
      </c>
      <c r="AA295" s="1" t="s">
        <v>1441</v>
      </c>
      <c r="AB295" s="1" t="s">
        <v>1442</v>
      </c>
      <c r="AC295" s="1" t="s">
        <v>1443</v>
      </c>
    </row>
    <row r="296" spans="1:30" ht="22" customHeight="1">
      <c r="A296" s="1">
        <v>294</v>
      </c>
      <c r="B296" s="4" t="s">
        <v>3767</v>
      </c>
      <c r="C296" s="11">
        <v>28</v>
      </c>
      <c r="D296" s="1">
        <v>8</v>
      </c>
      <c r="E296" s="1">
        <v>6</v>
      </c>
      <c r="F296" s="1">
        <v>15</v>
      </c>
      <c r="G296" s="1">
        <v>2</v>
      </c>
      <c r="H296" s="1" t="s">
        <v>124</v>
      </c>
      <c r="I296" s="1">
        <v>0</v>
      </c>
      <c r="J296" s="1" t="s">
        <v>3780</v>
      </c>
      <c r="K296" s="1" t="s">
        <v>3431</v>
      </c>
      <c r="L296" s="1">
        <v>0</v>
      </c>
      <c r="M296" s="1" t="s">
        <v>164</v>
      </c>
      <c r="N296" s="1" t="s">
        <v>164</v>
      </c>
      <c r="O296" s="1" t="s">
        <v>164</v>
      </c>
      <c r="R296" s="1" t="s">
        <v>77</v>
      </c>
      <c r="S296" s="1" t="s">
        <v>30</v>
      </c>
      <c r="T296" s="1" t="s">
        <v>66</v>
      </c>
      <c r="U296" s="3">
        <v>6</v>
      </c>
      <c r="V296" s="3">
        <v>4</v>
      </c>
      <c r="W296" s="1">
        <v>48</v>
      </c>
      <c r="X296" s="1" t="s">
        <v>1444</v>
      </c>
      <c r="Y296" s="1" t="s">
        <v>68</v>
      </c>
      <c r="Z296" s="1">
        <v>10</v>
      </c>
      <c r="AA296" s="1" t="s">
        <v>1445</v>
      </c>
      <c r="AB296" s="1" t="s">
        <v>1446</v>
      </c>
    </row>
    <row r="297" spans="1:30" ht="22" customHeight="1">
      <c r="A297" s="1">
        <v>295</v>
      </c>
      <c r="B297" s="4" t="s">
        <v>1</v>
      </c>
      <c r="C297" s="11">
        <v>45</v>
      </c>
      <c r="D297" s="1">
        <v>6</v>
      </c>
      <c r="E297" s="1">
        <v>0</v>
      </c>
      <c r="F297" s="6"/>
      <c r="G297" s="1">
        <v>2</v>
      </c>
      <c r="H297" s="1" t="s">
        <v>324</v>
      </c>
      <c r="I297" s="1">
        <v>1</v>
      </c>
      <c r="J297" s="1" t="s">
        <v>62</v>
      </c>
      <c r="K297" s="1" t="s">
        <v>3431</v>
      </c>
      <c r="L297" s="1">
        <v>1</v>
      </c>
      <c r="M297" s="1" t="s">
        <v>3502</v>
      </c>
      <c r="N297" s="1" t="s">
        <v>3528</v>
      </c>
      <c r="O297" s="1" t="s">
        <v>3604</v>
      </c>
      <c r="P297" s="1">
        <v>12</v>
      </c>
      <c r="Q297" s="1" t="s">
        <v>1447</v>
      </c>
      <c r="R297" s="1" t="s">
        <v>1102</v>
      </c>
      <c r="S297" s="1" t="s">
        <v>33</v>
      </c>
      <c r="U297" s="3">
        <v>0</v>
      </c>
      <c r="Y297" s="1" t="s">
        <v>58</v>
      </c>
      <c r="Z297" s="1">
        <v>8</v>
      </c>
      <c r="AA297" s="1" t="s">
        <v>1448</v>
      </c>
      <c r="AB297" s="1" t="s">
        <v>1449</v>
      </c>
      <c r="AC297" s="1" t="s">
        <v>107</v>
      </c>
    </row>
    <row r="298" spans="1:30" ht="22" customHeight="1">
      <c r="A298" s="1">
        <v>296</v>
      </c>
      <c r="B298" s="4" t="s">
        <v>0</v>
      </c>
      <c r="C298" s="11">
        <v>30</v>
      </c>
      <c r="D298" s="1">
        <v>8</v>
      </c>
      <c r="E298" s="1">
        <v>0</v>
      </c>
      <c r="F298" s="1">
        <v>10</v>
      </c>
      <c r="G298" s="1">
        <v>30</v>
      </c>
      <c r="H298" s="1" t="s">
        <v>324</v>
      </c>
      <c r="I298" s="1">
        <v>0</v>
      </c>
      <c r="J298" s="1" t="s">
        <v>62</v>
      </c>
      <c r="K298" s="1" t="s">
        <v>3433</v>
      </c>
      <c r="L298" s="1">
        <v>1</v>
      </c>
      <c r="M298" s="1" t="s">
        <v>3502</v>
      </c>
      <c r="N298" s="1" t="s">
        <v>3528</v>
      </c>
      <c r="O298" s="1" t="s">
        <v>3586</v>
      </c>
      <c r="P298" s="1">
        <v>7</v>
      </c>
      <c r="Q298" s="1" t="s">
        <v>1450</v>
      </c>
      <c r="R298" s="1" t="s">
        <v>77</v>
      </c>
      <c r="S298" s="1" t="s">
        <v>33</v>
      </c>
      <c r="U298" s="3">
        <v>0</v>
      </c>
      <c r="Y298" s="1" t="s">
        <v>181</v>
      </c>
      <c r="Z298" s="1">
        <v>8</v>
      </c>
      <c r="AA298" s="1" t="s">
        <v>1451</v>
      </c>
      <c r="AB298" s="1" t="s">
        <v>1452</v>
      </c>
    </row>
    <row r="299" spans="1:30" ht="22" customHeight="1">
      <c r="A299" s="1">
        <v>297</v>
      </c>
      <c r="B299" s="4" t="s">
        <v>3753</v>
      </c>
      <c r="C299" s="11">
        <v>36</v>
      </c>
      <c r="D299" s="1">
        <v>7</v>
      </c>
      <c r="E299" s="1">
        <v>0</v>
      </c>
      <c r="F299" s="1">
        <v>12</v>
      </c>
      <c r="G299" s="1">
        <v>8</v>
      </c>
      <c r="H299" s="1" t="s">
        <v>82</v>
      </c>
      <c r="I299" s="1">
        <v>1</v>
      </c>
      <c r="J299" s="1" t="s">
        <v>91</v>
      </c>
      <c r="K299" s="1" t="s">
        <v>3432</v>
      </c>
      <c r="L299" s="1">
        <v>1</v>
      </c>
      <c r="M299" s="1" t="s">
        <v>3517</v>
      </c>
      <c r="N299" s="1" t="s">
        <v>3528</v>
      </c>
      <c r="O299" s="1" t="s">
        <v>3586</v>
      </c>
      <c r="P299" s="1">
        <v>10</v>
      </c>
      <c r="Q299" s="1" t="s">
        <v>1454</v>
      </c>
      <c r="R299" s="1" t="s">
        <v>352</v>
      </c>
      <c r="S299" s="1" t="s">
        <v>3679</v>
      </c>
      <c r="T299" s="1" t="s">
        <v>78</v>
      </c>
      <c r="U299" s="3">
        <v>3</v>
      </c>
      <c r="V299" s="3">
        <v>5</v>
      </c>
      <c r="W299" s="1">
        <v>10</v>
      </c>
      <c r="X299" s="1" t="s">
        <v>1455</v>
      </c>
      <c r="Y299" s="1" t="s">
        <v>58</v>
      </c>
      <c r="Z299" s="1">
        <v>10</v>
      </c>
      <c r="AA299" s="1" t="s">
        <v>1456</v>
      </c>
      <c r="AB299" s="1" t="s">
        <v>1457</v>
      </c>
      <c r="AC299" s="1" t="s">
        <v>1458</v>
      </c>
    </row>
    <row r="300" spans="1:30" ht="22" customHeight="1">
      <c r="A300" s="1">
        <v>480</v>
      </c>
      <c r="B300" s="4" t="s">
        <v>3753</v>
      </c>
      <c r="C300" s="11">
        <v>33</v>
      </c>
      <c r="D300" s="1">
        <v>6</v>
      </c>
      <c r="E300" s="1">
        <v>80</v>
      </c>
      <c r="F300" s="1">
        <v>4</v>
      </c>
      <c r="G300" s="1">
        <v>10</v>
      </c>
      <c r="H300" s="1" t="s">
        <v>61</v>
      </c>
      <c r="I300" s="1">
        <v>0</v>
      </c>
      <c r="J300" s="1" t="s">
        <v>62</v>
      </c>
      <c r="K300" s="1" t="s">
        <v>3432</v>
      </c>
      <c r="L300" s="1">
        <v>1</v>
      </c>
      <c r="M300" s="1" t="s">
        <v>3498</v>
      </c>
      <c r="N300" s="1" t="s">
        <v>3528</v>
      </c>
      <c r="O300" s="1" t="s">
        <v>3635</v>
      </c>
      <c r="P300" s="1">
        <v>4</v>
      </c>
      <c r="R300" s="1" t="s">
        <v>53</v>
      </c>
      <c r="S300" s="1" t="s">
        <v>27</v>
      </c>
      <c r="T300" s="1" t="s">
        <v>66</v>
      </c>
      <c r="U300" s="3">
        <v>10</v>
      </c>
      <c r="V300" s="3">
        <v>10</v>
      </c>
      <c r="W300" s="1">
        <v>4</v>
      </c>
      <c r="X300" s="1" t="s">
        <v>2221</v>
      </c>
      <c r="Y300" s="1" t="s">
        <v>68</v>
      </c>
      <c r="Z300" s="1">
        <v>8</v>
      </c>
      <c r="AA300" s="1" t="s">
        <v>2222</v>
      </c>
      <c r="AD300" s="1">
        <v>1</v>
      </c>
    </row>
    <row r="301" spans="1:30" ht="22" customHeight="1">
      <c r="A301" s="1">
        <v>299</v>
      </c>
      <c r="B301" s="4" t="s">
        <v>4</v>
      </c>
      <c r="C301" s="11">
        <v>60</v>
      </c>
      <c r="D301" s="1">
        <v>6</v>
      </c>
      <c r="E301" s="1">
        <v>60</v>
      </c>
      <c r="F301" s="1">
        <v>10</v>
      </c>
      <c r="G301" s="1">
        <v>6</v>
      </c>
      <c r="H301" s="1" t="s">
        <v>47</v>
      </c>
      <c r="I301" s="1">
        <v>0</v>
      </c>
      <c r="J301" s="1" t="s">
        <v>3779</v>
      </c>
      <c r="K301" s="1" t="s">
        <v>3465</v>
      </c>
      <c r="L301" s="1">
        <v>1</v>
      </c>
      <c r="M301" s="1" t="s">
        <v>3496</v>
      </c>
      <c r="N301" s="1" t="s">
        <v>3533</v>
      </c>
      <c r="O301" s="1" t="s">
        <v>3627</v>
      </c>
      <c r="P301" s="1">
        <v>33</v>
      </c>
      <c r="Q301" s="1" t="s">
        <v>1465</v>
      </c>
      <c r="R301" s="1" t="s">
        <v>77</v>
      </c>
      <c r="S301" s="1" t="s">
        <v>30</v>
      </c>
      <c r="T301" s="1" t="s">
        <v>66</v>
      </c>
      <c r="U301" s="3">
        <v>3</v>
      </c>
      <c r="V301" s="3">
        <v>5</v>
      </c>
      <c r="W301" s="1">
        <v>12</v>
      </c>
      <c r="X301" s="1" t="s">
        <v>1466</v>
      </c>
      <c r="Y301" s="1" t="s">
        <v>1467</v>
      </c>
      <c r="Z301" s="1">
        <v>10</v>
      </c>
      <c r="AA301" s="1" t="s">
        <v>1468</v>
      </c>
      <c r="AB301" s="1" t="s">
        <v>1469</v>
      </c>
      <c r="AC301" s="1" t="s">
        <v>1470</v>
      </c>
    </row>
    <row r="302" spans="1:30" ht="22" customHeight="1">
      <c r="A302" s="1">
        <v>300</v>
      </c>
      <c r="B302" s="4" t="s">
        <v>3773</v>
      </c>
      <c r="C302" s="11">
        <v>31</v>
      </c>
      <c r="D302" s="1">
        <v>8</v>
      </c>
      <c r="E302" s="1">
        <v>5</v>
      </c>
      <c r="F302" s="1">
        <v>12</v>
      </c>
      <c r="G302" s="1">
        <v>4</v>
      </c>
      <c r="H302" s="1" t="s">
        <v>178</v>
      </c>
      <c r="I302" s="1">
        <v>1</v>
      </c>
      <c r="J302" s="1" t="s">
        <v>48</v>
      </c>
      <c r="K302" s="1" t="s">
        <v>3431</v>
      </c>
      <c r="L302" s="1">
        <v>0</v>
      </c>
      <c r="M302" s="1" t="s">
        <v>164</v>
      </c>
      <c r="N302" s="1" t="s">
        <v>164</v>
      </c>
      <c r="O302" s="1" t="s">
        <v>164</v>
      </c>
      <c r="R302" s="1" t="s">
        <v>53</v>
      </c>
      <c r="S302" s="1" t="s">
        <v>3704</v>
      </c>
      <c r="T302" s="1" t="s">
        <v>66</v>
      </c>
      <c r="U302" s="3">
        <v>40</v>
      </c>
      <c r="V302" s="3">
        <v>6</v>
      </c>
      <c r="W302" s="1">
        <v>6</v>
      </c>
      <c r="X302" s="1" t="s">
        <v>1472</v>
      </c>
      <c r="Y302" s="1" t="s">
        <v>334</v>
      </c>
      <c r="Z302" s="1">
        <v>10</v>
      </c>
      <c r="AA302" s="1" t="s">
        <v>1473</v>
      </c>
      <c r="AB302" s="1" t="s">
        <v>1474</v>
      </c>
      <c r="AC302" s="1" t="s">
        <v>1475</v>
      </c>
    </row>
    <row r="303" spans="1:30" ht="22" customHeight="1">
      <c r="A303" s="1">
        <v>301</v>
      </c>
      <c r="B303" s="4" t="s">
        <v>3748</v>
      </c>
      <c r="D303" s="1">
        <v>7</v>
      </c>
      <c r="E303" s="1">
        <v>60</v>
      </c>
      <c r="F303" s="1">
        <v>11</v>
      </c>
      <c r="G303" s="1">
        <v>25</v>
      </c>
      <c r="H303" s="1" t="s">
        <v>178</v>
      </c>
      <c r="I303" s="1">
        <v>0</v>
      </c>
      <c r="J303" s="1" t="s">
        <v>48</v>
      </c>
      <c r="K303" s="1" t="s">
        <v>3431</v>
      </c>
      <c r="L303" s="1">
        <v>1</v>
      </c>
      <c r="M303" s="1" t="s">
        <v>3499</v>
      </c>
      <c r="N303" s="1" t="s">
        <v>3528</v>
      </c>
      <c r="O303" s="1" t="s">
        <v>3602</v>
      </c>
      <c r="P303" s="1">
        <v>11</v>
      </c>
      <c r="Q303" s="1" t="s">
        <v>1476</v>
      </c>
      <c r="R303" s="1" t="s">
        <v>77</v>
      </c>
      <c r="S303" s="1" t="s">
        <v>30</v>
      </c>
      <c r="T303" s="1" t="s">
        <v>54</v>
      </c>
      <c r="U303" s="3">
        <v>3</v>
      </c>
      <c r="V303" s="3">
        <v>6</v>
      </c>
      <c r="W303" s="1">
        <v>10</v>
      </c>
      <c r="X303" s="1" t="s">
        <v>1477</v>
      </c>
      <c r="Y303" s="1" t="s">
        <v>58</v>
      </c>
      <c r="Z303" s="1">
        <v>10</v>
      </c>
      <c r="AA303" s="1" t="s">
        <v>147</v>
      </c>
      <c r="AB303" s="1" t="s">
        <v>1478</v>
      </c>
    </row>
    <row r="304" spans="1:30" ht="22" customHeight="1">
      <c r="A304" s="1">
        <v>302</v>
      </c>
      <c r="B304" s="4" t="s">
        <v>3751</v>
      </c>
      <c r="C304" s="11">
        <v>38</v>
      </c>
      <c r="D304" s="1">
        <v>7</v>
      </c>
      <c r="E304" s="1">
        <v>80</v>
      </c>
      <c r="F304" s="1">
        <v>9</v>
      </c>
      <c r="G304" s="1">
        <v>20</v>
      </c>
      <c r="H304" s="1" t="s">
        <v>82</v>
      </c>
      <c r="I304" s="1">
        <v>0</v>
      </c>
      <c r="J304" s="1" t="s">
        <v>62</v>
      </c>
      <c r="K304" s="1" t="s">
        <v>3430</v>
      </c>
      <c r="L304" s="1">
        <v>1</v>
      </c>
      <c r="M304" s="1" t="s">
        <v>3502</v>
      </c>
      <c r="N304" s="1" t="s">
        <v>3528</v>
      </c>
      <c r="O304" s="1" t="s">
        <v>3586</v>
      </c>
      <c r="P304" s="1">
        <v>15</v>
      </c>
      <c r="Q304" s="1" t="s">
        <v>1479</v>
      </c>
      <c r="R304" s="1" t="s">
        <v>77</v>
      </c>
      <c r="S304" s="1" t="s">
        <v>33</v>
      </c>
      <c r="U304" s="3">
        <v>0</v>
      </c>
      <c r="Y304" s="1" t="s">
        <v>181</v>
      </c>
      <c r="Z304" s="1">
        <v>7</v>
      </c>
      <c r="AA304" s="1" t="s">
        <v>1480</v>
      </c>
      <c r="AB304" s="1" t="s">
        <v>1481</v>
      </c>
      <c r="AC304" s="1" t="s">
        <v>1482</v>
      </c>
    </row>
    <row r="305" spans="1:30" ht="22" customHeight="1">
      <c r="A305" s="1">
        <v>303</v>
      </c>
      <c r="B305" s="4" t="s">
        <v>3762</v>
      </c>
      <c r="C305" s="11">
        <v>32</v>
      </c>
      <c r="D305" s="1">
        <v>6</v>
      </c>
      <c r="E305" s="1">
        <v>25</v>
      </c>
      <c r="F305" s="1">
        <v>8</v>
      </c>
      <c r="G305" s="1">
        <v>30</v>
      </c>
      <c r="H305" s="1" t="s">
        <v>214</v>
      </c>
      <c r="I305" s="1">
        <v>0</v>
      </c>
      <c r="J305" s="1" t="s">
        <v>62</v>
      </c>
      <c r="K305" s="1" t="s">
        <v>3433</v>
      </c>
      <c r="L305" s="1">
        <v>1</v>
      </c>
      <c r="M305" s="1" t="s">
        <v>3505</v>
      </c>
      <c r="N305" s="1" t="s">
        <v>3558</v>
      </c>
      <c r="O305" s="1" t="s">
        <v>3590</v>
      </c>
      <c r="P305" s="1">
        <v>4</v>
      </c>
      <c r="Q305" s="1" t="s">
        <v>1484</v>
      </c>
      <c r="R305" s="1" t="s">
        <v>77</v>
      </c>
      <c r="S305" s="1" t="s">
        <v>27</v>
      </c>
      <c r="T305" s="1" t="s">
        <v>66</v>
      </c>
      <c r="U305" s="3">
        <v>5</v>
      </c>
      <c r="V305" s="3">
        <v>5</v>
      </c>
      <c r="W305" s="1">
        <v>20</v>
      </c>
      <c r="X305" s="1" t="s">
        <v>1485</v>
      </c>
      <c r="Y305" s="1" t="s">
        <v>58</v>
      </c>
      <c r="Z305" s="1">
        <v>10</v>
      </c>
      <c r="AA305" s="1" t="s">
        <v>1486</v>
      </c>
      <c r="AB305" s="1" t="s">
        <v>1487</v>
      </c>
    </row>
    <row r="306" spans="1:30" ht="22" customHeight="1">
      <c r="A306" s="1">
        <v>481</v>
      </c>
      <c r="B306" s="4" t="s">
        <v>3</v>
      </c>
      <c r="C306" s="11">
        <v>34</v>
      </c>
      <c r="D306" s="1">
        <v>7</v>
      </c>
      <c r="E306" s="1">
        <v>0</v>
      </c>
      <c r="F306" s="1">
        <v>10</v>
      </c>
      <c r="G306" s="1">
        <v>3</v>
      </c>
      <c r="H306" s="1" t="s">
        <v>61</v>
      </c>
      <c r="I306" s="1">
        <v>1</v>
      </c>
      <c r="K306" s="1" t="s">
        <v>164</v>
      </c>
      <c r="L306" s="1">
        <v>1</v>
      </c>
      <c r="M306" s="1" t="s">
        <v>3502</v>
      </c>
      <c r="N306" s="1" t="s">
        <v>3528</v>
      </c>
      <c r="O306" s="1" t="s">
        <v>3586</v>
      </c>
      <c r="P306" s="1">
        <v>12</v>
      </c>
      <c r="Q306" s="1" t="s">
        <v>2223</v>
      </c>
      <c r="R306" s="1" t="s">
        <v>53</v>
      </c>
      <c r="S306" s="1" t="s">
        <v>30</v>
      </c>
      <c r="T306" s="1" t="s">
        <v>151</v>
      </c>
      <c r="U306" s="3">
        <v>6</v>
      </c>
      <c r="V306" s="3">
        <v>2</v>
      </c>
      <c r="W306" s="1">
        <v>48</v>
      </c>
      <c r="X306" s="1" t="s">
        <v>2224</v>
      </c>
      <c r="Y306" s="1" t="s">
        <v>68</v>
      </c>
      <c r="Z306" s="1">
        <v>10</v>
      </c>
      <c r="AA306" s="1" t="s">
        <v>2225</v>
      </c>
      <c r="AB306" s="1" t="s">
        <v>186</v>
      </c>
      <c r="AC306" s="1" t="s">
        <v>2226</v>
      </c>
      <c r="AD306" s="1">
        <v>1</v>
      </c>
    </row>
    <row r="307" spans="1:30" ht="22" customHeight="1">
      <c r="A307" s="1">
        <v>305</v>
      </c>
      <c r="B307" s="4" t="s">
        <v>1</v>
      </c>
      <c r="C307" s="11">
        <v>33</v>
      </c>
      <c r="D307" s="1">
        <v>8</v>
      </c>
      <c r="E307" s="1">
        <v>90</v>
      </c>
      <c r="F307" s="1">
        <v>12</v>
      </c>
      <c r="G307" s="1">
        <v>4</v>
      </c>
      <c r="H307" s="1" t="s">
        <v>95</v>
      </c>
      <c r="I307" s="1">
        <v>0</v>
      </c>
      <c r="J307" s="1" t="s">
        <v>62</v>
      </c>
      <c r="K307" s="1" t="s">
        <v>3432</v>
      </c>
      <c r="L307" s="1">
        <v>1</v>
      </c>
      <c r="M307" s="1" t="s">
        <v>3502</v>
      </c>
      <c r="N307" s="1" t="s">
        <v>3528</v>
      </c>
      <c r="O307" s="1" t="s">
        <v>3586</v>
      </c>
      <c r="P307" s="1">
        <v>9</v>
      </c>
      <c r="Q307" s="1" t="s">
        <v>1495</v>
      </c>
      <c r="R307" s="1" t="s">
        <v>77</v>
      </c>
      <c r="S307" s="1" t="s">
        <v>28</v>
      </c>
      <c r="T307" s="1" t="s">
        <v>78</v>
      </c>
      <c r="U307" s="3">
        <v>6</v>
      </c>
      <c r="V307" s="3">
        <v>6</v>
      </c>
      <c r="W307" s="1">
        <v>6</v>
      </c>
      <c r="X307" s="1" t="s">
        <v>1496</v>
      </c>
      <c r="Y307" s="1" t="s">
        <v>58</v>
      </c>
      <c r="Z307" s="1">
        <v>8</v>
      </c>
      <c r="AA307" s="1" t="s">
        <v>1497</v>
      </c>
      <c r="AB307" s="1" t="s">
        <v>1498</v>
      </c>
    </row>
    <row r="308" spans="1:30" ht="22" customHeight="1">
      <c r="A308" s="1">
        <v>306</v>
      </c>
      <c r="B308" s="4" t="s">
        <v>0</v>
      </c>
      <c r="C308" s="11">
        <v>26</v>
      </c>
      <c r="D308" s="1">
        <v>8</v>
      </c>
      <c r="E308" s="1">
        <v>150</v>
      </c>
      <c r="F308" s="1">
        <v>6</v>
      </c>
      <c r="G308" s="1">
        <v>5</v>
      </c>
      <c r="H308" s="1" t="s">
        <v>82</v>
      </c>
      <c r="I308" s="1">
        <v>1</v>
      </c>
      <c r="J308" s="1" t="s">
        <v>3779</v>
      </c>
      <c r="K308" s="1" t="s">
        <v>3431</v>
      </c>
      <c r="L308" s="1">
        <v>1</v>
      </c>
      <c r="M308" s="1" t="s">
        <v>3502</v>
      </c>
      <c r="N308" s="1" t="s">
        <v>3528</v>
      </c>
      <c r="O308" s="1" t="s">
        <v>3629</v>
      </c>
      <c r="P308" s="1">
        <v>2</v>
      </c>
      <c r="Q308" s="1" t="s">
        <v>1500</v>
      </c>
      <c r="R308" s="1" t="s">
        <v>53</v>
      </c>
      <c r="S308" s="1" t="s">
        <v>27</v>
      </c>
      <c r="T308" s="1" t="s">
        <v>66</v>
      </c>
      <c r="U308" s="3">
        <v>12</v>
      </c>
      <c r="V308" s="3">
        <v>2</v>
      </c>
      <c r="W308" s="1">
        <v>50</v>
      </c>
      <c r="X308" s="1" t="s">
        <v>1501</v>
      </c>
      <c r="Y308" s="1" t="s">
        <v>68</v>
      </c>
      <c r="Z308" s="1">
        <v>10</v>
      </c>
      <c r="AA308" s="1" t="s">
        <v>1502</v>
      </c>
      <c r="AB308" s="1" t="s">
        <v>1503</v>
      </c>
      <c r="AC308" s="1" t="s">
        <v>1154</v>
      </c>
    </row>
    <row r="309" spans="1:30" ht="22" customHeight="1">
      <c r="A309" s="1">
        <v>307</v>
      </c>
      <c r="B309" s="4" t="s">
        <v>4</v>
      </c>
      <c r="C309" s="11">
        <v>37</v>
      </c>
      <c r="D309" s="1">
        <v>7</v>
      </c>
      <c r="E309" s="1">
        <v>30</v>
      </c>
      <c r="F309" s="1">
        <v>13</v>
      </c>
      <c r="G309" s="1">
        <v>5</v>
      </c>
      <c r="H309" s="1" t="s">
        <v>324</v>
      </c>
      <c r="I309" s="1">
        <v>0</v>
      </c>
      <c r="J309" s="1" t="s">
        <v>62</v>
      </c>
      <c r="K309" s="1" t="s">
        <v>3433</v>
      </c>
      <c r="L309" s="1">
        <v>1</v>
      </c>
      <c r="M309" s="1" t="s">
        <v>3498</v>
      </c>
      <c r="N309" s="1" t="s">
        <v>3528</v>
      </c>
      <c r="O309" s="1" t="s">
        <v>3591</v>
      </c>
      <c r="P309" s="1">
        <v>6</v>
      </c>
      <c r="Q309" s="1" t="s">
        <v>1504</v>
      </c>
      <c r="R309" s="1" t="s">
        <v>65</v>
      </c>
      <c r="S309" s="1" t="s">
        <v>30</v>
      </c>
      <c r="T309" s="1" t="s">
        <v>66</v>
      </c>
      <c r="U309" s="3">
        <v>5</v>
      </c>
      <c r="V309" s="3">
        <v>2</v>
      </c>
      <c r="W309" s="1">
        <v>10</v>
      </c>
      <c r="X309" s="1" t="s">
        <v>164</v>
      </c>
      <c r="Y309" s="1" t="s">
        <v>68</v>
      </c>
      <c r="Z309" s="1">
        <v>10</v>
      </c>
      <c r="AA309" s="1" t="s">
        <v>164</v>
      </c>
      <c r="AC309" s="1" t="s">
        <v>164</v>
      </c>
    </row>
    <row r="310" spans="1:30" ht="22" customHeight="1">
      <c r="A310" s="1">
        <v>308</v>
      </c>
      <c r="B310" s="4" t="s">
        <v>3753</v>
      </c>
      <c r="C310" s="11">
        <v>31</v>
      </c>
      <c r="D310" s="1">
        <v>7</v>
      </c>
      <c r="E310" s="1">
        <v>60</v>
      </c>
      <c r="F310" s="1">
        <v>11</v>
      </c>
      <c r="G310" s="1">
        <v>2</v>
      </c>
      <c r="H310" s="1" t="s">
        <v>292</v>
      </c>
      <c r="I310" s="1">
        <v>1</v>
      </c>
      <c r="J310" s="1" t="s">
        <v>62</v>
      </c>
      <c r="K310" s="1" t="s">
        <v>3432</v>
      </c>
      <c r="L310" s="1">
        <v>1</v>
      </c>
      <c r="M310" s="1" t="s">
        <v>3502</v>
      </c>
      <c r="N310" s="1" t="s">
        <v>3531</v>
      </c>
      <c r="O310" s="1" t="s">
        <v>3586</v>
      </c>
      <c r="P310" s="1">
        <v>5</v>
      </c>
      <c r="Q310" s="1" t="s">
        <v>1505</v>
      </c>
      <c r="R310" s="1" t="s">
        <v>53</v>
      </c>
      <c r="S310" s="1" t="s">
        <v>30</v>
      </c>
      <c r="T310" s="1" t="s">
        <v>78</v>
      </c>
      <c r="U310" s="3">
        <v>4</v>
      </c>
      <c r="V310" s="3">
        <v>2</v>
      </c>
      <c r="W310" s="1">
        <v>8</v>
      </c>
      <c r="X310" s="1" t="s">
        <v>1506</v>
      </c>
      <c r="Y310" s="1" t="s">
        <v>58</v>
      </c>
      <c r="Z310" s="1">
        <v>8</v>
      </c>
      <c r="AA310" s="1" t="s">
        <v>1507</v>
      </c>
    </row>
    <row r="311" spans="1:30" ht="22" customHeight="1">
      <c r="A311" s="1">
        <v>309</v>
      </c>
      <c r="B311" s="4" t="s">
        <v>4</v>
      </c>
      <c r="C311" s="11">
        <v>29</v>
      </c>
      <c r="D311" s="1">
        <v>7</v>
      </c>
      <c r="E311" s="1">
        <v>0</v>
      </c>
      <c r="F311" s="1">
        <v>8</v>
      </c>
      <c r="G311" s="1">
        <v>2</v>
      </c>
      <c r="H311" s="1" t="s">
        <v>214</v>
      </c>
      <c r="I311" s="1">
        <v>0</v>
      </c>
      <c r="J311" s="1" t="s">
        <v>62</v>
      </c>
      <c r="K311" s="1" t="s">
        <v>3431</v>
      </c>
      <c r="L311" s="1">
        <v>0</v>
      </c>
      <c r="M311" s="1" t="s">
        <v>164</v>
      </c>
      <c r="N311" s="1" t="s">
        <v>164</v>
      </c>
      <c r="O311" s="1" t="s">
        <v>164</v>
      </c>
      <c r="R311" s="1" t="s">
        <v>53</v>
      </c>
      <c r="S311" s="1" t="s">
        <v>27</v>
      </c>
      <c r="T311" s="1" t="s">
        <v>151</v>
      </c>
      <c r="U311" s="3">
        <v>4</v>
      </c>
      <c r="V311" s="3">
        <v>4</v>
      </c>
      <c r="W311" s="1">
        <v>25</v>
      </c>
      <c r="X311" s="1" t="s">
        <v>1508</v>
      </c>
      <c r="Y311" s="1" t="s">
        <v>1509</v>
      </c>
      <c r="Z311" s="1">
        <v>10</v>
      </c>
      <c r="AA311" s="1" t="s">
        <v>1510</v>
      </c>
      <c r="AB311" s="1" t="s">
        <v>311</v>
      </c>
      <c r="AC311" s="1" t="s">
        <v>1511</v>
      </c>
    </row>
    <row r="312" spans="1:30" ht="22" customHeight="1">
      <c r="A312" s="1">
        <v>310</v>
      </c>
      <c r="B312" s="4" t="s">
        <v>3758</v>
      </c>
      <c r="C312" s="11">
        <v>37</v>
      </c>
      <c r="D312" s="1">
        <v>6</v>
      </c>
      <c r="E312" s="1">
        <v>90</v>
      </c>
      <c r="F312" s="1">
        <v>10</v>
      </c>
      <c r="G312" s="1">
        <v>10</v>
      </c>
      <c r="H312" s="1" t="s">
        <v>292</v>
      </c>
      <c r="I312" s="1">
        <v>1</v>
      </c>
      <c r="J312" s="1" t="s">
        <v>48</v>
      </c>
      <c r="K312" s="1" t="s">
        <v>3467</v>
      </c>
      <c r="L312" s="1">
        <v>1</v>
      </c>
      <c r="M312" s="1" t="s">
        <v>3504</v>
      </c>
      <c r="N312" s="1" t="s">
        <v>3529</v>
      </c>
      <c r="O312" s="1" t="s">
        <v>3585</v>
      </c>
      <c r="P312" s="1">
        <v>11</v>
      </c>
      <c r="Q312" s="1" t="s">
        <v>1513</v>
      </c>
      <c r="R312" s="1" t="s">
        <v>53</v>
      </c>
      <c r="S312" s="1" t="s">
        <v>30</v>
      </c>
      <c r="T312" s="1" t="s">
        <v>54</v>
      </c>
      <c r="U312" s="3">
        <v>15</v>
      </c>
      <c r="V312" s="3">
        <v>6</v>
      </c>
      <c r="W312" s="1">
        <v>20</v>
      </c>
      <c r="X312" s="1" t="s">
        <v>1514</v>
      </c>
      <c r="Y312" s="1" t="s">
        <v>58</v>
      </c>
      <c r="Z312" s="1">
        <v>10</v>
      </c>
      <c r="AA312" s="1" t="s">
        <v>1515</v>
      </c>
      <c r="AB312" s="1" t="s">
        <v>1516</v>
      </c>
      <c r="AC312" s="1" t="s">
        <v>1517</v>
      </c>
    </row>
    <row r="313" spans="1:30" ht="22" customHeight="1">
      <c r="A313" s="1">
        <v>311</v>
      </c>
      <c r="B313" s="4" t="s">
        <v>4</v>
      </c>
      <c r="C313" s="11">
        <v>46</v>
      </c>
      <c r="D313" s="1">
        <v>8</v>
      </c>
      <c r="E313" s="1">
        <v>15</v>
      </c>
      <c r="F313" s="1">
        <v>12</v>
      </c>
      <c r="G313" s="1">
        <v>2</v>
      </c>
      <c r="H313" s="1" t="s">
        <v>112</v>
      </c>
      <c r="I313" s="1">
        <v>1</v>
      </c>
      <c r="J313" s="1" t="s">
        <v>62</v>
      </c>
      <c r="K313" s="1" t="s">
        <v>3431</v>
      </c>
      <c r="L313" s="1">
        <v>1</v>
      </c>
      <c r="M313" s="1" t="s">
        <v>2100</v>
      </c>
      <c r="N313" s="1" t="s">
        <v>3528</v>
      </c>
      <c r="O313" s="1" t="s">
        <v>3586</v>
      </c>
      <c r="P313" s="1">
        <v>13</v>
      </c>
      <c r="Q313" s="1" t="s">
        <v>1518</v>
      </c>
      <c r="R313" s="1" t="s">
        <v>53</v>
      </c>
      <c r="S313" s="1" t="s">
        <v>30</v>
      </c>
      <c r="T313" s="1" t="s">
        <v>54</v>
      </c>
      <c r="U313" s="3">
        <v>12</v>
      </c>
      <c r="V313" s="3">
        <v>2</v>
      </c>
      <c r="W313" s="1">
        <v>8</v>
      </c>
      <c r="X313" s="1" t="s">
        <v>1519</v>
      </c>
      <c r="Y313" s="1" t="s">
        <v>181</v>
      </c>
      <c r="Z313" s="1">
        <v>10</v>
      </c>
      <c r="AA313" s="1" t="s">
        <v>1520</v>
      </c>
      <c r="AB313" s="1" t="s">
        <v>1521</v>
      </c>
      <c r="AC313" s="1" t="s">
        <v>1522</v>
      </c>
    </row>
    <row r="314" spans="1:30" ht="22" customHeight="1">
      <c r="A314" s="1">
        <v>485</v>
      </c>
      <c r="B314" s="4" t="s">
        <v>3752</v>
      </c>
      <c r="C314" s="11">
        <v>37</v>
      </c>
      <c r="D314" s="1">
        <v>7</v>
      </c>
      <c r="E314" s="1">
        <v>0</v>
      </c>
      <c r="F314" s="1">
        <v>8</v>
      </c>
      <c r="G314" s="1">
        <v>2</v>
      </c>
      <c r="H314" s="1" t="s">
        <v>61</v>
      </c>
      <c r="I314" s="1">
        <v>1</v>
      </c>
      <c r="K314" s="1" t="s">
        <v>164</v>
      </c>
      <c r="L314" s="1">
        <v>1</v>
      </c>
      <c r="M314" s="1" t="s">
        <v>2100</v>
      </c>
      <c r="N314" s="1" t="s">
        <v>3569</v>
      </c>
      <c r="O314" s="1" t="s">
        <v>3584</v>
      </c>
      <c r="P314" s="1">
        <v>1</v>
      </c>
      <c r="Q314" s="1" t="s">
        <v>52</v>
      </c>
      <c r="R314" s="1" t="s">
        <v>53</v>
      </c>
      <c r="S314" s="1" t="s">
        <v>3696</v>
      </c>
      <c r="T314" s="1" t="s">
        <v>66</v>
      </c>
      <c r="U314" s="3">
        <v>6</v>
      </c>
      <c r="V314" s="3">
        <v>6</v>
      </c>
      <c r="W314" s="1">
        <v>6</v>
      </c>
      <c r="X314" s="1" t="s">
        <v>2240</v>
      </c>
      <c r="Y314" s="1" t="s">
        <v>68</v>
      </c>
      <c r="Z314" s="1">
        <v>10</v>
      </c>
      <c r="AA314" s="1" t="s">
        <v>2241</v>
      </c>
      <c r="AB314" s="1" t="s">
        <v>2242</v>
      </c>
      <c r="AC314" s="1" t="s">
        <v>2243</v>
      </c>
      <c r="AD314" s="1">
        <v>0</v>
      </c>
    </row>
    <row r="315" spans="1:30" ht="22" customHeight="1">
      <c r="A315" s="1">
        <v>313</v>
      </c>
      <c r="B315" s="4" t="s">
        <v>0</v>
      </c>
      <c r="C315" s="11">
        <v>47</v>
      </c>
      <c r="D315" s="1">
        <v>7</v>
      </c>
      <c r="E315" s="1">
        <v>30</v>
      </c>
      <c r="F315" s="1">
        <v>6</v>
      </c>
      <c r="G315" s="1">
        <v>20</v>
      </c>
      <c r="H315" s="1" t="s">
        <v>47</v>
      </c>
      <c r="I315" s="1">
        <v>1</v>
      </c>
      <c r="J315" s="1" t="s">
        <v>62</v>
      </c>
      <c r="K315" s="1" t="s">
        <v>3431</v>
      </c>
      <c r="L315" s="1">
        <v>1</v>
      </c>
      <c r="M315" s="1" t="s">
        <v>3502</v>
      </c>
      <c r="N315" s="1" t="s">
        <v>3528</v>
      </c>
      <c r="O315" s="1" t="s">
        <v>3586</v>
      </c>
      <c r="P315" s="1">
        <v>20</v>
      </c>
      <c r="Q315" s="1" t="s">
        <v>1527</v>
      </c>
      <c r="R315" s="1" t="s">
        <v>53</v>
      </c>
      <c r="S315" s="1" t="s">
        <v>33</v>
      </c>
      <c r="U315" s="3">
        <v>0</v>
      </c>
      <c r="Y315" s="1" t="s">
        <v>1528</v>
      </c>
      <c r="Z315" s="1">
        <v>10</v>
      </c>
      <c r="AA315" s="1" t="s">
        <v>1529</v>
      </c>
      <c r="AB315" s="1" t="s">
        <v>1530</v>
      </c>
      <c r="AC315" s="1" t="s">
        <v>1531</v>
      </c>
    </row>
    <row r="316" spans="1:30" ht="22" customHeight="1">
      <c r="A316" s="1">
        <v>314</v>
      </c>
      <c r="B316" s="4" t="s">
        <v>3747</v>
      </c>
      <c r="C316" s="11">
        <v>28</v>
      </c>
      <c r="D316" s="1">
        <v>8</v>
      </c>
      <c r="E316" s="1">
        <v>40</v>
      </c>
      <c r="F316" s="1">
        <v>13</v>
      </c>
      <c r="G316" s="1">
        <v>6</v>
      </c>
      <c r="H316" s="1" t="s">
        <v>178</v>
      </c>
      <c r="I316" s="1">
        <v>1</v>
      </c>
      <c r="J316" s="1" t="s">
        <v>131</v>
      </c>
      <c r="K316" s="1" t="s">
        <v>3431</v>
      </c>
      <c r="L316" s="1">
        <v>1</v>
      </c>
      <c r="M316" s="1" t="s">
        <v>3505</v>
      </c>
      <c r="N316" s="1" t="s">
        <v>3528</v>
      </c>
      <c r="O316" s="1" t="s">
        <v>3584</v>
      </c>
      <c r="P316" s="1">
        <v>2</v>
      </c>
      <c r="Q316" s="1" t="s">
        <v>1532</v>
      </c>
      <c r="R316" s="1" t="s">
        <v>77</v>
      </c>
      <c r="S316" s="1" t="s">
        <v>33</v>
      </c>
      <c r="U316" s="3">
        <v>0</v>
      </c>
      <c r="Y316" s="1" t="s">
        <v>334</v>
      </c>
      <c r="Z316" s="1">
        <v>5</v>
      </c>
      <c r="AA316" s="1" t="s">
        <v>1533</v>
      </c>
      <c r="AB316" s="1" t="s">
        <v>1534</v>
      </c>
    </row>
    <row r="317" spans="1:30" ht="22" customHeight="1">
      <c r="A317" s="1">
        <v>315</v>
      </c>
      <c r="B317" s="4" t="s">
        <v>3747</v>
      </c>
      <c r="C317" s="11">
        <v>48</v>
      </c>
      <c r="D317" s="1">
        <v>6</v>
      </c>
      <c r="E317" s="1">
        <v>35</v>
      </c>
      <c r="F317" s="1">
        <v>8</v>
      </c>
      <c r="G317" s="1">
        <v>7</v>
      </c>
      <c r="H317" s="1" t="s">
        <v>90</v>
      </c>
      <c r="I317" s="1">
        <v>1</v>
      </c>
      <c r="J317" s="1" t="s">
        <v>113</v>
      </c>
      <c r="K317" s="1" t="s">
        <v>3432</v>
      </c>
      <c r="L317" s="1">
        <v>1</v>
      </c>
      <c r="M317" s="1" t="s">
        <v>3489</v>
      </c>
      <c r="N317" s="1" t="s">
        <v>3527</v>
      </c>
      <c r="O317" s="1" t="s">
        <v>3586</v>
      </c>
      <c r="P317" s="1">
        <v>23</v>
      </c>
      <c r="Q317" s="1" t="s">
        <v>1535</v>
      </c>
      <c r="R317" s="1" t="s">
        <v>77</v>
      </c>
      <c r="S317" s="1" t="s">
        <v>28</v>
      </c>
      <c r="T317" s="1" t="s">
        <v>66</v>
      </c>
      <c r="U317" s="3">
        <v>10</v>
      </c>
      <c r="V317" s="3">
        <v>3</v>
      </c>
      <c r="W317" s="1">
        <v>8</v>
      </c>
      <c r="X317" s="1" t="s">
        <v>1536</v>
      </c>
      <c r="Y317" s="1" t="s">
        <v>68</v>
      </c>
      <c r="Z317" s="1">
        <v>7</v>
      </c>
      <c r="AA317" s="1" t="s">
        <v>1537</v>
      </c>
      <c r="AB317" s="1" t="s">
        <v>1538</v>
      </c>
    </row>
    <row r="318" spans="1:30" ht="22" customHeight="1">
      <c r="A318" s="1">
        <v>316</v>
      </c>
      <c r="B318" s="4" t="s">
        <v>3752</v>
      </c>
      <c r="C318" s="11">
        <v>31</v>
      </c>
      <c r="D318" s="1">
        <v>7</v>
      </c>
      <c r="E318" s="1">
        <v>40</v>
      </c>
      <c r="F318" s="1">
        <v>12</v>
      </c>
      <c r="G318" s="1">
        <v>25</v>
      </c>
      <c r="H318" s="1" t="s">
        <v>124</v>
      </c>
      <c r="I318" s="1">
        <v>0</v>
      </c>
      <c r="J318" s="1" t="s">
        <v>62</v>
      </c>
      <c r="K318" s="1" t="s">
        <v>3431</v>
      </c>
      <c r="L318" s="1">
        <v>1</v>
      </c>
      <c r="M318" s="1" t="s">
        <v>2100</v>
      </c>
      <c r="N318" s="1" t="s">
        <v>3528</v>
      </c>
      <c r="O318" s="1" t="s">
        <v>3586</v>
      </c>
      <c r="P318" s="1">
        <v>1</v>
      </c>
      <c r="Q318" s="1" t="s">
        <v>1539</v>
      </c>
      <c r="R318" s="1" t="s">
        <v>77</v>
      </c>
      <c r="S318" s="1" t="s">
        <v>28</v>
      </c>
      <c r="T318" s="1" t="s">
        <v>151</v>
      </c>
      <c r="U318" s="3">
        <v>6</v>
      </c>
      <c r="V318" s="3">
        <v>2</v>
      </c>
      <c r="W318" s="1">
        <v>15</v>
      </c>
      <c r="X318" s="2" t="s">
        <v>1540</v>
      </c>
      <c r="Y318" s="1" t="s">
        <v>68</v>
      </c>
      <c r="Z318" s="1">
        <v>10</v>
      </c>
      <c r="AA318" s="2" t="s">
        <v>1541</v>
      </c>
    </row>
    <row r="319" spans="1:30" ht="22" customHeight="1">
      <c r="A319" s="1">
        <v>317</v>
      </c>
      <c r="B319" s="4" t="s">
        <v>0</v>
      </c>
      <c r="C319" s="11">
        <v>28</v>
      </c>
      <c r="D319" s="1">
        <v>6</v>
      </c>
      <c r="E319" s="1">
        <v>30</v>
      </c>
      <c r="F319" s="1">
        <v>10</v>
      </c>
      <c r="G319" s="1">
        <v>20</v>
      </c>
      <c r="H319" s="1" t="s">
        <v>82</v>
      </c>
      <c r="I319" s="1">
        <v>1</v>
      </c>
      <c r="J319" s="1" t="s">
        <v>62</v>
      </c>
      <c r="K319" s="1" t="s">
        <v>3431</v>
      </c>
      <c r="L319" s="1">
        <v>1</v>
      </c>
      <c r="M319" s="1" t="s">
        <v>3502</v>
      </c>
      <c r="N319" s="1" t="s">
        <v>3528</v>
      </c>
      <c r="O319" s="1" t="s">
        <v>3586</v>
      </c>
      <c r="P319" s="1">
        <v>3</v>
      </c>
      <c r="Q319" s="1" t="s">
        <v>1542</v>
      </c>
      <c r="R319" s="1" t="s">
        <v>53</v>
      </c>
      <c r="S319" s="1" t="s">
        <v>33</v>
      </c>
      <c r="U319" s="3">
        <v>0</v>
      </c>
      <c r="Y319" s="1" t="s">
        <v>68</v>
      </c>
      <c r="Z319" s="1">
        <v>10</v>
      </c>
      <c r="AA319" s="1" t="s">
        <v>1543</v>
      </c>
      <c r="AB319" s="1" t="s">
        <v>1544</v>
      </c>
      <c r="AC319" s="1" t="s">
        <v>1545</v>
      </c>
    </row>
    <row r="320" spans="1:30" ht="22" customHeight="1">
      <c r="A320" s="1">
        <v>318</v>
      </c>
      <c r="B320" s="4" t="s">
        <v>3765</v>
      </c>
      <c r="C320" s="11">
        <v>28</v>
      </c>
      <c r="D320" s="1">
        <v>7</v>
      </c>
      <c r="E320" s="1">
        <v>0</v>
      </c>
      <c r="F320" s="1">
        <v>6</v>
      </c>
      <c r="G320" s="1">
        <v>15</v>
      </c>
      <c r="H320" s="1" t="s">
        <v>82</v>
      </c>
      <c r="I320" s="1">
        <v>1</v>
      </c>
      <c r="J320" s="1" t="s">
        <v>91</v>
      </c>
      <c r="K320" s="1" t="s">
        <v>3468</v>
      </c>
      <c r="L320" s="1">
        <v>0</v>
      </c>
      <c r="M320" s="1" t="s">
        <v>164</v>
      </c>
      <c r="N320" s="1" t="s">
        <v>164</v>
      </c>
      <c r="O320" s="1" t="s">
        <v>164</v>
      </c>
      <c r="R320" s="1" t="s">
        <v>53</v>
      </c>
      <c r="S320" s="1" t="s">
        <v>3679</v>
      </c>
      <c r="T320" s="1" t="s">
        <v>66</v>
      </c>
      <c r="U320" s="3">
        <v>6</v>
      </c>
      <c r="V320" s="3">
        <v>6</v>
      </c>
      <c r="W320" s="1">
        <v>20</v>
      </c>
      <c r="X320" s="1" t="s">
        <v>1547</v>
      </c>
      <c r="Y320" s="1" t="s">
        <v>68</v>
      </c>
      <c r="Z320" s="1">
        <v>6</v>
      </c>
      <c r="AA320" s="1" t="s">
        <v>1548</v>
      </c>
      <c r="AB320" s="2" t="s">
        <v>193</v>
      </c>
      <c r="AC320" s="1" t="s">
        <v>1549</v>
      </c>
    </row>
    <row r="321" spans="1:30" ht="22" customHeight="1">
      <c r="A321" s="1">
        <v>319</v>
      </c>
      <c r="B321" s="4" t="s">
        <v>3760</v>
      </c>
      <c r="C321" s="11">
        <v>29</v>
      </c>
      <c r="D321" s="1">
        <v>5</v>
      </c>
      <c r="E321" s="1">
        <v>45</v>
      </c>
      <c r="F321" s="1">
        <v>12</v>
      </c>
      <c r="G321" s="1">
        <v>30</v>
      </c>
      <c r="H321" s="1" t="s">
        <v>82</v>
      </c>
      <c r="I321" s="1">
        <v>1</v>
      </c>
      <c r="J321" s="1" t="s">
        <v>3779</v>
      </c>
      <c r="K321" s="1" t="s">
        <v>3469</v>
      </c>
      <c r="L321" s="1">
        <v>0</v>
      </c>
      <c r="M321" s="1" t="s">
        <v>164</v>
      </c>
      <c r="N321" s="1" t="s">
        <v>164</v>
      </c>
      <c r="O321" s="1" t="s">
        <v>164</v>
      </c>
      <c r="R321" s="1" t="s">
        <v>77</v>
      </c>
      <c r="S321" s="1" t="s">
        <v>30</v>
      </c>
      <c r="T321" s="1" t="s">
        <v>54</v>
      </c>
      <c r="U321" s="3">
        <v>3</v>
      </c>
      <c r="V321" s="3">
        <v>4</v>
      </c>
      <c r="W321" s="1">
        <v>6</v>
      </c>
      <c r="X321" s="1" t="s">
        <v>1551</v>
      </c>
      <c r="Y321" s="1" t="s">
        <v>58</v>
      </c>
      <c r="Z321" s="1">
        <v>8</v>
      </c>
      <c r="AA321" s="1" t="s">
        <v>1552</v>
      </c>
      <c r="AB321" s="1" t="s">
        <v>1553</v>
      </c>
      <c r="AC321" s="1" t="s">
        <v>1554</v>
      </c>
    </row>
    <row r="322" spans="1:30" ht="22" customHeight="1">
      <c r="A322" s="1">
        <v>503</v>
      </c>
      <c r="B322" s="4" t="s">
        <v>4</v>
      </c>
      <c r="C322" s="11">
        <v>43</v>
      </c>
      <c r="D322" s="1">
        <v>6</v>
      </c>
      <c r="E322" s="1">
        <v>30</v>
      </c>
      <c r="F322" s="1">
        <v>7</v>
      </c>
      <c r="G322" s="1">
        <v>6</v>
      </c>
      <c r="H322" s="1" t="s">
        <v>61</v>
      </c>
      <c r="I322" s="1">
        <v>0</v>
      </c>
      <c r="J322" s="1" t="s">
        <v>3780</v>
      </c>
      <c r="K322" s="1" t="s">
        <v>3432</v>
      </c>
      <c r="L322" s="1">
        <v>1</v>
      </c>
      <c r="M322" s="1" t="s">
        <v>3491</v>
      </c>
      <c r="N322" s="1" t="s">
        <v>3527</v>
      </c>
      <c r="O322" s="1" t="s">
        <v>3640</v>
      </c>
      <c r="P322" s="1">
        <v>20</v>
      </c>
      <c r="Q322" s="1" t="s">
        <v>2326</v>
      </c>
      <c r="R322" s="1" t="s">
        <v>352</v>
      </c>
      <c r="S322" s="1" t="s">
        <v>28</v>
      </c>
      <c r="T322" s="1" t="s">
        <v>151</v>
      </c>
      <c r="U322" s="3">
        <v>6</v>
      </c>
      <c r="V322" s="3">
        <v>5</v>
      </c>
      <c r="W322" s="1">
        <v>100</v>
      </c>
      <c r="X322" s="1" t="s">
        <v>2327</v>
      </c>
      <c r="Y322" s="1" t="s">
        <v>68</v>
      </c>
      <c r="Z322" s="1">
        <v>9</v>
      </c>
      <c r="AA322" s="1" t="s">
        <v>2328</v>
      </c>
      <c r="AB322" s="1" t="s">
        <v>477</v>
      </c>
      <c r="AC322" s="1" t="s">
        <v>130</v>
      </c>
      <c r="AD322" s="1">
        <v>0</v>
      </c>
    </row>
    <row r="323" spans="1:30" ht="22" customHeight="1">
      <c r="A323" s="1">
        <v>321</v>
      </c>
      <c r="B323" s="4" t="s">
        <v>3750</v>
      </c>
      <c r="C323" s="11">
        <v>27</v>
      </c>
      <c r="D323" s="1">
        <v>8</v>
      </c>
      <c r="E323" s="1">
        <v>0</v>
      </c>
      <c r="F323" s="1">
        <v>10</v>
      </c>
      <c r="G323" s="1">
        <v>30</v>
      </c>
      <c r="H323" s="1" t="s">
        <v>324</v>
      </c>
      <c r="I323" s="1">
        <v>0</v>
      </c>
      <c r="J323" s="1" t="s">
        <v>62</v>
      </c>
      <c r="K323" s="1" t="s">
        <v>3431</v>
      </c>
      <c r="L323" s="1">
        <v>1</v>
      </c>
      <c r="M323" s="1" t="s">
        <v>3502</v>
      </c>
      <c r="N323" s="1" t="s">
        <v>3559</v>
      </c>
      <c r="O323" s="1" t="s">
        <v>3595</v>
      </c>
      <c r="P323" s="1">
        <v>2</v>
      </c>
      <c r="Q323" s="1" t="s">
        <v>1560</v>
      </c>
      <c r="R323" s="1" t="s">
        <v>53</v>
      </c>
      <c r="S323" s="1" t="s">
        <v>3679</v>
      </c>
      <c r="T323" s="1" t="s">
        <v>54</v>
      </c>
      <c r="U323" s="3">
        <v>4</v>
      </c>
      <c r="V323" s="3">
        <v>4</v>
      </c>
      <c r="W323" s="1">
        <v>3</v>
      </c>
      <c r="X323" s="1" t="s">
        <v>1561</v>
      </c>
      <c r="Y323" s="1" t="s">
        <v>68</v>
      </c>
      <c r="Z323" s="1">
        <v>8</v>
      </c>
      <c r="AA323" s="1" t="s">
        <v>1562</v>
      </c>
      <c r="AB323" s="1" t="s">
        <v>1563</v>
      </c>
    </row>
    <row r="324" spans="1:30" ht="22" customHeight="1">
      <c r="A324" s="1">
        <v>322</v>
      </c>
      <c r="B324" s="4" t="s">
        <v>3752</v>
      </c>
      <c r="C324" s="11">
        <v>29</v>
      </c>
      <c r="D324" s="1">
        <v>8</v>
      </c>
      <c r="E324" s="1">
        <v>0</v>
      </c>
      <c r="F324" s="1">
        <v>7</v>
      </c>
      <c r="G324" s="1">
        <v>1</v>
      </c>
      <c r="H324" s="1" t="s">
        <v>324</v>
      </c>
      <c r="I324" s="1">
        <v>1</v>
      </c>
      <c r="J324" s="1" t="s">
        <v>62</v>
      </c>
      <c r="K324" s="1" t="s">
        <v>3433</v>
      </c>
      <c r="L324" s="1">
        <v>0</v>
      </c>
      <c r="M324" s="1" t="s">
        <v>164</v>
      </c>
      <c r="N324" s="1" t="s">
        <v>164</v>
      </c>
      <c r="O324" s="1" t="s">
        <v>164</v>
      </c>
      <c r="R324" s="1" t="s">
        <v>53</v>
      </c>
      <c r="S324" s="1" t="s">
        <v>33</v>
      </c>
      <c r="U324" s="3">
        <v>0</v>
      </c>
      <c r="Y324" s="1" t="s">
        <v>68</v>
      </c>
      <c r="Z324" s="1">
        <v>9</v>
      </c>
      <c r="AA324" s="1" t="s">
        <v>1564</v>
      </c>
      <c r="AB324" s="1" t="s">
        <v>1565</v>
      </c>
      <c r="AC324" s="1" t="s">
        <v>1566</v>
      </c>
    </row>
    <row r="325" spans="1:30" ht="22" customHeight="1">
      <c r="A325" s="1">
        <v>323</v>
      </c>
      <c r="B325" s="4" t="s">
        <v>3747</v>
      </c>
      <c r="C325" s="11">
        <v>41</v>
      </c>
      <c r="D325" s="1">
        <v>6</v>
      </c>
      <c r="E325" s="1">
        <v>0</v>
      </c>
      <c r="F325" s="1">
        <v>12</v>
      </c>
      <c r="G325" s="1">
        <v>12</v>
      </c>
      <c r="H325" s="1" t="s">
        <v>214</v>
      </c>
      <c r="I325" s="1">
        <v>1</v>
      </c>
      <c r="J325" s="1" t="s">
        <v>48</v>
      </c>
      <c r="K325" s="1" t="s">
        <v>3430</v>
      </c>
      <c r="L325" s="1">
        <v>1</v>
      </c>
      <c r="M325" s="1" t="s">
        <v>3502</v>
      </c>
      <c r="N325" s="1" t="s">
        <v>3528</v>
      </c>
      <c r="O325" s="1" t="s">
        <v>3586</v>
      </c>
      <c r="P325" s="1">
        <v>15</v>
      </c>
      <c r="Q325" s="1" t="s">
        <v>188</v>
      </c>
      <c r="R325" s="1" t="s">
        <v>77</v>
      </c>
      <c r="S325" s="1" t="s">
        <v>29</v>
      </c>
      <c r="T325" s="1" t="s">
        <v>151</v>
      </c>
      <c r="U325" s="3">
        <v>6</v>
      </c>
      <c r="V325" s="3">
        <v>6</v>
      </c>
      <c r="W325" s="1">
        <v>30</v>
      </c>
      <c r="X325" s="1" t="s">
        <v>1567</v>
      </c>
      <c r="Y325" s="1" t="s">
        <v>58</v>
      </c>
      <c r="Z325" s="1">
        <v>9</v>
      </c>
      <c r="AA325" s="1" t="s">
        <v>1568</v>
      </c>
      <c r="AB325" s="1" t="s">
        <v>1569</v>
      </c>
      <c r="AC325" s="1" t="s">
        <v>279</v>
      </c>
    </row>
    <row r="326" spans="1:30" ht="22" customHeight="1">
      <c r="A326" s="1">
        <v>324</v>
      </c>
      <c r="B326" s="4" t="s">
        <v>1</v>
      </c>
      <c r="C326" s="11">
        <v>39</v>
      </c>
      <c r="D326" s="1">
        <v>7</v>
      </c>
      <c r="E326" s="1">
        <v>120</v>
      </c>
      <c r="F326" s="1">
        <v>12</v>
      </c>
      <c r="G326" s="1">
        <v>12</v>
      </c>
      <c r="H326" s="1" t="s">
        <v>90</v>
      </c>
      <c r="I326" s="1">
        <v>1</v>
      </c>
      <c r="J326" s="1" t="s">
        <v>3780</v>
      </c>
      <c r="K326" s="1" t="s">
        <v>3431</v>
      </c>
      <c r="L326" s="1">
        <v>1</v>
      </c>
      <c r="M326" s="1" t="s">
        <v>3499</v>
      </c>
      <c r="N326" s="1" t="s">
        <v>3528</v>
      </c>
      <c r="O326" s="1" t="s">
        <v>3586</v>
      </c>
      <c r="P326" s="1">
        <v>14</v>
      </c>
      <c r="Q326" s="1" t="s">
        <v>1570</v>
      </c>
      <c r="R326" s="1" t="s">
        <v>77</v>
      </c>
      <c r="S326" s="1" t="s">
        <v>3679</v>
      </c>
      <c r="T326" s="1" t="s">
        <v>66</v>
      </c>
      <c r="U326" s="3">
        <v>10</v>
      </c>
      <c r="V326" s="3">
        <v>8</v>
      </c>
      <c r="W326" s="1">
        <v>24</v>
      </c>
      <c r="X326" s="1" t="s">
        <v>1571</v>
      </c>
      <c r="Y326" s="1" t="s">
        <v>68</v>
      </c>
      <c r="Z326" s="1">
        <v>9</v>
      </c>
      <c r="AA326" s="1" t="s">
        <v>1572</v>
      </c>
      <c r="AB326" s="1" t="s">
        <v>1573</v>
      </c>
      <c r="AC326" s="1" t="s">
        <v>1574</v>
      </c>
    </row>
    <row r="327" spans="1:30" ht="22" customHeight="1">
      <c r="A327" s="1">
        <v>325</v>
      </c>
      <c r="B327" s="4" t="s">
        <v>3756</v>
      </c>
      <c r="C327" s="11">
        <v>41</v>
      </c>
      <c r="D327" s="1">
        <v>8</v>
      </c>
      <c r="E327" s="1">
        <v>15</v>
      </c>
      <c r="F327" s="1">
        <v>5</v>
      </c>
      <c r="G327" s="1">
        <v>10</v>
      </c>
      <c r="H327" s="1" t="s">
        <v>292</v>
      </c>
      <c r="I327" s="1">
        <v>0</v>
      </c>
      <c r="J327" s="1" t="s">
        <v>131</v>
      </c>
      <c r="K327" s="1" t="s">
        <v>3470</v>
      </c>
      <c r="L327" s="1">
        <v>1</v>
      </c>
      <c r="M327" s="1" t="s">
        <v>3490</v>
      </c>
      <c r="N327" s="1" t="s">
        <v>3560</v>
      </c>
      <c r="O327" s="1" t="s">
        <v>3584</v>
      </c>
      <c r="P327" s="1">
        <v>6</v>
      </c>
      <c r="Q327" s="1" t="s">
        <v>1577</v>
      </c>
      <c r="R327" s="1" t="s">
        <v>65</v>
      </c>
      <c r="S327" s="1" t="s">
        <v>28</v>
      </c>
      <c r="T327" s="1" t="s">
        <v>66</v>
      </c>
      <c r="U327" s="3">
        <v>6</v>
      </c>
      <c r="V327" s="3">
        <v>6</v>
      </c>
      <c r="W327" s="1">
        <v>40</v>
      </c>
      <c r="X327" s="1" t="s">
        <v>1578</v>
      </c>
      <c r="Y327" s="1" t="s">
        <v>1579</v>
      </c>
      <c r="Z327" s="1">
        <v>10</v>
      </c>
      <c r="AA327" s="1" t="s">
        <v>1580</v>
      </c>
      <c r="AB327" s="1" t="s">
        <v>1581</v>
      </c>
      <c r="AC327" s="1" t="s">
        <v>1582</v>
      </c>
    </row>
    <row r="328" spans="1:30" ht="22" customHeight="1">
      <c r="A328" s="1">
        <v>326</v>
      </c>
      <c r="B328" s="4" t="s">
        <v>0</v>
      </c>
      <c r="C328" s="11">
        <v>28</v>
      </c>
      <c r="D328" s="1">
        <v>7</v>
      </c>
      <c r="E328" s="1">
        <v>180</v>
      </c>
      <c r="F328" s="1">
        <v>9</v>
      </c>
      <c r="G328" s="1">
        <v>20</v>
      </c>
      <c r="H328" s="1" t="s">
        <v>214</v>
      </c>
      <c r="I328" s="1">
        <v>1</v>
      </c>
      <c r="J328" s="1" t="s">
        <v>48</v>
      </c>
      <c r="K328" s="1" t="s">
        <v>3432</v>
      </c>
      <c r="L328" s="1">
        <v>1</v>
      </c>
      <c r="M328" s="1" t="s">
        <v>3492</v>
      </c>
      <c r="N328" s="1" t="s">
        <v>3528</v>
      </c>
      <c r="O328" s="1" t="s">
        <v>3586</v>
      </c>
      <c r="P328" s="1">
        <v>2</v>
      </c>
      <c r="Q328" s="1" t="s">
        <v>1583</v>
      </c>
      <c r="R328" s="1" t="s">
        <v>77</v>
      </c>
      <c r="S328" s="1" t="s">
        <v>3705</v>
      </c>
      <c r="T328" s="1" t="s">
        <v>151</v>
      </c>
      <c r="U328" s="3">
        <v>4</v>
      </c>
      <c r="V328" s="3">
        <v>4</v>
      </c>
      <c r="W328" s="1">
        <v>10</v>
      </c>
      <c r="X328" s="1" t="s">
        <v>1584</v>
      </c>
      <c r="Y328" s="1" t="s">
        <v>68</v>
      </c>
      <c r="Z328" s="1">
        <v>6</v>
      </c>
      <c r="AA328" s="1" t="s">
        <v>1585</v>
      </c>
      <c r="AB328" s="1" t="s">
        <v>1586</v>
      </c>
      <c r="AC328" s="1" t="s">
        <v>1587</v>
      </c>
    </row>
    <row r="329" spans="1:30" ht="22" customHeight="1">
      <c r="A329" s="1">
        <v>327</v>
      </c>
      <c r="B329" s="4" t="s">
        <v>0</v>
      </c>
      <c r="C329" s="11">
        <v>28</v>
      </c>
      <c r="D329" s="1">
        <v>9</v>
      </c>
      <c r="E329" s="1">
        <v>2</v>
      </c>
      <c r="F329" s="1">
        <v>10</v>
      </c>
      <c r="G329" s="1">
        <v>5</v>
      </c>
      <c r="H329" s="1" t="s">
        <v>95</v>
      </c>
      <c r="I329" s="1">
        <v>1</v>
      </c>
      <c r="J329" s="1" t="s">
        <v>48</v>
      </c>
      <c r="K329" s="1" t="s">
        <v>3431</v>
      </c>
      <c r="L329" s="1">
        <v>1</v>
      </c>
      <c r="M329" s="1" t="s">
        <v>3502</v>
      </c>
      <c r="N329" s="1" t="s">
        <v>3528</v>
      </c>
      <c r="O329" s="1" t="s">
        <v>3586</v>
      </c>
      <c r="P329" s="1">
        <v>4</v>
      </c>
      <c r="Q329" s="1" t="s">
        <v>1168</v>
      </c>
      <c r="R329" s="1" t="s">
        <v>53</v>
      </c>
      <c r="S329" s="1" t="s">
        <v>3706</v>
      </c>
      <c r="U329" s="3">
        <v>0</v>
      </c>
      <c r="Y329" s="1" t="s">
        <v>58</v>
      </c>
      <c r="Z329" s="1">
        <v>10</v>
      </c>
      <c r="AA329" s="1" t="s">
        <v>1589</v>
      </c>
      <c r="AB329" s="1" t="s">
        <v>1590</v>
      </c>
      <c r="AC329" s="1" t="s">
        <v>1591</v>
      </c>
    </row>
    <row r="330" spans="1:30" ht="22" customHeight="1">
      <c r="A330" s="1">
        <v>328</v>
      </c>
      <c r="B330" s="4" t="s">
        <v>3758</v>
      </c>
      <c r="C330" s="11">
        <v>47</v>
      </c>
      <c r="D330" s="1">
        <v>8</v>
      </c>
      <c r="E330" s="1">
        <v>0</v>
      </c>
      <c r="F330" s="1">
        <v>10</v>
      </c>
      <c r="G330" s="1">
        <v>50</v>
      </c>
      <c r="H330" s="1" t="s">
        <v>82</v>
      </c>
      <c r="I330" s="1">
        <v>1</v>
      </c>
      <c r="J330" s="1" t="s">
        <v>3779</v>
      </c>
      <c r="K330" s="1" t="s">
        <v>3432</v>
      </c>
      <c r="L330" s="1">
        <v>1</v>
      </c>
      <c r="M330" s="1" t="s">
        <v>3502</v>
      </c>
      <c r="N330" s="1" t="s">
        <v>3527</v>
      </c>
      <c r="O330" s="1" t="s">
        <v>3586</v>
      </c>
      <c r="P330" s="1">
        <v>5</v>
      </c>
      <c r="Q330" s="1" t="s">
        <v>1592</v>
      </c>
      <c r="R330" s="1" t="s">
        <v>352</v>
      </c>
      <c r="S330" s="1" t="s">
        <v>3707</v>
      </c>
      <c r="T330" s="1" t="s">
        <v>54</v>
      </c>
      <c r="U330" s="3">
        <v>5</v>
      </c>
      <c r="V330" s="3">
        <v>5</v>
      </c>
      <c r="W330" s="1">
        <v>8</v>
      </c>
      <c r="X330" s="1" t="s">
        <v>1594</v>
      </c>
      <c r="Y330" s="1" t="s">
        <v>68</v>
      </c>
      <c r="Z330" s="1">
        <v>8</v>
      </c>
      <c r="AA330" s="1" t="s">
        <v>1595</v>
      </c>
      <c r="AB330" s="1" t="s">
        <v>1596</v>
      </c>
      <c r="AC330" s="1" t="s">
        <v>1597</v>
      </c>
    </row>
    <row r="331" spans="1:30" ht="22" customHeight="1">
      <c r="A331" s="1">
        <v>506</v>
      </c>
      <c r="B331" s="4" t="s">
        <v>0</v>
      </c>
      <c r="C331" s="11">
        <v>31</v>
      </c>
      <c r="D331" s="1">
        <v>8</v>
      </c>
      <c r="E331" s="1">
        <v>0</v>
      </c>
      <c r="F331" s="1">
        <v>8</v>
      </c>
      <c r="G331" s="1">
        <v>4</v>
      </c>
      <c r="H331" s="1" t="s">
        <v>61</v>
      </c>
      <c r="I331" s="1">
        <v>1</v>
      </c>
      <c r="J331" s="1" t="s">
        <v>48</v>
      </c>
      <c r="K331" s="1" t="s">
        <v>3432</v>
      </c>
      <c r="L331" s="1">
        <v>0</v>
      </c>
      <c r="M331" s="1" t="s">
        <v>164</v>
      </c>
      <c r="N331" s="1" t="s">
        <v>164</v>
      </c>
      <c r="O331" s="1" t="s">
        <v>164</v>
      </c>
      <c r="R331" s="1" t="s">
        <v>352</v>
      </c>
      <c r="S331" s="1" t="s">
        <v>3698</v>
      </c>
      <c r="T331" s="1" t="s">
        <v>78</v>
      </c>
      <c r="U331" s="3">
        <v>35</v>
      </c>
      <c r="V331" s="3">
        <v>56</v>
      </c>
      <c r="W331" s="1">
        <v>112</v>
      </c>
      <c r="X331" s="1" t="s">
        <v>2337</v>
      </c>
      <c r="Y331" s="1" t="s">
        <v>68</v>
      </c>
      <c r="Z331" s="1">
        <v>10</v>
      </c>
      <c r="AA331" s="1" t="s">
        <v>2338</v>
      </c>
      <c r="AB331" s="1" t="s">
        <v>2339</v>
      </c>
      <c r="AC331" s="1" t="s">
        <v>2340</v>
      </c>
    </row>
    <row r="332" spans="1:30" ht="22" customHeight="1">
      <c r="A332" s="1">
        <v>511</v>
      </c>
      <c r="B332" s="4" t="s">
        <v>2357</v>
      </c>
      <c r="C332" s="11">
        <v>30</v>
      </c>
      <c r="D332" s="1">
        <v>6</v>
      </c>
      <c r="E332" s="1">
        <v>25</v>
      </c>
      <c r="F332" s="1">
        <v>15</v>
      </c>
      <c r="G332" s="1">
        <v>5</v>
      </c>
      <c r="H332" s="1" t="s">
        <v>61</v>
      </c>
      <c r="I332" s="1">
        <v>1</v>
      </c>
      <c r="K332" s="1" t="s">
        <v>164</v>
      </c>
      <c r="L332" s="1">
        <v>1</v>
      </c>
      <c r="M332" s="1" t="s">
        <v>3499</v>
      </c>
      <c r="N332" s="1" t="s">
        <v>3528</v>
      </c>
      <c r="O332" s="1" t="s">
        <v>3586</v>
      </c>
      <c r="P332" s="1">
        <v>1</v>
      </c>
      <c r="Q332" s="1" t="s">
        <v>2358</v>
      </c>
      <c r="R332" s="1" t="s">
        <v>77</v>
      </c>
      <c r="S332" s="1" t="s">
        <v>33</v>
      </c>
      <c r="U332" s="3">
        <v>0</v>
      </c>
      <c r="Y332" s="1" t="s">
        <v>68</v>
      </c>
      <c r="Z332" s="1">
        <v>10</v>
      </c>
      <c r="AA332" s="1" t="s">
        <v>2359</v>
      </c>
      <c r="AB332" s="1" t="s">
        <v>417</v>
      </c>
      <c r="AD332" s="1">
        <v>1</v>
      </c>
    </row>
    <row r="333" spans="1:30" ht="22" customHeight="1">
      <c r="A333" s="1">
        <v>331</v>
      </c>
      <c r="B333" s="4" t="s">
        <v>3</v>
      </c>
      <c r="C333" s="11">
        <v>31</v>
      </c>
      <c r="D333" s="1">
        <v>7</v>
      </c>
      <c r="E333" s="1">
        <v>10</v>
      </c>
      <c r="F333" s="1">
        <v>7</v>
      </c>
      <c r="G333" s="1">
        <v>10</v>
      </c>
      <c r="H333" s="1" t="s">
        <v>292</v>
      </c>
      <c r="I333" s="1">
        <v>0</v>
      </c>
      <c r="J333" s="1" t="s">
        <v>48</v>
      </c>
      <c r="K333" s="1" t="s">
        <v>3433</v>
      </c>
      <c r="L333" s="1">
        <v>1</v>
      </c>
      <c r="M333" s="1" t="s">
        <v>3502</v>
      </c>
      <c r="N333" s="1" t="s">
        <v>3531</v>
      </c>
      <c r="O333" s="1" t="s">
        <v>3584</v>
      </c>
      <c r="P333" s="1">
        <v>4</v>
      </c>
      <c r="Q333" s="1" t="s">
        <v>1604</v>
      </c>
      <c r="R333" s="1" t="s">
        <v>77</v>
      </c>
      <c r="S333" s="1" t="s">
        <v>27</v>
      </c>
      <c r="T333" s="1" t="s">
        <v>66</v>
      </c>
      <c r="U333" s="3">
        <v>5</v>
      </c>
      <c r="V333" s="3">
        <v>5</v>
      </c>
      <c r="W333" s="1">
        <v>180</v>
      </c>
      <c r="X333" s="1" t="s">
        <v>1605</v>
      </c>
      <c r="Y333" s="1" t="s">
        <v>58</v>
      </c>
      <c r="Z333" s="1">
        <v>10</v>
      </c>
      <c r="AA333" s="1" t="s">
        <v>1606</v>
      </c>
      <c r="AB333" s="1" t="s">
        <v>1607</v>
      </c>
      <c r="AC333" s="1" t="s">
        <v>1608</v>
      </c>
    </row>
    <row r="334" spans="1:30" ht="22" customHeight="1">
      <c r="A334" s="1">
        <v>332</v>
      </c>
      <c r="B334" s="4" t="s">
        <v>3753</v>
      </c>
      <c r="C334" s="11">
        <v>28</v>
      </c>
      <c r="D334" s="1">
        <v>8</v>
      </c>
      <c r="E334" s="1">
        <v>110</v>
      </c>
      <c r="F334" s="1">
        <v>10</v>
      </c>
      <c r="G334" s="1">
        <v>0</v>
      </c>
      <c r="H334" s="1" t="s">
        <v>124</v>
      </c>
      <c r="I334" s="1">
        <v>0</v>
      </c>
      <c r="J334" s="1" t="s">
        <v>91</v>
      </c>
      <c r="K334" s="1" t="s">
        <v>3432</v>
      </c>
      <c r="L334" s="1">
        <v>1</v>
      </c>
      <c r="M334" s="1" t="s">
        <v>3502</v>
      </c>
      <c r="N334" s="1" t="s">
        <v>3528</v>
      </c>
      <c r="O334" s="1" t="s">
        <v>3586</v>
      </c>
      <c r="P334" s="1">
        <v>3</v>
      </c>
      <c r="Q334" s="1" t="s">
        <v>1609</v>
      </c>
      <c r="R334" s="1" t="s">
        <v>53</v>
      </c>
      <c r="S334" s="1" t="s">
        <v>30</v>
      </c>
      <c r="T334" s="1" t="s">
        <v>66</v>
      </c>
      <c r="U334" s="3">
        <v>6</v>
      </c>
      <c r="V334" s="3">
        <v>6</v>
      </c>
      <c r="W334" s="1">
        <v>6</v>
      </c>
      <c r="X334" s="1" t="s">
        <v>1610</v>
      </c>
      <c r="Y334" s="1" t="s">
        <v>68</v>
      </c>
      <c r="Z334" s="1">
        <v>9</v>
      </c>
      <c r="AA334" s="1" t="s">
        <v>1611</v>
      </c>
      <c r="AB334" s="1" t="s">
        <v>599</v>
      </c>
      <c r="AC334" s="1" t="s">
        <v>1612</v>
      </c>
    </row>
    <row r="335" spans="1:30" ht="22" customHeight="1">
      <c r="A335" s="1">
        <v>333</v>
      </c>
      <c r="B335" s="4" t="s">
        <v>3750</v>
      </c>
      <c r="C335" s="11">
        <v>47</v>
      </c>
      <c r="D335" s="1">
        <v>7</v>
      </c>
      <c r="E335" s="1">
        <v>60</v>
      </c>
      <c r="F335" s="1">
        <v>11</v>
      </c>
      <c r="G335" s="1">
        <v>20</v>
      </c>
      <c r="H335" s="1" t="s">
        <v>214</v>
      </c>
      <c r="I335" s="1">
        <v>0</v>
      </c>
      <c r="J335" s="1" t="s">
        <v>131</v>
      </c>
      <c r="K335" s="1" t="s">
        <v>3431</v>
      </c>
      <c r="L335" s="1">
        <v>1</v>
      </c>
      <c r="M335" s="1" t="s">
        <v>3495</v>
      </c>
      <c r="N335" s="1" t="s">
        <v>3528</v>
      </c>
      <c r="O335" s="1" t="s">
        <v>3586</v>
      </c>
      <c r="P335" s="1">
        <v>15</v>
      </c>
      <c r="Q335" s="1" t="s">
        <v>1613</v>
      </c>
      <c r="R335" s="1" t="s">
        <v>77</v>
      </c>
      <c r="S335" s="1" t="s">
        <v>29</v>
      </c>
      <c r="T335" s="1" t="s">
        <v>66</v>
      </c>
      <c r="U335" s="3">
        <v>4</v>
      </c>
      <c r="V335" s="3">
        <v>6</v>
      </c>
      <c r="W335" s="1">
        <v>25</v>
      </c>
      <c r="X335" s="1" t="s">
        <v>1614</v>
      </c>
      <c r="Y335" s="1" t="s">
        <v>68</v>
      </c>
      <c r="Z335" s="1">
        <v>9</v>
      </c>
      <c r="AA335" s="1" t="s">
        <v>1615</v>
      </c>
      <c r="AB335" s="1" t="s">
        <v>1616</v>
      </c>
      <c r="AC335" s="1" t="s">
        <v>1617</v>
      </c>
    </row>
    <row r="336" spans="1:30" ht="22" customHeight="1">
      <c r="A336" s="1">
        <v>334</v>
      </c>
      <c r="B336" s="4" t="s">
        <v>3750</v>
      </c>
      <c r="C336" s="11">
        <v>37</v>
      </c>
      <c r="D336" s="1">
        <v>8</v>
      </c>
      <c r="E336" s="1">
        <v>0</v>
      </c>
      <c r="F336" s="1">
        <v>16</v>
      </c>
      <c r="G336" s="1">
        <v>2</v>
      </c>
      <c r="H336" s="1" t="s">
        <v>178</v>
      </c>
      <c r="I336" s="1">
        <v>0</v>
      </c>
      <c r="J336" s="1" t="s">
        <v>62</v>
      </c>
      <c r="K336" s="1" t="s">
        <v>3431</v>
      </c>
      <c r="L336" s="1">
        <v>1</v>
      </c>
      <c r="M336" s="1" t="s">
        <v>3502</v>
      </c>
      <c r="N336" s="1" t="s">
        <v>3528</v>
      </c>
      <c r="O336" s="1" t="s">
        <v>3587</v>
      </c>
      <c r="P336" s="1">
        <v>12</v>
      </c>
      <c r="Q336" s="1" t="s">
        <v>1618</v>
      </c>
      <c r="R336" s="1" t="s">
        <v>150</v>
      </c>
      <c r="S336" s="1" t="s">
        <v>3679</v>
      </c>
      <c r="T336" s="1" t="s">
        <v>66</v>
      </c>
      <c r="U336" s="3">
        <v>6</v>
      </c>
      <c r="V336" s="3">
        <v>6</v>
      </c>
      <c r="W336" s="1">
        <v>4</v>
      </c>
      <c r="X336" s="1" t="s">
        <v>1619</v>
      </c>
      <c r="Y336" s="1" t="s">
        <v>68</v>
      </c>
      <c r="Z336" s="1">
        <v>10</v>
      </c>
      <c r="AA336" s="1" t="s">
        <v>1620</v>
      </c>
      <c r="AB336" s="1" t="s">
        <v>1621</v>
      </c>
    </row>
    <row r="337" spans="1:30" ht="22" customHeight="1">
      <c r="A337" s="1">
        <v>335</v>
      </c>
      <c r="B337" s="4" t="s">
        <v>3764</v>
      </c>
      <c r="D337" s="1">
        <v>6</v>
      </c>
      <c r="E337" s="1">
        <v>120</v>
      </c>
      <c r="F337" s="1">
        <v>9</v>
      </c>
      <c r="G337" s="1">
        <v>10</v>
      </c>
      <c r="H337" s="1" t="s">
        <v>214</v>
      </c>
      <c r="I337" s="1">
        <v>0</v>
      </c>
      <c r="J337" s="1" t="s">
        <v>3780</v>
      </c>
      <c r="K337" s="1" t="s">
        <v>3431</v>
      </c>
      <c r="L337" s="1">
        <v>1</v>
      </c>
      <c r="M337" s="1" t="s">
        <v>3502</v>
      </c>
      <c r="N337" s="1" t="s">
        <v>3528</v>
      </c>
      <c r="O337" s="1" t="s">
        <v>3586</v>
      </c>
      <c r="P337" s="1">
        <v>2</v>
      </c>
      <c r="Q337" s="1" t="s">
        <v>1622</v>
      </c>
      <c r="R337" s="1" t="s">
        <v>352</v>
      </c>
      <c r="S337" s="1" t="s">
        <v>28</v>
      </c>
      <c r="T337" s="1" t="s">
        <v>151</v>
      </c>
      <c r="U337" s="3">
        <v>6</v>
      </c>
      <c r="V337" s="3">
        <v>4</v>
      </c>
      <c r="W337" s="1">
        <v>12</v>
      </c>
      <c r="X337" s="1" t="s">
        <v>1623</v>
      </c>
      <c r="Y337" s="1" t="s">
        <v>68</v>
      </c>
      <c r="Z337" s="1">
        <v>10</v>
      </c>
      <c r="AA337" s="1" t="s">
        <v>1624</v>
      </c>
      <c r="AB337" s="1" t="s">
        <v>1625</v>
      </c>
      <c r="AC337" s="1" t="s">
        <v>107</v>
      </c>
    </row>
    <row r="338" spans="1:30" ht="22" customHeight="1">
      <c r="A338" s="1">
        <v>336</v>
      </c>
      <c r="B338" s="4" t="s">
        <v>3753</v>
      </c>
      <c r="C338" s="11">
        <v>31</v>
      </c>
      <c r="D338" s="1">
        <v>8</v>
      </c>
      <c r="E338" s="1">
        <v>0</v>
      </c>
      <c r="F338" s="1">
        <v>4</v>
      </c>
      <c r="G338" s="1">
        <v>20</v>
      </c>
      <c r="H338" s="1" t="s">
        <v>112</v>
      </c>
      <c r="I338" s="1">
        <v>1</v>
      </c>
      <c r="J338" s="1" t="s">
        <v>48</v>
      </c>
      <c r="K338" s="1" t="s">
        <v>3431</v>
      </c>
      <c r="L338" s="1">
        <v>1</v>
      </c>
      <c r="M338" s="1" t="s">
        <v>3496</v>
      </c>
      <c r="N338" s="1" t="s">
        <v>3533</v>
      </c>
      <c r="O338" s="1" t="s">
        <v>3586</v>
      </c>
      <c r="P338" s="1">
        <v>2</v>
      </c>
      <c r="R338" s="1" t="s">
        <v>352</v>
      </c>
      <c r="S338" s="1" t="s">
        <v>3708</v>
      </c>
      <c r="T338" s="1" t="s">
        <v>54</v>
      </c>
      <c r="U338" s="3">
        <v>6</v>
      </c>
      <c r="V338" s="3">
        <v>6</v>
      </c>
      <c r="W338" s="1">
        <v>20</v>
      </c>
      <c r="X338" s="1" t="s">
        <v>1627</v>
      </c>
      <c r="Y338" s="1" t="s">
        <v>68</v>
      </c>
      <c r="Z338" s="1">
        <v>10</v>
      </c>
      <c r="AA338" s="1" t="s">
        <v>1110</v>
      </c>
      <c r="AB338" s="1" t="s">
        <v>1628</v>
      </c>
      <c r="AC338" s="1" t="s">
        <v>1629</v>
      </c>
    </row>
    <row r="339" spans="1:30" ht="22" customHeight="1">
      <c r="A339" s="1">
        <v>337</v>
      </c>
      <c r="B339" s="4" t="s">
        <v>0</v>
      </c>
      <c r="C339" s="11">
        <v>22</v>
      </c>
      <c r="D339" s="1">
        <v>7</v>
      </c>
      <c r="E339" s="1">
        <v>120</v>
      </c>
      <c r="F339" s="1">
        <v>12</v>
      </c>
      <c r="G339" s="1">
        <v>3</v>
      </c>
      <c r="H339" s="1" t="s">
        <v>324</v>
      </c>
      <c r="I339" s="1">
        <v>1</v>
      </c>
      <c r="K339" s="1" t="s">
        <v>164</v>
      </c>
      <c r="L339" s="1">
        <v>1</v>
      </c>
      <c r="M339" s="1" t="s">
        <v>3493</v>
      </c>
      <c r="N339" s="1" t="s">
        <v>3539</v>
      </c>
      <c r="O339" s="1" t="s">
        <v>3586</v>
      </c>
      <c r="P339" s="1">
        <v>4</v>
      </c>
      <c r="Q339" s="1" t="s">
        <v>1630</v>
      </c>
      <c r="R339" s="1" t="s">
        <v>1102</v>
      </c>
      <c r="S339" s="1" t="s">
        <v>3684</v>
      </c>
      <c r="T339" s="1" t="s">
        <v>54</v>
      </c>
      <c r="U339" s="3">
        <v>5</v>
      </c>
      <c r="V339" s="3">
        <v>8</v>
      </c>
      <c r="W339" s="1">
        <v>6</v>
      </c>
      <c r="X339" s="1" t="s">
        <v>1631</v>
      </c>
      <c r="Y339" s="1" t="s">
        <v>58</v>
      </c>
      <c r="Z339" s="1">
        <v>10</v>
      </c>
      <c r="AA339" s="1" t="s">
        <v>1632</v>
      </c>
      <c r="AB339" s="1" t="s">
        <v>1633</v>
      </c>
    </row>
    <row r="340" spans="1:30" ht="22" customHeight="1">
      <c r="A340" s="1">
        <v>338</v>
      </c>
      <c r="B340" s="4" t="s">
        <v>3766</v>
      </c>
      <c r="C340" s="11">
        <v>25</v>
      </c>
      <c r="D340" s="1">
        <v>6</v>
      </c>
      <c r="E340" s="1">
        <v>40</v>
      </c>
      <c r="F340" s="1">
        <v>12</v>
      </c>
      <c r="G340" s="1">
        <v>5</v>
      </c>
      <c r="H340" s="1" t="s">
        <v>324</v>
      </c>
      <c r="I340" s="1">
        <v>1</v>
      </c>
      <c r="J340" s="1" t="s">
        <v>3779</v>
      </c>
      <c r="K340" s="1" t="s">
        <v>3432</v>
      </c>
      <c r="L340" s="1">
        <v>1</v>
      </c>
      <c r="M340" s="1" t="s">
        <v>3502</v>
      </c>
      <c r="N340" s="1" t="s">
        <v>3528</v>
      </c>
      <c r="O340" s="1" t="s">
        <v>3585</v>
      </c>
      <c r="P340" s="1">
        <v>0</v>
      </c>
      <c r="Q340" s="1" t="s">
        <v>1317</v>
      </c>
      <c r="R340" s="1" t="s">
        <v>53</v>
      </c>
      <c r="S340" s="1" t="s">
        <v>29</v>
      </c>
      <c r="T340" s="1" t="s">
        <v>66</v>
      </c>
      <c r="U340" s="3">
        <v>4</v>
      </c>
      <c r="V340" s="3">
        <v>2</v>
      </c>
      <c r="W340" s="1">
        <v>48</v>
      </c>
      <c r="X340" s="1" t="s">
        <v>1634</v>
      </c>
      <c r="Y340" s="1" t="s">
        <v>68</v>
      </c>
      <c r="Z340" s="1">
        <v>9</v>
      </c>
      <c r="AA340" s="1" t="s">
        <v>1635</v>
      </c>
      <c r="AB340" s="1" t="s">
        <v>1636</v>
      </c>
    </row>
    <row r="341" spans="1:30" ht="22" customHeight="1">
      <c r="A341" s="1">
        <v>339</v>
      </c>
      <c r="B341" s="4" t="s">
        <v>3747</v>
      </c>
      <c r="C341" s="11">
        <v>23</v>
      </c>
      <c r="D341" s="1">
        <v>6</v>
      </c>
      <c r="E341" s="1">
        <v>0</v>
      </c>
      <c r="F341" s="1">
        <v>12</v>
      </c>
      <c r="G341" s="1">
        <v>4</v>
      </c>
      <c r="H341" s="1" t="s">
        <v>112</v>
      </c>
      <c r="I341" s="1">
        <v>1</v>
      </c>
      <c r="J341" s="1" t="s">
        <v>91</v>
      </c>
      <c r="K341" s="1" t="s">
        <v>3430</v>
      </c>
      <c r="L341" s="1">
        <v>0</v>
      </c>
      <c r="M341" s="1" t="s">
        <v>164</v>
      </c>
      <c r="N341" s="1" t="s">
        <v>164</v>
      </c>
      <c r="O341" s="1" t="s">
        <v>164</v>
      </c>
      <c r="R341" s="1" t="s">
        <v>53</v>
      </c>
      <c r="S341" s="1" t="s">
        <v>30</v>
      </c>
      <c r="T341" s="1" t="s">
        <v>54</v>
      </c>
      <c r="U341" s="3">
        <v>3</v>
      </c>
      <c r="V341" s="3">
        <v>6</v>
      </c>
      <c r="W341" s="1">
        <v>80</v>
      </c>
      <c r="X341" s="1" t="s">
        <v>1637</v>
      </c>
      <c r="Y341" s="1" t="s">
        <v>1428</v>
      </c>
      <c r="Z341" s="1">
        <v>9</v>
      </c>
      <c r="AA341" s="1" t="s">
        <v>1638</v>
      </c>
      <c r="AB341" s="1" t="s">
        <v>1639</v>
      </c>
      <c r="AC341" s="1" t="s">
        <v>1640</v>
      </c>
    </row>
    <row r="342" spans="1:30" ht="22" customHeight="1">
      <c r="A342" s="1">
        <v>340</v>
      </c>
      <c r="B342" s="4" t="s">
        <v>4</v>
      </c>
      <c r="C342" s="11">
        <v>31</v>
      </c>
      <c r="D342" s="1">
        <v>8</v>
      </c>
      <c r="E342" s="1">
        <v>120</v>
      </c>
      <c r="F342" s="1">
        <v>10</v>
      </c>
      <c r="G342" s="1">
        <v>10</v>
      </c>
      <c r="H342" s="1" t="s">
        <v>214</v>
      </c>
      <c r="I342" s="1">
        <v>0</v>
      </c>
      <c r="J342" s="1" t="s">
        <v>3779</v>
      </c>
      <c r="K342" s="1" t="s">
        <v>3433</v>
      </c>
      <c r="L342" s="1">
        <v>1</v>
      </c>
      <c r="M342" s="1" t="s">
        <v>3502</v>
      </c>
      <c r="N342" s="1" t="s">
        <v>3528</v>
      </c>
      <c r="O342" s="1" t="s">
        <v>3586</v>
      </c>
      <c r="P342" s="1">
        <v>7</v>
      </c>
      <c r="Q342" s="1" t="s">
        <v>1641</v>
      </c>
      <c r="R342" s="1" t="s">
        <v>53</v>
      </c>
      <c r="S342" s="1" t="s">
        <v>28</v>
      </c>
      <c r="T342" s="1" t="s">
        <v>54</v>
      </c>
      <c r="U342" s="3">
        <v>10</v>
      </c>
      <c r="V342" s="3">
        <v>6</v>
      </c>
      <c r="W342" s="1">
        <v>6</v>
      </c>
      <c r="X342" s="1" t="s">
        <v>1642</v>
      </c>
      <c r="Y342" s="1" t="s">
        <v>68</v>
      </c>
      <c r="Z342" s="1">
        <v>10</v>
      </c>
      <c r="AA342" s="1" t="s">
        <v>1643</v>
      </c>
      <c r="AB342" s="1" t="s">
        <v>1452</v>
      </c>
    </row>
    <row r="343" spans="1:30" ht="22" customHeight="1">
      <c r="A343" s="1">
        <v>341</v>
      </c>
      <c r="B343" s="4" t="s">
        <v>0</v>
      </c>
      <c r="C343" s="11">
        <v>31</v>
      </c>
      <c r="D343" s="1">
        <v>7</v>
      </c>
      <c r="E343" s="1">
        <v>420</v>
      </c>
      <c r="F343" s="1">
        <v>5</v>
      </c>
      <c r="G343" s="1">
        <v>3</v>
      </c>
      <c r="H343" s="1" t="s">
        <v>82</v>
      </c>
      <c r="I343" s="1">
        <v>0</v>
      </c>
      <c r="J343" s="1" t="s">
        <v>62</v>
      </c>
      <c r="K343" s="1" t="s">
        <v>3431</v>
      </c>
      <c r="L343" s="1">
        <v>0</v>
      </c>
      <c r="M343" s="1" t="s">
        <v>164</v>
      </c>
      <c r="N343" s="1" t="s">
        <v>164</v>
      </c>
      <c r="O343" s="1" t="s">
        <v>164</v>
      </c>
      <c r="R343" s="1" t="s">
        <v>53</v>
      </c>
      <c r="S343" s="1" t="s">
        <v>28</v>
      </c>
      <c r="T343" s="1" t="s">
        <v>66</v>
      </c>
      <c r="U343" s="3">
        <v>6</v>
      </c>
      <c r="V343" s="3">
        <v>6</v>
      </c>
      <c r="W343" s="1">
        <v>1</v>
      </c>
      <c r="X343" s="1" t="s">
        <v>1644</v>
      </c>
      <c r="Y343" s="1" t="s">
        <v>68</v>
      </c>
      <c r="Z343" s="1">
        <v>4</v>
      </c>
      <c r="AA343" s="1" t="s">
        <v>1645</v>
      </c>
    </row>
    <row r="344" spans="1:30" ht="22" customHeight="1">
      <c r="A344" s="1">
        <v>342</v>
      </c>
      <c r="B344" s="4" t="s">
        <v>3752</v>
      </c>
      <c r="C344" s="11">
        <v>23</v>
      </c>
      <c r="D344" s="1">
        <v>7</v>
      </c>
      <c r="E344" s="1">
        <v>0</v>
      </c>
      <c r="F344" s="1">
        <v>10</v>
      </c>
      <c r="G344" s="1">
        <v>45</v>
      </c>
      <c r="H344" s="1" t="s">
        <v>292</v>
      </c>
      <c r="I344" s="1">
        <v>1</v>
      </c>
      <c r="J344" s="1" t="s">
        <v>3780</v>
      </c>
      <c r="K344" s="1" t="s">
        <v>3431</v>
      </c>
      <c r="L344" s="1">
        <v>0</v>
      </c>
      <c r="M344" s="1" t="s">
        <v>164</v>
      </c>
      <c r="N344" s="1" t="s">
        <v>164</v>
      </c>
      <c r="O344" s="1" t="s">
        <v>164</v>
      </c>
      <c r="R344" s="1" t="s">
        <v>352</v>
      </c>
      <c r="S344" s="1" t="s">
        <v>3709</v>
      </c>
      <c r="T344" s="1" t="s">
        <v>54</v>
      </c>
      <c r="U344" s="3">
        <v>18</v>
      </c>
      <c r="V344" s="3">
        <v>40</v>
      </c>
      <c r="W344" s="1">
        <v>18</v>
      </c>
      <c r="X344" s="1" t="s">
        <v>1647</v>
      </c>
      <c r="Y344" s="1" t="s">
        <v>68</v>
      </c>
      <c r="Z344" s="1">
        <v>10</v>
      </c>
      <c r="AA344" s="1" t="s">
        <v>1648</v>
      </c>
      <c r="AB344" s="1" t="s">
        <v>1649</v>
      </c>
    </row>
    <row r="345" spans="1:30" ht="22" customHeight="1">
      <c r="A345" s="1">
        <v>343</v>
      </c>
      <c r="B345" s="4" t="s">
        <v>0</v>
      </c>
      <c r="C345" s="11">
        <v>31</v>
      </c>
      <c r="D345" s="1">
        <v>7</v>
      </c>
      <c r="E345" s="1">
        <v>25</v>
      </c>
      <c r="F345" s="1">
        <v>9</v>
      </c>
      <c r="G345" s="1">
        <v>8</v>
      </c>
      <c r="H345" s="1" t="s">
        <v>178</v>
      </c>
      <c r="I345" s="1">
        <v>0</v>
      </c>
      <c r="J345" s="1" t="s">
        <v>378</v>
      </c>
      <c r="K345" s="1" t="s">
        <v>3431</v>
      </c>
      <c r="L345" s="1">
        <v>1</v>
      </c>
      <c r="M345" s="1" t="s">
        <v>3506</v>
      </c>
      <c r="N345" s="1" t="s">
        <v>3528</v>
      </c>
      <c r="O345" s="1" t="s">
        <v>3603</v>
      </c>
      <c r="P345" s="1">
        <v>2</v>
      </c>
      <c r="Q345" s="1" t="s">
        <v>249</v>
      </c>
      <c r="R345" s="1" t="s">
        <v>77</v>
      </c>
      <c r="S345" s="1" t="s">
        <v>30</v>
      </c>
      <c r="T345" s="1" t="s">
        <v>78</v>
      </c>
      <c r="U345" s="3">
        <v>10</v>
      </c>
      <c r="V345" s="3">
        <v>6</v>
      </c>
      <c r="W345" s="1">
        <v>20</v>
      </c>
      <c r="X345" s="1" t="s">
        <v>1650</v>
      </c>
      <c r="Y345" s="1" t="s">
        <v>3413</v>
      </c>
      <c r="Z345" s="1">
        <v>7</v>
      </c>
      <c r="AA345" s="1" t="s">
        <v>381</v>
      </c>
      <c r="AB345" s="1" t="s">
        <v>1652</v>
      </c>
      <c r="AC345" s="1" t="s">
        <v>1653</v>
      </c>
      <c r="AD345" s="1">
        <v>0</v>
      </c>
    </row>
    <row r="346" spans="1:30" ht="22" customHeight="1">
      <c r="A346" s="1">
        <v>344</v>
      </c>
      <c r="B346" s="4" t="s">
        <v>4</v>
      </c>
      <c r="C346" s="11">
        <v>30</v>
      </c>
      <c r="D346" s="1">
        <v>5</v>
      </c>
      <c r="E346" s="1">
        <v>30</v>
      </c>
      <c r="F346" s="1">
        <v>4</v>
      </c>
      <c r="G346" s="1">
        <v>56</v>
      </c>
      <c r="H346" s="1" t="s">
        <v>324</v>
      </c>
      <c r="I346" s="1">
        <v>1</v>
      </c>
      <c r="K346" s="1" t="s">
        <v>164</v>
      </c>
      <c r="L346" s="1">
        <v>1</v>
      </c>
      <c r="M346" s="1" t="s">
        <v>3502</v>
      </c>
      <c r="N346" s="1" t="s">
        <v>3531</v>
      </c>
      <c r="O346" s="1" t="s">
        <v>3604</v>
      </c>
      <c r="P346" s="1">
        <v>4</v>
      </c>
      <c r="Q346" s="1" t="s">
        <v>1654</v>
      </c>
      <c r="R346" s="1" t="s">
        <v>53</v>
      </c>
      <c r="S346" s="1" t="s">
        <v>3710</v>
      </c>
      <c r="T346" s="1" t="s">
        <v>66</v>
      </c>
      <c r="U346" s="3">
        <v>5</v>
      </c>
      <c r="V346" s="3">
        <v>4</v>
      </c>
      <c r="W346" s="1">
        <v>6</v>
      </c>
      <c r="X346" s="1" t="s">
        <v>1656</v>
      </c>
      <c r="Y346" s="1" t="s">
        <v>68</v>
      </c>
      <c r="Z346" s="1">
        <v>10</v>
      </c>
      <c r="AA346" s="1" t="s">
        <v>1657</v>
      </c>
      <c r="AB346" s="1" t="s">
        <v>1658</v>
      </c>
      <c r="AC346" s="1" t="s">
        <v>1659</v>
      </c>
    </row>
    <row r="347" spans="1:30" ht="22" customHeight="1">
      <c r="A347" s="1">
        <v>345</v>
      </c>
      <c r="B347" s="4" t="s">
        <v>3754</v>
      </c>
      <c r="C347" s="11">
        <v>32</v>
      </c>
      <c r="D347" s="1">
        <v>7</v>
      </c>
      <c r="E347" s="1">
        <v>20</v>
      </c>
      <c r="F347" s="1">
        <v>10</v>
      </c>
      <c r="G347" s="1">
        <v>3</v>
      </c>
      <c r="H347" s="1" t="s">
        <v>82</v>
      </c>
      <c r="I347" s="1">
        <v>0</v>
      </c>
      <c r="J347" s="1" t="s">
        <v>91</v>
      </c>
      <c r="K347" s="1" t="s">
        <v>3430</v>
      </c>
      <c r="L347" s="1">
        <v>1</v>
      </c>
      <c r="M347" s="1" t="s">
        <v>3499</v>
      </c>
      <c r="N347" s="1" t="s">
        <v>3528</v>
      </c>
      <c r="O347" s="1" t="s">
        <v>3590</v>
      </c>
      <c r="P347" s="1">
        <v>3</v>
      </c>
      <c r="Q347" s="1" t="s">
        <v>1660</v>
      </c>
      <c r="R347" s="1" t="s">
        <v>65</v>
      </c>
      <c r="S347" s="1" t="s">
        <v>3672</v>
      </c>
      <c r="T347" s="1" t="s">
        <v>66</v>
      </c>
      <c r="U347" s="3">
        <v>6</v>
      </c>
      <c r="V347" s="3">
        <v>3</v>
      </c>
      <c r="W347" s="1">
        <v>8</v>
      </c>
      <c r="X347" s="1" t="s">
        <v>1661</v>
      </c>
      <c r="Y347" s="1" t="s">
        <v>68</v>
      </c>
      <c r="Z347" s="1">
        <v>10</v>
      </c>
      <c r="AA347" s="1" t="s">
        <v>1662</v>
      </c>
    </row>
    <row r="348" spans="1:30" ht="22" customHeight="1">
      <c r="A348" s="1">
        <v>518</v>
      </c>
      <c r="B348" s="4" t="s">
        <v>3753</v>
      </c>
      <c r="C348" s="11">
        <v>38</v>
      </c>
      <c r="D348" s="1">
        <v>7</v>
      </c>
      <c r="E348" s="1">
        <v>30</v>
      </c>
      <c r="F348" s="1">
        <v>12</v>
      </c>
      <c r="G348" s="1">
        <v>5</v>
      </c>
      <c r="H348" s="1" t="s">
        <v>61</v>
      </c>
      <c r="I348" s="1">
        <v>1</v>
      </c>
      <c r="K348" s="1" t="s">
        <v>164</v>
      </c>
      <c r="L348" s="1">
        <v>1</v>
      </c>
      <c r="M348" s="1" t="s">
        <v>3504</v>
      </c>
      <c r="N348" s="1" t="s">
        <v>3528</v>
      </c>
      <c r="O348" s="1" t="s">
        <v>3611</v>
      </c>
      <c r="P348" s="1">
        <v>9</v>
      </c>
      <c r="Q348" s="1" t="s">
        <v>2381</v>
      </c>
      <c r="R348" s="1" t="s">
        <v>77</v>
      </c>
      <c r="S348" s="1" t="s">
        <v>29</v>
      </c>
      <c r="T348" s="1" t="s">
        <v>66</v>
      </c>
      <c r="U348" s="3">
        <v>4</v>
      </c>
      <c r="V348" s="3">
        <v>1</v>
      </c>
      <c r="W348" s="1">
        <v>6</v>
      </c>
      <c r="X348" s="1" t="s">
        <v>2382</v>
      </c>
      <c r="Y348" s="1" t="s">
        <v>68</v>
      </c>
      <c r="Z348" s="1">
        <v>6</v>
      </c>
      <c r="AA348" s="1" t="s">
        <v>2383</v>
      </c>
      <c r="AD348" s="1">
        <v>1</v>
      </c>
    </row>
    <row r="349" spans="1:30" ht="22" customHeight="1">
      <c r="A349" s="1">
        <v>347</v>
      </c>
      <c r="B349" s="4" t="s">
        <v>3748</v>
      </c>
      <c r="C349" s="11">
        <v>33</v>
      </c>
      <c r="D349" s="1">
        <v>7</v>
      </c>
      <c r="E349" s="1">
        <v>25</v>
      </c>
      <c r="F349" s="1">
        <v>10</v>
      </c>
      <c r="G349" s="1">
        <v>8</v>
      </c>
      <c r="H349" s="1" t="s">
        <v>292</v>
      </c>
      <c r="I349" s="1">
        <v>0</v>
      </c>
      <c r="J349" s="1" t="s">
        <v>48</v>
      </c>
      <c r="K349" s="1" t="s">
        <v>3433</v>
      </c>
      <c r="L349" s="1">
        <v>1</v>
      </c>
      <c r="M349" s="1" t="s">
        <v>3518</v>
      </c>
      <c r="N349" s="1" t="s">
        <v>3536</v>
      </c>
      <c r="O349" s="1" t="s">
        <v>3586</v>
      </c>
      <c r="P349" s="1">
        <v>4</v>
      </c>
      <c r="Q349" s="1" t="s">
        <v>444</v>
      </c>
      <c r="R349" s="1" t="s">
        <v>77</v>
      </c>
      <c r="S349" s="1" t="s">
        <v>30</v>
      </c>
      <c r="T349" s="1" t="s">
        <v>66</v>
      </c>
      <c r="U349" s="3">
        <v>8</v>
      </c>
      <c r="V349" s="3">
        <v>6</v>
      </c>
      <c r="W349" s="1">
        <v>8</v>
      </c>
      <c r="X349" s="1" t="s">
        <v>1669</v>
      </c>
      <c r="Y349" s="1" t="s">
        <v>1670</v>
      </c>
      <c r="Z349" s="1">
        <v>10</v>
      </c>
      <c r="AA349" s="1" t="s">
        <v>1671</v>
      </c>
    </row>
    <row r="350" spans="1:30" ht="22" customHeight="1">
      <c r="A350" s="1">
        <v>348</v>
      </c>
      <c r="B350" s="4" t="s">
        <v>3760</v>
      </c>
      <c r="C350" s="11">
        <v>31</v>
      </c>
      <c r="D350" s="1">
        <v>7</v>
      </c>
      <c r="E350" s="1">
        <v>30</v>
      </c>
      <c r="F350" s="1">
        <v>8</v>
      </c>
      <c r="G350" s="1">
        <v>12</v>
      </c>
      <c r="H350" s="1" t="s">
        <v>292</v>
      </c>
      <c r="I350" s="1">
        <v>1</v>
      </c>
      <c r="K350" s="1" t="s">
        <v>3431</v>
      </c>
      <c r="L350" s="1">
        <v>1</v>
      </c>
      <c r="M350" s="1" t="s">
        <v>3505</v>
      </c>
      <c r="N350" s="1" t="s">
        <v>3528</v>
      </c>
      <c r="O350" s="1" t="s">
        <v>3586</v>
      </c>
      <c r="P350" s="1">
        <v>3</v>
      </c>
      <c r="Q350" s="1" t="s">
        <v>1673</v>
      </c>
      <c r="R350" s="1" t="s">
        <v>77</v>
      </c>
      <c r="S350" s="1" t="s">
        <v>28</v>
      </c>
      <c r="T350" s="1" t="s">
        <v>78</v>
      </c>
      <c r="U350" s="3">
        <v>21</v>
      </c>
      <c r="V350" s="3">
        <v>16</v>
      </c>
      <c r="W350" s="1">
        <v>12</v>
      </c>
      <c r="X350" s="1" t="s">
        <v>1674</v>
      </c>
      <c r="Y350" s="1" t="s">
        <v>1675</v>
      </c>
      <c r="Z350" s="1">
        <v>10</v>
      </c>
      <c r="AA350" s="1" t="s">
        <v>1676</v>
      </c>
      <c r="AB350" s="1" t="s">
        <v>1677</v>
      </c>
      <c r="AC350" s="1" t="s">
        <v>1678</v>
      </c>
    </row>
    <row r="351" spans="1:30" ht="22" customHeight="1">
      <c r="A351" s="1">
        <v>349</v>
      </c>
      <c r="B351" s="4" t="s">
        <v>0</v>
      </c>
      <c r="D351" s="1">
        <v>6</v>
      </c>
      <c r="E351" s="1">
        <v>180</v>
      </c>
      <c r="F351" s="1">
        <v>12</v>
      </c>
      <c r="G351" s="1">
        <v>5</v>
      </c>
      <c r="H351" s="1" t="s">
        <v>324</v>
      </c>
      <c r="I351" s="1">
        <v>1</v>
      </c>
      <c r="J351" s="1" t="s">
        <v>62</v>
      </c>
      <c r="K351" s="1" t="s">
        <v>3430</v>
      </c>
      <c r="L351" s="1">
        <v>1</v>
      </c>
      <c r="M351" s="1" t="s">
        <v>3504</v>
      </c>
      <c r="N351" s="1" t="s">
        <v>3528</v>
      </c>
      <c r="O351" s="1" t="s">
        <v>3586</v>
      </c>
      <c r="P351" s="1">
        <v>13</v>
      </c>
      <c r="Q351" s="1" t="s">
        <v>1679</v>
      </c>
      <c r="R351" s="1" t="s">
        <v>77</v>
      </c>
      <c r="S351" s="1" t="s">
        <v>30</v>
      </c>
      <c r="T351" s="1" t="s">
        <v>54</v>
      </c>
      <c r="U351" s="3">
        <v>5</v>
      </c>
      <c r="V351" s="3">
        <v>5</v>
      </c>
      <c r="W351" s="1">
        <v>15</v>
      </c>
      <c r="X351" s="1" t="s">
        <v>1680</v>
      </c>
      <c r="Y351" s="1" t="s">
        <v>1681</v>
      </c>
      <c r="Z351" s="1">
        <v>10</v>
      </c>
      <c r="AA351" s="1" t="s">
        <v>1682</v>
      </c>
      <c r="AB351" s="1" t="s">
        <v>1683</v>
      </c>
      <c r="AC351" s="1" t="e">
        <f>- iOS app crashes frequently.
- Mentor assignment is very helpful in advancing the course.</f>
        <v>#NAME?</v>
      </c>
    </row>
    <row r="352" spans="1:30" ht="22" customHeight="1">
      <c r="A352" s="1">
        <v>350</v>
      </c>
      <c r="B352" s="4" t="s">
        <v>4</v>
      </c>
      <c r="C352" s="11">
        <v>32</v>
      </c>
      <c r="D352" s="1">
        <v>8</v>
      </c>
      <c r="E352" s="1">
        <v>0</v>
      </c>
      <c r="F352" s="1">
        <v>12</v>
      </c>
      <c r="G352" s="1">
        <v>15</v>
      </c>
      <c r="H352" s="1" t="s">
        <v>178</v>
      </c>
      <c r="I352" s="1">
        <v>0</v>
      </c>
      <c r="K352" s="1" t="s">
        <v>3471</v>
      </c>
      <c r="L352" s="1">
        <v>1</v>
      </c>
      <c r="M352" s="1" t="s">
        <v>3504</v>
      </c>
      <c r="N352" s="1" t="s">
        <v>3531</v>
      </c>
      <c r="O352" s="1" t="s">
        <v>3586</v>
      </c>
      <c r="P352" s="1">
        <v>15</v>
      </c>
      <c r="Q352" s="1" t="s">
        <v>1686</v>
      </c>
      <c r="R352" s="1" t="s">
        <v>53</v>
      </c>
      <c r="S352" s="1" t="s">
        <v>28</v>
      </c>
      <c r="T352" s="1" t="s">
        <v>1687</v>
      </c>
      <c r="U352" s="3">
        <v>12</v>
      </c>
      <c r="W352" s="1">
        <v>50</v>
      </c>
      <c r="X352" s="1" t="s">
        <v>1688</v>
      </c>
      <c r="Y352" s="1" t="s">
        <v>58</v>
      </c>
      <c r="Z352" s="1">
        <v>6</v>
      </c>
      <c r="AA352" s="1" t="s">
        <v>1689</v>
      </c>
      <c r="AB352" s="1" t="s">
        <v>1690</v>
      </c>
      <c r="AC352" s="1" t="s">
        <v>1691</v>
      </c>
    </row>
    <row r="353" spans="1:30" ht="22" customHeight="1">
      <c r="A353" s="1">
        <v>351</v>
      </c>
      <c r="B353" s="4" t="s">
        <v>3749</v>
      </c>
      <c r="C353" s="11">
        <v>28</v>
      </c>
      <c r="D353" s="1">
        <v>6</v>
      </c>
      <c r="E353" s="1">
        <v>2</v>
      </c>
      <c r="F353" s="1">
        <v>12</v>
      </c>
      <c r="G353" s="1">
        <v>2</v>
      </c>
      <c r="H353" s="1" t="s">
        <v>124</v>
      </c>
      <c r="I353" s="1">
        <v>1</v>
      </c>
      <c r="K353" s="1" t="s">
        <v>164</v>
      </c>
      <c r="L353" s="1">
        <v>0</v>
      </c>
      <c r="M353" s="1" t="s">
        <v>164</v>
      </c>
      <c r="N353" s="1" t="s">
        <v>164</v>
      </c>
      <c r="O353" s="1" t="s">
        <v>164</v>
      </c>
      <c r="R353" s="1" t="s">
        <v>77</v>
      </c>
      <c r="S353" s="1" t="s">
        <v>30</v>
      </c>
      <c r="T353" s="1" t="s">
        <v>54</v>
      </c>
      <c r="U353" s="3">
        <v>3</v>
      </c>
      <c r="V353" s="3">
        <v>4</v>
      </c>
      <c r="W353" s="1">
        <v>5</v>
      </c>
      <c r="X353" s="1" t="s">
        <v>1692</v>
      </c>
      <c r="Y353" s="1" t="s">
        <v>68</v>
      </c>
      <c r="Z353" s="1">
        <v>10</v>
      </c>
      <c r="AA353" s="1" t="s">
        <v>1693</v>
      </c>
      <c r="AB353" s="1" t="s">
        <v>1694</v>
      </c>
      <c r="AD353" s="1">
        <v>1</v>
      </c>
    </row>
    <row r="354" spans="1:30" ht="22" customHeight="1">
      <c r="A354" s="1">
        <v>352</v>
      </c>
      <c r="B354" s="4" t="s">
        <v>3753</v>
      </c>
      <c r="C354" s="11">
        <v>42</v>
      </c>
      <c r="D354" s="1">
        <v>7</v>
      </c>
      <c r="E354" s="1">
        <v>100</v>
      </c>
      <c r="F354" s="1">
        <v>7</v>
      </c>
      <c r="G354" s="1">
        <v>12</v>
      </c>
      <c r="H354" s="1" t="s">
        <v>292</v>
      </c>
      <c r="I354" s="1">
        <v>1</v>
      </c>
      <c r="K354" s="1" t="s">
        <v>164</v>
      </c>
      <c r="L354" s="1">
        <v>1</v>
      </c>
      <c r="M354" s="1" t="s">
        <v>3492</v>
      </c>
      <c r="N354" s="1" t="s">
        <v>3528</v>
      </c>
      <c r="O354" s="1" t="s">
        <v>3586</v>
      </c>
      <c r="P354" s="1">
        <v>15</v>
      </c>
      <c r="Q354" s="1" t="s">
        <v>508</v>
      </c>
      <c r="R354" s="1" t="s">
        <v>77</v>
      </c>
      <c r="S354" s="1" t="s">
        <v>30</v>
      </c>
      <c r="T354" s="1" t="s">
        <v>66</v>
      </c>
      <c r="U354" s="3">
        <v>10</v>
      </c>
      <c r="V354" s="3">
        <v>5</v>
      </c>
      <c r="W354" s="1">
        <v>300</v>
      </c>
      <c r="X354" s="1" t="s">
        <v>1695</v>
      </c>
      <c r="Y354" s="1" t="s">
        <v>68</v>
      </c>
      <c r="Z354" s="1">
        <v>10</v>
      </c>
      <c r="AA354" s="1" t="s">
        <v>1696</v>
      </c>
      <c r="AB354" s="1" t="s">
        <v>1697</v>
      </c>
      <c r="AC354" s="1" t="s">
        <v>1698</v>
      </c>
    </row>
    <row r="355" spans="1:30" ht="22" customHeight="1">
      <c r="A355" s="1">
        <v>353</v>
      </c>
      <c r="B355" s="4" t="s">
        <v>3750</v>
      </c>
      <c r="C355" s="11">
        <v>37</v>
      </c>
      <c r="D355" s="1">
        <v>7</v>
      </c>
      <c r="E355" s="1">
        <v>15</v>
      </c>
      <c r="F355" s="1">
        <v>5</v>
      </c>
      <c r="G355" s="1">
        <v>1</v>
      </c>
      <c r="H355" s="1" t="s">
        <v>178</v>
      </c>
      <c r="I355" s="1">
        <v>1</v>
      </c>
      <c r="K355" s="1" t="s">
        <v>164</v>
      </c>
      <c r="L355" s="1">
        <v>1</v>
      </c>
      <c r="M355" s="1" t="s">
        <v>3497</v>
      </c>
      <c r="N355" s="1" t="s">
        <v>3527</v>
      </c>
      <c r="O355" s="1" t="s">
        <v>3599</v>
      </c>
      <c r="P355" s="1">
        <v>8</v>
      </c>
      <c r="Q355" s="1" t="s">
        <v>1699</v>
      </c>
      <c r="R355" s="1" t="s">
        <v>53</v>
      </c>
      <c r="S355" s="1" t="s">
        <v>30</v>
      </c>
      <c r="T355" s="1" t="s">
        <v>66</v>
      </c>
      <c r="U355" s="3">
        <v>7</v>
      </c>
      <c r="V355" s="3">
        <v>7</v>
      </c>
      <c r="W355" s="1">
        <v>6</v>
      </c>
      <c r="X355" s="1" t="s">
        <v>1700</v>
      </c>
      <c r="Y355" s="1" t="s">
        <v>405</v>
      </c>
      <c r="Z355" s="1">
        <v>8</v>
      </c>
      <c r="AA355" s="1" t="s">
        <v>1701</v>
      </c>
      <c r="AB355" s="1" t="s">
        <v>1702</v>
      </c>
      <c r="AD355" s="1">
        <v>1</v>
      </c>
    </row>
    <row r="356" spans="1:30" ht="22" customHeight="1">
      <c r="A356" s="1">
        <v>354</v>
      </c>
      <c r="B356" s="4" t="s">
        <v>4</v>
      </c>
      <c r="C356" s="11">
        <v>47</v>
      </c>
      <c r="D356" s="1">
        <v>7</v>
      </c>
      <c r="E356" s="1">
        <v>120</v>
      </c>
      <c r="F356" s="1">
        <v>10</v>
      </c>
      <c r="G356" s="1">
        <v>3</v>
      </c>
      <c r="H356" s="1" t="s">
        <v>95</v>
      </c>
      <c r="I356" s="1">
        <v>0</v>
      </c>
      <c r="J356" s="1" t="s">
        <v>3779</v>
      </c>
      <c r="K356" s="1" t="s">
        <v>3431</v>
      </c>
      <c r="L356" s="1">
        <v>1</v>
      </c>
      <c r="M356" s="1" t="s">
        <v>3489</v>
      </c>
      <c r="N356" s="1" t="s">
        <v>3561</v>
      </c>
      <c r="O356" s="1" t="s">
        <v>3586</v>
      </c>
      <c r="P356" s="1">
        <v>20</v>
      </c>
      <c r="Q356" s="1" t="s">
        <v>1704</v>
      </c>
      <c r="R356" s="1" t="s">
        <v>77</v>
      </c>
      <c r="S356" s="1" t="s">
        <v>27</v>
      </c>
      <c r="T356" s="1" t="s">
        <v>66</v>
      </c>
      <c r="U356" s="3">
        <v>4</v>
      </c>
      <c r="V356" s="3">
        <v>6</v>
      </c>
      <c r="W356" s="1">
        <v>8</v>
      </c>
      <c r="X356" s="1" t="s">
        <v>1705</v>
      </c>
      <c r="Y356" s="1" t="s">
        <v>1706</v>
      </c>
      <c r="Z356" s="1">
        <v>9</v>
      </c>
      <c r="AA356" s="1" t="s">
        <v>1707</v>
      </c>
      <c r="AB356" s="1" t="s">
        <v>1708</v>
      </c>
      <c r="AC356" s="1" t="s">
        <v>1709</v>
      </c>
    </row>
    <row r="357" spans="1:30" ht="22" customHeight="1">
      <c r="A357" s="1">
        <v>355</v>
      </c>
      <c r="B357" s="4" t="s">
        <v>4</v>
      </c>
      <c r="C357" s="11">
        <v>27</v>
      </c>
      <c r="D357" s="1">
        <v>7</v>
      </c>
      <c r="E357" s="1">
        <v>0</v>
      </c>
      <c r="F357" s="1">
        <v>10</v>
      </c>
      <c r="G357" s="1">
        <v>4</v>
      </c>
      <c r="H357" s="1" t="s">
        <v>112</v>
      </c>
      <c r="I357" s="1">
        <v>1</v>
      </c>
      <c r="J357" s="1" t="s">
        <v>3780</v>
      </c>
      <c r="K357" s="1" t="s">
        <v>3432</v>
      </c>
      <c r="L357" s="1">
        <v>0</v>
      </c>
      <c r="M357" s="1" t="s">
        <v>164</v>
      </c>
      <c r="N357" s="1" t="s">
        <v>164</v>
      </c>
      <c r="O357" s="1" t="s">
        <v>164</v>
      </c>
      <c r="R357" s="1" t="s">
        <v>77</v>
      </c>
      <c r="S357" s="1" t="s">
        <v>30</v>
      </c>
      <c r="T357" s="1" t="s">
        <v>66</v>
      </c>
      <c r="U357" s="3">
        <v>6</v>
      </c>
      <c r="V357" s="3">
        <v>4</v>
      </c>
      <c r="W357" s="1">
        <v>10</v>
      </c>
      <c r="X357" s="1" t="s">
        <v>1710</v>
      </c>
      <c r="Y357" s="1" t="s">
        <v>366</v>
      </c>
      <c r="Z357" s="1">
        <v>9</v>
      </c>
      <c r="AA357" s="1" t="s">
        <v>1711</v>
      </c>
      <c r="AB357" s="1" t="s">
        <v>1712</v>
      </c>
      <c r="AC357" s="1" t="s">
        <v>1713</v>
      </c>
    </row>
    <row r="358" spans="1:30" ht="22" customHeight="1">
      <c r="A358" s="1">
        <v>356</v>
      </c>
      <c r="B358" s="4" t="s">
        <v>2</v>
      </c>
      <c r="C358" s="11">
        <v>28</v>
      </c>
      <c r="D358" s="1">
        <v>6</v>
      </c>
      <c r="E358" s="1">
        <v>10</v>
      </c>
      <c r="F358" s="1">
        <v>13</v>
      </c>
      <c r="G358" s="1">
        <v>10</v>
      </c>
      <c r="H358" s="1" t="s">
        <v>214</v>
      </c>
      <c r="I358" s="1">
        <v>1</v>
      </c>
      <c r="J358" s="1" t="s">
        <v>113</v>
      </c>
      <c r="K358" s="1" t="s">
        <v>3431</v>
      </c>
      <c r="L358" s="1">
        <v>0</v>
      </c>
      <c r="M358" s="1" t="s">
        <v>164</v>
      </c>
      <c r="N358" s="1" t="s">
        <v>164</v>
      </c>
      <c r="O358" s="1" t="s">
        <v>164</v>
      </c>
      <c r="R358" s="1" t="s">
        <v>77</v>
      </c>
      <c r="S358" s="1" t="s">
        <v>27</v>
      </c>
      <c r="T358" s="1" t="s">
        <v>66</v>
      </c>
      <c r="U358" s="3">
        <v>6</v>
      </c>
      <c r="V358" s="3">
        <v>5</v>
      </c>
      <c r="W358" s="1">
        <v>30</v>
      </c>
      <c r="X358" s="1" t="s">
        <v>1714</v>
      </c>
      <c r="Y358" s="1" t="s">
        <v>58</v>
      </c>
      <c r="Z358" s="1">
        <v>8</v>
      </c>
      <c r="AA358" s="1" t="s">
        <v>1715</v>
      </c>
      <c r="AB358" s="1" t="s">
        <v>1716</v>
      </c>
      <c r="AC358" s="1" t="s">
        <v>1717</v>
      </c>
    </row>
    <row r="359" spans="1:30" ht="22" customHeight="1">
      <c r="A359" s="1">
        <v>357</v>
      </c>
      <c r="B359" s="4" t="s">
        <v>3753</v>
      </c>
      <c r="C359" s="11">
        <v>32</v>
      </c>
      <c r="D359" s="1">
        <v>7</v>
      </c>
      <c r="E359" s="1">
        <v>0</v>
      </c>
      <c r="F359" s="1">
        <v>12</v>
      </c>
      <c r="G359" s="1">
        <v>2</v>
      </c>
      <c r="H359" s="1" t="s">
        <v>90</v>
      </c>
      <c r="I359" s="1">
        <v>1</v>
      </c>
      <c r="K359" s="1" t="s">
        <v>164</v>
      </c>
      <c r="L359" s="1">
        <v>1</v>
      </c>
      <c r="M359" s="1" t="s">
        <v>3502</v>
      </c>
      <c r="N359" s="1" t="s">
        <v>3528</v>
      </c>
      <c r="O359" s="1" t="s">
        <v>3585</v>
      </c>
      <c r="P359" s="1">
        <v>4</v>
      </c>
      <c r="Q359" s="1" t="s">
        <v>1718</v>
      </c>
      <c r="R359" s="1" t="s">
        <v>53</v>
      </c>
      <c r="S359" s="1" t="s">
        <v>30</v>
      </c>
      <c r="T359" s="1" t="s">
        <v>66</v>
      </c>
      <c r="U359" s="3">
        <v>6</v>
      </c>
      <c r="V359" s="3">
        <v>10</v>
      </c>
      <c r="W359" s="1">
        <v>10</v>
      </c>
      <c r="X359" s="1" t="s">
        <v>1719</v>
      </c>
      <c r="Y359" s="1" t="s">
        <v>68</v>
      </c>
      <c r="Z359" s="1">
        <v>10</v>
      </c>
      <c r="AA359" s="1" t="s">
        <v>371</v>
      </c>
      <c r="AB359" s="1" t="s">
        <v>1720</v>
      </c>
    </row>
    <row r="360" spans="1:30" ht="22" customHeight="1">
      <c r="A360" s="1">
        <v>358</v>
      </c>
      <c r="B360" s="4" t="s">
        <v>3750</v>
      </c>
      <c r="C360" s="11">
        <v>41</v>
      </c>
      <c r="D360" s="1">
        <v>7</v>
      </c>
      <c r="E360" s="1">
        <v>20</v>
      </c>
      <c r="F360" s="1">
        <v>9</v>
      </c>
      <c r="G360" s="1">
        <v>3</v>
      </c>
      <c r="H360" s="1" t="s">
        <v>178</v>
      </c>
      <c r="I360" s="1">
        <v>1</v>
      </c>
      <c r="K360" s="1" t="s">
        <v>164</v>
      </c>
      <c r="L360" s="1">
        <v>1</v>
      </c>
      <c r="M360" s="1" t="s">
        <v>3490</v>
      </c>
      <c r="N360" s="1" t="s">
        <v>3527</v>
      </c>
      <c r="O360" s="1" t="s">
        <v>3584</v>
      </c>
      <c r="P360" s="1">
        <v>8</v>
      </c>
      <c r="Q360" s="1" t="s">
        <v>1721</v>
      </c>
      <c r="R360" s="1" t="s">
        <v>65</v>
      </c>
      <c r="S360" s="1" t="s">
        <v>3691</v>
      </c>
      <c r="T360" s="1" t="s">
        <v>78</v>
      </c>
      <c r="U360" s="3">
        <v>6</v>
      </c>
      <c r="V360" s="3">
        <v>6</v>
      </c>
      <c r="W360" s="1">
        <v>36</v>
      </c>
      <c r="X360" s="1" t="s">
        <v>1722</v>
      </c>
      <c r="Y360" s="1" t="s">
        <v>68</v>
      </c>
      <c r="Z360" s="1">
        <v>8</v>
      </c>
      <c r="AA360" s="1" t="s">
        <v>1723</v>
      </c>
      <c r="AB360" s="1" t="s">
        <v>1724</v>
      </c>
      <c r="AC360" s="1" t="s">
        <v>1725</v>
      </c>
      <c r="AD360" s="1">
        <v>1</v>
      </c>
    </row>
    <row r="361" spans="1:30" ht="22" customHeight="1">
      <c r="A361" s="1">
        <v>359</v>
      </c>
      <c r="B361" s="4" t="s">
        <v>3755</v>
      </c>
      <c r="C361" s="11">
        <v>33</v>
      </c>
      <c r="D361" s="1">
        <v>7</v>
      </c>
      <c r="E361" s="1">
        <v>13</v>
      </c>
      <c r="F361" s="1">
        <v>7</v>
      </c>
      <c r="G361" s="1">
        <v>5</v>
      </c>
      <c r="H361" s="1" t="s">
        <v>95</v>
      </c>
      <c r="I361" s="1">
        <v>1</v>
      </c>
      <c r="J361" s="1" t="s">
        <v>62</v>
      </c>
      <c r="K361" s="1" t="s">
        <v>3431</v>
      </c>
      <c r="L361" s="1">
        <v>1</v>
      </c>
      <c r="M361" s="1" t="s">
        <v>3504</v>
      </c>
      <c r="N361" s="1" t="s">
        <v>3527</v>
      </c>
      <c r="O361" s="1" t="s">
        <v>3624</v>
      </c>
      <c r="P361" s="1">
        <v>3</v>
      </c>
      <c r="Q361" s="1" t="s">
        <v>1726</v>
      </c>
      <c r="R361" s="1" t="s">
        <v>53</v>
      </c>
      <c r="S361" s="1" t="s">
        <v>30</v>
      </c>
      <c r="T361" s="1" t="s">
        <v>151</v>
      </c>
      <c r="U361" s="3">
        <v>5</v>
      </c>
      <c r="V361" s="3">
        <v>6</v>
      </c>
      <c r="W361" s="1">
        <v>3</v>
      </c>
      <c r="X361" s="1" t="s">
        <v>3378</v>
      </c>
      <c r="Y361" s="1" t="s">
        <v>68</v>
      </c>
      <c r="Z361" s="1">
        <v>10</v>
      </c>
      <c r="AA361" s="1" t="s">
        <v>1727</v>
      </c>
      <c r="AB361" s="1" t="e">
        <f>-Data science for Medicine.
- System engineering.
- Supply chain management</f>
        <v>#NAME?</v>
      </c>
      <c r="AC361" s="2" t="s">
        <v>1728</v>
      </c>
    </row>
    <row r="362" spans="1:30" ht="22" customHeight="1">
      <c r="A362" s="1">
        <v>360</v>
      </c>
      <c r="B362" s="4" t="s">
        <v>3750</v>
      </c>
      <c r="C362" s="11">
        <v>47</v>
      </c>
      <c r="D362" s="1">
        <v>6</v>
      </c>
      <c r="E362" s="1">
        <v>120</v>
      </c>
      <c r="F362" s="1">
        <v>12</v>
      </c>
      <c r="G362" s="1">
        <v>15</v>
      </c>
      <c r="H362" s="1" t="s">
        <v>112</v>
      </c>
      <c r="I362" s="1">
        <v>0</v>
      </c>
      <c r="J362" s="1" t="s">
        <v>48</v>
      </c>
      <c r="K362" s="1" t="s">
        <v>3431</v>
      </c>
      <c r="L362" s="1">
        <v>1</v>
      </c>
      <c r="M362" s="1" t="s">
        <v>3507</v>
      </c>
      <c r="N362" s="1" t="s">
        <v>3533</v>
      </c>
      <c r="O362" s="1" t="s">
        <v>3592</v>
      </c>
      <c r="P362" s="1">
        <v>20</v>
      </c>
      <c r="Q362" s="1" t="s">
        <v>1729</v>
      </c>
      <c r="R362" s="1" t="s">
        <v>77</v>
      </c>
      <c r="S362" s="1" t="s">
        <v>3685</v>
      </c>
      <c r="T362" s="1" t="s">
        <v>66</v>
      </c>
      <c r="U362" s="3">
        <v>6</v>
      </c>
      <c r="V362" s="3">
        <v>5</v>
      </c>
      <c r="W362" s="1">
        <v>15</v>
      </c>
      <c r="X362" s="2" t="s">
        <v>1730</v>
      </c>
      <c r="Y362" s="1" t="s">
        <v>68</v>
      </c>
      <c r="Z362" s="1">
        <v>10</v>
      </c>
      <c r="AA362" s="1" t="s">
        <v>1731</v>
      </c>
      <c r="AB362" s="1" t="s">
        <v>1732</v>
      </c>
      <c r="AD362" s="1">
        <v>0</v>
      </c>
    </row>
    <row r="363" spans="1:30" ht="22" customHeight="1">
      <c r="A363" s="1">
        <v>529</v>
      </c>
      <c r="B363" s="4" t="s">
        <v>3753</v>
      </c>
      <c r="C363" s="11">
        <v>33</v>
      </c>
      <c r="D363" s="1">
        <v>7</v>
      </c>
      <c r="E363" s="1">
        <v>60</v>
      </c>
      <c r="F363" s="1">
        <v>12</v>
      </c>
      <c r="G363" s="1">
        <v>5</v>
      </c>
      <c r="H363" s="1" t="s">
        <v>61</v>
      </c>
      <c r="I363" s="1">
        <v>0</v>
      </c>
      <c r="J363" s="1" t="s">
        <v>62</v>
      </c>
      <c r="K363" s="1" t="s">
        <v>3431</v>
      </c>
      <c r="L363" s="1">
        <v>1</v>
      </c>
      <c r="M363" s="1" t="s">
        <v>3506</v>
      </c>
      <c r="N363" s="1" t="s">
        <v>3527</v>
      </c>
      <c r="O363" s="1" t="s">
        <v>3589</v>
      </c>
      <c r="P363" s="1">
        <v>7</v>
      </c>
      <c r="Q363" s="1" t="s">
        <v>2426</v>
      </c>
      <c r="R363" s="1" t="s">
        <v>77</v>
      </c>
      <c r="S363" s="1" t="s">
        <v>33</v>
      </c>
      <c r="U363" s="3">
        <v>0</v>
      </c>
      <c r="Y363" s="1" t="s">
        <v>68</v>
      </c>
      <c r="Z363" s="1">
        <v>10</v>
      </c>
      <c r="AA363" s="1" t="s">
        <v>2427</v>
      </c>
      <c r="AB363" s="1" t="s">
        <v>2428</v>
      </c>
      <c r="AD363" s="1">
        <v>1</v>
      </c>
    </row>
    <row r="364" spans="1:30" ht="22" customHeight="1">
      <c r="A364" s="1">
        <v>362</v>
      </c>
      <c r="B364" s="4" t="s">
        <v>3750</v>
      </c>
      <c r="C364" s="11">
        <v>38</v>
      </c>
      <c r="D364" s="1">
        <v>8</v>
      </c>
      <c r="E364" s="1">
        <v>2</v>
      </c>
      <c r="F364" s="1">
        <v>10</v>
      </c>
      <c r="G364" s="1">
        <v>7</v>
      </c>
      <c r="H364" s="1" t="s">
        <v>124</v>
      </c>
      <c r="I364" s="1">
        <v>0</v>
      </c>
      <c r="J364" s="1" t="s">
        <v>62</v>
      </c>
      <c r="K364" s="1" t="s">
        <v>3432</v>
      </c>
      <c r="L364" s="1">
        <v>1</v>
      </c>
      <c r="M364" s="1" t="s">
        <v>3491</v>
      </c>
      <c r="N364" s="1" t="s">
        <v>3528</v>
      </c>
      <c r="O364" s="1" t="s">
        <v>3595</v>
      </c>
      <c r="P364" s="1">
        <v>11</v>
      </c>
      <c r="Q364" s="1" t="s">
        <v>1736</v>
      </c>
      <c r="R364" s="1" t="s">
        <v>53</v>
      </c>
      <c r="S364" s="1" t="s">
        <v>3675</v>
      </c>
      <c r="T364" s="1" t="s">
        <v>78</v>
      </c>
      <c r="U364" s="3">
        <v>6</v>
      </c>
      <c r="V364" s="3">
        <v>5</v>
      </c>
      <c r="W364" s="1">
        <v>4</v>
      </c>
      <c r="X364" s="1" t="s">
        <v>1737</v>
      </c>
      <c r="Y364" s="1" t="s">
        <v>68</v>
      </c>
      <c r="Z364" s="1">
        <v>8</v>
      </c>
      <c r="AA364" s="1" t="s">
        <v>1738</v>
      </c>
      <c r="AB364" s="2" t="s">
        <v>1739</v>
      </c>
      <c r="AC364" s="2" t="s">
        <v>1740</v>
      </c>
    </row>
    <row r="365" spans="1:30" ht="22" customHeight="1">
      <c r="A365" s="1">
        <v>363</v>
      </c>
      <c r="B365" s="4" t="s">
        <v>0</v>
      </c>
      <c r="C365" s="11">
        <v>28</v>
      </c>
      <c r="D365" s="1">
        <v>8</v>
      </c>
      <c r="E365" s="1">
        <v>30</v>
      </c>
      <c r="F365" s="1">
        <v>10</v>
      </c>
      <c r="G365" s="1">
        <v>1</v>
      </c>
      <c r="H365" s="1" t="s">
        <v>112</v>
      </c>
      <c r="I365" s="1">
        <v>0</v>
      </c>
      <c r="J365" s="1" t="s">
        <v>62</v>
      </c>
      <c r="K365" s="1" t="s">
        <v>3431</v>
      </c>
      <c r="L365" s="1">
        <v>1</v>
      </c>
      <c r="M365" s="1" t="s">
        <v>3504</v>
      </c>
      <c r="N365" s="1" t="s">
        <v>3528</v>
      </c>
      <c r="O365" s="1" t="s">
        <v>3609</v>
      </c>
      <c r="P365" s="1">
        <v>3</v>
      </c>
      <c r="Q365" s="1" t="s">
        <v>1741</v>
      </c>
      <c r="R365" s="1" t="s">
        <v>77</v>
      </c>
      <c r="S365" s="1" t="s">
        <v>30</v>
      </c>
      <c r="T365" s="1" t="s">
        <v>66</v>
      </c>
      <c r="U365" s="3">
        <v>4</v>
      </c>
      <c r="V365" s="3">
        <v>3</v>
      </c>
      <c r="W365" s="1">
        <v>6</v>
      </c>
      <c r="X365" s="1" t="s">
        <v>1742</v>
      </c>
      <c r="Y365" s="1" t="s">
        <v>68</v>
      </c>
      <c r="Z365" s="1">
        <v>9</v>
      </c>
      <c r="AA365" s="1" t="s">
        <v>1743</v>
      </c>
      <c r="AB365" s="1" t="s">
        <v>1744</v>
      </c>
      <c r="AC365" s="1" t="s">
        <v>1745</v>
      </c>
    </row>
    <row r="366" spans="1:30" ht="22" customHeight="1">
      <c r="A366" s="1">
        <v>364</v>
      </c>
      <c r="B366" s="4" t="s">
        <v>3747</v>
      </c>
      <c r="C366" s="11">
        <v>28</v>
      </c>
      <c r="D366" s="1">
        <v>6</v>
      </c>
      <c r="E366" s="1">
        <v>90</v>
      </c>
      <c r="F366" s="1">
        <v>8</v>
      </c>
      <c r="G366" s="1">
        <v>12</v>
      </c>
      <c r="H366" s="1" t="s">
        <v>292</v>
      </c>
      <c r="I366" s="1">
        <v>1</v>
      </c>
      <c r="K366" s="1" t="s">
        <v>164</v>
      </c>
      <c r="L366" s="1">
        <v>1</v>
      </c>
      <c r="M366" s="1" t="s">
        <v>3498</v>
      </c>
      <c r="N366" s="1" t="s">
        <v>3528</v>
      </c>
      <c r="O366" s="1" t="s">
        <v>3586</v>
      </c>
      <c r="P366" s="1">
        <v>3</v>
      </c>
      <c r="Q366" s="1" t="s">
        <v>1746</v>
      </c>
      <c r="R366" s="1" t="s">
        <v>53</v>
      </c>
      <c r="S366" s="1" t="s">
        <v>3679</v>
      </c>
      <c r="T366" s="1" t="s">
        <v>66</v>
      </c>
      <c r="U366" s="3">
        <v>6</v>
      </c>
      <c r="V366" s="3">
        <v>6</v>
      </c>
      <c r="W366" s="1">
        <v>12</v>
      </c>
      <c r="X366" s="1" t="s">
        <v>1747</v>
      </c>
      <c r="Y366" s="1" t="s">
        <v>58</v>
      </c>
      <c r="Z366" s="1">
        <v>10</v>
      </c>
      <c r="AA366" s="1" t="s">
        <v>1748</v>
      </c>
      <c r="AB366" s="1" t="s">
        <v>1749</v>
      </c>
      <c r="AC366" s="1" t="s">
        <v>1750</v>
      </c>
      <c r="AD366" s="1">
        <v>1</v>
      </c>
    </row>
    <row r="367" spans="1:30" ht="22" customHeight="1">
      <c r="A367" s="1">
        <v>365</v>
      </c>
      <c r="B367" s="4" t="s">
        <v>3762</v>
      </c>
      <c r="C367" s="11">
        <v>28</v>
      </c>
      <c r="D367" s="1">
        <v>7</v>
      </c>
      <c r="E367" s="1">
        <v>0</v>
      </c>
      <c r="F367" s="1">
        <v>12</v>
      </c>
      <c r="G367" s="1">
        <v>3</v>
      </c>
      <c r="H367" s="1" t="s">
        <v>47</v>
      </c>
      <c r="I367" s="1">
        <v>1</v>
      </c>
      <c r="K367" s="1" t="s">
        <v>164</v>
      </c>
      <c r="L367" s="1">
        <v>1</v>
      </c>
      <c r="M367" s="1" t="s">
        <v>3502</v>
      </c>
      <c r="N367" s="1" t="s">
        <v>3531</v>
      </c>
      <c r="O367" s="1" t="s">
        <v>3586</v>
      </c>
      <c r="P367" s="1">
        <v>2</v>
      </c>
      <c r="Q367" s="1" t="s">
        <v>1751</v>
      </c>
      <c r="R367" s="1" t="s">
        <v>53</v>
      </c>
      <c r="S367" s="1" t="s">
        <v>30</v>
      </c>
      <c r="T367" s="1" t="s">
        <v>54</v>
      </c>
      <c r="U367" s="3">
        <v>3</v>
      </c>
      <c r="V367" s="3">
        <v>6</v>
      </c>
      <c r="W367" s="1">
        <v>200</v>
      </c>
      <c r="X367" s="1" t="s">
        <v>1752</v>
      </c>
      <c r="Y367" s="1" t="s">
        <v>1753</v>
      </c>
      <c r="Z367" s="1">
        <v>8</v>
      </c>
      <c r="AA367" s="1" t="s">
        <v>1754</v>
      </c>
      <c r="AC367" s="1" t="s">
        <v>1755</v>
      </c>
    </row>
    <row r="368" spans="1:30" ht="22" customHeight="1">
      <c r="A368" s="1">
        <v>366</v>
      </c>
      <c r="B368" s="4" t="s">
        <v>3753</v>
      </c>
      <c r="C368" s="11">
        <v>36</v>
      </c>
      <c r="D368" s="1">
        <v>8</v>
      </c>
      <c r="E368" s="1">
        <v>0</v>
      </c>
      <c r="F368" s="1">
        <v>8</v>
      </c>
      <c r="G368" s="1">
        <v>2</v>
      </c>
      <c r="H368" s="1" t="s">
        <v>90</v>
      </c>
      <c r="I368" s="1">
        <v>1</v>
      </c>
      <c r="K368" s="1" t="s">
        <v>164</v>
      </c>
      <c r="L368" s="1">
        <v>1</v>
      </c>
      <c r="M368" s="1" t="s">
        <v>3496</v>
      </c>
      <c r="N368" s="1" t="s">
        <v>3533</v>
      </c>
      <c r="O368" s="1" t="s">
        <v>3586</v>
      </c>
      <c r="P368" s="1">
        <v>12</v>
      </c>
      <c r="Q368" s="1" t="s">
        <v>1756</v>
      </c>
      <c r="R368" s="1" t="s">
        <v>77</v>
      </c>
      <c r="S368" s="1" t="s">
        <v>28</v>
      </c>
      <c r="T368" s="1" t="s">
        <v>66</v>
      </c>
      <c r="U368" s="3">
        <v>10</v>
      </c>
      <c r="V368" s="3">
        <v>5</v>
      </c>
      <c r="W368" s="1">
        <v>8</v>
      </c>
      <c r="X368" s="1" t="s">
        <v>1757</v>
      </c>
      <c r="Y368" s="1" t="s">
        <v>68</v>
      </c>
      <c r="Z368" s="1">
        <v>10</v>
      </c>
      <c r="AA368" s="1" t="s">
        <v>1758</v>
      </c>
      <c r="AB368" s="1" t="s">
        <v>1759</v>
      </c>
      <c r="AC368" s="1" t="s">
        <v>1760</v>
      </c>
      <c r="AD368" s="1">
        <v>1</v>
      </c>
    </row>
    <row r="369" spans="1:30" ht="22" customHeight="1">
      <c r="A369" s="1">
        <v>367</v>
      </c>
      <c r="B369" s="4" t="s">
        <v>3753</v>
      </c>
      <c r="D369" s="1">
        <v>6</v>
      </c>
      <c r="E369" s="1">
        <v>0</v>
      </c>
      <c r="F369" s="1">
        <v>10</v>
      </c>
      <c r="G369" s="1">
        <v>10</v>
      </c>
      <c r="H369" s="1" t="s">
        <v>82</v>
      </c>
      <c r="I369" s="1">
        <v>0</v>
      </c>
      <c r="J369" s="1" t="s">
        <v>62</v>
      </c>
      <c r="K369" s="1" t="s">
        <v>3431</v>
      </c>
      <c r="L369" s="1">
        <v>1</v>
      </c>
      <c r="M369" s="1" t="s">
        <v>3502</v>
      </c>
      <c r="N369" s="1" t="s">
        <v>3529</v>
      </c>
      <c r="O369" s="1" t="s">
        <v>3586</v>
      </c>
      <c r="P369" s="1">
        <v>30</v>
      </c>
      <c r="R369" s="1" t="s">
        <v>53</v>
      </c>
      <c r="S369" s="1" t="s">
        <v>33</v>
      </c>
      <c r="U369" s="3">
        <v>0</v>
      </c>
      <c r="Y369" s="1" t="s">
        <v>58</v>
      </c>
      <c r="Z369" s="1">
        <v>9</v>
      </c>
      <c r="AA369" s="1" t="s">
        <v>1761</v>
      </c>
      <c r="AB369" s="1" t="s">
        <v>1762</v>
      </c>
      <c r="AC369" s="1" t="s">
        <v>307</v>
      </c>
      <c r="AD369" s="1">
        <v>0</v>
      </c>
    </row>
    <row r="370" spans="1:30" ht="22" customHeight="1">
      <c r="A370" s="1">
        <v>368</v>
      </c>
      <c r="B370" s="4" t="s">
        <v>1</v>
      </c>
      <c r="C370" s="11">
        <v>48</v>
      </c>
      <c r="D370" s="1">
        <v>6</v>
      </c>
      <c r="E370" s="1">
        <v>80</v>
      </c>
      <c r="F370" s="1">
        <v>10</v>
      </c>
      <c r="G370" s="1">
        <v>12</v>
      </c>
      <c r="H370" s="1" t="s">
        <v>292</v>
      </c>
      <c r="I370" s="1">
        <v>1</v>
      </c>
      <c r="K370" s="1" t="s">
        <v>164</v>
      </c>
      <c r="L370" s="1">
        <v>1</v>
      </c>
      <c r="M370" s="1" t="s">
        <v>3502</v>
      </c>
      <c r="N370" s="1" t="s">
        <v>3536</v>
      </c>
      <c r="O370" s="1" t="s">
        <v>3630</v>
      </c>
      <c r="P370" s="1">
        <v>15</v>
      </c>
      <c r="Q370" s="1" t="s">
        <v>1764</v>
      </c>
      <c r="R370" s="1" t="s">
        <v>77</v>
      </c>
      <c r="S370" s="1" t="s">
        <v>27</v>
      </c>
      <c r="T370" s="1" t="s">
        <v>66</v>
      </c>
      <c r="U370" s="3">
        <v>4</v>
      </c>
      <c r="V370" s="3">
        <v>4</v>
      </c>
      <c r="W370" s="1">
        <v>10</v>
      </c>
      <c r="X370" s="1" t="s">
        <v>1765</v>
      </c>
      <c r="Y370" s="1" t="s">
        <v>68</v>
      </c>
      <c r="Z370" s="1">
        <v>9</v>
      </c>
      <c r="AA370" s="1" t="s">
        <v>1766</v>
      </c>
      <c r="AC370" s="1" t="s">
        <v>1767</v>
      </c>
    </row>
    <row r="371" spans="1:30" ht="22" customHeight="1">
      <c r="A371" s="1">
        <v>369</v>
      </c>
      <c r="B371" s="4" t="s">
        <v>0</v>
      </c>
      <c r="C371" s="11">
        <v>29</v>
      </c>
      <c r="D371" s="1">
        <v>7</v>
      </c>
      <c r="E371" s="1">
        <v>30</v>
      </c>
      <c r="F371" s="1">
        <v>8</v>
      </c>
      <c r="G371" s="1">
        <v>8</v>
      </c>
      <c r="H371" s="1" t="s">
        <v>292</v>
      </c>
      <c r="I371" s="1">
        <v>1</v>
      </c>
      <c r="K371" s="1" t="s">
        <v>164</v>
      </c>
      <c r="L371" s="1">
        <v>1</v>
      </c>
      <c r="M371" s="1" t="s">
        <v>3519</v>
      </c>
      <c r="N371" s="1" t="s">
        <v>3562</v>
      </c>
      <c r="O371" s="1" t="s">
        <v>3584</v>
      </c>
      <c r="P371" s="1">
        <v>1</v>
      </c>
      <c r="Q371" s="1" t="s">
        <v>52</v>
      </c>
      <c r="R371" s="1" t="s">
        <v>53</v>
      </c>
      <c r="S371" s="1" t="s">
        <v>3679</v>
      </c>
      <c r="T371" s="1" t="s">
        <v>151</v>
      </c>
      <c r="U371" s="3">
        <v>18</v>
      </c>
      <c r="V371" s="3">
        <v>6</v>
      </c>
      <c r="W371" s="1">
        <v>10</v>
      </c>
      <c r="X371" s="1" t="s">
        <v>1770</v>
      </c>
      <c r="Y371" s="1" t="s">
        <v>68</v>
      </c>
      <c r="Z371" s="1">
        <v>10</v>
      </c>
      <c r="AA371" s="1" t="s">
        <v>1771</v>
      </c>
      <c r="AB371" s="1" t="s">
        <v>1772</v>
      </c>
      <c r="AC371" s="1" t="s">
        <v>1773</v>
      </c>
      <c r="AD371" s="1">
        <v>1</v>
      </c>
    </row>
    <row r="372" spans="1:30" ht="22" customHeight="1">
      <c r="A372" s="1">
        <v>370</v>
      </c>
      <c r="B372" s="4" t="s">
        <v>0</v>
      </c>
      <c r="C372" s="11">
        <v>31</v>
      </c>
      <c r="D372" s="1">
        <v>7</v>
      </c>
      <c r="E372" s="1">
        <v>30</v>
      </c>
      <c r="F372" s="1">
        <v>4</v>
      </c>
      <c r="G372" s="1">
        <v>10</v>
      </c>
      <c r="H372" s="1" t="s">
        <v>214</v>
      </c>
      <c r="I372" s="1">
        <v>1</v>
      </c>
      <c r="K372" s="1" t="s">
        <v>164</v>
      </c>
      <c r="L372" s="1">
        <v>1</v>
      </c>
      <c r="M372" s="1" t="s">
        <v>3497</v>
      </c>
      <c r="N372" s="1" t="s">
        <v>3528</v>
      </c>
      <c r="O372" s="1" t="s">
        <v>3590</v>
      </c>
      <c r="P372" s="1">
        <v>1</v>
      </c>
      <c r="Q372" s="1" t="s">
        <v>1774</v>
      </c>
      <c r="R372" s="1" t="s">
        <v>77</v>
      </c>
      <c r="S372" s="1" t="s">
        <v>30</v>
      </c>
      <c r="T372" s="1" t="s">
        <v>54</v>
      </c>
      <c r="U372" s="3">
        <v>6</v>
      </c>
      <c r="V372" s="3">
        <v>5</v>
      </c>
      <c r="W372" s="1">
        <v>8</v>
      </c>
      <c r="X372" s="1" t="s">
        <v>1775</v>
      </c>
      <c r="Y372" s="1" t="s">
        <v>58</v>
      </c>
      <c r="Z372" s="1">
        <v>10</v>
      </c>
      <c r="AA372" s="1" t="s">
        <v>1776</v>
      </c>
      <c r="AB372" s="1" t="s">
        <v>32</v>
      </c>
      <c r="AC372" s="1" t="s">
        <v>1653</v>
      </c>
      <c r="AD372" s="1">
        <v>0</v>
      </c>
    </row>
    <row r="373" spans="1:30" ht="22" customHeight="1">
      <c r="A373" s="1">
        <v>371</v>
      </c>
      <c r="B373" s="4" t="s">
        <v>3752</v>
      </c>
      <c r="C373" s="11">
        <v>24</v>
      </c>
      <c r="D373" s="1">
        <v>8</v>
      </c>
      <c r="E373" s="1">
        <v>60</v>
      </c>
      <c r="F373" s="1">
        <v>9</v>
      </c>
      <c r="G373" s="1">
        <v>30</v>
      </c>
      <c r="H373" s="1" t="s">
        <v>47</v>
      </c>
      <c r="I373" s="1">
        <v>0</v>
      </c>
      <c r="J373" s="1" t="s">
        <v>91</v>
      </c>
      <c r="K373" s="1" t="s">
        <v>3472</v>
      </c>
      <c r="L373" s="1">
        <v>0</v>
      </c>
      <c r="M373" s="1" t="s">
        <v>164</v>
      </c>
      <c r="N373" s="1" t="s">
        <v>164</v>
      </c>
      <c r="O373" s="1" t="s">
        <v>164</v>
      </c>
      <c r="R373" s="1" t="s">
        <v>53</v>
      </c>
      <c r="S373" s="1" t="s">
        <v>27</v>
      </c>
      <c r="T373" s="1" t="s">
        <v>78</v>
      </c>
      <c r="U373" s="3">
        <v>10</v>
      </c>
      <c r="V373" s="3">
        <v>5</v>
      </c>
      <c r="W373" s="1">
        <v>20</v>
      </c>
      <c r="X373" s="1" t="s">
        <v>1778</v>
      </c>
      <c r="Y373" s="1" t="s">
        <v>68</v>
      </c>
      <c r="Z373" s="1">
        <v>8</v>
      </c>
      <c r="AA373" s="1" t="s">
        <v>1779</v>
      </c>
      <c r="AB373" s="1" t="s">
        <v>1780</v>
      </c>
      <c r="AC373" s="1" t="s">
        <v>1781</v>
      </c>
    </row>
    <row r="374" spans="1:30" ht="22" customHeight="1">
      <c r="A374" s="1">
        <v>372</v>
      </c>
      <c r="B374" s="4" t="s">
        <v>3752</v>
      </c>
      <c r="C374" s="11">
        <v>32</v>
      </c>
      <c r="D374" s="1">
        <v>6</v>
      </c>
      <c r="E374" s="1">
        <v>60</v>
      </c>
      <c r="F374" s="1">
        <v>12</v>
      </c>
      <c r="G374" s="1">
        <v>5</v>
      </c>
      <c r="H374" s="1" t="s">
        <v>324</v>
      </c>
      <c r="I374" s="1">
        <v>0</v>
      </c>
      <c r="J374" s="1" t="s">
        <v>48</v>
      </c>
      <c r="K374" s="1" t="s">
        <v>3431</v>
      </c>
      <c r="L374" s="1">
        <v>1</v>
      </c>
      <c r="M374" s="1" t="s">
        <v>3502</v>
      </c>
      <c r="N374" s="1" t="s">
        <v>3547</v>
      </c>
      <c r="O374" s="1" t="s">
        <v>3586</v>
      </c>
      <c r="P374" s="1">
        <v>1</v>
      </c>
      <c r="Q374" s="1" t="s">
        <v>1782</v>
      </c>
      <c r="R374" s="1" t="s">
        <v>53</v>
      </c>
      <c r="S374" s="1" t="s">
        <v>30</v>
      </c>
      <c r="T374" s="1" t="s">
        <v>54</v>
      </c>
      <c r="U374" s="3">
        <v>3</v>
      </c>
      <c r="V374" s="3">
        <v>4</v>
      </c>
      <c r="W374" s="1">
        <v>3</v>
      </c>
      <c r="X374" s="1" t="s">
        <v>1783</v>
      </c>
      <c r="Y374" s="1" t="s">
        <v>68</v>
      </c>
      <c r="Z374" s="1">
        <v>8</v>
      </c>
      <c r="AA374" s="1" t="s">
        <v>1784</v>
      </c>
      <c r="AB374" s="1" t="s">
        <v>1785</v>
      </c>
      <c r="AC374" s="1" t="s">
        <v>1786</v>
      </c>
      <c r="AD374" s="1">
        <v>1</v>
      </c>
    </row>
    <row r="375" spans="1:30" ht="22" customHeight="1">
      <c r="A375" s="1">
        <v>373</v>
      </c>
      <c r="B375" s="4" t="s">
        <v>0</v>
      </c>
      <c r="C375" s="11">
        <v>37</v>
      </c>
      <c r="D375" s="1">
        <v>8</v>
      </c>
      <c r="E375" s="1">
        <v>8</v>
      </c>
      <c r="F375" s="1">
        <v>8</v>
      </c>
      <c r="G375" s="1">
        <v>25</v>
      </c>
      <c r="H375" s="1" t="s">
        <v>90</v>
      </c>
      <c r="I375" s="1">
        <v>0</v>
      </c>
      <c r="J375" s="1" t="s">
        <v>3779</v>
      </c>
      <c r="K375" s="1" t="s">
        <v>3432</v>
      </c>
      <c r="L375" s="1">
        <v>1</v>
      </c>
      <c r="M375" s="1" t="s">
        <v>2100</v>
      </c>
      <c r="N375" s="1" t="s">
        <v>3531</v>
      </c>
      <c r="O375" s="1" t="s">
        <v>3586</v>
      </c>
      <c r="P375" s="1">
        <v>2</v>
      </c>
      <c r="R375" s="1" t="s">
        <v>77</v>
      </c>
      <c r="S375" s="1" t="s">
        <v>3711</v>
      </c>
      <c r="T375" s="1" t="s">
        <v>78</v>
      </c>
      <c r="U375" s="3">
        <v>25</v>
      </c>
      <c r="V375" s="3">
        <v>10</v>
      </c>
      <c r="W375" s="1">
        <v>5</v>
      </c>
      <c r="X375" s="1" t="s">
        <v>1787</v>
      </c>
      <c r="Y375" s="1" t="s">
        <v>68</v>
      </c>
      <c r="Z375" s="1">
        <v>9</v>
      </c>
      <c r="AA375" s="1" t="s">
        <v>1788</v>
      </c>
      <c r="AB375" s="1" t="s">
        <v>1789</v>
      </c>
      <c r="AD375" s="1">
        <v>1</v>
      </c>
    </row>
    <row r="376" spans="1:30" ht="22" customHeight="1">
      <c r="A376" s="1">
        <v>374</v>
      </c>
      <c r="B376" s="4" t="s">
        <v>1</v>
      </c>
      <c r="C376" s="11">
        <v>45</v>
      </c>
      <c r="D376" s="1">
        <v>8</v>
      </c>
      <c r="E376" s="1">
        <v>30</v>
      </c>
      <c r="F376" s="1">
        <v>6</v>
      </c>
      <c r="G376" s="1">
        <v>25</v>
      </c>
      <c r="H376" s="1" t="s">
        <v>324</v>
      </c>
      <c r="I376" s="1">
        <v>1</v>
      </c>
      <c r="K376" s="1" t="s">
        <v>164</v>
      </c>
      <c r="L376" s="1">
        <v>1</v>
      </c>
      <c r="M376" s="1" t="s">
        <v>3502</v>
      </c>
      <c r="N376" s="1" t="s">
        <v>3528</v>
      </c>
      <c r="O376" s="1" t="s">
        <v>3588</v>
      </c>
      <c r="P376" s="1">
        <v>9</v>
      </c>
      <c r="Q376" s="1" t="s">
        <v>1790</v>
      </c>
      <c r="R376" s="1" t="s">
        <v>53</v>
      </c>
      <c r="S376" s="1" t="s">
        <v>30</v>
      </c>
      <c r="T376" s="1" t="s">
        <v>66</v>
      </c>
      <c r="U376" s="3">
        <v>4</v>
      </c>
      <c r="V376" s="3">
        <v>5</v>
      </c>
      <c r="W376" s="1">
        <v>20</v>
      </c>
      <c r="X376" s="1" t="s">
        <v>1791</v>
      </c>
      <c r="Y376" s="1" t="s">
        <v>68</v>
      </c>
      <c r="Z376" s="1">
        <v>8</v>
      </c>
      <c r="AA376" s="1" t="s">
        <v>1792</v>
      </c>
      <c r="AB376" s="1" t="s">
        <v>1793</v>
      </c>
      <c r="AC376" s="1" t="s">
        <v>1794</v>
      </c>
      <c r="AD376" s="1">
        <v>1</v>
      </c>
    </row>
    <row r="377" spans="1:30" ht="22" customHeight="1">
      <c r="A377" s="1">
        <v>375</v>
      </c>
      <c r="B377" s="4" t="s">
        <v>4</v>
      </c>
      <c r="C377" s="11">
        <v>40</v>
      </c>
      <c r="D377" s="1">
        <v>7</v>
      </c>
      <c r="E377" s="1">
        <v>2</v>
      </c>
      <c r="F377" s="1">
        <v>9</v>
      </c>
      <c r="G377" s="1">
        <v>3</v>
      </c>
      <c r="H377" s="1" t="s">
        <v>82</v>
      </c>
      <c r="I377" s="1">
        <v>1</v>
      </c>
      <c r="J377" s="1" t="s">
        <v>62</v>
      </c>
      <c r="K377" s="1" t="s">
        <v>3473</v>
      </c>
      <c r="L377" s="1">
        <v>1</v>
      </c>
      <c r="M377" s="1" t="s">
        <v>3497</v>
      </c>
      <c r="N377" s="1" t="s">
        <v>3528</v>
      </c>
      <c r="O377" s="1" t="s">
        <v>3595</v>
      </c>
      <c r="P377" s="1">
        <v>10</v>
      </c>
      <c r="Q377" s="1" t="s">
        <v>1796</v>
      </c>
      <c r="R377" s="1" t="s">
        <v>77</v>
      </c>
      <c r="S377" s="1" t="s">
        <v>30</v>
      </c>
      <c r="T377" s="1" t="s">
        <v>54</v>
      </c>
      <c r="U377" s="3">
        <v>3</v>
      </c>
      <c r="V377" s="3">
        <v>3</v>
      </c>
      <c r="W377" s="1">
        <v>24</v>
      </c>
      <c r="X377" s="1" t="s">
        <v>1797</v>
      </c>
      <c r="Y377" s="1" t="s">
        <v>1798</v>
      </c>
      <c r="Z377" s="1">
        <v>7</v>
      </c>
      <c r="AA377" s="1" t="s">
        <v>1799</v>
      </c>
      <c r="AB377" s="1" t="s">
        <v>1800</v>
      </c>
      <c r="AC377" s="1" t="s">
        <v>1801</v>
      </c>
    </row>
    <row r="378" spans="1:30" ht="22" customHeight="1">
      <c r="A378" s="1">
        <v>376</v>
      </c>
      <c r="B378" s="4" t="s">
        <v>3</v>
      </c>
      <c r="C378" s="11">
        <v>35</v>
      </c>
      <c r="D378" s="1">
        <v>7</v>
      </c>
      <c r="E378" s="1">
        <v>100</v>
      </c>
      <c r="F378" s="1">
        <v>9</v>
      </c>
      <c r="G378" s="1">
        <v>15</v>
      </c>
      <c r="H378" s="1" t="s">
        <v>124</v>
      </c>
      <c r="I378" s="1">
        <v>1</v>
      </c>
      <c r="K378" s="1" t="s">
        <v>164</v>
      </c>
      <c r="L378" s="1">
        <v>0</v>
      </c>
      <c r="M378" s="1" t="s">
        <v>164</v>
      </c>
      <c r="N378" s="1" t="s">
        <v>164</v>
      </c>
      <c r="O378" s="1" t="s">
        <v>164</v>
      </c>
      <c r="R378" s="1" t="s">
        <v>53</v>
      </c>
      <c r="S378" s="1" t="s">
        <v>30</v>
      </c>
      <c r="T378" s="1" t="s">
        <v>542</v>
      </c>
      <c r="U378" s="3">
        <v>3</v>
      </c>
      <c r="V378" s="3">
        <v>5</v>
      </c>
      <c r="W378" s="1">
        <v>4</v>
      </c>
      <c r="X378" s="1" t="s">
        <v>1802</v>
      </c>
      <c r="Y378" s="1" t="s">
        <v>68</v>
      </c>
      <c r="Z378" s="1">
        <v>9</v>
      </c>
      <c r="AA378" s="1" t="s">
        <v>1803</v>
      </c>
      <c r="AB378" s="1" t="s">
        <v>1804</v>
      </c>
      <c r="AC378" s="1" t="s">
        <v>1805</v>
      </c>
      <c r="AD378" s="1">
        <v>1</v>
      </c>
    </row>
    <row r="379" spans="1:30" ht="22" customHeight="1">
      <c r="A379" s="1">
        <v>377</v>
      </c>
      <c r="B379" s="4" t="s">
        <v>3</v>
      </c>
      <c r="C379" s="11">
        <v>35</v>
      </c>
      <c r="D379" s="1">
        <v>7</v>
      </c>
      <c r="E379" s="1">
        <v>90</v>
      </c>
      <c r="F379" s="1">
        <v>14</v>
      </c>
      <c r="G379" s="1">
        <v>12</v>
      </c>
      <c r="H379" s="1" t="s">
        <v>82</v>
      </c>
      <c r="I379" s="1">
        <v>1</v>
      </c>
      <c r="K379" s="1" t="s">
        <v>164</v>
      </c>
      <c r="L379" s="1">
        <v>1</v>
      </c>
      <c r="M379" s="1" t="s">
        <v>3502</v>
      </c>
      <c r="N379" s="1" t="s">
        <v>3563</v>
      </c>
      <c r="O379" s="1" t="s">
        <v>3586</v>
      </c>
      <c r="P379" s="1">
        <v>11</v>
      </c>
      <c r="Q379" s="1" t="s">
        <v>1807</v>
      </c>
      <c r="R379" s="1" t="s">
        <v>77</v>
      </c>
      <c r="S379" s="1" t="s">
        <v>30</v>
      </c>
      <c r="T379" s="1" t="s">
        <v>78</v>
      </c>
      <c r="U379" s="3">
        <v>6</v>
      </c>
      <c r="V379" s="3">
        <v>4</v>
      </c>
      <c r="W379" s="1">
        <v>24</v>
      </c>
      <c r="X379" s="1" t="s">
        <v>1808</v>
      </c>
      <c r="Y379" s="1" t="s">
        <v>68</v>
      </c>
      <c r="Z379" s="1">
        <v>8</v>
      </c>
      <c r="AA379" s="1" t="s">
        <v>164</v>
      </c>
      <c r="AB379" s="1" t="s">
        <v>164</v>
      </c>
      <c r="AC379" s="1" t="s">
        <v>164</v>
      </c>
      <c r="AD379" s="1">
        <v>0</v>
      </c>
    </row>
    <row r="380" spans="1:30" ht="22" customHeight="1">
      <c r="A380" s="1">
        <v>378</v>
      </c>
      <c r="B380" s="4" t="s">
        <v>0</v>
      </c>
      <c r="C380" s="11">
        <v>31</v>
      </c>
      <c r="D380" s="1">
        <v>7</v>
      </c>
      <c r="E380" s="1">
        <v>45</v>
      </c>
      <c r="F380" s="1">
        <v>6</v>
      </c>
      <c r="G380" s="1">
        <v>3</v>
      </c>
      <c r="H380" s="1" t="s">
        <v>124</v>
      </c>
      <c r="I380" s="1">
        <v>1</v>
      </c>
      <c r="K380" s="1" t="s">
        <v>164</v>
      </c>
      <c r="L380" s="1">
        <v>1</v>
      </c>
      <c r="M380" s="1" t="s">
        <v>3504</v>
      </c>
      <c r="N380" s="1" t="s">
        <v>3528</v>
      </c>
      <c r="O380" s="1" t="s">
        <v>3631</v>
      </c>
      <c r="P380" s="1">
        <v>0</v>
      </c>
      <c r="Q380" s="1" t="s">
        <v>1810</v>
      </c>
      <c r="R380" s="1" t="s">
        <v>53</v>
      </c>
      <c r="S380" s="1" t="s">
        <v>28</v>
      </c>
      <c r="T380" s="1" t="s">
        <v>66</v>
      </c>
      <c r="U380" s="3">
        <v>5</v>
      </c>
      <c r="V380" s="3">
        <v>5</v>
      </c>
      <c r="W380" s="1">
        <v>15</v>
      </c>
      <c r="X380" s="2" t="s">
        <v>1811</v>
      </c>
      <c r="Y380" s="1" t="s">
        <v>68</v>
      </c>
      <c r="Z380" s="1">
        <v>6</v>
      </c>
      <c r="AA380" s="1" t="s">
        <v>1812</v>
      </c>
      <c r="AB380" s="1" t="s">
        <v>1813</v>
      </c>
      <c r="AD380" s="1">
        <v>1</v>
      </c>
    </row>
    <row r="381" spans="1:30" ht="22" customHeight="1">
      <c r="A381" s="1">
        <v>542</v>
      </c>
      <c r="B381" s="4" t="s">
        <v>1</v>
      </c>
      <c r="C381" s="11">
        <v>32</v>
      </c>
      <c r="D381" s="1">
        <v>7</v>
      </c>
      <c r="E381" s="1">
        <v>10</v>
      </c>
      <c r="F381" s="1">
        <v>8</v>
      </c>
      <c r="G381" s="1">
        <v>24</v>
      </c>
      <c r="H381" s="1" t="s">
        <v>61</v>
      </c>
      <c r="I381" s="1">
        <v>1</v>
      </c>
      <c r="K381" s="1" t="s">
        <v>164</v>
      </c>
      <c r="L381" s="1">
        <v>1</v>
      </c>
      <c r="M381" s="1" t="s">
        <v>3504</v>
      </c>
      <c r="N381" s="1" t="s">
        <v>3528</v>
      </c>
      <c r="O381" s="1" t="s">
        <v>3642</v>
      </c>
      <c r="P381" s="1">
        <v>5</v>
      </c>
      <c r="Q381" s="1" t="s">
        <v>2483</v>
      </c>
      <c r="R381" s="1" t="s">
        <v>53</v>
      </c>
      <c r="S381" s="1" t="s">
        <v>30</v>
      </c>
      <c r="T381" s="1" t="s">
        <v>66</v>
      </c>
      <c r="U381" s="3">
        <v>1</v>
      </c>
      <c r="V381" s="3">
        <v>1</v>
      </c>
      <c r="W381" s="1">
        <v>10</v>
      </c>
      <c r="X381" s="1" t="s">
        <v>2484</v>
      </c>
      <c r="Y381" s="1" t="s">
        <v>68</v>
      </c>
      <c r="Z381" s="1">
        <v>8</v>
      </c>
      <c r="AA381" s="1" t="s">
        <v>2485</v>
      </c>
      <c r="AB381" s="1" t="s">
        <v>2486</v>
      </c>
      <c r="AC381" s="1" t="s">
        <v>2487</v>
      </c>
      <c r="AD381" s="1">
        <v>1</v>
      </c>
    </row>
    <row r="382" spans="1:30" ht="22" customHeight="1">
      <c r="A382" s="1">
        <v>380</v>
      </c>
      <c r="B382" s="4" t="s">
        <v>4</v>
      </c>
      <c r="C382" s="11">
        <v>24</v>
      </c>
      <c r="D382" s="1">
        <v>8</v>
      </c>
      <c r="E382" s="1">
        <v>45</v>
      </c>
      <c r="F382" s="1">
        <v>10</v>
      </c>
      <c r="G382" s="1">
        <v>5</v>
      </c>
      <c r="H382" s="1" t="s">
        <v>178</v>
      </c>
      <c r="I382" s="1">
        <v>1</v>
      </c>
      <c r="K382" s="1" t="s">
        <v>164</v>
      </c>
      <c r="L382" s="1">
        <v>1</v>
      </c>
      <c r="M382" s="1" t="s">
        <v>3502</v>
      </c>
      <c r="N382" s="1" t="s">
        <v>3539</v>
      </c>
      <c r="O382" s="1" t="s">
        <v>3595</v>
      </c>
      <c r="P382" s="1">
        <v>1</v>
      </c>
      <c r="Q382" s="1" t="s">
        <v>1821</v>
      </c>
      <c r="R382" s="1" t="s">
        <v>1102</v>
      </c>
      <c r="S382" s="1" t="s">
        <v>28</v>
      </c>
      <c r="T382" s="1" t="s">
        <v>78</v>
      </c>
      <c r="U382" s="3">
        <v>25</v>
      </c>
      <c r="V382" s="3">
        <v>5</v>
      </c>
      <c r="W382" s="1">
        <v>1</v>
      </c>
      <c r="X382" s="1" t="s">
        <v>1822</v>
      </c>
      <c r="Y382" s="1" t="s">
        <v>68</v>
      </c>
      <c r="Z382" s="1">
        <v>10</v>
      </c>
      <c r="AA382" s="1" t="s">
        <v>1823</v>
      </c>
      <c r="AB382" s="1" t="s">
        <v>1824</v>
      </c>
      <c r="AD382" s="1">
        <v>1</v>
      </c>
    </row>
    <row r="383" spans="1:30" ht="22" customHeight="1">
      <c r="A383" s="1">
        <v>381</v>
      </c>
      <c r="B383" s="4" t="s">
        <v>3747</v>
      </c>
      <c r="C383" s="11">
        <v>47</v>
      </c>
      <c r="D383" s="1">
        <v>8</v>
      </c>
      <c r="E383" s="1">
        <v>15</v>
      </c>
      <c r="F383" s="1">
        <v>12</v>
      </c>
      <c r="G383" s="1">
        <v>24</v>
      </c>
      <c r="H383" s="1" t="s">
        <v>292</v>
      </c>
      <c r="I383" s="1">
        <v>1</v>
      </c>
      <c r="K383" s="1" t="s">
        <v>164</v>
      </c>
      <c r="L383" s="1">
        <v>1</v>
      </c>
      <c r="M383" s="1" t="s">
        <v>3504</v>
      </c>
      <c r="N383" s="1" t="s">
        <v>3532</v>
      </c>
      <c r="O383" s="1" t="s">
        <v>3588</v>
      </c>
      <c r="P383" s="1">
        <v>20</v>
      </c>
      <c r="Q383" s="1" t="s">
        <v>1825</v>
      </c>
      <c r="R383" s="1" t="s">
        <v>77</v>
      </c>
      <c r="S383" s="1" t="s">
        <v>28</v>
      </c>
      <c r="T383" s="1" t="s">
        <v>66</v>
      </c>
      <c r="U383" s="3">
        <v>4</v>
      </c>
      <c r="V383" s="3">
        <v>6</v>
      </c>
      <c r="W383" s="1">
        <v>12</v>
      </c>
      <c r="X383" s="1" t="s">
        <v>1826</v>
      </c>
      <c r="Y383" s="1" t="s">
        <v>68</v>
      </c>
      <c r="Z383" s="1">
        <v>10</v>
      </c>
      <c r="AA383" s="1" t="s">
        <v>1827</v>
      </c>
      <c r="AB383" s="1" t="s">
        <v>1828</v>
      </c>
      <c r="AC383" s="1" t="s">
        <v>1829</v>
      </c>
      <c r="AD383" s="1">
        <v>1</v>
      </c>
    </row>
    <row r="384" spans="1:30" ht="22" customHeight="1">
      <c r="A384" s="1">
        <v>564</v>
      </c>
      <c r="B384" s="4" t="s">
        <v>3753</v>
      </c>
      <c r="C384" s="11">
        <v>41</v>
      </c>
      <c r="D384" s="1">
        <v>7</v>
      </c>
      <c r="E384" s="1">
        <v>0</v>
      </c>
      <c r="F384" s="1">
        <v>10</v>
      </c>
      <c r="G384" s="1">
        <v>5</v>
      </c>
      <c r="H384" s="1" t="s">
        <v>61</v>
      </c>
      <c r="I384" s="1">
        <v>0</v>
      </c>
      <c r="J384" s="1" t="s">
        <v>62</v>
      </c>
      <c r="K384" s="1" t="s">
        <v>3431</v>
      </c>
      <c r="L384" s="1">
        <v>0</v>
      </c>
      <c r="M384" s="1" t="s">
        <v>164</v>
      </c>
      <c r="N384" s="1" t="s">
        <v>164</v>
      </c>
      <c r="O384" s="1" t="s">
        <v>164</v>
      </c>
      <c r="R384" s="1" t="s">
        <v>352</v>
      </c>
      <c r="S384" s="1" t="s">
        <v>28</v>
      </c>
      <c r="T384" s="1" t="s">
        <v>54</v>
      </c>
      <c r="U384" s="3">
        <v>6</v>
      </c>
      <c r="V384" s="3">
        <v>6</v>
      </c>
      <c r="W384" s="1">
        <v>7</v>
      </c>
      <c r="X384" s="1" t="s">
        <v>2580</v>
      </c>
      <c r="Y384" s="1" t="s">
        <v>68</v>
      </c>
      <c r="Z384" s="1">
        <v>10</v>
      </c>
      <c r="AA384" s="1" t="s">
        <v>2581</v>
      </c>
      <c r="AB384" s="1" t="s">
        <v>2582</v>
      </c>
      <c r="AD384" s="1">
        <v>1</v>
      </c>
    </row>
    <row r="385" spans="1:30" ht="22" customHeight="1">
      <c r="A385" s="1">
        <v>383</v>
      </c>
      <c r="B385" s="4" t="s">
        <v>3753</v>
      </c>
      <c r="C385" s="11">
        <v>33</v>
      </c>
      <c r="D385" s="1">
        <v>6</v>
      </c>
      <c r="E385" s="1">
        <v>80</v>
      </c>
      <c r="F385" s="1">
        <v>10</v>
      </c>
      <c r="G385" s="1">
        <v>3</v>
      </c>
      <c r="H385" s="1" t="s">
        <v>124</v>
      </c>
      <c r="I385" s="1">
        <v>1</v>
      </c>
      <c r="J385" s="1" t="s">
        <v>3779</v>
      </c>
      <c r="K385" s="1" t="s">
        <v>3433</v>
      </c>
      <c r="L385" s="1">
        <v>1</v>
      </c>
      <c r="M385" s="1" t="s">
        <v>3496</v>
      </c>
      <c r="N385" s="1" t="s">
        <v>3531</v>
      </c>
      <c r="O385" s="1" t="s">
        <v>3586</v>
      </c>
      <c r="P385" s="1">
        <v>10</v>
      </c>
      <c r="Q385" s="1" t="s">
        <v>1835</v>
      </c>
      <c r="R385" s="1" t="s">
        <v>53</v>
      </c>
      <c r="S385" s="1" t="s">
        <v>30</v>
      </c>
      <c r="T385" s="1" t="s">
        <v>54</v>
      </c>
      <c r="U385" s="3">
        <v>18</v>
      </c>
      <c r="V385" s="3">
        <v>4</v>
      </c>
      <c r="W385" s="1">
        <v>20</v>
      </c>
      <c r="X385" s="1" t="s">
        <v>1836</v>
      </c>
      <c r="Y385" s="1" t="s">
        <v>68</v>
      </c>
      <c r="Z385" s="1">
        <v>10</v>
      </c>
      <c r="AA385" s="1" t="s">
        <v>69</v>
      </c>
      <c r="AB385" s="1" t="s">
        <v>1837</v>
      </c>
      <c r="AC385" s="1" t="s">
        <v>1838</v>
      </c>
    </row>
    <row r="386" spans="1:30" ht="22" customHeight="1">
      <c r="A386" s="1">
        <v>384</v>
      </c>
      <c r="B386" s="4" t="s">
        <v>3753</v>
      </c>
      <c r="C386" s="11">
        <v>29</v>
      </c>
      <c r="D386" s="1">
        <v>7</v>
      </c>
      <c r="E386" s="1">
        <v>0</v>
      </c>
      <c r="F386" s="1">
        <v>8</v>
      </c>
      <c r="G386" s="1">
        <v>12</v>
      </c>
      <c r="H386" s="1" t="s">
        <v>90</v>
      </c>
      <c r="I386" s="1">
        <v>0</v>
      </c>
      <c r="J386" s="1" t="s">
        <v>48</v>
      </c>
      <c r="K386" s="1" t="s">
        <v>3430</v>
      </c>
      <c r="L386" s="1">
        <v>1</v>
      </c>
      <c r="M386" s="1" t="s">
        <v>3502</v>
      </c>
      <c r="N386" s="1" t="s">
        <v>3529</v>
      </c>
      <c r="O386" s="1" t="s">
        <v>3590</v>
      </c>
      <c r="P386" s="1">
        <v>8</v>
      </c>
      <c r="Q386" s="1" t="s">
        <v>1839</v>
      </c>
      <c r="R386" s="1" t="s">
        <v>53</v>
      </c>
      <c r="S386" s="1" t="s">
        <v>3712</v>
      </c>
      <c r="T386" s="1" t="s">
        <v>78</v>
      </c>
      <c r="U386" s="3">
        <v>1</v>
      </c>
      <c r="V386" s="3">
        <v>1</v>
      </c>
      <c r="W386" s="1">
        <v>1</v>
      </c>
      <c r="X386" s="1" t="s">
        <v>1840</v>
      </c>
      <c r="Y386" s="1" t="s">
        <v>68</v>
      </c>
      <c r="Z386" s="1">
        <v>6</v>
      </c>
      <c r="AA386" s="1" t="s">
        <v>1841</v>
      </c>
      <c r="AD386" s="1">
        <v>0</v>
      </c>
    </row>
    <row r="387" spans="1:30" ht="22" customHeight="1">
      <c r="A387" s="1">
        <v>385</v>
      </c>
      <c r="B387" s="4" t="s">
        <v>1</v>
      </c>
      <c r="C387" s="11">
        <v>25</v>
      </c>
      <c r="D387" s="1">
        <v>7</v>
      </c>
      <c r="E387" s="1">
        <v>40</v>
      </c>
      <c r="F387" s="1">
        <v>7</v>
      </c>
      <c r="G387" s="1">
        <v>2</v>
      </c>
      <c r="H387" s="1" t="s">
        <v>90</v>
      </c>
      <c r="I387" s="1">
        <v>1</v>
      </c>
      <c r="K387" s="1" t="s">
        <v>164</v>
      </c>
      <c r="L387" s="1">
        <v>1</v>
      </c>
      <c r="M387" s="1" t="s">
        <v>3497</v>
      </c>
      <c r="N387" s="1" t="s">
        <v>3528</v>
      </c>
      <c r="O387" s="1" t="s">
        <v>3586</v>
      </c>
      <c r="P387" s="1">
        <v>1</v>
      </c>
      <c r="Q387" s="1" t="s">
        <v>1842</v>
      </c>
      <c r="R387" s="1" t="s">
        <v>77</v>
      </c>
      <c r="S387" s="1" t="s">
        <v>30</v>
      </c>
      <c r="T387" s="1" t="s">
        <v>54</v>
      </c>
      <c r="U387" s="3">
        <v>5</v>
      </c>
      <c r="V387" s="3">
        <v>3</v>
      </c>
      <c r="W387" s="1">
        <v>9</v>
      </c>
      <c r="X387" s="1" t="s">
        <v>1843</v>
      </c>
      <c r="Y387" s="1" t="s">
        <v>58</v>
      </c>
      <c r="Z387" s="1">
        <v>8</v>
      </c>
      <c r="AA387" s="1" t="s">
        <v>1844</v>
      </c>
      <c r="AD387" s="1">
        <v>1</v>
      </c>
    </row>
    <row r="388" spans="1:30" ht="22" customHeight="1">
      <c r="A388" s="1">
        <v>386</v>
      </c>
      <c r="B388" s="4" t="s">
        <v>1</v>
      </c>
      <c r="D388" s="1">
        <v>7</v>
      </c>
      <c r="E388" s="1">
        <v>40</v>
      </c>
      <c r="F388" s="1">
        <v>8</v>
      </c>
      <c r="G388" s="1">
        <v>3</v>
      </c>
      <c r="H388" s="1" t="s">
        <v>47</v>
      </c>
      <c r="I388" s="1">
        <v>1</v>
      </c>
      <c r="K388" s="1" t="s">
        <v>164</v>
      </c>
      <c r="L388" s="1">
        <v>1</v>
      </c>
      <c r="M388" s="1" t="s">
        <v>3502</v>
      </c>
      <c r="N388" s="1" t="s">
        <v>3528</v>
      </c>
      <c r="O388" s="1" t="s">
        <v>3602</v>
      </c>
      <c r="P388" s="1">
        <v>9</v>
      </c>
      <c r="Q388" s="1" t="s">
        <v>1845</v>
      </c>
      <c r="R388" s="1" t="s">
        <v>53</v>
      </c>
      <c r="S388" s="1" t="s">
        <v>3713</v>
      </c>
      <c r="T388" s="1" t="s">
        <v>66</v>
      </c>
      <c r="U388" s="3">
        <v>6</v>
      </c>
      <c r="V388" s="3">
        <v>2</v>
      </c>
      <c r="W388" s="1">
        <v>10</v>
      </c>
      <c r="X388" s="1" t="s">
        <v>1846</v>
      </c>
      <c r="Y388" s="1" t="s">
        <v>68</v>
      </c>
      <c r="Z388" s="1">
        <v>10</v>
      </c>
      <c r="AA388" s="1" t="s">
        <v>1847</v>
      </c>
      <c r="AB388" s="1" t="s">
        <v>1848</v>
      </c>
      <c r="AC388" s="1" t="s">
        <v>1849</v>
      </c>
      <c r="AD388" s="1">
        <v>1</v>
      </c>
    </row>
    <row r="389" spans="1:30" ht="22" customHeight="1">
      <c r="A389" s="1">
        <v>387</v>
      </c>
      <c r="B389" s="4" t="s">
        <v>1</v>
      </c>
      <c r="C389" s="11">
        <v>36</v>
      </c>
      <c r="D389" s="1">
        <v>7</v>
      </c>
      <c r="E389" s="1">
        <v>35</v>
      </c>
      <c r="F389" s="1">
        <v>6</v>
      </c>
      <c r="G389" s="1">
        <v>2</v>
      </c>
      <c r="H389" s="1" t="s">
        <v>178</v>
      </c>
      <c r="I389" s="1">
        <v>1</v>
      </c>
      <c r="K389" s="1" t="s">
        <v>164</v>
      </c>
      <c r="L389" s="1">
        <v>1</v>
      </c>
      <c r="M389" s="1" t="s">
        <v>3492</v>
      </c>
      <c r="N389" s="1" t="s">
        <v>3529</v>
      </c>
      <c r="O389" s="1" t="s">
        <v>3586</v>
      </c>
      <c r="P389" s="1">
        <v>12</v>
      </c>
      <c r="Q389" s="1" t="s">
        <v>68</v>
      </c>
      <c r="R389" s="1" t="s">
        <v>53</v>
      </c>
      <c r="S389" s="1" t="s">
        <v>30</v>
      </c>
      <c r="T389" s="1" t="s">
        <v>54</v>
      </c>
      <c r="U389" s="3">
        <v>6</v>
      </c>
      <c r="V389" s="3">
        <v>4</v>
      </c>
      <c r="W389" s="1">
        <v>5</v>
      </c>
      <c r="X389" s="1" t="s">
        <v>1850</v>
      </c>
      <c r="Y389" s="1" t="s">
        <v>334</v>
      </c>
      <c r="Z389" s="1">
        <v>10</v>
      </c>
      <c r="AA389" s="1" t="s">
        <v>1851</v>
      </c>
      <c r="AD389" s="1">
        <v>1</v>
      </c>
    </row>
    <row r="390" spans="1:30" ht="22" customHeight="1">
      <c r="A390" s="1">
        <v>568</v>
      </c>
      <c r="B390" s="4" t="s">
        <v>3747</v>
      </c>
      <c r="C390" s="11">
        <v>40</v>
      </c>
      <c r="D390" s="1">
        <v>7</v>
      </c>
      <c r="E390" s="1">
        <v>30</v>
      </c>
      <c r="F390" s="1">
        <v>4</v>
      </c>
      <c r="G390" s="1">
        <v>12</v>
      </c>
      <c r="H390" s="1" t="s">
        <v>61</v>
      </c>
      <c r="I390" s="1">
        <v>0</v>
      </c>
      <c r="J390" s="1" t="s">
        <v>91</v>
      </c>
      <c r="K390" s="1" t="s">
        <v>3430</v>
      </c>
      <c r="L390" s="1">
        <v>1</v>
      </c>
      <c r="M390" s="1" t="s">
        <v>3507</v>
      </c>
      <c r="N390" s="1" t="s">
        <v>3533</v>
      </c>
      <c r="O390" s="1" t="s">
        <v>3646</v>
      </c>
      <c r="P390" s="1">
        <v>14</v>
      </c>
      <c r="Q390" s="1" t="s">
        <v>2596</v>
      </c>
      <c r="R390" s="1" t="s">
        <v>53</v>
      </c>
      <c r="S390" s="1" t="s">
        <v>2597</v>
      </c>
      <c r="T390" s="1" t="s">
        <v>542</v>
      </c>
      <c r="U390" s="3">
        <v>4</v>
      </c>
      <c r="V390" s="3">
        <v>15</v>
      </c>
      <c r="W390" s="1">
        <v>10</v>
      </c>
      <c r="X390" s="1" t="s">
        <v>2598</v>
      </c>
      <c r="Y390" s="1" t="s">
        <v>2599</v>
      </c>
      <c r="Z390" s="1">
        <v>10</v>
      </c>
      <c r="AA390" s="2" t="s">
        <v>2600</v>
      </c>
      <c r="AB390" s="2" t="s">
        <v>2601</v>
      </c>
      <c r="AC390" s="2" t="s">
        <v>2602</v>
      </c>
      <c r="AD390" s="1">
        <v>1</v>
      </c>
    </row>
    <row r="391" spans="1:30" ht="22" customHeight="1">
      <c r="A391" s="1">
        <v>389</v>
      </c>
      <c r="B391" s="4" t="s">
        <v>1</v>
      </c>
      <c r="C391" s="11">
        <v>27</v>
      </c>
      <c r="D391" s="1">
        <v>7</v>
      </c>
      <c r="E391" s="1">
        <v>120</v>
      </c>
      <c r="F391" s="1">
        <v>8</v>
      </c>
      <c r="G391" s="1">
        <v>3</v>
      </c>
      <c r="H391" s="1" t="s">
        <v>214</v>
      </c>
      <c r="I391" s="1">
        <v>0</v>
      </c>
      <c r="J391" s="1" t="s">
        <v>3780</v>
      </c>
      <c r="K391" s="1" t="s">
        <v>3431</v>
      </c>
      <c r="L391" s="1">
        <v>1</v>
      </c>
      <c r="M391" s="1" t="s">
        <v>3502</v>
      </c>
      <c r="N391" s="1" t="s">
        <v>3528</v>
      </c>
      <c r="O391" s="1" t="s">
        <v>3586</v>
      </c>
      <c r="P391" s="1">
        <v>2</v>
      </c>
      <c r="Q391" s="1" t="s">
        <v>1855</v>
      </c>
      <c r="R391" s="1" t="s">
        <v>352</v>
      </c>
      <c r="S391" s="1" t="s">
        <v>28</v>
      </c>
      <c r="T391" s="1" t="s">
        <v>66</v>
      </c>
      <c r="U391" s="3">
        <v>6</v>
      </c>
      <c r="V391" s="3">
        <v>5</v>
      </c>
      <c r="W391" s="1">
        <v>3</v>
      </c>
      <c r="X391" s="1" t="s">
        <v>1856</v>
      </c>
      <c r="Y391" s="1" t="s">
        <v>1857</v>
      </c>
      <c r="Z391" s="1">
        <v>9</v>
      </c>
      <c r="AA391" s="1" t="s">
        <v>1858</v>
      </c>
      <c r="AB391" s="1" t="s">
        <v>1859</v>
      </c>
      <c r="AC391" s="1" t="s">
        <v>1860</v>
      </c>
      <c r="AD391" s="1">
        <v>1</v>
      </c>
    </row>
    <row r="392" spans="1:30" ht="22" customHeight="1">
      <c r="A392" s="1">
        <v>390</v>
      </c>
      <c r="B392" s="4" t="s">
        <v>3747</v>
      </c>
      <c r="C392" s="11">
        <v>42</v>
      </c>
      <c r="D392" s="1">
        <v>7</v>
      </c>
      <c r="E392" s="1">
        <v>50</v>
      </c>
      <c r="F392" s="1">
        <v>10</v>
      </c>
      <c r="G392" s="1">
        <v>6</v>
      </c>
      <c r="H392" s="1" t="s">
        <v>124</v>
      </c>
      <c r="I392" s="1">
        <v>1</v>
      </c>
      <c r="K392" s="1" t="s">
        <v>164</v>
      </c>
      <c r="L392" s="1">
        <v>1</v>
      </c>
      <c r="M392" s="1" t="s">
        <v>3502</v>
      </c>
      <c r="N392" s="1" t="s">
        <v>3540</v>
      </c>
      <c r="O392" s="1" t="s">
        <v>3591</v>
      </c>
      <c r="P392" s="1">
        <v>11</v>
      </c>
      <c r="Q392" s="1" t="s">
        <v>1861</v>
      </c>
      <c r="R392" s="1" t="s">
        <v>65</v>
      </c>
      <c r="S392" s="1" t="s">
        <v>29</v>
      </c>
      <c r="T392" s="1" t="s">
        <v>66</v>
      </c>
      <c r="U392" s="3">
        <v>4</v>
      </c>
      <c r="V392" s="3">
        <v>1</v>
      </c>
      <c r="W392" s="1">
        <v>40</v>
      </c>
      <c r="X392" s="1" t="s">
        <v>1862</v>
      </c>
      <c r="Y392" s="1" t="s">
        <v>68</v>
      </c>
      <c r="Z392" s="1">
        <v>7</v>
      </c>
      <c r="AA392" s="1" t="s">
        <v>1863</v>
      </c>
      <c r="AD392" s="1">
        <v>0</v>
      </c>
    </row>
    <row r="393" spans="1:30" ht="22" customHeight="1">
      <c r="A393" s="1">
        <v>569</v>
      </c>
      <c r="B393" s="4" t="s">
        <v>3753</v>
      </c>
      <c r="C393" s="11">
        <v>39</v>
      </c>
      <c r="D393" s="1">
        <v>6</v>
      </c>
      <c r="E393" s="1">
        <v>180</v>
      </c>
      <c r="F393" s="1">
        <v>12</v>
      </c>
      <c r="G393" s="1">
        <v>14</v>
      </c>
      <c r="H393" s="1" t="s">
        <v>61</v>
      </c>
      <c r="I393" s="1">
        <v>1</v>
      </c>
      <c r="K393" s="1" t="s">
        <v>164</v>
      </c>
      <c r="L393" s="1">
        <v>1</v>
      </c>
      <c r="M393" s="1" t="s">
        <v>3502</v>
      </c>
      <c r="N393" s="1" t="s">
        <v>3527</v>
      </c>
      <c r="O393" s="1" t="s">
        <v>3647</v>
      </c>
      <c r="P393" s="1">
        <v>12</v>
      </c>
      <c r="Q393" s="1" t="s">
        <v>2603</v>
      </c>
      <c r="R393" s="1" t="s">
        <v>77</v>
      </c>
      <c r="S393" s="1" t="s">
        <v>28</v>
      </c>
      <c r="T393" s="1" t="s">
        <v>66</v>
      </c>
      <c r="U393" s="3">
        <v>6</v>
      </c>
      <c r="V393" s="3">
        <v>12</v>
      </c>
      <c r="W393" s="1">
        <v>24</v>
      </c>
      <c r="X393" s="1" t="s">
        <v>2604</v>
      </c>
      <c r="Y393" s="1" t="s">
        <v>68</v>
      </c>
      <c r="Z393" s="1">
        <v>7</v>
      </c>
      <c r="AA393" s="1" t="s">
        <v>2605</v>
      </c>
      <c r="AB393" s="1" t="s">
        <v>2606</v>
      </c>
      <c r="AD393" s="1">
        <v>0</v>
      </c>
    </row>
    <row r="394" spans="1:30" ht="22" customHeight="1">
      <c r="A394" s="1">
        <v>392</v>
      </c>
      <c r="B394" s="4" t="s">
        <v>4</v>
      </c>
      <c r="C394" s="11">
        <v>45</v>
      </c>
      <c r="D394" s="1">
        <v>7</v>
      </c>
      <c r="E394" s="1">
        <v>30</v>
      </c>
      <c r="F394" s="1">
        <v>10</v>
      </c>
      <c r="G394" s="1">
        <v>4</v>
      </c>
      <c r="H394" s="1" t="s">
        <v>95</v>
      </c>
      <c r="I394" s="1">
        <v>1</v>
      </c>
      <c r="K394" s="1" t="s">
        <v>164</v>
      </c>
      <c r="L394" s="1">
        <v>1</v>
      </c>
      <c r="M394" s="1" t="s">
        <v>3498</v>
      </c>
      <c r="N394" s="1" t="s">
        <v>3527</v>
      </c>
      <c r="O394" s="1" t="s">
        <v>3602</v>
      </c>
      <c r="P394" s="1">
        <v>10</v>
      </c>
      <c r="Q394" s="1" t="s">
        <v>1869</v>
      </c>
      <c r="R394" s="1" t="s">
        <v>53</v>
      </c>
      <c r="S394" s="1" t="s">
        <v>3714</v>
      </c>
      <c r="T394" s="1" t="s">
        <v>151</v>
      </c>
      <c r="U394" s="3">
        <v>10</v>
      </c>
      <c r="V394" s="3">
        <v>6</v>
      </c>
      <c r="W394" s="1">
        <v>40</v>
      </c>
      <c r="X394" s="1" t="s">
        <v>1871</v>
      </c>
      <c r="Y394" s="1" t="s">
        <v>58</v>
      </c>
      <c r="Z394" s="1">
        <v>10</v>
      </c>
      <c r="AA394" s="1" t="s">
        <v>1872</v>
      </c>
      <c r="AB394" s="1" t="s">
        <v>1873</v>
      </c>
      <c r="AC394" s="1" t="s">
        <v>1874</v>
      </c>
      <c r="AD394" s="1">
        <v>1</v>
      </c>
    </row>
    <row r="395" spans="1:30" ht="22" customHeight="1">
      <c r="A395" s="1">
        <v>393</v>
      </c>
      <c r="B395" s="4" t="s">
        <v>3760</v>
      </c>
      <c r="C395" s="11">
        <v>35</v>
      </c>
      <c r="D395" s="1">
        <v>8</v>
      </c>
      <c r="E395" s="1">
        <v>40</v>
      </c>
      <c r="F395" s="1">
        <v>12</v>
      </c>
      <c r="G395" s="1">
        <v>75</v>
      </c>
      <c r="H395" s="1" t="s">
        <v>292</v>
      </c>
      <c r="I395" s="1">
        <v>1</v>
      </c>
      <c r="K395" s="1" t="s">
        <v>164</v>
      </c>
      <c r="L395" s="1">
        <v>1</v>
      </c>
      <c r="M395" s="1" t="s">
        <v>3499</v>
      </c>
      <c r="N395" s="1" t="s">
        <v>3528</v>
      </c>
      <c r="O395" s="1" t="s">
        <v>3590</v>
      </c>
      <c r="P395" s="1">
        <v>2</v>
      </c>
      <c r="Q395" s="1" t="s">
        <v>1875</v>
      </c>
      <c r="R395" s="1" t="s">
        <v>77</v>
      </c>
      <c r="S395" s="1" t="s">
        <v>28</v>
      </c>
      <c r="T395" s="1" t="s">
        <v>1876</v>
      </c>
      <c r="U395" s="3">
        <v>4</v>
      </c>
      <c r="V395" s="3">
        <v>12</v>
      </c>
      <c r="W395" s="1">
        <v>12</v>
      </c>
      <c r="X395" s="2" t="s">
        <v>1877</v>
      </c>
      <c r="Y395" s="1" t="s">
        <v>1878</v>
      </c>
      <c r="Z395" s="1">
        <v>7</v>
      </c>
      <c r="AA395" s="1" t="s">
        <v>1879</v>
      </c>
      <c r="AB395" s="1" t="s">
        <v>1880</v>
      </c>
      <c r="AD395" s="1">
        <v>1</v>
      </c>
    </row>
    <row r="396" spans="1:30" ht="22" customHeight="1">
      <c r="A396" s="1">
        <v>394</v>
      </c>
      <c r="B396" s="4" t="s">
        <v>4</v>
      </c>
      <c r="C396" s="11">
        <v>44</v>
      </c>
      <c r="D396" s="1">
        <v>8</v>
      </c>
      <c r="E396" s="1">
        <v>0</v>
      </c>
      <c r="F396" s="1">
        <v>2</v>
      </c>
      <c r="G396" s="1">
        <v>0</v>
      </c>
      <c r="H396" s="1" t="s">
        <v>214</v>
      </c>
      <c r="I396" s="1">
        <v>1</v>
      </c>
      <c r="K396" s="1" t="s">
        <v>164</v>
      </c>
      <c r="L396" s="1">
        <v>1</v>
      </c>
      <c r="M396" s="1" t="s">
        <v>3506</v>
      </c>
      <c r="N396" s="1" t="s">
        <v>3528</v>
      </c>
      <c r="O396" s="1" t="s">
        <v>3586</v>
      </c>
      <c r="P396" s="1">
        <v>20</v>
      </c>
      <c r="Q396" s="1" t="s">
        <v>1881</v>
      </c>
      <c r="R396" s="1" t="s">
        <v>77</v>
      </c>
      <c r="S396" s="1" t="s">
        <v>28</v>
      </c>
      <c r="T396" s="1" t="s">
        <v>66</v>
      </c>
      <c r="U396" s="3">
        <v>2</v>
      </c>
      <c r="V396" s="3">
        <v>2</v>
      </c>
      <c r="W396" s="1">
        <v>80</v>
      </c>
      <c r="X396" s="1" t="s">
        <v>1882</v>
      </c>
      <c r="Y396" s="1" t="s">
        <v>1883</v>
      </c>
      <c r="Z396" s="1">
        <v>10</v>
      </c>
      <c r="AA396" s="1" t="s">
        <v>1558</v>
      </c>
      <c r="AB396" s="1" t="s">
        <v>1362</v>
      </c>
      <c r="AC396" s="1" t="s">
        <v>1884</v>
      </c>
      <c r="AD396" s="1">
        <v>1</v>
      </c>
    </row>
    <row r="397" spans="1:30" ht="22" customHeight="1">
      <c r="A397" s="1">
        <v>596</v>
      </c>
      <c r="B397" s="4" t="s">
        <v>3752</v>
      </c>
      <c r="C397" s="11">
        <v>26</v>
      </c>
      <c r="D397" s="1">
        <v>9</v>
      </c>
      <c r="E397" s="1">
        <v>30</v>
      </c>
      <c r="F397" s="1">
        <v>13</v>
      </c>
      <c r="G397" s="1">
        <v>25</v>
      </c>
      <c r="H397" s="1" t="s">
        <v>61</v>
      </c>
      <c r="I397" s="1">
        <v>1</v>
      </c>
      <c r="K397" s="1" t="s">
        <v>164</v>
      </c>
      <c r="L397" s="1">
        <v>0</v>
      </c>
      <c r="M397" s="1" t="s">
        <v>164</v>
      </c>
      <c r="N397" s="1" t="s">
        <v>164</v>
      </c>
      <c r="O397" s="1" t="s">
        <v>164</v>
      </c>
      <c r="R397" s="1" t="s">
        <v>150</v>
      </c>
      <c r="S397" s="1" t="s">
        <v>28</v>
      </c>
      <c r="T397" s="1" t="s">
        <v>78</v>
      </c>
      <c r="U397" s="3">
        <v>6</v>
      </c>
      <c r="V397" s="3">
        <v>3</v>
      </c>
      <c r="W397" s="1">
        <v>4</v>
      </c>
      <c r="X397" s="1" t="s">
        <v>2718</v>
      </c>
      <c r="Y397" s="1" t="s">
        <v>68</v>
      </c>
      <c r="Z397" s="1">
        <v>9</v>
      </c>
      <c r="AA397" s="1" t="s">
        <v>2719</v>
      </c>
      <c r="AB397" s="1" t="s">
        <v>417</v>
      </c>
      <c r="AC397" s="1" t="s">
        <v>307</v>
      </c>
      <c r="AD397" s="1">
        <v>1</v>
      </c>
    </row>
    <row r="398" spans="1:30" ht="22" customHeight="1">
      <c r="A398" s="1">
        <v>396</v>
      </c>
      <c r="B398" s="4" t="s">
        <v>3752</v>
      </c>
      <c r="C398" s="11">
        <v>42</v>
      </c>
      <c r="D398" s="1">
        <v>7</v>
      </c>
      <c r="E398" s="1">
        <v>0</v>
      </c>
      <c r="F398" s="1">
        <v>8</v>
      </c>
      <c r="G398" s="1">
        <v>10</v>
      </c>
      <c r="H398" s="1" t="s">
        <v>47</v>
      </c>
      <c r="I398" s="1">
        <v>1</v>
      </c>
      <c r="K398" s="1" t="s">
        <v>164</v>
      </c>
      <c r="L398" s="1">
        <v>1</v>
      </c>
      <c r="M398" s="1" t="s">
        <v>3496</v>
      </c>
      <c r="N398" s="1" t="s">
        <v>3529</v>
      </c>
      <c r="O398" s="1" t="s">
        <v>3600</v>
      </c>
      <c r="P398" s="1">
        <v>15</v>
      </c>
      <c r="Q398" s="1" t="s">
        <v>1891</v>
      </c>
      <c r="R398" s="1" t="s">
        <v>77</v>
      </c>
      <c r="S398" s="1" t="s">
        <v>30</v>
      </c>
      <c r="T398" s="1" t="s">
        <v>66</v>
      </c>
      <c r="U398" s="3">
        <v>6</v>
      </c>
      <c r="V398" s="3">
        <v>6</v>
      </c>
      <c r="W398" s="1">
        <v>8</v>
      </c>
      <c r="X398" s="1" t="s">
        <v>1892</v>
      </c>
      <c r="Y398" s="1" t="s">
        <v>68</v>
      </c>
      <c r="Z398" s="1">
        <v>10</v>
      </c>
      <c r="AA398" s="1" t="s">
        <v>1893</v>
      </c>
      <c r="AD398" s="1">
        <v>1</v>
      </c>
    </row>
    <row r="399" spans="1:30" ht="22" customHeight="1">
      <c r="A399" s="1">
        <v>397</v>
      </c>
      <c r="B399" s="4" t="s">
        <v>1</v>
      </c>
      <c r="C399" s="11">
        <v>33</v>
      </c>
      <c r="D399" s="1">
        <v>8</v>
      </c>
      <c r="E399" s="1">
        <v>20</v>
      </c>
      <c r="F399" s="1">
        <v>6</v>
      </c>
      <c r="G399" s="1">
        <v>0</v>
      </c>
      <c r="H399" s="1" t="s">
        <v>47</v>
      </c>
      <c r="I399" s="1">
        <v>0</v>
      </c>
      <c r="J399" s="1" t="s">
        <v>3779</v>
      </c>
      <c r="K399" s="1" t="s">
        <v>3432</v>
      </c>
      <c r="L399" s="1">
        <v>1</v>
      </c>
      <c r="M399" s="1" t="s">
        <v>3502</v>
      </c>
      <c r="N399" s="1" t="s">
        <v>3528</v>
      </c>
      <c r="O399" s="1" t="s">
        <v>3586</v>
      </c>
      <c r="P399" s="1">
        <v>8</v>
      </c>
      <c r="Q399" s="1" t="s">
        <v>334</v>
      </c>
      <c r="R399" s="1" t="s">
        <v>53</v>
      </c>
      <c r="S399" s="1" t="s">
        <v>29</v>
      </c>
      <c r="T399" s="1" t="s">
        <v>54</v>
      </c>
      <c r="U399" s="3">
        <v>2</v>
      </c>
      <c r="V399" s="3">
        <v>2</v>
      </c>
      <c r="W399" s="1">
        <v>3</v>
      </c>
      <c r="X399" s="1" t="s">
        <v>1894</v>
      </c>
      <c r="Y399" s="1" t="s">
        <v>334</v>
      </c>
      <c r="Z399" s="1">
        <v>6</v>
      </c>
      <c r="AA399" s="1" t="s">
        <v>1895</v>
      </c>
      <c r="AD399" s="1">
        <v>1</v>
      </c>
    </row>
    <row r="400" spans="1:30" ht="22" customHeight="1">
      <c r="A400" s="1">
        <v>398</v>
      </c>
      <c r="B400" s="4" t="s">
        <v>3753</v>
      </c>
      <c r="C400" s="11">
        <v>58</v>
      </c>
      <c r="D400" s="1">
        <v>7</v>
      </c>
      <c r="E400" s="1">
        <v>90</v>
      </c>
      <c r="F400" s="1">
        <v>13</v>
      </c>
      <c r="G400" s="1">
        <v>20</v>
      </c>
      <c r="H400" s="1" t="s">
        <v>214</v>
      </c>
      <c r="I400" s="1">
        <v>1</v>
      </c>
      <c r="J400" s="1" t="s">
        <v>62</v>
      </c>
      <c r="K400" s="1" t="s">
        <v>3431</v>
      </c>
      <c r="L400" s="1">
        <v>1</v>
      </c>
      <c r="M400" s="1" t="s">
        <v>3502</v>
      </c>
      <c r="N400" s="1" t="s">
        <v>3527</v>
      </c>
      <c r="O400" s="1" t="s">
        <v>3586</v>
      </c>
      <c r="P400" s="1">
        <v>20</v>
      </c>
      <c r="Q400" s="1" t="s">
        <v>1896</v>
      </c>
      <c r="R400" s="1" t="s">
        <v>77</v>
      </c>
      <c r="S400" s="1" t="s">
        <v>3715</v>
      </c>
      <c r="T400" s="1" t="s">
        <v>78</v>
      </c>
      <c r="U400" s="3">
        <v>6</v>
      </c>
      <c r="V400" s="3">
        <v>3</v>
      </c>
      <c r="W400" s="1">
        <v>12</v>
      </c>
      <c r="X400" s="1" t="s">
        <v>1897</v>
      </c>
      <c r="Y400" s="1" t="s">
        <v>68</v>
      </c>
      <c r="Z400" s="1">
        <v>10</v>
      </c>
      <c r="AA400" s="1" t="s">
        <v>1898</v>
      </c>
      <c r="AB400" s="1" t="s">
        <v>1899</v>
      </c>
      <c r="AC400" s="1" t="s">
        <v>1900</v>
      </c>
    </row>
    <row r="401" spans="1:30" ht="22" customHeight="1">
      <c r="A401" s="1">
        <v>399</v>
      </c>
      <c r="B401" s="4" t="s">
        <v>3768</v>
      </c>
      <c r="C401" s="11">
        <v>24</v>
      </c>
      <c r="D401" s="1">
        <v>5</v>
      </c>
      <c r="E401" s="1">
        <v>0</v>
      </c>
      <c r="F401" s="1">
        <v>8</v>
      </c>
      <c r="G401" s="1">
        <v>10</v>
      </c>
      <c r="H401" s="1" t="s">
        <v>95</v>
      </c>
      <c r="I401" s="1">
        <v>1</v>
      </c>
      <c r="K401" s="1" t="s">
        <v>164</v>
      </c>
      <c r="L401" s="1">
        <v>0</v>
      </c>
      <c r="M401" s="1" t="s">
        <v>164</v>
      </c>
      <c r="N401" s="1" t="s">
        <v>164</v>
      </c>
      <c r="O401" s="1" t="s">
        <v>164</v>
      </c>
      <c r="R401" s="1" t="s">
        <v>150</v>
      </c>
      <c r="S401" s="1" t="s">
        <v>3716</v>
      </c>
      <c r="U401" s="3">
        <v>0</v>
      </c>
      <c r="Y401" s="1" t="s">
        <v>58</v>
      </c>
      <c r="Z401" s="1">
        <v>8</v>
      </c>
      <c r="AA401" s="1" t="s">
        <v>1901</v>
      </c>
      <c r="AB401" s="1" t="s">
        <v>1902</v>
      </c>
      <c r="AC401" s="1" t="s">
        <v>1903</v>
      </c>
      <c r="AD401" s="1">
        <v>1</v>
      </c>
    </row>
    <row r="402" spans="1:30" ht="22" customHeight="1">
      <c r="A402" s="1">
        <v>400</v>
      </c>
      <c r="B402" s="4" t="s">
        <v>3747</v>
      </c>
      <c r="D402" s="1">
        <v>7</v>
      </c>
      <c r="E402" s="1">
        <v>30</v>
      </c>
      <c r="F402" s="1">
        <v>12</v>
      </c>
      <c r="G402" s="1">
        <v>25</v>
      </c>
      <c r="H402" s="1" t="s">
        <v>292</v>
      </c>
      <c r="I402" s="1">
        <v>0</v>
      </c>
      <c r="J402" s="1" t="s">
        <v>378</v>
      </c>
      <c r="K402" s="1" t="s">
        <v>3432</v>
      </c>
      <c r="L402" s="1">
        <v>1</v>
      </c>
      <c r="M402" s="1" t="s">
        <v>3507</v>
      </c>
      <c r="N402" s="1" t="s">
        <v>3527</v>
      </c>
      <c r="O402" s="1" t="s">
        <v>3599</v>
      </c>
      <c r="P402" s="1">
        <v>6</v>
      </c>
      <c r="Q402" s="1" t="s">
        <v>1904</v>
      </c>
      <c r="R402" s="1" t="s">
        <v>77</v>
      </c>
      <c r="S402" s="1" t="s">
        <v>27</v>
      </c>
      <c r="T402" s="1" t="s">
        <v>78</v>
      </c>
      <c r="U402" s="3">
        <v>4</v>
      </c>
      <c r="V402" s="3">
        <v>4</v>
      </c>
      <c r="W402" s="1">
        <v>25</v>
      </c>
      <c r="X402" s="1" t="s">
        <v>1905</v>
      </c>
      <c r="Y402" s="1" t="s">
        <v>1128</v>
      </c>
      <c r="Z402" s="1">
        <v>7</v>
      </c>
      <c r="AA402" s="1" t="s">
        <v>1906</v>
      </c>
      <c r="AC402" s="1" t="s">
        <v>1907</v>
      </c>
      <c r="AD402" s="1">
        <v>0</v>
      </c>
    </row>
    <row r="403" spans="1:30" ht="22" customHeight="1">
      <c r="A403" s="1">
        <v>401</v>
      </c>
      <c r="B403" s="4" t="s">
        <v>3747</v>
      </c>
      <c r="C403" s="11">
        <v>46</v>
      </c>
      <c r="D403" s="1">
        <v>7</v>
      </c>
      <c r="E403" s="1">
        <v>100</v>
      </c>
      <c r="F403" s="1">
        <v>11</v>
      </c>
      <c r="G403" s="1">
        <v>6</v>
      </c>
      <c r="H403" s="1" t="s">
        <v>47</v>
      </c>
      <c r="I403" s="1">
        <v>0</v>
      </c>
      <c r="J403" s="1" t="s">
        <v>113</v>
      </c>
      <c r="K403" s="1" t="s">
        <v>3432</v>
      </c>
      <c r="L403" s="1">
        <v>1</v>
      </c>
      <c r="M403" s="1" t="s">
        <v>3504</v>
      </c>
      <c r="N403" s="1" t="s">
        <v>3564</v>
      </c>
      <c r="O403" s="1" t="s">
        <v>3604</v>
      </c>
      <c r="P403" s="1">
        <v>3</v>
      </c>
      <c r="Q403" s="1" t="s">
        <v>1909</v>
      </c>
      <c r="R403" s="1" t="s">
        <v>53</v>
      </c>
      <c r="S403" s="1" t="s">
        <v>28</v>
      </c>
      <c r="T403" s="1" t="s">
        <v>66</v>
      </c>
      <c r="U403" s="3">
        <v>5</v>
      </c>
      <c r="V403" s="3">
        <v>5</v>
      </c>
      <c r="W403" s="1">
        <v>130</v>
      </c>
      <c r="X403" s="1" t="s">
        <v>1910</v>
      </c>
      <c r="Y403" s="1" t="s">
        <v>68</v>
      </c>
      <c r="Z403" s="1">
        <v>7</v>
      </c>
      <c r="AA403" s="1" t="s">
        <v>1911</v>
      </c>
      <c r="AB403" s="1" t="s">
        <v>1912</v>
      </c>
      <c r="AD403" s="1">
        <v>1</v>
      </c>
    </row>
    <row r="404" spans="1:30" ht="22" customHeight="1">
      <c r="A404" s="1">
        <v>402</v>
      </c>
      <c r="B404" s="4" t="s">
        <v>1</v>
      </c>
      <c r="C404" s="11">
        <v>30</v>
      </c>
      <c r="D404" s="1">
        <v>7</v>
      </c>
      <c r="E404" s="1">
        <v>10</v>
      </c>
      <c r="F404" s="1">
        <v>10</v>
      </c>
      <c r="G404" s="1">
        <v>15</v>
      </c>
      <c r="H404" s="1" t="s">
        <v>112</v>
      </c>
      <c r="I404" s="1">
        <v>1</v>
      </c>
      <c r="K404" s="1" t="s">
        <v>164</v>
      </c>
      <c r="L404" s="1">
        <v>1</v>
      </c>
      <c r="M404" s="1" t="s">
        <v>3502</v>
      </c>
      <c r="N404" s="1" t="s">
        <v>3531</v>
      </c>
      <c r="O404" s="1" t="s">
        <v>3586</v>
      </c>
      <c r="P404" s="1">
        <v>6</v>
      </c>
      <c r="Q404" s="1" t="s">
        <v>1913</v>
      </c>
      <c r="R404" s="1" t="s">
        <v>77</v>
      </c>
      <c r="S404" s="1" t="s">
        <v>28</v>
      </c>
      <c r="T404" s="1" t="s">
        <v>54</v>
      </c>
      <c r="U404" s="3">
        <v>4</v>
      </c>
      <c r="V404" s="3">
        <v>4</v>
      </c>
      <c r="W404" s="1">
        <v>10</v>
      </c>
      <c r="X404" s="1" t="s">
        <v>1914</v>
      </c>
      <c r="Y404" s="1" t="s">
        <v>68</v>
      </c>
      <c r="Z404" s="1">
        <v>10</v>
      </c>
      <c r="AA404" s="1" t="s">
        <v>1915</v>
      </c>
      <c r="AB404" s="1" t="s">
        <v>1916</v>
      </c>
      <c r="AD404" s="1">
        <v>1</v>
      </c>
    </row>
    <row r="405" spans="1:30" ht="22" customHeight="1">
      <c r="A405" s="1">
        <v>403</v>
      </c>
      <c r="B405" s="4" t="s">
        <v>3747</v>
      </c>
      <c r="C405" s="11">
        <v>33</v>
      </c>
      <c r="D405" s="1">
        <v>8</v>
      </c>
      <c r="E405" s="1">
        <v>45</v>
      </c>
      <c r="F405" s="1">
        <v>12</v>
      </c>
      <c r="G405" s="1">
        <v>2</v>
      </c>
      <c r="H405" s="1" t="s">
        <v>324</v>
      </c>
      <c r="I405" s="1">
        <v>1</v>
      </c>
      <c r="K405" s="1" t="s">
        <v>164</v>
      </c>
      <c r="L405" s="1">
        <v>1</v>
      </c>
      <c r="M405" s="1" t="s">
        <v>3498</v>
      </c>
      <c r="N405" s="1" t="s">
        <v>3527</v>
      </c>
      <c r="O405" s="1" t="s">
        <v>3590</v>
      </c>
      <c r="P405" s="1">
        <v>2</v>
      </c>
      <c r="Q405" s="1" t="s">
        <v>1917</v>
      </c>
      <c r="R405" s="1" t="s">
        <v>53</v>
      </c>
      <c r="S405" s="1" t="s">
        <v>27</v>
      </c>
      <c r="T405" s="1" t="s">
        <v>66</v>
      </c>
      <c r="U405" s="3">
        <v>6</v>
      </c>
      <c r="V405" s="3">
        <v>4</v>
      </c>
      <c r="W405" s="1">
        <v>35</v>
      </c>
      <c r="X405" s="2" t="s">
        <v>1918</v>
      </c>
      <c r="Y405" s="1" t="s">
        <v>68</v>
      </c>
      <c r="Z405" s="1">
        <v>9</v>
      </c>
      <c r="AA405" s="1" t="s">
        <v>69</v>
      </c>
      <c r="AB405" s="1" t="s">
        <v>1919</v>
      </c>
      <c r="AD405" s="1">
        <v>1</v>
      </c>
    </row>
    <row r="406" spans="1:30" ht="22" customHeight="1">
      <c r="A406" s="1">
        <v>404</v>
      </c>
      <c r="B406" s="4" t="s">
        <v>3757</v>
      </c>
      <c r="C406" s="11">
        <v>29</v>
      </c>
      <c r="D406" s="1">
        <v>7</v>
      </c>
      <c r="E406" s="1">
        <v>60</v>
      </c>
      <c r="F406" s="1">
        <v>8</v>
      </c>
      <c r="G406" s="1">
        <v>2</v>
      </c>
      <c r="H406" s="1" t="s">
        <v>292</v>
      </c>
      <c r="I406" s="1">
        <v>0</v>
      </c>
      <c r="J406" s="1" t="s">
        <v>62</v>
      </c>
      <c r="K406" s="1" t="s">
        <v>3433</v>
      </c>
      <c r="L406" s="1">
        <v>1</v>
      </c>
      <c r="M406" s="1" t="s">
        <v>3500</v>
      </c>
      <c r="N406" s="1" t="s">
        <v>3539</v>
      </c>
      <c r="O406" s="1" t="s">
        <v>3606</v>
      </c>
      <c r="P406" s="1">
        <v>2</v>
      </c>
      <c r="Q406" s="1" t="s">
        <v>1920</v>
      </c>
      <c r="R406" s="1" t="s">
        <v>53</v>
      </c>
      <c r="S406" s="1" t="s">
        <v>29</v>
      </c>
      <c r="T406" s="1" t="s">
        <v>78</v>
      </c>
      <c r="U406" s="3">
        <v>5</v>
      </c>
      <c r="V406" s="3">
        <v>3</v>
      </c>
      <c r="W406" s="1">
        <v>10</v>
      </c>
      <c r="X406" s="1" t="s">
        <v>1921</v>
      </c>
      <c r="Y406" s="1" t="s">
        <v>68</v>
      </c>
      <c r="Z406" s="1">
        <v>10</v>
      </c>
      <c r="AA406" s="1" t="s">
        <v>1922</v>
      </c>
      <c r="AB406" s="1" t="s">
        <v>1923</v>
      </c>
      <c r="AC406" s="1" t="s">
        <v>1924</v>
      </c>
      <c r="AD406" s="1">
        <v>1</v>
      </c>
    </row>
    <row r="407" spans="1:30" ht="22" customHeight="1">
      <c r="A407" s="1">
        <v>405</v>
      </c>
      <c r="B407" s="4" t="s">
        <v>3766</v>
      </c>
      <c r="C407" s="11">
        <v>24</v>
      </c>
      <c r="D407" s="1">
        <v>4</v>
      </c>
      <c r="E407" s="1">
        <v>10</v>
      </c>
      <c r="F407" s="1">
        <v>10</v>
      </c>
      <c r="G407" s="1">
        <v>14</v>
      </c>
      <c r="H407" s="1" t="s">
        <v>95</v>
      </c>
      <c r="I407" s="1">
        <v>0</v>
      </c>
      <c r="J407" s="1" t="s">
        <v>62</v>
      </c>
      <c r="K407" s="1" t="s">
        <v>3431</v>
      </c>
      <c r="L407" s="1">
        <v>0</v>
      </c>
      <c r="M407" s="1" t="s">
        <v>164</v>
      </c>
      <c r="N407" s="1" t="s">
        <v>164</v>
      </c>
      <c r="O407" s="1" t="s">
        <v>164</v>
      </c>
      <c r="R407" s="1" t="s">
        <v>53</v>
      </c>
      <c r="S407" s="1" t="s">
        <v>28</v>
      </c>
      <c r="T407" s="1" t="s">
        <v>66</v>
      </c>
      <c r="U407" s="3">
        <v>30</v>
      </c>
      <c r="V407" s="3">
        <v>6</v>
      </c>
      <c r="W407" s="1">
        <v>25</v>
      </c>
      <c r="X407" s="1" t="s">
        <v>1925</v>
      </c>
      <c r="Y407" s="1" t="s">
        <v>58</v>
      </c>
      <c r="Z407" s="1">
        <v>9</v>
      </c>
      <c r="AA407" s="1" t="s">
        <v>1926</v>
      </c>
      <c r="AB407" s="1" t="s">
        <v>1927</v>
      </c>
      <c r="AD407" s="1">
        <v>1</v>
      </c>
    </row>
    <row r="408" spans="1:30" ht="22" customHeight="1">
      <c r="A408" s="1">
        <v>406</v>
      </c>
      <c r="B408" s="4" t="s">
        <v>3753</v>
      </c>
      <c r="C408" s="11">
        <v>35</v>
      </c>
      <c r="D408" s="1">
        <v>8</v>
      </c>
      <c r="E408" s="1">
        <v>60</v>
      </c>
      <c r="F408" s="1">
        <v>10</v>
      </c>
      <c r="G408" s="1">
        <v>20</v>
      </c>
      <c r="H408" s="1" t="s">
        <v>47</v>
      </c>
      <c r="I408" s="1">
        <v>0</v>
      </c>
      <c r="J408" s="1" t="s">
        <v>62</v>
      </c>
      <c r="K408" s="1" t="s">
        <v>3430</v>
      </c>
      <c r="L408" s="1">
        <v>1</v>
      </c>
      <c r="M408" s="1" t="s">
        <v>3490</v>
      </c>
      <c r="N408" s="1" t="s">
        <v>3531</v>
      </c>
      <c r="O408" s="1" t="s">
        <v>3584</v>
      </c>
      <c r="P408" s="1">
        <v>6</v>
      </c>
      <c r="Q408" s="1" t="s">
        <v>1928</v>
      </c>
      <c r="R408" s="1" t="s">
        <v>77</v>
      </c>
      <c r="S408" s="1" t="s">
        <v>30</v>
      </c>
      <c r="T408" s="1" t="s">
        <v>66</v>
      </c>
      <c r="U408" s="3">
        <v>3</v>
      </c>
      <c r="V408" s="3">
        <v>5</v>
      </c>
      <c r="W408" s="1">
        <v>6</v>
      </c>
      <c r="X408" s="1" t="s">
        <v>1929</v>
      </c>
      <c r="Y408" s="1" t="s">
        <v>68</v>
      </c>
      <c r="Z408" s="1">
        <v>8</v>
      </c>
      <c r="AA408" s="1" t="s">
        <v>1930</v>
      </c>
      <c r="AD408" s="1">
        <v>0</v>
      </c>
    </row>
    <row r="409" spans="1:30" ht="22" customHeight="1">
      <c r="A409" s="1">
        <v>621</v>
      </c>
      <c r="B409" s="4" t="s">
        <v>4</v>
      </c>
      <c r="D409" s="1">
        <v>7</v>
      </c>
      <c r="E409" s="1">
        <v>60</v>
      </c>
      <c r="F409" s="1">
        <v>8</v>
      </c>
      <c r="G409" s="1">
        <v>5</v>
      </c>
      <c r="H409" s="1" t="s">
        <v>61</v>
      </c>
      <c r="I409" s="1">
        <v>0</v>
      </c>
      <c r="J409" s="1" t="s">
        <v>62</v>
      </c>
      <c r="K409" s="1" t="s">
        <v>3432</v>
      </c>
      <c r="L409" s="1">
        <v>1</v>
      </c>
      <c r="M409" s="1" t="s">
        <v>3512</v>
      </c>
      <c r="N409" s="1" t="s">
        <v>3533</v>
      </c>
      <c r="O409" s="1" t="s">
        <v>3586</v>
      </c>
      <c r="P409" s="1">
        <v>10</v>
      </c>
      <c r="Q409" s="1" t="s">
        <v>2820</v>
      </c>
      <c r="R409" s="1" t="s">
        <v>53</v>
      </c>
      <c r="S409" s="1" t="s">
        <v>3671</v>
      </c>
      <c r="T409" s="1" t="s">
        <v>66</v>
      </c>
      <c r="U409" s="3">
        <v>5</v>
      </c>
      <c r="V409" s="3">
        <v>4</v>
      </c>
      <c r="W409" s="1">
        <v>15</v>
      </c>
      <c r="X409" s="1" t="s">
        <v>2821</v>
      </c>
      <c r="Y409" s="1" t="s">
        <v>68</v>
      </c>
      <c r="Z409" s="1">
        <v>8</v>
      </c>
      <c r="AA409" s="1" t="s">
        <v>2822</v>
      </c>
      <c r="AB409" s="1" t="s">
        <v>2823</v>
      </c>
      <c r="AD409" s="1">
        <v>1</v>
      </c>
    </row>
    <row r="410" spans="1:30" ht="22" customHeight="1">
      <c r="A410" s="1">
        <v>408</v>
      </c>
      <c r="B410" s="4" t="s">
        <v>3770</v>
      </c>
      <c r="C410" s="11">
        <v>31</v>
      </c>
      <c r="D410" s="1">
        <v>7</v>
      </c>
      <c r="E410" s="1">
        <v>180</v>
      </c>
      <c r="F410" s="1">
        <v>8</v>
      </c>
      <c r="G410" s="1">
        <v>30</v>
      </c>
      <c r="H410" s="1" t="s">
        <v>124</v>
      </c>
      <c r="I410" s="1">
        <v>0</v>
      </c>
      <c r="J410" s="1" t="s">
        <v>48</v>
      </c>
      <c r="K410" s="1" t="s">
        <v>3433</v>
      </c>
      <c r="L410" s="1">
        <v>1</v>
      </c>
      <c r="M410" s="1" t="s">
        <v>3500</v>
      </c>
      <c r="N410" s="1" t="s">
        <v>3531</v>
      </c>
      <c r="O410" s="1" t="s">
        <v>3604</v>
      </c>
      <c r="P410" s="1">
        <v>2</v>
      </c>
      <c r="Q410" s="1" t="s">
        <v>1935</v>
      </c>
      <c r="R410" s="1" t="s">
        <v>77</v>
      </c>
      <c r="S410" s="1" t="s">
        <v>30</v>
      </c>
      <c r="T410" s="1" t="s">
        <v>66</v>
      </c>
      <c r="U410" s="3">
        <v>4</v>
      </c>
      <c r="V410" s="3">
        <v>3</v>
      </c>
      <c r="W410" s="1">
        <v>10</v>
      </c>
      <c r="X410" s="1" t="s">
        <v>1936</v>
      </c>
      <c r="Y410" s="1" t="s">
        <v>68</v>
      </c>
      <c r="Z410" s="1">
        <v>9</v>
      </c>
      <c r="AA410" s="1" t="s">
        <v>1937</v>
      </c>
      <c r="AB410" s="1" t="s">
        <v>1938</v>
      </c>
      <c r="AD410" s="1">
        <v>1</v>
      </c>
    </row>
    <row r="411" spans="1:30" ht="22" customHeight="1">
      <c r="A411" s="1">
        <v>409</v>
      </c>
      <c r="B411" s="4" t="s">
        <v>4</v>
      </c>
      <c r="E411" s="1">
        <v>180</v>
      </c>
      <c r="F411" s="1">
        <v>6</v>
      </c>
      <c r="G411" s="1">
        <v>5</v>
      </c>
      <c r="H411" s="1" t="s">
        <v>324</v>
      </c>
      <c r="I411" s="1">
        <v>0</v>
      </c>
      <c r="J411" s="1" t="s">
        <v>378</v>
      </c>
      <c r="K411" s="1" t="s">
        <v>3431</v>
      </c>
      <c r="L411" s="1">
        <v>1</v>
      </c>
      <c r="M411" s="1" t="s">
        <v>3499</v>
      </c>
      <c r="N411" s="1" t="s">
        <v>3529</v>
      </c>
      <c r="O411" s="1" t="s">
        <v>3604</v>
      </c>
      <c r="P411" s="1">
        <v>27</v>
      </c>
      <c r="Q411" s="1" t="s">
        <v>1939</v>
      </c>
      <c r="R411" s="1" t="s">
        <v>77</v>
      </c>
      <c r="S411" s="1" t="s">
        <v>28</v>
      </c>
      <c r="T411" s="1" t="s">
        <v>66</v>
      </c>
      <c r="U411" s="3">
        <v>6</v>
      </c>
      <c r="V411" s="3">
        <v>6</v>
      </c>
      <c r="W411" s="1">
        <v>20</v>
      </c>
      <c r="X411" s="1" t="s">
        <v>1940</v>
      </c>
      <c r="Y411" s="1" t="s">
        <v>68</v>
      </c>
      <c r="Z411" s="1">
        <v>10</v>
      </c>
      <c r="AA411" s="1" t="s">
        <v>1941</v>
      </c>
      <c r="AB411" s="1" t="s">
        <v>1942</v>
      </c>
      <c r="AD411" s="1">
        <v>0</v>
      </c>
    </row>
    <row r="412" spans="1:30" ht="22" customHeight="1">
      <c r="A412" s="1">
        <v>410</v>
      </c>
      <c r="B412" s="4" t="s">
        <v>3750</v>
      </c>
      <c r="C412" s="11">
        <v>50</v>
      </c>
      <c r="D412" s="1">
        <v>7</v>
      </c>
      <c r="E412" s="1">
        <v>90</v>
      </c>
      <c r="F412" s="1">
        <v>9</v>
      </c>
      <c r="G412" s="1">
        <v>5</v>
      </c>
      <c r="H412" s="1" t="s">
        <v>82</v>
      </c>
      <c r="I412" s="1">
        <v>1</v>
      </c>
      <c r="K412" s="1" t="s">
        <v>164</v>
      </c>
      <c r="L412" s="1">
        <v>1</v>
      </c>
      <c r="M412" s="1" t="s">
        <v>3502</v>
      </c>
      <c r="N412" s="1" t="s">
        <v>3528</v>
      </c>
      <c r="O412" s="1" t="s">
        <v>3586</v>
      </c>
      <c r="P412" s="1">
        <v>21</v>
      </c>
      <c r="R412" s="1" t="s">
        <v>53</v>
      </c>
      <c r="S412" s="1" t="s">
        <v>30</v>
      </c>
      <c r="T412" s="1" t="s">
        <v>66</v>
      </c>
      <c r="U412" s="3">
        <v>5</v>
      </c>
      <c r="V412" s="3">
        <v>5</v>
      </c>
      <c r="W412" s="1">
        <v>36</v>
      </c>
      <c r="X412" s="1" t="s">
        <v>1943</v>
      </c>
      <c r="Y412" s="1" t="s">
        <v>68</v>
      </c>
      <c r="Z412" s="1">
        <v>7</v>
      </c>
      <c r="AA412" s="2" t="s">
        <v>1944</v>
      </c>
      <c r="AB412" s="1" t="s">
        <v>1945</v>
      </c>
      <c r="AC412" s="1" t="s">
        <v>1946</v>
      </c>
      <c r="AD412" s="1">
        <v>0</v>
      </c>
    </row>
    <row r="413" spans="1:30" ht="22" customHeight="1">
      <c r="A413" s="1">
        <v>643</v>
      </c>
      <c r="B413" s="4" t="s">
        <v>0</v>
      </c>
      <c r="C413" s="11">
        <v>37</v>
      </c>
      <c r="D413" s="1">
        <v>8</v>
      </c>
      <c r="E413" s="1">
        <v>0</v>
      </c>
      <c r="F413" s="1">
        <v>12</v>
      </c>
      <c r="G413" s="1">
        <v>5</v>
      </c>
      <c r="H413" s="1" t="s">
        <v>61</v>
      </c>
      <c r="I413" s="1">
        <v>0</v>
      </c>
      <c r="J413" s="1" t="s">
        <v>91</v>
      </c>
      <c r="K413" s="1" t="s">
        <v>3431</v>
      </c>
      <c r="L413" s="1">
        <v>0</v>
      </c>
      <c r="M413" s="1" t="s">
        <v>164</v>
      </c>
      <c r="N413" s="1" t="s">
        <v>164</v>
      </c>
      <c r="O413" s="1" t="s">
        <v>164</v>
      </c>
      <c r="R413" s="1" t="s">
        <v>77</v>
      </c>
      <c r="S413" s="1" t="s">
        <v>27</v>
      </c>
      <c r="T413" s="1" t="s">
        <v>66</v>
      </c>
      <c r="U413" s="3">
        <v>6</v>
      </c>
      <c r="V413" s="3">
        <v>3</v>
      </c>
      <c r="W413" s="1">
        <v>500</v>
      </c>
      <c r="X413" s="1" t="s">
        <v>2919</v>
      </c>
      <c r="Y413" s="1" t="s">
        <v>68</v>
      </c>
      <c r="Z413" s="1">
        <v>10</v>
      </c>
      <c r="AA413" s="1" t="s">
        <v>2920</v>
      </c>
      <c r="AB413" s="1" t="s">
        <v>2921</v>
      </c>
      <c r="AC413" s="1" t="s">
        <v>1378</v>
      </c>
      <c r="AD413" s="1">
        <v>1</v>
      </c>
    </row>
    <row r="414" spans="1:30" ht="22" customHeight="1">
      <c r="A414" s="1">
        <v>651</v>
      </c>
      <c r="B414" s="4" t="s">
        <v>3751</v>
      </c>
      <c r="C414" s="11">
        <v>30</v>
      </c>
      <c r="D414" s="1">
        <v>7</v>
      </c>
      <c r="E414" s="1">
        <v>90</v>
      </c>
      <c r="F414" s="1">
        <v>9</v>
      </c>
      <c r="G414" s="1">
        <v>3</v>
      </c>
      <c r="H414" s="1" t="s">
        <v>61</v>
      </c>
      <c r="I414" s="1">
        <v>1</v>
      </c>
      <c r="K414" s="1" t="s">
        <v>164</v>
      </c>
      <c r="L414" s="1">
        <v>0</v>
      </c>
      <c r="M414" s="1" t="s">
        <v>164</v>
      </c>
      <c r="N414" s="1" t="s">
        <v>164</v>
      </c>
      <c r="O414" s="1" t="s">
        <v>164</v>
      </c>
      <c r="R414" s="1" t="s">
        <v>53</v>
      </c>
      <c r="S414" s="1" t="s">
        <v>30</v>
      </c>
      <c r="T414" s="1" t="s">
        <v>54</v>
      </c>
      <c r="U414" s="3">
        <v>3</v>
      </c>
      <c r="V414" s="3">
        <v>1</v>
      </c>
      <c r="W414" s="1">
        <v>5</v>
      </c>
      <c r="X414" s="1" t="s">
        <v>2951</v>
      </c>
      <c r="Y414" s="1" t="s">
        <v>334</v>
      </c>
      <c r="Z414" s="1">
        <v>10</v>
      </c>
      <c r="AA414" s="1" t="s">
        <v>2952</v>
      </c>
      <c r="AB414" s="1" t="s">
        <v>2953</v>
      </c>
      <c r="AC414" s="1" t="s">
        <v>2954</v>
      </c>
      <c r="AD414" s="1">
        <v>1</v>
      </c>
    </row>
    <row r="415" spans="1:30" ht="22" customHeight="1">
      <c r="A415" s="1">
        <v>413</v>
      </c>
      <c r="B415" s="4" t="s">
        <v>3750</v>
      </c>
      <c r="C415" s="11">
        <v>28</v>
      </c>
      <c r="D415" s="1">
        <v>7</v>
      </c>
      <c r="E415" s="1">
        <v>30</v>
      </c>
      <c r="F415" s="1">
        <v>10</v>
      </c>
      <c r="G415" s="1">
        <v>20</v>
      </c>
      <c r="H415" s="1" t="s">
        <v>214</v>
      </c>
      <c r="I415" s="1">
        <v>0</v>
      </c>
      <c r="J415" s="1" t="s">
        <v>48</v>
      </c>
      <c r="K415" s="1" t="s">
        <v>3431</v>
      </c>
      <c r="L415" s="1">
        <v>1</v>
      </c>
      <c r="M415" s="1" t="s">
        <v>3502</v>
      </c>
      <c r="N415" s="1" t="s">
        <v>3528</v>
      </c>
      <c r="O415" s="1" t="s">
        <v>3586</v>
      </c>
      <c r="P415" s="1">
        <v>6</v>
      </c>
      <c r="Q415" s="1" t="s">
        <v>1955</v>
      </c>
      <c r="R415" s="1" t="s">
        <v>77</v>
      </c>
      <c r="S415" s="1" t="s">
        <v>30</v>
      </c>
      <c r="T415" s="1" t="s">
        <v>66</v>
      </c>
      <c r="U415" s="3">
        <v>15</v>
      </c>
      <c r="V415" s="3">
        <v>4</v>
      </c>
      <c r="W415" s="1">
        <v>8</v>
      </c>
      <c r="X415" s="1" t="s">
        <v>1956</v>
      </c>
      <c r="Y415" s="1" t="s">
        <v>68</v>
      </c>
      <c r="Z415" s="1">
        <v>10</v>
      </c>
      <c r="AA415" s="1" t="s">
        <v>1957</v>
      </c>
      <c r="AB415" s="1" t="s">
        <v>1958</v>
      </c>
      <c r="AC415" s="1" t="s">
        <v>1959</v>
      </c>
      <c r="AD415" s="1">
        <v>1</v>
      </c>
    </row>
    <row r="416" spans="1:30" ht="22" customHeight="1">
      <c r="A416" s="1">
        <v>657</v>
      </c>
      <c r="B416" s="4" t="s">
        <v>2</v>
      </c>
      <c r="C416" s="11">
        <v>24</v>
      </c>
      <c r="D416" s="1">
        <v>7</v>
      </c>
      <c r="E416" s="1">
        <v>180</v>
      </c>
      <c r="F416" s="1">
        <v>6</v>
      </c>
      <c r="G416" s="1">
        <v>5</v>
      </c>
      <c r="H416" s="1" t="s">
        <v>61</v>
      </c>
      <c r="I416" s="1">
        <v>1</v>
      </c>
      <c r="K416" s="1" t="s">
        <v>164</v>
      </c>
      <c r="L416" s="1">
        <v>1</v>
      </c>
      <c r="M416" s="1" t="s">
        <v>3500</v>
      </c>
      <c r="N416" s="1" t="s">
        <v>3539</v>
      </c>
      <c r="O416" s="1" t="s">
        <v>3586</v>
      </c>
      <c r="P416" s="1">
        <v>0</v>
      </c>
      <c r="Q416" s="1" t="s">
        <v>2973</v>
      </c>
      <c r="R416" s="1" t="s">
        <v>150</v>
      </c>
      <c r="S416" s="1" t="s">
        <v>3679</v>
      </c>
      <c r="T416" s="1" t="s">
        <v>66</v>
      </c>
      <c r="U416" s="3">
        <v>15</v>
      </c>
      <c r="V416" s="3">
        <v>10</v>
      </c>
      <c r="W416" s="1">
        <v>5</v>
      </c>
      <c r="X416" s="1" t="s">
        <v>2974</v>
      </c>
      <c r="Y416" s="1" t="s">
        <v>68</v>
      </c>
      <c r="Z416" s="1">
        <v>9</v>
      </c>
      <c r="AA416" s="1" t="s">
        <v>2975</v>
      </c>
      <c r="AB416" s="1" t="s">
        <v>2976</v>
      </c>
      <c r="AC416" s="1" t="s">
        <v>2977</v>
      </c>
      <c r="AD416" s="1">
        <v>1</v>
      </c>
    </row>
    <row r="417" spans="1:30" ht="22" customHeight="1">
      <c r="A417" s="1">
        <v>415</v>
      </c>
      <c r="B417" s="4" t="s">
        <v>0</v>
      </c>
      <c r="C417" s="11">
        <v>23</v>
      </c>
      <c r="D417" s="1">
        <v>5</v>
      </c>
      <c r="E417" s="1">
        <v>60</v>
      </c>
      <c r="F417" s="1">
        <v>8</v>
      </c>
      <c r="G417" s="1">
        <v>2</v>
      </c>
      <c r="H417" s="1" t="s">
        <v>95</v>
      </c>
      <c r="I417" s="1">
        <v>1</v>
      </c>
      <c r="K417" s="1" t="s">
        <v>164</v>
      </c>
      <c r="L417" s="1">
        <v>0</v>
      </c>
      <c r="M417" s="1" t="s">
        <v>164</v>
      </c>
      <c r="N417" s="1" t="s">
        <v>164</v>
      </c>
      <c r="O417" s="1" t="s">
        <v>164</v>
      </c>
      <c r="R417" s="1" t="s">
        <v>150</v>
      </c>
      <c r="S417" s="1" t="s">
        <v>27</v>
      </c>
      <c r="T417" s="1" t="s">
        <v>54</v>
      </c>
      <c r="U417" s="3">
        <v>5</v>
      </c>
      <c r="V417" s="3">
        <v>6</v>
      </c>
      <c r="W417" s="1">
        <v>72</v>
      </c>
      <c r="X417" s="1" t="s">
        <v>1964</v>
      </c>
      <c r="Y417" s="1" t="s">
        <v>68</v>
      </c>
      <c r="Z417" s="1">
        <v>10</v>
      </c>
      <c r="AA417" s="1" t="s">
        <v>1965</v>
      </c>
      <c r="AB417" s="1" t="s">
        <v>1966</v>
      </c>
      <c r="AC417" s="1" t="s">
        <v>1967</v>
      </c>
      <c r="AD417" s="1">
        <v>1</v>
      </c>
    </row>
    <row r="418" spans="1:30" ht="22" customHeight="1">
      <c r="A418" s="1">
        <v>416</v>
      </c>
      <c r="B418" s="4" t="s">
        <v>3747</v>
      </c>
      <c r="C418" s="11">
        <v>34</v>
      </c>
      <c r="D418" s="1">
        <v>8</v>
      </c>
      <c r="E418" s="1">
        <v>30</v>
      </c>
      <c r="F418" s="1">
        <v>8</v>
      </c>
      <c r="G418" s="1">
        <v>3</v>
      </c>
      <c r="H418" s="1" t="s">
        <v>112</v>
      </c>
      <c r="I418" s="1">
        <v>1</v>
      </c>
      <c r="K418" s="1" t="s">
        <v>164</v>
      </c>
      <c r="L418" s="1">
        <v>1</v>
      </c>
      <c r="M418" s="1" t="s">
        <v>3492</v>
      </c>
      <c r="N418" s="1" t="s">
        <v>3528</v>
      </c>
      <c r="O418" s="1" t="s">
        <v>3586</v>
      </c>
      <c r="P418" s="1">
        <v>7</v>
      </c>
      <c r="Q418" s="1" t="s">
        <v>188</v>
      </c>
      <c r="R418" s="1" t="s">
        <v>77</v>
      </c>
      <c r="S418" s="1" t="s">
        <v>29</v>
      </c>
      <c r="T418" s="1" t="s">
        <v>66</v>
      </c>
      <c r="U418" s="3">
        <v>6</v>
      </c>
      <c r="V418" s="3">
        <v>6</v>
      </c>
      <c r="W418" s="1">
        <v>15</v>
      </c>
      <c r="X418" s="1" t="s">
        <v>1968</v>
      </c>
      <c r="Y418" s="1" t="s">
        <v>68</v>
      </c>
      <c r="Z418" s="1">
        <v>10</v>
      </c>
      <c r="AA418" s="1" t="s">
        <v>1969</v>
      </c>
      <c r="AB418" s="1" t="s">
        <v>1970</v>
      </c>
      <c r="AC418" s="1" t="s">
        <v>107</v>
      </c>
      <c r="AD418" s="1">
        <v>0</v>
      </c>
    </row>
    <row r="419" spans="1:30" ht="22" customHeight="1">
      <c r="A419" s="1">
        <v>417</v>
      </c>
      <c r="B419" s="4" t="s">
        <v>3</v>
      </c>
      <c r="C419" s="11">
        <v>24</v>
      </c>
      <c r="D419" s="1">
        <v>5</v>
      </c>
      <c r="E419" s="1">
        <v>40</v>
      </c>
      <c r="F419" s="1">
        <v>16</v>
      </c>
      <c r="G419" s="1">
        <v>12</v>
      </c>
      <c r="H419" s="1" t="s">
        <v>214</v>
      </c>
      <c r="I419" s="1">
        <v>1</v>
      </c>
      <c r="K419" s="1" t="s">
        <v>164</v>
      </c>
      <c r="L419" s="1">
        <v>1</v>
      </c>
      <c r="M419" s="1" t="s">
        <v>3493</v>
      </c>
      <c r="N419" s="1" t="s">
        <v>3539</v>
      </c>
      <c r="O419" s="1" t="s">
        <v>3584</v>
      </c>
      <c r="P419" s="1">
        <v>1</v>
      </c>
      <c r="Q419" s="1" t="s">
        <v>1005</v>
      </c>
      <c r="R419" s="1" t="s">
        <v>53</v>
      </c>
      <c r="S419" s="1" t="s">
        <v>30</v>
      </c>
      <c r="T419" s="1" t="s">
        <v>78</v>
      </c>
      <c r="U419" s="3">
        <v>5</v>
      </c>
      <c r="V419" s="3">
        <v>4</v>
      </c>
      <c r="W419" s="1">
        <v>3</v>
      </c>
      <c r="X419" s="1" t="s">
        <v>1971</v>
      </c>
      <c r="Y419" s="1" t="s">
        <v>68</v>
      </c>
      <c r="Z419" s="1">
        <v>10</v>
      </c>
      <c r="AA419" s="1" t="s">
        <v>1972</v>
      </c>
      <c r="AB419" s="1" t="s">
        <v>186</v>
      </c>
      <c r="AC419" s="1" t="s">
        <v>1973</v>
      </c>
      <c r="AD419" s="1">
        <v>1</v>
      </c>
    </row>
    <row r="420" spans="1:30" ht="22" customHeight="1">
      <c r="A420" s="1">
        <v>418</v>
      </c>
      <c r="B420" s="4" t="s">
        <v>4</v>
      </c>
      <c r="C420" s="11">
        <v>35</v>
      </c>
      <c r="D420" s="1">
        <v>8</v>
      </c>
      <c r="E420" s="1">
        <v>180</v>
      </c>
      <c r="F420" s="1">
        <v>6</v>
      </c>
      <c r="G420" s="1">
        <v>200</v>
      </c>
      <c r="H420" s="1" t="s">
        <v>178</v>
      </c>
      <c r="I420" s="1">
        <v>0</v>
      </c>
      <c r="J420" s="1" t="s">
        <v>48</v>
      </c>
      <c r="K420" s="1" t="s">
        <v>3430</v>
      </c>
      <c r="L420" s="1">
        <v>1</v>
      </c>
      <c r="M420" s="1" t="s">
        <v>3502</v>
      </c>
      <c r="N420" s="1" t="s">
        <v>3528</v>
      </c>
      <c r="O420" s="1" t="s">
        <v>3632</v>
      </c>
      <c r="P420" s="1">
        <v>9</v>
      </c>
      <c r="R420" s="1" t="s">
        <v>77</v>
      </c>
      <c r="S420" s="1" t="s">
        <v>27</v>
      </c>
      <c r="T420" s="1" t="s">
        <v>66</v>
      </c>
      <c r="U420" s="3">
        <v>4</v>
      </c>
      <c r="V420" s="3">
        <v>2</v>
      </c>
      <c r="W420" s="1">
        <v>800</v>
      </c>
      <c r="X420" s="1" t="s">
        <v>1974</v>
      </c>
      <c r="Y420" s="1" t="s">
        <v>68</v>
      </c>
      <c r="Z420" s="1">
        <v>9</v>
      </c>
      <c r="AA420" s="1" t="s">
        <v>1558</v>
      </c>
      <c r="AB420" s="1" t="s">
        <v>1558</v>
      </c>
      <c r="AD420" s="1">
        <v>1</v>
      </c>
    </row>
    <row r="421" spans="1:30" ht="22" customHeight="1">
      <c r="A421" s="1">
        <v>419</v>
      </c>
      <c r="B421" s="4" t="s">
        <v>3758</v>
      </c>
      <c r="C421" s="11">
        <v>31</v>
      </c>
      <c r="D421" s="1">
        <v>7</v>
      </c>
      <c r="E421" s="1">
        <v>60</v>
      </c>
      <c r="F421" s="6"/>
      <c r="G421" s="1">
        <v>12</v>
      </c>
      <c r="H421" s="1" t="s">
        <v>112</v>
      </c>
      <c r="I421" s="1">
        <v>0</v>
      </c>
      <c r="J421" s="1" t="s">
        <v>91</v>
      </c>
      <c r="K421" s="1" t="s">
        <v>3430</v>
      </c>
      <c r="L421" s="1">
        <v>1</v>
      </c>
      <c r="M421" s="1" t="s">
        <v>3492</v>
      </c>
      <c r="N421" s="1" t="s">
        <v>3528</v>
      </c>
      <c r="O421" s="1" t="s">
        <v>3611</v>
      </c>
      <c r="P421" s="1">
        <v>5</v>
      </c>
      <c r="Q421" s="1" t="s">
        <v>1975</v>
      </c>
      <c r="R421" s="1" t="s">
        <v>77</v>
      </c>
      <c r="S421" s="1" t="s">
        <v>3680</v>
      </c>
      <c r="T421" s="1" t="s">
        <v>66</v>
      </c>
      <c r="U421" s="3">
        <v>10</v>
      </c>
      <c r="V421" s="3">
        <v>6</v>
      </c>
      <c r="W421" s="1">
        <v>400</v>
      </c>
      <c r="X421" s="1" t="s">
        <v>1976</v>
      </c>
      <c r="Y421" s="1" t="s">
        <v>68</v>
      </c>
      <c r="Z421" s="1">
        <v>8</v>
      </c>
      <c r="AA421" s="1" t="s">
        <v>1977</v>
      </c>
      <c r="AD421" s="1">
        <v>1</v>
      </c>
    </row>
    <row r="422" spans="1:30" ht="22" customHeight="1">
      <c r="A422" s="1">
        <v>420</v>
      </c>
      <c r="B422" s="4" t="s">
        <v>3770</v>
      </c>
      <c r="C422" s="11">
        <v>27</v>
      </c>
      <c r="D422" s="1">
        <v>7</v>
      </c>
      <c r="E422" s="1">
        <v>3</v>
      </c>
      <c r="F422" s="1">
        <v>8</v>
      </c>
      <c r="G422" s="1">
        <v>6</v>
      </c>
      <c r="H422" s="1" t="s">
        <v>124</v>
      </c>
      <c r="I422" s="1">
        <v>1</v>
      </c>
      <c r="K422" s="1" t="s">
        <v>164</v>
      </c>
      <c r="L422" s="1">
        <v>1</v>
      </c>
      <c r="M422" s="1" t="s">
        <v>3498</v>
      </c>
      <c r="N422" s="1" t="s">
        <v>3528</v>
      </c>
      <c r="O422" s="1" t="s">
        <v>3589</v>
      </c>
      <c r="P422" s="1">
        <v>1</v>
      </c>
      <c r="R422" s="1" t="s">
        <v>53</v>
      </c>
      <c r="S422" s="1" t="s">
        <v>29</v>
      </c>
      <c r="T422" s="1" t="s">
        <v>66</v>
      </c>
      <c r="U422" s="3">
        <v>3</v>
      </c>
      <c r="V422" s="3">
        <v>8</v>
      </c>
      <c r="W422" s="1">
        <v>10</v>
      </c>
      <c r="X422" s="2" t="s">
        <v>1978</v>
      </c>
      <c r="Y422" s="1" t="s">
        <v>58</v>
      </c>
      <c r="Z422" s="1">
        <v>9</v>
      </c>
      <c r="AA422" s="1" t="s">
        <v>1979</v>
      </c>
      <c r="AB422" s="1" t="s">
        <v>1980</v>
      </c>
      <c r="AC422" s="1" t="s">
        <v>1981</v>
      </c>
      <c r="AD422" s="1">
        <v>1</v>
      </c>
    </row>
    <row r="423" spans="1:30" ht="22" customHeight="1">
      <c r="A423" s="1">
        <v>421</v>
      </c>
      <c r="B423" s="4" t="s">
        <v>3764</v>
      </c>
      <c r="C423" s="11">
        <v>24</v>
      </c>
      <c r="D423" s="1">
        <v>8</v>
      </c>
      <c r="E423" s="1">
        <v>0</v>
      </c>
      <c r="F423" s="1">
        <v>10</v>
      </c>
      <c r="G423" s="1">
        <v>2</v>
      </c>
      <c r="H423" s="1" t="s">
        <v>82</v>
      </c>
      <c r="I423" s="1">
        <v>0</v>
      </c>
      <c r="J423" s="1" t="s">
        <v>91</v>
      </c>
      <c r="K423" s="1" t="s">
        <v>3432</v>
      </c>
      <c r="L423" s="1">
        <v>0</v>
      </c>
      <c r="M423" s="1" t="s">
        <v>164</v>
      </c>
      <c r="N423" s="1" t="s">
        <v>164</v>
      </c>
      <c r="O423" s="1" t="s">
        <v>164</v>
      </c>
      <c r="R423" s="1" t="s">
        <v>53</v>
      </c>
      <c r="S423" s="1" t="s">
        <v>3717</v>
      </c>
      <c r="T423" s="1" t="s">
        <v>66</v>
      </c>
      <c r="U423" s="3">
        <v>25</v>
      </c>
      <c r="V423" s="3">
        <v>10</v>
      </c>
      <c r="W423" s="1">
        <v>12</v>
      </c>
      <c r="X423" s="1" t="s">
        <v>1982</v>
      </c>
      <c r="Y423" s="1" t="s">
        <v>68</v>
      </c>
      <c r="Z423" s="1">
        <v>10</v>
      </c>
      <c r="AA423" s="1" t="s">
        <v>1983</v>
      </c>
      <c r="AB423" s="1" t="s">
        <v>1984</v>
      </c>
      <c r="AC423" s="1" t="s">
        <v>1985</v>
      </c>
      <c r="AD423" s="1">
        <v>1</v>
      </c>
    </row>
    <row r="424" spans="1:30" ht="22" customHeight="1">
      <c r="A424" s="1">
        <v>422</v>
      </c>
      <c r="B424" s="4" t="s">
        <v>3750</v>
      </c>
      <c r="C424" s="11">
        <v>28</v>
      </c>
      <c r="D424" s="1">
        <v>7</v>
      </c>
      <c r="E424" s="1">
        <v>1</v>
      </c>
      <c r="F424" s="1">
        <v>10</v>
      </c>
      <c r="G424" s="1">
        <v>10</v>
      </c>
      <c r="H424" s="1" t="s">
        <v>178</v>
      </c>
      <c r="I424" s="1">
        <v>1</v>
      </c>
      <c r="K424" s="1" t="s">
        <v>164</v>
      </c>
      <c r="L424" s="1">
        <v>1</v>
      </c>
      <c r="M424" s="1" t="s">
        <v>3494</v>
      </c>
      <c r="N424" s="1" t="s">
        <v>3528</v>
      </c>
      <c r="O424" s="1" t="s">
        <v>3586</v>
      </c>
      <c r="P424" s="1">
        <v>3</v>
      </c>
      <c r="Q424" s="1" t="s">
        <v>1986</v>
      </c>
      <c r="R424" s="1" t="s">
        <v>53</v>
      </c>
      <c r="S424" s="1" t="s">
        <v>30</v>
      </c>
      <c r="T424" s="1" t="s">
        <v>66</v>
      </c>
      <c r="U424" s="3">
        <v>15</v>
      </c>
      <c r="V424" s="3">
        <v>3</v>
      </c>
      <c r="W424" s="1">
        <v>20</v>
      </c>
      <c r="X424" s="1" t="s">
        <v>1987</v>
      </c>
      <c r="Y424" s="1" t="s">
        <v>68</v>
      </c>
      <c r="Z424" s="1">
        <v>10</v>
      </c>
      <c r="AA424" s="1" t="s">
        <v>1988</v>
      </c>
      <c r="AB424" s="1" t="s">
        <v>1989</v>
      </c>
      <c r="AC424" s="1" t="s">
        <v>1990</v>
      </c>
      <c r="AD424" s="1">
        <v>0</v>
      </c>
    </row>
    <row r="425" spans="1:30" ht="22" customHeight="1">
      <c r="A425" s="1">
        <v>423</v>
      </c>
      <c r="B425" s="4" t="s">
        <v>3769</v>
      </c>
      <c r="C425" s="11">
        <v>38</v>
      </c>
      <c r="D425" s="1">
        <v>6</v>
      </c>
      <c r="E425" s="1">
        <v>60</v>
      </c>
      <c r="F425" s="1">
        <v>7</v>
      </c>
      <c r="G425" s="1">
        <v>10</v>
      </c>
      <c r="H425" s="1" t="s">
        <v>82</v>
      </c>
      <c r="I425" s="1">
        <v>1</v>
      </c>
      <c r="K425" s="1" t="s">
        <v>164</v>
      </c>
      <c r="L425" s="1">
        <v>1</v>
      </c>
      <c r="M425" s="1" t="s">
        <v>3502</v>
      </c>
      <c r="N425" s="1" t="s">
        <v>3531</v>
      </c>
      <c r="O425" s="1" t="s">
        <v>3586</v>
      </c>
      <c r="P425" s="1">
        <v>11</v>
      </c>
      <c r="Q425" s="1" t="s">
        <v>1991</v>
      </c>
      <c r="R425" s="1" t="s">
        <v>77</v>
      </c>
      <c r="S425" s="1" t="s">
        <v>29</v>
      </c>
      <c r="T425" s="1" t="s">
        <v>78</v>
      </c>
      <c r="U425" s="3">
        <v>4</v>
      </c>
      <c r="V425" s="3">
        <v>4</v>
      </c>
      <c r="W425" s="1">
        <v>10</v>
      </c>
      <c r="X425" s="1" t="s">
        <v>1992</v>
      </c>
      <c r="Y425" s="1" t="s">
        <v>68</v>
      </c>
      <c r="Z425" s="1">
        <v>10</v>
      </c>
      <c r="AA425" s="1" t="s">
        <v>1993</v>
      </c>
      <c r="AB425" s="1" t="s">
        <v>1994</v>
      </c>
      <c r="AC425" s="1" t="s">
        <v>1995</v>
      </c>
      <c r="AD425" s="1">
        <v>1</v>
      </c>
    </row>
    <row r="426" spans="1:30" ht="22" customHeight="1">
      <c r="A426" s="1">
        <v>424</v>
      </c>
      <c r="B426" s="4" t="s">
        <v>3769</v>
      </c>
      <c r="C426" s="11">
        <v>27</v>
      </c>
      <c r="D426" s="1">
        <v>5</v>
      </c>
      <c r="E426" s="1">
        <v>240</v>
      </c>
      <c r="F426" s="1">
        <v>6</v>
      </c>
      <c r="G426" s="1">
        <v>24</v>
      </c>
      <c r="H426" s="1" t="s">
        <v>95</v>
      </c>
      <c r="I426" s="1">
        <v>1</v>
      </c>
      <c r="K426" s="1" t="s">
        <v>164</v>
      </c>
      <c r="L426" s="1">
        <v>1</v>
      </c>
      <c r="M426" s="1" t="s">
        <v>3502</v>
      </c>
      <c r="N426" s="1" t="s">
        <v>3531</v>
      </c>
      <c r="O426" s="1" t="s">
        <v>3586</v>
      </c>
      <c r="P426" s="1">
        <v>2</v>
      </c>
      <c r="Q426" s="1" t="s">
        <v>1996</v>
      </c>
      <c r="R426" s="1" t="s">
        <v>352</v>
      </c>
      <c r="S426" s="1" t="s">
        <v>30</v>
      </c>
      <c r="T426" s="1" t="s">
        <v>54</v>
      </c>
      <c r="U426" s="3">
        <v>4</v>
      </c>
      <c r="V426" s="3">
        <v>4</v>
      </c>
      <c r="W426" s="1">
        <v>12</v>
      </c>
      <c r="X426" s="1" t="s">
        <v>1997</v>
      </c>
      <c r="Y426" s="1" t="s">
        <v>68</v>
      </c>
      <c r="Z426" s="1">
        <v>10</v>
      </c>
      <c r="AA426" s="1" t="s">
        <v>1998</v>
      </c>
      <c r="AD426" s="1">
        <v>0</v>
      </c>
    </row>
    <row r="427" spans="1:30" ht="22" customHeight="1">
      <c r="A427" s="1">
        <v>425</v>
      </c>
      <c r="B427" s="4" t="s">
        <v>0</v>
      </c>
      <c r="C427" s="11">
        <v>59</v>
      </c>
      <c r="D427" s="1">
        <v>7</v>
      </c>
      <c r="E427" s="1">
        <v>0</v>
      </c>
      <c r="F427" s="1">
        <v>8</v>
      </c>
      <c r="G427" s="1">
        <v>15</v>
      </c>
      <c r="H427" s="1" t="s">
        <v>112</v>
      </c>
      <c r="I427" s="1">
        <v>0</v>
      </c>
      <c r="J427" s="1" t="s">
        <v>91</v>
      </c>
      <c r="K427" s="1" t="s">
        <v>3431</v>
      </c>
      <c r="L427" s="1">
        <v>1</v>
      </c>
      <c r="M427" s="1" t="s">
        <v>3506</v>
      </c>
      <c r="N427" s="1" t="s">
        <v>3528</v>
      </c>
      <c r="O427" s="1" t="s">
        <v>3586</v>
      </c>
      <c r="P427" s="1">
        <v>30</v>
      </c>
      <c r="Q427" s="1" t="s">
        <v>101</v>
      </c>
      <c r="R427" s="1" t="s">
        <v>77</v>
      </c>
      <c r="S427" s="1" t="s">
        <v>28</v>
      </c>
      <c r="T427" s="1" t="s">
        <v>66</v>
      </c>
      <c r="U427" s="3">
        <v>6</v>
      </c>
      <c r="V427" s="3">
        <v>6</v>
      </c>
      <c r="W427" s="1">
        <v>40</v>
      </c>
      <c r="X427" s="1" t="s">
        <v>1999</v>
      </c>
      <c r="Y427" s="1" t="s">
        <v>68</v>
      </c>
      <c r="Z427" s="1">
        <v>10</v>
      </c>
      <c r="AA427" s="1" t="s">
        <v>2000</v>
      </c>
      <c r="AB427" s="1" t="s">
        <v>2001</v>
      </c>
      <c r="AC427" s="1" t="s">
        <v>2002</v>
      </c>
      <c r="AD427" s="1">
        <v>1</v>
      </c>
    </row>
    <row r="428" spans="1:30" ht="22" customHeight="1">
      <c r="A428" s="1">
        <v>426</v>
      </c>
      <c r="B428" s="4" t="s">
        <v>3760</v>
      </c>
      <c r="D428" s="1">
        <v>8</v>
      </c>
      <c r="E428" s="1">
        <v>0</v>
      </c>
      <c r="F428" s="1">
        <v>8</v>
      </c>
      <c r="G428" s="1">
        <v>4</v>
      </c>
      <c r="H428" s="1" t="s">
        <v>292</v>
      </c>
      <c r="I428" s="1">
        <v>0</v>
      </c>
      <c r="J428" s="1" t="s">
        <v>378</v>
      </c>
      <c r="K428" s="1" t="s">
        <v>3431</v>
      </c>
      <c r="L428" s="1">
        <v>0</v>
      </c>
      <c r="M428" s="1" t="s">
        <v>164</v>
      </c>
      <c r="N428" s="1" t="s">
        <v>164</v>
      </c>
      <c r="O428" s="1" t="s">
        <v>164</v>
      </c>
      <c r="R428" s="1" t="s">
        <v>77</v>
      </c>
      <c r="S428" s="1" t="s">
        <v>3718</v>
      </c>
      <c r="T428" s="1" t="s">
        <v>151</v>
      </c>
      <c r="U428" s="3">
        <v>4</v>
      </c>
      <c r="V428" s="3">
        <v>6</v>
      </c>
      <c r="W428" s="1">
        <v>4</v>
      </c>
      <c r="X428" s="1" t="s">
        <v>1722</v>
      </c>
      <c r="Y428" s="1" t="s">
        <v>68</v>
      </c>
      <c r="Z428" s="1">
        <v>8</v>
      </c>
      <c r="AD428" s="1">
        <v>0</v>
      </c>
    </row>
    <row r="429" spans="1:30" ht="22" customHeight="1">
      <c r="A429" s="1">
        <v>664</v>
      </c>
      <c r="B429" s="4" t="s">
        <v>4</v>
      </c>
      <c r="C429" s="11">
        <v>41</v>
      </c>
      <c r="D429" s="1">
        <v>8</v>
      </c>
      <c r="E429" s="1">
        <v>30</v>
      </c>
      <c r="F429" s="1">
        <v>14</v>
      </c>
      <c r="G429" s="1">
        <v>3</v>
      </c>
      <c r="H429" s="1" t="s">
        <v>61</v>
      </c>
      <c r="I429" s="1">
        <v>0</v>
      </c>
      <c r="J429" s="1" t="s">
        <v>91</v>
      </c>
      <c r="K429" s="1" t="s">
        <v>3431</v>
      </c>
      <c r="L429" s="1">
        <v>1</v>
      </c>
      <c r="M429" s="1" t="s">
        <v>3504</v>
      </c>
      <c r="N429" s="1" t="s">
        <v>3529</v>
      </c>
      <c r="O429" s="1" t="s">
        <v>3587</v>
      </c>
      <c r="P429" s="1">
        <v>13</v>
      </c>
      <c r="R429" s="1" t="s">
        <v>53</v>
      </c>
      <c r="S429" s="1" t="s">
        <v>30</v>
      </c>
      <c r="T429" s="1" t="s">
        <v>66</v>
      </c>
      <c r="U429" s="3">
        <v>10</v>
      </c>
      <c r="V429" s="3">
        <v>1</v>
      </c>
      <c r="W429" s="1">
        <v>3</v>
      </c>
      <c r="X429" s="1" t="s">
        <v>1558</v>
      </c>
      <c r="Y429" s="1" t="s">
        <v>58</v>
      </c>
      <c r="Z429" s="1">
        <v>9</v>
      </c>
      <c r="AA429" s="1" t="s">
        <v>3005</v>
      </c>
      <c r="AB429" s="1" t="s">
        <v>32</v>
      </c>
      <c r="AC429" s="2" t="s">
        <v>3006</v>
      </c>
      <c r="AD429" s="1">
        <v>0</v>
      </c>
    </row>
    <row r="430" spans="1:30" ht="22" customHeight="1">
      <c r="A430" s="1">
        <v>428</v>
      </c>
      <c r="B430" s="4" t="s">
        <v>4</v>
      </c>
      <c r="C430" s="11">
        <v>25</v>
      </c>
      <c r="D430" s="1">
        <v>7</v>
      </c>
      <c r="E430" s="1">
        <v>120</v>
      </c>
      <c r="F430" s="1">
        <v>8</v>
      </c>
      <c r="G430" s="1">
        <v>8</v>
      </c>
      <c r="H430" s="1" t="s">
        <v>95</v>
      </c>
      <c r="I430" s="1">
        <v>1</v>
      </c>
      <c r="J430" s="1" t="s">
        <v>48</v>
      </c>
      <c r="K430" s="1" t="s">
        <v>3431</v>
      </c>
      <c r="L430" s="1">
        <v>0</v>
      </c>
      <c r="M430" s="1" t="s">
        <v>164</v>
      </c>
      <c r="N430" s="1" t="s">
        <v>164</v>
      </c>
      <c r="O430" s="1" t="s">
        <v>164</v>
      </c>
      <c r="R430" s="1" t="s">
        <v>352</v>
      </c>
      <c r="S430" s="1" t="s">
        <v>3695</v>
      </c>
      <c r="T430" s="1" t="s">
        <v>66</v>
      </c>
      <c r="U430" s="3">
        <v>6</v>
      </c>
      <c r="V430" s="3">
        <v>6</v>
      </c>
      <c r="W430" s="1">
        <v>10</v>
      </c>
      <c r="X430" s="1" t="s">
        <v>2009</v>
      </c>
      <c r="Y430" s="1" t="s">
        <v>68</v>
      </c>
      <c r="Z430" s="1">
        <v>8</v>
      </c>
      <c r="AA430" s="1" t="s">
        <v>2010</v>
      </c>
      <c r="AB430" s="1" t="s">
        <v>2011</v>
      </c>
      <c r="AC430" s="1" t="s">
        <v>2012</v>
      </c>
    </row>
    <row r="431" spans="1:30" ht="22" customHeight="1">
      <c r="A431" s="1">
        <v>429</v>
      </c>
      <c r="B431" s="4" t="s">
        <v>3756</v>
      </c>
      <c r="C431" s="11">
        <v>38</v>
      </c>
      <c r="D431" s="1">
        <v>7</v>
      </c>
      <c r="E431" s="1">
        <v>20</v>
      </c>
      <c r="F431" s="1">
        <v>8</v>
      </c>
      <c r="G431" s="1">
        <v>2</v>
      </c>
      <c r="H431" s="1" t="s">
        <v>214</v>
      </c>
      <c r="I431" s="1">
        <v>0</v>
      </c>
      <c r="J431" s="1" t="s">
        <v>48</v>
      </c>
      <c r="K431" s="1" t="s">
        <v>3432</v>
      </c>
      <c r="L431" s="1">
        <v>0</v>
      </c>
      <c r="M431" s="1" t="s">
        <v>164</v>
      </c>
      <c r="N431" s="1" t="s">
        <v>164</v>
      </c>
      <c r="O431" s="1" t="s">
        <v>164</v>
      </c>
      <c r="R431" s="1" t="s">
        <v>65</v>
      </c>
      <c r="S431" s="1" t="s">
        <v>27</v>
      </c>
      <c r="T431" s="1" t="s">
        <v>66</v>
      </c>
      <c r="U431" s="3">
        <v>10</v>
      </c>
      <c r="V431" s="3">
        <v>10</v>
      </c>
      <c r="W431" s="1">
        <v>30</v>
      </c>
      <c r="X431" s="1" t="s">
        <v>2013</v>
      </c>
      <c r="Y431" s="1" t="s">
        <v>68</v>
      </c>
      <c r="Z431" s="1">
        <v>8</v>
      </c>
      <c r="AA431" s="1" t="s">
        <v>2014</v>
      </c>
      <c r="AC431" s="2" t="s">
        <v>2015</v>
      </c>
      <c r="AD431" s="1">
        <v>0</v>
      </c>
    </row>
    <row r="432" spans="1:30" ht="22" customHeight="1">
      <c r="A432" s="1">
        <v>430</v>
      </c>
      <c r="B432" s="4" t="s">
        <v>3752</v>
      </c>
      <c r="C432" s="11">
        <v>28</v>
      </c>
      <c r="D432" s="1">
        <v>8</v>
      </c>
      <c r="E432" s="1">
        <v>15</v>
      </c>
      <c r="F432" s="1">
        <v>6</v>
      </c>
      <c r="G432" s="1">
        <v>30</v>
      </c>
      <c r="H432" s="1" t="s">
        <v>324</v>
      </c>
      <c r="I432" s="1">
        <v>0</v>
      </c>
      <c r="J432" s="1" t="s">
        <v>62</v>
      </c>
      <c r="K432" s="1" t="s">
        <v>3430</v>
      </c>
      <c r="L432" s="1">
        <v>1</v>
      </c>
      <c r="M432" s="1" t="s">
        <v>3502</v>
      </c>
      <c r="N432" s="1" t="s">
        <v>3528</v>
      </c>
      <c r="O432" s="1" t="s">
        <v>3586</v>
      </c>
      <c r="P432" s="1">
        <v>2</v>
      </c>
      <c r="Q432" s="1" t="s">
        <v>2016</v>
      </c>
      <c r="R432" s="1" t="s">
        <v>53</v>
      </c>
      <c r="S432" s="1" t="s">
        <v>28</v>
      </c>
      <c r="T432" s="1" t="s">
        <v>78</v>
      </c>
      <c r="U432" s="3">
        <v>3</v>
      </c>
      <c r="V432" s="3">
        <v>3</v>
      </c>
      <c r="W432" s="1">
        <v>5</v>
      </c>
      <c r="X432" s="1" t="s">
        <v>2017</v>
      </c>
      <c r="Y432" s="1" t="s">
        <v>68</v>
      </c>
      <c r="Z432" s="1">
        <v>9</v>
      </c>
      <c r="AA432" s="1" t="s">
        <v>2018</v>
      </c>
      <c r="AD432" s="1">
        <v>1</v>
      </c>
    </row>
    <row r="433" spans="1:30" ht="22" customHeight="1">
      <c r="A433" s="1">
        <v>431</v>
      </c>
      <c r="B433" s="4" t="s">
        <v>3762</v>
      </c>
      <c r="C433" s="11">
        <v>29</v>
      </c>
      <c r="D433" s="1">
        <v>6</v>
      </c>
      <c r="E433" s="1">
        <v>0</v>
      </c>
      <c r="F433" s="1">
        <v>4</v>
      </c>
      <c r="G433" s="1">
        <v>4</v>
      </c>
      <c r="H433" s="1" t="s">
        <v>214</v>
      </c>
      <c r="I433" s="1">
        <v>1</v>
      </c>
      <c r="K433" s="1" t="s">
        <v>164</v>
      </c>
      <c r="L433" s="1">
        <v>1</v>
      </c>
      <c r="M433" s="1" t="s">
        <v>3499</v>
      </c>
      <c r="N433" s="1" t="s">
        <v>3539</v>
      </c>
      <c r="O433" s="1" t="s">
        <v>3590</v>
      </c>
      <c r="P433" s="1">
        <v>0</v>
      </c>
      <c r="Q433" s="1" t="s">
        <v>2019</v>
      </c>
      <c r="R433" s="1" t="s">
        <v>53</v>
      </c>
      <c r="S433" s="1" t="s">
        <v>27</v>
      </c>
      <c r="T433" s="1" t="s">
        <v>66</v>
      </c>
      <c r="U433" s="3">
        <v>10</v>
      </c>
      <c r="V433" s="3">
        <v>2</v>
      </c>
      <c r="W433" s="1">
        <v>8</v>
      </c>
      <c r="X433" s="1" t="s">
        <v>2020</v>
      </c>
      <c r="Y433" s="1" t="s">
        <v>68</v>
      </c>
      <c r="Z433" s="1">
        <v>10</v>
      </c>
      <c r="AA433" s="1" t="s">
        <v>2021</v>
      </c>
      <c r="AB433" s="1" t="s">
        <v>2022</v>
      </c>
      <c r="AC433" s="1" t="s">
        <v>2023</v>
      </c>
      <c r="AD433" s="1">
        <v>1</v>
      </c>
    </row>
    <row r="434" spans="1:30" ht="22" customHeight="1">
      <c r="A434" s="1">
        <v>432</v>
      </c>
      <c r="B434" s="4" t="s">
        <v>0</v>
      </c>
      <c r="C434" s="11">
        <v>36</v>
      </c>
      <c r="D434" s="1">
        <v>7</v>
      </c>
      <c r="E434" s="1">
        <v>40</v>
      </c>
      <c r="F434" s="1">
        <v>12</v>
      </c>
      <c r="G434" s="1">
        <v>10</v>
      </c>
      <c r="H434" s="1" t="s">
        <v>124</v>
      </c>
      <c r="I434" s="1">
        <v>0</v>
      </c>
      <c r="J434" s="1" t="s">
        <v>48</v>
      </c>
      <c r="K434" s="1" t="s">
        <v>3431</v>
      </c>
      <c r="L434" s="1">
        <v>1</v>
      </c>
      <c r="M434" s="1" t="s">
        <v>3491</v>
      </c>
      <c r="N434" s="1" t="s">
        <v>3529</v>
      </c>
      <c r="O434" s="1" t="s">
        <v>3585</v>
      </c>
      <c r="P434" s="1">
        <v>13</v>
      </c>
      <c r="Q434" s="1" t="s">
        <v>2024</v>
      </c>
      <c r="R434" s="1" t="s">
        <v>77</v>
      </c>
      <c r="S434" s="1" t="s">
        <v>3679</v>
      </c>
      <c r="T434" s="1" t="s">
        <v>66</v>
      </c>
      <c r="U434" s="3">
        <v>6</v>
      </c>
      <c r="V434" s="3">
        <v>5</v>
      </c>
      <c r="W434" s="1">
        <v>6</v>
      </c>
      <c r="X434" s="1" t="s">
        <v>2025</v>
      </c>
      <c r="Y434" s="1" t="s">
        <v>58</v>
      </c>
      <c r="Z434" s="1">
        <v>8</v>
      </c>
      <c r="AA434" s="1" t="s">
        <v>2026</v>
      </c>
      <c r="AB434" s="1" t="s">
        <v>2027</v>
      </c>
      <c r="AD434" s="1">
        <v>1</v>
      </c>
    </row>
    <row r="435" spans="1:30" ht="22" customHeight="1">
      <c r="A435" s="1">
        <v>433</v>
      </c>
      <c r="B435" s="4" t="s">
        <v>3751</v>
      </c>
      <c r="C435" s="11">
        <v>34</v>
      </c>
      <c r="D435" s="1">
        <v>6</v>
      </c>
      <c r="E435" s="1">
        <v>30</v>
      </c>
      <c r="F435" s="1">
        <v>12</v>
      </c>
      <c r="G435" s="1">
        <v>2</v>
      </c>
      <c r="H435" s="1" t="s">
        <v>178</v>
      </c>
      <c r="I435" s="1">
        <v>0</v>
      </c>
      <c r="J435" s="1" t="s">
        <v>48</v>
      </c>
      <c r="K435" s="1" t="s">
        <v>3477</v>
      </c>
      <c r="L435" s="1">
        <v>1</v>
      </c>
      <c r="M435" s="1" t="s">
        <v>3502</v>
      </c>
      <c r="N435" s="1" t="s">
        <v>3565</v>
      </c>
      <c r="O435" s="1" t="s">
        <v>3587</v>
      </c>
      <c r="P435" s="1">
        <v>3</v>
      </c>
      <c r="Q435" s="1" t="s">
        <v>2030</v>
      </c>
      <c r="R435" s="1" t="s">
        <v>77</v>
      </c>
      <c r="S435" s="1" t="s">
        <v>27</v>
      </c>
      <c r="T435" s="1" t="s">
        <v>78</v>
      </c>
      <c r="U435" s="3">
        <v>12</v>
      </c>
      <c r="V435" s="3">
        <v>5</v>
      </c>
      <c r="W435" s="1">
        <v>20</v>
      </c>
      <c r="X435" s="1" t="s">
        <v>2031</v>
      </c>
      <c r="Y435" s="1" t="s">
        <v>68</v>
      </c>
      <c r="Z435" s="1">
        <v>8</v>
      </c>
      <c r="AA435" s="1" t="s">
        <v>2032</v>
      </c>
      <c r="AB435" s="1" t="s">
        <v>2033</v>
      </c>
      <c r="AC435" s="1" t="s">
        <v>2034</v>
      </c>
      <c r="AD435" s="1">
        <v>1</v>
      </c>
    </row>
    <row r="436" spans="1:30" ht="22" customHeight="1">
      <c r="A436" s="1">
        <v>666</v>
      </c>
      <c r="B436" s="4" t="s">
        <v>3755</v>
      </c>
      <c r="C436" s="11">
        <v>44</v>
      </c>
      <c r="D436" s="1">
        <v>6</v>
      </c>
      <c r="E436" s="1">
        <v>120</v>
      </c>
      <c r="F436" s="1">
        <v>12</v>
      </c>
      <c r="G436" s="1">
        <v>8</v>
      </c>
      <c r="H436" s="1" t="s">
        <v>61</v>
      </c>
      <c r="I436" s="1">
        <v>1</v>
      </c>
      <c r="K436" s="1" t="s">
        <v>164</v>
      </c>
      <c r="L436" s="1">
        <v>1</v>
      </c>
      <c r="M436" s="1" t="s">
        <v>3489</v>
      </c>
      <c r="N436" s="1" t="s">
        <v>3527</v>
      </c>
      <c r="O436" s="1" t="s">
        <v>3595</v>
      </c>
      <c r="P436" s="1">
        <v>15</v>
      </c>
      <c r="Q436" s="1" t="s">
        <v>3011</v>
      </c>
      <c r="R436" s="1" t="s">
        <v>53</v>
      </c>
      <c r="S436" s="1" t="s">
        <v>30</v>
      </c>
      <c r="T436" s="1" t="s">
        <v>66</v>
      </c>
      <c r="U436" s="3">
        <v>6</v>
      </c>
      <c r="V436" s="3">
        <v>3</v>
      </c>
      <c r="W436" s="1">
        <v>8</v>
      </c>
      <c r="X436" s="1" t="s">
        <v>3012</v>
      </c>
      <c r="Y436" s="1" t="s">
        <v>3013</v>
      </c>
      <c r="Z436" s="1">
        <v>10</v>
      </c>
      <c r="AA436" s="2" t="s">
        <v>3014</v>
      </c>
      <c r="AB436" s="1" t="s">
        <v>3015</v>
      </c>
      <c r="AC436" s="1" t="s">
        <v>3016</v>
      </c>
      <c r="AD436" s="1">
        <v>1</v>
      </c>
    </row>
    <row r="437" spans="1:30" ht="22" customHeight="1">
      <c r="A437" s="1">
        <v>435</v>
      </c>
      <c r="B437" s="4" t="s">
        <v>3752</v>
      </c>
      <c r="C437" s="11">
        <v>33</v>
      </c>
      <c r="D437" s="1">
        <v>8</v>
      </c>
      <c r="E437" s="1">
        <v>60</v>
      </c>
      <c r="F437" s="1">
        <v>12</v>
      </c>
      <c r="G437" s="1">
        <v>20</v>
      </c>
      <c r="H437" s="1" t="s">
        <v>292</v>
      </c>
      <c r="I437" s="1">
        <v>0</v>
      </c>
      <c r="J437" s="1" t="s">
        <v>48</v>
      </c>
      <c r="K437" s="1" t="s">
        <v>3432</v>
      </c>
      <c r="L437" s="1">
        <v>0</v>
      </c>
      <c r="M437" s="1" t="s">
        <v>164</v>
      </c>
      <c r="N437" s="1" t="s">
        <v>164</v>
      </c>
      <c r="O437" s="1" t="s">
        <v>164</v>
      </c>
      <c r="R437" s="1" t="s">
        <v>77</v>
      </c>
      <c r="S437" s="1" t="s">
        <v>27</v>
      </c>
      <c r="T437" s="1" t="s">
        <v>66</v>
      </c>
      <c r="U437" s="3">
        <v>3</v>
      </c>
      <c r="V437" s="3">
        <v>3</v>
      </c>
      <c r="W437" s="1">
        <v>180</v>
      </c>
      <c r="X437" s="1" t="s">
        <v>2037</v>
      </c>
      <c r="Y437" s="1" t="s">
        <v>181</v>
      </c>
      <c r="Z437" s="1">
        <v>9</v>
      </c>
      <c r="AA437" s="1" t="s">
        <v>2038</v>
      </c>
      <c r="AB437" s="1" t="s">
        <v>2039</v>
      </c>
      <c r="AC437" s="1" t="s">
        <v>2040</v>
      </c>
      <c r="AD437" s="1">
        <v>1</v>
      </c>
    </row>
    <row r="438" spans="1:30" ht="22" customHeight="1">
      <c r="A438" s="1">
        <v>436</v>
      </c>
      <c r="B438" s="4" t="s">
        <v>3749</v>
      </c>
      <c r="C438" s="11">
        <v>28</v>
      </c>
      <c r="D438" s="1">
        <v>8</v>
      </c>
      <c r="E438" s="1">
        <v>0</v>
      </c>
      <c r="F438" s="1">
        <v>8</v>
      </c>
      <c r="G438" s="1">
        <v>15</v>
      </c>
      <c r="H438" s="1" t="s">
        <v>90</v>
      </c>
      <c r="I438" s="1">
        <v>1</v>
      </c>
      <c r="K438" s="1" t="s">
        <v>164</v>
      </c>
      <c r="L438" s="1">
        <v>0</v>
      </c>
      <c r="M438" s="1" t="s">
        <v>164</v>
      </c>
      <c r="N438" s="1" t="s">
        <v>164</v>
      </c>
      <c r="O438" s="1" t="s">
        <v>164</v>
      </c>
      <c r="R438" s="1" t="s">
        <v>77</v>
      </c>
      <c r="S438" s="1" t="s">
        <v>30</v>
      </c>
      <c r="T438" s="1" t="s">
        <v>66</v>
      </c>
      <c r="U438" s="3">
        <v>3</v>
      </c>
      <c r="V438" s="3">
        <v>5</v>
      </c>
      <c r="W438" s="1">
        <v>5</v>
      </c>
      <c r="X438" s="1" t="s">
        <v>2041</v>
      </c>
      <c r="Y438" s="1" t="s">
        <v>68</v>
      </c>
      <c r="Z438" s="1">
        <v>8</v>
      </c>
      <c r="AA438" s="1" t="s">
        <v>2042</v>
      </c>
      <c r="AB438" s="1" t="s">
        <v>2043</v>
      </c>
      <c r="AC438" s="1" t="s">
        <v>2044</v>
      </c>
      <c r="AD438" s="1">
        <v>0</v>
      </c>
    </row>
    <row r="439" spans="1:30" ht="22" customHeight="1">
      <c r="A439" s="1">
        <v>437</v>
      </c>
      <c r="B439" s="4" t="s">
        <v>4</v>
      </c>
      <c r="C439" s="11">
        <v>40</v>
      </c>
      <c r="D439" s="1">
        <v>7</v>
      </c>
      <c r="E439" s="1">
        <v>50</v>
      </c>
      <c r="F439" s="1">
        <v>8</v>
      </c>
      <c r="G439" s="1">
        <v>3</v>
      </c>
      <c r="H439" s="1" t="s">
        <v>178</v>
      </c>
      <c r="I439" s="1">
        <v>1</v>
      </c>
      <c r="K439" s="1" t="s">
        <v>164</v>
      </c>
      <c r="L439" s="1">
        <v>1</v>
      </c>
      <c r="M439" s="1" t="s">
        <v>3502</v>
      </c>
      <c r="N439" s="1" t="s">
        <v>3528</v>
      </c>
      <c r="O439" s="1" t="s">
        <v>3586</v>
      </c>
      <c r="P439" s="1">
        <v>12</v>
      </c>
      <c r="R439" s="1" t="s">
        <v>77</v>
      </c>
      <c r="S439" s="1" t="s">
        <v>30</v>
      </c>
      <c r="T439" s="1" t="s">
        <v>78</v>
      </c>
      <c r="U439" s="3">
        <v>3</v>
      </c>
      <c r="V439" s="3">
        <v>2</v>
      </c>
      <c r="W439" s="1">
        <v>5</v>
      </c>
      <c r="X439" s="1" t="s">
        <v>2045</v>
      </c>
      <c r="Y439" s="1" t="s">
        <v>68</v>
      </c>
      <c r="Z439" s="1">
        <v>7</v>
      </c>
      <c r="AA439" s="1" t="s">
        <v>2046</v>
      </c>
      <c r="AD439" s="1">
        <v>0</v>
      </c>
    </row>
    <row r="440" spans="1:30" ht="22" customHeight="1">
      <c r="A440" s="1">
        <v>438</v>
      </c>
      <c r="B440" s="4" t="s">
        <v>3763</v>
      </c>
      <c r="C440" s="11">
        <v>26</v>
      </c>
      <c r="D440" s="1">
        <v>7</v>
      </c>
      <c r="E440" s="1">
        <v>30</v>
      </c>
      <c r="F440" s="1">
        <v>8</v>
      </c>
      <c r="G440" s="1">
        <v>5</v>
      </c>
      <c r="H440" s="1" t="s">
        <v>214</v>
      </c>
      <c r="I440" s="1">
        <v>1</v>
      </c>
      <c r="K440" s="1" t="s">
        <v>164</v>
      </c>
      <c r="L440" s="1">
        <v>0</v>
      </c>
      <c r="M440" s="1" t="s">
        <v>164</v>
      </c>
      <c r="N440" s="1" t="s">
        <v>164</v>
      </c>
      <c r="O440" s="1" t="s">
        <v>164</v>
      </c>
      <c r="R440" s="1" t="s">
        <v>53</v>
      </c>
      <c r="S440" s="1" t="s">
        <v>28</v>
      </c>
      <c r="T440" s="1" t="s">
        <v>66</v>
      </c>
      <c r="U440" s="3">
        <v>6</v>
      </c>
      <c r="V440" s="3">
        <v>4</v>
      </c>
      <c r="W440" s="1">
        <v>30</v>
      </c>
      <c r="X440" s="1" t="s">
        <v>2047</v>
      </c>
      <c r="Y440" s="1" t="s">
        <v>58</v>
      </c>
      <c r="Z440" s="1">
        <v>9</v>
      </c>
      <c r="AA440" s="1" t="s">
        <v>2048</v>
      </c>
      <c r="AB440" s="1" t="s">
        <v>2049</v>
      </c>
      <c r="AC440" s="1" t="s">
        <v>2050</v>
      </c>
      <c r="AD440" s="1">
        <v>0</v>
      </c>
    </row>
    <row r="441" spans="1:30" ht="22" customHeight="1">
      <c r="A441" s="1">
        <v>439</v>
      </c>
      <c r="B441" s="4" t="s">
        <v>2051</v>
      </c>
      <c r="C441" s="11">
        <v>51</v>
      </c>
      <c r="D441" s="1">
        <v>7</v>
      </c>
      <c r="E441" s="1">
        <v>0</v>
      </c>
      <c r="F441" s="1">
        <v>8</v>
      </c>
      <c r="G441" s="1">
        <v>20</v>
      </c>
      <c r="H441" s="1" t="s">
        <v>112</v>
      </c>
      <c r="I441" s="1">
        <v>1</v>
      </c>
      <c r="K441" s="1" t="s">
        <v>164</v>
      </c>
      <c r="L441" s="1">
        <v>1</v>
      </c>
      <c r="M441" s="1" t="s">
        <v>3520</v>
      </c>
      <c r="N441" s="1" t="s">
        <v>3533</v>
      </c>
      <c r="O441" s="1" t="s">
        <v>3586</v>
      </c>
      <c r="P441" s="1">
        <v>25</v>
      </c>
      <c r="Q441" s="1" t="s">
        <v>2053</v>
      </c>
      <c r="R441" s="1" t="s">
        <v>77</v>
      </c>
      <c r="S441" s="1" t="s">
        <v>3719</v>
      </c>
      <c r="T441" s="1" t="s">
        <v>66</v>
      </c>
      <c r="U441" s="3">
        <v>6</v>
      </c>
      <c r="V441" s="3">
        <v>6</v>
      </c>
      <c r="W441" s="1">
        <v>6</v>
      </c>
      <c r="X441" s="1" t="s">
        <v>2055</v>
      </c>
      <c r="Y441" s="1" t="s">
        <v>68</v>
      </c>
      <c r="Z441" s="1">
        <v>9</v>
      </c>
      <c r="AA441" s="1" t="s">
        <v>2056</v>
      </c>
      <c r="AB441" s="1" t="s">
        <v>2057</v>
      </c>
      <c r="AC441" s="1" t="s">
        <v>2058</v>
      </c>
      <c r="AD441" s="1">
        <v>1</v>
      </c>
    </row>
    <row r="442" spans="1:30" ht="22" customHeight="1">
      <c r="A442" s="1">
        <v>440</v>
      </c>
      <c r="B442" s="4" t="s">
        <v>1</v>
      </c>
      <c r="C442" s="11">
        <v>58</v>
      </c>
      <c r="D442" s="1">
        <v>7</v>
      </c>
      <c r="E442" s="1">
        <v>0</v>
      </c>
      <c r="F442" s="1">
        <v>10</v>
      </c>
      <c r="G442" s="1">
        <v>10</v>
      </c>
      <c r="H442" s="1" t="s">
        <v>124</v>
      </c>
      <c r="I442" s="1">
        <v>1</v>
      </c>
      <c r="K442" s="1" t="s">
        <v>164</v>
      </c>
      <c r="L442" s="1">
        <v>1</v>
      </c>
      <c r="M442" s="1" t="s">
        <v>3502</v>
      </c>
      <c r="N442" s="1" t="s">
        <v>3566</v>
      </c>
      <c r="O442" s="1" t="s">
        <v>3609</v>
      </c>
      <c r="P442" s="1">
        <v>35</v>
      </c>
      <c r="Q442" s="1" t="s">
        <v>2060</v>
      </c>
      <c r="R442" s="1" t="s">
        <v>65</v>
      </c>
      <c r="S442" s="1" t="s">
        <v>30</v>
      </c>
      <c r="T442" s="1" t="s">
        <v>66</v>
      </c>
      <c r="U442" s="3">
        <v>5</v>
      </c>
      <c r="V442" s="3">
        <v>3</v>
      </c>
      <c r="W442" s="1">
        <v>10</v>
      </c>
      <c r="X442" s="1" t="s">
        <v>2061</v>
      </c>
      <c r="Y442" s="1" t="s">
        <v>58</v>
      </c>
      <c r="Z442" s="1">
        <v>10</v>
      </c>
      <c r="AA442" s="1" t="s">
        <v>2062</v>
      </c>
      <c r="AB442" s="1" t="s">
        <v>2063</v>
      </c>
      <c r="AC442" s="1" t="s">
        <v>130</v>
      </c>
      <c r="AD442" s="1">
        <v>1</v>
      </c>
    </row>
    <row r="443" spans="1:30" ht="22" customHeight="1">
      <c r="A443" s="1">
        <v>441</v>
      </c>
      <c r="B443" s="4" t="s">
        <v>3752</v>
      </c>
      <c r="C443" s="11">
        <v>41</v>
      </c>
      <c r="D443" s="1">
        <v>8</v>
      </c>
      <c r="E443" s="1">
        <v>75</v>
      </c>
      <c r="F443" s="1">
        <v>14</v>
      </c>
      <c r="G443" s="1">
        <v>8</v>
      </c>
      <c r="H443" s="1" t="s">
        <v>90</v>
      </c>
      <c r="I443" s="1">
        <v>1</v>
      </c>
      <c r="K443" s="1" t="s">
        <v>164</v>
      </c>
      <c r="L443" s="1">
        <v>1</v>
      </c>
      <c r="M443" s="1" t="s">
        <v>3489</v>
      </c>
      <c r="N443" s="1" t="s">
        <v>3528</v>
      </c>
      <c r="O443" s="1" t="s">
        <v>3598</v>
      </c>
      <c r="P443" s="1">
        <v>13</v>
      </c>
      <c r="Q443" s="1" t="s">
        <v>2064</v>
      </c>
      <c r="R443" s="1" t="s">
        <v>53</v>
      </c>
      <c r="S443" s="1" t="s">
        <v>30</v>
      </c>
      <c r="T443" s="1" t="s">
        <v>66</v>
      </c>
      <c r="U443" s="3">
        <v>8</v>
      </c>
      <c r="V443" s="3">
        <v>6</v>
      </c>
      <c r="W443" s="1">
        <v>12</v>
      </c>
      <c r="X443" s="1" t="s">
        <v>2065</v>
      </c>
      <c r="Y443" s="1" t="s">
        <v>68</v>
      </c>
      <c r="Z443" s="1">
        <v>10</v>
      </c>
      <c r="AA443" s="1" t="s">
        <v>2066</v>
      </c>
      <c r="AB443" s="1" t="s">
        <v>2067</v>
      </c>
      <c r="AC443" s="1" t="s">
        <v>1378</v>
      </c>
      <c r="AD443" s="1">
        <v>1</v>
      </c>
    </row>
    <row r="444" spans="1:30" ht="22" customHeight="1">
      <c r="A444" s="1">
        <v>442</v>
      </c>
      <c r="B444" s="4" t="s">
        <v>1</v>
      </c>
      <c r="C444" s="11">
        <v>28</v>
      </c>
      <c r="D444" s="1">
        <v>7</v>
      </c>
      <c r="E444" s="1">
        <v>0</v>
      </c>
      <c r="F444" s="1">
        <v>12</v>
      </c>
      <c r="G444" s="1">
        <v>20</v>
      </c>
      <c r="H444" s="1" t="s">
        <v>178</v>
      </c>
      <c r="I444" s="1">
        <v>1</v>
      </c>
      <c r="K444" s="1" t="s">
        <v>164</v>
      </c>
      <c r="L444" s="1">
        <v>1</v>
      </c>
      <c r="M444" s="1" t="s">
        <v>3498</v>
      </c>
      <c r="N444" s="1" t="s">
        <v>3528</v>
      </c>
      <c r="O444" s="1" t="s">
        <v>3592</v>
      </c>
      <c r="P444" s="1">
        <v>3</v>
      </c>
      <c r="Q444" s="1" t="s">
        <v>2068</v>
      </c>
      <c r="R444" s="1" t="s">
        <v>53</v>
      </c>
      <c r="S444" s="1" t="s">
        <v>29</v>
      </c>
      <c r="T444" s="1" t="s">
        <v>54</v>
      </c>
      <c r="U444" s="3">
        <v>10</v>
      </c>
      <c r="V444" s="3">
        <v>8</v>
      </c>
      <c r="W444" s="1">
        <v>8</v>
      </c>
      <c r="X444" s="1" t="s">
        <v>2069</v>
      </c>
      <c r="Y444" s="1" t="s">
        <v>68</v>
      </c>
      <c r="Z444" s="1">
        <v>9</v>
      </c>
      <c r="AA444" s="1" t="s">
        <v>2070</v>
      </c>
      <c r="AD444" s="1">
        <v>1</v>
      </c>
    </row>
    <row r="445" spans="1:30" ht="22" customHeight="1">
      <c r="A445" s="1">
        <v>443</v>
      </c>
      <c r="B445" s="4" t="s">
        <v>3764</v>
      </c>
      <c r="C445" s="11">
        <v>31</v>
      </c>
      <c r="D445" s="1">
        <v>8</v>
      </c>
      <c r="E445" s="1">
        <v>1</v>
      </c>
      <c r="F445" s="1">
        <v>8</v>
      </c>
      <c r="G445" s="1">
        <v>25</v>
      </c>
      <c r="H445" s="1" t="s">
        <v>292</v>
      </c>
      <c r="I445" s="1">
        <v>1</v>
      </c>
      <c r="K445" s="1" t="s">
        <v>164</v>
      </c>
      <c r="L445" s="1">
        <v>1</v>
      </c>
      <c r="M445" s="1" t="s">
        <v>3502</v>
      </c>
      <c r="N445" s="1" t="s">
        <v>3528</v>
      </c>
      <c r="O445" s="1" t="s">
        <v>3586</v>
      </c>
      <c r="P445" s="1">
        <v>1</v>
      </c>
      <c r="Q445" s="1" t="s">
        <v>68</v>
      </c>
      <c r="R445" s="1" t="s">
        <v>65</v>
      </c>
      <c r="S445" s="1" t="s">
        <v>3675</v>
      </c>
      <c r="T445" s="1" t="s">
        <v>78</v>
      </c>
      <c r="U445" s="3">
        <v>1</v>
      </c>
      <c r="V445" s="3">
        <v>1</v>
      </c>
      <c r="W445" s="1">
        <v>30</v>
      </c>
      <c r="X445" s="1" t="s">
        <v>2071</v>
      </c>
      <c r="Y445" s="1" t="s">
        <v>68</v>
      </c>
      <c r="Z445" s="1">
        <v>10</v>
      </c>
      <c r="AA445" s="1" t="s">
        <v>2072</v>
      </c>
      <c r="AC445" s="1" t="s">
        <v>2073</v>
      </c>
      <c r="AD445" s="1">
        <v>1</v>
      </c>
    </row>
    <row r="446" spans="1:30" ht="22" customHeight="1">
      <c r="A446" s="1">
        <v>673</v>
      </c>
      <c r="B446" s="4" t="s">
        <v>3747</v>
      </c>
      <c r="C446" s="11">
        <v>30</v>
      </c>
      <c r="D446" s="1">
        <v>7</v>
      </c>
      <c r="E446" s="1">
        <v>140</v>
      </c>
      <c r="F446" s="1">
        <v>14</v>
      </c>
      <c r="G446" s="1">
        <v>30</v>
      </c>
      <c r="H446" s="1" t="s">
        <v>61</v>
      </c>
      <c r="I446" s="1">
        <v>1</v>
      </c>
      <c r="K446" s="1" t="s">
        <v>164</v>
      </c>
      <c r="L446" s="1">
        <v>0</v>
      </c>
      <c r="M446" s="1" t="s">
        <v>164</v>
      </c>
      <c r="N446" s="1" t="s">
        <v>164</v>
      </c>
      <c r="O446" s="1" t="s">
        <v>164</v>
      </c>
      <c r="R446" s="1" t="s">
        <v>77</v>
      </c>
      <c r="S446" s="1" t="s">
        <v>3734</v>
      </c>
      <c r="T446" s="1" t="s">
        <v>54</v>
      </c>
      <c r="U446" s="3">
        <v>6</v>
      </c>
      <c r="V446" s="3">
        <v>13</v>
      </c>
      <c r="W446" s="1">
        <v>20</v>
      </c>
      <c r="X446" s="1" t="s">
        <v>3041</v>
      </c>
      <c r="Y446" s="1" t="s">
        <v>68</v>
      </c>
      <c r="Z446" s="1">
        <v>9</v>
      </c>
      <c r="AA446" s="1" t="s">
        <v>3042</v>
      </c>
      <c r="AB446" s="1" t="s">
        <v>3043</v>
      </c>
      <c r="AC446" s="1" t="s">
        <v>3044</v>
      </c>
      <c r="AD446" s="1">
        <v>1</v>
      </c>
    </row>
    <row r="447" spans="1:30" ht="22" customHeight="1">
      <c r="A447" s="1">
        <v>445</v>
      </c>
      <c r="B447" s="4" t="s">
        <v>3758</v>
      </c>
      <c r="C447" s="11">
        <v>30</v>
      </c>
      <c r="D447" s="1">
        <v>5</v>
      </c>
      <c r="E447" s="1">
        <v>0</v>
      </c>
      <c r="F447" s="1">
        <v>16</v>
      </c>
      <c r="G447" s="1">
        <v>2</v>
      </c>
      <c r="H447" s="1" t="s">
        <v>324</v>
      </c>
      <c r="I447" s="1">
        <v>0</v>
      </c>
      <c r="J447" s="1" t="s">
        <v>91</v>
      </c>
      <c r="K447" s="1" t="s">
        <v>3431</v>
      </c>
      <c r="L447" s="1">
        <v>1</v>
      </c>
      <c r="M447" s="1" t="s">
        <v>3506</v>
      </c>
      <c r="N447" s="1" t="s">
        <v>3527</v>
      </c>
      <c r="O447" s="1" t="s">
        <v>3586</v>
      </c>
      <c r="P447" s="1">
        <v>5</v>
      </c>
      <c r="Q447" s="1" t="s">
        <v>2078</v>
      </c>
      <c r="R447" s="1" t="s">
        <v>53</v>
      </c>
      <c r="S447" s="1" t="s">
        <v>30</v>
      </c>
      <c r="T447" s="1" t="s">
        <v>66</v>
      </c>
      <c r="U447" s="3">
        <v>6</v>
      </c>
      <c r="V447" s="3">
        <v>6</v>
      </c>
      <c r="W447" s="1">
        <v>12</v>
      </c>
      <c r="X447" s="1" t="s">
        <v>2079</v>
      </c>
      <c r="Y447" s="1" t="s">
        <v>68</v>
      </c>
      <c r="Z447" s="1">
        <v>10</v>
      </c>
      <c r="AA447" s="1" t="s">
        <v>2080</v>
      </c>
      <c r="AB447" s="1" t="s">
        <v>2081</v>
      </c>
      <c r="AD447" s="1">
        <v>1</v>
      </c>
    </row>
    <row r="448" spans="1:30" ht="22" customHeight="1">
      <c r="A448" s="1">
        <v>446</v>
      </c>
      <c r="B448" s="4" t="s">
        <v>3747</v>
      </c>
      <c r="C448" s="11">
        <v>29</v>
      </c>
      <c r="D448" s="1">
        <v>6</v>
      </c>
      <c r="E448" s="1">
        <v>180</v>
      </c>
      <c r="F448" s="1">
        <v>10</v>
      </c>
      <c r="G448" s="1">
        <v>9</v>
      </c>
      <c r="H448" s="1" t="s">
        <v>90</v>
      </c>
      <c r="I448" s="1">
        <v>1</v>
      </c>
      <c r="K448" s="1" t="s">
        <v>164</v>
      </c>
      <c r="L448" s="1">
        <v>1</v>
      </c>
      <c r="M448" s="1" t="s">
        <v>3499</v>
      </c>
      <c r="N448" s="1" t="s">
        <v>3528</v>
      </c>
      <c r="O448" s="1" t="s">
        <v>3633</v>
      </c>
      <c r="P448" s="1">
        <v>1</v>
      </c>
      <c r="Q448" s="1" t="s">
        <v>2083</v>
      </c>
      <c r="R448" s="1" t="s">
        <v>77</v>
      </c>
      <c r="S448" s="1" t="s">
        <v>30</v>
      </c>
      <c r="T448" s="1" t="s">
        <v>1063</v>
      </c>
      <c r="U448" s="3">
        <v>10</v>
      </c>
      <c r="V448" s="3">
        <v>6</v>
      </c>
      <c r="W448" s="1">
        <v>6</v>
      </c>
      <c r="X448" s="2" t="s">
        <v>2084</v>
      </c>
      <c r="Y448" s="1" t="s">
        <v>181</v>
      </c>
      <c r="Z448" s="1">
        <v>9</v>
      </c>
      <c r="AA448" s="2" t="s">
        <v>2085</v>
      </c>
      <c r="AB448" s="1" t="s">
        <v>2086</v>
      </c>
      <c r="AC448" s="1" t="s">
        <v>2087</v>
      </c>
      <c r="AD448" s="1">
        <v>1</v>
      </c>
    </row>
    <row r="449" spans="1:30" ht="22" customHeight="1">
      <c r="A449" s="1">
        <v>447</v>
      </c>
      <c r="B449" s="4" t="s">
        <v>0</v>
      </c>
      <c r="C449" s="11">
        <v>27</v>
      </c>
      <c r="D449" s="1">
        <v>9</v>
      </c>
      <c r="E449" s="1">
        <v>1</v>
      </c>
      <c r="F449" s="1">
        <v>6</v>
      </c>
      <c r="G449" s="1">
        <v>5</v>
      </c>
      <c r="H449" s="1" t="s">
        <v>292</v>
      </c>
      <c r="I449" s="1">
        <v>1</v>
      </c>
      <c r="K449" s="1" t="s">
        <v>164</v>
      </c>
      <c r="L449" s="1">
        <v>1</v>
      </c>
      <c r="M449" s="1" t="s">
        <v>3502</v>
      </c>
      <c r="N449" s="1" t="s">
        <v>3528</v>
      </c>
      <c r="O449" s="1" t="s">
        <v>3586</v>
      </c>
      <c r="P449" s="1">
        <v>2</v>
      </c>
      <c r="Q449" s="1" t="s">
        <v>2088</v>
      </c>
      <c r="R449" s="1" t="s">
        <v>53</v>
      </c>
      <c r="S449" s="1" t="s">
        <v>28</v>
      </c>
      <c r="T449" s="1" t="s">
        <v>78</v>
      </c>
      <c r="U449" s="3">
        <v>6</v>
      </c>
      <c r="V449" s="3">
        <v>5</v>
      </c>
      <c r="W449" s="1">
        <v>100</v>
      </c>
      <c r="X449" s="1" t="s">
        <v>2089</v>
      </c>
      <c r="Y449" s="1" t="s">
        <v>68</v>
      </c>
      <c r="Z449" s="1">
        <v>9</v>
      </c>
      <c r="AA449" s="1" t="s">
        <v>2090</v>
      </c>
      <c r="AB449" s="1" t="s">
        <v>2091</v>
      </c>
      <c r="AD449" s="1">
        <v>1</v>
      </c>
    </row>
    <row r="450" spans="1:30" ht="22" customHeight="1">
      <c r="A450" s="1">
        <v>448</v>
      </c>
      <c r="B450" s="4" t="s">
        <v>1</v>
      </c>
      <c r="C450" s="11">
        <v>29</v>
      </c>
      <c r="D450" s="1">
        <v>8</v>
      </c>
      <c r="E450" s="1">
        <v>6</v>
      </c>
      <c r="F450" s="1">
        <v>14</v>
      </c>
      <c r="G450" s="1">
        <v>6</v>
      </c>
      <c r="H450" s="1" t="s">
        <v>47</v>
      </c>
      <c r="I450" s="1">
        <v>0</v>
      </c>
      <c r="J450" s="1" t="s">
        <v>62</v>
      </c>
      <c r="K450" s="1" t="s">
        <v>3432</v>
      </c>
      <c r="L450" s="1">
        <v>1</v>
      </c>
      <c r="M450" s="1" t="s">
        <v>3502</v>
      </c>
      <c r="N450" s="1" t="s">
        <v>3528</v>
      </c>
      <c r="O450" s="1" t="s">
        <v>3586</v>
      </c>
      <c r="P450" s="1">
        <v>5</v>
      </c>
      <c r="Q450" s="1" t="s">
        <v>2092</v>
      </c>
      <c r="R450" s="1" t="s">
        <v>53</v>
      </c>
      <c r="S450" s="1" t="s">
        <v>28</v>
      </c>
      <c r="T450" s="1" t="s">
        <v>78</v>
      </c>
      <c r="U450" s="3">
        <v>6</v>
      </c>
      <c r="V450" s="3">
        <v>4</v>
      </c>
      <c r="W450" s="1">
        <v>3</v>
      </c>
      <c r="X450" s="1" t="s">
        <v>2093</v>
      </c>
      <c r="Y450" s="1" t="s">
        <v>58</v>
      </c>
      <c r="Z450" s="1">
        <v>10</v>
      </c>
      <c r="AA450" s="1" t="s">
        <v>2094</v>
      </c>
      <c r="AB450" s="1" t="s">
        <v>2095</v>
      </c>
      <c r="AD450" s="1">
        <v>0</v>
      </c>
    </row>
    <row r="451" spans="1:30" ht="22" customHeight="1">
      <c r="A451" s="1">
        <v>449</v>
      </c>
      <c r="B451" s="4" t="s">
        <v>4</v>
      </c>
      <c r="C451" s="11">
        <v>43</v>
      </c>
      <c r="D451" s="1">
        <v>6</v>
      </c>
      <c r="E451" s="1">
        <v>50</v>
      </c>
      <c r="F451" s="1">
        <v>8</v>
      </c>
      <c r="G451" s="1">
        <v>5</v>
      </c>
      <c r="H451" s="1" t="s">
        <v>292</v>
      </c>
      <c r="I451" s="1">
        <v>1</v>
      </c>
      <c r="K451" s="1" t="s">
        <v>164</v>
      </c>
      <c r="L451" s="1">
        <v>1</v>
      </c>
      <c r="M451" s="1" t="s">
        <v>3519</v>
      </c>
      <c r="N451" s="1" t="s">
        <v>3527</v>
      </c>
      <c r="O451" s="1" t="s">
        <v>3595</v>
      </c>
      <c r="P451" s="1">
        <v>5</v>
      </c>
      <c r="Q451" s="1" t="s">
        <v>2096</v>
      </c>
      <c r="R451" s="1" t="s">
        <v>65</v>
      </c>
      <c r="S451" s="1" t="s">
        <v>3705</v>
      </c>
      <c r="T451" s="1" t="s">
        <v>66</v>
      </c>
      <c r="U451" s="3">
        <v>5</v>
      </c>
      <c r="V451" s="3">
        <v>3</v>
      </c>
      <c r="W451" s="1">
        <v>20</v>
      </c>
      <c r="X451" s="1" t="s">
        <v>2097</v>
      </c>
      <c r="Y451" s="1" t="s">
        <v>2098</v>
      </c>
      <c r="Z451" s="1">
        <v>9</v>
      </c>
      <c r="AA451" s="1" t="s">
        <v>2099</v>
      </c>
      <c r="AB451" s="1" t="s">
        <v>1288</v>
      </c>
      <c r="AD451" s="1">
        <v>0</v>
      </c>
    </row>
    <row r="452" spans="1:30" ht="22" customHeight="1">
      <c r="A452" s="1">
        <v>450</v>
      </c>
      <c r="B452" s="4" t="s">
        <v>3753</v>
      </c>
      <c r="C452" s="11">
        <v>40</v>
      </c>
      <c r="D452" s="1">
        <v>8</v>
      </c>
      <c r="E452" s="1">
        <v>75</v>
      </c>
      <c r="F452" s="1">
        <v>9</v>
      </c>
      <c r="G452" s="1">
        <v>20</v>
      </c>
      <c r="H452" s="1" t="s">
        <v>90</v>
      </c>
      <c r="I452" s="1">
        <v>0</v>
      </c>
      <c r="J452" s="1" t="s">
        <v>62</v>
      </c>
      <c r="K452" s="1" t="s">
        <v>3431</v>
      </c>
      <c r="L452" s="1">
        <v>1</v>
      </c>
      <c r="M452" s="1" t="s">
        <v>3495</v>
      </c>
      <c r="N452" s="1" t="s">
        <v>3531</v>
      </c>
      <c r="O452" s="1" t="s">
        <v>3586</v>
      </c>
      <c r="P452" s="1">
        <v>14</v>
      </c>
      <c r="Q452" s="1" t="s">
        <v>2100</v>
      </c>
      <c r="R452" s="1" t="s">
        <v>77</v>
      </c>
      <c r="S452" s="1" t="s">
        <v>28</v>
      </c>
      <c r="T452" s="1" t="s">
        <v>66</v>
      </c>
      <c r="U452" s="3">
        <v>6</v>
      </c>
      <c r="V452" s="3">
        <v>10</v>
      </c>
      <c r="W452" s="1">
        <v>15</v>
      </c>
      <c r="X452" s="1" t="s">
        <v>2101</v>
      </c>
      <c r="Y452" s="1" t="s">
        <v>2102</v>
      </c>
      <c r="Z452" s="1">
        <v>10</v>
      </c>
      <c r="AA452" s="1" t="s">
        <v>2103</v>
      </c>
      <c r="AB452" s="1" t="s">
        <v>2104</v>
      </c>
      <c r="AC452" s="1" t="s">
        <v>107</v>
      </c>
      <c r="AD452" s="1">
        <v>1</v>
      </c>
    </row>
    <row r="453" spans="1:30" ht="22" customHeight="1">
      <c r="A453" s="1">
        <v>451</v>
      </c>
      <c r="B453" s="4" t="s">
        <v>3752</v>
      </c>
      <c r="C453" s="11">
        <v>31</v>
      </c>
      <c r="D453" s="1">
        <v>8</v>
      </c>
      <c r="E453" s="1">
        <v>0</v>
      </c>
      <c r="F453" s="1">
        <v>10</v>
      </c>
      <c r="G453" s="1">
        <v>60</v>
      </c>
      <c r="H453" s="1" t="s">
        <v>112</v>
      </c>
      <c r="I453" s="1">
        <v>1</v>
      </c>
      <c r="K453" s="1" t="s">
        <v>164</v>
      </c>
      <c r="L453" s="1">
        <v>1</v>
      </c>
      <c r="M453" s="1" t="s">
        <v>3500</v>
      </c>
      <c r="N453" s="1" t="s">
        <v>3539</v>
      </c>
      <c r="O453" s="1" t="s">
        <v>3586</v>
      </c>
      <c r="P453" s="1">
        <v>1</v>
      </c>
      <c r="Q453" s="1" t="s">
        <v>2105</v>
      </c>
      <c r="R453" s="1" t="s">
        <v>53</v>
      </c>
      <c r="S453" s="1" t="s">
        <v>3671</v>
      </c>
      <c r="T453" s="1" t="s">
        <v>54</v>
      </c>
      <c r="U453" s="3">
        <v>5</v>
      </c>
      <c r="V453" s="3">
        <v>2</v>
      </c>
      <c r="W453" s="1">
        <v>6</v>
      </c>
      <c r="X453" s="1" t="s">
        <v>2106</v>
      </c>
      <c r="Y453" s="1" t="s">
        <v>68</v>
      </c>
      <c r="Z453" s="1">
        <v>7</v>
      </c>
      <c r="AA453" s="1" t="s">
        <v>2107</v>
      </c>
      <c r="AB453" s="1" t="s">
        <v>2108</v>
      </c>
      <c r="AC453" s="1" t="s">
        <v>2109</v>
      </c>
      <c r="AD453" s="1">
        <v>0</v>
      </c>
    </row>
    <row r="454" spans="1:30" ht="22" customHeight="1">
      <c r="A454" s="1">
        <v>452</v>
      </c>
      <c r="B454" s="4" t="s">
        <v>0</v>
      </c>
      <c r="C454" s="11">
        <v>44</v>
      </c>
      <c r="D454" s="1">
        <v>7</v>
      </c>
      <c r="E454" s="1">
        <v>70</v>
      </c>
      <c r="F454" s="1">
        <v>8</v>
      </c>
      <c r="G454" s="1">
        <v>50</v>
      </c>
      <c r="H454" s="1" t="s">
        <v>112</v>
      </c>
      <c r="I454" s="1">
        <v>1</v>
      </c>
      <c r="K454" s="1" t="s">
        <v>164</v>
      </c>
      <c r="L454" s="1">
        <v>1</v>
      </c>
      <c r="M454" s="1" t="s">
        <v>3502</v>
      </c>
      <c r="N454" s="1" t="s">
        <v>3528</v>
      </c>
      <c r="O454" s="1" t="s">
        <v>3600</v>
      </c>
      <c r="P454" s="1">
        <v>15</v>
      </c>
      <c r="Q454" s="1" t="s">
        <v>2110</v>
      </c>
      <c r="R454" s="1" t="s">
        <v>77</v>
      </c>
      <c r="S454" s="1" t="s">
        <v>29</v>
      </c>
      <c r="T454" s="1" t="s">
        <v>66</v>
      </c>
      <c r="U454" s="3">
        <v>6</v>
      </c>
      <c r="V454" s="3">
        <v>4</v>
      </c>
      <c r="W454" s="1">
        <v>25</v>
      </c>
      <c r="X454" s="1" t="s">
        <v>321</v>
      </c>
      <c r="Y454" s="1" t="s">
        <v>68</v>
      </c>
      <c r="Z454" s="1">
        <v>7</v>
      </c>
      <c r="AA454" s="1" t="s">
        <v>1754</v>
      </c>
      <c r="AD454" s="1">
        <v>0</v>
      </c>
    </row>
    <row r="455" spans="1:30" ht="22" customHeight="1">
      <c r="A455" s="1">
        <v>701</v>
      </c>
      <c r="B455" s="4" t="s">
        <v>3752</v>
      </c>
      <c r="C455" s="11">
        <v>28</v>
      </c>
      <c r="D455" s="1">
        <v>8</v>
      </c>
      <c r="E455" s="1">
        <v>30</v>
      </c>
      <c r="F455" s="1">
        <v>10</v>
      </c>
      <c r="G455" s="1">
        <v>18</v>
      </c>
      <c r="H455" s="1" t="s">
        <v>61</v>
      </c>
      <c r="I455" s="1">
        <v>1</v>
      </c>
      <c r="K455" s="1" t="s">
        <v>164</v>
      </c>
      <c r="L455" s="1">
        <v>0</v>
      </c>
      <c r="M455" s="1" t="s">
        <v>164</v>
      </c>
      <c r="N455" s="1" t="s">
        <v>164</v>
      </c>
      <c r="O455" s="1" t="s">
        <v>164</v>
      </c>
      <c r="R455" s="1" t="s">
        <v>77</v>
      </c>
      <c r="S455" s="1" t="s">
        <v>28</v>
      </c>
      <c r="T455" s="1" t="s">
        <v>78</v>
      </c>
      <c r="U455" s="3">
        <v>12</v>
      </c>
      <c r="V455" s="3">
        <v>12</v>
      </c>
      <c r="W455" s="1">
        <v>30</v>
      </c>
      <c r="X455" s="1" t="s">
        <v>3160</v>
      </c>
      <c r="Y455" s="1" t="s">
        <v>68</v>
      </c>
      <c r="Z455" s="1">
        <v>8</v>
      </c>
      <c r="AA455" s="1" t="s">
        <v>3161</v>
      </c>
      <c r="AB455" s="1" t="s">
        <v>3162</v>
      </c>
      <c r="AD455" s="1">
        <v>0</v>
      </c>
    </row>
    <row r="456" spans="1:30" ht="22" customHeight="1">
      <c r="A456" s="1">
        <v>454</v>
      </c>
      <c r="B456" s="4" t="s">
        <v>1</v>
      </c>
      <c r="C456" s="11">
        <v>37</v>
      </c>
      <c r="D456" s="1">
        <v>7</v>
      </c>
      <c r="E456" s="1">
        <v>30</v>
      </c>
      <c r="F456" s="1">
        <v>15</v>
      </c>
      <c r="G456" s="1">
        <v>8</v>
      </c>
      <c r="H456" s="1" t="s">
        <v>95</v>
      </c>
      <c r="I456" s="1">
        <v>1</v>
      </c>
      <c r="K456" s="1" t="s">
        <v>164</v>
      </c>
      <c r="L456" s="1">
        <v>1</v>
      </c>
      <c r="M456" s="1" t="s">
        <v>3502</v>
      </c>
      <c r="N456" s="1" t="s">
        <v>3527</v>
      </c>
      <c r="O456" s="1" t="s">
        <v>3604</v>
      </c>
      <c r="P456" s="1">
        <v>14</v>
      </c>
      <c r="Q456" s="1" t="s">
        <v>2112</v>
      </c>
      <c r="R456" s="1" t="s">
        <v>53</v>
      </c>
      <c r="S456" s="1" t="s">
        <v>30</v>
      </c>
      <c r="T456" s="1" t="s">
        <v>54</v>
      </c>
      <c r="U456" s="3">
        <v>5</v>
      </c>
      <c r="V456" s="3">
        <v>4</v>
      </c>
      <c r="W456" s="1">
        <v>12</v>
      </c>
      <c r="X456" s="1" t="s">
        <v>2113</v>
      </c>
      <c r="Y456" s="1" t="s">
        <v>68</v>
      </c>
      <c r="Z456" s="1">
        <v>10</v>
      </c>
      <c r="AA456" s="1" t="s">
        <v>2114</v>
      </c>
      <c r="AB456" s="1" t="s">
        <v>2115</v>
      </c>
      <c r="AC456" s="1" t="s">
        <v>2116</v>
      </c>
      <c r="AD456" s="1">
        <v>1</v>
      </c>
    </row>
    <row r="457" spans="1:30" ht="22" customHeight="1">
      <c r="A457" s="1">
        <v>455</v>
      </c>
      <c r="B457" s="4" t="s">
        <v>3753</v>
      </c>
      <c r="C457" s="11">
        <v>32</v>
      </c>
      <c r="D457" s="1">
        <v>7</v>
      </c>
      <c r="E457" s="1">
        <v>0</v>
      </c>
      <c r="F457" s="1">
        <v>8</v>
      </c>
      <c r="G457" s="1">
        <v>50</v>
      </c>
      <c r="H457" s="1" t="s">
        <v>292</v>
      </c>
      <c r="I457" s="1">
        <v>1</v>
      </c>
      <c r="K457" s="1" t="s">
        <v>164</v>
      </c>
      <c r="L457" s="1">
        <v>0</v>
      </c>
      <c r="M457" s="1" t="s">
        <v>164</v>
      </c>
      <c r="N457" s="1" t="s">
        <v>164</v>
      </c>
      <c r="O457" s="1" t="s">
        <v>164</v>
      </c>
      <c r="R457" s="1" t="s">
        <v>77</v>
      </c>
      <c r="S457" s="1" t="s">
        <v>3720</v>
      </c>
      <c r="T457" s="1" t="s">
        <v>66</v>
      </c>
      <c r="U457" s="3">
        <v>20</v>
      </c>
      <c r="V457" s="3">
        <v>10</v>
      </c>
      <c r="W457" s="1">
        <v>5</v>
      </c>
      <c r="X457" s="2" t="s">
        <v>2117</v>
      </c>
      <c r="Y457" s="1" t="s">
        <v>2118</v>
      </c>
      <c r="Z457" s="1">
        <v>9</v>
      </c>
      <c r="AA457" s="1" t="s">
        <v>3377</v>
      </c>
      <c r="AB457" s="1" t="s">
        <v>2119</v>
      </c>
      <c r="AC457" s="1" t="s">
        <v>2120</v>
      </c>
      <c r="AD457" s="1">
        <v>1</v>
      </c>
    </row>
    <row r="458" spans="1:30" ht="22" customHeight="1">
      <c r="A458" s="1">
        <v>456</v>
      </c>
      <c r="B458" s="4" t="s">
        <v>3752</v>
      </c>
      <c r="C458" s="11">
        <v>23</v>
      </c>
      <c r="D458" s="1">
        <v>7</v>
      </c>
      <c r="E458" s="1">
        <v>50</v>
      </c>
      <c r="F458" s="1">
        <v>9</v>
      </c>
      <c r="G458" s="1">
        <v>15</v>
      </c>
      <c r="H458" s="1" t="s">
        <v>90</v>
      </c>
      <c r="I458" s="1">
        <v>1</v>
      </c>
      <c r="K458" s="1" t="s">
        <v>164</v>
      </c>
      <c r="L458" s="1">
        <v>0</v>
      </c>
      <c r="M458" s="1" t="s">
        <v>164</v>
      </c>
      <c r="N458" s="1" t="s">
        <v>164</v>
      </c>
      <c r="O458" s="1" t="s">
        <v>164</v>
      </c>
      <c r="R458" s="1" t="s">
        <v>53</v>
      </c>
      <c r="S458" s="1" t="s">
        <v>28</v>
      </c>
      <c r="T458" s="1" t="s">
        <v>66</v>
      </c>
      <c r="U458" s="3">
        <v>5</v>
      </c>
      <c r="V458" s="3">
        <v>6</v>
      </c>
      <c r="W458" s="1">
        <v>14</v>
      </c>
      <c r="X458" s="1" t="s">
        <v>2121</v>
      </c>
      <c r="Y458" s="1" t="s">
        <v>58</v>
      </c>
      <c r="Z458" s="1">
        <v>10</v>
      </c>
      <c r="AA458" s="1" t="s">
        <v>2122</v>
      </c>
      <c r="AB458" s="1" t="s">
        <v>2123</v>
      </c>
      <c r="AC458" s="1" t="s">
        <v>2124</v>
      </c>
      <c r="AD458" s="1">
        <v>1</v>
      </c>
    </row>
    <row r="459" spans="1:30" ht="22" customHeight="1">
      <c r="A459" s="1">
        <v>457</v>
      </c>
      <c r="B459" s="4" t="s">
        <v>4</v>
      </c>
      <c r="C459" s="11">
        <v>43</v>
      </c>
      <c r="D459" s="1">
        <v>8</v>
      </c>
      <c r="E459" s="1">
        <v>10</v>
      </c>
      <c r="F459" s="1">
        <v>14</v>
      </c>
      <c r="G459" s="1">
        <v>0</v>
      </c>
      <c r="H459" s="1" t="s">
        <v>178</v>
      </c>
      <c r="I459" s="1">
        <v>0</v>
      </c>
      <c r="J459" s="1" t="s">
        <v>91</v>
      </c>
      <c r="K459" s="1" t="s">
        <v>3432</v>
      </c>
      <c r="L459" s="1">
        <v>1</v>
      </c>
      <c r="M459" s="1" t="s">
        <v>3505</v>
      </c>
      <c r="N459" s="1" t="s">
        <v>3528</v>
      </c>
      <c r="O459" s="1" t="s">
        <v>3586</v>
      </c>
      <c r="P459" s="1">
        <v>10</v>
      </c>
      <c r="R459" s="1" t="s">
        <v>65</v>
      </c>
      <c r="S459" s="1" t="s">
        <v>30</v>
      </c>
      <c r="T459" s="1" t="s">
        <v>66</v>
      </c>
      <c r="U459" s="3">
        <v>5</v>
      </c>
      <c r="V459" s="3">
        <v>4</v>
      </c>
      <c r="W459" s="1">
        <v>12</v>
      </c>
      <c r="X459" s="1" t="s">
        <v>2125</v>
      </c>
      <c r="Y459" s="1" t="s">
        <v>58</v>
      </c>
      <c r="Z459" s="1">
        <v>9</v>
      </c>
      <c r="AA459" s="1" t="s">
        <v>2126</v>
      </c>
      <c r="AB459" s="1" t="s">
        <v>2127</v>
      </c>
      <c r="AC459" s="1" t="s">
        <v>2128</v>
      </c>
      <c r="AD459" s="1">
        <v>0</v>
      </c>
    </row>
    <row r="460" spans="1:30" ht="22" customHeight="1">
      <c r="A460" s="1">
        <v>458</v>
      </c>
      <c r="B460" s="4" t="s">
        <v>3757</v>
      </c>
      <c r="C460" s="11">
        <v>22</v>
      </c>
      <c r="D460" s="1">
        <v>7</v>
      </c>
      <c r="E460" s="1">
        <v>120</v>
      </c>
      <c r="F460" s="1">
        <v>15</v>
      </c>
      <c r="G460" s="1">
        <v>100</v>
      </c>
      <c r="H460" s="1" t="s">
        <v>95</v>
      </c>
      <c r="I460" s="1">
        <v>0</v>
      </c>
      <c r="J460" s="1" t="s">
        <v>3780</v>
      </c>
      <c r="K460" s="1" t="s">
        <v>3478</v>
      </c>
      <c r="L460" s="1">
        <v>0</v>
      </c>
      <c r="M460" s="1" t="s">
        <v>164</v>
      </c>
      <c r="N460" s="1" t="s">
        <v>164</v>
      </c>
      <c r="O460" s="1" t="s">
        <v>164</v>
      </c>
      <c r="R460" s="1" t="s">
        <v>53</v>
      </c>
      <c r="S460" s="1" t="s">
        <v>30</v>
      </c>
      <c r="T460" s="1" t="s">
        <v>54</v>
      </c>
      <c r="U460" s="3">
        <v>6</v>
      </c>
      <c r="V460" s="3">
        <v>6</v>
      </c>
      <c r="W460" s="1">
        <v>4</v>
      </c>
      <c r="X460" s="1" t="s">
        <v>2130</v>
      </c>
      <c r="Y460" s="1" t="s">
        <v>58</v>
      </c>
      <c r="Z460" s="1">
        <v>9</v>
      </c>
      <c r="AA460" s="1" t="s">
        <v>2131</v>
      </c>
      <c r="AB460" s="1" t="s">
        <v>2132</v>
      </c>
      <c r="AD460" s="1">
        <v>1</v>
      </c>
    </row>
    <row r="461" spans="1:30" ht="22" customHeight="1">
      <c r="A461" s="1">
        <v>459</v>
      </c>
      <c r="B461" s="4" t="s">
        <v>3751</v>
      </c>
      <c r="C461" s="11">
        <v>46</v>
      </c>
      <c r="D461" s="1">
        <v>6</v>
      </c>
      <c r="E461" s="1">
        <v>60</v>
      </c>
      <c r="F461" s="1">
        <v>16</v>
      </c>
      <c r="G461" s="1">
        <v>10</v>
      </c>
      <c r="H461" s="1" t="s">
        <v>95</v>
      </c>
      <c r="I461" s="1">
        <v>0</v>
      </c>
      <c r="J461" s="1" t="s">
        <v>91</v>
      </c>
      <c r="K461" s="1" t="s">
        <v>3431</v>
      </c>
      <c r="L461" s="1">
        <v>0</v>
      </c>
      <c r="M461" s="1" t="s">
        <v>164</v>
      </c>
      <c r="N461" s="1" t="s">
        <v>164</v>
      </c>
      <c r="O461" s="1" t="s">
        <v>164</v>
      </c>
      <c r="R461" s="1" t="s">
        <v>77</v>
      </c>
      <c r="S461" s="1" t="s">
        <v>27</v>
      </c>
      <c r="T461" s="1" t="s">
        <v>66</v>
      </c>
      <c r="U461" s="3">
        <v>40</v>
      </c>
      <c r="V461" s="3">
        <v>20</v>
      </c>
      <c r="W461" s="1">
        <v>25</v>
      </c>
      <c r="X461" s="1" t="s">
        <v>2133</v>
      </c>
      <c r="Y461" s="1" t="s">
        <v>68</v>
      </c>
      <c r="Z461" s="1">
        <v>9</v>
      </c>
      <c r="AA461" s="1" t="s">
        <v>2134</v>
      </c>
      <c r="AB461" s="1" t="s">
        <v>2135</v>
      </c>
      <c r="AC461" s="1" t="s">
        <v>2136</v>
      </c>
      <c r="AD461" s="1">
        <v>1</v>
      </c>
    </row>
    <row r="462" spans="1:30" ht="22" customHeight="1">
      <c r="A462" s="1">
        <v>460</v>
      </c>
      <c r="B462" s="4" t="s">
        <v>0</v>
      </c>
      <c r="C462" s="11">
        <v>32</v>
      </c>
      <c r="D462" s="1">
        <v>6</v>
      </c>
      <c r="E462" s="1">
        <v>20</v>
      </c>
      <c r="F462" s="1">
        <v>8</v>
      </c>
      <c r="G462" s="1">
        <v>3</v>
      </c>
      <c r="H462" s="1" t="s">
        <v>292</v>
      </c>
      <c r="I462" s="1">
        <v>1</v>
      </c>
      <c r="K462" s="1" t="s">
        <v>164</v>
      </c>
      <c r="L462" s="1">
        <v>1</v>
      </c>
      <c r="M462" s="1" t="s">
        <v>3502</v>
      </c>
      <c r="N462" s="1" t="s">
        <v>3531</v>
      </c>
      <c r="O462" s="1" t="s">
        <v>3586</v>
      </c>
      <c r="P462" s="1">
        <v>2</v>
      </c>
      <c r="Q462" s="1" t="s">
        <v>1679</v>
      </c>
      <c r="R462" s="1" t="s">
        <v>77</v>
      </c>
      <c r="S462" s="1" t="s">
        <v>28</v>
      </c>
      <c r="T462" s="1" t="s">
        <v>2137</v>
      </c>
      <c r="U462" s="3">
        <v>5</v>
      </c>
      <c r="V462" s="3">
        <v>5</v>
      </c>
      <c r="W462" s="1">
        <v>20</v>
      </c>
      <c r="X462" s="1" t="s">
        <v>2138</v>
      </c>
      <c r="Y462" s="1" t="s">
        <v>58</v>
      </c>
      <c r="Z462" s="1">
        <v>10</v>
      </c>
      <c r="AA462" s="1" t="s">
        <v>69</v>
      </c>
      <c r="AB462" s="1" t="s">
        <v>69</v>
      </c>
      <c r="AC462" s="1" t="s">
        <v>279</v>
      </c>
      <c r="AD462" s="1">
        <v>0</v>
      </c>
    </row>
    <row r="463" spans="1:30" ht="22" customHeight="1">
      <c r="A463" s="1">
        <v>461</v>
      </c>
      <c r="B463" s="4" t="s">
        <v>3753</v>
      </c>
      <c r="C463" s="11">
        <v>44</v>
      </c>
      <c r="D463" s="1">
        <v>6</v>
      </c>
      <c r="E463" s="1">
        <v>0</v>
      </c>
      <c r="F463" s="1">
        <v>5</v>
      </c>
      <c r="G463" s="1">
        <v>5</v>
      </c>
      <c r="H463" s="1" t="s">
        <v>124</v>
      </c>
      <c r="I463" s="1">
        <v>0</v>
      </c>
      <c r="J463" s="1" t="s">
        <v>91</v>
      </c>
      <c r="K463" s="1" t="s">
        <v>3431</v>
      </c>
      <c r="L463" s="1">
        <v>1</v>
      </c>
      <c r="M463" s="1" t="s">
        <v>3495</v>
      </c>
      <c r="N463" s="1" t="s">
        <v>3531</v>
      </c>
      <c r="O463" s="1" t="s">
        <v>3586</v>
      </c>
      <c r="P463" s="1">
        <v>15</v>
      </c>
      <c r="R463" s="1" t="s">
        <v>77</v>
      </c>
      <c r="S463" s="1" t="s">
        <v>33</v>
      </c>
      <c r="U463" s="3">
        <v>0</v>
      </c>
      <c r="Y463" s="1" t="s">
        <v>334</v>
      </c>
      <c r="Z463" s="1">
        <v>8</v>
      </c>
      <c r="AA463" s="1" t="s">
        <v>2139</v>
      </c>
      <c r="AB463" s="1" t="s">
        <v>2140</v>
      </c>
      <c r="AC463" s="1" t="s">
        <v>2141</v>
      </c>
      <c r="AD463" s="1">
        <v>0</v>
      </c>
    </row>
    <row r="464" spans="1:30" ht="22" customHeight="1">
      <c r="A464" s="1">
        <v>462</v>
      </c>
      <c r="B464" s="4" t="s">
        <v>0</v>
      </c>
      <c r="C464" s="11">
        <v>27</v>
      </c>
      <c r="D464" s="1">
        <v>7</v>
      </c>
      <c r="E464" s="1">
        <v>0</v>
      </c>
      <c r="F464" s="1">
        <v>15</v>
      </c>
      <c r="G464" s="1">
        <v>5</v>
      </c>
      <c r="H464" s="1" t="s">
        <v>112</v>
      </c>
      <c r="I464" s="1">
        <v>0</v>
      </c>
      <c r="J464" s="1" t="s">
        <v>48</v>
      </c>
      <c r="K464" s="1" t="s">
        <v>3431</v>
      </c>
      <c r="L464" s="1">
        <v>0</v>
      </c>
      <c r="M464" s="1" t="s">
        <v>164</v>
      </c>
      <c r="N464" s="1" t="s">
        <v>164</v>
      </c>
      <c r="O464" s="1" t="s">
        <v>164</v>
      </c>
      <c r="R464" s="1" t="s">
        <v>77</v>
      </c>
      <c r="S464" s="1" t="s">
        <v>30</v>
      </c>
      <c r="T464" s="1" t="s">
        <v>66</v>
      </c>
      <c r="U464" s="3">
        <v>5</v>
      </c>
      <c r="V464" s="3">
        <v>5</v>
      </c>
      <c r="W464" s="1">
        <v>100</v>
      </c>
      <c r="X464" s="2" t="s">
        <v>2142</v>
      </c>
      <c r="Y464" s="1" t="s">
        <v>68</v>
      </c>
      <c r="Z464" s="1">
        <v>10</v>
      </c>
      <c r="AA464" s="1" t="s">
        <v>2143</v>
      </c>
      <c r="AB464" s="2" t="s">
        <v>2144</v>
      </c>
      <c r="AD464" s="1">
        <v>1</v>
      </c>
    </row>
    <row r="465" spans="1:30" ht="22" customHeight="1">
      <c r="A465" s="1">
        <v>463</v>
      </c>
      <c r="B465" s="4" t="s">
        <v>0</v>
      </c>
      <c r="C465" s="11">
        <v>33</v>
      </c>
      <c r="D465" s="1">
        <v>8</v>
      </c>
      <c r="E465" s="1">
        <v>0</v>
      </c>
      <c r="F465" s="1">
        <v>10</v>
      </c>
      <c r="G465" s="1">
        <v>12</v>
      </c>
      <c r="H465" s="1" t="s">
        <v>178</v>
      </c>
      <c r="I465" s="1">
        <v>0</v>
      </c>
      <c r="J465" s="1" t="s">
        <v>48</v>
      </c>
      <c r="K465" s="1" t="s">
        <v>3433</v>
      </c>
      <c r="L465" s="1">
        <v>0</v>
      </c>
      <c r="M465" s="1" t="s">
        <v>164</v>
      </c>
      <c r="N465" s="1" t="s">
        <v>164</v>
      </c>
      <c r="O465" s="1" t="s">
        <v>164</v>
      </c>
      <c r="R465" s="1" t="s">
        <v>53</v>
      </c>
      <c r="S465" s="1" t="s">
        <v>27</v>
      </c>
      <c r="T465" s="1" t="s">
        <v>66</v>
      </c>
      <c r="U465" s="3">
        <v>5</v>
      </c>
      <c r="V465" s="3">
        <v>5</v>
      </c>
      <c r="W465" s="1">
        <v>5</v>
      </c>
      <c r="X465" s="1" t="s">
        <v>2145</v>
      </c>
      <c r="Y465" s="1" t="s">
        <v>68</v>
      </c>
      <c r="Z465" s="1">
        <v>8</v>
      </c>
      <c r="AA465" s="1" t="s">
        <v>69</v>
      </c>
      <c r="AB465" s="1" t="s">
        <v>2146</v>
      </c>
      <c r="AC465" s="1" t="s">
        <v>2147</v>
      </c>
      <c r="AD465" s="1">
        <v>1</v>
      </c>
    </row>
    <row r="466" spans="1:30" ht="22" customHeight="1">
      <c r="A466" s="1">
        <v>464</v>
      </c>
      <c r="B466" s="4" t="s">
        <v>3762</v>
      </c>
      <c r="C466" s="11">
        <v>39</v>
      </c>
      <c r="D466" s="1">
        <v>7</v>
      </c>
      <c r="E466" s="1">
        <v>0</v>
      </c>
      <c r="F466" s="1">
        <v>10</v>
      </c>
      <c r="G466" s="1">
        <v>0</v>
      </c>
      <c r="H466" s="1" t="s">
        <v>112</v>
      </c>
      <c r="I466" s="1">
        <v>0</v>
      </c>
      <c r="J466" s="1" t="s">
        <v>62</v>
      </c>
      <c r="K466" s="1" t="s">
        <v>3431</v>
      </c>
      <c r="L466" s="1">
        <v>1</v>
      </c>
      <c r="M466" s="1" t="s">
        <v>3499</v>
      </c>
      <c r="N466" s="1" t="s">
        <v>3528</v>
      </c>
      <c r="O466" s="1" t="s">
        <v>3586</v>
      </c>
      <c r="P466" s="1">
        <v>1</v>
      </c>
      <c r="Q466" s="1" t="s">
        <v>2148</v>
      </c>
      <c r="R466" s="1" t="s">
        <v>77</v>
      </c>
      <c r="S466" s="1" t="s">
        <v>27</v>
      </c>
      <c r="T466" s="1" t="s">
        <v>78</v>
      </c>
      <c r="U466" s="3">
        <v>6</v>
      </c>
      <c r="V466" s="3">
        <v>3</v>
      </c>
      <c r="W466" s="1">
        <v>8</v>
      </c>
      <c r="X466" s="1" t="s">
        <v>2149</v>
      </c>
      <c r="Y466" s="1" t="s">
        <v>2150</v>
      </c>
      <c r="Z466" s="1">
        <v>6</v>
      </c>
      <c r="AA466" s="1" t="s">
        <v>2151</v>
      </c>
      <c r="AB466" s="1" t="s">
        <v>2152</v>
      </c>
      <c r="AD466" s="1">
        <v>1</v>
      </c>
    </row>
    <row r="467" spans="1:30" ht="22" customHeight="1">
      <c r="A467" s="1">
        <v>711</v>
      </c>
      <c r="B467" s="4" t="s">
        <v>4</v>
      </c>
      <c r="C467" s="11">
        <v>39</v>
      </c>
      <c r="D467" s="1">
        <v>7</v>
      </c>
      <c r="E467" s="1">
        <v>75</v>
      </c>
      <c r="F467" s="1">
        <v>10</v>
      </c>
      <c r="G467" s="1">
        <v>2</v>
      </c>
      <c r="H467" s="1" t="s">
        <v>61</v>
      </c>
      <c r="I467" s="1">
        <v>0</v>
      </c>
      <c r="J467" s="1" t="s">
        <v>113</v>
      </c>
      <c r="K467" s="1" t="s">
        <v>3433</v>
      </c>
      <c r="L467" s="1">
        <v>0</v>
      </c>
      <c r="M467" s="1" t="s">
        <v>164</v>
      </c>
      <c r="N467" s="1" t="s">
        <v>164</v>
      </c>
      <c r="O467" s="1" t="s">
        <v>164</v>
      </c>
      <c r="R467" s="1" t="s">
        <v>53</v>
      </c>
      <c r="S467" s="1" t="s">
        <v>29</v>
      </c>
      <c r="T467" s="1" t="s">
        <v>66</v>
      </c>
      <c r="U467" s="3">
        <v>2</v>
      </c>
      <c r="V467" s="3">
        <v>4</v>
      </c>
      <c r="W467" s="1">
        <v>50</v>
      </c>
      <c r="X467" s="1" t="s">
        <v>3204</v>
      </c>
      <c r="Y467" s="1" t="s">
        <v>68</v>
      </c>
      <c r="Z467" s="1">
        <v>10</v>
      </c>
      <c r="AA467" s="1" t="s">
        <v>3205</v>
      </c>
      <c r="AD467" s="1">
        <v>0</v>
      </c>
    </row>
    <row r="468" spans="1:30" ht="22" customHeight="1">
      <c r="A468" s="1">
        <v>466</v>
      </c>
      <c r="B468" s="4" t="s">
        <v>3750</v>
      </c>
      <c r="C468" s="11">
        <v>65</v>
      </c>
      <c r="D468" s="1">
        <v>6</v>
      </c>
      <c r="E468" s="1">
        <v>48</v>
      </c>
      <c r="F468" s="1">
        <v>10</v>
      </c>
      <c r="G468" s="1">
        <v>4</v>
      </c>
      <c r="H468" s="1" t="s">
        <v>292</v>
      </c>
      <c r="I468" s="1">
        <v>0</v>
      </c>
      <c r="J468" s="1" t="s">
        <v>91</v>
      </c>
      <c r="K468" s="1" t="s">
        <v>3431</v>
      </c>
      <c r="L468" s="1">
        <v>1</v>
      </c>
      <c r="M468" s="1" t="s">
        <v>3506</v>
      </c>
      <c r="N468" s="1" t="s">
        <v>3527</v>
      </c>
      <c r="O468" s="1" t="s">
        <v>3586</v>
      </c>
      <c r="P468" s="1">
        <v>40</v>
      </c>
      <c r="Q468" s="1" t="s">
        <v>2158</v>
      </c>
      <c r="R468" s="1" t="s">
        <v>77</v>
      </c>
      <c r="S468" s="1" t="s">
        <v>28</v>
      </c>
      <c r="T468" s="1" t="s">
        <v>66</v>
      </c>
      <c r="U468" s="3">
        <v>6</v>
      </c>
      <c r="V468" s="3">
        <v>6</v>
      </c>
      <c r="W468" s="1">
        <v>100</v>
      </c>
      <c r="X468" s="1" t="s">
        <v>2159</v>
      </c>
      <c r="Y468" s="1" t="s">
        <v>68</v>
      </c>
      <c r="Z468" s="1">
        <v>9</v>
      </c>
      <c r="AA468" s="1" t="s">
        <v>2160</v>
      </c>
      <c r="AB468" s="1" t="s">
        <v>2161</v>
      </c>
      <c r="AD468" s="1">
        <v>1</v>
      </c>
    </row>
    <row r="469" spans="1:30" ht="22" customHeight="1">
      <c r="A469" s="1">
        <v>467</v>
      </c>
      <c r="B469" s="4" t="s">
        <v>0</v>
      </c>
      <c r="C469" s="11">
        <v>39</v>
      </c>
      <c r="D469" s="1">
        <v>7</v>
      </c>
      <c r="E469" s="1">
        <v>0</v>
      </c>
      <c r="F469" s="1">
        <v>11</v>
      </c>
      <c r="G469" s="1">
        <v>12</v>
      </c>
      <c r="H469" s="1" t="s">
        <v>112</v>
      </c>
      <c r="I469" s="1">
        <v>1</v>
      </c>
      <c r="K469" s="1" t="s">
        <v>164</v>
      </c>
      <c r="L469" s="1">
        <v>1</v>
      </c>
      <c r="M469" s="1" t="s">
        <v>3496</v>
      </c>
      <c r="N469" s="1" t="s">
        <v>3529</v>
      </c>
      <c r="O469" s="1" t="s">
        <v>3586</v>
      </c>
      <c r="P469" s="1">
        <v>18</v>
      </c>
      <c r="Q469" s="1" t="s">
        <v>2162</v>
      </c>
      <c r="R469" s="1" t="s">
        <v>352</v>
      </c>
      <c r="S469" s="1" t="s">
        <v>30</v>
      </c>
      <c r="T469" s="1" t="s">
        <v>54</v>
      </c>
      <c r="U469" s="3">
        <v>20</v>
      </c>
      <c r="V469" s="3">
        <v>10</v>
      </c>
      <c r="W469" s="1">
        <v>30</v>
      </c>
      <c r="X469" s="1" t="s">
        <v>2163</v>
      </c>
      <c r="Y469" s="1" t="s">
        <v>2164</v>
      </c>
      <c r="Z469" s="1">
        <v>10</v>
      </c>
      <c r="AA469" s="1" t="s">
        <v>2165</v>
      </c>
      <c r="AB469" s="1" t="s">
        <v>2166</v>
      </c>
      <c r="AC469" s="1" t="s">
        <v>2167</v>
      </c>
      <c r="AD469" s="1">
        <v>0</v>
      </c>
    </row>
    <row r="470" spans="1:30" ht="22" customHeight="1">
      <c r="A470" s="1">
        <v>468</v>
      </c>
      <c r="B470" s="4" t="s">
        <v>0</v>
      </c>
      <c r="C470" s="11">
        <v>25</v>
      </c>
      <c r="D470" s="1">
        <v>7</v>
      </c>
      <c r="E470" s="1">
        <v>0</v>
      </c>
      <c r="F470" s="1">
        <v>9</v>
      </c>
      <c r="G470" s="1">
        <v>3</v>
      </c>
      <c r="H470" s="1" t="s">
        <v>82</v>
      </c>
      <c r="I470" s="1">
        <v>1</v>
      </c>
      <c r="K470" s="1" t="s">
        <v>164</v>
      </c>
      <c r="L470" s="1">
        <v>1</v>
      </c>
      <c r="M470" s="1" t="s">
        <v>3493</v>
      </c>
      <c r="N470" s="1" t="s">
        <v>3531</v>
      </c>
      <c r="O470" s="1" t="s">
        <v>3584</v>
      </c>
      <c r="P470" s="1">
        <v>0</v>
      </c>
      <c r="Q470" s="1" t="s">
        <v>52</v>
      </c>
      <c r="R470" s="1" t="s">
        <v>53</v>
      </c>
      <c r="S470" s="1" t="s">
        <v>28</v>
      </c>
      <c r="T470" s="1" t="s">
        <v>54</v>
      </c>
      <c r="U470" s="3">
        <v>6</v>
      </c>
      <c r="V470" s="3">
        <v>6</v>
      </c>
      <c r="W470" s="1">
        <v>10</v>
      </c>
      <c r="X470" s="1" t="s">
        <v>2168</v>
      </c>
      <c r="Y470" s="1" t="s">
        <v>68</v>
      </c>
      <c r="Z470" s="1">
        <v>10</v>
      </c>
      <c r="AA470" s="1" t="s">
        <v>2169</v>
      </c>
      <c r="AB470" s="1" t="s">
        <v>2170</v>
      </c>
      <c r="AC470" s="1" t="s">
        <v>2171</v>
      </c>
      <c r="AD470" s="1">
        <v>1</v>
      </c>
    </row>
    <row r="471" spans="1:30" ht="22" customHeight="1">
      <c r="A471" s="1">
        <v>469</v>
      </c>
      <c r="B471" s="4" t="s">
        <v>3747</v>
      </c>
      <c r="C471" s="11">
        <v>41</v>
      </c>
      <c r="D471" s="1">
        <v>4</v>
      </c>
      <c r="E471" s="1">
        <v>180</v>
      </c>
      <c r="F471" s="1">
        <v>12</v>
      </c>
      <c r="G471" s="1">
        <v>10</v>
      </c>
      <c r="H471" s="1" t="s">
        <v>324</v>
      </c>
      <c r="I471" s="1">
        <v>1</v>
      </c>
      <c r="K471" s="1" t="s">
        <v>164</v>
      </c>
      <c r="L471" s="1">
        <v>1</v>
      </c>
      <c r="M471" s="1" t="s">
        <v>3505</v>
      </c>
      <c r="N471" s="1" t="s">
        <v>3537</v>
      </c>
      <c r="O471" s="1" t="s">
        <v>3586</v>
      </c>
      <c r="P471" s="1">
        <v>14</v>
      </c>
      <c r="Q471" s="1" t="s">
        <v>2172</v>
      </c>
      <c r="R471" s="1" t="s">
        <v>65</v>
      </c>
      <c r="S471" s="1" t="s">
        <v>3722</v>
      </c>
      <c r="T471" s="1" t="s">
        <v>54</v>
      </c>
      <c r="U471" s="3">
        <v>30</v>
      </c>
      <c r="V471" s="3">
        <v>6</v>
      </c>
      <c r="W471" s="1">
        <v>60</v>
      </c>
      <c r="X471" s="1" t="s">
        <v>2173</v>
      </c>
      <c r="Y471" s="1" t="s">
        <v>58</v>
      </c>
      <c r="Z471" s="1">
        <v>10</v>
      </c>
      <c r="AA471" s="1" t="s">
        <v>2174</v>
      </c>
      <c r="AB471" s="1" t="s">
        <v>2175</v>
      </c>
      <c r="AC471" s="1" t="s">
        <v>2176</v>
      </c>
      <c r="AD471" s="1">
        <v>0</v>
      </c>
    </row>
    <row r="472" spans="1:30" ht="22" customHeight="1">
      <c r="A472" s="1">
        <v>470</v>
      </c>
      <c r="B472" s="4" t="s">
        <v>4</v>
      </c>
      <c r="C472" s="11">
        <v>35</v>
      </c>
      <c r="D472" s="1">
        <v>6</v>
      </c>
      <c r="E472" s="1">
        <v>120</v>
      </c>
      <c r="F472" s="1">
        <v>12</v>
      </c>
      <c r="G472" s="1">
        <v>12</v>
      </c>
      <c r="H472" s="1" t="s">
        <v>214</v>
      </c>
      <c r="I472" s="1">
        <v>1</v>
      </c>
      <c r="K472" s="1" t="s">
        <v>164</v>
      </c>
      <c r="L472" s="1">
        <v>1</v>
      </c>
      <c r="M472" s="1" t="s">
        <v>3522</v>
      </c>
      <c r="N472" s="1" t="s">
        <v>3527</v>
      </c>
      <c r="O472" s="1" t="s">
        <v>3602</v>
      </c>
      <c r="P472" s="1">
        <v>7</v>
      </c>
      <c r="Q472" s="1" t="s">
        <v>2178</v>
      </c>
      <c r="R472" s="1" t="s">
        <v>77</v>
      </c>
      <c r="S472" s="1" t="s">
        <v>30</v>
      </c>
      <c r="T472" s="1" t="s">
        <v>66</v>
      </c>
      <c r="U472" s="3">
        <v>4</v>
      </c>
      <c r="V472" s="3">
        <v>4</v>
      </c>
      <c r="W472" s="1">
        <v>4</v>
      </c>
      <c r="X472" s="1" t="s">
        <v>2179</v>
      </c>
      <c r="Y472" s="1" t="s">
        <v>68</v>
      </c>
      <c r="Z472" s="1">
        <v>8</v>
      </c>
      <c r="AA472" s="1" t="s">
        <v>2180</v>
      </c>
      <c r="AB472" s="1" t="s">
        <v>2181</v>
      </c>
      <c r="AC472" s="1" t="s">
        <v>2182</v>
      </c>
      <c r="AD472" s="1">
        <v>0</v>
      </c>
    </row>
    <row r="473" spans="1:30" ht="22" customHeight="1">
      <c r="A473" s="1">
        <v>471</v>
      </c>
      <c r="B473" s="4" t="s">
        <v>1</v>
      </c>
      <c r="C473" s="11">
        <v>31</v>
      </c>
      <c r="D473" s="1">
        <v>6</v>
      </c>
      <c r="E473" s="1">
        <v>120</v>
      </c>
      <c r="F473" s="1">
        <v>14</v>
      </c>
      <c r="G473" s="1">
        <v>50</v>
      </c>
      <c r="H473" s="1" t="s">
        <v>214</v>
      </c>
      <c r="I473" s="1">
        <v>0</v>
      </c>
      <c r="J473" s="1" t="s">
        <v>48</v>
      </c>
      <c r="K473" s="1" t="s">
        <v>3431</v>
      </c>
      <c r="L473" s="1">
        <v>1</v>
      </c>
      <c r="M473" s="1" t="s">
        <v>3496</v>
      </c>
      <c r="N473" s="1" t="s">
        <v>3533</v>
      </c>
      <c r="O473" s="1" t="s">
        <v>3586</v>
      </c>
      <c r="P473" s="1">
        <v>1</v>
      </c>
      <c r="Q473" s="1" t="s">
        <v>2183</v>
      </c>
      <c r="R473" s="1" t="s">
        <v>352</v>
      </c>
      <c r="S473" s="1" t="s">
        <v>28</v>
      </c>
      <c r="T473" s="1" t="s">
        <v>78</v>
      </c>
      <c r="U473" s="3">
        <v>25</v>
      </c>
      <c r="V473" s="3">
        <v>15</v>
      </c>
      <c r="W473" s="1">
        <v>5</v>
      </c>
      <c r="X473" s="1" t="s">
        <v>237</v>
      </c>
      <c r="Y473" s="1" t="s">
        <v>58</v>
      </c>
      <c r="Z473" s="1">
        <v>10</v>
      </c>
      <c r="AA473" s="1" t="s">
        <v>2184</v>
      </c>
      <c r="AB473" s="1" t="s">
        <v>2185</v>
      </c>
      <c r="AC473" s="1" t="s">
        <v>2186</v>
      </c>
      <c r="AD473" s="1">
        <v>1</v>
      </c>
    </row>
    <row r="474" spans="1:30" ht="22" customHeight="1">
      <c r="A474" s="1">
        <v>724</v>
      </c>
      <c r="B474" s="4" t="s">
        <v>0</v>
      </c>
      <c r="D474" s="1">
        <v>7</v>
      </c>
      <c r="E474" s="1">
        <v>10</v>
      </c>
      <c r="F474" s="1">
        <v>8</v>
      </c>
      <c r="G474" s="1">
        <v>8</v>
      </c>
      <c r="H474" s="1" t="s">
        <v>61</v>
      </c>
      <c r="I474" s="1">
        <v>1</v>
      </c>
      <c r="K474" s="1" t="s">
        <v>164</v>
      </c>
      <c r="L474" s="1">
        <v>1</v>
      </c>
      <c r="M474" s="1" t="s">
        <v>3497</v>
      </c>
      <c r="N474" s="1" t="s">
        <v>3528</v>
      </c>
      <c r="O474" s="1" t="s">
        <v>3586</v>
      </c>
      <c r="P474" s="1">
        <v>1</v>
      </c>
      <c r="Q474" s="1" t="s">
        <v>3252</v>
      </c>
      <c r="R474" s="1" t="s">
        <v>53</v>
      </c>
      <c r="S474" s="1" t="s">
        <v>3679</v>
      </c>
      <c r="T474" s="1" t="s">
        <v>54</v>
      </c>
      <c r="U474" s="3">
        <v>4</v>
      </c>
      <c r="V474" s="3">
        <v>4</v>
      </c>
      <c r="W474" s="1">
        <v>5</v>
      </c>
      <c r="X474" s="1" t="s">
        <v>3253</v>
      </c>
      <c r="Y474" s="1" t="s">
        <v>68</v>
      </c>
      <c r="Z474" s="1">
        <v>9</v>
      </c>
      <c r="AA474" s="1" t="s">
        <v>3254</v>
      </c>
      <c r="AB474" s="1" t="s">
        <v>3255</v>
      </c>
      <c r="AC474" s="1" t="s">
        <v>3256</v>
      </c>
      <c r="AD474" s="1">
        <v>1</v>
      </c>
    </row>
    <row r="475" spans="1:30" ht="22" customHeight="1">
      <c r="A475" s="1">
        <v>473</v>
      </c>
      <c r="B475" s="4" t="s">
        <v>0</v>
      </c>
      <c r="C475" s="11">
        <v>39</v>
      </c>
      <c r="D475" s="1">
        <v>7</v>
      </c>
      <c r="E475" s="1">
        <v>50</v>
      </c>
      <c r="F475" s="1">
        <v>8</v>
      </c>
      <c r="G475" s="1">
        <v>4</v>
      </c>
      <c r="H475" s="1" t="s">
        <v>112</v>
      </c>
      <c r="I475" s="1">
        <v>1</v>
      </c>
      <c r="K475" s="1" t="s">
        <v>164</v>
      </c>
      <c r="L475" s="1">
        <v>1</v>
      </c>
      <c r="M475" s="1" t="s">
        <v>3505</v>
      </c>
      <c r="N475" s="1" t="s">
        <v>3528</v>
      </c>
      <c r="O475" s="1" t="s">
        <v>3589</v>
      </c>
      <c r="P475" s="1">
        <v>12</v>
      </c>
      <c r="Q475" s="1" t="s">
        <v>2193</v>
      </c>
      <c r="R475" s="1" t="s">
        <v>65</v>
      </c>
      <c r="S475" s="1" t="s">
        <v>30</v>
      </c>
      <c r="T475" s="1" t="s">
        <v>66</v>
      </c>
      <c r="U475" s="3">
        <v>3</v>
      </c>
      <c r="V475" s="3">
        <v>4</v>
      </c>
      <c r="W475" s="1">
        <v>7</v>
      </c>
      <c r="X475" s="1" t="s">
        <v>2194</v>
      </c>
      <c r="Y475" s="1" t="s">
        <v>58</v>
      </c>
      <c r="Z475" s="1">
        <v>10</v>
      </c>
      <c r="AA475" s="1" t="s">
        <v>2195</v>
      </c>
      <c r="AB475" s="1" t="s">
        <v>2196</v>
      </c>
      <c r="AC475" s="1" t="s">
        <v>2197</v>
      </c>
      <c r="AD475" s="1">
        <v>1</v>
      </c>
    </row>
    <row r="476" spans="1:30" ht="22" customHeight="1">
      <c r="A476" s="1">
        <v>474</v>
      </c>
      <c r="B476" s="4" t="s">
        <v>4</v>
      </c>
      <c r="C476" s="11">
        <v>37</v>
      </c>
      <c r="D476" s="1">
        <v>8</v>
      </c>
      <c r="E476" s="1">
        <v>25</v>
      </c>
      <c r="F476" s="1">
        <v>10</v>
      </c>
      <c r="G476" s="1">
        <v>40</v>
      </c>
      <c r="H476" s="1" t="s">
        <v>112</v>
      </c>
      <c r="I476" s="1">
        <v>1</v>
      </c>
      <c r="K476" s="1" t="s">
        <v>164</v>
      </c>
      <c r="L476" s="1">
        <v>1</v>
      </c>
      <c r="M476" s="1" t="s">
        <v>3498</v>
      </c>
      <c r="N476" s="1" t="s">
        <v>3528</v>
      </c>
      <c r="O476" s="1" t="s">
        <v>3590</v>
      </c>
      <c r="P476" s="1">
        <v>5</v>
      </c>
      <c r="Q476" s="1" t="s">
        <v>1504</v>
      </c>
      <c r="R476" s="1" t="s">
        <v>65</v>
      </c>
      <c r="S476" s="1" t="s">
        <v>28</v>
      </c>
      <c r="T476" s="1" t="s">
        <v>66</v>
      </c>
      <c r="U476" s="3">
        <v>4</v>
      </c>
      <c r="V476" s="3">
        <v>3</v>
      </c>
      <c r="W476" s="1">
        <v>120</v>
      </c>
      <c r="X476" s="1" t="s">
        <v>2198</v>
      </c>
      <c r="Y476" s="1" t="s">
        <v>2102</v>
      </c>
      <c r="Z476" s="1">
        <v>9</v>
      </c>
      <c r="AA476" s="1" t="s">
        <v>69</v>
      </c>
      <c r="AB476" s="1" t="s">
        <v>2199</v>
      </c>
      <c r="AC476" s="1" t="s">
        <v>1653</v>
      </c>
      <c r="AD476" s="1">
        <v>0</v>
      </c>
    </row>
    <row r="477" spans="1:30" ht="22" customHeight="1">
      <c r="A477" s="1">
        <v>475</v>
      </c>
      <c r="B477" s="4" t="s">
        <v>3747</v>
      </c>
      <c r="C477" s="11">
        <v>36</v>
      </c>
      <c r="D477" s="1">
        <v>8</v>
      </c>
      <c r="E477" s="1">
        <v>60</v>
      </c>
      <c r="F477" s="1">
        <v>11</v>
      </c>
      <c r="G477" s="1">
        <v>7</v>
      </c>
      <c r="H477" s="1" t="s">
        <v>82</v>
      </c>
      <c r="I477" s="1">
        <v>1</v>
      </c>
      <c r="K477" s="1" t="s">
        <v>164</v>
      </c>
      <c r="L477" s="1">
        <v>1</v>
      </c>
      <c r="M477" s="1" t="s">
        <v>3502</v>
      </c>
      <c r="N477" s="1" t="s">
        <v>3528</v>
      </c>
      <c r="O477" s="1" t="s">
        <v>3586</v>
      </c>
      <c r="P477" s="1">
        <v>10</v>
      </c>
      <c r="R477" s="1" t="s">
        <v>77</v>
      </c>
      <c r="S477" s="1" t="s">
        <v>30</v>
      </c>
      <c r="T477" s="1" t="s">
        <v>66</v>
      </c>
      <c r="U477" s="3">
        <v>4</v>
      </c>
      <c r="V477" s="3">
        <v>16</v>
      </c>
      <c r="W477" s="1">
        <v>30</v>
      </c>
      <c r="X477" s="1" t="s">
        <v>2200</v>
      </c>
      <c r="Y477" s="1" t="s">
        <v>2201</v>
      </c>
      <c r="Z477" s="1">
        <v>8</v>
      </c>
      <c r="AA477" s="1" t="s">
        <v>2202</v>
      </c>
      <c r="AD477" s="1">
        <v>0</v>
      </c>
    </row>
    <row r="478" spans="1:30" ht="22" customHeight="1">
      <c r="A478" s="1">
        <v>476</v>
      </c>
      <c r="B478" s="4" t="s">
        <v>3750</v>
      </c>
      <c r="C478" s="11">
        <v>36</v>
      </c>
      <c r="D478" s="1">
        <v>6</v>
      </c>
      <c r="E478" s="1">
        <v>30</v>
      </c>
      <c r="F478" s="1">
        <v>12</v>
      </c>
      <c r="G478" s="1">
        <v>25</v>
      </c>
      <c r="H478" s="1" t="s">
        <v>90</v>
      </c>
      <c r="I478" s="1">
        <v>0</v>
      </c>
      <c r="J478" s="1" t="s">
        <v>62</v>
      </c>
      <c r="K478" s="1" t="s">
        <v>3431</v>
      </c>
      <c r="L478" s="1">
        <v>1</v>
      </c>
      <c r="M478" s="1" t="s">
        <v>3499</v>
      </c>
      <c r="N478" s="1" t="s">
        <v>3528</v>
      </c>
      <c r="O478" s="1" t="s">
        <v>3634</v>
      </c>
      <c r="P478" s="1">
        <v>5</v>
      </c>
      <c r="Q478" s="1" t="s">
        <v>2204</v>
      </c>
      <c r="R478" s="1" t="s">
        <v>77</v>
      </c>
      <c r="S478" s="1" t="s">
        <v>30</v>
      </c>
      <c r="T478" s="1" t="s">
        <v>66</v>
      </c>
      <c r="U478" s="3">
        <v>10</v>
      </c>
      <c r="V478" s="3">
        <v>6</v>
      </c>
      <c r="W478" s="1">
        <v>10</v>
      </c>
      <c r="X478" s="1" t="s">
        <v>2205</v>
      </c>
      <c r="Y478" s="1" t="s">
        <v>68</v>
      </c>
      <c r="Z478" s="1">
        <v>10</v>
      </c>
      <c r="AA478" s="1" t="s">
        <v>2206</v>
      </c>
      <c r="AB478" s="1" t="s">
        <v>2207</v>
      </c>
      <c r="AC478" s="1" t="s">
        <v>2208</v>
      </c>
      <c r="AD478" s="1">
        <v>0</v>
      </c>
    </row>
    <row r="479" spans="1:30" ht="22" customHeight="1">
      <c r="A479" s="1">
        <v>477</v>
      </c>
      <c r="B479" s="4" t="s">
        <v>3752</v>
      </c>
      <c r="C479" s="11">
        <v>27</v>
      </c>
      <c r="D479" s="1">
        <v>9</v>
      </c>
      <c r="E479" s="1">
        <v>0</v>
      </c>
      <c r="F479" s="1">
        <v>12</v>
      </c>
      <c r="G479" s="1">
        <v>6</v>
      </c>
      <c r="H479" s="1" t="s">
        <v>214</v>
      </c>
      <c r="I479" s="1">
        <v>1</v>
      </c>
      <c r="K479" s="1" t="s">
        <v>164</v>
      </c>
      <c r="L479" s="1">
        <v>1</v>
      </c>
      <c r="M479" s="1" t="s">
        <v>3495</v>
      </c>
      <c r="N479" s="1" t="s">
        <v>3528</v>
      </c>
      <c r="O479" s="1" t="s">
        <v>3584</v>
      </c>
      <c r="P479" s="1">
        <v>2</v>
      </c>
      <c r="Q479" s="1" t="s">
        <v>52</v>
      </c>
      <c r="R479" s="1" t="s">
        <v>53</v>
      </c>
      <c r="S479" s="1" t="s">
        <v>27</v>
      </c>
      <c r="T479" s="1" t="s">
        <v>66</v>
      </c>
      <c r="U479" s="3">
        <v>15</v>
      </c>
      <c r="V479" s="3">
        <v>30</v>
      </c>
      <c r="W479" s="1">
        <v>22</v>
      </c>
      <c r="X479" s="2" t="s">
        <v>2209</v>
      </c>
      <c r="Y479" s="1" t="s">
        <v>2210</v>
      </c>
      <c r="Z479" s="1">
        <v>10</v>
      </c>
      <c r="AA479" s="1" t="s">
        <v>2211</v>
      </c>
      <c r="AB479" s="1" t="s">
        <v>2207</v>
      </c>
      <c r="AC479" s="2" t="s">
        <v>2212</v>
      </c>
      <c r="AD479" s="1">
        <v>1</v>
      </c>
    </row>
    <row r="480" spans="1:30" ht="22" customHeight="1">
      <c r="A480" s="1">
        <v>478</v>
      </c>
      <c r="B480" s="4" t="s">
        <v>3752</v>
      </c>
      <c r="D480" s="1">
        <v>6</v>
      </c>
      <c r="E480" s="1">
        <v>30</v>
      </c>
      <c r="F480" s="1">
        <v>10</v>
      </c>
      <c r="G480" s="1">
        <v>15</v>
      </c>
      <c r="H480" s="1" t="s">
        <v>90</v>
      </c>
      <c r="I480" s="1">
        <v>0</v>
      </c>
      <c r="J480" s="1" t="s">
        <v>62</v>
      </c>
      <c r="K480" s="1" t="s">
        <v>3431</v>
      </c>
      <c r="L480" s="1">
        <v>1</v>
      </c>
      <c r="M480" s="1" t="s">
        <v>3502</v>
      </c>
      <c r="N480" s="1" t="s">
        <v>3528</v>
      </c>
      <c r="O480" s="1" t="s">
        <v>3586</v>
      </c>
      <c r="P480" s="1">
        <v>0</v>
      </c>
      <c r="Q480" s="1" t="s">
        <v>320</v>
      </c>
      <c r="R480" s="1" t="s">
        <v>53</v>
      </c>
      <c r="S480" s="1" t="s">
        <v>30</v>
      </c>
      <c r="T480" s="1" t="s">
        <v>54</v>
      </c>
      <c r="U480" s="3">
        <v>4</v>
      </c>
      <c r="V480" s="3">
        <v>4</v>
      </c>
      <c r="W480" s="1">
        <v>2</v>
      </c>
      <c r="X480" s="1" t="s">
        <v>2213</v>
      </c>
      <c r="Y480" s="1" t="s">
        <v>68</v>
      </c>
      <c r="Z480" s="1">
        <v>10</v>
      </c>
      <c r="AA480" s="1" t="s">
        <v>2214</v>
      </c>
      <c r="AD480" s="1">
        <v>1</v>
      </c>
    </row>
    <row r="481" spans="1:30" ht="22" customHeight="1">
      <c r="A481" s="1">
        <v>479</v>
      </c>
      <c r="B481" s="4" t="s">
        <v>3753</v>
      </c>
      <c r="C481" s="11">
        <v>38</v>
      </c>
      <c r="D481" s="1">
        <v>7</v>
      </c>
      <c r="E481" s="1">
        <v>40</v>
      </c>
      <c r="F481" s="1">
        <v>8</v>
      </c>
      <c r="G481" s="1">
        <v>15</v>
      </c>
      <c r="H481" s="1" t="s">
        <v>82</v>
      </c>
      <c r="I481" s="1">
        <v>1</v>
      </c>
      <c r="K481" s="1" t="s">
        <v>164</v>
      </c>
      <c r="L481" s="1">
        <v>1</v>
      </c>
      <c r="M481" s="1" t="s">
        <v>3502</v>
      </c>
      <c r="N481" s="1" t="s">
        <v>3568</v>
      </c>
      <c r="O481" s="1" t="s">
        <v>3604</v>
      </c>
      <c r="P481" s="1">
        <v>10</v>
      </c>
      <c r="Q481" s="1" t="s">
        <v>2216</v>
      </c>
      <c r="R481" s="1" t="s">
        <v>77</v>
      </c>
      <c r="S481" s="1" t="s">
        <v>28</v>
      </c>
      <c r="T481" s="1" t="s">
        <v>54</v>
      </c>
      <c r="U481" s="3">
        <v>2</v>
      </c>
      <c r="V481" s="3">
        <v>6</v>
      </c>
      <c r="W481" s="1">
        <v>30</v>
      </c>
      <c r="X481" s="1" t="s">
        <v>2217</v>
      </c>
      <c r="Y481" s="1" t="s">
        <v>68</v>
      </c>
      <c r="Z481" s="1">
        <v>5</v>
      </c>
      <c r="AA481" s="1" t="s">
        <v>2218</v>
      </c>
      <c r="AB481" s="1" t="s">
        <v>2219</v>
      </c>
      <c r="AC481" s="1" t="s">
        <v>107</v>
      </c>
      <c r="AD481" s="1">
        <v>1</v>
      </c>
    </row>
    <row r="482" spans="1:30" ht="22" customHeight="1">
      <c r="A482" s="1">
        <v>737</v>
      </c>
      <c r="B482" s="4" t="s">
        <v>0</v>
      </c>
      <c r="C482" s="11">
        <v>29</v>
      </c>
      <c r="D482" s="1">
        <v>7</v>
      </c>
      <c r="E482" s="1">
        <v>45</v>
      </c>
      <c r="F482" s="1">
        <v>9</v>
      </c>
      <c r="G482" s="1">
        <v>5</v>
      </c>
      <c r="H482" s="1" t="s">
        <v>61</v>
      </c>
      <c r="I482" s="1">
        <v>1</v>
      </c>
      <c r="K482" s="1" t="s">
        <v>164</v>
      </c>
      <c r="L482" s="1">
        <v>1</v>
      </c>
      <c r="M482" s="1" t="s">
        <v>3497</v>
      </c>
      <c r="N482" s="1" t="s">
        <v>3539</v>
      </c>
      <c r="O482" s="1" t="s">
        <v>3586</v>
      </c>
      <c r="P482" s="1">
        <v>1</v>
      </c>
      <c r="Q482" s="1" t="s">
        <v>3308</v>
      </c>
      <c r="R482" s="1" t="s">
        <v>150</v>
      </c>
      <c r="S482" s="1" t="s">
        <v>3738</v>
      </c>
      <c r="U482" s="3">
        <v>0</v>
      </c>
      <c r="Y482" s="1" t="s">
        <v>68</v>
      </c>
      <c r="Z482" s="1">
        <v>10</v>
      </c>
      <c r="AA482" s="1" t="s">
        <v>3309</v>
      </c>
      <c r="AB482" s="1" t="s">
        <v>3310</v>
      </c>
      <c r="AC482" s="1" t="s">
        <v>3311</v>
      </c>
      <c r="AD482" s="1">
        <v>1</v>
      </c>
    </row>
    <row r="483" spans="1:30" ht="22" customHeight="1">
      <c r="A483" s="1">
        <v>741</v>
      </c>
      <c r="B483" s="4" t="s">
        <v>4</v>
      </c>
      <c r="C483" s="11">
        <v>36</v>
      </c>
      <c r="D483" s="1">
        <v>6</v>
      </c>
      <c r="E483" s="1">
        <v>20</v>
      </c>
      <c r="F483" s="1">
        <v>9</v>
      </c>
      <c r="G483" s="1">
        <v>4</v>
      </c>
      <c r="H483" s="1" t="s">
        <v>61</v>
      </c>
      <c r="I483" s="1">
        <v>1</v>
      </c>
      <c r="K483" s="1" t="s">
        <v>164</v>
      </c>
      <c r="L483" s="1">
        <v>1</v>
      </c>
      <c r="M483" s="1" t="s">
        <v>3489</v>
      </c>
      <c r="N483" s="1" t="s">
        <v>3527</v>
      </c>
      <c r="O483" s="1" t="s">
        <v>3595</v>
      </c>
      <c r="P483" s="1">
        <v>10</v>
      </c>
      <c r="Q483" s="1" t="s">
        <v>3324</v>
      </c>
      <c r="R483" s="1" t="s">
        <v>77</v>
      </c>
      <c r="S483" s="1" t="s">
        <v>30</v>
      </c>
      <c r="T483" s="1" t="s">
        <v>54</v>
      </c>
      <c r="U483" s="3">
        <v>4</v>
      </c>
      <c r="V483" s="3">
        <v>2</v>
      </c>
      <c r="W483" s="1">
        <v>20</v>
      </c>
      <c r="X483" s="1" t="s">
        <v>3325</v>
      </c>
      <c r="Y483" s="1" t="s">
        <v>68</v>
      </c>
      <c r="Z483" s="1">
        <v>8</v>
      </c>
      <c r="AA483" s="1" t="s">
        <v>3326</v>
      </c>
      <c r="AB483" s="1" t="s">
        <v>2425</v>
      </c>
      <c r="AC483" s="1" t="s">
        <v>3327</v>
      </c>
      <c r="AD483" s="1">
        <v>1</v>
      </c>
    </row>
    <row r="484" spans="1:30" ht="22" customHeight="1">
      <c r="A484" s="1">
        <v>482</v>
      </c>
      <c r="B484" s="4" t="s">
        <v>0</v>
      </c>
      <c r="C484" s="11">
        <v>33</v>
      </c>
      <c r="D484" s="1">
        <v>8</v>
      </c>
      <c r="E484" s="1">
        <v>30</v>
      </c>
      <c r="F484" s="1">
        <v>12</v>
      </c>
      <c r="G484" s="1">
        <v>5</v>
      </c>
      <c r="H484" s="1" t="s">
        <v>112</v>
      </c>
      <c r="I484" s="1">
        <v>0</v>
      </c>
      <c r="J484" s="1" t="s">
        <v>48</v>
      </c>
      <c r="K484" s="1" t="s">
        <v>3433</v>
      </c>
      <c r="L484" s="1">
        <v>1</v>
      </c>
      <c r="M484" s="1" t="s">
        <v>3494</v>
      </c>
      <c r="N484" s="1" t="s">
        <v>3527</v>
      </c>
      <c r="O484" s="1" t="s">
        <v>3588</v>
      </c>
      <c r="P484" s="1">
        <v>7</v>
      </c>
      <c r="Q484" s="1" t="s">
        <v>249</v>
      </c>
      <c r="R484" s="1" t="s">
        <v>77</v>
      </c>
      <c r="S484" s="1" t="s">
        <v>3675</v>
      </c>
      <c r="T484" s="1" t="s">
        <v>66</v>
      </c>
      <c r="U484" s="3">
        <v>4</v>
      </c>
      <c r="V484" s="3">
        <v>6</v>
      </c>
      <c r="W484" s="1">
        <v>20</v>
      </c>
      <c r="X484" s="1" t="s">
        <v>2227</v>
      </c>
      <c r="Y484" s="1" t="s">
        <v>68</v>
      </c>
      <c r="Z484" s="1">
        <v>9</v>
      </c>
      <c r="AA484" s="1" t="s">
        <v>2228</v>
      </c>
      <c r="AB484" s="1" t="s">
        <v>2229</v>
      </c>
      <c r="AD484" s="1">
        <v>1</v>
      </c>
    </row>
    <row r="485" spans="1:30" ht="22" customHeight="1">
      <c r="A485" s="1">
        <v>483</v>
      </c>
      <c r="B485" s="4" t="s">
        <v>4</v>
      </c>
      <c r="C485" s="11">
        <v>38</v>
      </c>
      <c r="D485" s="1">
        <v>6</v>
      </c>
      <c r="E485" s="1">
        <v>100</v>
      </c>
      <c r="F485" s="1">
        <v>10</v>
      </c>
      <c r="G485" s="1">
        <v>8</v>
      </c>
      <c r="H485" s="1" t="s">
        <v>112</v>
      </c>
      <c r="I485" s="1">
        <v>1</v>
      </c>
      <c r="K485" s="1" t="s">
        <v>164</v>
      </c>
      <c r="L485" s="1">
        <v>1</v>
      </c>
      <c r="M485" s="1" t="s">
        <v>3502</v>
      </c>
      <c r="N485" s="1" t="s">
        <v>3528</v>
      </c>
      <c r="O485" s="1" t="s">
        <v>3586</v>
      </c>
      <c r="P485" s="1">
        <v>6</v>
      </c>
      <c r="Q485" s="1" t="s">
        <v>2230</v>
      </c>
      <c r="R485" s="1" t="s">
        <v>77</v>
      </c>
      <c r="S485" s="1" t="s">
        <v>30</v>
      </c>
      <c r="T485" s="1" t="s">
        <v>66</v>
      </c>
      <c r="U485" s="3">
        <v>1</v>
      </c>
      <c r="V485" s="3">
        <v>4</v>
      </c>
      <c r="W485" s="1">
        <v>12</v>
      </c>
      <c r="X485" s="1" t="s">
        <v>2231</v>
      </c>
      <c r="Y485" s="1" t="s">
        <v>58</v>
      </c>
      <c r="Z485" s="1">
        <v>10</v>
      </c>
      <c r="AA485" s="1" t="s">
        <v>2232</v>
      </c>
      <c r="AB485" s="2" t="s">
        <v>2233</v>
      </c>
      <c r="AD485" s="1">
        <v>0</v>
      </c>
    </row>
    <row r="486" spans="1:30" ht="22" customHeight="1">
      <c r="A486" s="1">
        <v>484</v>
      </c>
      <c r="B486" s="4" t="s">
        <v>0</v>
      </c>
      <c r="C486" s="11">
        <v>48</v>
      </c>
      <c r="D486" s="1">
        <v>6</v>
      </c>
      <c r="E486" s="1">
        <v>30</v>
      </c>
      <c r="F486" s="1">
        <v>8</v>
      </c>
      <c r="G486" s="1">
        <v>30</v>
      </c>
      <c r="H486" s="1" t="s">
        <v>124</v>
      </c>
      <c r="I486" s="1">
        <v>1</v>
      </c>
      <c r="K486" s="1" t="s">
        <v>164</v>
      </c>
      <c r="L486" s="1">
        <v>1</v>
      </c>
      <c r="M486" s="1" t="s">
        <v>3491</v>
      </c>
      <c r="N486" s="1" t="s">
        <v>3529</v>
      </c>
      <c r="O486" s="1" t="s">
        <v>3636</v>
      </c>
      <c r="P486" s="1">
        <v>15</v>
      </c>
      <c r="Q486" s="1" t="s">
        <v>2235</v>
      </c>
      <c r="R486" s="1" t="s">
        <v>53</v>
      </c>
      <c r="S486" s="1" t="s">
        <v>30</v>
      </c>
      <c r="T486" s="1" t="s">
        <v>54</v>
      </c>
      <c r="U486" s="3">
        <v>6</v>
      </c>
      <c r="V486" s="3">
        <v>5</v>
      </c>
      <c r="W486" s="1">
        <v>400</v>
      </c>
      <c r="X486" s="1" t="s">
        <v>2236</v>
      </c>
      <c r="Y486" s="1" t="s">
        <v>68</v>
      </c>
      <c r="Z486" s="1">
        <v>10</v>
      </c>
      <c r="AA486" s="1" t="s">
        <v>2237</v>
      </c>
      <c r="AB486" s="1" t="s">
        <v>2238</v>
      </c>
      <c r="AD486" s="1">
        <v>1</v>
      </c>
    </row>
    <row r="487" spans="1:30" ht="22" customHeight="1">
      <c r="A487" s="1">
        <v>2</v>
      </c>
      <c r="B487" s="4" t="s">
        <v>0</v>
      </c>
      <c r="C487" s="11">
        <v>32</v>
      </c>
      <c r="D487" s="1">
        <v>7</v>
      </c>
      <c r="E487" s="1">
        <v>45</v>
      </c>
      <c r="F487" s="1">
        <v>8</v>
      </c>
      <c r="G487" s="1">
        <v>2</v>
      </c>
      <c r="H487" s="1" t="s">
        <v>71</v>
      </c>
      <c r="I487" s="1">
        <v>0</v>
      </c>
      <c r="J487" s="1" t="s">
        <v>3779</v>
      </c>
      <c r="K487" s="1" t="s">
        <v>3430</v>
      </c>
      <c r="L487" s="1">
        <v>1</v>
      </c>
      <c r="M487" s="1" t="s">
        <v>3491</v>
      </c>
      <c r="N487" s="1" t="s">
        <v>3528</v>
      </c>
      <c r="O487" s="1" t="s">
        <v>3585</v>
      </c>
      <c r="P487" s="1">
        <v>3</v>
      </c>
      <c r="Q487" s="1" t="s">
        <v>76</v>
      </c>
      <c r="R487" s="1" t="s">
        <v>77</v>
      </c>
      <c r="S487" s="1" t="s">
        <v>27</v>
      </c>
      <c r="T487" s="1" t="s">
        <v>78</v>
      </c>
      <c r="U487" s="3">
        <v>20</v>
      </c>
      <c r="W487" s="1">
        <v>15</v>
      </c>
      <c r="X487" s="1" t="s">
        <v>79</v>
      </c>
      <c r="Y487" s="1" t="s">
        <v>68</v>
      </c>
      <c r="Z487" s="1">
        <v>8</v>
      </c>
      <c r="AA487" s="1" t="s">
        <v>80</v>
      </c>
      <c r="AB487" s="1" t="s">
        <v>81</v>
      </c>
    </row>
    <row r="488" spans="1:30" ht="22" customHeight="1">
      <c r="A488" s="1">
        <v>486</v>
      </c>
      <c r="B488" s="4" t="s">
        <v>0</v>
      </c>
      <c r="C488" s="11">
        <v>35</v>
      </c>
      <c r="D488" s="1">
        <v>6</v>
      </c>
      <c r="E488" s="1">
        <v>60</v>
      </c>
      <c r="F488" s="1">
        <v>14</v>
      </c>
      <c r="G488" s="1">
        <v>6</v>
      </c>
      <c r="H488" s="1" t="s">
        <v>95</v>
      </c>
      <c r="I488" s="1">
        <v>1</v>
      </c>
      <c r="K488" s="1" t="s">
        <v>164</v>
      </c>
      <c r="L488" s="1">
        <v>1</v>
      </c>
      <c r="M488" s="1" t="s">
        <v>3502</v>
      </c>
      <c r="N488" s="1" t="s">
        <v>3528</v>
      </c>
      <c r="O488" s="1" t="s">
        <v>3637</v>
      </c>
      <c r="P488" s="1">
        <v>10</v>
      </c>
      <c r="Q488" s="1" t="s">
        <v>2245</v>
      </c>
      <c r="R488" s="1" t="s">
        <v>53</v>
      </c>
      <c r="S488" s="1" t="s">
        <v>3679</v>
      </c>
      <c r="T488" s="1" t="s">
        <v>54</v>
      </c>
      <c r="U488" s="3">
        <v>10</v>
      </c>
      <c r="V488" s="3">
        <v>26</v>
      </c>
      <c r="W488" s="1">
        <v>22</v>
      </c>
      <c r="X488" s="1" t="s">
        <v>2246</v>
      </c>
      <c r="Y488" s="1" t="s">
        <v>58</v>
      </c>
      <c r="Z488" s="1">
        <v>10</v>
      </c>
      <c r="AA488" s="1" t="s">
        <v>2247</v>
      </c>
      <c r="AB488" s="1" t="s">
        <v>122</v>
      </c>
      <c r="AD488" s="1">
        <v>0</v>
      </c>
    </row>
    <row r="489" spans="1:30" ht="22" customHeight="1">
      <c r="A489" s="1">
        <v>487</v>
      </c>
      <c r="B489" s="4" t="s">
        <v>0</v>
      </c>
      <c r="C489" s="11">
        <v>61</v>
      </c>
      <c r="D489" s="1">
        <v>8</v>
      </c>
      <c r="E489" s="1">
        <v>0</v>
      </c>
      <c r="F489" s="1">
        <v>8</v>
      </c>
      <c r="G489" s="1">
        <v>10</v>
      </c>
      <c r="H489" s="1" t="s">
        <v>292</v>
      </c>
      <c r="I489" s="1">
        <v>0</v>
      </c>
      <c r="K489" s="1" t="s">
        <v>3479</v>
      </c>
      <c r="L489" s="1">
        <v>0</v>
      </c>
      <c r="M489" s="1" t="s">
        <v>164</v>
      </c>
      <c r="N489" s="1" t="s">
        <v>164</v>
      </c>
      <c r="O489" s="1" t="s">
        <v>164</v>
      </c>
      <c r="R489" s="1" t="s">
        <v>77</v>
      </c>
      <c r="S489" s="1" t="s">
        <v>28</v>
      </c>
      <c r="T489" s="1" t="s">
        <v>78</v>
      </c>
      <c r="U489" s="3">
        <v>14</v>
      </c>
      <c r="V489" s="3">
        <v>6</v>
      </c>
      <c r="W489" s="1">
        <v>20</v>
      </c>
      <c r="X489" s="1" t="s">
        <v>2250</v>
      </c>
      <c r="Y489" s="1" t="s">
        <v>58</v>
      </c>
      <c r="Z489" s="1">
        <v>9</v>
      </c>
      <c r="AA489" s="1" t="s">
        <v>2251</v>
      </c>
      <c r="AB489" s="1" t="s">
        <v>2252</v>
      </c>
      <c r="AC489" s="2" t="s">
        <v>2253</v>
      </c>
      <c r="AD489" s="1">
        <v>1</v>
      </c>
    </row>
    <row r="490" spans="1:30" ht="22" customHeight="1">
      <c r="A490" s="1">
        <v>488</v>
      </c>
      <c r="B490" s="4" t="s">
        <v>3747</v>
      </c>
      <c r="C490" s="11">
        <v>37</v>
      </c>
      <c r="D490" s="1">
        <v>6</v>
      </c>
      <c r="E490" s="1">
        <v>0</v>
      </c>
      <c r="F490" s="1">
        <v>12</v>
      </c>
      <c r="G490" s="1">
        <v>12</v>
      </c>
      <c r="H490" s="1" t="s">
        <v>178</v>
      </c>
      <c r="I490" s="1">
        <v>0</v>
      </c>
      <c r="J490" s="1" t="s">
        <v>48</v>
      </c>
      <c r="K490" s="1" t="s">
        <v>3430</v>
      </c>
      <c r="L490" s="1">
        <v>1</v>
      </c>
      <c r="M490" s="1" t="s">
        <v>3495</v>
      </c>
      <c r="N490" s="1" t="s">
        <v>3528</v>
      </c>
      <c r="O490" s="1" t="s">
        <v>3586</v>
      </c>
      <c r="P490" s="1">
        <v>10</v>
      </c>
      <c r="Q490" s="1" t="s">
        <v>2254</v>
      </c>
      <c r="R490" s="1" t="s">
        <v>53</v>
      </c>
      <c r="S490" s="1" t="s">
        <v>30</v>
      </c>
      <c r="T490" s="1" t="s">
        <v>66</v>
      </c>
      <c r="U490" s="3">
        <v>15</v>
      </c>
      <c r="V490" s="3">
        <v>5</v>
      </c>
      <c r="W490" s="1">
        <v>10</v>
      </c>
      <c r="X490" s="2" t="s">
        <v>2255</v>
      </c>
      <c r="Y490" s="1" t="s">
        <v>68</v>
      </c>
      <c r="Z490" s="1">
        <v>10</v>
      </c>
      <c r="AA490" s="1" t="s">
        <v>2256</v>
      </c>
      <c r="AB490" s="1" t="s">
        <v>2257</v>
      </c>
      <c r="AC490" s="1" t="s">
        <v>2258</v>
      </c>
      <c r="AD490" s="1">
        <v>1</v>
      </c>
    </row>
    <row r="491" spans="1:30" ht="22" customHeight="1">
      <c r="A491" s="1">
        <v>489</v>
      </c>
      <c r="B491" s="4" t="s">
        <v>3750</v>
      </c>
      <c r="C491" s="11">
        <v>37</v>
      </c>
      <c r="D491" s="1">
        <v>7</v>
      </c>
      <c r="E491" s="1">
        <v>45</v>
      </c>
      <c r="F491" s="1">
        <v>16</v>
      </c>
      <c r="G491" s="1">
        <v>6</v>
      </c>
      <c r="H491" s="1" t="s">
        <v>124</v>
      </c>
      <c r="I491" s="1">
        <v>1</v>
      </c>
      <c r="K491" s="1" t="s">
        <v>164</v>
      </c>
      <c r="L491" s="1">
        <v>1</v>
      </c>
      <c r="M491" s="1" t="s">
        <v>3502</v>
      </c>
      <c r="N491" s="1" t="s">
        <v>3528</v>
      </c>
      <c r="O491" s="1" t="s">
        <v>3586</v>
      </c>
      <c r="P491" s="1">
        <v>13</v>
      </c>
      <c r="Q491" s="1" t="s">
        <v>2259</v>
      </c>
      <c r="R491" s="1" t="s">
        <v>77</v>
      </c>
      <c r="S491" s="1" t="s">
        <v>30</v>
      </c>
      <c r="T491" s="1" t="s">
        <v>54</v>
      </c>
      <c r="U491" s="3">
        <v>3</v>
      </c>
      <c r="V491" s="3">
        <v>6</v>
      </c>
      <c r="W491" s="1">
        <v>6</v>
      </c>
      <c r="X491" s="1" t="s">
        <v>2260</v>
      </c>
      <c r="Y491" s="1" t="s">
        <v>68</v>
      </c>
      <c r="Z491" s="1">
        <v>7</v>
      </c>
      <c r="AA491" s="1" t="s">
        <v>2261</v>
      </c>
      <c r="AC491" s="2" t="s">
        <v>2262</v>
      </c>
      <c r="AD491" s="1">
        <v>1</v>
      </c>
    </row>
    <row r="492" spans="1:30" ht="22" customHeight="1">
      <c r="A492" s="1">
        <v>490</v>
      </c>
      <c r="B492" s="4" t="s">
        <v>3761</v>
      </c>
      <c r="C492" s="11">
        <v>30</v>
      </c>
      <c r="D492" s="1">
        <v>7</v>
      </c>
      <c r="E492" s="1">
        <v>80</v>
      </c>
      <c r="F492" s="1">
        <v>8</v>
      </c>
      <c r="G492" s="1">
        <v>8</v>
      </c>
      <c r="H492" s="1" t="s">
        <v>324</v>
      </c>
      <c r="I492" s="1">
        <v>1</v>
      </c>
      <c r="K492" s="1" t="s">
        <v>164</v>
      </c>
      <c r="L492" s="1">
        <v>1</v>
      </c>
      <c r="M492" s="1" t="s">
        <v>3505</v>
      </c>
      <c r="N492" s="1" t="s">
        <v>3528</v>
      </c>
      <c r="O492" s="1" t="s">
        <v>3638</v>
      </c>
      <c r="P492" s="1">
        <v>5</v>
      </c>
      <c r="Q492" s="1" t="s">
        <v>2264</v>
      </c>
      <c r="R492" s="1" t="s">
        <v>77</v>
      </c>
      <c r="S492" s="1" t="s">
        <v>29</v>
      </c>
      <c r="T492" s="1" t="s">
        <v>66</v>
      </c>
      <c r="U492" s="3">
        <v>4</v>
      </c>
      <c r="V492" s="3">
        <v>6</v>
      </c>
      <c r="W492" s="1">
        <v>66</v>
      </c>
      <c r="X492" s="2" t="s">
        <v>2265</v>
      </c>
      <c r="Y492" s="1" t="s">
        <v>68</v>
      </c>
      <c r="Z492" s="1">
        <v>9</v>
      </c>
      <c r="AA492" s="1" t="s">
        <v>2266</v>
      </c>
      <c r="AB492" s="1" t="s">
        <v>2267</v>
      </c>
      <c r="AC492" s="2" t="s">
        <v>2268</v>
      </c>
      <c r="AD492" s="1">
        <v>1</v>
      </c>
    </row>
    <row r="493" spans="1:30" ht="22" customHeight="1">
      <c r="A493" s="1">
        <v>491</v>
      </c>
      <c r="B493" s="4" t="s">
        <v>3747</v>
      </c>
      <c r="C493" s="11">
        <v>66</v>
      </c>
      <c r="D493" s="1">
        <v>5</v>
      </c>
      <c r="E493" s="1">
        <v>60</v>
      </c>
      <c r="F493" s="1">
        <v>8</v>
      </c>
      <c r="G493" s="1">
        <v>4</v>
      </c>
      <c r="H493" s="1" t="s">
        <v>124</v>
      </c>
      <c r="I493" s="1">
        <v>0</v>
      </c>
      <c r="J493" s="1" t="s">
        <v>3779</v>
      </c>
      <c r="K493" s="1" t="s">
        <v>3432</v>
      </c>
      <c r="L493" s="1">
        <v>1</v>
      </c>
      <c r="M493" s="1" t="s">
        <v>3493</v>
      </c>
      <c r="N493" s="1" t="s">
        <v>3528</v>
      </c>
      <c r="O493" s="1" t="s">
        <v>3611</v>
      </c>
      <c r="P493" s="1">
        <v>6</v>
      </c>
      <c r="Q493" s="1" t="s">
        <v>2269</v>
      </c>
      <c r="R493" s="1" t="s">
        <v>77</v>
      </c>
      <c r="S493" s="1" t="s">
        <v>28</v>
      </c>
      <c r="T493" s="1" t="s">
        <v>542</v>
      </c>
      <c r="U493" s="3">
        <v>4</v>
      </c>
      <c r="V493" s="3">
        <v>30</v>
      </c>
      <c r="W493" s="1">
        <v>60</v>
      </c>
      <c r="X493" s="1" t="s">
        <v>3414</v>
      </c>
      <c r="Y493" s="1" t="s">
        <v>2271</v>
      </c>
      <c r="Z493" s="1">
        <v>8</v>
      </c>
      <c r="AA493" s="1" t="s">
        <v>2272</v>
      </c>
      <c r="AB493" s="1" t="s">
        <v>2273</v>
      </c>
      <c r="AC493" s="1" t="s">
        <v>130</v>
      </c>
      <c r="AD493" s="1">
        <v>1</v>
      </c>
    </row>
    <row r="494" spans="1:30" ht="22" customHeight="1">
      <c r="A494" s="1">
        <v>492</v>
      </c>
      <c r="B494" s="4" t="s">
        <v>0</v>
      </c>
      <c r="C494" s="11">
        <v>41</v>
      </c>
      <c r="D494" s="1">
        <v>8</v>
      </c>
      <c r="E494" s="1">
        <v>35</v>
      </c>
      <c r="F494" s="1">
        <v>9</v>
      </c>
      <c r="G494" s="1">
        <v>10</v>
      </c>
      <c r="H494" s="1" t="s">
        <v>112</v>
      </c>
      <c r="I494" s="1">
        <v>1</v>
      </c>
      <c r="K494" s="1" t="s">
        <v>164</v>
      </c>
      <c r="L494" s="1">
        <v>1</v>
      </c>
      <c r="M494" s="1" t="s">
        <v>3504</v>
      </c>
      <c r="N494" s="1" t="s">
        <v>3529</v>
      </c>
      <c r="O494" s="1" t="s">
        <v>3586</v>
      </c>
      <c r="P494" s="1">
        <v>23</v>
      </c>
      <c r="Q494" s="1" t="s">
        <v>2274</v>
      </c>
      <c r="R494" s="1" t="s">
        <v>53</v>
      </c>
      <c r="S494" s="1" t="s">
        <v>30</v>
      </c>
      <c r="T494" s="1" t="s">
        <v>54</v>
      </c>
      <c r="U494" s="3">
        <v>10</v>
      </c>
      <c r="V494" s="3">
        <v>2</v>
      </c>
      <c r="W494" s="1">
        <v>8</v>
      </c>
      <c r="X494" s="1" t="s">
        <v>2275</v>
      </c>
      <c r="Y494" s="1" t="s">
        <v>58</v>
      </c>
      <c r="Z494" s="1">
        <v>8</v>
      </c>
      <c r="AA494" s="1" t="s">
        <v>2276</v>
      </c>
      <c r="AB494" s="1" t="s">
        <v>2277</v>
      </c>
      <c r="AC494" s="1" t="s">
        <v>2278</v>
      </c>
      <c r="AD494" s="1">
        <v>1</v>
      </c>
    </row>
    <row r="495" spans="1:30" ht="22" customHeight="1">
      <c r="A495" s="1">
        <v>493</v>
      </c>
      <c r="B495" s="4" t="s">
        <v>4</v>
      </c>
      <c r="C495" s="11">
        <v>49</v>
      </c>
      <c r="D495" s="1">
        <v>7</v>
      </c>
      <c r="E495" s="1">
        <v>0</v>
      </c>
      <c r="F495" s="1">
        <v>10</v>
      </c>
      <c r="G495" s="1">
        <v>30</v>
      </c>
      <c r="H495" s="1" t="s">
        <v>324</v>
      </c>
      <c r="I495" s="1">
        <v>1</v>
      </c>
      <c r="K495" s="1" t="s">
        <v>164</v>
      </c>
      <c r="L495" s="1">
        <v>1</v>
      </c>
      <c r="M495" s="1" t="s">
        <v>3496</v>
      </c>
      <c r="N495" s="1" t="s">
        <v>3533</v>
      </c>
      <c r="O495" s="1" t="s">
        <v>3587</v>
      </c>
      <c r="P495" s="1">
        <v>20</v>
      </c>
      <c r="Q495" s="1" t="s">
        <v>2279</v>
      </c>
      <c r="R495" s="1" t="s">
        <v>150</v>
      </c>
      <c r="S495" s="1" t="s">
        <v>27</v>
      </c>
      <c r="T495" s="1" t="s">
        <v>78</v>
      </c>
      <c r="U495" s="3">
        <v>6</v>
      </c>
      <c r="V495" s="3">
        <v>2</v>
      </c>
      <c r="W495" s="1">
        <v>16</v>
      </c>
      <c r="X495" s="1" t="s">
        <v>2280</v>
      </c>
      <c r="Y495" s="1" t="s">
        <v>68</v>
      </c>
      <c r="Z495" s="1">
        <v>9</v>
      </c>
      <c r="AA495" s="1" t="s">
        <v>2281</v>
      </c>
      <c r="AB495" s="1" t="s">
        <v>2282</v>
      </c>
      <c r="AC495" s="1" t="s">
        <v>2283</v>
      </c>
      <c r="AD495" s="1">
        <v>0</v>
      </c>
    </row>
    <row r="496" spans="1:30" ht="22" customHeight="1">
      <c r="A496" s="1">
        <v>494</v>
      </c>
      <c r="B496" s="4" t="s">
        <v>0</v>
      </c>
      <c r="C496" s="11">
        <v>30</v>
      </c>
      <c r="D496" s="1">
        <v>7</v>
      </c>
      <c r="E496" s="1">
        <v>0</v>
      </c>
      <c r="F496" s="1">
        <v>13</v>
      </c>
      <c r="G496" s="1">
        <v>6</v>
      </c>
      <c r="H496" s="1" t="s">
        <v>178</v>
      </c>
      <c r="I496" s="1">
        <v>0</v>
      </c>
      <c r="J496" s="1" t="s">
        <v>113</v>
      </c>
      <c r="K496" s="1" t="s">
        <v>3430</v>
      </c>
      <c r="L496" s="1">
        <v>0</v>
      </c>
      <c r="M496" s="1" t="s">
        <v>164</v>
      </c>
      <c r="N496" s="1" t="s">
        <v>164</v>
      </c>
      <c r="O496" s="1" t="s">
        <v>164</v>
      </c>
      <c r="R496" s="1" t="s">
        <v>53</v>
      </c>
      <c r="S496" s="1" t="s">
        <v>28</v>
      </c>
      <c r="T496" s="1" t="s">
        <v>78</v>
      </c>
      <c r="U496" s="3">
        <v>5</v>
      </c>
      <c r="V496" s="3">
        <v>2</v>
      </c>
      <c r="W496" s="1">
        <v>6</v>
      </c>
      <c r="X496" s="1" t="s">
        <v>2284</v>
      </c>
      <c r="Y496" s="1" t="s">
        <v>58</v>
      </c>
      <c r="Z496" s="1">
        <v>6</v>
      </c>
      <c r="AA496" s="1" t="s">
        <v>2285</v>
      </c>
      <c r="AB496" s="1" t="s">
        <v>2286</v>
      </c>
      <c r="AC496" s="1" t="s">
        <v>2287</v>
      </c>
      <c r="AD496" s="1">
        <v>1</v>
      </c>
    </row>
    <row r="497" spans="1:30" ht="22" customHeight="1">
      <c r="A497" s="1">
        <v>495</v>
      </c>
      <c r="B497" s="4" t="s">
        <v>3767</v>
      </c>
      <c r="C497" s="11">
        <v>38</v>
      </c>
      <c r="D497" s="1">
        <v>6</v>
      </c>
      <c r="E497" s="1">
        <v>30</v>
      </c>
      <c r="F497" s="1">
        <v>10</v>
      </c>
      <c r="G497" s="1">
        <v>20</v>
      </c>
      <c r="H497" s="1" t="s">
        <v>112</v>
      </c>
      <c r="I497" s="1">
        <v>1</v>
      </c>
      <c r="K497" s="1" t="s">
        <v>164</v>
      </c>
      <c r="L497" s="1">
        <v>1</v>
      </c>
      <c r="M497" s="1" t="s">
        <v>3504</v>
      </c>
      <c r="N497" s="1" t="s">
        <v>3531</v>
      </c>
      <c r="O497" s="1" t="s">
        <v>3590</v>
      </c>
      <c r="P497" s="1">
        <v>5</v>
      </c>
      <c r="Q497" s="1" t="s">
        <v>2288</v>
      </c>
      <c r="R497" s="1" t="s">
        <v>53</v>
      </c>
      <c r="S497" s="1" t="s">
        <v>27</v>
      </c>
      <c r="T497" s="1" t="s">
        <v>66</v>
      </c>
      <c r="U497" s="3">
        <v>13</v>
      </c>
      <c r="V497" s="3">
        <v>13</v>
      </c>
      <c r="W497" s="1">
        <v>500</v>
      </c>
      <c r="X497" s="1" t="s">
        <v>2289</v>
      </c>
      <c r="Y497" s="1" t="s">
        <v>58</v>
      </c>
      <c r="Z497" s="1">
        <v>8</v>
      </c>
      <c r="AA497" s="1" t="s">
        <v>2290</v>
      </c>
      <c r="AB497" s="1" t="s">
        <v>2291</v>
      </c>
      <c r="AC497" s="1" t="s">
        <v>2292</v>
      </c>
      <c r="AD497" s="1">
        <v>1</v>
      </c>
    </row>
    <row r="498" spans="1:30" ht="22" customHeight="1">
      <c r="A498" s="1">
        <v>496</v>
      </c>
      <c r="B498" s="4" t="s">
        <v>0</v>
      </c>
      <c r="C498" s="11">
        <v>58</v>
      </c>
      <c r="D498" s="1">
        <v>8</v>
      </c>
      <c r="E498" s="1">
        <v>60</v>
      </c>
      <c r="F498" s="1">
        <v>8</v>
      </c>
      <c r="G498" s="1">
        <v>5</v>
      </c>
      <c r="H498" s="1" t="s">
        <v>112</v>
      </c>
      <c r="I498" s="1">
        <v>1</v>
      </c>
      <c r="K498" s="1" t="s">
        <v>164</v>
      </c>
      <c r="L498" s="1">
        <v>1</v>
      </c>
      <c r="M498" s="1" t="s">
        <v>3498</v>
      </c>
      <c r="N498" s="1" t="s">
        <v>3527</v>
      </c>
      <c r="O498" s="1" t="s">
        <v>3586</v>
      </c>
      <c r="P498" s="1">
        <v>25</v>
      </c>
      <c r="Q498" s="1" t="s">
        <v>2293</v>
      </c>
      <c r="R498" s="1" t="s">
        <v>77</v>
      </c>
      <c r="S498" s="1" t="s">
        <v>28</v>
      </c>
      <c r="T498" s="1" t="s">
        <v>66</v>
      </c>
      <c r="U498" s="3">
        <v>21</v>
      </c>
      <c r="W498" s="1">
        <v>8</v>
      </c>
      <c r="X498" s="1" t="s">
        <v>2294</v>
      </c>
      <c r="Y498" s="1" t="s">
        <v>68</v>
      </c>
      <c r="Z498" s="1">
        <v>10</v>
      </c>
      <c r="AA498" s="1" t="s">
        <v>2295</v>
      </c>
      <c r="AB498" s="1" t="s">
        <v>2296</v>
      </c>
      <c r="AC498" s="1" t="s">
        <v>2297</v>
      </c>
      <c r="AD498" s="1">
        <v>1</v>
      </c>
    </row>
    <row r="499" spans="1:30" ht="22" customHeight="1">
      <c r="A499" s="1">
        <v>497</v>
      </c>
      <c r="B499" s="4" t="s">
        <v>4</v>
      </c>
      <c r="C499" s="11">
        <v>34</v>
      </c>
      <c r="D499" s="1">
        <v>5</v>
      </c>
      <c r="E499" s="1">
        <v>20</v>
      </c>
      <c r="F499" s="1">
        <v>12</v>
      </c>
      <c r="G499" s="1">
        <v>20</v>
      </c>
      <c r="H499" s="1" t="s">
        <v>82</v>
      </c>
      <c r="I499" s="1">
        <v>0</v>
      </c>
      <c r="K499" s="1" t="s">
        <v>3433</v>
      </c>
      <c r="L499" s="1">
        <v>1</v>
      </c>
      <c r="M499" s="1" t="s">
        <v>3502</v>
      </c>
      <c r="N499" s="1" t="s">
        <v>3570</v>
      </c>
      <c r="O499" s="1" t="s">
        <v>3602</v>
      </c>
      <c r="P499" s="1">
        <v>6</v>
      </c>
      <c r="Q499" s="1" t="s">
        <v>2300</v>
      </c>
      <c r="R499" s="1" t="s">
        <v>77</v>
      </c>
      <c r="S499" s="1" t="s">
        <v>3683</v>
      </c>
      <c r="T499" s="1" t="s">
        <v>54</v>
      </c>
      <c r="U499" s="3">
        <v>10</v>
      </c>
      <c r="V499" s="3">
        <v>2</v>
      </c>
      <c r="W499" s="1">
        <v>10</v>
      </c>
      <c r="X499" s="1" t="s">
        <v>2301</v>
      </c>
      <c r="Y499" s="1" t="s">
        <v>68</v>
      </c>
      <c r="Z499" s="1">
        <v>10</v>
      </c>
      <c r="AA499" s="1" t="s">
        <v>2302</v>
      </c>
      <c r="AB499" s="1" t="s">
        <v>2303</v>
      </c>
      <c r="AC499" s="1" t="s">
        <v>2304</v>
      </c>
    </row>
    <row r="500" spans="1:30" ht="22" customHeight="1">
      <c r="A500" s="1">
        <v>498</v>
      </c>
      <c r="B500" s="4" t="s">
        <v>0</v>
      </c>
      <c r="C500" s="11">
        <v>38</v>
      </c>
      <c r="D500" s="1">
        <v>9</v>
      </c>
      <c r="E500" s="1">
        <v>15</v>
      </c>
      <c r="F500" s="1">
        <v>8</v>
      </c>
      <c r="G500" s="1">
        <v>20</v>
      </c>
      <c r="H500" s="1" t="s">
        <v>214</v>
      </c>
      <c r="I500" s="1">
        <v>1</v>
      </c>
      <c r="K500" s="1" t="s">
        <v>164</v>
      </c>
      <c r="L500" s="1">
        <v>1</v>
      </c>
      <c r="M500" s="1" t="s">
        <v>3504</v>
      </c>
      <c r="N500" s="1" t="s">
        <v>3528</v>
      </c>
      <c r="O500" s="1" t="s">
        <v>3639</v>
      </c>
      <c r="P500" s="1">
        <v>7</v>
      </c>
      <c r="Q500" s="1" t="s">
        <v>2305</v>
      </c>
      <c r="R500" s="1" t="s">
        <v>77</v>
      </c>
      <c r="S500" s="1" t="s">
        <v>28</v>
      </c>
      <c r="T500" s="1" t="s">
        <v>78</v>
      </c>
      <c r="U500" s="3">
        <v>6</v>
      </c>
      <c r="V500" s="3">
        <v>6</v>
      </c>
      <c r="W500" s="1">
        <v>20</v>
      </c>
      <c r="X500" s="1" t="s">
        <v>2306</v>
      </c>
      <c r="Y500" s="1" t="s">
        <v>58</v>
      </c>
      <c r="Z500" s="1">
        <v>10</v>
      </c>
      <c r="AA500" s="1" t="s">
        <v>2307</v>
      </c>
      <c r="AB500" s="1" t="s">
        <v>395</v>
      </c>
      <c r="AC500" s="1" t="s">
        <v>2308</v>
      </c>
      <c r="AD500" s="1">
        <v>0</v>
      </c>
    </row>
    <row r="501" spans="1:30" ht="22" customHeight="1">
      <c r="A501" s="1">
        <v>499</v>
      </c>
      <c r="B501" s="4" t="s">
        <v>4</v>
      </c>
      <c r="C501" s="11">
        <v>30</v>
      </c>
      <c r="D501" s="1">
        <v>7</v>
      </c>
      <c r="E501" s="1">
        <v>50</v>
      </c>
      <c r="F501" s="1">
        <v>10</v>
      </c>
      <c r="G501" s="1">
        <v>5</v>
      </c>
      <c r="H501" s="1" t="s">
        <v>47</v>
      </c>
      <c r="I501" s="1">
        <v>1</v>
      </c>
      <c r="K501" s="1" t="s">
        <v>164</v>
      </c>
      <c r="L501" s="1">
        <v>1</v>
      </c>
      <c r="M501" s="1" t="s">
        <v>3499</v>
      </c>
      <c r="N501" s="1" t="s">
        <v>3527</v>
      </c>
      <c r="O501" s="1" t="s">
        <v>3586</v>
      </c>
      <c r="P501" s="1">
        <v>5</v>
      </c>
      <c r="Q501" s="1" t="s">
        <v>2309</v>
      </c>
      <c r="R501" s="1" t="s">
        <v>53</v>
      </c>
      <c r="S501" s="1" t="s">
        <v>30</v>
      </c>
      <c r="T501" s="1" t="s">
        <v>66</v>
      </c>
      <c r="U501" s="3">
        <v>6</v>
      </c>
      <c r="V501" s="3">
        <v>6</v>
      </c>
      <c r="W501" s="1">
        <v>7</v>
      </c>
      <c r="X501" s="1" t="s">
        <v>2310</v>
      </c>
      <c r="Y501" s="1" t="s">
        <v>334</v>
      </c>
      <c r="Z501" s="1">
        <v>10</v>
      </c>
      <c r="AA501" s="1" t="s">
        <v>2311</v>
      </c>
      <c r="AB501" s="1" t="s">
        <v>2312</v>
      </c>
      <c r="AC501" s="1" t="s">
        <v>107</v>
      </c>
      <c r="AD501" s="1">
        <v>1</v>
      </c>
    </row>
    <row r="502" spans="1:30" ht="22" customHeight="1">
      <c r="A502" s="1">
        <v>500</v>
      </c>
      <c r="B502" s="4" t="s">
        <v>3747</v>
      </c>
      <c r="C502" s="11">
        <v>30</v>
      </c>
      <c r="D502" s="1">
        <v>6</v>
      </c>
      <c r="E502" s="1">
        <v>15</v>
      </c>
      <c r="F502" s="1">
        <v>8</v>
      </c>
      <c r="G502" s="1">
        <v>1</v>
      </c>
      <c r="H502" s="1" t="s">
        <v>112</v>
      </c>
      <c r="I502" s="1">
        <v>0</v>
      </c>
      <c r="J502" s="1" t="s">
        <v>113</v>
      </c>
      <c r="K502" s="1" t="s">
        <v>3431</v>
      </c>
      <c r="L502" s="1">
        <v>1</v>
      </c>
      <c r="M502" s="1" t="s">
        <v>3499</v>
      </c>
      <c r="N502" s="1" t="s">
        <v>3528</v>
      </c>
      <c r="O502" s="1" t="s">
        <v>3590</v>
      </c>
      <c r="P502" s="1">
        <v>0</v>
      </c>
      <c r="Q502" s="1" t="s">
        <v>188</v>
      </c>
      <c r="R502" s="1" t="s">
        <v>53</v>
      </c>
      <c r="S502" s="1" t="s">
        <v>3723</v>
      </c>
      <c r="T502" s="1" t="s">
        <v>66</v>
      </c>
      <c r="U502" s="3">
        <v>4</v>
      </c>
      <c r="V502" s="3">
        <v>6</v>
      </c>
      <c r="W502" s="1">
        <v>60</v>
      </c>
      <c r="X502" s="1" t="s">
        <v>2314</v>
      </c>
      <c r="Y502" s="1" t="s">
        <v>68</v>
      </c>
      <c r="Z502" s="1">
        <v>10</v>
      </c>
      <c r="AA502" s="1" t="s">
        <v>2315</v>
      </c>
      <c r="AD502" s="1">
        <v>1</v>
      </c>
    </row>
    <row r="503" spans="1:30" ht="22" customHeight="1">
      <c r="A503" s="1">
        <v>501</v>
      </c>
      <c r="B503" s="4" t="s">
        <v>3750</v>
      </c>
      <c r="C503" s="11">
        <v>49</v>
      </c>
      <c r="D503" s="1">
        <v>8</v>
      </c>
      <c r="E503" s="1">
        <v>30</v>
      </c>
      <c r="F503" s="1">
        <v>9</v>
      </c>
      <c r="G503" s="1">
        <v>4</v>
      </c>
      <c r="H503" s="1" t="s">
        <v>82</v>
      </c>
      <c r="I503" s="1">
        <v>1</v>
      </c>
      <c r="K503" s="1" t="s">
        <v>164</v>
      </c>
      <c r="L503" s="1">
        <v>1</v>
      </c>
      <c r="M503" s="1" t="s">
        <v>3506</v>
      </c>
      <c r="N503" s="1" t="s">
        <v>3527</v>
      </c>
      <c r="O503" s="1" t="s">
        <v>3595</v>
      </c>
      <c r="P503" s="1">
        <v>23</v>
      </c>
      <c r="Q503" s="1" t="s">
        <v>2316</v>
      </c>
      <c r="R503" s="1" t="s">
        <v>150</v>
      </c>
      <c r="S503" s="1" t="s">
        <v>30</v>
      </c>
      <c r="T503" s="1" t="s">
        <v>54</v>
      </c>
      <c r="U503" s="3">
        <v>23</v>
      </c>
      <c r="V503" s="3">
        <v>2</v>
      </c>
      <c r="W503" s="1">
        <v>15</v>
      </c>
      <c r="X503" s="1" t="s">
        <v>2317</v>
      </c>
      <c r="Y503" s="1" t="s">
        <v>58</v>
      </c>
      <c r="Z503" s="1">
        <v>8</v>
      </c>
      <c r="AA503" s="1" t="s">
        <v>2318</v>
      </c>
      <c r="AB503" s="1" t="s">
        <v>2319</v>
      </c>
      <c r="AC503" s="1" t="s">
        <v>2320</v>
      </c>
      <c r="AD503" s="1">
        <v>0</v>
      </c>
    </row>
    <row r="504" spans="1:30" ht="22" customHeight="1">
      <c r="A504" s="1">
        <v>502</v>
      </c>
      <c r="B504" s="4" t="s">
        <v>1</v>
      </c>
      <c r="C504" s="11">
        <v>36</v>
      </c>
      <c r="D504" s="1">
        <v>7</v>
      </c>
      <c r="E504" s="1">
        <v>20</v>
      </c>
      <c r="F504" s="1">
        <v>10</v>
      </c>
      <c r="G504" s="1">
        <v>24</v>
      </c>
      <c r="H504" s="1" t="s">
        <v>95</v>
      </c>
      <c r="I504" s="1">
        <v>1</v>
      </c>
      <c r="K504" s="1" t="s">
        <v>164</v>
      </c>
      <c r="L504" s="1">
        <v>1</v>
      </c>
      <c r="M504" s="1" t="s">
        <v>3502</v>
      </c>
      <c r="N504" s="1" t="s">
        <v>3528</v>
      </c>
      <c r="O504" s="1" t="s">
        <v>3602</v>
      </c>
      <c r="P504" s="1">
        <v>10</v>
      </c>
      <c r="Q504" s="1" t="s">
        <v>2321</v>
      </c>
      <c r="R504" s="1" t="s">
        <v>77</v>
      </c>
      <c r="S504" s="1" t="s">
        <v>28</v>
      </c>
      <c r="T504" s="1" t="s">
        <v>66</v>
      </c>
      <c r="U504" s="3">
        <v>5</v>
      </c>
      <c r="V504" s="3">
        <v>1</v>
      </c>
      <c r="W504" s="1">
        <v>6</v>
      </c>
      <c r="X504" s="1" t="s">
        <v>2322</v>
      </c>
      <c r="Y504" s="1" t="s">
        <v>68</v>
      </c>
      <c r="Z504" s="1">
        <v>10</v>
      </c>
      <c r="AA504" s="1" t="s">
        <v>2323</v>
      </c>
      <c r="AB504" s="1" t="s">
        <v>2324</v>
      </c>
      <c r="AC504" s="1" t="s">
        <v>130</v>
      </c>
      <c r="AD504" s="1">
        <v>1</v>
      </c>
    </row>
    <row r="505" spans="1:30" ht="22" customHeight="1">
      <c r="A505" s="1">
        <v>101</v>
      </c>
      <c r="B505" s="4" t="s">
        <v>4</v>
      </c>
      <c r="C505" s="11">
        <v>33</v>
      </c>
      <c r="D505" s="1">
        <v>6</v>
      </c>
      <c r="E505" s="1">
        <v>2</v>
      </c>
      <c r="F505" s="1">
        <v>12</v>
      </c>
      <c r="G505" s="1">
        <v>3</v>
      </c>
      <c r="H505" s="1" t="s">
        <v>71</v>
      </c>
      <c r="I505" s="1">
        <v>0</v>
      </c>
      <c r="J505" s="1" t="s">
        <v>62</v>
      </c>
      <c r="K505" s="1" t="s">
        <v>3431</v>
      </c>
      <c r="L505" s="1">
        <v>1</v>
      </c>
      <c r="M505" s="1" t="s">
        <v>3505</v>
      </c>
      <c r="N505" s="1" t="s">
        <v>3531</v>
      </c>
      <c r="O505" s="1" t="s">
        <v>3584</v>
      </c>
      <c r="P505" s="1">
        <v>10</v>
      </c>
      <c r="Q505" s="1" t="s">
        <v>565</v>
      </c>
      <c r="R505" s="1" t="s">
        <v>77</v>
      </c>
      <c r="S505" s="1" t="s">
        <v>29</v>
      </c>
      <c r="T505" s="1" t="s">
        <v>78</v>
      </c>
      <c r="U505" s="3">
        <v>10</v>
      </c>
      <c r="V505" s="3">
        <v>5</v>
      </c>
      <c r="W505" s="1">
        <v>20</v>
      </c>
      <c r="X505" s="1" t="s">
        <v>566</v>
      </c>
      <c r="Y505" s="1" t="s">
        <v>68</v>
      </c>
      <c r="Z505" s="1">
        <v>8</v>
      </c>
      <c r="AA505" s="1" t="s">
        <v>567</v>
      </c>
      <c r="AB505" s="1" t="s">
        <v>568</v>
      </c>
      <c r="AC505" s="1" t="s">
        <v>569</v>
      </c>
    </row>
    <row r="506" spans="1:30" ht="22" customHeight="1">
      <c r="A506" s="1">
        <v>504</v>
      </c>
      <c r="B506" s="4" t="s">
        <v>3753</v>
      </c>
      <c r="C506" s="11">
        <v>33</v>
      </c>
      <c r="D506" s="1">
        <v>6</v>
      </c>
      <c r="E506" s="1">
        <v>60</v>
      </c>
      <c r="F506" s="1">
        <v>10</v>
      </c>
      <c r="G506" s="1">
        <v>6</v>
      </c>
      <c r="H506" s="1" t="s">
        <v>178</v>
      </c>
      <c r="I506" s="1">
        <v>1</v>
      </c>
      <c r="K506" s="1" t="s">
        <v>164</v>
      </c>
      <c r="L506" s="1">
        <v>1</v>
      </c>
      <c r="M506" s="1" t="s">
        <v>3502</v>
      </c>
      <c r="N506" s="1" t="s">
        <v>3528</v>
      </c>
      <c r="O506" s="1" t="s">
        <v>3586</v>
      </c>
      <c r="P506" s="1">
        <v>9</v>
      </c>
      <c r="Q506" s="1" t="s">
        <v>2329</v>
      </c>
      <c r="R506" s="1" t="s">
        <v>53</v>
      </c>
      <c r="S506" s="1" t="s">
        <v>30</v>
      </c>
      <c r="T506" s="1" t="s">
        <v>66</v>
      </c>
      <c r="U506" s="3">
        <v>5</v>
      </c>
      <c r="V506" s="3">
        <v>5</v>
      </c>
      <c r="W506" s="1">
        <v>5</v>
      </c>
      <c r="X506" s="1" t="s">
        <v>2330</v>
      </c>
      <c r="Y506" s="1" t="s">
        <v>68</v>
      </c>
      <c r="Z506" s="1">
        <v>10</v>
      </c>
      <c r="AA506" s="1" t="s">
        <v>2331</v>
      </c>
      <c r="AB506" s="1" t="s">
        <v>2332</v>
      </c>
      <c r="AC506" s="1" t="s">
        <v>2333</v>
      </c>
      <c r="AD506" s="1">
        <v>1</v>
      </c>
    </row>
    <row r="507" spans="1:30" ht="22" customHeight="1">
      <c r="A507" s="1">
        <v>505</v>
      </c>
      <c r="B507" s="4" t="s">
        <v>0</v>
      </c>
      <c r="C507" s="11">
        <v>32</v>
      </c>
      <c r="D507" s="1">
        <v>6</v>
      </c>
      <c r="E507" s="1">
        <v>2</v>
      </c>
      <c r="F507" s="1">
        <v>10</v>
      </c>
      <c r="G507" s="1">
        <v>10</v>
      </c>
      <c r="H507" s="1" t="s">
        <v>95</v>
      </c>
      <c r="I507" s="1">
        <v>1</v>
      </c>
      <c r="K507" s="1" t="s">
        <v>164</v>
      </c>
      <c r="L507" s="1">
        <v>1</v>
      </c>
      <c r="M507" s="1" t="s">
        <v>3497</v>
      </c>
      <c r="N507" s="1" t="s">
        <v>3528</v>
      </c>
      <c r="O507" s="1" t="s">
        <v>3586</v>
      </c>
      <c r="P507" s="1">
        <v>1</v>
      </c>
      <c r="Q507" s="1" t="s">
        <v>444</v>
      </c>
      <c r="R507" s="1" t="s">
        <v>77</v>
      </c>
      <c r="S507" s="1" t="s">
        <v>30</v>
      </c>
      <c r="T507" s="1" t="s">
        <v>54</v>
      </c>
      <c r="U507" s="3">
        <v>10</v>
      </c>
      <c r="V507" s="3">
        <v>3</v>
      </c>
      <c r="W507" s="1">
        <v>6</v>
      </c>
      <c r="X507" s="1" t="s">
        <v>2334</v>
      </c>
      <c r="Y507" s="1" t="s">
        <v>68</v>
      </c>
      <c r="Z507" s="1">
        <v>8</v>
      </c>
      <c r="AA507" s="1" t="s">
        <v>2335</v>
      </c>
      <c r="AB507" s="1" t="s">
        <v>2336</v>
      </c>
      <c r="AD507" s="1">
        <v>0</v>
      </c>
    </row>
    <row r="508" spans="1:30" ht="22" customHeight="1">
      <c r="A508" s="1">
        <v>113</v>
      </c>
      <c r="B508" s="4" t="s">
        <v>1</v>
      </c>
      <c r="C508" s="11">
        <v>28</v>
      </c>
      <c r="D508" s="1">
        <v>7</v>
      </c>
      <c r="E508" s="1">
        <v>150</v>
      </c>
      <c r="F508" s="1">
        <v>7</v>
      </c>
      <c r="G508" s="1">
        <v>8</v>
      </c>
      <c r="H508" s="1" t="s">
        <v>71</v>
      </c>
      <c r="I508" s="1">
        <v>1</v>
      </c>
      <c r="J508" s="1" t="s">
        <v>3779</v>
      </c>
      <c r="K508" s="1" t="s">
        <v>3433</v>
      </c>
      <c r="L508" s="1">
        <v>1</v>
      </c>
      <c r="M508" s="1" t="s">
        <v>3493</v>
      </c>
      <c r="N508" s="1" t="s">
        <v>3546</v>
      </c>
      <c r="O508" s="1" t="s">
        <v>3592</v>
      </c>
      <c r="P508" s="1">
        <v>3</v>
      </c>
      <c r="Q508" s="1" t="s">
        <v>627</v>
      </c>
      <c r="R508" s="1" t="s">
        <v>77</v>
      </c>
      <c r="S508" s="1" t="s">
        <v>30</v>
      </c>
      <c r="T508" s="1" t="s">
        <v>54</v>
      </c>
      <c r="U508" s="3">
        <v>4</v>
      </c>
      <c r="V508" s="3">
        <v>15</v>
      </c>
      <c r="W508" s="1">
        <v>30</v>
      </c>
      <c r="X508" s="2" t="s">
        <v>628</v>
      </c>
      <c r="Y508" s="1" t="s">
        <v>68</v>
      </c>
      <c r="Z508" s="1">
        <v>8</v>
      </c>
      <c r="AA508" s="1" t="s">
        <v>629</v>
      </c>
      <c r="AB508" s="1" t="s">
        <v>630</v>
      </c>
      <c r="AC508" s="2" t="s">
        <v>631</v>
      </c>
    </row>
    <row r="509" spans="1:30" ht="22" customHeight="1">
      <c r="A509" s="1">
        <v>507</v>
      </c>
      <c r="B509" s="4" t="s">
        <v>0</v>
      </c>
      <c r="C509" s="11">
        <v>40</v>
      </c>
      <c r="D509" s="1">
        <v>7</v>
      </c>
      <c r="E509" s="1">
        <v>0</v>
      </c>
      <c r="F509" s="1">
        <v>5</v>
      </c>
      <c r="G509" s="1">
        <v>8</v>
      </c>
      <c r="H509" s="1" t="s">
        <v>124</v>
      </c>
      <c r="I509" s="1">
        <v>0</v>
      </c>
      <c r="J509" s="1" t="s">
        <v>3780</v>
      </c>
      <c r="K509" s="1" t="s">
        <v>3480</v>
      </c>
      <c r="L509" s="1">
        <v>0</v>
      </c>
      <c r="M509" s="1" t="s">
        <v>164</v>
      </c>
      <c r="N509" s="1" t="s">
        <v>164</v>
      </c>
      <c r="O509" s="1" t="s">
        <v>164</v>
      </c>
      <c r="R509" s="1" t="s">
        <v>77</v>
      </c>
      <c r="S509" s="1" t="s">
        <v>3691</v>
      </c>
      <c r="T509" s="1" t="s">
        <v>66</v>
      </c>
      <c r="U509" s="3">
        <v>8</v>
      </c>
      <c r="V509" s="3">
        <v>16</v>
      </c>
      <c r="W509" s="1">
        <v>8</v>
      </c>
      <c r="X509" s="1" t="s">
        <v>2342</v>
      </c>
      <c r="Y509" s="1" t="s">
        <v>68</v>
      </c>
      <c r="Z509" s="1">
        <v>9</v>
      </c>
      <c r="AA509" s="1" t="s">
        <v>2343</v>
      </c>
      <c r="AB509" s="1" t="s">
        <v>2344</v>
      </c>
      <c r="AC509" s="1" t="s">
        <v>2345</v>
      </c>
      <c r="AD509" s="1">
        <v>1</v>
      </c>
    </row>
    <row r="510" spans="1:30" ht="22" customHeight="1">
      <c r="A510" s="1">
        <v>508</v>
      </c>
      <c r="B510" s="4" t="s">
        <v>0</v>
      </c>
      <c r="C510" s="11">
        <v>27</v>
      </c>
      <c r="D510" s="1">
        <v>7</v>
      </c>
      <c r="E510" s="1">
        <v>20</v>
      </c>
      <c r="F510" s="1">
        <v>5</v>
      </c>
      <c r="G510" s="1">
        <v>36</v>
      </c>
      <c r="H510" s="1" t="s">
        <v>324</v>
      </c>
      <c r="I510" s="1">
        <v>0</v>
      </c>
      <c r="J510" s="1" t="s">
        <v>3779</v>
      </c>
      <c r="K510" s="1" t="s">
        <v>3433</v>
      </c>
      <c r="L510" s="1">
        <v>1</v>
      </c>
      <c r="M510" s="1" t="s">
        <v>3504</v>
      </c>
      <c r="N510" s="1" t="s">
        <v>3531</v>
      </c>
      <c r="O510" s="1" t="s">
        <v>3587</v>
      </c>
      <c r="P510" s="1">
        <v>1</v>
      </c>
      <c r="Q510" s="1" t="s">
        <v>2346</v>
      </c>
      <c r="R510" s="1" t="s">
        <v>53</v>
      </c>
      <c r="S510" s="1" t="s">
        <v>3724</v>
      </c>
      <c r="T510" s="1" t="s">
        <v>66</v>
      </c>
      <c r="U510" s="3">
        <v>15</v>
      </c>
      <c r="V510" s="3">
        <v>15</v>
      </c>
      <c r="W510" s="1">
        <v>160</v>
      </c>
      <c r="X510" s="1" t="s">
        <v>2348</v>
      </c>
      <c r="Y510" s="1" t="s">
        <v>58</v>
      </c>
      <c r="Z510" s="1">
        <v>9</v>
      </c>
      <c r="AA510" s="1" t="s">
        <v>860</v>
      </c>
      <c r="AB510" s="1" t="s">
        <v>860</v>
      </c>
      <c r="AC510" s="1" t="s">
        <v>2349</v>
      </c>
      <c r="AD510" s="1">
        <v>1</v>
      </c>
    </row>
    <row r="511" spans="1:30" ht="22" customHeight="1">
      <c r="A511" s="1">
        <v>509</v>
      </c>
      <c r="B511" s="4" t="s">
        <v>1</v>
      </c>
      <c r="C511" s="11">
        <v>39</v>
      </c>
      <c r="D511" s="1">
        <v>7</v>
      </c>
      <c r="E511" s="1">
        <v>200</v>
      </c>
      <c r="F511" s="1">
        <v>12</v>
      </c>
      <c r="G511" s="1">
        <v>10</v>
      </c>
      <c r="H511" s="1" t="s">
        <v>324</v>
      </c>
      <c r="I511" s="1">
        <v>1</v>
      </c>
      <c r="K511" s="1" t="s">
        <v>164</v>
      </c>
      <c r="L511" s="1">
        <v>1</v>
      </c>
      <c r="M511" s="1" t="s">
        <v>3499</v>
      </c>
      <c r="N511" s="1" t="s">
        <v>3531</v>
      </c>
      <c r="O511" s="1" t="s">
        <v>3595</v>
      </c>
      <c r="P511" s="1">
        <v>5</v>
      </c>
      <c r="Q511" s="1" t="s">
        <v>2350</v>
      </c>
      <c r="R511" s="1" t="s">
        <v>65</v>
      </c>
      <c r="S511" s="1" t="s">
        <v>33</v>
      </c>
      <c r="U511" s="3">
        <v>0</v>
      </c>
      <c r="Y511" s="1" t="s">
        <v>68</v>
      </c>
      <c r="Z511" s="1">
        <v>10</v>
      </c>
      <c r="AA511" s="1" t="s">
        <v>2351</v>
      </c>
      <c r="AB511" s="1" t="s">
        <v>2352</v>
      </c>
      <c r="AC511" s="1" t="s">
        <v>2353</v>
      </c>
      <c r="AD511" s="1">
        <v>1</v>
      </c>
    </row>
    <row r="512" spans="1:30" ht="22" customHeight="1">
      <c r="A512" s="1">
        <v>510</v>
      </c>
      <c r="B512" s="4" t="s">
        <v>1</v>
      </c>
      <c r="C512" s="11">
        <v>56</v>
      </c>
      <c r="D512" s="1">
        <v>7</v>
      </c>
      <c r="E512" s="1">
        <v>45</v>
      </c>
      <c r="F512" s="1">
        <v>13</v>
      </c>
      <c r="G512" s="1">
        <v>1</v>
      </c>
      <c r="H512" s="1" t="s">
        <v>47</v>
      </c>
      <c r="I512" s="1">
        <v>0</v>
      </c>
      <c r="J512" s="1" t="s">
        <v>3779</v>
      </c>
      <c r="K512" s="1" t="s">
        <v>3432</v>
      </c>
      <c r="L512" s="1">
        <v>0</v>
      </c>
      <c r="M512" s="1" t="s">
        <v>164</v>
      </c>
      <c r="N512" s="1" t="s">
        <v>164</v>
      </c>
      <c r="O512" s="1" t="s">
        <v>164</v>
      </c>
      <c r="R512" s="1" t="s">
        <v>77</v>
      </c>
      <c r="S512" s="1" t="s">
        <v>26</v>
      </c>
      <c r="T512" s="1" t="s">
        <v>66</v>
      </c>
      <c r="U512" s="3">
        <v>6</v>
      </c>
      <c r="V512" s="3">
        <v>6</v>
      </c>
      <c r="W512" s="1">
        <v>5</v>
      </c>
      <c r="X512" s="1" t="s">
        <v>2354</v>
      </c>
      <c r="Y512" s="1" t="s">
        <v>68</v>
      </c>
      <c r="Z512" s="1">
        <v>10</v>
      </c>
      <c r="AA512" s="1" t="s">
        <v>2355</v>
      </c>
      <c r="AC512" s="1" t="s">
        <v>2356</v>
      </c>
      <c r="AD512" s="1">
        <v>0</v>
      </c>
    </row>
    <row r="513" spans="1:30" ht="22" customHeight="1">
      <c r="A513" s="1">
        <v>115</v>
      </c>
      <c r="B513" s="4" t="s">
        <v>3747</v>
      </c>
      <c r="C513" s="11">
        <v>38</v>
      </c>
      <c r="D513" s="1">
        <v>6</v>
      </c>
      <c r="E513" s="1">
        <v>120</v>
      </c>
      <c r="F513" s="1">
        <v>10</v>
      </c>
      <c r="G513" s="1">
        <v>0</v>
      </c>
      <c r="H513" s="1" t="s">
        <v>71</v>
      </c>
      <c r="I513" s="1">
        <v>0</v>
      </c>
      <c r="J513" s="1" t="s">
        <v>91</v>
      </c>
      <c r="K513" s="1" t="s">
        <v>3432</v>
      </c>
      <c r="L513" s="1">
        <v>1</v>
      </c>
      <c r="M513" s="1" t="s">
        <v>3489</v>
      </c>
      <c r="N513" s="1" t="s">
        <v>3527</v>
      </c>
      <c r="O513" s="1" t="s">
        <v>3611</v>
      </c>
      <c r="P513" s="1">
        <v>14</v>
      </c>
      <c r="Q513" s="1" t="s">
        <v>637</v>
      </c>
      <c r="R513" s="1" t="s">
        <v>77</v>
      </c>
      <c r="S513" s="1" t="s">
        <v>3684</v>
      </c>
      <c r="T513" s="1" t="s">
        <v>78</v>
      </c>
      <c r="U513" s="3">
        <v>6</v>
      </c>
      <c r="V513" s="3">
        <v>6</v>
      </c>
      <c r="W513" s="1">
        <v>15</v>
      </c>
      <c r="X513" s="1" t="s">
        <v>638</v>
      </c>
      <c r="Y513" s="1" t="s">
        <v>181</v>
      </c>
      <c r="Z513" s="1">
        <v>8</v>
      </c>
      <c r="AA513" s="1" t="s">
        <v>639</v>
      </c>
      <c r="AB513" s="1" t="s">
        <v>640</v>
      </c>
      <c r="AC513" s="1" t="s">
        <v>641</v>
      </c>
    </row>
    <row r="514" spans="1:30" ht="22" customHeight="1">
      <c r="A514" s="1">
        <v>512</v>
      </c>
      <c r="B514" s="4" t="s">
        <v>3751</v>
      </c>
      <c r="C514" s="11">
        <v>24</v>
      </c>
      <c r="D514" s="1">
        <v>7</v>
      </c>
      <c r="E514" s="1">
        <v>70</v>
      </c>
      <c r="F514" s="1">
        <v>6</v>
      </c>
      <c r="G514" s="1">
        <v>6</v>
      </c>
      <c r="H514" s="1" t="s">
        <v>124</v>
      </c>
      <c r="I514" s="1">
        <v>1</v>
      </c>
      <c r="K514" s="1" t="s">
        <v>164</v>
      </c>
      <c r="L514" s="1">
        <v>1</v>
      </c>
      <c r="M514" s="1" t="s">
        <v>3507</v>
      </c>
      <c r="N514" s="1" t="s">
        <v>3539</v>
      </c>
      <c r="O514" s="1" t="s">
        <v>3641</v>
      </c>
      <c r="P514" s="1">
        <v>3</v>
      </c>
      <c r="Q514" s="1" t="s">
        <v>2360</v>
      </c>
      <c r="R514" s="1" t="s">
        <v>53</v>
      </c>
      <c r="S514" s="1" t="s">
        <v>33</v>
      </c>
      <c r="U514" s="3">
        <v>0</v>
      </c>
      <c r="Y514" s="1" t="s">
        <v>334</v>
      </c>
      <c r="Z514" s="1">
        <v>10</v>
      </c>
      <c r="AA514" s="1" t="s">
        <v>2361</v>
      </c>
      <c r="AB514" s="1" t="s">
        <v>2362</v>
      </c>
      <c r="AC514" s="1" t="s">
        <v>2363</v>
      </c>
      <c r="AD514" s="1">
        <v>1</v>
      </c>
    </row>
    <row r="515" spans="1:30" ht="22" customHeight="1">
      <c r="A515" s="1">
        <v>513</v>
      </c>
      <c r="B515" s="4" t="s">
        <v>0</v>
      </c>
      <c r="C515" s="11">
        <v>37</v>
      </c>
      <c r="D515" s="1">
        <v>8</v>
      </c>
      <c r="E515" s="1">
        <v>0</v>
      </c>
      <c r="F515" s="1">
        <v>8</v>
      </c>
      <c r="G515" s="1">
        <v>4</v>
      </c>
      <c r="H515" s="1" t="s">
        <v>324</v>
      </c>
      <c r="I515" s="1">
        <v>0</v>
      </c>
      <c r="J515" s="1" t="s">
        <v>3779</v>
      </c>
      <c r="K515" s="1" t="s">
        <v>3431</v>
      </c>
      <c r="L515" s="1">
        <v>0</v>
      </c>
      <c r="M515" s="1" t="s">
        <v>164</v>
      </c>
      <c r="N515" s="1" t="s">
        <v>164</v>
      </c>
      <c r="O515" s="1" t="s">
        <v>164</v>
      </c>
      <c r="R515" s="1" t="s">
        <v>77</v>
      </c>
      <c r="S515" s="1" t="s">
        <v>3672</v>
      </c>
      <c r="T515" s="1" t="s">
        <v>66</v>
      </c>
      <c r="U515" s="3">
        <v>30</v>
      </c>
      <c r="V515" s="3">
        <v>20</v>
      </c>
      <c r="W515" s="1">
        <v>80</v>
      </c>
      <c r="X515" s="1" t="s">
        <v>2364</v>
      </c>
      <c r="Y515" s="1" t="s">
        <v>2365</v>
      </c>
      <c r="Z515" s="1">
        <v>10</v>
      </c>
      <c r="AA515" s="1" t="s">
        <v>2366</v>
      </c>
      <c r="AD515" s="1">
        <v>0</v>
      </c>
    </row>
    <row r="516" spans="1:30" ht="22" customHeight="1">
      <c r="A516" s="1">
        <v>514</v>
      </c>
      <c r="B516" s="4" t="s">
        <v>3</v>
      </c>
      <c r="C516" s="11">
        <v>26</v>
      </c>
      <c r="D516" s="1">
        <v>6</v>
      </c>
      <c r="E516" s="1">
        <v>2</v>
      </c>
      <c r="F516" s="1">
        <v>17</v>
      </c>
      <c r="G516" s="1">
        <v>50</v>
      </c>
      <c r="H516" s="1" t="s">
        <v>95</v>
      </c>
      <c r="I516" s="1">
        <v>1</v>
      </c>
      <c r="K516" s="1" t="s">
        <v>164</v>
      </c>
      <c r="L516" s="1">
        <v>0</v>
      </c>
      <c r="M516" s="1" t="s">
        <v>164</v>
      </c>
      <c r="N516" s="1" t="s">
        <v>164</v>
      </c>
      <c r="O516" s="1" t="s">
        <v>164</v>
      </c>
      <c r="R516" s="1" t="s">
        <v>77</v>
      </c>
      <c r="S516" s="1" t="s">
        <v>27</v>
      </c>
      <c r="T516" s="1" t="s">
        <v>54</v>
      </c>
      <c r="U516" s="3">
        <v>5</v>
      </c>
      <c r="V516" s="3">
        <v>10</v>
      </c>
      <c r="W516" s="1">
        <v>50</v>
      </c>
      <c r="X516" s="1" t="s">
        <v>2367</v>
      </c>
      <c r="Y516" s="1" t="s">
        <v>58</v>
      </c>
      <c r="Z516" s="1">
        <v>10</v>
      </c>
      <c r="AA516" s="1" t="s">
        <v>2368</v>
      </c>
      <c r="AB516" s="1" t="s">
        <v>2369</v>
      </c>
      <c r="AD516" s="1">
        <v>1</v>
      </c>
    </row>
    <row r="517" spans="1:30" ht="22" customHeight="1">
      <c r="A517" s="1">
        <v>515</v>
      </c>
      <c r="B517" s="4" t="s">
        <v>0</v>
      </c>
      <c r="C517" s="11">
        <v>34</v>
      </c>
      <c r="D517" s="1">
        <v>7</v>
      </c>
      <c r="E517" s="1">
        <v>60</v>
      </c>
      <c r="F517" s="1">
        <v>9</v>
      </c>
      <c r="G517" s="1">
        <v>3</v>
      </c>
      <c r="H517" s="1" t="s">
        <v>90</v>
      </c>
      <c r="I517" s="1">
        <v>0</v>
      </c>
      <c r="J517" s="1" t="s">
        <v>3780</v>
      </c>
      <c r="K517" s="1" t="s">
        <v>3431</v>
      </c>
      <c r="L517" s="1">
        <v>0</v>
      </c>
      <c r="M517" s="1" t="s">
        <v>164</v>
      </c>
      <c r="N517" s="1" t="s">
        <v>164</v>
      </c>
      <c r="O517" s="1" t="s">
        <v>164</v>
      </c>
      <c r="R517" s="1" t="s">
        <v>77</v>
      </c>
      <c r="S517" s="1" t="s">
        <v>28</v>
      </c>
      <c r="T517" s="1" t="s">
        <v>78</v>
      </c>
      <c r="U517" s="3">
        <v>6</v>
      </c>
      <c r="V517" s="3">
        <v>6</v>
      </c>
      <c r="W517" s="1">
        <v>20</v>
      </c>
      <c r="X517" s="1" t="s">
        <v>2370</v>
      </c>
      <c r="Y517" s="1" t="s">
        <v>68</v>
      </c>
      <c r="Z517" s="1">
        <v>8</v>
      </c>
      <c r="AA517" s="1" t="s">
        <v>2371</v>
      </c>
      <c r="AB517" s="1" t="s">
        <v>2372</v>
      </c>
      <c r="AC517" s="1" t="s">
        <v>2373</v>
      </c>
      <c r="AD517" s="1">
        <v>1</v>
      </c>
    </row>
    <row r="518" spans="1:30" ht="22" customHeight="1">
      <c r="A518" s="1">
        <v>516</v>
      </c>
      <c r="B518" s="4" t="s">
        <v>4</v>
      </c>
      <c r="C518" s="11">
        <v>34</v>
      </c>
      <c r="D518" s="1">
        <v>6</v>
      </c>
      <c r="E518" s="1">
        <v>45</v>
      </c>
      <c r="F518" s="1">
        <v>12</v>
      </c>
      <c r="G518" s="1">
        <v>5</v>
      </c>
      <c r="H518" s="1" t="s">
        <v>124</v>
      </c>
      <c r="I518" s="1">
        <v>1</v>
      </c>
      <c r="K518" s="1" t="s">
        <v>164</v>
      </c>
      <c r="L518" s="1">
        <v>1</v>
      </c>
      <c r="M518" s="1" t="s">
        <v>3502</v>
      </c>
      <c r="N518" s="1" t="s">
        <v>3528</v>
      </c>
      <c r="O518" s="1" t="s">
        <v>3632</v>
      </c>
      <c r="P518" s="1">
        <v>15</v>
      </c>
      <c r="Q518" s="1" t="s">
        <v>2374</v>
      </c>
      <c r="R518" s="1" t="s">
        <v>150</v>
      </c>
      <c r="S518" s="1" t="s">
        <v>33</v>
      </c>
      <c r="U518" s="3">
        <v>0</v>
      </c>
      <c r="Y518" s="1" t="s">
        <v>68</v>
      </c>
      <c r="Z518" s="1">
        <v>10</v>
      </c>
      <c r="AA518" s="1" t="s">
        <v>2375</v>
      </c>
      <c r="AB518" s="1" t="s">
        <v>1110</v>
      </c>
      <c r="AC518" s="1" t="s">
        <v>2376</v>
      </c>
      <c r="AD518" s="1">
        <v>1</v>
      </c>
    </row>
    <row r="519" spans="1:30" ht="22" customHeight="1">
      <c r="A519" s="1">
        <v>517</v>
      </c>
      <c r="B519" s="4" t="s">
        <v>3747</v>
      </c>
      <c r="C519" s="11">
        <v>33</v>
      </c>
      <c r="D519" s="1">
        <v>6</v>
      </c>
      <c r="E519" s="1">
        <v>250</v>
      </c>
      <c r="F519" s="1">
        <v>14</v>
      </c>
      <c r="G519" s="1">
        <v>1</v>
      </c>
      <c r="H519" s="1" t="s">
        <v>292</v>
      </c>
      <c r="I519" s="1">
        <v>1</v>
      </c>
      <c r="K519" s="1" t="s">
        <v>164</v>
      </c>
      <c r="L519" s="1">
        <v>1</v>
      </c>
      <c r="M519" s="1" t="s">
        <v>3502</v>
      </c>
      <c r="N519" s="1" t="s">
        <v>3528</v>
      </c>
      <c r="O519" s="1" t="s">
        <v>3587</v>
      </c>
      <c r="P519" s="1">
        <v>10</v>
      </c>
      <c r="Q519" s="1" t="s">
        <v>2377</v>
      </c>
      <c r="R519" s="1" t="s">
        <v>1102</v>
      </c>
      <c r="S519" s="1" t="s">
        <v>29</v>
      </c>
      <c r="T519" s="1" t="s">
        <v>54</v>
      </c>
      <c r="U519" s="3">
        <v>3</v>
      </c>
      <c r="V519" s="3">
        <v>5</v>
      </c>
      <c r="W519" s="1">
        <v>14</v>
      </c>
      <c r="X519" s="1" t="s">
        <v>2378</v>
      </c>
      <c r="Y519" s="1" t="s">
        <v>2379</v>
      </c>
      <c r="Z519" s="1">
        <v>10</v>
      </c>
      <c r="AA519" s="1" t="s">
        <v>2380</v>
      </c>
      <c r="AD519" s="1">
        <v>1</v>
      </c>
    </row>
    <row r="520" spans="1:30" ht="22" customHeight="1">
      <c r="A520" s="1">
        <v>120</v>
      </c>
      <c r="B520" s="4" t="s">
        <v>3750</v>
      </c>
      <c r="C520" s="11">
        <v>46</v>
      </c>
      <c r="D520" s="1">
        <v>7</v>
      </c>
      <c r="E520" s="1">
        <v>50</v>
      </c>
      <c r="F520" s="1">
        <v>3</v>
      </c>
      <c r="G520" s="1">
        <v>20</v>
      </c>
      <c r="H520" s="1" t="s">
        <v>71</v>
      </c>
      <c r="I520" s="1">
        <v>1</v>
      </c>
      <c r="J520" s="1" t="s">
        <v>48</v>
      </c>
      <c r="K520" s="1" t="s">
        <v>3430</v>
      </c>
      <c r="L520" s="1">
        <v>1</v>
      </c>
      <c r="M520" s="1" t="s">
        <v>3502</v>
      </c>
      <c r="N520" s="1" t="s">
        <v>3527</v>
      </c>
      <c r="O520" s="1" t="s">
        <v>3604</v>
      </c>
      <c r="P520" s="1">
        <v>22</v>
      </c>
      <c r="Q520" s="1" t="s">
        <v>660</v>
      </c>
      <c r="R520" s="1" t="s">
        <v>77</v>
      </c>
      <c r="S520" s="1" t="s">
        <v>27</v>
      </c>
      <c r="T520" s="1" t="s">
        <v>66</v>
      </c>
      <c r="U520" s="3">
        <v>15</v>
      </c>
      <c r="V520" s="3">
        <v>20</v>
      </c>
      <c r="W520" s="1">
        <v>35</v>
      </c>
      <c r="X520" s="1" t="s">
        <v>661</v>
      </c>
      <c r="Y520" s="1" t="s">
        <v>68</v>
      </c>
      <c r="Z520" s="1">
        <v>9</v>
      </c>
      <c r="AA520" s="1" t="s">
        <v>662</v>
      </c>
      <c r="AB520" s="1" t="s">
        <v>663</v>
      </c>
    </row>
    <row r="521" spans="1:30" ht="22" customHeight="1">
      <c r="A521" s="1">
        <v>519</v>
      </c>
      <c r="B521" s="4" t="s">
        <v>3750</v>
      </c>
      <c r="C521" s="11">
        <v>35</v>
      </c>
      <c r="D521" s="1">
        <v>6</v>
      </c>
      <c r="E521" s="1">
        <v>50</v>
      </c>
      <c r="F521" s="1">
        <v>6</v>
      </c>
      <c r="G521" s="1">
        <v>4</v>
      </c>
      <c r="H521" s="1" t="s">
        <v>214</v>
      </c>
      <c r="I521" s="1">
        <v>0</v>
      </c>
      <c r="J521" s="1" t="s">
        <v>378</v>
      </c>
      <c r="K521" s="1" t="s">
        <v>3430</v>
      </c>
      <c r="L521" s="1">
        <v>1</v>
      </c>
      <c r="M521" s="1" t="s">
        <v>3499</v>
      </c>
      <c r="N521" s="1" t="s">
        <v>3529</v>
      </c>
      <c r="O521" s="1" t="s">
        <v>3590</v>
      </c>
      <c r="P521" s="1">
        <v>5</v>
      </c>
      <c r="Q521" s="1" t="s">
        <v>2384</v>
      </c>
      <c r="R521" s="1" t="s">
        <v>65</v>
      </c>
      <c r="S521" s="1" t="s">
        <v>30</v>
      </c>
      <c r="T521" s="1" t="s">
        <v>54</v>
      </c>
      <c r="U521" s="3">
        <v>2</v>
      </c>
      <c r="V521" s="3">
        <v>2</v>
      </c>
      <c r="W521" s="1">
        <v>2</v>
      </c>
      <c r="X521" s="1" t="s">
        <v>2385</v>
      </c>
      <c r="Y521" s="1" t="s">
        <v>68</v>
      </c>
      <c r="Z521" s="1">
        <v>8</v>
      </c>
      <c r="AA521" s="1" t="s">
        <v>2386</v>
      </c>
      <c r="AB521" s="1" t="s">
        <v>2387</v>
      </c>
      <c r="AC521" s="1" t="s">
        <v>2388</v>
      </c>
      <c r="AD521" s="1">
        <v>0</v>
      </c>
    </row>
    <row r="522" spans="1:30" ht="22" customHeight="1">
      <c r="A522" s="1">
        <v>520</v>
      </c>
      <c r="B522" s="4" t="s">
        <v>3750</v>
      </c>
      <c r="C522" s="11">
        <v>48</v>
      </c>
      <c r="D522" s="1">
        <v>8</v>
      </c>
      <c r="E522" s="1">
        <v>130</v>
      </c>
      <c r="F522" s="1">
        <v>6</v>
      </c>
      <c r="G522" s="1">
        <v>20</v>
      </c>
      <c r="H522" s="1" t="s">
        <v>82</v>
      </c>
      <c r="I522" s="1">
        <v>0</v>
      </c>
      <c r="J522" s="1" t="s">
        <v>3779</v>
      </c>
      <c r="K522" s="1" t="s">
        <v>3431</v>
      </c>
      <c r="L522" s="1">
        <v>1</v>
      </c>
      <c r="M522" s="1" t="s">
        <v>3506</v>
      </c>
      <c r="N522" s="1" t="s">
        <v>3529</v>
      </c>
      <c r="O522" s="1" t="s">
        <v>3611</v>
      </c>
      <c r="P522" s="1">
        <v>23</v>
      </c>
      <c r="Q522" s="1" t="s">
        <v>2389</v>
      </c>
      <c r="R522" s="1" t="s">
        <v>77</v>
      </c>
      <c r="S522" s="1" t="s">
        <v>30</v>
      </c>
      <c r="T522" s="1" t="s">
        <v>54</v>
      </c>
      <c r="U522" s="3">
        <v>3</v>
      </c>
      <c r="V522" s="3">
        <v>6</v>
      </c>
      <c r="W522" s="1">
        <v>10</v>
      </c>
      <c r="X522" s="1" t="s">
        <v>2390</v>
      </c>
      <c r="Y522" s="1" t="s">
        <v>68</v>
      </c>
      <c r="Z522" s="1">
        <v>8</v>
      </c>
      <c r="AA522" s="1" t="s">
        <v>2391</v>
      </c>
      <c r="AD522" s="1">
        <v>0</v>
      </c>
    </row>
    <row r="523" spans="1:30" ht="22" customHeight="1">
      <c r="A523" s="1">
        <v>521</v>
      </c>
      <c r="B523" s="4" t="s">
        <v>0</v>
      </c>
      <c r="C523" s="11">
        <v>35</v>
      </c>
      <c r="D523" s="1">
        <v>7</v>
      </c>
      <c r="E523" s="1">
        <v>30</v>
      </c>
      <c r="F523" s="1">
        <v>1</v>
      </c>
      <c r="G523" s="1">
        <v>15</v>
      </c>
      <c r="H523" s="1" t="s">
        <v>112</v>
      </c>
      <c r="I523" s="1">
        <v>1</v>
      </c>
      <c r="K523" s="1" t="s">
        <v>164</v>
      </c>
      <c r="L523" s="1">
        <v>1</v>
      </c>
      <c r="M523" s="1" t="s">
        <v>3491</v>
      </c>
      <c r="N523" s="1" t="s">
        <v>3527</v>
      </c>
      <c r="O523" s="1" t="s">
        <v>3586</v>
      </c>
      <c r="P523" s="1">
        <v>7</v>
      </c>
      <c r="Q523" s="1" t="s">
        <v>2392</v>
      </c>
      <c r="R523" s="1" t="s">
        <v>65</v>
      </c>
      <c r="S523" s="1" t="s">
        <v>3694</v>
      </c>
      <c r="T523" s="1" t="s">
        <v>54</v>
      </c>
      <c r="U523" s="3">
        <v>3</v>
      </c>
      <c r="V523" s="3">
        <v>4</v>
      </c>
      <c r="W523" s="1">
        <v>10</v>
      </c>
      <c r="X523" s="1" t="s">
        <v>2393</v>
      </c>
      <c r="Y523" s="1" t="s">
        <v>68</v>
      </c>
      <c r="Z523" s="1">
        <v>9</v>
      </c>
      <c r="AA523" s="1" t="s">
        <v>2394</v>
      </c>
      <c r="AB523" s="1" t="s">
        <v>2395</v>
      </c>
      <c r="AC523" s="1" t="s">
        <v>2396</v>
      </c>
      <c r="AD523" s="1">
        <v>1</v>
      </c>
    </row>
    <row r="524" spans="1:30" ht="22" customHeight="1">
      <c r="A524" s="1">
        <v>522</v>
      </c>
      <c r="B524" s="4" t="s">
        <v>0</v>
      </c>
      <c r="C524" s="11">
        <v>32</v>
      </c>
      <c r="D524" s="1">
        <v>4</v>
      </c>
      <c r="E524" s="1">
        <v>5</v>
      </c>
      <c r="F524" s="1">
        <v>12</v>
      </c>
      <c r="G524" s="1">
        <v>1</v>
      </c>
      <c r="H524" s="1" t="s">
        <v>324</v>
      </c>
      <c r="I524" s="1">
        <v>0</v>
      </c>
      <c r="J524" s="1" t="s">
        <v>62</v>
      </c>
      <c r="K524" s="1" t="s">
        <v>3431</v>
      </c>
      <c r="L524" s="1">
        <v>0</v>
      </c>
      <c r="M524" s="1" t="s">
        <v>164</v>
      </c>
      <c r="N524" s="1" t="s">
        <v>164</v>
      </c>
      <c r="O524" s="1" t="s">
        <v>164</v>
      </c>
      <c r="R524" s="1" t="s">
        <v>352</v>
      </c>
      <c r="S524" s="1" t="s">
        <v>28</v>
      </c>
      <c r="T524" s="1" t="s">
        <v>78</v>
      </c>
      <c r="U524" s="3">
        <v>10</v>
      </c>
      <c r="V524" s="3">
        <v>3</v>
      </c>
      <c r="W524" s="1">
        <v>100</v>
      </c>
      <c r="X524" s="1" t="s">
        <v>2397</v>
      </c>
      <c r="Y524" s="1" t="s">
        <v>2398</v>
      </c>
      <c r="Z524" s="1">
        <v>0</v>
      </c>
      <c r="AA524" s="1" t="s">
        <v>2399</v>
      </c>
      <c r="AB524" s="1" t="s">
        <v>2400</v>
      </c>
      <c r="AD524" s="1">
        <v>0</v>
      </c>
    </row>
    <row r="525" spans="1:30" ht="22" customHeight="1">
      <c r="A525" s="1">
        <v>523</v>
      </c>
      <c r="B525" s="4" t="s">
        <v>3753</v>
      </c>
      <c r="C525" s="11">
        <v>35</v>
      </c>
      <c r="D525" s="1">
        <v>6</v>
      </c>
      <c r="E525" s="1">
        <v>0</v>
      </c>
      <c r="F525" s="1">
        <v>2</v>
      </c>
      <c r="G525" s="1">
        <v>15</v>
      </c>
      <c r="H525" s="1" t="s">
        <v>214</v>
      </c>
      <c r="I525" s="1">
        <v>0</v>
      </c>
      <c r="J525" s="1" t="s">
        <v>3779</v>
      </c>
      <c r="K525" s="1" t="s">
        <v>3432</v>
      </c>
      <c r="L525" s="1">
        <v>1</v>
      </c>
      <c r="M525" s="1" t="s">
        <v>3498</v>
      </c>
      <c r="N525" s="1" t="s">
        <v>3527</v>
      </c>
      <c r="O525" s="1" t="s">
        <v>3591</v>
      </c>
      <c r="P525" s="1">
        <v>10</v>
      </c>
      <c r="Q525" s="1" t="s">
        <v>2401</v>
      </c>
      <c r="R525" s="1" t="s">
        <v>53</v>
      </c>
      <c r="S525" s="1" t="s">
        <v>3705</v>
      </c>
      <c r="T525" s="1" t="s">
        <v>66</v>
      </c>
      <c r="U525" s="3">
        <v>5</v>
      </c>
      <c r="V525" s="3">
        <v>20</v>
      </c>
      <c r="W525" s="1">
        <v>20</v>
      </c>
      <c r="X525" s="1" t="s">
        <v>2402</v>
      </c>
      <c r="Y525" s="1" t="s">
        <v>58</v>
      </c>
      <c r="Z525" s="1">
        <v>9</v>
      </c>
      <c r="AA525" s="1" t="s">
        <v>2403</v>
      </c>
      <c r="AC525" s="1" t="s">
        <v>2404</v>
      </c>
      <c r="AD525" s="1">
        <v>1</v>
      </c>
    </row>
    <row r="526" spans="1:30" ht="22" customHeight="1">
      <c r="A526" s="1">
        <v>524</v>
      </c>
      <c r="B526" s="4" t="s">
        <v>4</v>
      </c>
      <c r="C526" s="11">
        <v>38</v>
      </c>
      <c r="D526" s="1">
        <v>6</v>
      </c>
      <c r="E526" s="1">
        <v>0</v>
      </c>
      <c r="F526" s="1">
        <v>12</v>
      </c>
      <c r="G526" s="1">
        <v>10</v>
      </c>
      <c r="H526" s="1" t="s">
        <v>90</v>
      </c>
      <c r="I526" s="1">
        <v>0</v>
      </c>
      <c r="J526" s="1" t="s">
        <v>91</v>
      </c>
      <c r="K526" s="1" t="s">
        <v>3432</v>
      </c>
      <c r="L526" s="1">
        <v>1</v>
      </c>
      <c r="M526" s="1" t="s">
        <v>3492</v>
      </c>
      <c r="N526" s="1" t="s">
        <v>3528</v>
      </c>
      <c r="O526" s="1" t="s">
        <v>3592</v>
      </c>
      <c r="P526" s="1">
        <v>12</v>
      </c>
      <c r="Q526" s="1" t="s">
        <v>2405</v>
      </c>
      <c r="R526" s="1" t="s">
        <v>77</v>
      </c>
      <c r="S526" s="1" t="s">
        <v>3672</v>
      </c>
      <c r="T526" s="1" t="s">
        <v>78</v>
      </c>
      <c r="U526" s="3">
        <v>2</v>
      </c>
      <c r="V526" s="3">
        <v>6</v>
      </c>
      <c r="W526" s="1">
        <v>80</v>
      </c>
      <c r="X526" s="1" t="s">
        <v>2406</v>
      </c>
      <c r="Y526" s="1" t="s">
        <v>68</v>
      </c>
      <c r="Z526" s="1">
        <v>10</v>
      </c>
      <c r="AA526" s="1" t="s">
        <v>2407</v>
      </c>
      <c r="AB526" s="1" t="s">
        <v>2408</v>
      </c>
      <c r="AD526" s="1">
        <v>0</v>
      </c>
    </row>
    <row r="527" spans="1:30" ht="22" customHeight="1">
      <c r="A527" s="1">
        <v>525</v>
      </c>
      <c r="B527" s="4" t="s">
        <v>3753</v>
      </c>
      <c r="C527" s="11">
        <v>39</v>
      </c>
      <c r="D527" s="1">
        <v>7</v>
      </c>
      <c r="E527" s="1">
        <v>45</v>
      </c>
      <c r="F527" s="1">
        <v>5</v>
      </c>
      <c r="G527" s="1">
        <v>6</v>
      </c>
      <c r="H527" s="1" t="s">
        <v>324</v>
      </c>
      <c r="I527" s="1">
        <v>0</v>
      </c>
      <c r="J527" s="1" t="s">
        <v>48</v>
      </c>
      <c r="K527" s="1" t="s">
        <v>3432</v>
      </c>
      <c r="L527" s="1">
        <v>1</v>
      </c>
      <c r="M527" s="1" t="s">
        <v>3504</v>
      </c>
      <c r="N527" s="1" t="s">
        <v>3528</v>
      </c>
      <c r="O527" s="1" t="s">
        <v>3584</v>
      </c>
      <c r="P527" s="1">
        <v>8</v>
      </c>
      <c r="Q527" s="1" t="s">
        <v>2409</v>
      </c>
      <c r="R527" s="1" t="s">
        <v>77</v>
      </c>
      <c r="S527" s="1" t="s">
        <v>30</v>
      </c>
      <c r="T527" s="1" t="s">
        <v>66</v>
      </c>
      <c r="U527" s="3">
        <v>6</v>
      </c>
      <c r="V527" s="3">
        <v>2</v>
      </c>
      <c r="W527" s="1">
        <v>80</v>
      </c>
      <c r="X527" s="1" t="s">
        <v>2410</v>
      </c>
      <c r="Y527" s="1" t="s">
        <v>366</v>
      </c>
      <c r="Z527" s="1">
        <v>10</v>
      </c>
      <c r="AA527" s="1" t="s">
        <v>2411</v>
      </c>
      <c r="AB527" s="1" t="s">
        <v>2412</v>
      </c>
      <c r="AD527" s="1">
        <v>1</v>
      </c>
    </row>
    <row r="528" spans="1:30" ht="22" customHeight="1">
      <c r="A528" s="1">
        <v>526</v>
      </c>
      <c r="B528" s="4" t="s">
        <v>0</v>
      </c>
      <c r="D528" s="1">
        <v>7</v>
      </c>
      <c r="E528" s="1">
        <v>13</v>
      </c>
      <c r="F528" s="1">
        <v>10</v>
      </c>
      <c r="G528" s="1">
        <v>2</v>
      </c>
      <c r="H528" s="1" t="s">
        <v>214</v>
      </c>
      <c r="I528" s="1">
        <v>1</v>
      </c>
      <c r="K528" s="1" t="s">
        <v>164</v>
      </c>
      <c r="L528" s="1">
        <v>1</v>
      </c>
      <c r="M528" s="1" t="s">
        <v>3493</v>
      </c>
      <c r="N528" s="1" t="s">
        <v>3528</v>
      </c>
      <c r="O528" s="1" t="s">
        <v>3586</v>
      </c>
      <c r="P528" s="1">
        <v>2</v>
      </c>
      <c r="Q528" s="1" t="s">
        <v>2413</v>
      </c>
      <c r="R528" s="1" t="s">
        <v>53</v>
      </c>
      <c r="S528" s="1" t="s">
        <v>28</v>
      </c>
      <c r="T528" s="1" t="s">
        <v>78</v>
      </c>
      <c r="U528" s="3">
        <v>10</v>
      </c>
      <c r="V528" s="3">
        <v>15</v>
      </c>
      <c r="W528" s="1">
        <v>35</v>
      </c>
      <c r="X528" s="1" t="s">
        <v>2414</v>
      </c>
      <c r="Y528" s="1" t="s">
        <v>68</v>
      </c>
      <c r="Z528" s="1">
        <v>10</v>
      </c>
      <c r="AA528" s="1" t="s">
        <v>2415</v>
      </c>
      <c r="AD528" s="1">
        <v>0</v>
      </c>
    </row>
    <row r="529" spans="1:30" ht="22" customHeight="1">
      <c r="A529" s="1">
        <v>135</v>
      </c>
      <c r="B529" s="4" t="s">
        <v>3764</v>
      </c>
      <c r="C529" s="11">
        <v>27</v>
      </c>
      <c r="D529" s="1">
        <v>6</v>
      </c>
      <c r="E529" s="1">
        <v>60</v>
      </c>
      <c r="F529" s="1">
        <v>8</v>
      </c>
      <c r="G529" s="1">
        <v>3</v>
      </c>
      <c r="H529" s="1" t="s">
        <v>71</v>
      </c>
      <c r="I529" s="1">
        <v>1</v>
      </c>
      <c r="J529" s="1" t="s">
        <v>91</v>
      </c>
      <c r="K529" s="1" t="s">
        <v>3431</v>
      </c>
      <c r="L529" s="1">
        <v>1</v>
      </c>
      <c r="M529" s="1" t="s">
        <v>3502</v>
      </c>
      <c r="N529" s="1" t="s">
        <v>3547</v>
      </c>
      <c r="O529" s="1" t="s">
        <v>3613</v>
      </c>
      <c r="P529" s="1">
        <v>2</v>
      </c>
      <c r="Q529" s="1" t="s">
        <v>723</v>
      </c>
      <c r="R529" s="1" t="s">
        <v>53</v>
      </c>
      <c r="S529" s="1" t="s">
        <v>30</v>
      </c>
      <c r="T529" s="1" t="s">
        <v>54</v>
      </c>
      <c r="U529" s="3">
        <v>3</v>
      </c>
      <c r="V529" s="3">
        <v>4</v>
      </c>
      <c r="W529" s="1">
        <v>3</v>
      </c>
      <c r="X529" s="1" t="s">
        <v>724</v>
      </c>
      <c r="Y529" s="1" t="s">
        <v>58</v>
      </c>
      <c r="Z529" s="1">
        <v>10</v>
      </c>
      <c r="AA529" s="1" t="s">
        <v>725</v>
      </c>
    </row>
    <row r="530" spans="1:30" ht="22" customHeight="1">
      <c r="A530" s="1">
        <v>528</v>
      </c>
      <c r="B530" s="4" t="s">
        <v>0</v>
      </c>
      <c r="C530" s="11">
        <v>24</v>
      </c>
      <c r="D530" s="1">
        <v>7</v>
      </c>
      <c r="E530" s="1">
        <v>30</v>
      </c>
      <c r="F530" s="1">
        <v>9</v>
      </c>
      <c r="G530" s="1">
        <v>2</v>
      </c>
      <c r="H530" s="1" t="s">
        <v>292</v>
      </c>
      <c r="I530" s="1">
        <v>0</v>
      </c>
      <c r="J530" s="1" t="s">
        <v>131</v>
      </c>
      <c r="K530" s="1" t="s">
        <v>3432</v>
      </c>
      <c r="L530" s="1">
        <v>1</v>
      </c>
      <c r="M530" s="1" t="s">
        <v>3502</v>
      </c>
      <c r="N530" s="1" t="s">
        <v>3539</v>
      </c>
      <c r="O530" s="1" t="s">
        <v>3586</v>
      </c>
      <c r="P530" s="1">
        <v>1</v>
      </c>
      <c r="Q530" s="1" t="s">
        <v>2421</v>
      </c>
      <c r="R530" s="1" t="s">
        <v>150</v>
      </c>
      <c r="S530" s="1" t="s">
        <v>3725</v>
      </c>
      <c r="T530" s="1" t="s">
        <v>66</v>
      </c>
      <c r="U530" s="3">
        <v>15</v>
      </c>
      <c r="V530" s="3">
        <v>6</v>
      </c>
      <c r="W530" s="1">
        <v>12</v>
      </c>
      <c r="X530" s="1" t="s">
        <v>2423</v>
      </c>
      <c r="Y530" s="1" t="s">
        <v>68</v>
      </c>
      <c r="Z530" s="1">
        <v>5</v>
      </c>
      <c r="AA530" s="1" t="s">
        <v>2424</v>
      </c>
      <c r="AB530" s="1" t="s">
        <v>2425</v>
      </c>
      <c r="AD530" s="1">
        <v>1</v>
      </c>
    </row>
    <row r="531" spans="1:30" ht="22" customHeight="1">
      <c r="A531" s="1">
        <v>136</v>
      </c>
      <c r="B531" s="4" t="s">
        <v>0</v>
      </c>
      <c r="C531" s="11">
        <v>27</v>
      </c>
      <c r="D531" s="1">
        <v>10</v>
      </c>
      <c r="E531" s="1">
        <v>30</v>
      </c>
      <c r="F531" s="1">
        <v>20</v>
      </c>
      <c r="G531" s="1">
        <v>3</v>
      </c>
      <c r="H531" s="1" t="s">
        <v>71</v>
      </c>
      <c r="I531" s="1">
        <v>1</v>
      </c>
      <c r="J531" s="1" t="s">
        <v>48</v>
      </c>
      <c r="K531" s="1" t="s">
        <v>3431</v>
      </c>
      <c r="L531" s="1">
        <v>0</v>
      </c>
      <c r="M531" s="1" t="s">
        <v>164</v>
      </c>
      <c r="N531" s="1" t="s">
        <v>164</v>
      </c>
      <c r="O531" s="1" t="s">
        <v>164</v>
      </c>
      <c r="R531" s="1" t="s">
        <v>77</v>
      </c>
      <c r="S531" s="1" t="s">
        <v>27</v>
      </c>
      <c r="T531" s="1" t="s">
        <v>66</v>
      </c>
      <c r="U531" s="3">
        <v>10</v>
      </c>
      <c r="V531" s="3">
        <v>10</v>
      </c>
      <c r="W531" s="1">
        <v>10</v>
      </c>
      <c r="X531" s="1" t="s">
        <v>726</v>
      </c>
      <c r="Y531" s="1" t="s">
        <v>334</v>
      </c>
      <c r="Z531" s="1">
        <v>9</v>
      </c>
      <c r="AA531" s="1" t="s">
        <v>727</v>
      </c>
      <c r="AC531" s="1" t="s">
        <v>728</v>
      </c>
    </row>
    <row r="532" spans="1:30" ht="22" customHeight="1">
      <c r="A532" s="1">
        <v>139</v>
      </c>
      <c r="B532" s="4" t="s">
        <v>0</v>
      </c>
      <c r="C532" s="11">
        <v>39</v>
      </c>
      <c r="D532" s="1">
        <v>6</v>
      </c>
      <c r="E532" s="1">
        <v>140</v>
      </c>
      <c r="F532" s="1">
        <v>12</v>
      </c>
      <c r="G532" s="1">
        <v>1</v>
      </c>
      <c r="H532" s="1" t="s">
        <v>71</v>
      </c>
      <c r="I532" s="1">
        <v>0</v>
      </c>
      <c r="J532" s="1" t="s">
        <v>48</v>
      </c>
      <c r="K532" s="1" t="s">
        <v>3430</v>
      </c>
      <c r="L532" s="1">
        <v>1</v>
      </c>
      <c r="M532" s="1" t="s">
        <v>3499</v>
      </c>
      <c r="N532" s="1" t="s">
        <v>3528</v>
      </c>
      <c r="O532" s="1" t="s">
        <v>3586</v>
      </c>
      <c r="P532" s="1">
        <v>1</v>
      </c>
      <c r="Q532" s="1" t="s">
        <v>741</v>
      </c>
      <c r="R532" s="1" t="s">
        <v>77</v>
      </c>
      <c r="S532" s="1" t="s">
        <v>28</v>
      </c>
      <c r="T532" s="1" t="s">
        <v>66</v>
      </c>
      <c r="U532" s="3">
        <v>10</v>
      </c>
      <c r="V532" s="3">
        <v>6</v>
      </c>
      <c r="W532" s="1">
        <v>20</v>
      </c>
      <c r="X532" s="1" t="s">
        <v>742</v>
      </c>
      <c r="Y532" s="1" t="s">
        <v>58</v>
      </c>
      <c r="Z532" s="1">
        <v>6</v>
      </c>
      <c r="AA532" s="1" t="s">
        <v>743</v>
      </c>
      <c r="AB532" s="1" t="s">
        <v>311</v>
      </c>
      <c r="AC532" s="1" t="s">
        <v>744</v>
      </c>
    </row>
    <row r="533" spans="1:30" ht="22" customHeight="1">
      <c r="A533" s="1">
        <v>531</v>
      </c>
      <c r="B533" s="4" t="s">
        <v>3747</v>
      </c>
      <c r="C533" s="11">
        <v>33</v>
      </c>
      <c r="D533" s="1">
        <v>7</v>
      </c>
      <c r="E533" s="1">
        <v>60</v>
      </c>
      <c r="F533" s="1">
        <v>6</v>
      </c>
      <c r="G533" s="1">
        <v>4</v>
      </c>
      <c r="H533" s="1" t="s">
        <v>90</v>
      </c>
      <c r="I533" s="1">
        <v>0</v>
      </c>
      <c r="J533" s="1" t="s">
        <v>91</v>
      </c>
      <c r="K533" s="1" t="s">
        <v>3432</v>
      </c>
      <c r="L533" s="1">
        <v>1</v>
      </c>
      <c r="M533" s="1" t="s">
        <v>3507</v>
      </c>
      <c r="N533" s="1" t="s">
        <v>3527</v>
      </c>
      <c r="O533" s="1" t="s">
        <v>3585</v>
      </c>
      <c r="P533" s="1">
        <v>5</v>
      </c>
      <c r="Q533" s="1" t="s">
        <v>2435</v>
      </c>
      <c r="R533" s="1" t="s">
        <v>77</v>
      </c>
      <c r="S533" s="1" t="s">
        <v>27</v>
      </c>
      <c r="T533" s="1" t="s">
        <v>66</v>
      </c>
      <c r="U533" s="3">
        <v>14</v>
      </c>
      <c r="V533" s="3">
        <v>2</v>
      </c>
      <c r="W533" s="1">
        <v>32</v>
      </c>
      <c r="X533" s="1" t="s">
        <v>2436</v>
      </c>
      <c r="Y533" s="1" t="s">
        <v>68</v>
      </c>
      <c r="Z533" s="1">
        <v>8</v>
      </c>
      <c r="AA533" s="1" t="s">
        <v>2437</v>
      </c>
      <c r="AB533" s="1" t="s">
        <v>2438</v>
      </c>
      <c r="AC533" s="1" t="s">
        <v>2439</v>
      </c>
      <c r="AD533" s="1">
        <v>1</v>
      </c>
    </row>
    <row r="534" spans="1:30" ht="22" customHeight="1">
      <c r="A534" s="1">
        <v>532</v>
      </c>
      <c r="B534" s="4" t="s">
        <v>3750</v>
      </c>
      <c r="C534" s="11">
        <v>43</v>
      </c>
      <c r="D534" s="1">
        <v>7</v>
      </c>
      <c r="E534" s="1">
        <v>10</v>
      </c>
      <c r="F534" s="1">
        <v>6</v>
      </c>
      <c r="G534" s="1">
        <v>15</v>
      </c>
      <c r="H534" s="1" t="s">
        <v>214</v>
      </c>
      <c r="I534" s="1">
        <v>0</v>
      </c>
      <c r="J534" s="1" t="s">
        <v>91</v>
      </c>
      <c r="K534" s="1" t="s">
        <v>3431</v>
      </c>
      <c r="L534" s="1">
        <v>1</v>
      </c>
      <c r="M534" s="1" t="s">
        <v>3506</v>
      </c>
      <c r="N534" s="1" t="s">
        <v>3540</v>
      </c>
      <c r="O534" s="1" t="s">
        <v>3586</v>
      </c>
      <c r="P534" s="1">
        <v>17</v>
      </c>
      <c r="Q534" s="1" t="s">
        <v>2440</v>
      </c>
      <c r="R534" s="1" t="s">
        <v>77</v>
      </c>
      <c r="S534" s="1" t="s">
        <v>29</v>
      </c>
      <c r="T534" s="1" t="s">
        <v>66</v>
      </c>
      <c r="U534" s="3">
        <v>5</v>
      </c>
      <c r="V534" s="3">
        <v>5</v>
      </c>
      <c r="W534" s="1">
        <v>15</v>
      </c>
      <c r="X534" s="1" t="s">
        <v>2441</v>
      </c>
      <c r="Y534" s="1" t="s">
        <v>2442</v>
      </c>
      <c r="Z534" s="1">
        <v>7</v>
      </c>
      <c r="AA534" s="1" t="s">
        <v>2443</v>
      </c>
      <c r="AB534" s="1" t="s">
        <v>2444</v>
      </c>
      <c r="AC534" s="1" t="s">
        <v>2445</v>
      </c>
      <c r="AD534" s="1">
        <v>1</v>
      </c>
    </row>
    <row r="535" spans="1:30" ht="22" customHeight="1">
      <c r="A535" s="1">
        <v>533</v>
      </c>
      <c r="B535" s="4" t="s">
        <v>3750</v>
      </c>
      <c r="C535" s="11">
        <v>49</v>
      </c>
      <c r="D535" s="1">
        <v>8</v>
      </c>
      <c r="E535" s="1">
        <v>120</v>
      </c>
      <c r="F535" s="1">
        <v>10</v>
      </c>
      <c r="G535" s="1">
        <v>0</v>
      </c>
      <c r="H535" s="1" t="s">
        <v>82</v>
      </c>
      <c r="I535" s="1">
        <v>0</v>
      </c>
      <c r="J535" s="1" t="s">
        <v>62</v>
      </c>
      <c r="K535" s="1" t="s">
        <v>3431</v>
      </c>
      <c r="L535" s="1">
        <v>1</v>
      </c>
      <c r="M535" s="1" t="s">
        <v>3504</v>
      </c>
      <c r="N535" s="1" t="s">
        <v>3527</v>
      </c>
      <c r="O535" s="1" t="s">
        <v>3584</v>
      </c>
      <c r="P535" s="1">
        <v>8</v>
      </c>
      <c r="Q535" s="1" t="s">
        <v>2446</v>
      </c>
      <c r="R535" s="1" t="s">
        <v>65</v>
      </c>
      <c r="S535" s="1" t="s">
        <v>27</v>
      </c>
      <c r="T535" s="1" t="s">
        <v>78</v>
      </c>
      <c r="U535" s="3">
        <v>5</v>
      </c>
      <c r="V535" s="3">
        <v>5</v>
      </c>
      <c r="W535" s="1">
        <v>40</v>
      </c>
      <c r="X535" s="1" t="s">
        <v>2447</v>
      </c>
      <c r="Y535" s="1" t="s">
        <v>68</v>
      </c>
      <c r="Z535" s="1">
        <v>10</v>
      </c>
      <c r="AA535" s="1" t="s">
        <v>2448</v>
      </c>
      <c r="AB535" s="1" t="s">
        <v>2449</v>
      </c>
      <c r="AD535" s="1">
        <v>1</v>
      </c>
    </row>
    <row r="536" spans="1:30" ht="22" customHeight="1">
      <c r="A536" s="1">
        <v>534</v>
      </c>
      <c r="B536" s="4" t="s">
        <v>3762</v>
      </c>
      <c r="C536" s="11">
        <v>39</v>
      </c>
      <c r="D536" s="1">
        <v>7</v>
      </c>
      <c r="E536" s="1">
        <v>40</v>
      </c>
      <c r="F536" s="1">
        <v>12</v>
      </c>
      <c r="G536" s="1">
        <v>10</v>
      </c>
      <c r="H536" s="1" t="s">
        <v>124</v>
      </c>
      <c r="I536" s="1">
        <v>0</v>
      </c>
      <c r="J536" s="1" t="s">
        <v>48</v>
      </c>
      <c r="K536" s="1" t="s">
        <v>3431</v>
      </c>
      <c r="L536" s="1">
        <v>1</v>
      </c>
      <c r="M536" s="1" t="s">
        <v>3505</v>
      </c>
      <c r="N536" s="1" t="s">
        <v>3531</v>
      </c>
      <c r="O536" s="1" t="s">
        <v>3584</v>
      </c>
      <c r="P536" s="1">
        <v>8</v>
      </c>
      <c r="Q536" s="1" t="s">
        <v>2450</v>
      </c>
      <c r="R536" s="1" t="s">
        <v>65</v>
      </c>
      <c r="S536" s="1" t="s">
        <v>28</v>
      </c>
      <c r="T536" s="1" t="s">
        <v>66</v>
      </c>
      <c r="U536" s="3">
        <v>6</v>
      </c>
      <c r="V536" s="3">
        <v>5</v>
      </c>
      <c r="W536" s="1">
        <v>10</v>
      </c>
      <c r="X536" s="1" t="s">
        <v>2451</v>
      </c>
      <c r="Y536" s="1" t="s">
        <v>68</v>
      </c>
      <c r="Z536" s="1">
        <v>4</v>
      </c>
      <c r="AA536" s="1" t="s">
        <v>2452</v>
      </c>
      <c r="AB536" s="1" t="s">
        <v>2453</v>
      </c>
      <c r="AC536" s="2" t="s">
        <v>2454</v>
      </c>
      <c r="AD536" s="1">
        <v>0</v>
      </c>
    </row>
    <row r="537" spans="1:30" ht="22" customHeight="1">
      <c r="A537" s="1">
        <v>535</v>
      </c>
      <c r="B537" s="4" t="s">
        <v>0</v>
      </c>
      <c r="C537" s="11">
        <v>32</v>
      </c>
      <c r="D537" s="1">
        <v>7</v>
      </c>
      <c r="E537" s="1">
        <v>90</v>
      </c>
      <c r="F537" s="1">
        <v>9</v>
      </c>
      <c r="G537" s="1">
        <v>5</v>
      </c>
      <c r="H537" s="1" t="s">
        <v>112</v>
      </c>
      <c r="I537" s="1">
        <v>0</v>
      </c>
      <c r="J537" s="1" t="s">
        <v>48</v>
      </c>
      <c r="K537" s="1" t="s">
        <v>3433</v>
      </c>
      <c r="L537" s="1">
        <v>1</v>
      </c>
      <c r="M537" s="1" t="s">
        <v>3499</v>
      </c>
      <c r="N537" s="1" t="s">
        <v>3539</v>
      </c>
      <c r="O537" s="1" t="s">
        <v>3591</v>
      </c>
      <c r="P537" s="1">
        <v>10</v>
      </c>
      <c r="Q537" s="1" t="s">
        <v>2455</v>
      </c>
      <c r="R537" s="1" t="s">
        <v>77</v>
      </c>
      <c r="S537" s="1" t="s">
        <v>33</v>
      </c>
      <c r="U537" s="3">
        <v>0</v>
      </c>
      <c r="Y537" s="1" t="s">
        <v>68</v>
      </c>
      <c r="Z537" s="1">
        <v>10</v>
      </c>
      <c r="AA537" s="1" t="s">
        <v>2456</v>
      </c>
      <c r="AB537" s="1" t="s">
        <v>2457</v>
      </c>
      <c r="AD537" s="1">
        <v>0</v>
      </c>
    </row>
    <row r="538" spans="1:30" ht="22" customHeight="1">
      <c r="A538" s="1">
        <v>536</v>
      </c>
      <c r="B538" s="4" t="s">
        <v>3747</v>
      </c>
      <c r="C538" s="11">
        <v>42</v>
      </c>
      <c r="D538" s="1">
        <v>6</v>
      </c>
      <c r="E538" s="1">
        <v>120</v>
      </c>
      <c r="F538" s="1">
        <v>9</v>
      </c>
      <c r="G538" s="1">
        <v>7</v>
      </c>
      <c r="H538" s="1" t="s">
        <v>112</v>
      </c>
      <c r="I538" s="1">
        <v>1</v>
      </c>
      <c r="K538" s="1" t="s">
        <v>164</v>
      </c>
      <c r="L538" s="1">
        <v>1</v>
      </c>
      <c r="M538" s="1" t="s">
        <v>3507</v>
      </c>
      <c r="N538" s="1" t="s">
        <v>3533</v>
      </c>
      <c r="O538" s="1" t="s">
        <v>3635</v>
      </c>
      <c r="P538" s="1">
        <v>10</v>
      </c>
      <c r="R538" s="1" t="s">
        <v>77</v>
      </c>
      <c r="S538" s="1" t="s">
        <v>28</v>
      </c>
      <c r="T538" s="1" t="s">
        <v>66</v>
      </c>
      <c r="U538" s="3">
        <v>6</v>
      </c>
      <c r="V538" s="3">
        <v>5</v>
      </c>
      <c r="W538" s="1">
        <v>15</v>
      </c>
      <c r="X538" s="1" t="s">
        <v>2458</v>
      </c>
      <c r="Y538" s="1" t="s">
        <v>68</v>
      </c>
      <c r="Z538" s="1">
        <v>9</v>
      </c>
      <c r="AA538" s="1" t="s">
        <v>2459</v>
      </c>
      <c r="AB538" s="1" t="s">
        <v>2460</v>
      </c>
      <c r="AC538" s="1" t="s">
        <v>2461</v>
      </c>
      <c r="AD538" s="1">
        <v>1</v>
      </c>
    </row>
    <row r="539" spans="1:30" ht="22" customHeight="1">
      <c r="A539" s="1">
        <v>537</v>
      </c>
      <c r="B539" s="4" t="s">
        <v>0</v>
      </c>
      <c r="C539" s="11">
        <v>39</v>
      </c>
      <c r="D539" s="1">
        <v>7</v>
      </c>
      <c r="E539" s="1">
        <v>60</v>
      </c>
      <c r="F539" s="1">
        <v>7</v>
      </c>
      <c r="G539" s="1">
        <v>0</v>
      </c>
      <c r="H539" s="1" t="s">
        <v>82</v>
      </c>
      <c r="I539" s="1">
        <v>1</v>
      </c>
      <c r="K539" s="1" t="s">
        <v>164</v>
      </c>
      <c r="L539" s="1">
        <v>1</v>
      </c>
      <c r="M539" s="1" t="s">
        <v>3498</v>
      </c>
      <c r="N539" s="1" t="s">
        <v>3528</v>
      </c>
      <c r="O539" s="1" t="s">
        <v>3591</v>
      </c>
      <c r="P539" s="1">
        <v>1</v>
      </c>
      <c r="Q539" s="1" t="s">
        <v>2462</v>
      </c>
      <c r="R539" s="1" t="s">
        <v>65</v>
      </c>
      <c r="S539" s="1" t="s">
        <v>27</v>
      </c>
      <c r="T539" s="1" t="s">
        <v>151</v>
      </c>
      <c r="U539" s="3">
        <v>3</v>
      </c>
      <c r="V539" s="3">
        <v>5</v>
      </c>
      <c r="W539" s="1">
        <v>15</v>
      </c>
      <c r="X539" s="1" t="s">
        <v>2463</v>
      </c>
      <c r="Y539" s="1" t="s">
        <v>58</v>
      </c>
      <c r="Z539" s="1">
        <v>9</v>
      </c>
      <c r="AA539" s="1" t="s">
        <v>2464</v>
      </c>
      <c r="AB539" s="1" t="s">
        <v>2465</v>
      </c>
      <c r="AC539" s="1" t="s">
        <v>2466</v>
      </c>
      <c r="AD539" s="1">
        <v>1</v>
      </c>
    </row>
    <row r="540" spans="1:30" ht="22" customHeight="1">
      <c r="A540" s="1">
        <v>538</v>
      </c>
      <c r="B540" s="4" t="s">
        <v>3758</v>
      </c>
      <c r="C540" s="11">
        <v>39</v>
      </c>
      <c r="D540" s="1">
        <v>7</v>
      </c>
      <c r="E540" s="1">
        <v>0</v>
      </c>
      <c r="F540" s="1">
        <v>10</v>
      </c>
      <c r="G540" s="1">
        <v>5</v>
      </c>
      <c r="H540" s="1" t="s">
        <v>47</v>
      </c>
      <c r="I540" s="1">
        <v>0</v>
      </c>
      <c r="J540" s="1" t="s">
        <v>62</v>
      </c>
      <c r="K540" s="1" t="s">
        <v>3433</v>
      </c>
      <c r="L540" s="1">
        <v>0</v>
      </c>
      <c r="M540" s="1" t="s">
        <v>164</v>
      </c>
      <c r="N540" s="1" t="s">
        <v>164</v>
      </c>
      <c r="O540" s="1" t="s">
        <v>164</v>
      </c>
      <c r="R540" s="1" t="s">
        <v>77</v>
      </c>
      <c r="S540" s="1" t="s">
        <v>30</v>
      </c>
      <c r="T540" s="1" t="s">
        <v>66</v>
      </c>
      <c r="U540" s="3">
        <v>6</v>
      </c>
      <c r="V540" s="3">
        <v>6</v>
      </c>
      <c r="W540" s="1">
        <v>15</v>
      </c>
      <c r="X540" s="1" t="s">
        <v>2467</v>
      </c>
      <c r="Y540" s="1" t="s">
        <v>2468</v>
      </c>
      <c r="Z540" s="1">
        <v>10</v>
      </c>
      <c r="AA540" s="1" t="s">
        <v>2469</v>
      </c>
      <c r="AB540" s="1" t="s">
        <v>1565</v>
      </c>
      <c r="AD540" s="1">
        <v>0</v>
      </c>
    </row>
    <row r="541" spans="1:30" ht="22" customHeight="1">
      <c r="A541" s="1">
        <v>539</v>
      </c>
      <c r="B541" s="4" t="s">
        <v>0</v>
      </c>
      <c r="C541" s="11">
        <v>26</v>
      </c>
      <c r="D541" s="1">
        <v>8</v>
      </c>
      <c r="E541" s="1">
        <v>0</v>
      </c>
      <c r="F541" s="1">
        <v>15</v>
      </c>
      <c r="G541" s="1">
        <v>100</v>
      </c>
      <c r="H541" s="1" t="s">
        <v>90</v>
      </c>
      <c r="I541" s="1">
        <v>1</v>
      </c>
      <c r="K541" s="1" t="s">
        <v>164</v>
      </c>
      <c r="L541" s="1">
        <v>1</v>
      </c>
      <c r="M541" s="1" t="s">
        <v>2100</v>
      </c>
      <c r="N541" s="1" t="s">
        <v>3528</v>
      </c>
      <c r="O541" s="1" t="s">
        <v>3584</v>
      </c>
      <c r="P541" s="1">
        <v>1</v>
      </c>
      <c r="Q541" s="1" t="s">
        <v>52</v>
      </c>
      <c r="R541" s="1" t="s">
        <v>53</v>
      </c>
      <c r="S541" s="1" t="s">
        <v>3726</v>
      </c>
      <c r="T541" s="1" t="s">
        <v>54</v>
      </c>
      <c r="U541" s="3">
        <v>25</v>
      </c>
      <c r="V541" s="3">
        <v>10</v>
      </c>
      <c r="W541" s="1">
        <v>4</v>
      </c>
      <c r="X541" s="1" t="s">
        <v>146</v>
      </c>
      <c r="Y541" s="1" t="s">
        <v>68</v>
      </c>
      <c r="Z541" s="1">
        <v>10</v>
      </c>
      <c r="AA541" s="1" t="s">
        <v>2470</v>
      </c>
      <c r="AB541" s="1" t="s">
        <v>2471</v>
      </c>
      <c r="AC541" s="1" t="s">
        <v>2472</v>
      </c>
      <c r="AD541" s="1">
        <v>1</v>
      </c>
    </row>
    <row r="542" spans="1:30" ht="22" customHeight="1">
      <c r="A542" s="1">
        <v>540</v>
      </c>
      <c r="B542" s="4" t="s">
        <v>0</v>
      </c>
      <c r="C542" s="11">
        <v>36</v>
      </c>
      <c r="D542" s="1">
        <v>7</v>
      </c>
      <c r="E542" s="1">
        <v>0</v>
      </c>
      <c r="F542" s="1">
        <v>10</v>
      </c>
      <c r="G542" s="1">
        <v>1</v>
      </c>
      <c r="H542" s="1" t="s">
        <v>324</v>
      </c>
      <c r="I542" s="1">
        <v>1</v>
      </c>
      <c r="K542" s="1" t="s">
        <v>164</v>
      </c>
      <c r="L542" s="1">
        <v>1</v>
      </c>
      <c r="M542" s="1" t="s">
        <v>3491</v>
      </c>
      <c r="N542" s="1" t="s">
        <v>3571</v>
      </c>
      <c r="O542" s="1" t="s">
        <v>3585</v>
      </c>
      <c r="P542" s="1">
        <v>5</v>
      </c>
      <c r="Q542" s="1" t="s">
        <v>2100</v>
      </c>
      <c r="R542" s="1" t="s">
        <v>77</v>
      </c>
      <c r="S542" s="1" t="s">
        <v>29</v>
      </c>
      <c r="T542" s="1" t="s">
        <v>78</v>
      </c>
      <c r="U542" s="3">
        <v>4</v>
      </c>
      <c r="V542" s="3">
        <v>10</v>
      </c>
      <c r="W542" s="1">
        <v>18</v>
      </c>
      <c r="X542" s="1" t="s">
        <v>2474</v>
      </c>
      <c r="Y542" s="1" t="s">
        <v>334</v>
      </c>
      <c r="Z542" s="1">
        <v>10</v>
      </c>
      <c r="AA542" s="1" t="s">
        <v>2475</v>
      </c>
      <c r="AB542" s="1" t="s">
        <v>2476</v>
      </c>
      <c r="AC542" s="1" t="s">
        <v>2477</v>
      </c>
      <c r="AD542" s="1">
        <v>1</v>
      </c>
    </row>
    <row r="543" spans="1:30" ht="22" customHeight="1">
      <c r="A543" s="1">
        <v>541</v>
      </c>
      <c r="B543" s="4" t="s">
        <v>0</v>
      </c>
      <c r="C543" s="11">
        <v>28</v>
      </c>
      <c r="D543" s="1">
        <v>8</v>
      </c>
      <c r="E543" s="1">
        <v>15</v>
      </c>
      <c r="F543" s="1">
        <v>6</v>
      </c>
      <c r="G543" s="1">
        <v>10</v>
      </c>
      <c r="H543" s="1" t="s">
        <v>95</v>
      </c>
      <c r="I543" s="1">
        <v>0</v>
      </c>
      <c r="J543" s="1" t="s">
        <v>3779</v>
      </c>
      <c r="K543" s="1" t="s">
        <v>3432</v>
      </c>
      <c r="L543" s="1">
        <v>1</v>
      </c>
      <c r="M543" s="1" t="s">
        <v>3499</v>
      </c>
      <c r="N543" s="1" t="s">
        <v>3528</v>
      </c>
      <c r="O543" s="1" t="s">
        <v>3592</v>
      </c>
      <c r="P543" s="1">
        <v>1</v>
      </c>
      <c r="Q543" s="1" t="s">
        <v>2478</v>
      </c>
      <c r="R543" s="1" t="s">
        <v>53</v>
      </c>
      <c r="S543" s="1" t="s">
        <v>3727</v>
      </c>
      <c r="T543" s="1" t="s">
        <v>54</v>
      </c>
      <c r="U543" s="3">
        <v>6</v>
      </c>
      <c r="V543" s="3">
        <v>10</v>
      </c>
      <c r="W543" s="1">
        <v>15</v>
      </c>
      <c r="X543" s="1" t="s">
        <v>2479</v>
      </c>
      <c r="Y543" s="1" t="s">
        <v>58</v>
      </c>
      <c r="Z543" s="1">
        <v>10</v>
      </c>
      <c r="AA543" s="1" t="s">
        <v>2480</v>
      </c>
      <c r="AB543" s="1" t="s">
        <v>2481</v>
      </c>
      <c r="AC543" s="1" t="s">
        <v>519</v>
      </c>
      <c r="AD543" s="1">
        <v>1</v>
      </c>
    </row>
    <row r="544" spans="1:30" ht="22" customHeight="1">
      <c r="A544" s="1">
        <v>150</v>
      </c>
      <c r="B544" s="4" t="s">
        <v>1</v>
      </c>
      <c r="C544" s="11">
        <v>27</v>
      </c>
      <c r="D544" s="1">
        <v>7</v>
      </c>
      <c r="E544" s="1">
        <v>25</v>
      </c>
      <c r="F544" s="1">
        <v>9</v>
      </c>
      <c r="G544" s="1">
        <v>5</v>
      </c>
      <c r="H544" s="1" t="s">
        <v>71</v>
      </c>
      <c r="I544" s="1">
        <v>0</v>
      </c>
      <c r="J544" s="1" t="s">
        <v>48</v>
      </c>
      <c r="K544" s="1" t="s">
        <v>3431</v>
      </c>
      <c r="L544" s="1">
        <v>1</v>
      </c>
      <c r="M544" s="1" t="s">
        <v>3494</v>
      </c>
      <c r="N544" s="1" t="s">
        <v>3531</v>
      </c>
      <c r="O544" s="1" t="s">
        <v>3615</v>
      </c>
      <c r="P544" s="1">
        <v>2</v>
      </c>
      <c r="Q544" s="1" t="s">
        <v>757</v>
      </c>
      <c r="R544" s="1" t="s">
        <v>77</v>
      </c>
      <c r="S544" s="1" t="s">
        <v>27</v>
      </c>
      <c r="T544" s="1" t="s">
        <v>66</v>
      </c>
      <c r="U544" s="3">
        <v>2</v>
      </c>
      <c r="V544" s="3">
        <v>1</v>
      </c>
      <c r="W544" s="1">
        <v>10</v>
      </c>
      <c r="X544" s="1" t="s">
        <v>757</v>
      </c>
      <c r="Y544" s="1" t="s">
        <v>181</v>
      </c>
      <c r="Z544" s="1">
        <v>8</v>
      </c>
      <c r="AA544" s="1" t="s">
        <v>757</v>
      </c>
      <c r="AB544" s="1" t="s">
        <v>788</v>
      </c>
      <c r="AC544" s="1" t="s">
        <v>757</v>
      </c>
    </row>
    <row r="545" spans="1:30" ht="22" customHeight="1">
      <c r="A545" s="1">
        <v>543</v>
      </c>
      <c r="B545" s="4" t="s">
        <v>3753</v>
      </c>
      <c r="C545" s="11">
        <v>34</v>
      </c>
      <c r="D545" s="1">
        <v>7</v>
      </c>
      <c r="E545" s="1">
        <v>0</v>
      </c>
      <c r="F545" s="1">
        <v>8</v>
      </c>
      <c r="G545" s="1">
        <v>1</v>
      </c>
      <c r="H545" s="1" t="s">
        <v>90</v>
      </c>
      <c r="I545" s="1">
        <v>1</v>
      </c>
      <c r="K545" s="1" t="s">
        <v>164</v>
      </c>
      <c r="L545" s="1">
        <v>1</v>
      </c>
      <c r="M545" s="1" t="s">
        <v>3505</v>
      </c>
      <c r="N545" s="1" t="s">
        <v>3531</v>
      </c>
      <c r="O545" s="1" t="s">
        <v>3641</v>
      </c>
      <c r="P545" s="1">
        <v>5</v>
      </c>
      <c r="R545" s="1" t="s">
        <v>77</v>
      </c>
      <c r="S545" s="1" t="s">
        <v>3679</v>
      </c>
      <c r="T545" s="1" t="s">
        <v>66</v>
      </c>
      <c r="U545" s="3">
        <v>2</v>
      </c>
      <c r="V545" s="3">
        <v>3</v>
      </c>
      <c r="W545" s="1">
        <v>10</v>
      </c>
      <c r="X545" s="1" t="s">
        <v>2488</v>
      </c>
      <c r="Y545" s="1" t="s">
        <v>68</v>
      </c>
      <c r="Z545" s="1">
        <v>9</v>
      </c>
      <c r="AA545" s="1" t="s">
        <v>2489</v>
      </c>
      <c r="AB545" s="1" t="s">
        <v>2490</v>
      </c>
      <c r="AC545" s="1" t="s">
        <v>2491</v>
      </c>
      <c r="AD545" s="1">
        <v>0</v>
      </c>
    </row>
    <row r="546" spans="1:30" ht="22" customHeight="1">
      <c r="A546" s="1">
        <v>154</v>
      </c>
      <c r="B546" s="4" t="s">
        <v>3768</v>
      </c>
      <c r="C546" s="11">
        <v>33</v>
      </c>
      <c r="D546" s="1">
        <v>8</v>
      </c>
      <c r="E546" s="1">
        <v>60</v>
      </c>
      <c r="F546" s="1">
        <v>8</v>
      </c>
      <c r="G546" s="1">
        <v>2</v>
      </c>
      <c r="H546" s="1" t="s">
        <v>71</v>
      </c>
      <c r="I546" s="1">
        <v>0</v>
      </c>
      <c r="J546" s="1" t="s">
        <v>91</v>
      </c>
      <c r="K546" s="1" t="s">
        <v>3431</v>
      </c>
      <c r="L546" s="1">
        <v>1</v>
      </c>
      <c r="M546" s="1" t="s">
        <v>3505</v>
      </c>
      <c r="N546" s="1" t="s">
        <v>3531</v>
      </c>
      <c r="O546" s="1" t="s">
        <v>3584</v>
      </c>
      <c r="P546" s="1">
        <v>3</v>
      </c>
      <c r="Q546" s="1" t="s">
        <v>807</v>
      </c>
      <c r="R546" s="1" t="s">
        <v>77</v>
      </c>
      <c r="S546" s="1" t="s">
        <v>3685</v>
      </c>
      <c r="T546" s="1" t="s">
        <v>66</v>
      </c>
      <c r="U546" s="3">
        <v>6</v>
      </c>
      <c r="V546" s="3">
        <v>6</v>
      </c>
      <c r="W546" s="1">
        <v>50</v>
      </c>
      <c r="X546" s="1" t="s">
        <v>808</v>
      </c>
      <c r="Y546" s="1" t="s">
        <v>68</v>
      </c>
      <c r="Z546" s="1">
        <v>10</v>
      </c>
      <c r="AA546" s="1" t="s">
        <v>809</v>
      </c>
      <c r="AB546" s="1" t="s">
        <v>810</v>
      </c>
      <c r="AC546" s="1" t="s">
        <v>107</v>
      </c>
    </row>
    <row r="547" spans="1:30" ht="22" customHeight="1">
      <c r="A547" s="1">
        <v>545</v>
      </c>
      <c r="B547" s="4" t="s">
        <v>0</v>
      </c>
      <c r="C547" s="11">
        <v>59</v>
      </c>
      <c r="D547" s="1">
        <v>8</v>
      </c>
      <c r="E547" s="1">
        <v>120</v>
      </c>
      <c r="F547" s="1">
        <v>2</v>
      </c>
      <c r="G547" s="1">
        <v>25</v>
      </c>
      <c r="H547" s="1" t="s">
        <v>292</v>
      </c>
      <c r="I547" s="1">
        <v>1</v>
      </c>
      <c r="K547" s="1" t="s">
        <v>164</v>
      </c>
      <c r="L547" s="1">
        <v>1</v>
      </c>
      <c r="M547" s="1" t="s">
        <v>3502</v>
      </c>
      <c r="N547" s="1" t="s">
        <v>3527</v>
      </c>
      <c r="O547" s="1" t="s">
        <v>3602</v>
      </c>
      <c r="P547" s="1">
        <v>25</v>
      </c>
      <c r="Q547" s="1" t="s">
        <v>2496</v>
      </c>
      <c r="R547" s="1" t="s">
        <v>77</v>
      </c>
      <c r="S547" s="1" t="s">
        <v>3728</v>
      </c>
      <c r="T547" s="1" t="s">
        <v>78</v>
      </c>
      <c r="U547" s="3">
        <v>20</v>
      </c>
      <c r="V547" s="3">
        <v>5</v>
      </c>
      <c r="W547" s="1">
        <v>15</v>
      </c>
      <c r="X547" s="1" t="s">
        <v>2497</v>
      </c>
      <c r="Y547" s="1" t="s">
        <v>2498</v>
      </c>
      <c r="Z547" s="1">
        <v>10</v>
      </c>
      <c r="AA547" s="1" t="s">
        <v>69</v>
      </c>
      <c r="AB547" s="1" t="s">
        <v>2499</v>
      </c>
      <c r="AC547" s="1" t="s">
        <v>107</v>
      </c>
      <c r="AD547" s="1">
        <v>1</v>
      </c>
    </row>
    <row r="548" spans="1:30" ht="22" customHeight="1">
      <c r="A548" s="1">
        <v>546</v>
      </c>
      <c r="B548" s="4" t="s">
        <v>3753</v>
      </c>
      <c r="C548" s="11">
        <v>39</v>
      </c>
      <c r="D548" s="1">
        <v>6</v>
      </c>
      <c r="E548" s="1">
        <v>15</v>
      </c>
      <c r="F548" s="1">
        <v>10</v>
      </c>
      <c r="G548" s="1">
        <v>3</v>
      </c>
      <c r="H548" s="1" t="s">
        <v>90</v>
      </c>
      <c r="I548" s="1">
        <v>1</v>
      </c>
      <c r="K548" s="1" t="s">
        <v>164</v>
      </c>
      <c r="L548" s="1">
        <v>1</v>
      </c>
      <c r="M548" s="1" t="s">
        <v>3502</v>
      </c>
      <c r="N548" s="1" t="s">
        <v>3528</v>
      </c>
      <c r="O548" s="1" t="s">
        <v>3644</v>
      </c>
      <c r="P548" s="1">
        <v>10</v>
      </c>
      <c r="Q548" s="1" t="s">
        <v>2501</v>
      </c>
      <c r="R548" s="1" t="s">
        <v>150</v>
      </c>
      <c r="S548" s="1" t="s">
        <v>33</v>
      </c>
      <c r="U548" s="3">
        <v>0</v>
      </c>
      <c r="Y548" s="1" t="s">
        <v>334</v>
      </c>
      <c r="Z548" s="1">
        <v>9</v>
      </c>
      <c r="AA548" s="1" t="s">
        <v>2502</v>
      </c>
      <c r="AB548" s="1" t="s">
        <v>2503</v>
      </c>
      <c r="AC548" s="1" t="s">
        <v>1597</v>
      </c>
      <c r="AD548" s="1">
        <v>0</v>
      </c>
    </row>
    <row r="549" spans="1:30" ht="22" customHeight="1">
      <c r="A549" s="1">
        <v>547</v>
      </c>
      <c r="B549" s="4" t="s">
        <v>3774</v>
      </c>
      <c r="C549" s="11">
        <v>30</v>
      </c>
      <c r="D549" s="1">
        <v>6</v>
      </c>
      <c r="E549" s="1">
        <v>0</v>
      </c>
      <c r="F549" s="1">
        <v>10</v>
      </c>
      <c r="G549" s="1">
        <v>300</v>
      </c>
      <c r="H549" s="1" t="s">
        <v>82</v>
      </c>
      <c r="I549" s="1">
        <v>1</v>
      </c>
      <c r="K549" s="1" t="s">
        <v>164</v>
      </c>
      <c r="L549" s="1">
        <v>1</v>
      </c>
      <c r="M549" s="1" t="s">
        <v>3502</v>
      </c>
      <c r="N549" s="1" t="s">
        <v>3572</v>
      </c>
      <c r="O549" s="1" t="s">
        <v>3595</v>
      </c>
      <c r="P549" s="1">
        <v>1</v>
      </c>
      <c r="Q549" s="1" t="s">
        <v>2506</v>
      </c>
      <c r="R549" s="1" t="s">
        <v>77</v>
      </c>
      <c r="S549" s="1" t="s">
        <v>3672</v>
      </c>
      <c r="T549" s="1" t="s">
        <v>66</v>
      </c>
      <c r="U549" s="3">
        <v>12</v>
      </c>
      <c r="V549" s="3">
        <v>10</v>
      </c>
      <c r="W549" s="1">
        <v>3</v>
      </c>
      <c r="X549" s="1" t="s">
        <v>2507</v>
      </c>
      <c r="Y549" s="1" t="s">
        <v>68</v>
      </c>
      <c r="Z549" s="1">
        <v>10</v>
      </c>
      <c r="AA549" s="1" t="s">
        <v>2508</v>
      </c>
      <c r="AB549" s="1" t="s">
        <v>2509</v>
      </c>
      <c r="AC549" s="1" t="s">
        <v>2510</v>
      </c>
      <c r="AD549" s="1">
        <v>1</v>
      </c>
    </row>
    <row r="550" spans="1:30" ht="22" customHeight="1">
      <c r="A550" s="1">
        <v>548</v>
      </c>
      <c r="B550" s="4" t="s">
        <v>3767</v>
      </c>
      <c r="C550" s="11">
        <v>32</v>
      </c>
      <c r="D550" s="1">
        <v>7</v>
      </c>
      <c r="E550" s="1">
        <v>20</v>
      </c>
      <c r="F550" s="1">
        <v>10</v>
      </c>
      <c r="G550" s="1">
        <v>30</v>
      </c>
      <c r="H550" s="1" t="s">
        <v>178</v>
      </c>
      <c r="I550" s="1">
        <v>1</v>
      </c>
      <c r="K550" s="1" t="s">
        <v>164</v>
      </c>
      <c r="L550" s="1">
        <v>1</v>
      </c>
      <c r="M550" s="1" t="s">
        <v>3502</v>
      </c>
      <c r="N550" s="1" t="s">
        <v>3528</v>
      </c>
      <c r="O550" s="1" t="s">
        <v>3586</v>
      </c>
      <c r="P550" s="1">
        <v>2</v>
      </c>
      <c r="Q550" s="1" t="s">
        <v>2511</v>
      </c>
      <c r="R550" s="1" t="s">
        <v>53</v>
      </c>
      <c r="S550" s="1" t="s">
        <v>33</v>
      </c>
      <c r="U550" s="3">
        <v>0</v>
      </c>
      <c r="Y550" s="1" t="s">
        <v>68</v>
      </c>
      <c r="Z550" s="1">
        <v>5</v>
      </c>
      <c r="AA550" s="2" t="s">
        <v>2512</v>
      </c>
      <c r="AB550" s="2" t="s">
        <v>2513</v>
      </c>
      <c r="AC550" s="1" t="s">
        <v>2514</v>
      </c>
      <c r="AD550" s="1">
        <v>0</v>
      </c>
    </row>
    <row r="551" spans="1:30" ht="22" customHeight="1">
      <c r="A551" s="1">
        <v>549</v>
      </c>
      <c r="B551" s="4" t="s">
        <v>1</v>
      </c>
      <c r="C551" s="11">
        <v>29</v>
      </c>
      <c r="D551" s="1">
        <v>6</v>
      </c>
      <c r="E551" s="1">
        <v>10</v>
      </c>
      <c r="F551" s="1">
        <v>6</v>
      </c>
      <c r="G551" s="1">
        <v>4</v>
      </c>
      <c r="H551" s="1" t="s">
        <v>95</v>
      </c>
      <c r="I551" s="1">
        <v>1</v>
      </c>
      <c r="K551" s="1" t="s">
        <v>164</v>
      </c>
      <c r="L551" s="1">
        <v>1</v>
      </c>
      <c r="M551" s="1" t="s">
        <v>3502</v>
      </c>
      <c r="N551" s="1" t="s">
        <v>3529</v>
      </c>
      <c r="O551" s="1" t="s">
        <v>3586</v>
      </c>
      <c r="P551" s="1">
        <v>10</v>
      </c>
      <c r="Q551" s="1" t="s">
        <v>2515</v>
      </c>
      <c r="R551" s="1" t="s">
        <v>53</v>
      </c>
      <c r="S551" s="1" t="s">
        <v>30</v>
      </c>
      <c r="T551" s="1" t="s">
        <v>78</v>
      </c>
      <c r="U551" s="3">
        <v>2</v>
      </c>
      <c r="V551" s="3">
        <v>3</v>
      </c>
      <c r="W551" s="1">
        <v>4</v>
      </c>
      <c r="X551" s="1" t="s">
        <v>2516</v>
      </c>
      <c r="Y551" s="1" t="s">
        <v>68</v>
      </c>
      <c r="Z551" s="1">
        <v>9</v>
      </c>
      <c r="AA551" s="1" t="s">
        <v>2517</v>
      </c>
      <c r="AB551" s="1" t="s">
        <v>2518</v>
      </c>
      <c r="AC551" s="1" t="s">
        <v>107</v>
      </c>
      <c r="AD551" s="1">
        <v>1</v>
      </c>
    </row>
    <row r="552" spans="1:30" ht="22" customHeight="1">
      <c r="A552" s="1">
        <v>550</v>
      </c>
      <c r="B552" s="4" t="s">
        <v>3769</v>
      </c>
      <c r="C552" s="11">
        <v>36</v>
      </c>
      <c r="D552" s="1">
        <v>7</v>
      </c>
      <c r="E552" s="1">
        <v>30</v>
      </c>
      <c r="F552" s="1">
        <v>8</v>
      </c>
      <c r="G552" s="1">
        <v>4</v>
      </c>
      <c r="H552" s="1" t="s">
        <v>292</v>
      </c>
      <c r="I552" s="1">
        <v>0</v>
      </c>
      <c r="J552" s="1" t="s">
        <v>62</v>
      </c>
      <c r="K552" s="1" t="s">
        <v>3430</v>
      </c>
      <c r="L552" s="1">
        <v>1</v>
      </c>
      <c r="M552" s="1" t="s">
        <v>3502</v>
      </c>
      <c r="N552" s="1" t="s">
        <v>3528</v>
      </c>
      <c r="O552" s="1" t="s">
        <v>3586</v>
      </c>
      <c r="P552" s="1">
        <v>7</v>
      </c>
      <c r="Q552" s="1" t="s">
        <v>188</v>
      </c>
      <c r="R552" s="1" t="s">
        <v>77</v>
      </c>
      <c r="S552" s="1" t="s">
        <v>3679</v>
      </c>
      <c r="T552" s="1" t="s">
        <v>54</v>
      </c>
      <c r="U552" s="3">
        <v>3</v>
      </c>
      <c r="V552" s="3">
        <v>2</v>
      </c>
      <c r="W552" s="1">
        <v>8</v>
      </c>
      <c r="X552" s="1" t="s">
        <v>2519</v>
      </c>
      <c r="Y552" s="1" t="s">
        <v>2520</v>
      </c>
      <c r="Z552" s="1">
        <v>9</v>
      </c>
      <c r="AA552" s="2" t="s">
        <v>2521</v>
      </c>
      <c r="AB552" s="1" t="s">
        <v>2522</v>
      </c>
      <c r="AD552" s="1">
        <v>0</v>
      </c>
    </row>
    <row r="553" spans="1:30" ht="22" customHeight="1">
      <c r="A553" s="1">
        <v>551</v>
      </c>
      <c r="B553" s="4" t="s">
        <v>3750</v>
      </c>
      <c r="C553" s="11">
        <v>30</v>
      </c>
      <c r="D553" s="1">
        <v>6</v>
      </c>
      <c r="E553" s="1">
        <v>60</v>
      </c>
      <c r="F553" s="1">
        <v>5</v>
      </c>
      <c r="G553" s="1">
        <v>30</v>
      </c>
      <c r="H553" s="1" t="s">
        <v>82</v>
      </c>
      <c r="I553" s="1">
        <v>1</v>
      </c>
      <c r="K553" s="1" t="s">
        <v>164</v>
      </c>
      <c r="L553" s="1">
        <v>1</v>
      </c>
      <c r="M553" s="1" t="s">
        <v>3502</v>
      </c>
      <c r="N553" s="1" t="s">
        <v>3527</v>
      </c>
      <c r="O553" s="1" t="s">
        <v>3586</v>
      </c>
      <c r="P553" s="1">
        <v>8</v>
      </c>
      <c r="Q553" s="1" t="s">
        <v>2523</v>
      </c>
      <c r="R553" s="1" t="s">
        <v>53</v>
      </c>
      <c r="S553" s="1" t="s">
        <v>33</v>
      </c>
      <c r="U553" s="3">
        <v>0</v>
      </c>
      <c r="Y553" s="1" t="s">
        <v>68</v>
      </c>
      <c r="Z553" s="1">
        <v>8</v>
      </c>
      <c r="AA553" s="2" t="s">
        <v>2524</v>
      </c>
      <c r="AB553" s="1" t="s">
        <v>2525</v>
      </c>
      <c r="AC553" s="2" t="s">
        <v>2526</v>
      </c>
      <c r="AD553" s="1">
        <v>1</v>
      </c>
    </row>
    <row r="554" spans="1:30" ht="22" customHeight="1">
      <c r="A554" s="1">
        <v>552</v>
      </c>
      <c r="B554" s="4" t="s">
        <v>3753</v>
      </c>
      <c r="C554" s="11">
        <v>41</v>
      </c>
      <c r="D554" s="1">
        <v>6</v>
      </c>
      <c r="E554" s="1">
        <v>40</v>
      </c>
      <c r="F554" s="1">
        <v>12</v>
      </c>
      <c r="G554" s="1">
        <v>2</v>
      </c>
      <c r="H554" s="1" t="s">
        <v>112</v>
      </c>
      <c r="I554" s="1">
        <v>0</v>
      </c>
      <c r="J554" s="1" t="s">
        <v>91</v>
      </c>
      <c r="K554" s="1" t="s">
        <v>3431</v>
      </c>
      <c r="L554" s="1">
        <v>1</v>
      </c>
      <c r="M554" s="1" t="s">
        <v>3502</v>
      </c>
      <c r="N554" s="1" t="s">
        <v>3527</v>
      </c>
      <c r="O554" s="1" t="s">
        <v>3586</v>
      </c>
      <c r="P554" s="1">
        <v>15</v>
      </c>
      <c r="Q554" s="1" t="s">
        <v>2527</v>
      </c>
      <c r="R554" s="1" t="s">
        <v>65</v>
      </c>
      <c r="S554" s="1" t="s">
        <v>27</v>
      </c>
      <c r="T554" s="1" t="s">
        <v>66</v>
      </c>
      <c r="U554" s="3">
        <v>4</v>
      </c>
      <c r="V554" s="3">
        <v>4</v>
      </c>
      <c r="W554" s="1">
        <v>5</v>
      </c>
      <c r="X554" s="1" t="s">
        <v>2528</v>
      </c>
      <c r="Y554" s="1" t="s">
        <v>68</v>
      </c>
      <c r="Z554" s="1">
        <v>10</v>
      </c>
      <c r="AA554" s="1" t="s">
        <v>2529</v>
      </c>
      <c r="AB554" s="1" t="s">
        <v>2530</v>
      </c>
      <c r="AC554" s="1" t="s">
        <v>2531</v>
      </c>
      <c r="AD554" s="1">
        <v>0</v>
      </c>
    </row>
    <row r="555" spans="1:30" ht="22" customHeight="1">
      <c r="A555" s="1">
        <v>553</v>
      </c>
      <c r="B555" s="4" t="s">
        <v>3758</v>
      </c>
      <c r="C555" s="11">
        <v>37</v>
      </c>
      <c r="D555" s="1">
        <v>6</v>
      </c>
      <c r="E555" s="1">
        <v>70</v>
      </c>
      <c r="F555" s="1">
        <v>10</v>
      </c>
      <c r="G555" s="1">
        <v>12</v>
      </c>
      <c r="H555" s="1" t="s">
        <v>112</v>
      </c>
      <c r="I555" s="1">
        <v>0</v>
      </c>
      <c r="J555" s="1" t="s">
        <v>91</v>
      </c>
      <c r="K555" s="1" t="s">
        <v>3432</v>
      </c>
      <c r="L555" s="1">
        <v>1</v>
      </c>
      <c r="M555" s="1" t="s">
        <v>3502</v>
      </c>
      <c r="N555" s="1" t="s">
        <v>3528</v>
      </c>
      <c r="O555" s="1" t="s">
        <v>3586</v>
      </c>
      <c r="P555" s="1">
        <v>10</v>
      </c>
      <c r="Q555" s="1" t="s">
        <v>2532</v>
      </c>
      <c r="R555" s="1" t="s">
        <v>53</v>
      </c>
      <c r="S555" s="1" t="s">
        <v>3717</v>
      </c>
      <c r="T555" s="1" t="s">
        <v>66</v>
      </c>
      <c r="U555" s="3">
        <v>6</v>
      </c>
      <c r="V555" s="3">
        <v>4</v>
      </c>
      <c r="W555" s="1">
        <v>20</v>
      </c>
      <c r="X555" s="1" t="s">
        <v>2533</v>
      </c>
      <c r="Y555" s="1" t="s">
        <v>2534</v>
      </c>
      <c r="Z555" s="1">
        <v>10</v>
      </c>
      <c r="AA555" s="1" t="s">
        <v>2535</v>
      </c>
      <c r="AB555" s="1" t="s">
        <v>2536</v>
      </c>
      <c r="AC555" s="1" t="s">
        <v>2537</v>
      </c>
      <c r="AD555" s="1">
        <v>1</v>
      </c>
    </row>
    <row r="556" spans="1:30" ht="22" customHeight="1">
      <c r="A556" s="1">
        <v>554</v>
      </c>
      <c r="B556" s="4" t="s">
        <v>1</v>
      </c>
      <c r="C556" s="11">
        <v>29</v>
      </c>
      <c r="D556" s="1">
        <v>8</v>
      </c>
      <c r="E556" s="1">
        <v>0</v>
      </c>
      <c r="F556" s="1">
        <v>12</v>
      </c>
      <c r="G556" s="1">
        <v>15</v>
      </c>
      <c r="H556" s="1" t="s">
        <v>47</v>
      </c>
      <c r="I556" s="1">
        <v>0</v>
      </c>
      <c r="J556" s="1" t="s">
        <v>62</v>
      </c>
      <c r="K556" s="1" t="s">
        <v>3431</v>
      </c>
      <c r="L556" s="1">
        <v>1</v>
      </c>
      <c r="M556" s="1" t="s">
        <v>3499</v>
      </c>
      <c r="N556" s="1" t="s">
        <v>3529</v>
      </c>
      <c r="O556" s="1" t="s">
        <v>3599</v>
      </c>
      <c r="P556" s="1">
        <v>5</v>
      </c>
      <c r="Q556" s="1" t="s">
        <v>2538</v>
      </c>
      <c r="R556" s="1" t="s">
        <v>77</v>
      </c>
      <c r="S556" s="1" t="s">
        <v>29</v>
      </c>
      <c r="T556" s="1" t="s">
        <v>151</v>
      </c>
      <c r="U556" s="3">
        <v>4</v>
      </c>
      <c r="V556" s="3">
        <v>2</v>
      </c>
      <c r="W556" s="1">
        <v>5</v>
      </c>
      <c r="X556" s="1" t="s">
        <v>2539</v>
      </c>
      <c r="Y556" s="1" t="s">
        <v>68</v>
      </c>
      <c r="Z556" s="1">
        <v>10</v>
      </c>
      <c r="AA556" s="1" t="s">
        <v>2540</v>
      </c>
      <c r="AB556" s="1" t="s">
        <v>2541</v>
      </c>
      <c r="AC556" s="1" t="s">
        <v>2542</v>
      </c>
      <c r="AD556" s="1">
        <v>0</v>
      </c>
    </row>
    <row r="557" spans="1:30" ht="22" customHeight="1">
      <c r="A557" s="1">
        <v>555</v>
      </c>
      <c r="B557" s="4" t="s">
        <v>0</v>
      </c>
      <c r="C557" s="11">
        <v>56</v>
      </c>
      <c r="D557" s="1">
        <v>6</v>
      </c>
      <c r="E557" s="1">
        <v>95</v>
      </c>
      <c r="F557" s="1">
        <v>8</v>
      </c>
      <c r="G557" s="1">
        <v>25</v>
      </c>
      <c r="H557" s="1" t="s">
        <v>178</v>
      </c>
      <c r="I557" s="1">
        <v>1</v>
      </c>
      <c r="K557" s="1" t="s">
        <v>164</v>
      </c>
      <c r="L557" s="1">
        <v>1</v>
      </c>
      <c r="M557" s="1" t="s">
        <v>3499</v>
      </c>
      <c r="N557" s="1" t="s">
        <v>3528</v>
      </c>
      <c r="O557" s="1" t="s">
        <v>3590</v>
      </c>
      <c r="P557" s="1">
        <v>10</v>
      </c>
      <c r="Q557" s="1" t="s">
        <v>2543</v>
      </c>
      <c r="R557" s="1" t="s">
        <v>77</v>
      </c>
      <c r="S557" s="1" t="s">
        <v>27</v>
      </c>
      <c r="T557" s="1" t="s">
        <v>151</v>
      </c>
      <c r="U557" s="3">
        <v>3</v>
      </c>
      <c r="V557" s="3">
        <v>6</v>
      </c>
      <c r="W557" s="1">
        <v>25</v>
      </c>
      <c r="X557" s="1" t="s">
        <v>2544</v>
      </c>
      <c r="Y557" s="1" t="s">
        <v>58</v>
      </c>
      <c r="Z557" s="1">
        <v>9</v>
      </c>
      <c r="AA557" s="1" t="s">
        <v>2545</v>
      </c>
      <c r="AB557" s="1" t="s">
        <v>663</v>
      </c>
      <c r="AC557" s="1" t="s">
        <v>2546</v>
      </c>
      <c r="AD557" s="1">
        <v>0</v>
      </c>
    </row>
    <row r="558" spans="1:30" ht="22" customHeight="1">
      <c r="A558" s="1">
        <v>556</v>
      </c>
      <c r="B558" s="4" t="s">
        <v>3762</v>
      </c>
      <c r="C558" s="11">
        <v>39</v>
      </c>
      <c r="D558" s="1">
        <v>6</v>
      </c>
      <c r="E558" s="1">
        <v>30</v>
      </c>
      <c r="F558" s="1">
        <v>10</v>
      </c>
      <c r="G558" s="1">
        <v>10</v>
      </c>
      <c r="H558" s="1" t="s">
        <v>95</v>
      </c>
      <c r="I558" s="1">
        <v>0</v>
      </c>
      <c r="J558" s="1" t="s">
        <v>3779</v>
      </c>
      <c r="K558" s="1" t="s">
        <v>3432</v>
      </c>
      <c r="L558" s="1">
        <v>1</v>
      </c>
      <c r="M558" s="1" t="s">
        <v>3496</v>
      </c>
      <c r="N558" s="1" t="s">
        <v>3533</v>
      </c>
      <c r="O558" s="1" t="s">
        <v>3590</v>
      </c>
      <c r="P558" s="1">
        <v>12</v>
      </c>
      <c r="Q558" s="1" t="s">
        <v>2547</v>
      </c>
      <c r="R558" s="1" t="s">
        <v>65</v>
      </c>
      <c r="S558" s="1" t="s">
        <v>28</v>
      </c>
      <c r="T558" s="1" t="s">
        <v>66</v>
      </c>
      <c r="U558" s="3">
        <v>6</v>
      </c>
      <c r="V558" s="3">
        <v>6</v>
      </c>
      <c r="W558" s="1">
        <v>3</v>
      </c>
      <c r="X558" s="1" t="s">
        <v>2548</v>
      </c>
      <c r="Y558" s="1" t="s">
        <v>68</v>
      </c>
      <c r="Z558" s="1">
        <v>10</v>
      </c>
      <c r="AA558" s="1" t="s">
        <v>2549</v>
      </c>
      <c r="AB558" s="1" t="s">
        <v>417</v>
      </c>
      <c r="AC558" s="1" t="s">
        <v>2550</v>
      </c>
      <c r="AD558" s="1">
        <v>1</v>
      </c>
    </row>
    <row r="559" spans="1:30" ht="22" customHeight="1">
      <c r="A559" s="1">
        <v>557</v>
      </c>
      <c r="B559" s="4" t="s">
        <v>3752</v>
      </c>
      <c r="C559" s="11">
        <v>35</v>
      </c>
      <c r="D559" s="1">
        <v>8</v>
      </c>
      <c r="E559" s="1">
        <v>0</v>
      </c>
      <c r="F559" s="1">
        <v>14</v>
      </c>
      <c r="G559" s="1">
        <v>20</v>
      </c>
      <c r="H559" s="1" t="s">
        <v>47</v>
      </c>
      <c r="I559" s="1">
        <v>1</v>
      </c>
      <c r="K559" s="1" t="s">
        <v>164</v>
      </c>
      <c r="L559" s="1">
        <v>0</v>
      </c>
      <c r="M559" s="1" t="s">
        <v>164</v>
      </c>
      <c r="N559" s="1" t="s">
        <v>164</v>
      </c>
      <c r="O559" s="1" t="s">
        <v>164</v>
      </c>
      <c r="R559" s="1" t="s">
        <v>150</v>
      </c>
      <c r="S559" s="1" t="s">
        <v>28</v>
      </c>
      <c r="T559" s="1" t="s">
        <v>66</v>
      </c>
      <c r="U559" s="3">
        <v>6</v>
      </c>
      <c r="V559" s="3">
        <v>10</v>
      </c>
      <c r="W559" s="1">
        <v>12</v>
      </c>
      <c r="X559" s="1" t="s">
        <v>2551</v>
      </c>
      <c r="Y559" s="1" t="s">
        <v>58</v>
      </c>
      <c r="Z559" s="1">
        <v>9</v>
      </c>
      <c r="AA559" s="1" t="s">
        <v>2552</v>
      </c>
      <c r="AB559" s="1" t="s">
        <v>2553</v>
      </c>
      <c r="AC559" s="1" t="s">
        <v>2554</v>
      </c>
      <c r="AD559" s="1">
        <v>1</v>
      </c>
    </row>
    <row r="560" spans="1:30" ht="22" customHeight="1">
      <c r="A560" s="1">
        <v>558</v>
      </c>
      <c r="B560" s="4" t="s">
        <v>1</v>
      </c>
      <c r="C560" s="11">
        <v>38</v>
      </c>
      <c r="D560" s="1">
        <v>8</v>
      </c>
      <c r="E560" s="1">
        <v>8</v>
      </c>
      <c r="F560" s="1">
        <v>1</v>
      </c>
      <c r="G560" s="1">
        <v>5</v>
      </c>
      <c r="H560" s="1" t="s">
        <v>112</v>
      </c>
      <c r="I560" s="1">
        <v>1</v>
      </c>
      <c r="K560" s="1" t="s">
        <v>164</v>
      </c>
      <c r="L560" s="1">
        <v>1</v>
      </c>
      <c r="M560" s="1" t="s">
        <v>3493</v>
      </c>
      <c r="N560" s="1" t="s">
        <v>3531</v>
      </c>
      <c r="O560" s="1" t="s">
        <v>3586</v>
      </c>
      <c r="P560" s="1">
        <v>15</v>
      </c>
      <c r="Q560" s="1" t="s">
        <v>2555</v>
      </c>
      <c r="R560" s="1" t="s">
        <v>65</v>
      </c>
      <c r="S560" s="1" t="s">
        <v>28</v>
      </c>
      <c r="T560" s="1" t="s">
        <v>66</v>
      </c>
      <c r="U560" s="3">
        <v>6</v>
      </c>
      <c r="V560" s="3">
        <v>3</v>
      </c>
      <c r="W560" s="1">
        <v>40</v>
      </c>
      <c r="X560" s="1" t="s">
        <v>2556</v>
      </c>
      <c r="Y560" s="1" t="s">
        <v>68</v>
      </c>
      <c r="Z560" s="1">
        <v>10</v>
      </c>
      <c r="AA560" s="1" t="s">
        <v>2557</v>
      </c>
      <c r="AB560" s="1" t="s">
        <v>2558</v>
      </c>
      <c r="AC560" s="1" t="s">
        <v>307</v>
      </c>
      <c r="AD560" s="1">
        <v>1</v>
      </c>
    </row>
    <row r="561" spans="1:30" ht="22" customHeight="1">
      <c r="A561" s="1">
        <v>559</v>
      </c>
      <c r="B561" s="4" t="s">
        <v>3747</v>
      </c>
      <c r="C561" s="11">
        <v>27</v>
      </c>
      <c r="D561" s="1">
        <v>7</v>
      </c>
      <c r="E561" s="1">
        <v>20</v>
      </c>
      <c r="F561" s="1">
        <v>14</v>
      </c>
      <c r="G561" s="1">
        <v>10</v>
      </c>
      <c r="H561" s="1" t="s">
        <v>47</v>
      </c>
      <c r="I561" s="1">
        <v>1</v>
      </c>
      <c r="K561" s="1" t="s">
        <v>164</v>
      </c>
      <c r="L561" s="1">
        <v>1</v>
      </c>
      <c r="M561" s="1" t="s">
        <v>3502</v>
      </c>
      <c r="N561" s="1" t="s">
        <v>3528</v>
      </c>
      <c r="O561" s="1" t="s">
        <v>3595</v>
      </c>
      <c r="P561" s="1">
        <v>2</v>
      </c>
      <c r="Q561" s="1" t="s">
        <v>2559</v>
      </c>
      <c r="R561" s="1" t="s">
        <v>53</v>
      </c>
      <c r="S561" s="1" t="s">
        <v>28</v>
      </c>
      <c r="T561" s="1" t="s">
        <v>66</v>
      </c>
      <c r="U561" s="3">
        <v>30</v>
      </c>
      <c r="V561" s="3">
        <v>10</v>
      </c>
      <c r="W561" s="1">
        <v>20</v>
      </c>
      <c r="X561" s="1" t="s">
        <v>2560</v>
      </c>
      <c r="Y561" s="1" t="s">
        <v>68</v>
      </c>
      <c r="Z561" s="1">
        <v>5</v>
      </c>
      <c r="AA561" s="2" t="s">
        <v>2561</v>
      </c>
      <c r="AB561" s="1" t="s">
        <v>164</v>
      </c>
      <c r="AC561" s="1" t="s">
        <v>2562</v>
      </c>
      <c r="AD561" s="1">
        <v>1</v>
      </c>
    </row>
    <row r="562" spans="1:30" ht="22" customHeight="1">
      <c r="A562" s="1">
        <v>560</v>
      </c>
      <c r="B562" s="4" t="s">
        <v>0</v>
      </c>
      <c r="C562" s="11">
        <v>27</v>
      </c>
      <c r="D562" s="1">
        <v>8</v>
      </c>
      <c r="E562" s="1">
        <v>60</v>
      </c>
      <c r="F562" s="1">
        <v>12</v>
      </c>
      <c r="G562" s="1">
        <v>3</v>
      </c>
      <c r="H562" s="1" t="s">
        <v>292</v>
      </c>
      <c r="I562" s="1">
        <v>1</v>
      </c>
      <c r="K562" s="1" t="s">
        <v>164</v>
      </c>
      <c r="L562" s="1">
        <v>1</v>
      </c>
      <c r="M562" s="1" t="s">
        <v>3497</v>
      </c>
      <c r="N562" s="1" t="s">
        <v>3528</v>
      </c>
      <c r="O562" s="1" t="s">
        <v>3592</v>
      </c>
      <c r="P562" s="1">
        <v>1</v>
      </c>
      <c r="Q562" s="1" t="s">
        <v>2563</v>
      </c>
      <c r="R562" s="1" t="s">
        <v>53</v>
      </c>
      <c r="S562" s="1" t="s">
        <v>28</v>
      </c>
      <c r="T562" s="1" t="s">
        <v>54</v>
      </c>
      <c r="U562" s="3">
        <v>6</v>
      </c>
      <c r="V562" s="3">
        <v>6</v>
      </c>
      <c r="W562" s="1">
        <v>15</v>
      </c>
      <c r="X562" s="2" t="s">
        <v>2564</v>
      </c>
      <c r="Y562" s="1" t="s">
        <v>68</v>
      </c>
      <c r="Z562" s="1">
        <v>10</v>
      </c>
      <c r="AA562" s="1" t="s">
        <v>2565</v>
      </c>
      <c r="AB562" s="1" t="s">
        <v>2566</v>
      </c>
      <c r="AC562" s="1" t="s">
        <v>2567</v>
      </c>
      <c r="AD562" s="1">
        <v>0</v>
      </c>
    </row>
    <row r="563" spans="1:30" ht="22" customHeight="1">
      <c r="A563" s="1">
        <v>561</v>
      </c>
      <c r="B563" s="4" t="s">
        <v>4</v>
      </c>
      <c r="C563" s="11">
        <v>27</v>
      </c>
      <c r="D563" s="1">
        <v>8</v>
      </c>
      <c r="E563" s="1">
        <v>20</v>
      </c>
      <c r="F563" s="1">
        <v>8</v>
      </c>
      <c r="G563" s="1">
        <v>24</v>
      </c>
      <c r="H563" s="1" t="s">
        <v>124</v>
      </c>
      <c r="I563" s="1">
        <v>0</v>
      </c>
      <c r="J563" s="1" t="s">
        <v>62</v>
      </c>
      <c r="K563" s="1" t="s">
        <v>3433</v>
      </c>
      <c r="L563" s="1">
        <v>0</v>
      </c>
      <c r="M563" s="1" t="s">
        <v>164</v>
      </c>
      <c r="N563" s="1" t="s">
        <v>164</v>
      </c>
      <c r="O563" s="1" t="s">
        <v>164</v>
      </c>
      <c r="R563" s="1" t="s">
        <v>77</v>
      </c>
      <c r="S563" s="1" t="s">
        <v>28</v>
      </c>
      <c r="T563" s="1" t="s">
        <v>66</v>
      </c>
      <c r="U563" s="3">
        <v>4</v>
      </c>
      <c r="V563" s="3">
        <v>4</v>
      </c>
      <c r="W563" s="1">
        <v>120</v>
      </c>
      <c r="X563" s="1" t="s">
        <v>2568</v>
      </c>
      <c r="Y563" s="1" t="s">
        <v>68</v>
      </c>
      <c r="Z563" s="1">
        <v>5</v>
      </c>
      <c r="AA563" s="1" t="s">
        <v>2569</v>
      </c>
      <c r="AB563" s="1" t="s">
        <v>2570</v>
      </c>
      <c r="AD563" s="1">
        <v>0</v>
      </c>
    </row>
    <row r="564" spans="1:30" ht="22" customHeight="1">
      <c r="A564" s="1">
        <v>562</v>
      </c>
      <c r="B564" s="4" t="s">
        <v>3752</v>
      </c>
      <c r="C564" s="11">
        <v>23</v>
      </c>
      <c r="D564" s="1">
        <v>8</v>
      </c>
      <c r="E564" s="1">
        <v>40</v>
      </c>
      <c r="F564" s="1">
        <v>12</v>
      </c>
      <c r="G564" s="1">
        <v>0</v>
      </c>
      <c r="H564" s="1" t="s">
        <v>324</v>
      </c>
      <c r="I564" s="1">
        <v>1</v>
      </c>
      <c r="K564" s="1" t="s">
        <v>164</v>
      </c>
      <c r="L564" s="1">
        <v>0</v>
      </c>
      <c r="M564" s="1" t="s">
        <v>164</v>
      </c>
      <c r="N564" s="1" t="s">
        <v>164</v>
      </c>
      <c r="O564" s="1" t="s">
        <v>164</v>
      </c>
      <c r="R564" s="1" t="s">
        <v>1102</v>
      </c>
      <c r="S564" s="1" t="s">
        <v>30</v>
      </c>
      <c r="T564" s="1" t="s">
        <v>54</v>
      </c>
      <c r="U564" s="3">
        <v>3</v>
      </c>
      <c r="V564" s="3">
        <v>3</v>
      </c>
      <c r="W564" s="1">
        <v>5</v>
      </c>
      <c r="X564" s="1" t="s">
        <v>2571</v>
      </c>
      <c r="Y564" s="1" t="s">
        <v>1411</v>
      </c>
      <c r="Z564" s="1">
        <v>9</v>
      </c>
      <c r="AA564" s="1" t="s">
        <v>2572</v>
      </c>
      <c r="AB564" s="1" t="s">
        <v>2573</v>
      </c>
      <c r="AC564" s="1" t="s">
        <v>2574</v>
      </c>
      <c r="AD564" s="1">
        <v>0</v>
      </c>
    </row>
    <row r="565" spans="1:30" ht="22" customHeight="1">
      <c r="A565" s="1">
        <v>563</v>
      </c>
      <c r="B565" s="4" t="s">
        <v>3751</v>
      </c>
      <c r="D565" s="1">
        <v>7</v>
      </c>
      <c r="E565" s="1">
        <v>90</v>
      </c>
      <c r="F565" s="1">
        <v>11</v>
      </c>
      <c r="G565" s="1">
        <v>12</v>
      </c>
      <c r="H565" s="1" t="s">
        <v>324</v>
      </c>
      <c r="I565" s="1">
        <v>0</v>
      </c>
      <c r="J565" s="1" t="s">
        <v>3779</v>
      </c>
      <c r="K565" s="1" t="s">
        <v>3431</v>
      </c>
      <c r="L565" s="1">
        <v>1</v>
      </c>
      <c r="M565" s="1" t="s">
        <v>3498</v>
      </c>
      <c r="N565" s="1" t="s">
        <v>3528</v>
      </c>
      <c r="O565" s="1" t="s">
        <v>3645</v>
      </c>
      <c r="P565" s="1">
        <v>3</v>
      </c>
      <c r="Q565" s="1" t="s">
        <v>2576</v>
      </c>
      <c r="R565" s="1" t="s">
        <v>65</v>
      </c>
      <c r="S565" s="1" t="s">
        <v>28</v>
      </c>
      <c r="T565" s="1" t="s">
        <v>66</v>
      </c>
      <c r="U565" s="3">
        <v>16</v>
      </c>
      <c r="V565" s="3">
        <v>6</v>
      </c>
      <c r="W565" s="1">
        <v>50</v>
      </c>
      <c r="X565" s="1" t="s">
        <v>2577</v>
      </c>
      <c r="Y565" s="1" t="s">
        <v>68</v>
      </c>
      <c r="Z565" s="1">
        <v>7</v>
      </c>
      <c r="AA565" s="1" t="s">
        <v>2578</v>
      </c>
      <c r="AB565" s="1" t="s">
        <v>2579</v>
      </c>
      <c r="AD565" s="1">
        <v>1</v>
      </c>
    </row>
    <row r="566" spans="1:30" ht="22" customHeight="1">
      <c r="A566" s="1">
        <v>166</v>
      </c>
      <c r="B566" s="4" t="s">
        <v>3748</v>
      </c>
      <c r="C566" s="11">
        <v>31</v>
      </c>
      <c r="D566" s="1">
        <v>7</v>
      </c>
      <c r="E566" s="1">
        <v>55</v>
      </c>
      <c r="F566" s="1">
        <v>12</v>
      </c>
      <c r="G566" s="1">
        <v>6</v>
      </c>
      <c r="H566" s="1" t="s">
        <v>71</v>
      </c>
      <c r="I566" s="1">
        <v>0</v>
      </c>
      <c r="J566" s="1" t="s">
        <v>62</v>
      </c>
      <c r="K566" s="1" t="s">
        <v>3431</v>
      </c>
      <c r="L566" s="1">
        <v>1</v>
      </c>
      <c r="M566" s="1" t="s">
        <v>3498</v>
      </c>
      <c r="N566" s="1" t="s">
        <v>3528</v>
      </c>
      <c r="O566" s="1" t="s">
        <v>3586</v>
      </c>
      <c r="P566" s="1">
        <v>7</v>
      </c>
      <c r="Q566" s="1" t="s">
        <v>855</v>
      </c>
      <c r="R566" s="1" t="s">
        <v>77</v>
      </c>
      <c r="S566" s="1" t="s">
        <v>27</v>
      </c>
      <c r="T566" s="1" t="s">
        <v>66</v>
      </c>
      <c r="U566" s="3">
        <v>6</v>
      </c>
      <c r="V566" s="3">
        <v>3</v>
      </c>
      <c r="W566" s="1">
        <v>100</v>
      </c>
      <c r="X566" s="1" t="s">
        <v>856</v>
      </c>
      <c r="Y566" s="1" t="s">
        <v>68</v>
      </c>
      <c r="Z566" s="1">
        <v>9</v>
      </c>
      <c r="AA566" s="1" t="s">
        <v>857</v>
      </c>
      <c r="AB566" s="1" t="s">
        <v>858</v>
      </c>
      <c r="AC566" s="1" t="s">
        <v>859</v>
      </c>
    </row>
    <row r="567" spans="1:30" ht="22" customHeight="1">
      <c r="A567" s="1">
        <v>565</v>
      </c>
      <c r="B567" s="4" t="s">
        <v>3769</v>
      </c>
      <c r="C567" s="11">
        <v>31</v>
      </c>
      <c r="D567" s="1">
        <v>7</v>
      </c>
      <c r="E567" s="1">
        <v>10</v>
      </c>
      <c r="F567" s="1">
        <v>8</v>
      </c>
      <c r="G567" s="1">
        <v>5</v>
      </c>
      <c r="H567" s="1" t="s">
        <v>90</v>
      </c>
      <c r="I567" s="1">
        <v>1</v>
      </c>
      <c r="K567" s="1" t="s">
        <v>164</v>
      </c>
      <c r="L567" s="1">
        <v>1</v>
      </c>
      <c r="M567" s="1" t="s">
        <v>3492</v>
      </c>
      <c r="N567" s="1" t="s">
        <v>3528</v>
      </c>
      <c r="O567" s="1" t="s">
        <v>3586</v>
      </c>
      <c r="P567" s="1">
        <v>3</v>
      </c>
      <c r="Q567" s="1" t="s">
        <v>855</v>
      </c>
      <c r="R567" s="1" t="s">
        <v>77</v>
      </c>
      <c r="S567" s="1" t="s">
        <v>30</v>
      </c>
      <c r="T567" s="1" t="s">
        <v>78</v>
      </c>
      <c r="U567" s="3">
        <v>5</v>
      </c>
      <c r="V567" s="3">
        <v>3</v>
      </c>
      <c r="W567" s="1">
        <v>150</v>
      </c>
      <c r="X567" s="1" t="s">
        <v>2583</v>
      </c>
      <c r="Y567" s="1" t="s">
        <v>68</v>
      </c>
      <c r="Z567" s="1">
        <v>8</v>
      </c>
      <c r="AA567" s="1" t="s">
        <v>2584</v>
      </c>
      <c r="AB567" s="1" t="s">
        <v>2585</v>
      </c>
      <c r="AC567" s="1" t="s">
        <v>2586</v>
      </c>
      <c r="AD567" s="1">
        <v>1</v>
      </c>
    </row>
    <row r="568" spans="1:30" ht="22" customHeight="1">
      <c r="A568" s="1">
        <v>566</v>
      </c>
      <c r="B568" s="4" t="s">
        <v>3753</v>
      </c>
      <c r="C568" s="11">
        <v>28</v>
      </c>
      <c r="D568" s="1">
        <v>8</v>
      </c>
      <c r="E568" s="1">
        <v>30</v>
      </c>
      <c r="F568" s="1">
        <v>10</v>
      </c>
      <c r="G568" s="1">
        <v>10</v>
      </c>
      <c r="H568" s="1" t="s">
        <v>214</v>
      </c>
      <c r="I568" s="1">
        <v>1</v>
      </c>
      <c r="K568" s="1" t="s">
        <v>164</v>
      </c>
      <c r="L568" s="1">
        <v>1</v>
      </c>
      <c r="M568" s="1" t="s">
        <v>3498</v>
      </c>
      <c r="N568" s="1" t="s">
        <v>3528</v>
      </c>
      <c r="O568" s="1" t="s">
        <v>3587</v>
      </c>
      <c r="P568" s="1">
        <v>1</v>
      </c>
      <c r="Q568" s="1" t="s">
        <v>2587</v>
      </c>
      <c r="R568" s="1" t="s">
        <v>53</v>
      </c>
      <c r="S568" s="1" t="s">
        <v>3729</v>
      </c>
      <c r="T568" s="1" t="s">
        <v>78</v>
      </c>
      <c r="U568" s="3">
        <v>40</v>
      </c>
      <c r="V568" s="3">
        <v>10</v>
      </c>
      <c r="W568" s="1">
        <v>20</v>
      </c>
      <c r="X568" s="1" t="s">
        <v>2589</v>
      </c>
      <c r="Y568" s="1" t="s">
        <v>68</v>
      </c>
      <c r="Z568" s="1">
        <v>10</v>
      </c>
      <c r="AA568" s="1" t="s">
        <v>2590</v>
      </c>
      <c r="AB568" s="1" t="s">
        <v>2591</v>
      </c>
      <c r="AD568" s="1">
        <v>1</v>
      </c>
    </row>
    <row r="569" spans="1:30" ht="22" customHeight="1">
      <c r="A569" s="1">
        <v>567</v>
      </c>
      <c r="B569" s="4" t="s">
        <v>0</v>
      </c>
      <c r="C569" s="11">
        <v>43</v>
      </c>
      <c r="D569" s="1">
        <v>7</v>
      </c>
      <c r="E569" s="1">
        <v>40</v>
      </c>
      <c r="F569" s="1">
        <v>10</v>
      </c>
      <c r="G569" s="1">
        <v>1</v>
      </c>
      <c r="H569" s="1" t="s">
        <v>292</v>
      </c>
      <c r="I569" s="1">
        <v>0</v>
      </c>
      <c r="J569" s="1" t="s">
        <v>3779</v>
      </c>
      <c r="K569" s="1" t="s">
        <v>3432</v>
      </c>
      <c r="L569" s="1">
        <v>1</v>
      </c>
      <c r="M569" s="1" t="s">
        <v>3492</v>
      </c>
      <c r="N569" s="1" t="s">
        <v>3528</v>
      </c>
      <c r="O569" s="1" t="s">
        <v>3609</v>
      </c>
      <c r="P569" s="1">
        <v>1</v>
      </c>
      <c r="Q569" s="1" t="s">
        <v>2592</v>
      </c>
      <c r="R569" s="1" t="s">
        <v>77</v>
      </c>
      <c r="S569" s="1" t="s">
        <v>28</v>
      </c>
      <c r="T569" s="1" t="s">
        <v>66</v>
      </c>
      <c r="U569" s="3">
        <v>20</v>
      </c>
      <c r="V569" s="3">
        <v>20</v>
      </c>
      <c r="W569" s="1">
        <v>20</v>
      </c>
      <c r="X569" s="1" t="s">
        <v>2593</v>
      </c>
      <c r="Y569" s="1" t="s">
        <v>58</v>
      </c>
      <c r="Z569" s="1">
        <v>8</v>
      </c>
      <c r="AA569" s="1" t="s">
        <v>2594</v>
      </c>
      <c r="AD569" s="1">
        <v>1</v>
      </c>
    </row>
    <row r="570" spans="1:30" ht="22" customHeight="1">
      <c r="A570" s="1">
        <v>183</v>
      </c>
      <c r="B570" s="4" t="s">
        <v>4</v>
      </c>
      <c r="C570" s="11">
        <v>39</v>
      </c>
      <c r="D570" s="1">
        <v>6</v>
      </c>
      <c r="E570" s="1">
        <v>120</v>
      </c>
      <c r="F570" s="1">
        <v>5</v>
      </c>
      <c r="G570" s="1">
        <v>3</v>
      </c>
      <c r="H570" s="1" t="s">
        <v>71</v>
      </c>
      <c r="I570" s="1">
        <v>1</v>
      </c>
      <c r="J570" s="1" t="s">
        <v>62</v>
      </c>
      <c r="K570" s="1" t="s">
        <v>3431</v>
      </c>
      <c r="L570" s="1">
        <v>1</v>
      </c>
      <c r="M570" s="1" t="s">
        <v>3502</v>
      </c>
      <c r="N570" s="1" t="s">
        <v>3528</v>
      </c>
      <c r="O570" s="1" t="s">
        <v>3595</v>
      </c>
      <c r="P570" s="1">
        <v>10</v>
      </c>
      <c r="Q570" s="1" t="s">
        <v>933</v>
      </c>
      <c r="R570" s="1" t="s">
        <v>77</v>
      </c>
      <c r="S570" s="1" t="s">
        <v>30</v>
      </c>
      <c r="T570" s="1" t="s">
        <v>66</v>
      </c>
      <c r="U570" s="3">
        <v>2</v>
      </c>
      <c r="V570" s="3">
        <v>2</v>
      </c>
      <c r="W570" s="1">
        <v>12</v>
      </c>
      <c r="X570" s="1" t="s">
        <v>934</v>
      </c>
      <c r="Y570" s="1" t="s">
        <v>68</v>
      </c>
      <c r="Z570" s="1">
        <v>10</v>
      </c>
      <c r="AA570" s="1" t="s">
        <v>935</v>
      </c>
      <c r="AB570" s="1" t="s">
        <v>936</v>
      </c>
      <c r="AC570" s="1" t="s">
        <v>937</v>
      </c>
    </row>
    <row r="571" spans="1:30" ht="22" customHeight="1">
      <c r="A571" s="1">
        <v>187</v>
      </c>
      <c r="B571" s="4" t="s">
        <v>4</v>
      </c>
      <c r="C571" s="11">
        <v>35</v>
      </c>
      <c r="D571" s="1">
        <v>8</v>
      </c>
      <c r="E571" s="1">
        <v>30</v>
      </c>
      <c r="F571" s="1">
        <v>10</v>
      </c>
      <c r="G571" s="1">
        <v>4</v>
      </c>
      <c r="H571" s="1" t="s">
        <v>71</v>
      </c>
      <c r="I571" s="1">
        <v>0</v>
      </c>
      <c r="J571" s="1" t="s">
        <v>48</v>
      </c>
      <c r="K571" s="1" t="s">
        <v>3432</v>
      </c>
      <c r="L571" s="1">
        <v>1</v>
      </c>
      <c r="M571" s="1" t="s">
        <v>3496</v>
      </c>
      <c r="N571" s="1" t="s">
        <v>3531</v>
      </c>
      <c r="O571" s="1" t="s">
        <v>3586</v>
      </c>
      <c r="P571" s="1">
        <v>11</v>
      </c>
      <c r="Q571" s="1" t="s">
        <v>954</v>
      </c>
      <c r="R571" s="1" t="s">
        <v>77</v>
      </c>
      <c r="S571" s="1" t="s">
        <v>28</v>
      </c>
      <c r="T571" s="1" t="s">
        <v>78</v>
      </c>
      <c r="U571" s="3">
        <v>6</v>
      </c>
      <c r="V571" s="3">
        <v>6</v>
      </c>
      <c r="W571" s="1">
        <v>8</v>
      </c>
      <c r="X571" s="1" t="s">
        <v>955</v>
      </c>
      <c r="Y571" s="1" t="s">
        <v>68</v>
      </c>
      <c r="Z571" s="1">
        <v>6</v>
      </c>
      <c r="AA571" s="1" t="s">
        <v>956</v>
      </c>
    </row>
    <row r="572" spans="1:30" ht="22" customHeight="1">
      <c r="A572" s="1">
        <v>570</v>
      </c>
      <c r="B572" s="4" t="s">
        <v>1</v>
      </c>
      <c r="C572" s="11">
        <v>33</v>
      </c>
      <c r="D572" s="1">
        <v>8</v>
      </c>
      <c r="E572" s="1">
        <v>60</v>
      </c>
      <c r="F572" s="1">
        <v>6</v>
      </c>
      <c r="G572" s="1">
        <v>10</v>
      </c>
      <c r="H572" s="1" t="s">
        <v>112</v>
      </c>
      <c r="I572" s="1">
        <v>0</v>
      </c>
      <c r="J572" s="1" t="s">
        <v>62</v>
      </c>
      <c r="K572" s="1" t="s">
        <v>3430</v>
      </c>
      <c r="L572" s="1">
        <v>1</v>
      </c>
      <c r="M572" s="1" t="s">
        <v>3497</v>
      </c>
      <c r="N572" s="1" t="s">
        <v>3528</v>
      </c>
      <c r="O572" s="1" t="s">
        <v>3586</v>
      </c>
      <c r="P572" s="1">
        <v>5</v>
      </c>
      <c r="Q572" s="1" t="s">
        <v>2607</v>
      </c>
      <c r="R572" s="1" t="s">
        <v>53</v>
      </c>
      <c r="S572" s="1" t="s">
        <v>30</v>
      </c>
      <c r="T572" s="1" t="s">
        <v>54</v>
      </c>
      <c r="U572" s="3">
        <v>4</v>
      </c>
      <c r="V572" s="3">
        <v>5</v>
      </c>
      <c r="W572" s="1">
        <v>8</v>
      </c>
      <c r="X572" s="1" t="s">
        <v>2608</v>
      </c>
      <c r="Y572" s="1" t="s">
        <v>68</v>
      </c>
      <c r="Z572" s="1">
        <v>7</v>
      </c>
      <c r="AA572" s="1" t="s">
        <v>2609</v>
      </c>
      <c r="AD572" s="1">
        <v>1</v>
      </c>
    </row>
    <row r="573" spans="1:30" ht="22" customHeight="1">
      <c r="A573" s="1">
        <v>571</v>
      </c>
      <c r="B573" s="4" t="s">
        <v>3751</v>
      </c>
      <c r="C573" s="11">
        <v>36</v>
      </c>
      <c r="D573" s="1">
        <v>7</v>
      </c>
      <c r="E573" s="1">
        <v>60</v>
      </c>
      <c r="F573" s="1">
        <v>7</v>
      </c>
      <c r="G573" s="1">
        <v>15</v>
      </c>
      <c r="H573" s="1" t="s">
        <v>95</v>
      </c>
      <c r="I573" s="1">
        <v>0</v>
      </c>
      <c r="J573" s="1" t="s">
        <v>48</v>
      </c>
      <c r="K573" s="1" t="s">
        <v>3432</v>
      </c>
      <c r="L573" s="1">
        <v>1</v>
      </c>
      <c r="M573" s="1" t="s">
        <v>3499</v>
      </c>
      <c r="N573" s="1" t="s">
        <v>3528</v>
      </c>
      <c r="O573" s="1" t="s">
        <v>3586</v>
      </c>
      <c r="P573" s="1">
        <v>8</v>
      </c>
      <c r="Q573" s="1" t="s">
        <v>1679</v>
      </c>
      <c r="R573" s="1" t="s">
        <v>53</v>
      </c>
      <c r="S573" s="1" t="s">
        <v>27</v>
      </c>
      <c r="T573" s="1" t="s">
        <v>66</v>
      </c>
      <c r="U573" s="3">
        <v>5</v>
      </c>
      <c r="V573" s="3">
        <v>5</v>
      </c>
      <c r="W573" s="1">
        <v>20</v>
      </c>
      <c r="X573" s="1" t="s">
        <v>2610</v>
      </c>
      <c r="Y573" s="1" t="s">
        <v>58</v>
      </c>
      <c r="Z573" s="1">
        <v>9</v>
      </c>
      <c r="AA573" s="1" t="s">
        <v>2611</v>
      </c>
      <c r="AB573" s="1" t="s">
        <v>2612</v>
      </c>
      <c r="AD573" s="1">
        <v>0</v>
      </c>
    </row>
    <row r="574" spans="1:30" ht="22" customHeight="1">
      <c r="A574" s="1">
        <v>572</v>
      </c>
      <c r="B574" s="4" t="s">
        <v>0</v>
      </c>
      <c r="D574" s="1">
        <v>6</v>
      </c>
      <c r="E574" s="1">
        <v>20</v>
      </c>
      <c r="F574" s="1">
        <v>6</v>
      </c>
      <c r="G574" s="1">
        <v>4</v>
      </c>
      <c r="H574" s="1" t="s">
        <v>82</v>
      </c>
      <c r="I574" s="1">
        <v>0</v>
      </c>
      <c r="J574" s="1" t="s">
        <v>3780</v>
      </c>
      <c r="K574" s="1" t="s">
        <v>3431</v>
      </c>
      <c r="L574" s="1">
        <v>1</v>
      </c>
      <c r="M574" s="1" t="s">
        <v>3523</v>
      </c>
      <c r="N574" s="1" t="s">
        <v>3528</v>
      </c>
      <c r="O574" s="1" t="s">
        <v>3611</v>
      </c>
      <c r="P574" s="1">
        <v>6</v>
      </c>
      <c r="Q574" s="1" t="s">
        <v>2613</v>
      </c>
      <c r="R574" s="1" t="s">
        <v>77</v>
      </c>
      <c r="S574" s="1" t="s">
        <v>28</v>
      </c>
      <c r="T574" s="1" t="s">
        <v>66</v>
      </c>
      <c r="U574" s="3">
        <v>5</v>
      </c>
      <c r="V574" s="3">
        <v>1</v>
      </c>
      <c r="W574" s="1">
        <v>489</v>
      </c>
      <c r="X574" s="1" t="s">
        <v>2614</v>
      </c>
      <c r="Y574" s="1" t="s">
        <v>68</v>
      </c>
      <c r="Z574" s="1">
        <v>8</v>
      </c>
      <c r="AA574" s="1" t="s">
        <v>2615</v>
      </c>
      <c r="AB574" s="1" t="s">
        <v>2616</v>
      </c>
      <c r="AC574" s="1" t="s">
        <v>2617</v>
      </c>
      <c r="AD574" s="1">
        <v>0</v>
      </c>
    </row>
    <row r="575" spans="1:30" ht="22" customHeight="1">
      <c r="A575" s="1">
        <v>573</v>
      </c>
      <c r="B575" s="4" t="s">
        <v>3748</v>
      </c>
      <c r="C575" s="11">
        <v>29</v>
      </c>
      <c r="D575" s="1">
        <v>7</v>
      </c>
      <c r="E575" s="1">
        <v>80</v>
      </c>
      <c r="F575" s="1">
        <v>14</v>
      </c>
      <c r="G575" s="1">
        <v>6</v>
      </c>
      <c r="H575" s="1" t="s">
        <v>82</v>
      </c>
      <c r="I575" s="1">
        <v>1</v>
      </c>
      <c r="K575" s="1" t="s">
        <v>164</v>
      </c>
      <c r="L575" s="1">
        <v>1</v>
      </c>
      <c r="M575" s="1" t="s">
        <v>3502</v>
      </c>
      <c r="N575" s="1" t="s">
        <v>3528</v>
      </c>
      <c r="O575" s="1" t="s">
        <v>3586</v>
      </c>
      <c r="P575" s="1">
        <v>1</v>
      </c>
      <c r="Q575" s="1" t="s">
        <v>2618</v>
      </c>
      <c r="R575" s="1" t="s">
        <v>77</v>
      </c>
      <c r="S575" s="1" t="s">
        <v>30</v>
      </c>
      <c r="T575" s="1" t="s">
        <v>66</v>
      </c>
      <c r="U575" s="3">
        <v>4</v>
      </c>
      <c r="V575" s="3">
        <v>3</v>
      </c>
      <c r="W575" s="1">
        <v>30</v>
      </c>
      <c r="X575" s="1" t="s">
        <v>2619</v>
      </c>
      <c r="Y575" s="1" t="s">
        <v>68</v>
      </c>
      <c r="Z575" s="1">
        <v>9</v>
      </c>
      <c r="AA575" s="1" t="s">
        <v>2620</v>
      </c>
      <c r="AB575" s="1" t="s">
        <v>2621</v>
      </c>
      <c r="AC575" s="1" t="s">
        <v>2622</v>
      </c>
      <c r="AD575" s="1">
        <v>1</v>
      </c>
    </row>
    <row r="576" spans="1:30" ht="22" customHeight="1">
      <c r="A576" s="1">
        <v>574</v>
      </c>
      <c r="B576" s="4" t="s">
        <v>3753</v>
      </c>
      <c r="C576" s="11">
        <v>42</v>
      </c>
      <c r="D576" s="1">
        <v>4</v>
      </c>
      <c r="E576" s="1">
        <v>120</v>
      </c>
      <c r="F576" s="1">
        <v>12</v>
      </c>
      <c r="G576" s="1">
        <v>25</v>
      </c>
      <c r="H576" s="1" t="s">
        <v>47</v>
      </c>
      <c r="I576" s="1">
        <v>1</v>
      </c>
      <c r="K576" s="1" t="s">
        <v>164</v>
      </c>
      <c r="L576" s="1">
        <v>1</v>
      </c>
      <c r="M576" s="1" t="s">
        <v>3524</v>
      </c>
      <c r="N576" s="1" t="s">
        <v>3531</v>
      </c>
      <c r="O576" s="1" t="s">
        <v>3590</v>
      </c>
      <c r="P576" s="1">
        <v>30</v>
      </c>
      <c r="Q576" s="1" t="s">
        <v>2624</v>
      </c>
      <c r="R576" s="1" t="s">
        <v>352</v>
      </c>
      <c r="S576" s="1" t="s">
        <v>3691</v>
      </c>
      <c r="T576" s="1" t="s">
        <v>54</v>
      </c>
      <c r="U576" s="3">
        <v>4</v>
      </c>
      <c r="V576" s="3">
        <v>4</v>
      </c>
      <c r="W576" s="1">
        <v>6</v>
      </c>
      <c r="X576" s="1" t="s">
        <v>2625</v>
      </c>
      <c r="Y576" s="1" t="s">
        <v>2626</v>
      </c>
      <c r="Z576" s="1">
        <v>10</v>
      </c>
      <c r="AA576" s="1" t="s">
        <v>2627</v>
      </c>
      <c r="AD576" s="1">
        <v>1</v>
      </c>
    </row>
    <row r="577" spans="1:30" ht="22" customHeight="1">
      <c r="A577" s="1">
        <v>575</v>
      </c>
      <c r="B577" s="4" t="s">
        <v>1</v>
      </c>
      <c r="C577" s="11">
        <v>39</v>
      </c>
      <c r="D577" s="1">
        <v>8</v>
      </c>
      <c r="E577" s="1">
        <v>80</v>
      </c>
      <c r="F577" s="1">
        <v>12</v>
      </c>
      <c r="G577" s="1">
        <v>20</v>
      </c>
      <c r="H577" s="1" t="s">
        <v>90</v>
      </c>
      <c r="I577" s="1">
        <v>1</v>
      </c>
      <c r="K577" s="1" t="s">
        <v>164</v>
      </c>
      <c r="L577" s="1">
        <v>1</v>
      </c>
      <c r="M577" s="1" t="s">
        <v>3499</v>
      </c>
      <c r="N577" s="1" t="s">
        <v>3527</v>
      </c>
      <c r="O577" s="1" t="s">
        <v>3591</v>
      </c>
      <c r="P577" s="1">
        <v>14</v>
      </c>
      <c r="Q577" s="1" t="s">
        <v>2628</v>
      </c>
      <c r="R577" s="1" t="s">
        <v>65</v>
      </c>
      <c r="S577" s="1" t="s">
        <v>27</v>
      </c>
      <c r="T577" s="1" t="s">
        <v>78</v>
      </c>
      <c r="U577" s="3">
        <v>12</v>
      </c>
      <c r="V577" s="3">
        <v>12</v>
      </c>
      <c r="W577" s="1">
        <v>300</v>
      </c>
      <c r="X577" s="1" t="s">
        <v>2629</v>
      </c>
      <c r="Y577" s="1" t="s">
        <v>68</v>
      </c>
      <c r="Z577" s="1">
        <v>9</v>
      </c>
      <c r="AA577" s="1" t="s">
        <v>2630</v>
      </c>
      <c r="AB577" s="1" t="s">
        <v>2631</v>
      </c>
      <c r="AC577" s="1" t="s">
        <v>2632</v>
      </c>
      <c r="AD577" s="1">
        <v>1</v>
      </c>
    </row>
    <row r="578" spans="1:30" ht="22" customHeight="1">
      <c r="A578" s="1">
        <v>576</v>
      </c>
      <c r="B578" s="4" t="s">
        <v>1</v>
      </c>
      <c r="C578" s="11">
        <v>31</v>
      </c>
      <c r="D578" s="1">
        <v>7</v>
      </c>
      <c r="E578" s="1">
        <v>80</v>
      </c>
      <c r="F578" s="1">
        <v>7</v>
      </c>
      <c r="G578" s="1">
        <v>20</v>
      </c>
      <c r="H578" s="1" t="s">
        <v>124</v>
      </c>
      <c r="I578" s="1">
        <v>1</v>
      </c>
      <c r="K578" s="1" t="s">
        <v>164</v>
      </c>
      <c r="L578" s="1">
        <v>1</v>
      </c>
      <c r="M578" s="1" t="s">
        <v>3505</v>
      </c>
      <c r="N578" s="1" t="s">
        <v>3528</v>
      </c>
      <c r="O578" s="1" t="s">
        <v>3604</v>
      </c>
      <c r="P578" s="1">
        <v>5</v>
      </c>
      <c r="Q578" s="1" t="s">
        <v>2633</v>
      </c>
      <c r="R578" s="1" t="s">
        <v>53</v>
      </c>
      <c r="S578" s="1" t="s">
        <v>30</v>
      </c>
      <c r="T578" s="1" t="s">
        <v>54</v>
      </c>
      <c r="U578" s="3">
        <v>6</v>
      </c>
      <c r="V578" s="3">
        <v>6</v>
      </c>
      <c r="W578" s="1">
        <v>20</v>
      </c>
      <c r="X578" s="1" t="s">
        <v>2634</v>
      </c>
      <c r="Y578" s="1" t="s">
        <v>68</v>
      </c>
      <c r="Z578" s="1">
        <v>10</v>
      </c>
      <c r="AA578" s="1" t="s">
        <v>69</v>
      </c>
      <c r="AB578" s="1" t="s">
        <v>2635</v>
      </c>
      <c r="AD578" s="1">
        <v>0</v>
      </c>
    </row>
    <row r="579" spans="1:30" ht="22" customHeight="1">
      <c r="A579" s="1">
        <v>577</v>
      </c>
      <c r="B579" s="4" t="s">
        <v>3754</v>
      </c>
      <c r="C579" s="11">
        <v>25</v>
      </c>
      <c r="D579" s="1">
        <v>6</v>
      </c>
      <c r="E579" s="1">
        <v>30</v>
      </c>
      <c r="F579" s="1">
        <v>12</v>
      </c>
      <c r="G579" s="1">
        <v>3</v>
      </c>
      <c r="H579" s="1" t="s">
        <v>324</v>
      </c>
      <c r="I579" s="1">
        <v>0</v>
      </c>
      <c r="J579" s="1" t="s">
        <v>62</v>
      </c>
      <c r="K579" s="1" t="s">
        <v>3431</v>
      </c>
      <c r="L579" s="1">
        <v>0</v>
      </c>
      <c r="M579" s="1" t="s">
        <v>164</v>
      </c>
      <c r="N579" s="1" t="s">
        <v>164</v>
      </c>
      <c r="O579" s="1" t="s">
        <v>164</v>
      </c>
      <c r="R579" s="1" t="s">
        <v>77</v>
      </c>
      <c r="S579" s="1" t="s">
        <v>30</v>
      </c>
      <c r="T579" s="1" t="s">
        <v>78</v>
      </c>
      <c r="U579" s="3">
        <v>6</v>
      </c>
      <c r="V579" s="3">
        <v>4</v>
      </c>
      <c r="W579" s="1">
        <v>20</v>
      </c>
      <c r="X579" s="1" t="s">
        <v>684</v>
      </c>
      <c r="Y579" s="1" t="s">
        <v>68</v>
      </c>
      <c r="Z579" s="1">
        <v>10</v>
      </c>
      <c r="AA579" s="1" t="s">
        <v>33</v>
      </c>
      <c r="AB579" s="1" t="s">
        <v>2636</v>
      </c>
      <c r="AC579" s="1" t="s">
        <v>33</v>
      </c>
      <c r="AD579" s="1">
        <v>1</v>
      </c>
    </row>
    <row r="580" spans="1:30" ht="22" customHeight="1">
      <c r="A580" s="1">
        <v>578</v>
      </c>
      <c r="B580" s="4" t="s">
        <v>0</v>
      </c>
      <c r="C580" s="11">
        <v>38</v>
      </c>
      <c r="D580" s="1">
        <v>7</v>
      </c>
      <c r="E580" s="1">
        <v>60</v>
      </c>
      <c r="F580" s="1">
        <v>8</v>
      </c>
      <c r="G580" s="1">
        <v>12</v>
      </c>
      <c r="H580" s="1" t="s">
        <v>292</v>
      </c>
      <c r="I580" s="1">
        <v>0</v>
      </c>
      <c r="J580" s="1" t="s">
        <v>91</v>
      </c>
      <c r="K580" s="1" t="s">
        <v>3433</v>
      </c>
      <c r="L580" s="1">
        <v>0</v>
      </c>
      <c r="M580" s="1" t="s">
        <v>164</v>
      </c>
      <c r="N580" s="1" t="s">
        <v>164</v>
      </c>
      <c r="O580" s="1" t="s">
        <v>164</v>
      </c>
      <c r="R580" s="1" t="s">
        <v>53</v>
      </c>
      <c r="S580" s="1" t="s">
        <v>28</v>
      </c>
      <c r="T580" s="1" t="s">
        <v>66</v>
      </c>
      <c r="U580" s="3">
        <v>6</v>
      </c>
      <c r="V580" s="3">
        <v>6</v>
      </c>
      <c r="W580" s="1">
        <v>18</v>
      </c>
      <c r="X580" s="1" t="s">
        <v>2637</v>
      </c>
      <c r="Y580" s="1" t="s">
        <v>68</v>
      </c>
      <c r="Z580" s="1">
        <v>9</v>
      </c>
      <c r="AA580" s="1" t="s">
        <v>1110</v>
      </c>
      <c r="AB580" s="1" t="s">
        <v>2638</v>
      </c>
      <c r="AC580" s="1" t="s">
        <v>130</v>
      </c>
      <c r="AD580" s="1">
        <v>0</v>
      </c>
    </row>
    <row r="581" spans="1:30" ht="22" customHeight="1">
      <c r="A581" s="1">
        <v>579</v>
      </c>
      <c r="B581" s="4" t="s">
        <v>0</v>
      </c>
      <c r="C581" s="11">
        <v>28</v>
      </c>
      <c r="D581" s="1">
        <v>6</v>
      </c>
      <c r="E581" s="1">
        <v>5</v>
      </c>
      <c r="F581" s="1">
        <v>4</v>
      </c>
      <c r="G581" s="1">
        <v>50</v>
      </c>
      <c r="H581" s="1" t="s">
        <v>178</v>
      </c>
      <c r="I581" s="1">
        <v>1</v>
      </c>
      <c r="K581" s="1" t="s">
        <v>164</v>
      </c>
      <c r="L581" s="1">
        <v>1</v>
      </c>
      <c r="M581" s="1" t="s">
        <v>3491</v>
      </c>
      <c r="N581" s="1" t="s">
        <v>3529</v>
      </c>
      <c r="O581" s="1" t="s">
        <v>3586</v>
      </c>
      <c r="P581" s="1">
        <v>3</v>
      </c>
      <c r="Q581" s="1" t="s">
        <v>2639</v>
      </c>
      <c r="R581" s="1" t="s">
        <v>53</v>
      </c>
      <c r="S581" s="1" t="s">
        <v>27</v>
      </c>
      <c r="T581" s="1" t="s">
        <v>54</v>
      </c>
      <c r="U581" s="3">
        <v>6</v>
      </c>
      <c r="V581" s="3">
        <v>6</v>
      </c>
      <c r="W581" s="1">
        <v>10</v>
      </c>
      <c r="X581" s="1" t="s">
        <v>2640</v>
      </c>
      <c r="Y581" s="1" t="s">
        <v>68</v>
      </c>
      <c r="Z581" s="1">
        <v>8</v>
      </c>
      <c r="AA581" s="1" t="s">
        <v>2641</v>
      </c>
      <c r="AB581" s="1" t="s">
        <v>2642</v>
      </c>
      <c r="AC581" s="1" t="s">
        <v>2643</v>
      </c>
      <c r="AD581" s="1">
        <v>0</v>
      </c>
    </row>
    <row r="582" spans="1:30" ht="22" customHeight="1">
      <c r="A582" s="1">
        <v>580</v>
      </c>
      <c r="B582" s="4" t="s">
        <v>0</v>
      </c>
      <c r="C582" s="11">
        <v>30</v>
      </c>
      <c r="D582" s="1">
        <v>7</v>
      </c>
      <c r="E582" s="1">
        <v>20</v>
      </c>
      <c r="F582" s="1">
        <v>12</v>
      </c>
      <c r="G582" s="1">
        <v>4</v>
      </c>
      <c r="H582" s="1" t="s">
        <v>95</v>
      </c>
      <c r="I582" s="1">
        <v>1</v>
      </c>
      <c r="K582" s="1" t="s">
        <v>164</v>
      </c>
      <c r="L582" s="1">
        <v>1</v>
      </c>
      <c r="M582" s="1" t="s">
        <v>3502</v>
      </c>
      <c r="N582" s="1" t="s">
        <v>3528</v>
      </c>
      <c r="O582" s="1" t="s">
        <v>3589</v>
      </c>
      <c r="P582" s="1">
        <v>3</v>
      </c>
      <c r="Q582" s="1" t="s">
        <v>2644</v>
      </c>
      <c r="R582" s="1" t="s">
        <v>77</v>
      </c>
      <c r="S582" s="1" t="s">
        <v>27</v>
      </c>
      <c r="T582" s="1" t="s">
        <v>66</v>
      </c>
      <c r="U582" s="3">
        <v>5</v>
      </c>
      <c r="V582" s="3">
        <v>7</v>
      </c>
      <c r="W582" s="1">
        <v>12</v>
      </c>
      <c r="X582" s="1" t="s">
        <v>2645</v>
      </c>
      <c r="Y582" s="1" t="s">
        <v>68</v>
      </c>
      <c r="Z582" s="1">
        <v>8</v>
      </c>
      <c r="AA582" s="1" t="s">
        <v>2646</v>
      </c>
      <c r="AB582" s="1" t="s">
        <v>2647</v>
      </c>
      <c r="AC582" s="1" t="s">
        <v>2648</v>
      </c>
      <c r="AD582" s="1">
        <v>1</v>
      </c>
    </row>
    <row r="583" spans="1:30" ht="22" customHeight="1">
      <c r="A583" s="1">
        <v>200</v>
      </c>
      <c r="B583" s="4" t="s">
        <v>4</v>
      </c>
      <c r="C583" s="11">
        <v>33</v>
      </c>
      <c r="D583" s="1">
        <v>7</v>
      </c>
      <c r="E583" s="1">
        <v>1</v>
      </c>
      <c r="F583" s="1">
        <v>14</v>
      </c>
      <c r="G583" s="1">
        <v>20</v>
      </c>
      <c r="H583" s="1" t="s">
        <v>71</v>
      </c>
      <c r="I583" s="1">
        <v>1</v>
      </c>
      <c r="J583" s="1" t="s">
        <v>62</v>
      </c>
      <c r="K583" s="1" t="s">
        <v>3433</v>
      </c>
      <c r="L583" s="1">
        <v>1</v>
      </c>
      <c r="M583" s="1" t="s">
        <v>3504</v>
      </c>
      <c r="N583" s="1" t="s">
        <v>3528</v>
      </c>
      <c r="O583" s="1" t="s">
        <v>3598</v>
      </c>
      <c r="P583" s="1">
        <v>8</v>
      </c>
      <c r="Q583" s="1" t="s">
        <v>1010</v>
      </c>
      <c r="R583" s="1" t="s">
        <v>53</v>
      </c>
      <c r="S583" s="1" t="s">
        <v>3687</v>
      </c>
      <c r="T583" s="1" t="s">
        <v>78</v>
      </c>
      <c r="U583" s="3">
        <v>6</v>
      </c>
      <c r="V583" s="3">
        <v>4</v>
      </c>
      <c r="W583" s="1">
        <v>6</v>
      </c>
      <c r="X583" s="1" t="s">
        <v>1011</v>
      </c>
      <c r="Y583" s="1" t="s">
        <v>68</v>
      </c>
      <c r="Z583" s="1">
        <v>10</v>
      </c>
      <c r="AA583" s="1" t="s">
        <v>1012</v>
      </c>
      <c r="AB583" s="1" t="s">
        <v>1013</v>
      </c>
      <c r="AC583" s="1" t="s">
        <v>107</v>
      </c>
    </row>
    <row r="584" spans="1:30" ht="22" customHeight="1">
      <c r="A584" s="1">
        <v>582</v>
      </c>
      <c r="B584" s="4" t="s">
        <v>4</v>
      </c>
      <c r="C584" s="11">
        <v>39</v>
      </c>
      <c r="D584" s="1">
        <v>6</v>
      </c>
      <c r="E584" s="1">
        <v>0</v>
      </c>
      <c r="F584" s="1">
        <v>17</v>
      </c>
      <c r="G584" s="1">
        <v>100</v>
      </c>
      <c r="H584" s="1" t="s">
        <v>82</v>
      </c>
      <c r="I584" s="1">
        <v>0</v>
      </c>
      <c r="J584" s="1" t="s">
        <v>48</v>
      </c>
      <c r="K584" s="1" t="s">
        <v>3432</v>
      </c>
      <c r="L584" s="1">
        <v>1</v>
      </c>
      <c r="M584" s="1" t="s">
        <v>3525</v>
      </c>
      <c r="N584" s="1" t="s">
        <v>3528</v>
      </c>
      <c r="O584" s="1" t="s">
        <v>3648</v>
      </c>
      <c r="P584" s="1">
        <v>10</v>
      </c>
      <c r="Q584" s="1" t="s">
        <v>2655</v>
      </c>
      <c r="R584" s="1" t="s">
        <v>53</v>
      </c>
      <c r="S584" s="1" t="s">
        <v>29</v>
      </c>
      <c r="T584" s="1" t="s">
        <v>66</v>
      </c>
      <c r="U584" s="3">
        <v>32</v>
      </c>
      <c r="V584" s="3">
        <v>8</v>
      </c>
      <c r="W584" s="1">
        <v>480</v>
      </c>
      <c r="X584" s="1" t="s">
        <v>2656</v>
      </c>
      <c r="Y584" s="1" t="s">
        <v>58</v>
      </c>
      <c r="Z584" s="1">
        <v>10</v>
      </c>
      <c r="AA584" s="1" t="s">
        <v>2657</v>
      </c>
      <c r="AB584" s="1" t="s">
        <v>2658</v>
      </c>
      <c r="AD584" s="1">
        <v>1</v>
      </c>
    </row>
    <row r="585" spans="1:30" ht="22" customHeight="1">
      <c r="A585" s="1">
        <v>583</v>
      </c>
      <c r="B585" s="4" t="s">
        <v>3753</v>
      </c>
      <c r="C585" s="11">
        <v>38</v>
      </c>
      <c r="D585" s="1">
        <v>6</v>
      </c>
      <c r="E585" s="1">
        <v>40</v>
      </c>
      <c r="F585" s="1">
        <v>14</v>
      </c>
      <c r="G585" s="1">
        <v>1</v>
      </c>
      <c r="H585" s="1" t="s">
        <v>47</v>
      </c>
      <c r="I585" s="1">
        <v>1</v>
      </c>
      <c r="K585" s="1" t="s">
        <v>164</v>
      </c>
      <c r="L585" s="1">
        <v>0</v>
      </c>
      <c r="M585" s="1" t="s">
        <v>164</v>
      </c>
      <c r="N585" s="1" t="s">
        <v>164</v>
      </c>
      <c r="O585" s="1" t="s">
        <v>164</v>
      </c>
      <c r="R585" s="1" t="s">
        <v>77</v>
      </c>
      <c r="S585" s="1" t="s">
        <v>27</v>
      </c>
      <c r="T585" s="1" t="s">
        <v>78</v>
      </c>
      <c r="U585" s="3">
        <v>5</v>
      </c>
      <c r="V585" s="3">
        <v>4</v>
      </c>
      <c r="W585" s="1">
        <v>4</v>
      </c>
      <c r="X585" s="1" t="s">
        <v>2659</v>
      </c>
      <c r="Y585" s="1" t="s">
        <v>2660</v>
      </c>
      <c r="Z585" s="1">
        <v>10</v>
      </c>
      <c r="AA585" s="1" t="s">
        <v>2661</v>
      </c>
      <c r="AB585" s="1" t="s">
        <v>2662</v>
      </c>
      <c r="AD585" s="1">
        <v>0</v>
      </c>
    </row>
    <row r="586" spans="1:30" ht="22" customHeight="1">
      <c r="A586" s="1">
        <v>584</v>
      </c>
      <c r="B586" s="4" t="s">
        <v>4</v>
      </c>
      <c r="C586" s="11">
        <v>27</v>
      </c>
      <c r="D586" s="1">
        <v>8</v>
      </c>
      <c r="E586" s="1">
        <v>120</v>
      </c>
      <c r="F586" s="1">
        <v>8</v>
      </c>
      <c r="G586" s="1">
        <v>10</v>
      </c>
      <c r="H586" s="1" t="s">
        <v>292</v>
      </c>
      <c r="I586" s="1">
        <v>0</v>
      </c>
      <c r="J586" s="1" t="s">
        <v>48</v>
      </c>
      <c r="K586" s="1" t="s">
        <v>3430</v>
      </c>
      <c r="L586" s="1">
        <v>1</v>
      </c>
      <c r="M586" s="1" t="s">
        <v>3502</v>
      </c>
      <c r="N586" s="1" t="s">
        <v>3528</v>
      </c>
      <c r="O586" s="1" t="s">
        <v>3585</v>
      </c>
      <c r="P586" s="1">
        <v>1</v>
      </c>
      <c r="R586" s="1" t="s">
        <v>53</v>
      </c>
      <c r="S586" s="1" t="s">
        <v>33</v>
      </c>
      <c r="U586" s="3">
        <v>0</v>
      </c>
      <c r="Y586" s="1" t="s">
        <v>58</v>
      </c>
      <c r="Z586" s="1">
        <v>9</v>
      </c>
      <c r="AA586" s="1" t="s">
        <v>2663</v>
      </c>
      <c r="AD586" s="1">
        <v>0</v>
      </c>
    </row>
    <row r="587" spans="1:30" ht="22" customHeight="1">
      <c r="A587" s="1">
        <v>585</v>
      </c>
      <c r="B587" s="4" t="s">
        <v>0</v>
      </c>
      <c r="C587" s="11">
        <v>29</v>
      </c>
      <c r="D587" s="1">
        <v>8</v>
      </c>
      <c r="E587" s="1">
        <v>15</v>
      </c>
      <c r="F587" s="1">
        <v>10</v>
      </c>
      <c r="G587" s="1">
        <v>12</v>
      </c>
      <c r="H587" s="1" t="s">
        <v>292</v>
      </c>
      <c r="I587" s="1">
        <v>1</v>
      </c>
      <c r="K587" s="1" t="s">
        <v>164</v>
      </c>
      <c r="L587" s="1">
        <v>1</v>
      </c>
      <c r="M587" s="1" t="s">
        <v>3494</v>
      </c>
      <c r="N587" s="1" t="s">
        <v>3539</v>
      </c>
      <c r="O587" s="1" t="s">
        <v>3591</v>
      </c>
      <c r="P587" s="1">
        <v>1</v>
      </c>
      <c r="Q587" s="1" t="s">
        <v>2664</v>
      </c>
      <c r="R587" s="1" t="s">
        <v>77</v>
      </c>
      <c r="S587" s="1" t="s">
        <v>28</v>
      </c>
      <c r="T587" s="1" t="s">
        <v>78</v>
      </c>
      <c r="U587" s="3">
        <v>6</v>
      </c>
      <c r="V587" s="3">
        <v>6</v>
      </c>
      <c r="W587" s="1">
        <v>6</v>
      </c>
      <c r="X587" s="1" t="s">
        <v>2665</v>
      </c>
      <c r="Y587" s="1" t="s">
        <v>68</v>
      </c>
      <c r="Z587" s="1">
        <v>10</v>
      </c>
      <c r="AA587" s="1" t="s">
        <v>2666</v>
      </c>
      <c r="AB587" s="1" t="s">
        <v>219</v>
      </c>
      <c r="AC587" s="1" t="s">
        <v>2667</v>
      </c>
      <c r="AD587" s="1">
        <v>1</v>
      </c>
    </row>
    <row r="588" spans="1:30" ht="22" customHeight="1">
      <c r="A588" s="1">
        <v>586</v>
      </c>
      <c r="B588" s="4" t="s">
        <v>3748</v>
      </c>
      <c r="D588" s="1">
        <v>8</v>
      </c>
      <c r="E588" s="1">
        <v>0</v>
      </c>
      <c r="F588" s="1">
        <v>10</v>
      </c>
      <c r="G588" s="1">
        <v>15</v>
      </c>
      <c r="H588" s="1" t="s">
        <v>47</v>
      </c>
      <c r="I588" s="1">
        <v>0</v>
      </c>
      <c r="J588" s="1" t="s">
        <v>3779</v>
      </c>
      <c r="K588" s="1" t="s">
        <v>3481</v>
      </c>
      <c r="L588" s="1">
        <v>1</v>
      </c>
      <c r="M588" s="1" t="s">
        <v>2100</v>
      </c>
      <c r="N588" s="1" t="s">
        <v>3528</v>
      </c>
      <c r="O588" s="1" t="s">
        <v>3586</v>
      </c>
      <c r="P588" s="1">
        <v>2</v>
      </c>
      <c r="R588" s="1" t="s">
        <v>53</v>
      </c>
      <c r="S588" s="1" t="s">
        <v>28</v>
      </c>
      <c r="T588" s="1" t="s">
        <v>66</v>
      </c>
      <c r="U588" s="3">
        <v>5</v>
      </c>
      <c r="V588" s="3">
        <v>5</v>
      </c>
      <c r="W588" s="1">
        <v>20</v>
      </c>
      <c r="X588" s="1" t="s">
        <v>2669</v>
      </c>
      <c r="Y588" s="1" t="s">
        <v>68</v>
      </c>
      <c r="Z588" s="1">
        <v>10</v>
      </c>
      <c r="AA588" s="1" t="s">
        <v>2670</v>
      </c>
      <c r="AB588" s="1" t="s">
        <v>2671</v>
      </c>
      <c r="AD588" s="1">
        <v>0</v>
      </c>
    </row>
    <row r="589" spans="1:30" ht="22" customHeight="1">
      <c r="A589" s="1">
        <v>587</v>
      </c>
      <c r="B589" s="4" t="s">
        <v>0</v>
      </c>
      <c r="C589" s="11">
        <v>55</v>
      </c>
      <c r="D589" s="1">
        <v>7</v>
      </c>
      <c r="E589" s="1">
        <v>90</v>
      </c>
      <c r="F589" s="1">
        <v>9</v>
      </c>
      <c r="G589" s="1">
        <v>4</v>
      </c>
      <c r="H589" s="1" t="s">
        <v>178</v>
      </c>
      <c r="I589" s="1">
        <v>1</v>
      </c>
      <c r="K589" s="1" t="s">
        <v>164</v>
      </c>
      <c r="L589" s="1">
        <v>1</v>
      </c>
      <c r="M589" s="1" t="s">
        <v>3512</v>
      </c>
      <c r="N589" s="1" t="s">
        <v>3528</v>
      </c>
      <c r="O589" s="1" t="s">
        <v>3624</v>
      </c>
      <c r="P589" s="1">
        <v>2</v>
      </c>
      <c r="Q589" s="1" t="s">
        <v>2672</v>
      </c>
      <c r="R589" s="1" t="s">
        <v>53</v>
      </c>
      <c r="S589" s="1" t="s">
        <v>29</v>
      </c>
      <c r="T589" s="1" t="s">
        <v>54</v>
      </c>
      <c r="U589" s="3">
        <v>14</v>
      </c>
      <c r="V589" s="3">
        <v>14</v>
      </c>
      <c r="W589" s="1">
        <v>10</v>
      </c>
      <c r="X589" s="1" t="s">
        <v>2673</v>
      </c>
      <c r="Y589" s="1" t="s">
        <v>68</v>
      </c>
      <c r="Z589" s="1">
        <v>10</v>
      </c>
      <c r="AA589" s="1" t="s">
        <v>2674</v>
      </c>
      <c r="AB589" s="1" t="s">
        <v>2675</v>
      </c>
      <c r="AC589" s="1" t="s">
        <v>2676</v>
      </c>
      <c r="AD589" s="1">
        <v>1</v>
      </c>
    </row>
    <row r="590" spans="1:30" ht="22" customHeight="1">
      <c r="A590" s="1">
        <v>588</v>
      </c>
      <c r="B590" s="4" t="s">
        <v>0</v>
      </c>
      <c r="C590" s="11">
        <v>52</v>
      </c>
      <c r="D590" s="1">
        <v>4</v>
      </c>
      <c r="E590" s="1">
        <v>60</v>
      </c>
      <c r="F590" s="1">
        <v>10</v>
      </c>
      <c r="G590" s="1">
        <v>15</v>
      </c>
      <c r="H590" s="1" t="s">
        <v>112</v>
      </c>
      <c r="I590" s="1">
        <v>0</v>
      </c>
      <c r="J590" s="1" t="s">
        <v>91</v>
      </c>
      <c r="K590" s="1" t="s">
        <v>3430</v>
      </c>
      <c r="L590" s="1">
        <v>1</v>
      </c>
      <c r="M590" s="1" t="s">
        <v>3502</v>
      </c>
      <c r="N590" s="1" t="s">
        <v>3527</v>
      </c>
      <c r="O590" s="1" t="s">
        <v>3600</v>
      </c>
      <c r="P590" s="1">
        <v>27</v>
      </c>
      <c r="Q590" s="1" t="s">
        <v>2677</v>
      </c>
      <c r="R590" s="1" t="s">
        <v>53</v>
      </c>
      <c r="S590" s="1" t="s">
        <v>28</v>
      </c>
      <c r="T590" s="1" t="s">
        <v>66</v>
      </c>
      <c r="U590" s="3">
        <v>20</v>
      </c>
      <c r="V590" s="3">
        <v>10</v>
      </c>
      <c r="W590" s="1">
        <v>1000</v>
      </c>
      <c r="X590" s="1" t="s">
        <v>2678</v>
      </c>
      <c r="Y590" s="1" t="s">
        <v>2679</v>
      </c>
      <c r="Z590" s="1">
        <v>8</v>
      </c>
      <c r="AA590" s="1" t="s">
        <v>2680</v>
      </c>
      <c r="AB590" s="1" t="s">
        <v>2681</v>
      </c>
      <c r="AC590" s="1" t="s">
        <v>2682</v>
      </c>
      <c r="AD590" s="1">
        <v>1</v>
      </c>
    </row>
    <row r="591" spans="1:30" ht="22" customHeight="1">
      <c r="A591" s="1">
        <v>589</v>
      </c>
      <c r="B591" s="4" t="s">
        <v>3752</v>
      </c>
      <c r="C591" s="11">
        <v>30</v>
      </c>
      <c r="D591" s="1">
        <v>8</v>
      </c>
      <c r="E591" s="1">
        <v>90</v>
      </c>
      <c r="F591" s="1">
        <v>11</v>
      </c>
      <c r="G591" s="1">
        <v>20</v>
      </c>
      <c r="H591" s="1" t="s">
        <v>47</v>
      </c>
      <c r="I591" s="1">
        <v>1</v>
      </c>
      <c r="K591" s="1" t="s">
        <v>164</v>
      </c>
      <c r="L591" s="1">
        <v>1</v>
      </c>
      <c r="M591" s="1" t="s">
        <v>3502</v>
      </c>
      <c r="N591" s="1" t="s">
        <v>3528</v>
      </c>
      <c r="O591" s="1" t="s">
        <v>3586</v>
      </c>
      <c r="P591" s="1">
        <v>2</v>
      </c>
      <c r="Q591" s="1" t="s">
        <v>2683</v>
      </c>
      <c r="R591" s="1" t="s">
        <v>77</v>
      </c>
      <c r="S591" s="1" t="s">
        <v>33</v>
      </c>
      <c r="U591" s="3">
        <v>0</v>
      </c>
      <c r="Y591" s="1" t="s">
        <v>334</v>
      </c>
      <c r="Z591" s="1">
        <v>10</v>
      </c>
      <c r="AA591" s="1" t="s">
        <v>2684</v>
      </c>
      <c r="AB591" s="2" t="s">
        <v>2685</v>
      </c>
      <c r="AC591" s="1" t="s">
        <v>2686</v>
      </c>
      <c r="AD591" s="1">
        <v>1</v>
      </c>
    </row>
    <row r="592" spans="1:30" ht="22" customHeight="1">
      <c r="A592" s="1">
        <v>590</v>
      </c>
      <c r="B592" s="4" t="s">
        <v>1</v>
      </c>
      <c r="C592" s="11">
        <v>49</v>
      </c>
      <c r="D592" s="1">
        <v>6</v>
      </c>
      <c r="E592" s="1">
        <v>21</v>
      </c>
      <c r="F592" s="1">
        <v>12</v>
      </c>
      <c r="G592" s="1">
        <v>20</v>
      </c>
      <c r="H592" s="1" t="s">
        <v>90</v>
      </c>
      <c r="I592" s="1">
        <v>0</v>
      </c>
      <c r="J592" s="1" t="s">
        <v>48</v>
      </c>
      <c r="K592" s="1" t="s">
        <v>3431</v>
      </c>
      <c r="L592" s="1">
        <v>1</v>
      </c>
      <c r="M592" s="1" t="s">
        <v>3492</v>
      </c>
      <c r="N592" s="1" t="s">
        <v>3528</v>
      </c>
      <c r="O592" s="1" t="s">
        <v>3611</v>
      </c>
      <c r="P592" s="1">
        <v>15</v>
      </c>
      <c r="Q592" s="1" t="s">
        <v>2687</v>
      </c>
      <c r="R592" s="1" t="s">
        <v>53</v>
      </c>
      <c r="S592" s="1" t="s">
        <v>28</v>
      </c>
      <c r="T592" s="1" t="s">
        <v>66</v>
      </c>
      <c r="U592" s="3">
        <v>3</v>
      </c>
      <c r="V592" s="3">
        <v>10</v>
      </c>
      <c r="W592" s="1">
        <v>10</v>
      </c>
      <c r="X592" s="1" t="s">
        <v>2688</v>
      </c>
      <c r="Y592" s="1" t="s">
        <v>68</v>
      </c>
      <c r="Z592" s="1">
        <v>9</v>
      </c>
      <c r="AA592" s="1" t="s">
        <v>2689</v>
      </c>
      <c r="AB592" s="1" t="s">
        <v>2690</v>
      </c>
      <c r="AC592" s="1" t="s">
        <v>2691</v>
      </c>
      <c r="AD592" s="1">
        <v>0</v>
      </c>
    </row>
    <row r="593" spans="1:30" ht="22" customHeight="1">
      <c r="A593" s="1">
        <v>591</v>
      </c>
      <c r="B593" s="4" t="s">
        <v>3753</v>
      </c>
      <c r="C593" s="11">
        <v>46</v>
      </c>
      <c r="D593" s="1">
        <v>8</v>
      </c>
      <c r="E593" s="1">
        <v>20</v>
      </c>
      <c r="F593" s="1">
        <v>14</v>
      </c>
      <c r="G593" s="1">
        <v>1</v>
      </c>
      <c r="H593" s="1" t="s">
        <v>178</v>
      </c>
      <c r="I593" s="1">
        <v>1</v>
      </c>
      <c r="K593" s="1" t="s">
        <v>164</v>
      </c>
      <c r="L593" s="1">
        <v>1</v>
      </c>
      <c r="M593" s="1" t="s">
        <v>3502</v>
      </c>
      <c r="N593" s="1" t="s">
        <v>3528</v>
      </c>
      <c r="O593" s="1" t="s">
        <v>3611</v>
      </c>
      <c r="P593" s="1">
        <v>20</v>
      </c>
      <c r="Q593" s="1" t="s">
        <v>2692</v>
      </c>
      <c r="R593" s="1" t="s">
        <v>77</v>
      </c>
      <c r="S593" s="1" t="s">
        <v>30</v>
      </c>
      <c r="T593" s="1" t="s">
        <v>54</v>
      </c>
      <c r="U593" s="3">
        <v>2</v>
      </c>
      <c r="V593" s="3">
        <v>6</v>
      </c>
      <c r="W593" s="1">
        <v>40</v>
      </c>
      <c r="X593" s="1" t="s">
        <v>2693</v>
      </c>
      <c r="Y593" s="1" t="s">
        <v>68</v>
      </c>
      <c r="Z593" s="1">
        <v>8</v>
      </c>
      <c r="AA593" s="1" t="s">
        <v>2694</v>
      </c>
      <c r="AB593" s="1" t="s">
        <v>2695</v>
      </c>
      <c r="AD593" s="1">
        <v>1</v>
      </c>
    </row>
    <row r="594" spans="1:30" ht="22" customHeight="1">
      <c r="A594" s="1">
        <v>592</v>
      </c>
      <c r="B594" s="4" t="s">
        <v>3751</v>
      </c>
      <c r="C594" s="11">
        <v>33</v>
      </c>
      <c r="D594" s="1">
        <v>7</v>
      </c>
      <c r="E594" s="1">
        <v>60</v>
      </c>
      <c r="F594" s="1">
        <v>10</v>
      </c>
      <c r="G594" s="1">
        <v>40</v>
      </c>
      <c r="H594" s="1" t="s">
        <v>214</v>
      </c>
      <c r="I594" s="1">
        <v>1</v>
      </c>
      <c r="K594" s="1" t="s">
        <v>164</v>
      </c>
      <c r="L594" s="1">
        <v>1</v>
      </c>
      <c r="M594" s="1" t="s">
        <v>3502</v>
      </c>
      <c r="N594" s="1" t="s">
        <v>3527</v>
      </c>
      <c r="O594" s="1" t="s">
        <v>3586</v>
      </c>
      <c r="P594" s="1">
        <v>6</v>
      </c>
      <c r="Q594" s="1" t="s">
        <v>2696</v>
      </c>
      <c r="R594" s="1" t="s">
        <v>77</v>
      </c>
      <c r="S594" s="1" t="s">
        <v>30</v>
      </c>
      <c r="T594" s="1" t="s">
        <v>66</v>
      </c>
      <c r="U594" s="3">
        <v>6</v>
      </c>
      <c r="V594" s="3">
        <v>6</v>
      </c>
      <c r="W594" s="1">
        <v>6</v>
      </c>
      <c r="X594" s="1" t="s">
        <v>2697</v>
      </c>
      <c r="Y594" s="1" t="s">
        <v>68</v>
      </c>
      <c r="Z594" s="1">
        <v>10</v>
      </c>
      <c r="AA594" s="1" t="s">
        <v>2698</v>
      </c>
      <c r="AB594" s="1" t="s">
        <v>2699</v>
      </c>
      <c r="AC594" s="1" t="s">
        <v>2700</v>
      </c>
      <c r="AD594" s="1">
        <v>1</v>
      </c>
    </row>
    <row r="595" spans="1:30" ht="22" customHeight="1">
      <c r="A595" s="1">
        <v>593</v>
      </c>
      <c r="B595" s="4" t="s">
        <v>1</v>
      </c>
      <c r="C595" s="11">
        <v>51</v>
      </c>
      <c r="D595" s="1">
        <v>6</v>
      </c>
      <c r="E595" s="1">
        <v>240</v>
      </c>
      <c r="F595" s="1">
        <v>8</v>
      </c>
      <c r="G595" s="1">
        <v>12</v>
      </c>
      <c r="H595" s="1" t="s">
        <v>95</v>
      </c>
      <c r="I595" s="1">
        <v>1</v>
      </c>
      <c r="K595" s="1" t="s">
        <v>164</v>
      </c>
      <c r="L595" s="1">
        <v>1</v>
      </c>
      <c r="M595" s="1" t="s">
        <v>3502</v>
      </c>
      <c r="N595" s="1" t="s">
        <v>3527</v>
      </c>
      <c r="O595" s="1" t="s">
        <v>3649</v>
      </c>
      <c r="P595" s="1">
        <v>20</v>
      </c>
      <c r="Q595" s="1" t="s">
        <v>2702</v>
      </c>
      <c r="R595" s="1" t="s">
        <v>352</v>
      </c>
      <c r="S595" s="1" t="s">
        <v>3730</v>
      </c>
      <c r="T595" s="1" t="s">
        <v>54</v>
      </c>
      <c r="U595" s="3">
        <v>10</v>
      </c>
      <c r="V595" s="3">
        <v>30</v>
      </c>
      <c r="W595" s="1">
        <v>20</v>
      </c>
      <c r="X595" s="1" t="s">
        <v>2704</v>
      </c>
      <c r="Y595" s="1" t="s">
        <v>68</v>
      </c>
      <c r="Z595" s="1">
        <v>10</v>
      </c>
      <c r="AA595" s="1" t="s">
        <v>2705</v>
      </c>
      <c r="AB595" s="1" t="s">
        <v>2706</v>
      </c>
      <c r="AC595" s="1" t="s">
        <v>2707</v>
      </c>
      <c r="AD595" s="1">
        <v>1</v>
      </c>
    </row>
    <row r="596" spans="1:30" ht="22" customHeight="1">
      <c r="A596" s="1">
        <v>594</v>
      </c>
      <c r="B596" s="4" t="s">
        <v>4</v>
      </c>
      <c r="C596" s="11">
        <v>36</v>
      </c>
      <c r="D596" s="1">
        <v>8</v>
      </c>
      <c r="E596" s="1">
        <v>30</v>
      </c>
      <c r="F596" s="1">
        <v>10</v>
      </c>
      <c r="G596" s="1">
        <v>30</v>
      </c>
      <c r="H596" s="1" t="s">
        <v>324</v>
      </c>
      <c r="I596" s="1">
        <v>1</v>
      </c>
      <c r="K596" s="1" t="s">
        <v>164</v>
      </c>
      <c r="L596" s="1">
        <v>1</v>
      </c>
      <c r="M596" s="1" t="s">
        <v>3502</v>
      </c>
      <c r="N596" s="1" t="s">
        <v>3531</v>
      </c>
      <c r="O596" s="1" t="s">
        <v>3586</v>
      </c>
      <c r="P596" s="1">
        <v>12</v>
      </c>
      <c r="Q596" s="1" t="s">
        <v>2708</v>
      </c>
      <c r="R596" s="1" t="s">
        <v>77</v>
      </c>
      <c r="S596" s="1" t="s">
        <v>30</v>
      </c>
      <c r="T596" s="1" t="s">
        <v>2709</v>
      </c>
      <c r="U596" s="3">
        <v>3</v>
      </c>
      <c r="V596" s="3">
        <v>3</v>
      </c>
      <c r="W596" s="1">
        <v>6</v>
      </c>
      <c r="X596" s="1" t="s">
        <v>2710</v>
      </c>
      <c r="Y596" s="1" t="s">
        <v>68</v>
      </c>
      <c r="Z596" s="1">
        <v>8</v>
      </c>
      <c r="AA596" s="1" t="s">
        <v>2711</v>
      </c>
      <c r="AB596" s="1" t="s">
        <v>2712</v>
      </c>
      <c r="AC596" s="1" t="s">
        <v>596</v>
      </c>
      <c r="AD596" s="1">
        <v>1</v>
      </c>
    </row>
    <row r="597" spans="1:30" ht="22" customHeight="1">
      <c r="A597" s="1">
        <v>595</v>
      </c>
      <c r="B597" s="4" t="s">
        <v>3765</v>
      </c>
      <c r="C597" s="11">
        <v>25</v>
      </c>
      <c r="D597" s="1">
        <v>6</v>
      </c>
      <c r="E597" s="1">
        <v>40</v>
      </c>
      <c r="F597" s="1">
        <v>8</v>
      </c>
      <c r="G597" s="1">
        <v>2</v>
      </c>
      <c r="H597" s="1" t="s">
        <v>124</v>
      </c>
      <c r="I597" s="1">
        <v>0</v>
      </c>
      <c r="J597" s="1" t="s">
        <v>48</v>
      </c>
      <c r="K597" s="1" t="s">
        <v>3431</v>
      </c>
      <c r="L597" s="1">
        <v>1</v>
      </c>
      <c r="M597" s="1" t="s">
        <v>3494</v>
      </c>
      <c r="N597" s="1" t="s">
        <v>3531</v>
      </c>
      <c r="O597" s="1" t="s">
        <v>3586</v>
      </c>
      <c r="P597" s="1">
        <v>1</v>
      </c>
      <c r="Q597" s="1" t="s">
        <v>2713</v>
      </c>
      <c r="R597" s="1" t="s">
        <v>53</v>
      </c>
      <c r="S597" s="1" t="s">
        <v>26</v>
      </c>
      <c r="T597" s="1" t="s">
        <v>66</v>
      </c>
      <c r="U597" s="3">
        <v>30</v>
      </c>
      <c r="V597" s="3">
        <v>15</v>
      </c>
      <c r="W597" s="1">
        <v>10</v>
      </c>
      <c r="X597" s="1" t="s">
        <v>2714</v>
      </c>
      <c r="Y597" s="1" t="s">
        <v>68</v>
      </c>
      <c r="Z597" s="1">
        <v>10</v>
      </c>
      <c r="AA597" s="1" t="s">
        <v>2715</v>
      </c>
      <c r="AB597" s="1" t="s">
        <v>2716</v>
      </c>
      <c r="AC597" s="1" t="s">
        <v>2717</v>
      </c>
      <c r="AD597" s="1">
        <v>1</v>
      </c>
    </row>
    <row r="598" spans="1:30" ht="22" customHeight="1">
      <c r="A598" s="1">
        <v>240</v>
      </c>
      <c r="B598" s="4" t="s">
        <v>3753</v>
      </c>
      <c r="C598" s="11">
        <v>45</v>
      </c>
      <c r="D598" s="1">
        <v>7</v>
      </c>
      <c r="E598" s="1">
        <v>150</v>
      </c>
      <c r="F598" s="1">
        <v>12</v>
      </c>
      <c r="G598" s="1">
        <v>24</v>
      </c>
      <c r="H598" s="1" t="s">
        <v>71</v>
      </c>
      <c r="I598" s="1">
        <v>0</v>
      </c>
      <c r="J598" s="1" t="s">
        <v>62</v>
      </c>
      <c r="K598" s="1" t="s">
        <v>3431</v>
      </c>
      <c r="L598" s="1">
        <v>1</v>
      </c>
      <c r="M598" s="1" t="s">
        <v>3502</v>
      </c>
      <c r="N598" s="1" t="s">
        <v>3528</v>
      </c>
      <c r="O598" s="1" t="s">
        <v>3585</v>
      </c>
      <c r="P598" s="1">
        <v>23</v>
      </c>
      <c r="Q598" s="1" t="s">
        <v>1190</v>
      </c>
      <c r="R598" s="1" t="s">
        <v>352</v>
      </c>
      <c r="S598" s="1" t="s">
        <v>27</v>
      </c>
      <c r="T598" s="1" t="s">
        <v>78</v>
      </c>
      <c r="U598" s="3">
        <v>2</v>
      </c>
      <c r="V598" s="3">
        <v>2</v>
      </c>
      <c r="W598" s="1">
        <v>5</v>
      </c>
      <c r="X598" s="1" t="s">
        <v>1191</v>
      </c>
      <c r="Y598" s="1" t="s">
        <v>1192</v>
      </c>
      <c r="Z598" s="1">
        <v>10</v>
      </c>
      <c r="AA598" s="1" t="s">
        <v>1193</v>
      </c>
      <c r="AB598" s="1" t="s">
        <v>1194</v>
      </c>
      <c r="AC598" s="1" t="s">
        <v>1195</v>
      </c>
    </row>
    <row r="599" spans="1:30" ht="22" customHeight="1">
      <c r="A599" s="1">
        <v>597</v>
      </c>
      <c r="B599" s="4" t="s">
        <v>0</v>
      </c>
      <c r="C599" s="11">
        <v>28</v>
      </c>
      <c r="D599" s="1">
        <v>7</v>
      </c>
      <c r="E599" s="1">
        <v>15</v>
      </c>
      <c r="F599" s="1">
        <v>6</v>
      </c>
      <c r="G599" s="1">
        <v>24</v>
      </c>
      <c r="H599" s="1" t="s">
        <v>95</v>
      </c>
      <c r="I599" s="1">
        <v>1</v>
      </c>
      <c r="K599" s="1" t="s">
        <v>164</v>
      </c>
      <c r="L599" s="1">
        <v>1</v>
      </c>
      <c r="M599" s="1" t="s">
        <v>3498</v>
      </c>
      <c r="N599" s="1" t="s">
        <v>3529</v>
      </c>
      <c r="O599" s="1" t="s">
        <v>3585</v>
      </c>
      <c r="P599" s="1">
        <v>1</v>
      </c>
      <c r="Q599" s="1" t="s">
        <v>2720</v>
      </c>
      <c r="R599" s="1" t="s">
        <v>53</v>
      </c>
      <c r="S599" s="1" t="s">
        <v>30</v>
      </c>
      <c r="T599" s="1" t="s">
        <v>54</v>
      </c>
      <c r="U599" s="3">
        <v>3</v>
      </c>
      <c r="V599" s="3">
        <v>4</v>
      </c>
      <c r="W599" s="1">
        <v>5</v>
      </c>
      <c r="X599" s="1" t="s">
        <v>2721</v>
      </c>
      <c r="Y599" s="1" t="s">
        <v>68</v>
      </c>
      <c r="Z599" s="1">
        <v>8</v>
      </c>
      <c r="AA599" s="1" t="s">
        <v>2722</v>
      </c>
      <c r="AB599" s="1" t="s">
        <v>2723</v>
      </c>
      <c r="AC599" s="1" t="s">
        <v>2724</v>
      </c>
      <c r="AD599" s="1">
        <v>1</v>
      </c>
    </row>
    <row r="600" spans="1:30" ht="22" customHeight="1">
      <c r="A600" s="1">
        <v>312</v>
      </c>
      <c r="B600" s="4" t="s">
        <v>0</v>
      </c>
      <c r="C600" s="11">
        <v>54</v>
      </c>
      <c r="D600" s="1">
        <v>6</v>
      </c>
      <c r="E600" s="1">
        <v>0</v>
      </c>
      <c r="F600" s="1">
        <v>10</v>
      </c>
      <c r="G600" s="1">
        <v>20</v>
      </c>
      <c r="H600" s="1" t="s">
        <v>71</v>
      </c>
      <c r="I600" s="1">
        <v>0</v>
      </c>
      <c r="J600" s="1" t="s">
        <v>91</v>
      </c>
      <c r="K600" s="1" t="s">
        <v>3431</v>
      </c>
      <c r="L600" s="1">
        <v>0</v>
      </c>
      <c r="M600" s="1" t="s">
        <v>164</v>
      </c>
      <c r="N600" s="1" t="s">
        <v>164</v>
      </c>
      <c r="O600" s="1" t="s">
        <v>164</v>
      </c>
      <c r="R600" s="1" t="s">
        <v>53</v>
      </c>
      <c r="S600" s="1" t="s">
        <v>28</v>
      </c>
      <c r="T600" s="1" t="s">
        <v>54</v>
      </c>
      <c r="U600" s="3">
        <v>4</v>
      </c>
      <c r="V600" s="3">
        <v>6</v>
      </c>
      <c r="W600" s="1">
        <v>20</v>
      </c>
      <c r="X600" s="1" t="s">
        <v>1523</v>
      </c>
      <c r="Y600" s="1" t="s">
        <v>58</v>
      </c>
      <c r="Z600" s="1">
        <v>10</v>
      </c>
      <c r="AA600" s="1" t="s">
        <v>1524</v>
      </c>
      <c r="AB600" s="1" t="s">
        <v>1525</v>
      </c>
      <c r="AC600" s="1" t="s">
        <v>1526</v>
      </c>
    </row>
    <row r="601" spans="1:30" ht="22" customHeight="1">
      <c r="A601" s="1">
        <v>599</v>
      </c>
      <c r="B601" s="4" t="s">
        <v>3747</v>
      </c>
      <c r="C601" s="11">
        <v>29</v>
      </c>
      <c r="D601" s="1">
        <v>6</v>
      </c>
      <c r="E601" s="1">
        <v>150</v>
      </c>
      <c r="F601" s="6"/>
      <c r="G601" s="1">
        <v>20</v>
      </c>
      <c r="H601" s="1" t="s">
        <v>292</v>
      </c>
      <c r="I601" s="1">
        <v>1</v>
      </c>
      <c r="K601" s="1" t="s">
        <v>164</v>
      </c>
      <c r="L601" s="1">
        <v>1</v>
      </c>
      <c r="M601" s="1" t="s">
        <v>3494</v>
      </c>
      <c r="N601" s="1" t="s">
        <v>3528</v>
      </c>
      <c r="O601" s="1" t="s">
        <v>3600</v>
      </c>
      <c r="P601" s="1">
        <v>2</v>
      </c>
      <c r="R601" s="1" t="s">
        <v>77</v>
      </c>
      <c r="S601" s="1" t="s">
        <v>30</v>
      </c>
      <c r="T601" s="1" t="s">
        <v>54</v>
      </c>
      <c r="U601" s="3">
        <v>6</v>
      </c>
      <c r="V601" s="3">
        <v>5</v>
      </c>
      <c r="W601" s="1">
        <v>5</v>
      </c>
      <c r="X601" s="1" t="s">
        <v>2730</v>
      </c>
      <c r="Y601" s="1" t="s">
        <v>58</v>
      </c>
      <c r="Z601" s="1">
        <v>10</v>
      </c>
      <c r="AA601" s="1" t="s">
        <v>2731</v>
      </c>
      <c r="AB601" s="1" t="s">
        <v>2732</v>
      </c>
      <c r="AD601" s="1">
        <v>0</v>
      </c>
    </row>
    <row r="602" spans="1:30" ht="22" customHeight="1">
      <c r="A602" s="1">
        <v>600</v>
      </c>
      <c r="B602" s="4" t="s">
        <v>3752</v>
      </c>
      <c r="C602" s="11">
        <v>33</v>
      </c>
      <c r="D602" s="1">
        <v>6</v>
      </c>
      <c r="E602" s="1">
        <v>2</v>
      </c>
      <c r="F602" s="1">
        <v>10</v>
      </c>
      <c r="G602" s="1">
        <v>8</v>
      </c>
      <c r="H602" s="1" t="s">
        <v>178</v>
      </c>
      <c r="I602" s="1">
        <v>1</v>
      </c>
      <c r="K602" s="1" t="s">
        <v>164</v>
      </c>
      <c r="L602" s="1">
        <v>1</v>
      </c>
      <c r="M602" s="1" t="s">
        <v>3491</v>
      </c>
      <c r="N602" s="1" t="s">
        <v>3527</v>
      </c>
      <c r="O602" s="1" t="s">
        <v>3592</v>
      </c>
      <c r="P602" s="1">
        <v>10</v>
      </c>
      <c r="Q602" s="1" t="s">
        <v>2733</v>
      </c>
      <c r="R602" s="1" t="s">
        <v>77</v>
      </c>
      <c r="S602" s="1" t="s">
        <v>33</v>
      </c>
      <c r="U602" s="3">
        <v>0</v>
      </c>
      <c r="Y602" s="1" t="s">
        <v>366</v>
      </c>
      <c r="Z602" s="1">
        <v>10</v>
      </c>
      <c r="AA602" s="1" t="s">
        <v>2734</v>
      </c>
      <c r="AB602" s="1" t="s">
        <v>32</v>
      </c>
      <c r="AC602" s="1" t="s">
        <v>279</v>
      </c>
      <c r="AD602" s="1">
        <v>1</v>
      </c>
    </row>
    <row r="603" spans="1:30" ht="22" customHeight="1">
      <c r="A603" s="1">
        <v>601</v>
      </c>
      <c r="B603" s="4" t="s">
        <v>2</v>
      </c>
      <c r="C603" s="11">
        <v>25</v>
      </c>
      <c r="D603" s="1">
        <v>7</v>
      </c>
      <c r="E603" s="1">
        <v>40</v>
      </c>
      <c r="F603" s="1">
        <v>5</v>
      </c>
      <c r="G603" s="1">
        <v>4</v>
      </c>
      <c r="H603" s="1" t="s">
        <v>90</v>
      </c>
      <c r="I603" s="1">
        <v>1</v>
      </c>
      <c r="K603" s="1" t="s">
        <v>164</v>
      </c>
      <c r="L603" s="1">
        <v>0</v>
      </c>
      <c r="M603" s="1" t="s">
        <v>164</v>
      </c>
      <c r="N603" s="1" t="s">
        <v>164</v>
      </c>
      <c r="O603" s="1" t="s">
        <v>164</v>
      </c>
      <c r="R603" s="1" t="s">
        <v>53</v>
      </c>
      <c r="S603" s="1" t="s">
        <v>28</v>
      </c>
      <c r="T603" s="1" t="s">
        <v>66</v>
      </c>
      <c r="U603" s="3">
        <v>5</v>
      </c>
      <c r="V603" s="3">
        <v>4</v>
      </c>
      <c r="W603" s="1">
        <v>15</v>
      </c>
      <c r="X603" s="1" t="s">
        <v>2735</v>
      </c>
      <c r="Y603" s="1" t="s">
        <v>68</v>
      </c>
      <c r="Z603" s="1">
        <v>9</v>
      </c>
      <c r="AA603" s="1" t="s">
        <v>2736</v>
      </c>
      <c r="AB603" s="1" t="s">
        <v>2737</v>
      </c>
      <c r="AD603" s="1">
        <v>1</v>
      </c>
    </row>
    <row r="604" spans="1:30" ht="22" customHeight="1">
      <c r="A604" s="1">
        <v>602</v>
      </c>
      <c r="B604" s="4" t="s">
        <v>3752</v>
      </c>
      <c r="C604" s="11">
        <v>44</v>
      </c>
      <c r="D604" s="1">
        <v>5</v>
      </c>
      <c r="E604" s="1">
        <v>90</v>
      </c>
      <c r="F604" s="1">
        <v>16</v>
      </c>
      <c r="G604" s="1">
        <v>2</v>
      </c>
      <c r="H604" s="1" t="s">
        <v>95</v>
      </c>
      <c r="I604" s="1">
        <v>0</v>
      </c>
      <c r="J604" s="1" t="s">
        <v>62</v>
      </c>
      <c r="K604" s="1" t="s">
        <v>3482</v>
      </c>
      <c r="L604" s="1">
        <v>1</v>
      </c>
      <c r="M604" s="1" t="s">
        <v>3502</v>
      </c>
      <c r="N604" s="1" t="s">
        <v>3527</v>
      </c>
      <c r="O604" s="1" t="s">
        <v>3587</v>
      </c>
      <c r="P604" s="1">
        <v>5</v>
      </c>
      <c r="Q604" s="1" t="s">
        <v>2739</v>
      </c>
      <c r="R604" s="1" t="s">
        <v>53</v>
      </c>
      <c r="S604" s="1" t="s">
        <v>30</v>
      </c>
      <c r="T604" s="1" t="s">
        <v>54</v>
      </c>
      <c r="U604" s="3">
        <v>4</v>
      </c>
      <c r="V604" s="3">
        <v>6</v>
      </c>
      <c r="W604" s="1">
        <v>12</v>
      </c>
      <c r="X604" s="1" t="s">
        <v>2740</v>
      </c>
      <c r="Y604" s="1" t="s">
        <v>68</v>
      </c>
      <c r="Z604" s="1">
        <v>8</v>
      </c>
      <c r="AA604" s="1" t="s">
        <v>2741</v>
      </c>
      <c r="AB604" s="1" t="s">
        <v>186</v>
      </c>
      <c r="AC604" s="1" t="s">
        <v>2742</v>
      </c>
      <c r="AD604" s="1">
        <v>0</v>
      </c>
    </row>
    <row r="605" spans="1:30" ht="22" customHeight="1">
      <c r="A605" s="1">
        <v>603</v>
      </c>
      <c r="B605" s="4" t="s">
        <v>3748</v>
      </c>
      <c r="D605" s="1">
        <v>6</v>
      </c>
      <c r="E605" s="1">
        <v>20</v>
      </c>
      <c r="F605" s="1">
        <v>13</v>
      </c>
      <c r="G605" s="1">
        <v>3</v>
      </c>
      <c r="H605" s="1" t="s">
        <v>90</v>
      </c>
      <c r="I605" s="1">
        <v>0</v>
      </c>
      <c r="J605" s="1" t="s">
        <v>62</v>
      </c>
      <c r="K605" s="1" t="s">
        <v>3433</v>
      </c>
      <c r="L605" s="1">
        <v>1</v>
      </c>
      <c r="M605" s="1" t="s">
        <v>3502</v>
      </c>
      <c r="N605" s="1" t="s">
        <v>3573</v>
      </c>
      <c r="O605" s="1" t="s">
        <v>3604</v>
      </c>
      <c r="P605" s="1">
        <v>13</v>
      </c>
      <c r="Q605" s="1" t="s">
        <v>2744</v>
      </c>
      <c r="R605" s="1" t="s">
        <v>53</v>
      </c>
      <c r="S605" s="1" t="s">
        <v>30</v>
      </c>
      <c r="T605" s="1" t="s">
        <v>54</v>
      </c>
      <c r="U605" s="3">
        <v>2</v>
      </c>
      <c r="V605" s="3">
        <v>3</v>
      </c>
      <c r="W605" s="1">
        <v>4</v>
      </c>
      <c r="X605" s="1" t="s">
        <v>2745</v>
      </c>
      <c r="Y605" s="1" t="s">
        <v>68</v>
      </c>
      <c r="Z605" s="1">
        <v>10</v>
      </c>
      <c r="AA605" s="1" t="s">
        <v>1110</v>
      </c>
      <c r="AD605" s="1">
        <v>0</v>
      </c>
    </row>
    <row r="606" spans="1:30" ht="22" customHeight="1">
      <c r="A606" s="1">
        <v>604</v>
      </c>
      <c r="B606" s="4" t="s">
        <v>1</v>
      </c>
      <c r="C606" s="11">
        <v>28</v>
      </c>
      <c r="D606" s="1">
        <v>7</v>
      </c>
      <c r="E606" s="1">
        <v>0</v>
      </c>
      <c r="F606" s="1">
        <v>6</v>
      </c>
      <c r="G606" s="1">
        <v>5</v>
      </c>
      <c r="H606" s="1" t="s">
        <v>47</v>
      </c>
      <c r="I606" s="1">
        <v>1</v>
      </c>
      <c r="K606" s="1" t="s">
        <v>164</v>
      </c>
      <c r="L606" s="1">
        <v>0</v>
      </c>
      <c r="M606" s="1" t="s">
        <v>164</v>
      </c>
      <c r="N606" s="1" t="s">
        <v>164</v>
      </c>
      <c r="O606" s="1" t="s">
        <v>164</v>
      </c>
      <c r="R606" s="1" t="s">
        <v>77</v>
      </c>
      <c r="S606" s="1" t="s">
        <v>27</v>
      </c>
      <c r="T606" s="1" t="s">
        <v>66</v>
      </c>
      <c r="U606" s="3">
        <v>5</v>
      </c>
      <c r="V606" s="3">
        <v>4</v>
      </c>
      <c r="W606" s="1">
        <v>12</v>
      </c>
      <c r="X606" s="1" t="s">
        <v>2746</v>
      </c>
      <c r="Y606" s="1" t="s">
        <v>58</v>
      </c>
      <c r="Z606" s="1">
        <v>8</v>
      </c>
      <c r="AA606" s="1" t="s">
        <v>2747</v>
      </c>
      <c r="AD606" s="1">
        <v>0</v>
      </c>
    </row>
    <row r="607" spans="1:30" ht="22" customHeight="1">
      <c r="A607" s="1">
        <v>605</v>
      </c>
      <c r="B607" s="4" t="s">
        <v>3747</v>
      </c>
      <c r="C607" s="11">
        <v>37</v>
      </c>
      <c r="D607" s="1">
        <v>7</v>
      </c>
      <c r="E607" s="1">
        <v>0</v>
      </c>
      <c r="F607" s="1">
        <v>7</v>
      </c>
      <c r="G607" s="1">
        <v>12</v>
      </c>
      <c r="H607" s="1" t="s">
        <v>95</v>
      </c>
      <c r="I607" s="1">
        <v>1</v>
      </c>
      <c r="K607" s="1" t="s">
        <v>164</v>
      </c>
      <c r="L607" s="1">
        <v>0</v>
      </c>
      <c r="M607" s="1" t="s">
        <v>164</v>
      </c>
      <c r="N607" s="1" t="s">
        <v>164</v>
      </c>
      <c r="O607" s="1" t="s">
        <v>164</v>
      </c>
      <c r="R607" s="1" t="s">
        <v>77</v>
      </c>
      <c r="S607" s="1" t="s">
        <v>28</v>
      </c>
      <c r="T607" s="1" t="s">
        <v>542</v>
      </c>
      <c r="U607" s="3">
        <v>6</v>
      </c>
      <c r="V607" s="3">
        <v>6</v>
      </c>
      <c r="W607" s="1">
        <v>100</v>
      </c>
      <c r="X607" s="1" t="s">
        <v>863</v>
      </c>
      <c r="Y607" s="1" t="s">
        <v>2748</v>
      </c>
      <c r="Z607" s="1">
        <v>10</v>
      </c>
      <c r="AA607" s="1" t="s">
        <v>2749</v>
      </c>
      <c r="AB607" s="1" t="s">
        <v>2750</v>
      </c>
      <c r="AC607" s="1" t="s">
        <v>2751</v>
      </c>
      <c r="AD607" s="1">
        <v>1</v>
      </c>
    </row>
    <row r="608" spans="1:30" ht="22" customHeight="1">
      <c r="A608" s="1">
        <v>606</v>
      </c>
      <c r="B608" s="4" t="s">
        <v>3758</v>
      </c>
      <c r="C608" s="11">
        <v>29</v>
      </c>
      <c r="D608" s="1">
        <v>6</v>
      </c>
      <c r="E608" s="1">
        <v>60</v>
      </c>
      <c r="F608" s="1">
        <v>9</v>
      </c>
      <c r="G608" s="1">
        <v>10</v>
      </c>
      <c r="H608" s="1" t="s">
        <v>178</v>
      </c>
      <c r="I608" s="1">
        <v>0</v>
      </c>
      <c r="J608" s="1" t="s">
        <v>3780</v>
      </c>
      <c r="K608" s="1" t="s">
        <v>3433</v>
      </c>
      <c r="L608" s="1">
        <v>1</v>
      </c>
      <c r="M608" s="1" t="s">
        <v>3499</v>
      </c>
      <c r="N608" s="1" t="s">
        <v>3528</v>
      </c>
      <c r="O608" s="1" t="s">
        <v>3586</v>
      </c>
      <c r="P608" s="1">
        <v>1</v>
      </c>
      <c r="Q608" s="1" t="s">
        <v>2752</v>
      </c>
      <c r="R608" s="1" t="s">
        <v>53</v>
      </c>
      <c r="S608" s="1" t="s">
        <v>30</v>
      </c>
      <c r="T608" s="1" t="s">
        <v>54</v>
      </c>
      <c r="U608" s="3">
        <v>6</v>
      </c>
      <c r="V608" s="3">
        <v>6</v>
      </c>
      <c r="W608" s="1">
        <v>10</v>
      </c>
      <c r="X608" s="1" t="s">
        <v>2753</v>
      </c>
      <c r="Y608" s="1" t="s">
        <v>68</v>
      </c>
      <c r="Z608" s="1">
        <v>10</v>
      </c>
      <c r="AA608" s="1" t="s">
        <v>2754</v>
      </c>
      <c r="AB608" s="1" t="s">
        <v>2755</v>
      </c>
      <c r="AC608" s="1" t="s">
        <v>2756</v>
      </c>
      <c r="AD608" s="1">
        <v>1</v>
      </c>
    </row>
    <row r="609" spans="1:30" ht="22" customHeight="1">
      <c r="A609" s="1">
        <v>607</v>
      </c>
      <c r="B609" s="4" t="s">
        <v>1</v>
      </c>
      <c r="C609" s="11">
        <v>24</v>
      </c>
      <c r="D609" s="1">
        <v>8</v>
      </c>
      <c r="E609" s="1">
        <v>60</v>
      </c>
      <c r="F609" s="1">
        <v>8</v>
      </c>
      <c r="G609" s="1">
        <v>5</v>
      </c>
      <c r="H609" s="1" t="s">
        <v>112</v>
      </c>
      <c r="I609" s="1">
        <v>1</v>
      </c>
      <c r="K609" s="1" t="s">
        <v>164</v>
      </c>
      <c r="L609" s="1">
        <v>0</v>
      </c>
      <c r="M609" s="1" t="s">
        <v>164</v>
      </c>
      <c r="N609" s="1" t="s">
        <v>164</v>
      </c>
      <c r="O609" s="1" t="s">
        <v>164</v>
      </c>
      <c r="R609" s="1" t="s">
        <v>77</v>
      </c>
      <c r="S609" s="1" t="s">
        <v>3679</v>
      </c>
      <c r="T609" s="1" t="s">
        <v>151</v>
      </c>
      <c r="U609" s="3">
        <v>20</v>
      </c>
      <c r="V609" s="3">
        <v>6</v>
      </c>
      <c r="W609" s="1">
        <v>10</v>
      </c>
      <c r="X609" s="1" t="s">
        <v>2757</v>
      </c>
      <c r="Y609" s="1" t="s">
        <v>58</v>
      </c>
      <c r="Z609" s="1">
        <v>10</v>
      </c>
      <c r="AA609" s="1" t="s">
        <v>2758</v>
      </c>
      <c r="AB609" s="1" t="s">
        <v>2759</v>
      </c>
      <c r="AC609" s="1" t="s">
        <v>2760</v>
      </c>
      <c r="AD609" s="1">
        <v>1</v>
      </c>
    </row>
    <row r="610" spans="1:30" ht="22" customHeight="1">
      <c r="A610" s="1">
        <v>608</v>
      </c>
      <c r="B610" s="4" t="s">
        <v>3750</v>
      </c>
      <c r="C610" s="11">
        <v>38</v>
      </c>
      <c r="D610" s="1">
        <v>6</v>
      </c>
      <c r="E610" s="1">
        <v>60</v>
      </c>
      <c r="F610" s="1">
        <v>10</v>
      </c>
      <c r="G610" s="1">
        <v>12</v>
      </c>
      <c r="H610" s="1" t="s">
        <v>214</v>
      </c>
      <c r="I610" s="1">
        <v>1</v>
      </c>
      <c r="K610" s="1" t="s">
        <v>164</v>
      </c>
      <c r="L610" s="1">
        <v>1</v>
      </c>
      <c r="M610" s="1" t="s">
        <v>3502</v>
      </c>
      <c r="N610" s="1" t="s">
        <v>3527</v>
      </c>
      <c r="O610" s="1" t="s">
        <v>3651</v>
      </c>
      <c r="P610" s="1">
        <v>5</v>
      </c>
      <c r="Q610" s="1" t="s">
        <v>2762</v>
      </c>
      <c r="R610" s="1" t="s">
        <v>77</v>
      </c>
      <c r="S610" s="1" t="s">
        <v>28</v>
      </c>
      <c r="T610" s="1" t="s">
        <v>66</v>
      </c>
      <c r="U610" s="3">
        <v>6</v>
      </c>
      <c r="V610" s="3">
        <v>6</v>
      </c>
      <c r="W610" s="1">
        <v>10</v>
      </c>
      <c r="X610" s="1" t="s">
        <v>2763</v>
      </c>
      <c r="Y610" s="1" t="s">
        <v>68</v>
      </c>
      <c r="Z610" s="1">
        <v>10</v>
      </c>
      <c r="AA610" s="1" t="s">
        <v>2764</v>
      </c>
      <c r="AB610" s="1" t="s">
        <v>2765</v>
      </c>
      <c r="AD610" s="1">
        <v>1</v>
      </c>
    </row>
    <row r="611" spans="1:30" ht="22" customHeight="1">
      <c r="A611" s="1">
        <v>609</v>
      </c>
      <c r="B611" s="4" t="s">
        <v>3753</v>
      </c>
      <c r="C611" s="11">
        <v>35</v>
      </c>
      <c r="D611" s="1">
        <v>7</v>
      </c>
      <c r="E611" s="1">
        <v>5</v>
      </c>
      <c r="F611" s="1">
        <v>6</v>
      </c>
      <c r="G611" s="1">
        <v>12</v>
      </c>
      <c r="H611" s="1" t="s">
        <v>82</v>
      </c>
      <c r="I611" s="1">
        <v>1</v>
      </c>
      <c r="K611" s="1" t="s">
        <v>164</v>
      </c>
      <c r="L611" s="1">
        <v>1</v>
      </c>
      <c r="M611" s="1" t="s">
        <v>3504</v>
      </c>
      <c r="N611" s="1" t="s">
        <v>3531</v>
      </c>
      <c r="O611" s="1" t="s">
        <v>3624</v>
      </c>
      <c r="P611" s="1">
        <v>0</v>
      </c>
      <c r="Q611" s="1" t="s">
        <v>2766</v>
      </c>
      <c r="R611" s="1" t="s">
        <v>77</v>
      </c>
      <c r="S611" s="1" t="s">
        <v>27</v>
      </c>
      <c r="T611" s="1" t="s">
        <v>2767</v>
      </c>
      <c r="U611" s="3">
        <v>6</v>
      </c>
      <c r="V611" s="3">
        <v>6</v>
      </c>
      <c r="W611" s="1">
        <v>30</v>
      </c>
      <c r="X611" s="1" t="s">
        <v>2768</v>
      </c>
      <c r="Y611" s="1" t="s">
        <v>2769</v>
      </c>
      <c r="Z611" s="1">
        <v>10</v>
      </c>
      <c r="AA611" s="1" t="s">
        <v>2770</v>
      </c>
      <c r="AB611" s="1" t="s">
        <v>2771</v>
      </c>
      <c r="AC611" s="1" t="s">
        <v>2772</v>
      </c>
      <c r="AD611" s="1">
        <v>0</v>
      </c>
    </row>
    <row r="612" spans="1:30" ht="22" customHeight="1">
      <c r="A612" s="1">
        <v>610</v>
      </c>
      <c r="B612" s="4" t="s">
        <v>3747</v>
      </c>
      <c r="C612" s="11">
        <v>25</v>
      </c>
      <c r="D612" s="1">
        <v>9</v>
      </c>
      <c r="E612" s="1">
        <v>30</v>
      </c>
      <c r="F612" s="1">
        <v>9</v>
      </c>
      <c r="G612" s="1">
        <v>4</v>
      </c>
      <c r="H612" s="1" t="s">
        <v>292</v>
      </c>
      <c r="I612" s="1">
        <v>1</v>
      </c>
      <c r="K612" s="1" t="s">
        <v>164</v>
      </c>
      <c r="L612" s="1">
        <v>1</v>
      </c>
      <c r="M612" s="1" t="s">
        <v>3502</v>
      </c>
      <c r="N612" s="1" t="s">
        <v>3528</v>
      </c>
      <c r="O612" s="1" t="s">
        <v>3586</v>
      </c>
      <c r="P612" s="1">
        <v>2</v>
      </c>
      <c r="Q612" s="1" t="s">
        <v>2773</v>
      </c>
      <c r="R612" s="1" t="s">
        <v>352</v>
      </c>
      <c r="S612" s="1" t="s">
        <v>30</v>
      </c>
      <c r="T612" s="1" t="s">
        <v>54</v>
      </c>
      <c r="U612" s="3">
        <v>8</v>
      </c>
      <c r="V612" s="3">
        <v>5</v>
      </c>
      <c r="W612" s="1">
        <v>5</v>
      </c>
      <c r="X612" s="1" t="s">
        <v>2774</v>
      </c>
      <c r="Y612" s="1" t="s">
        <v>2775</v>
      </c>
      <c r="Z612" s="1">
        <v>8</v>
      </c>
      <c r="AA612" s="1" t="s">
        <v>2776</v>
      </c>
      <c r="AB612" s="2" t="s">
        <v>2777</v>
      </c>
      <c r="AC612" s="2" t="s">
        <v>2778</v>
      </c>
      <c r="AD612" s="1">
        <v>1</v>
      </c>
    </row>
    <row r="613" spans="1:30" ht="22" customHeight="1">
      <c r="A613" s="1">
        <v>611</v>
      </c>
      <c r="B613" s="4" t="s">
        <v>4</v>
      </c>
      <c r="C613" s="11">
        <v>32</v>
      </c>
      <c r="D613" s="1">
        <v>6</v>
      </c>
      <c r="E613" s="1">
        <v>120</v>
      </c>
      <c r="F613" s="1">
        <v>12</v>
      </c>
      <c r="G613" s="1">
        <v>2</v>
      </c>
      <c r="H613" s="1" t="s">
        <v>124</v>
      </c>
      <c r="I613" s="1">
        <v>1</v>
      </c>
      <c r="K613" s="1" t="s">
        <v>164</v>
      </c>
      <c r="L613" s="1">
        <v>1</v>
      </c>
      <c r="M613" s="1" t="s">
        <v>3502</v>
      </c>
      <c r="N613" s="1" t="s">
        <v>3528</v>
      </c>
      <c r="O613" s="1" t="s">
        <v>3611</v>
      </c>
      <c r="P613" s="1">
        <v>6</v>
      </c>
      <c r="Q613" s="1" t="s">
        <v>2779</v>
      </c>
      <c r="R613" s="1" t="s">
        <v>53</v>
      </c>
      <c r="S613" s="1" t="s">
        <v>33</v>
      </c>
      <c r="U613" s="3">
        <v>0</v>
      </c>
      <c r="Y613" s="1" t="s">
        <v>58</v>
      </c>
      <c r="Z613" s="1">
        <v>7</v>
      </c>
      <c r="AA613" s="1" t="s">
        <v>2780</v>
      </c>
      <c r="AB613" s="1" t="s">
        <v>2781</v>
      </c>
      <c r="AC613" s="1" t="s">
        <v>130</v>
      </c>
      <c r="AD613" s="1">
        <v>0</v>
      </c>
    </row>
    <row r="614" spans="1:30" ht="22" customHeight="1">
      <c r="A614" s="1">
        <v>612</v>
      </c>
      <c r="B614" s="4" t="s">
        <v>0</v>
      </c>
      <c r="C614" s="11">
        <v>31</v>
      </c>
      <c r="D614" s="1">
        <v>7</v>
      </c>
      <c r="E614" s="1">
        <v>50</v>
      </c>
      <c r="F614" s="1">
        <v>10</v>
      </c>
      <c r="G614" s="1">
        <v>10</v>
      </c>
      <c r="H614" s="1" t="s">
        <v>324</v>
      </c>
      <c r="I614" s="1">
        <v>0</v>
      </c>
      <c r="J614" s="1" t="s">
        <v>62</v>
      </c>
      <c r="K614" s="1" t="s">
        <v>3431</v>
      </c>
      <c r="L614" s="1">
        <v>1</v>
      </c>
      <c r="M614" s="1" t="s">
        <v>3502</v>
      </c>
      <c r="N614" s="1" t="s">
        <v>3539</v>
      </c>
      <c r="O614" s="1" t="s">
        <v>3592</v>
      </c>
      <c r="P614" s="1">
        <v>10</v>
      </c>
      <c r="Q614" s="1" t="s">
        <v>2782</v>
      </c>
      <c r="R614" s="1" t="s">
        <v>53</v>
      </c>
      <c r="S614" s="1" t="s">
        <v>28</v>
      </c>
      <c r="T614" s="1" t="s">
        <v>78</v>
      </c>
      <c r="U614" s="3">
        <v>10</v>
      </c>
      <c r="V614" s="3">
        <v>4</v>
      </c>
      <c r="W614" s="1">
        <v>15</v>
      </c>
      <c r="X614" s="1" t="s">
        <v>2783</v>
      </c>
      <c r="Y614" s="1" t="s">
        <v>68</v>
      </c>
      <c r="Z614" s="1">
        <v>9</v>
      </c>
      <c r="AA614" s="1" t="s">
        <v>2784</v>
      </c>
      <c r="AB614" s="1" t="s">
        <v>2785</v>
      </c>
      <c r="AD614" s="1">
        <v>1</v>
      </c>
    </row>
    <row r="615" spans="1:30" ht="22" customHeight="1">
      <c r="A615" s="1">
        <v>613</v>
      </c>
      <c r="B615" s="4" t="s">
        <v>3757</v>
      </c>
      <c r="C615" s="11">
        <v>25</v>
      </c>
      <c r="D615" s="1">
        <v>7</v>
      </c>
      <c r="E615" s="1">
        <v>0</v>
      </c>
      <c r="F615" s="1">
        <v>15</v>
      </c>
      <c r="G615" s="1">
        <v>10</v>
      </c>
      <c r="H615" s="1" t="s">
        <v>124</v>
      </c>
      <c r="I615" s="1">
        <v>1</v>
      </c>
      <c r="K615" s="1" t="s">
        <v>164</v>
      </c>
      <c r="L615" s="1">
        <v>0</v>
      </c>
      <c r="M615" s="1" t="s">
        <v>164</v>
      </c>
      <c r="N615" s="1" t="s">
        <v>164</v>
      </c>
      <c r="O615" s="1" t="s">
        <v>164</v>
      </c>
      <c r="R615" s="1" t="s">
        <v>53</v>
      </c>
      <c r="S615" s="1" t="s">
        <v>30</v>
      </c>
      <c r="T615" s="1" t="s">
        <v>78</v>
      </c>
      <c r="U615" s="3">
        <v>20</v>
      </c>
      <c r="V615" s="3">
        <v>10</v>
      </c>
      <c r="W615" s="1">
        <v>40</v>
      </c>
      <c r="X615" s="1" t="s">
        <v>2786</v>
      </c>
      <c r="Y615" s="1" t="s">
        <v>58</v>
      </c>
      <c r="Z615" s="1">
        <v>10</v>
      </c>
      <c r="AA615" s="1" t="s">
        <v>2787</v>
      </c>
      <c r="AB615" s="1" t="s">
        <v>2788</v>
      </c>
      <c r="AC615" s="1" t="s">
        <v>2789</v>
      </c>
      <c r="AD615" s="1">
        <v>1</v>
      </c>
    </row>
    <row r="616" spans="1:30" ht="22" customHeight="1">
      <c r="A616" s="1">
        <v>614</v>
      </c>
      <c r="B616" s="4" t="s">
        <v>3</v>
      </c>
      <c r="C616" s="11">
        <v>29</v>
      </c>
      <c r="D616" s="1">
        <v>7</v>
      </c>
      <c r="E616" s="1">
        <v>120</v>
      </c>
      <c r="F616" s="1">
        <v>10</v>
      </c>
      <c r="G616" s="1">
        <v>5</v>
      </c>
      <c r="H616" s="1" t="s">
        <v>112</v>
      </c>
      <c r="I616" s="1">
        <v>1</v>
      </c>
      <c r="K616" s="1" t="s">
        <v>164</v>
      </c>
      <c r="L616" s="1">
        <v>1</v>
      </c>
      <c r="M616" s="1" t="s">
        <v>3500</v>
      </c>
      <c r="N616" s="1" t="s">
        <v>3539</v>
      </c>
      <c r="O616" s="1" t="s">
        <v>3584</v>
      </c>
      <c r="P616" s="1">
        <v>1</v>
      </c>
      <c r="Q616" s="1" t="s">
        <v>2790</v>
      </c>
      <c r="R616" s="1" t="s">
        <v>53</v>
      </c>
      <c r="S616" s="1" t="s">
        <v>27</v>
      </c>
      <c r="T616" s="1" t="s">
        <v>151</v>
      </c>
      <c r="U616" s="3">
        <v>12</v>
      </c>
      <c r="V616" s="3">
        <v>6</v>
      </c>
      <c r="W616" s="1">
        <v>160</v>
      </c>
      <c r="X616" s="1" t="s">
        <v>2791</v>
      </c>
      <c r="Y616" s="1" t="s">
        <v>68</v>
      </c>
      <c r="Z616" s="1">
        <v>10</v>
      </c>
      <c r="AA616" s="1" t="s">
        <v>2792</v>
      </c>
      <c r="AB616" s="1" t="s">
        <v>2793</v>
      </c>
      <c r="AC616" s="1" t="s">
        <v>2794</v>
      </c>
      <c r="AD616" s="1">
        <v>1</v>
      </c>
    </row>
    <row r="617" spans="1:30" ht="22" customHeight="1">
      <c r="A617" s="1">
        <v>615</v>
      </c>
      <c r="B617" s="4" t="s">
        <v>3760</v>
      </c>
      <c r="C617" s="11">
        <v>50</v>
      </c>
      <c r="D617" s="1">
        <v>6</v>
      </c>
      <c r="E617" s="1">
        <v>60</v>
      </c>
      <c r="F617" s="1">
        <v>6</v>
      </c>
      <c r="G617" s="1">
        <v>50</v>
      </c>
      <c r="H617" s="1" t="s">
        <v>324</v>
      </c>
      <c r="I617" s="1">
        <v>0</v>
      </c>
      <c r="J617" s="1" t="s">
        <v>3779</v>
      </c>
      <c r="K617" s="1" t="s">
        <v>3430</v>
      </c>
      <c r="L617" s="1">
        <v>1</v>
      </c>
      <c r="M617" s="1" t="s">
        <v>3490</v>
      </c>
      <c r="N617" s="1" t="s">
        <v>3531</v>
      </c>
      <c r="O617" s="1" t="s">
        <v>3584</v>
      </c>
      <c r="P617" s="1">
        <v>9</v>
      </c>
      <c r="Q617" s="1" t="s">
        <v>2795</v>
      </c>
      <c r="R617" s="1" t="s">
        <v>65</v>
      </c>
      <c r="S617" s="1" t="s">
        <v>28</v>
      </c>
      <c r="T617" s="1" t="s">
        <v>151</v>
      </c>
      <c r="U617" s="3">
        <v>15</v>
      </c>
      <c r="V617" s="3">
        <v>15</v>
      </c>
      <c r="W617" s="1">
        <v>20</v>
      </c>
      <c r="X617" s="1" t="s">
        <v>2796</v>
      </c>
      <c r="Y617" s="1" t="s">
        <v>58</v>
      </c>
      <c r="Z617" s="1">
        <v>10</v>
      </c>
      <c r="AA617" s="1" t="s">
        <v>2797</v>
      </c>
      <c r="AB617" s="1" t="s">
        <v>2798</v>
      </c>
      <c r="AC617" s="1" t="s">
        <v>2799</v>
      </c>
      <c r="AD617" s="1">
        <v>0</v>
      </c>
    </row>
    <row r="618" spans="1:30" ht="22" customHeight="1">
      <c r="A618" s="1">
        <v>616</v>
      </c>
      <c r="B618" s="4" t="s">
        <v>3749</v>
      </c>
      <c r="C618" s="11">
        <v>24</v>
      </c>
      <c r="D618" s="1">
        <v>7</v>
      </c>
      <c r="E618" s="1">
        <v>60</v>
      </c>
      <c r="F618" s="1">
        <v>7</v>
      </c>
      <c r="G618" s="1">
        <v>20</v>
      </c>
      <c r="H618" s="1" t="s">
        <v>178</v>
      </c>
      <c r="I618" s="1">
        <v>1</v>
      </c>
      <c r="K618" s="1" t="s">
        <v>164</v>
      </c>
      <c r="L618" s="1">
        <v>0</v>
      </c>
      <c r="M618" s="1" t="s">
        <v>164</v>
      </c>
      <c r="N618" s="1" t="s">
        <v>164</v>
      </c>
      <c r="O618" s="1" t="s">
        <v>164</v>
      </c>
      <c r="R618" s="1" t="s">
        <v>53</v>
      </c>
      <c r="S618" s="1" t="s">
        <v>3685</v>
      </c>
      <c r="T618" s="1" t="s">
        <v>54</v>
      </c>
      <c r="U618" s="3">
        <v>10</v>
      </c>
      <c r="V618" s="3">
        <v>10</v>
      </c>
      <c r="W618" s="1">
        <v>5</v>
      </c>
      <c r="X618" s="1" t="s">
        <v>2800</v>
      </c>
      <c r="Y618" s="1" t="s">
        <v>68</v>
      </c>
      <c r="Z618" s="1">
        <v>8</v>
      </c>
      <c r="AA618" s="1" t="s">
        <v>2801</v>
      </c>
      <c r="AB618" s="1" t="s">
        <v>2802</v>
      </c>
      <c r="AC618" s="1" t="s">
        <v>2803</v>
      </c>
      <c r="AD618" s="1">
        <v>1</v>
      </c>
    </row>
    <row r="619" spans="1:30" ht="22" customHeight="1">
      <c r="A619" s="1">
        <v>617</v>
      </c>
      <c r="B619" s="4" t="s">
        <v>1</v>
      </c>
      <c r="C619" s="11">
        <v>37</v>
      </c>
      <c r="D619" s="1">
        <v>7</v>
      </c>
      <c r="E619" s="1">
        <v>120</v>
      </c>
      <c r="F619" s="1">
        <v>9</v>
      </c>
      <c r="G619" s="1">
        <v>5</v>
      </c>
      <c r="H619" s="1" t="s">
        <v>112</v>
      </c>
      <c r="I619" s="1">
        <v>1</v>
      </c>
      <c r="K619" s="1" t="s">
        <v>164</v>
      </c>
      <c r="L619" s="1">
        <v>1</v>
      </c>
      <c r="M619" s="1" t="s">
        <v>3494</v>
      </c>
      <c r="N619" s="1" t="s">
        <v>3528</v>
      </c>
      <c r="O619" s="1" t="s">
        <v>3586</v>
      </c>
      <c r="P619" s="1">
        <v>11</v>
      </c>
      <c r="Q619" s="1" t="s">
        <v>2329</v>
      </c>
      <c r="R619" s="1" t="s">
        <v>53</v>
      </c>
      <c r="S619" s="1" t="s">
        <v>3685</v>
      </c>
      <c r="T619" s="1" t="s">
        <v>54</v>
      </c>
      <c r="U619" s="3">
        <v>15</v>
      </c>
      <c r="V619" s="3">
        <v>10</v>
      </c>
      <c r="W619" s="1">
        <v>10</v>
      </c>
      <c r="X619" s="1" t="s">
        <v>2804</v>
      </c>
      <c r="Y619" s="1" t="s">
        <v>68</v>
      </c>
      <c r="Z619" s="1">
        <v>10</v>
      </c>
      <c r="AA619" s="1" t="s">
        <v>2805</v>
      </c>
      <c r="AB619" s="1" t="s">
        <v>2806</v>
      </c>
      <c r="AC619" s="1" t="s">
        <v>2807</v>
      </c>
      <c r="AD619" s="1">
        <v>1</v>
      </c>
    </row>
    <row r="620" spans="1:30" ht="22" customHeight="1">
      <c r="A620" s="1">
        <v>618</v>
      </c>
      <c r="B620" s="4" t="s">
        <v>3755</v>
      </c>
      <c r="C620" s="11">
        <v>25</v>
      </c>
      <c r="D620" s="1">
        <v>7</v>
      </c>
      <c r="E620" s="1">
        <v>90</v>
      </c>
      <c r="F620" s="1">
        <v>11</v>
      </c>
      <c r="G620" s="1">
        <v>0</v>
      </c>
      <c r="H620" s="1" t="s">
        <v>95</v>
      </c>
      <c r="I620" s="1">
        <v>1</v>
      </c>
      <c r="K620" s="1" t="s">
        <v>164</v>
      </c>
      <c r="L620" s="1">
        <v>1</v>
      </c>
      <c r="M620" s="1" t="s">
        <v>3502</v>
      </c>
      <c r="N620" s="1" t="s">
        <v>3574</v>
      </c>
      <c r="O620" s="1" t="s">
        <v>3598</v>
      </c>
      <c r="P620" s="1">
        <v>1</v>
      </c>
      <c r="Q620" s="1" t="s">
        <v>2809</v>
      </c>
      <c r="R620" s="1" t="s">
        <v>53</v>
      </c>
      <c r="S620" s="1" t="s">
        <v>27</v>
      </c>
      <c r="T620" s="1" t="s">
        <v>78</v>
      </c>
      <c r="U620" s="3">
        <v>30</v>
      </c>
      <c r="W620" s="1">
        <v>24</v>
      </c>
      <c r="X620" s="1" t="s">
        <v>2810</v>
      </c>
      <c r="Y620" s="1" t="s">
        <v>68</v>
      </c>
      <c r="Z620" s="1">
        <v>10</v>
      </c>
      <c r="AA620" s="1" t="s">
        <v>2811</v>
      </c>
      <c r="AC620" s="1" t="s">
        <v>2812</v>
      </c>
      <c r="AD620" s="1">
        <v>1</v>
      </c>
    </row>
    <row r="621" spans="1:30" ht="22" customHeight="1">
      <c r="A621" s="1">
        <v>619</v>
      </c>
      <c r="B621" s="4" t="s">
        <v>4</v>
      </c>
      <c r="C621" s="11">
        <v>26</v>
      </c>
      <c r="D621" s="1">
        <v>7</v>
      </c>
      <c r="E621" s="1">
        <v>30</v>
      </c>
      <c r="F621" s="1">
        <v>12</v>
      </c>
      <c r="G621" s="1">
        <v>5</v>
      </c>
      <c r="H621" s="1" t="s">
        <v>324</v>
      </c>
      <c r="I621" s="1">
        <v>1</v>
      </c>
      <c r="K621" s="1" t="s">
        <v>164</v>
      </c>
      <c r="L621" s="1">
        <v>1</v>
      </c>
      <c r="M621" s="1" t="s">
        <v>3502</v>
      </c>
      <c r="N621" s="1" t="s">
        <v>3528</v>
      </c>
      <c r="O621" s="1" t="s">
        <v>3586</v>
      </c>
      <c r="P621" s="1">
        <v>2</v>
      </c>
      <c r="Q621" s="1" t="s">
        <v>188</v>
      </c>
      <c r="R621" s="1" t="s">
        <v>53</v>
      </c>
      <c r="S621" s="1" t="s">
        <v>30</v>
      </c>
      <c r="T621" s="1" t="s">
        <v>78</v>
      </c>
      <c r="U621" s="3">
        <v>0</v>
      </c>
      <c r="V621" s="3">
        <v>3</v>
      </c>
      <c r="W621" s="1">
        <v>4</v>
      </c>
      <c r="X621" s="1" t="s">
        <v>2813</v>
      </c>
      <c r="Y621" s="1" t="s">
        <v>58</v>
      </c>
      <c r="Z621" s="1">
        <v>9</v>
      </c>
      <c r="AA621" s="1" t="s">
        <v>2814</v>
      </c>
      <c r="AB621" s="1" t="s">
        <v>2815</v>
      </c>
      <c r="AD621" s="1">
        <v>0</v>
      </c>
    </row>
    <row r="622" spans="1:30" ht="22" customHeight="1">
      <c r="A622" s="1">
        <v>361</v>
      </c>
      <c r="B622" s="4" t="s">
        <v>1</v>
      </c>
      <c r="C622" s="11">
        <v>43</v>
      </c>
      <c r="D622" s="1">
        <v>8</v>
      </c>
      <c r="E622" s="1">
        <v>45</v>
      </c>
      <c r="F622" s="1">
        <v>13</v>
      </c>
      <c r="G622" s="1">
        <v>20</v>
      </c>
      <c r="H622" s="1" t="s">
        <v>71</v>
      </c>
      <c r="I622" s="1">
        <v>0</v>
      </c>
      <c r="J622" s="1" t="s">
        <v>62</v>
      </c>
      <c r="K622" s="1" t="s">
        <v>3433</v>
      </c>
      <c r="L622" s="1">
        <v>1</v>
      </c>
      <c r="M622" s="1" t="s">
        <v>3492</v>
      </c>
      <c r="N622" s="1" t="s">
        <v>3527</v>
      </c>
      <c r="O622" s="1" t="s">
        <v>3602</v>
      </c>
      <c r="P622" s="1">
        <v>15</v>
      </c>
      <c r="Q622" s="1" t="s">
        <v>1733</v>
      </c>
      <c r="R622" s="1" t="s">
        <v>77</v>
      </c>
      <c r="S622" s="1" t="s">
        <v>3691</v>
      </c>
      <c r="T622" s="1" t="s">
        <v>54</v>
      </c>
      <c r="U622" s="3">
        <v>3</v>
      </c>
      <c r="V622" s="3">
        <v>5</v>
      </c>
      <c r="W622" s="1">
        <v>15</v>
      </c>
      <c r="X622" s="1" t="s">
        <v>1734</v>
      </c>
      <c r="Y622" s="1" t="s">
        <v>68</v>
      </c>
      <c r="Z622" s="1">
        <v>9</v>
      </c>
      <c r="AA622" s="1" t="s">
        <v>1735</v>
      </c>
    </row>
    <row r="623" spans="1:30" ht="22" customHeight="1">
      <c r="A623" s="1">
        <v>382</v>
      </c>
      <c r="B623" s="4" t="s">
        <v>0</v>
      </c>
      <c r="C623" s="11">
        <v>28</v>
      </c>
      <c r="D623" s="1">
        <v>7</v>
      </c>
      <c r="E623" s="1">
        <v>2</v>
      </c>
      <c r="F623" s="1">
        <v>7</v>
      </c>
      <c r="G623" s="1">
        <v>2</v>
      </c>
      <c r="H623" s="1" t="s">
        <v>71</v>
      </c>
      <c r="I623" s="1">
        <v>0</v>
      </c>
      <c r="J623" s="1" t="s">
        <v>3780</v>
      </c>
      <c r="K623" s="1" t="s">
        <v>3475</v>
      </c>
      <c r="L623" s="1">
        <v>1</v>
      </c>
      <c r="M623" s="1" t="s">
        <v>3502</v>
      </c>
      <c r="N623" s="1" t="s">
        <v>3528</v>
      </c>
      <c r="O623" s="1" t="s">
        <v>3588</v>
      </c>
      <c r="P623" s="1">
        <v>2</v>
      </c>
      <c r="Q623" s="1" t="s">
        <v>1831</v>
      </c>
      <c r="R623" s="1" t="s">
        <v>53</v>
      </c>
      <c r="S623" s="1" t="s">
        <v>30</v>
      </c>
      <c r="T623" s="1" t="s">
        <v>54</v>
      </c>
      <c r="U623" s="3">
        <v>4</v>
      </c>
      <c r="V623" s="3">
        <v>3</v>
      </c>
      <c r="W623" s="1">
        <v>5</v>
      </c>
      <c r="X623" s="1" t="s">
        <v>1832</v>
      </c>
      <c r="Y623" s="1" t="s">
        <v>334</v>
      </c>
      <c r="Z623" s="1">
        <v>8</v>
      </c>
      <c r="AA623" s="1" t="s">
        <v>1833</v>
      </c>
      <c r="AB623" s="1" t="s">
        <v>1834</v>
      </c>
    </row>
    <row r="624" spans="1:30" ht="22" customHeight="1">
      <c r="A624" s="1">
        <v>622</v>
      </c>
      <c r="B624" s="4" t="s">
        <v>3767</v>
      </c>
      <c r="C624" s="11">
        <v>35</v>
      </c>
      <c r="D624" s="1">
        <v>5</v>
      </c>
      <c r="E624" s="1">
        <v>120</v>
      </c>
      <c r="F624" s="1">
        <v>15</v>
      </c>
      <c r="G624" s="1">
        <v>24</v>
      </c>
      <c r="H624" s="1" t="s">
        <v>214</v>
      </c>
      <c r="I624" s="1">
        <v>1</v>
      </c>
      <c r="K624" s="1" t="s">
        <v>164</v>
      </c>
      <c r="L624" s="1">
        <v>1</v>
      </c>
      <c r="M624" s="1" t="s">
        <v>3498</v>
      </c>
      <c r="N624" s="1" t="s">
        <v>3528</v>
      </c>
      <c r="O624" s="1" t="s">
        <v>3652</v>
      </c>
      <c r="P624" s="1">
        <v>10</v>
      </c>
      <c r="Q624" s="1" t="s">
        <v>249</v>
      </c>
      <c r="R624" s="1" t="s">
        <v>53</v>
      </c>
      <c r="S624" s="1" t="s">
        <v>30</v>
      </c>
      <c r="T624" s="1" t="s">
        <v>54</v>
      </c>
      <c r="U624" s="3">
        <v>6</v>
      </c>
      <c r="V624" s="3">
        <v>6</v>
      </c>
      <c r="W624" s="1">
        <v>5</v>
      </c>
      <c r="X624" s="2" t="s">
        <v>2825</v>
      </c>
      <c r="Y624" s="1" t="s">
        <v>68</v>
      </c>
      <c r="Z624" s="1">
        <v>8</v>
      </c>
      <c r="AA624" s="2" t="s">
        <v>2826</v>
      </c>
      <c r="AB624" s="2" t="s">
        <v>2827</v>
      </c>
      <c r="AC624" s="1" t="s">
        <v>2828</v>
      </c>
      <c r="AD624" s="1">
        <v>1</v>
      </c>
    </row>
    <row r="625" spans="1:30" ht="22" customHeight="1">
      <c r="A625" s="1">
        <v>623</v>
      </c>
      <c r="B625" s="4" t="s">
        <v>3757</v>
      </c>
      <c r="C625" s="11">
        <v>29</v>
      </c>
      <c r="D625" s="1">
        <v>6</v>
      </c>
      <c r="E625" s="1">
        <v>80</v>
      </c>
      <c r="F625" s="1">
        <v>10</v>
      </c>
      <c r="G625" s="1">
        <v>20</v>
      </c>
      <c r="H625" s="1" t="s">
        <v>124</v>
      </c>
      <c r="I625" s="1">
        <v>1</v>
      </c>
      <c r="K625" s="1" t="s">
        <v>164</v>
      </c>
      <c r="L625" s="1">
        <v>0</v>
      </c>
      <c r="M625" s="1" t="s">
        <v>164</v>
      </c>
      <c r="N625" s="1" t="s">
        <v>164</v>
      </c>
      <c r="O625" s="1" t="s">
        <v>164</v>
      </c>
      <c r="R625" s="1" t="s">
        <v>77</v>
      </c>
      <c r="S625" s="1" t="s">
        <v>30</v>
      </c>
      <c r="T625" s="1" t="s">
        <v>54</v>
      </c>
      <c r="U625" s="3">
        <v>6</v>
      </c>
      <c r="V625" s="3">
        <v>6</v>
      </c>
      <c r="W625" s="1">
        <v>25</v>
      </c>
      <c r="X625" s="1" t="s">
        <v>2829</v>
      </c>
      <c r="Y625" s="1" t="s">
        <v>68</v>
      </c>
      <c r="Z625" s="1">
        <v>10</v>
      </c>
      <c r="AA625" s="1" t="s">
        <v>2830</v>
      </c>
      <c r="AB625" s="1" t="s">
        <v>2831</v>
      </c>
      <c r="AC625" s="1" t="s">
        <v>2832</v>
      </c>
      <c r="AD625" s="1">
        <v>0</v>
      </c>
    </row>
    <row r="626" spans="1:30" ht="22" customHeight="1">
      <c r="A626" s="1">
        <v>624</v>
      </c>
      <c r="B626" s="4" t="s">
        <v>1</v>
      </c>
      <c r="C626" s="11">
        <v>26</v>
      </c>
      <c r="D626" s="1">
        <v>7</v>
      </c>
      <c r="E626" s="1">
        <v>0</v>
      </c>
      <c r="F626" s="1">
        <v>12</v>
      </c>
      <c r="G626" s="1">
        <v>10</v>
      </c>
      <c r="H626" s="1" t="s">
        <v>124</v>
      </c>
      <c r="I626" s="1">
        <v>1</v>
      </c>
      <c r="K626" s="1" t="s">
        <v>164</v>
      </c>
      <c r="L626" s="1">
        <v>1</v>
      </c>
      <c r="M626" s="1" t="s">
        <v>3500</v>
      </c>
      <c r="N626" s="1" t="s">
        <v>3531</v>
      </c>
      <c r="O626" s="1" t="s">
        <v>3586</v>
      </c>
      <c r="P626" s="1">
        <v>3</v>
      </c>
      <c r="Q626" s="1" t="s">
        <v>2833</v>
      </c>
      <c r="R626" s="1" t="s">
        <v>77</v>
      </c>
      <c r="S626" s="1" t="s">
        <v>3679</v>
      </c>
      <c r="T626" s="1" t="s">
        <v>66</v>
      </c>
      <c r="U626" s="3">
        <v>6</v>
      </c>
      <c r="V626" s="3">
        <v>3</v>
      </c>
      <c r="W626" s="1">
        <v>4</v>
      </c>
      <c r="X626" s="1" t="s">
        <v>2834</v>
      </c>
      <c r="Y626" s="1" t="s">
        <v>58</v>
      </c>
      <c r="Z626" s="1">
        <v>10</v>
      </c>
      <c r="AA626" s="1" t="s">
        <v>2835</v>
      </c>
      <c r="AB626" s="1" t="s">
        <v>2836</v>
      </c>
      <c r="AC626" s="2" t="s">
        <v>2837</v>
      </c>
      <c r="AD626" s="1">
        <v>1</v>
      </c>
    </row>
    <row r="627" spans="1:30" ht="22" customHeight="1">
      <c r="A627" s="1">
        <v>625</v>
      </c>
      <c r="B627" s="4" t="s">
        <v>0</v>
      </c>
      <c r="C627" s="11">
        <v>37</v>
      </c>
      <c r="D627" s="1">
        <v>7</v>
      </c>
      <c r="E627" s="1">
        <v>50</v>
      </c>
      <c r="F627" s="1">
        <v>10</v>
      </c>
      <c r="G627" s="1">
        <v>30</v>
      </c>
      <c r="H627" s="1" t="s">
        <v>214</v>
      </c>
      <c r="I627" s="1">
        <v>0</v>
      </c>
      <c r="J627" s="1" t="s">
        <v>113</v>
      </c>
      <c r="K627" s="1" t="s">
        <v>3433</v>
      </c>
      <c r="L627" s="1">
        <v>1</v>
      </c>
      <c r="M627" s="1" t="s">
        <v>3489</v>
      </c>
      <c r="N627" s="1" t="s">
        <v>3527</v>
      </c>
      <c r="O627" s="1" t="s">
        <v>3641</v>
      </c>
      <c r="P627" s="1">
        <v>9</v>
      </c>
      <c r="Q627" s="1" t="s">
        <v>2838</v>
      </c>
      <c r="R627" s="1" t="s">
        <v>77</v>
      </c>
      <c r="S627" s="1" t="s">
        <v>27</v>
      </c>
      <c r="T627" s="1" t="s">
        <v>66</v>
      </c>
      <c r="U627" s="3">
        <v>6</v>
      </c>
      <c r="V627" s="3">
        <v>4</v>
      </c>
      <c r="W627" s="1">
        <v>48</v>
      </c>
      <c r="X627" s="1" t="s">
        <v>2839</v>
      </c>
      <c r="Y627" s="1" t="s">
        <v>68</v>
      </c>
      <c r="Z627" s="1">
        <v>9</v>
      </c>
      <c r="AA627" s="1" t="s">
        <v>2840</v>
      </c>
      <c r="AD627" s="1">
        <v>0</v>
      </c>
    </row>
    <row r="628" spans="1:30" ht="22" customHeight="1">
      <c r="A628" s="1">
        <v>391</v>
      </c>
      <c r="B628" s="4" t="s">
        <v>3</v>
      </c>
      <c r="C628" s="11">
        <v>39</v>
      </c>
      <c r="D628" s="1">
        <v>8</v>
      </c>
      <c r="E628" s="1">
        <v>60</v>
      </c>
      <c r="F628" s="1">
        <v>10</v>
      </c>
      <c r="G628" s="1">
        <v>5</v>
      </c>
      <c r="H628" s="1" t="s">
        <v>71</v>
      </c>
      <c r="I628" s="1">
        <v>0</v>
      </c>
      <c r="J628" s="1" t="s">
        <v>62</v>
      </c>
      <c r="K628" s="1" t="s">
        <v>3432</v>
      </c>
      <c r="L628" s="1">
        <v>1</v>
      </c>
      <c r="M628" s="1" t="s">
        <v>3502</v>
      </c>
      <c r="N628" s="1" t="s">
        <v>3531</v>
      </c>
      <c r="O628" s="1" t="s">
        <v>3598</v>
      </c>
      <c r="P628" s="1">
        <v>1</v>
      </c>
      <c r="Q628" s="1" t="s">
        <v>1864</v>
      </c>
      <c r="R628" s="1" t="s">
        <v>1102</v>
      </c>
      <c r="S628" s="1" t="s">
        <v>30</v>
      </c>
      <c r="T628" s="1" t="s">
        <v>66</v>
      </c>
      <c r="U628" s="3">
        <v>5</v>
      </c>
      <c r="V628" s="3">
        <v>3</v>
      </c>
      <c r="W628" s="1">
        <v>14</v>
      </c>
      <c r="X628" s="1" t="s">
        <v>1865</v>
      </c>
      <c r="Y628" s="1" t="s">
        <v>68</v>
      </c>
      <c r="Z628" s="1">
        <v>7</v>
      </c>
      <c r="AA628" s="1" t="s">
        <v>1866</v>
      </c>
      <c r="AB628" s="1" t="s">
        <v>1867</v>
      </c>
      <c r="AC628" s="1" t="s">
        <v>1868</v>
      </c>
      <c r="AD628" s="1">
        <v>1</v>
      </c>
    </row>
    <row r="629" spans="1:30" ht="22" customHeight="1">
      <c r="A629" s="1">
        <v>627</v>
      </c>
      <c r="B629" s="4" t="s">
        <v>3762</v>
      </c>
      <c r="C629" s="11">
        <v>46</v>
      </c>
      <c r="D629" s="1">
        <v>6</v>
      </c>
      <c r="E629" s="1">
        <v>30</v>
      </c>
      <c r="F629" s="1">
        <v>5</v>
      </c>
      <c r="G629" s="1">
        <v>10</v>
      </c>
      <c r="H629" s="1" t="s">
        <v>214</v>
      </c>
      <c r="I629" s="1">
        <v>1</v>
      </c>
      <c r="K629" s="1" t="s">
        <v>164</v>
      </c>
      <c r="L629" s="1">
        <v>1</v>
      </c>
      <c r="M629" s="1" t="s">
        <v>3490</v>
      </c>
      <c r="N629" s="1" t="s">
        <v>3575</v>
      </c>
      <c r="O629" s="1" t="s">
        <v>3584</v>
      </c>
      <c r="P629" s="1">
        <v>20</v>
      </c>
      <c r="Q629" s="1" t="s">
        <v>2847</v>
      </c>
      <c r="R629" s="1" t="s">
        <v>65</v>
      </c>
      <c r="S629" s="1" t="s">
        <v>29</v>
      </c>
      <c r="T629" s="1" t="s">
        <v>54</v>
      </c>
      <c r="U629" s="3">
        <v>2</v>
      </c>
      <c r="V629" s="3">
        <v>15</v>
      </c>
      <c r="W629" s="1">
        <v>10</v>
      </c>
      <c r="X629" s="2" t="s">
        <v>2848</v>
      </c>
      <c r="Y629" s="1" t="s">
        <v>68</v>
      </c>
      <c r="Z629" s="1">
        <v>10</v>
      </c>
      <c r="AA629" s="2" t="s">
        <v>2849</v>
      </c>
      <c r="AB629" s="1" t="s">
        <v>2850</v>
      </c>
      <c r="AC629" s="1" t="s">
        <v>2851</v>
      </c>
      <c r="AD629" s="1">
        <v>1</v>
      </c>
    </row>
    <row r="630" spans="1:30" ht="22" customHeight="1">
      <c r="A630" s="1">
        <v>628</v>
      </c>
      <c r="B630" s="4" t="s">
        <v>4</v>
      </c>
      <c r="C630" s="11">
        <v>46</v>
      </c>
      <c r="D630" s="1">
        <v>6</v>
      </c>
      <c r="E630" s="1">
        <v>50</v>
      </c>
      <c r="F630" s="1">
        <v>10</v>
      </c>
      <c r="G630" s="1">
        <v>20</v>
      </c>
      <c r="H630" s="1" t="s">
        <v>90</v>
      </c>
      <c r="I630" s="1">
        <v>1</v>
      </c>
      <c r="K630" s="1" t="s">
        <v>164</v>
      </c>
      <c r="L630" s="1">
        <v>1</v>
      </c>
      <c r="M630" s="1" t="s">
        <v>3512</v>
      </c>
      <c r="N630" s="1" t="s">
        <v>3529</v>
      </c>
      <c r="O630" s="1" t="s">
        <v>3586</v>
      </c>
      <c r="P630" s="1">
        <v>22</v>
      </c>
      <c r="Q630" s="1" t="s">
        <v>68</v>
      </c>
      <c r="R630" s="1" t="s">
        <v>77</v>
      </c>
      <c r="S630" s="1" t="s">
        <v>3671</v>
      </c>
      <c r="T630" s="1" t="s">
        <v>66</v>
      </c>
      <c r="U630" s="3">
        <v>5</v>
      </c>
      <c r="V630" s="3">
        <v>5</v>
      </c>
      <c r="W630" s="1">
        <v>35</v>
      </c>
      <c r="X630" s="2" t="s">
        <v>2852</v>
      </c>
      <c r="Y630" s="1" t="s">
        <v>2853</v>
      </c>
      <c r="Z630" s="1">
        <v>10</v>
      </c>
      <c r="AA630" s="2" t="s">
        <v>2854</v>
      </c>
      <c r="AB630" s="1" t="s">
        <v>2855</v>
      </c>
      <c r="AC630" s="1" t="s">
        <v>2856</v>
      </c>
      <c r="AD630" s="1">
        <v>1</v>
      </c>
    </row>
    <row r="631" spans="1:30" ht="22" customHeight="1">
      <c r="A631" s="1">
        <v>629</v>
      </c>
      <c r="B631" s="4" t="s">
        <v>3769</v>
      </c>
      <c r="C631" s="11">
        <v>30</v>
      </c>
      <c r="D631" s="1">
        <v>7</v>
      </c>
      <c r="E631" s="1">
        <v>20</v>
      </c>
      <c r="F631" s="1">
        <v>10</v>
      </c>
      <c r="G631" s="1">
        <v>10</v>
      </c>
      <c r="H631" s="1" t="s">
        <v>292</v>
      </c>
      <c r="I631" s="1">
        <v>1</v>
      </c>
      <c r="K631" s="1" t="s">
        <v>164</v>
      </c>
      <c r="L631" s="1">
        <v>1</v>
      </c>
      <c r="M631" s="1" t="s">
        <v>3502</v>
      </c>
      <c r="N631" s="1" t="s">
        <v>3528</v>
      </c>
      <c r="O631" s="1" t="s">
        <v>3589</v>
      </c>
      <c r="P631" s="1">
        <v>4</v>
      </c>
      <c r="Q631" s="1" t="s">
        <v>2857</v>
      </c>
      <c r="R631" s="1" t="s">
        <v>53</v>
      </c>
      <c r="S631" s="1" t="s">
        <v>30</v>
      </c>
      <c r="T631" s="1" t="s">
        <v>54</v>
      </c>
      <c r="U631" s="3">
        <v>3</v>
      </c>
      <c r="V631" s="3">
        <v>5</v>
      </c>
      <c r="W631" s="1">
        <v>20</v>
      </c>
      <c r="X631" s="1" t="s">
        <v>2858</v>
      </c>
      <c r="Y631" s="1" t="s">
        <v>68</v>
      </c>
      <c r="Z631" s="1">
        <v>7</v>
      </c>
      <c r="AA631" s="1" t="s">
        <v>2859</v>
      </c>
      <c r="AB631" s="1" t="s">
        <v>2860</v>
      </c>
      <c r="AD631" s="1">
        <v>1</v>
      </c>
    </row>
    <row r="632" spans="1:30" ht="22" customHeight="1">
      <c r="A632" s="1">
        <v>395</v>
      </c>
      <c r="B632" s="4" t="s">
        <v>3748</v>
      </c>
      <c r="C632" s="11">
        <v>43</v>
      </c>
      <c r="D632" s="1">
        <v>7</v>
      </c>
      <c r="E632" s="1">
        <v>3</v>
      </c>
      <c r="F632" s="1">
        <v>15</v>
      </c>
      <c r="G632" s="1">
        <v>7</v>
      </c>
      <c r="H632" s="1" t="s">
        <v>71</v>
      </c>
      <c r="I632" s="1">
        <v>0</v>
      </c>
      <c r="J632" s="1" t="s">
        <v>91</v>
      </c>
      <c r="K632" s="1" t="s">
        <v>3476</v>
      </c>
      <c r="L632" s="1">
        <v>1</v>
      </c>
      <c r="M632" s="1" t="s">
        <v>3506</v>
      </c>
      <c r="N632" s="1" t="s">
        <v>3527</v>
      </c>
      <c r="O632" s="1" t="s">
        <v>3602</v>
      </c>
      <c r="P632" s="1">
        <v>20</v>
      </c>
      <c r="Q632" s="1" t="s">
        <v>1886</v>
      </c>
      <c r="R632" s="1" t="s">
        <v>53</v>
      </c>
      <c r="S632" s="1" t="s">
        <v>30</v>
      </c>
      <c r="T632" s="1" t="s">
        <v>54</v>
      </c>
      <c r="U632" s="3">
        <v>5</v>
      </c>
      <c r="V632" s="3">
        <v>7</v>
      </c>
      <c r="W632" s="1">
        <v>16</v>
      </c>
      <c r="X632" s="1" t="s">
        <v>1887</v>
      </c>
      <c r="Y632" s="1" t="s">
        <v>68</v>
      </c>
      <c r="Z632" s="1">
        <v>10</v>
      </c>
      <c r="AA632" s="1" t="s">
        <v>1888</v>
      </c>
      <c r="AB632" s="1" t="s">
        <v>1889</v>
      </c>
      <c r="AC632" s="1" t="s">
        <v>1890</v>
      </c>
    </row>
    <row r="633" spans="1:30" ht="22" customHeight="1">
      <c r="A633" s="1">
        <v>631</v>
      </c>
      <c r="B633" s="4" t="s">
        <v>3750</v>
      </c>
      <c r="C633" s="11">
        <v>32</v>
      </c>
      <c r="D633" s="1">
        <v>8</v>
      </c>
      <c r="E633" s="1">
        <v>5</v>
      </c>
      <c r="F633" s="1">
        <v>6</v>
      </c>
      <c r="G633" s="1">
        <v>5</v>
      </c>
      <c r="H633" s="1" t="s">
        <v>178</v>
      </c>
      <c r="I633" s="1">
        <v>0</v>
      </c>
      <c r="J633" s="1" t="s">
        <v>3780</v>
      </c>
      <c r="K633" s="1" t="s">
        <v>3431</v>
      </c>
      <c r="L633" s="1">
        <v>0</v>
      </c>
      <c r="M633" s="1" t="s">
        <v>164</v>
      </c>
      <c r="N633" s="1" t="s">
        <v>164</v>
      </c>
      <c r="O633" s="1" t="s">
        <v>164</v>
      </c>
      <c r="R633" s="1" t="s">
        <v>77</v>
      </c>
      <c r="S633" s="1" t="s">
        <v>30</v>
      </c>
      <c r="T633" s="1" t="s">
        <v>54</v>
      </c>
      <c r="U633" s="3">
        <v>6</v>
      </c>
      <c r="V633" s="3">
        <v>10</v>
      </c>
      <c r="W633" s="1">
        <v>5</v>
      </c>
      <c r="X633" s="1" t="s">
        <v>2864</v>
      </c>
      <c r="Y633" s="1" t="s">
        <v>68</v>
      </c>
      <c r="Z633" s="1">
        <v>10</v>
      </c>
      <c r="AA633" s="1" t="s">
        <v>2865</v>
      </c>
      <c r="AB633" s="1" t="s">
        <v>2866</v>
      </c>
      <c r="AC633" s="1" t="s">
        <v>2611</v>
      </c>
      <c r="AD633" s="1">
        <v>1</v>
      </c>
    </row>
    <row r="634" spans="1:30" ht="22" customHeight="1">
      <c r="A634" s="1">
        <v>632</v>
      </c>
      <c r="B634" s="4" t="s">
        <v>4</v>
      </c>
      <c r="C634" s="11">
        <v>34</v>
      </c>
      <c r="D634" s="1">
        <v>7</v>
      </c>
      <c r="E634" s="1">
        <v>90</v>
      </c>
      <c r="F634" s="1">
        <v>6</v>
      </c>
      <c r="G634" s="1">
        <v>30</v>
      </c>
      <c r="H634" s="1" t="s">
        <v>178</v>
      </c>
      <c r="I634" s="1">
        <v>1</v>
      </c>
      <c r="K634" s="1" t="s">
        <v>164</v>
      </c>
      <c r="L634" s="1">
        <v>1</v>
      </c>
      <c r="M634" s="1" t="s">
        <v>3495</v>
      </c>
      <c r="N634" s="1" t="s">
        <v>3531</v>
      </c>
      <c r="O634" s="1" t="s">
        <v>3624</v>
      </c>
      <c r="P634" s="1">
        <v>2</v>
      </c>
      <c r="R634" s="1" t="s">
        <v>65</v>
      </c>
      <c r="S634" s="1" t="s">
        <v>27</v>
      </c>
      <c r="T634" s="1" t="s">
        <v>66</v>
      </c>
      <c r="U634" s="3">
        <v>5</v>
      </c>
      <c r="V634" s="3">
        <v>10</v>
      </c>
      <c r="W634" s="1">
        <v>15</v>
      </c>
      <c r="X634" s="1" t="s">
        <v>2867</v>
      </c>
      <c r="Y634" s="1" t="s">
        <v>2868</v>
      </c>
      <c r="Z634" s="1">
        <v>9</v>
      </c>
      <c r="AA634" s="1" t="s">
        <v>2869</v>
      </c>
      <c r="AB634" s="1" t="s">
        <v>2870</v>
      </c>
      <c r="AC634" s="1" t="s">
        <v>2871</v>
      </c>
      <c r="AD634" s="1">
        <v>1</v>
      </c>
    </row>
    <row r="635" spans="1:30" ht="22" customHeight="1">
      <c r="A635" s="1">
        <v>633</v>
      </c>
      <c r="B635" s="4" t="s">
        <v>3747</v>
      </c>
      <c r="C635" s="11">
        <v>29</v>
      </c>
      <c r="D635" s="1">
        <v>7</v>
      </c>
      <c r="E635" s="1">
        <v>60</v>
      </c>
      <c r="F635" s="1">
        <v>11</v>
      </c>
      <c r="G635" s="1">
        <v>9</v>
      </c>
      <c r="H635" s="1" t="s">
        <v>324</v>
      </c>
      <c r="I635" s="1">
        <v>1</v>
      </c>
      <c r="K635" s="1" t="s">
        <v>164</v>
      </c>
      <c r="L635" s="1">
        <v>1</v>
      </c>
      <c r="M635" s="1" t="s">
        <v>3493</v>
      </c>
      <c r="N635" s="1" t="s">
        <v>3528</v>
      </c>
      <c r="O635" s="1" t="s">
        <v>3586</v>
      </c>
      <c r="P635" s="1">
        <v>3</v>
      </c>
      <c r="Q635" s="1" t="s">
        <v>2872</v>
      </c>
      <c r="R635" s="1" t="s">
        <v>53</v>
      </c>
      <c r="S635" s="1" t="s">
        <v>30</v>
      </c>
      <c r="T635" s="1" t="s">
        <v>54</v>
      </c>
      <c r="U635" s="3">
        <v>4</v>
      </c>
      <c r="V635" s="3">
        <v>10</v>
      </c>
      <c r="W635" s="1">
        <v>7</v>
      </c>
      <c r="X635" s="2" t="s">
        <v>2873</v>
      </c>
      <c r="Y635" s="1" t="s">
        <v>2874</v>
      </c>
      <c r="Z635" s="1">
        <v>10</v>
      </c>
      <c r="AA635" s="1" t="s">
        <v>2875</v>
      </c>
      <c r="AB635" s="1" t="s">
        <v>2876</v>
      </c>
      <c r="AC635" s="1" t="s">
        <v>2877</v>
      </c>
      <c r="AD635" s="1">
        <v>1</v>
      </c>
    </row>
    <row r="636" spans="1:30" ht="22" customHeight="1">
      <c r="A636" s="1">
        <v>634</v>
      </c>
      <c r="B636" s="4" t="s">
        <v>3764</v>
      </c>
      <c r="C636" s="11">
        <v>33</v>
      </c>
      <c r="D636" s="1">
        <v>7</v>
      </c>
      <c r="E636" s="1">
        <v>10</v>
      </c>
      <c r="F636" s="1">
        <v>7</v>
      </c>
      <c r="G636" s="1">
        <v>6</v>
      </c>
      <c r="H636" s="1" t="s">
        <v>95</v>
      </c>
      <c r="I636" s="1">
        <v>0</v>
      </c>
      <c r="J636" s="1" t="s">
        <v>3780</v>
      </c>
      <c r="K636" s="1" t="s">
        <v>3483</v>
      </c>
      <c r="L636" s="1">
        <v>0</v>
      </c>
      <c r="M636" s="1" t="s">
        <v>164</v>
      </c>
      <c r="N636" s="1" t="s">
        <v>164</v>
      </c>
      <c r="O636" s="1" t="s">
        <v>164</v>
      </c>
      <c r="R636" s="1" t="s">
        <v>77</v>
      </c>
      <c r="S636" s="1" t="s">
        <v>28</v>
      </c>
      <c r="T636" s="1" t="s">
        <v>151</v>
      </c>
      <c r="U636" s="3">
        <v>6</v>
      </c>
      <c r="V636" s="3">
        <v>5</v>
      </c>
      <c r="W636" s="1">
        <v>8</v>
      </c>
      <c r="X636" s="1" t="s">
        <v>2879</v>
      </c>
      <c r="Y636" s="1" t="s">
        <v>68</v>
      </c>
      <c r="Z636" s="1">
        <v>10</v>
      </c>
      <c r="AA636" s="2" t="s">
        <v>2880</v>
      </c>
      <c r="AB636" s="1" t="s">
        <v>2881</v>
      </c>
      <c r="AC636" s="1" t="s">
        <v>2882</v>
      </c>
      <c r="AD636" s="1">
        <v>1</v>
      </c>
    </row>
    <row r="637" spans="1:30" ht="22" customHeight="1">
      <c r="A637" s="1">
        <v>635</v>
      </c>
      <c r="B637" s="4" t="s">
        <v>3750</v>
      </c>
      <c r="C637" s="11">
        <v>32</v>
      </c>
      <c r="D637" s="1">
        <v>8</v>
      </c>
      <c r="E637" s="1">
        <v>40</v>
      </c>
      <c r="F637" s="1">
        <v>10</v>
      </c>
      <c r="G637" s="1">
        <v>6</v>
      </c>
      <c r="H637" s="1" t="s">
        <v>95</v>
      </c>
      <c r="I637" s="1">
        <v>1</v>
      </c>
      <c r="K637" s="1" t="s">
        <v>164</v>
      </c>
      <c r="L637" s="1">
        <v>1</v>
      </c>
      <c r="M637" s="1" t="s">
        <v>3491</v>
      </c>
      <c r="N637" s="1" t="s">
        <v>3528</v>
      </c>
      <c r="O637" s="1" t="s">
        <v>3653</v>
      </c>
      <c r="P637" s="1">
        <v>5</v>
      </c>
      <c r="Q637" s="1" t="s">
        <v>2884</v>
      </c>
      <c r="R637" s="1" t="s">
        <v>53</v>
      </c>
      <c r="S637" s="1" t="s">
        <v>30</v>
      </c>
      <c r="T637" s="1" t="s">
        <v>2885</v>
      </c>
      <c r="U637" s="3">
        <v>6</v>
      </c>
      <c r="V637" s="3">
        <v>6</v>
      </c>
      <c r="W637" s="1">
        <v>60</v>
      </c>
      <c r="X637" s="1" t="s">
        <v>2886</v>
      </c>
      <c r="Y637" s="1" t="s">
        <v>366</v>
      </c>
      <c r="Z637" s="1">
        <v>10</v>
      </c>
      <c r="AA637" s="1" t="s">
        <v>2887</v>
      </c>
      <c r="AB637" s="1" t="s">
        <v>2888</v>
      </c>
      <c r="AC637" s="1" t="s">
        <v>2889</v>
      </c>
      <c r="AD637" s="1">
        <v>1</v>
      </c>
    </row>
    <row r="638" spans="1:30" ht="22" customHeight="1">
      <c r="A638" s="1">
        <v>636</v>
      </c>
      <c r="B638" s="4" t="s">
        <v>4</v>
      </c>
      <c r="E638" s="1">
        <v>45</v>
      </c>
      <c r="F638" s="1">
        <v>8</v>
      </c>
      <c r="G638" s="1">
        <v>3</v>
      </c>
      <c r="H638" s="1" t="s">
        <v>324</v>
      </c>
      <c r="I638" s="1">
        <v>0</v>
      </c>
      <c r="J638" s="1" t="s">
        <v>91</v>
      </c>
      <c r="K638" s="1" t="s">
        <v>3431</v>
      </c>
      <c r="L638" s="1">
        <v>1</v>
      </c>
      <c r="M638" s="1" t="s">
        <v>3502</v>
      </c>
      <c r="N638" s="1" t="s">
        <v>3528</v>
      </c>
      <c r="O638" s="1" t="s">
        <v>3586</v>
      </c>
      <c r="P638" s="1">
        <v>8</v>
      </c>
      <c r="Q638" s="1" t="s">
        <v>68</v>
      </c>
      <c r="R638" s="1" t="s">
        <v>77</v>
      </c>
      <c r="S638" s="1" t="s">
        <v>28</v>
      </c>
      <c r="T638" s="1" t="s">
        <v>66</v>
      </c>
      <c r="U638" s="3">
        <v>4</v>
      </c>
      <c r="V638" s="3">
        <v>3</v>
      </c>
      <c r="W638" s="1">
        <v>6</v>
      </c>
      <c r="X638" s="1" t="s">
        <v>2890</v>
      </c>
      <c r="Y638" s="1" t="s">
        <v>68</v>
      </c>
      <c r="Z638" s="1">
        <v>6</v>
      </c>
      <c r="AA638" s="1" t="s">
        <v>2891</v>
      </c>
      <c r="AB638" s="1" t="s">
        <v>407</v>
      </c>
      <c r="AC638" s="1" t="s">
        <v>2892</v>
      </c>
      <c r="AD638" s="1">
        <v>0</v>
      </c>
    </row>
    <row r="639" spans="1:30" ht="22" customHeight="1">
      <c r="A639" s="1">
        <v>637</v>
      </c>
      <c r="B639" s="4" t="s">
        <v>4</v>
      </c>
      <c r="C639" s="11">
        <v>56</v>
      </c>
      <c r="D639" s="1">
        <v>6</v>
      </c>
      <c r="E639" s="1">
        <v>30</v>
      </c>
      <c r="F639" s="1">
        <v>8</v>
      </c>
      <c r="G639" s="1">
        <v>20</v>
      </c>
      <c r="H639" s="1" t="s">
        <v>178</v>
      </c>
      <c r="I639" s="1">
        <v>1</v>
      </c>
      <c r="K639" s="1" t="s">
        <v>164</v>
      </c>
      <c r="L639" s="1">
        <v>1</v>
      </c>
      <c r="M639" s="1" t="s">
        <v>3507</v>
      </c>
      <c r="N639" s="1" t="s">
        <v>3540</v>
      </c>
      <c r="O639" s="1" t="s">
        <v>3654</v>
      </c>
      <c r="P639" s="1">
        <v>20</v>
      </c>
      <c r="Q639" s="1" t="s">
        <v>2894</v>
      </c>
      <c r="R639" s="1" t="s">
        <v>77</v>
      </c>
      <c r="S639" s="1" t="s">
        <v>30</v>
      </c>
      <c r="T639" s="1" t="s">
        <v>54</v>
      </c>
      <c r="U639" s="3">
        <v>4</v>
      </c>
      <c r="V639" s="3">
        <v>2</v>
      </c>
      <c r="W639" s="1">
        <v>4</v>
      </c>
      <c r="X639" s="1" t="s">
        <v>2895</v>
      </c>
      <c r="Y639" s="1" t="s">
        <v>2896</v>
      </c>
      <c r="Z639" s="1">
        <v>10</v>
      </c>
      <c r="AA639" s="1" t="s">
        <v>2897</v>
      </c>
      <c r="AB639" s="1" t="s">
        <v>2898</v>
      </c>
      <c r="AD639" s="1">
        <v>1</v>
      </c>
    </row>
    <row r="640" spans="1:30" ht="22" customHeight="1">
      <c r="A640" s="1">
        <v>638</v>
      </c>
      <c r="B640" s="4" t="s">
        <v>4</v>
      </c>
      <c r="C640" s="11">
        <v>44</v>
      </c>
      <c r="D640" s="1">
        <v>6</v>
      </c>
      <c r="E640" s="1">
        <v>45</v>
      </c>
      <c r="F640" s="1">
        <v>12</v>
      </c>
      <c r="G640" s="1">
        <v>50</v>
      </c>
      <c r="H640" s="1" t="s">
        <v>95</v>
      </c>
      <c r="I640" s="1">
        <v>1</v>
      </c>
      <c r="K640" s="1" t="s">
        <v>164</v>
      </c>
      <c r="L640" s="1">
        <v>1</v>
      </c>
      <c r="M640" s="1" t="s">
        <v>3491</v>
      </c>
      <c r="N640" s="1" t="s">
        <v>3527</v>
      </c>
      <c r="O640" s="1" t="s">
        <v>3586</v>
      </c>
      <c r="P640" s="1">
        <v>19</v>
      </c>
      <c r="Q640" s="1" t="s">
        <v>326</v>
      </c>
      <c r="R640" s="1" t="s">
        <v>77</v>
      </c>
      <c r="S640" s="1" t="s">
        <v>30</v>
      </c>
      <c r="T640" s="1" t="s">
        <v>54</v>
      </c>
      <c r="U640" s="3">
        <v>6</v>
      </c>
      <c r="V640" s="3">
        <v>8</v>
      </c>
      <c r="W640" s="1">
        <v>15</v>
      </c>
      <c r="X640" s="1" t="s">
        <v>2899</v>
      </c>
      <c r="Y640" s="1" t="s">
        <v>58</v>
      </c>
      <c r="Z640" s="1">
        <v>10</v>
      </c>
      <c r="AA640" s="1" t="s">
        <v>2900</v>
      </c>
      <c r="AB640" s="1" t="s">
        <v>2901</v>
      </c>
      <c r="AC640" s="1" t="s">
        <v>2902</v>
      </c>
      <c r="AD640" s="1">
        <v>1</v>
      </c>
    </row>
    <row r="641" spans="1:30" ht="22" customHeight="1">
      <c r="A641" s="1">
        <v>639</v>
      </c>
      <c r="B641" s="4" t="s">
        <v>3751</v>
      </c>
      <c r="C641" s="11">
        <v>32</v>
      </c>
      <c r="D641" s="1">
        <v>7</v>
      </c>
      <c r="E641" s="1">
        <v>360</v>
      </c>
      <c r="F641" s="1">
        <v>2</v>
      </c>
      <c r="G641" s="1">
        <v>5</v>
      </c>
      <c r="H641" s="1" t="s">
        <v>178</v>
      </c>
      <c r="I641" s="1">
        <v>1</v>
      </c>
      <c r="K641" s="1" t="s">
        <v>164</v>
      </c>
      <c r="L641" s="1">
        <v>1</v>
      </c>
      <c r="M641" s="1" t="s">
        <v>3502</v>
      </c>
      <c r="N641" s="1" t="s">
        <v>3533</v>
      </c>
      <c r="O641" s="1" t="s">
        <v>3585</v>
      </c>
      <c r="P641" s="1">
        <v>1</v>
      </c>
      <c r="Q641" s="1" t="s">
        <v>2903</v>
      </c>
      <c r="R641" s="1" t="s">
        <v>77</v>
      </c>
      <c r="S641" s="1" t="s">
        <v>30</v>
      </c>
      <c r="T641" s="1" t="s">
        <v>78</v>
      </c>
      <c r="U641" s="3">
        <v>6</v>
      </c>
      <c r="V641" s="3">
        <v>6</v>
      </c>
      <c r="W641" s="1">
        <v>6</v>
      </c>
      <c r="X641" s="2" t="s">
        <v>2904</v>
      </c>
      <c r="Y641" s="1" t="s">
        <v>68</v>
      </c>
      <c r="Z641" s="1">
        <v>10</v>
      </c>
      <c r="AA641" s="1" t="s">
        <v>2905</v>
      </c>
      <c r="AB641" s="1" t="s">
        <v>100</v>
      </c>
      <c r="AC641" s="1" t="s">
        <v>130</v>
      </c>
      <c r="AD641" s="1">
        <v>1</v>
      </c>
    </row>
    <row r="642" spans="1:30" ht="22" customHeight="1">
      <c r="A642" s="1">
        <v>640</v>
      </c>
      <c r="B642" s="4" t="s">
        <v>3</v>
      </c>
      <c r="C642" s="11">
        <v>27</v>
      </c>
      <c r="D642" s="1">
        <v>8</v>
      </c>
      <c r="E642" s="1">
        <v>0</v>
      </c>
      <c r="F642" s="1">
        <v>14</v>
      </c>
      <c r="G642" s="1">
        <v>10</v>
      </c>
      <c r="H642" s="1" t="s">
        <v>47</v>
      </c>
      <c r="I642" s="1">
        <v>1</v>
      </c>
      <c r="K642" s="1" t="s">
        <v>164</v>
      </c>
      <c r="L642" s="1">
        <v>0</v>
      </c>
      <c r="M642" s="1" t="s">
        <v>164</v>
      </c>
      <c r="N642" s="1" t="s">
        <v>164</v>
      </c>
      <c r="O642" s="1" t="s">
        <v>164</v>
      </c>
      <c r="R642" s="1" t="s">
        <v>53</v>
      </c>
      <c r="S642" s="1" t="s">
        <v>27</v>
      </c>
      <c r="T642" s="1" t="s">
        <v>66</v>
      </c>
      <c r="U642" s="3">
        <v>6</v>
      </c>
      <c r="V642" s="3">
        <v>6</v>
      </c>
      <c r="W642" s="1">
        <v>50</v>
      </c>
      <c r="X642" s="1" t="s">
        <v>2906</v>
      </c>
      <c r="Y642" s="1" t="s">
        <v>68</v>
      </c>
      <c r="Z642" s="1">
        <v>8</v>
      </c>
      <c r="AA642" s="1" t="s">
        <v>2907</v>
      </c>
      <c r="AB642" s="1" t="s">
        <v>395</v>
      </c>
      <c r="AC642" s="1" t="s">
        <v>2908</v>
      </c>
      <c r="AD642" s="1">
        <v>1</v>
      </c>
    </row>
    <row r="643" spans="1:30" ht="22" customHeight="1">
      <c r="A643" s="1">
        <v>407</v>
      </c>
      <c r="B643" s="4" t="s">
        <v>3750</v>
      </c>
      <c r="C643" s="11">
        <v>28</v>
      </c>
      <c r="D643" s="1">
        <v>6</v>
      </c>
      <c r="E643" s="1">
        <v>50</v>
      </c>
      <c r="F643" s="1">
        <v>12</v>
      </c>
      <c r="G643" s="1">
        <v>2</v>
      </c>
      <c r="H643" s="1" t="s">
        <v>71</v>
      </c>
      <c r="I643" s="1">
        <v>0</v>
      </c>
      <c r="J643" s="1" t="s">
        <v>62</v>
      </c>
      <c r="K643" s="1" t="s">
        <v>3433</v>
      </c>
      <c r="L643" s="1">
        <v>1</v>
      </c>
      <c r="M643" s="1" t="s">
        <v>3502</v>
      </c>
      <c r="N643" s="1" t="s">
        <v>3528</v>
      </c>
      <c r="O643" s="1" t="s">
        <v>3611</v>
      </c>
      <c r="P643" s="1">
        <v>3</v>
      </c>
      <c r="Q643" s="1" t="s">
        <v>1931</v>
      </c>
      <c r="R643" s="1" t="s">
        <v>53</v>
      </c>
      <c r="S643" s="1" t="s">
        <v>28</v>
      </c>
      <c r="T643" s="1" t="s">
        <v>78</v>
      </c>
      <c r="U643" s="3">
        <v>6</v>
      </c>
      <c r="V643" s="3">
        <v>6</v>
      </c>
      <c r="W643" s="1">
        <v>220</v>
      </c>
      <c r="X643" s="1" t="s">
        <v>1932</v>
      </c>
      <c r="Y643" s="1" t="s">
        <v>58</v>
      </c>
      <c r="Z643" s="1">
        <v>10</v>
      </c>
      <c r="AA643" s="1" t="s">
        <v>1933</v>
      </c>
      <c r="AB643" s="1" t="s">
        <v>1934</v>
      </c>
      <c r="AD643" s="1">
        <v>0</v>
      </c>
    </row>
    <row r="644" spans="1:30" ht="22" customHeight="1">
      <c r="A644" s="1">
        <v>642</v>
      </c>
      <c r="B644" s="4" t="s">
        <v>3753</v>
      </c>
      <c r="C644" s="11">
        <v>28</v>
      </c>
      <c r="D644" s="1">
        <v>8</v>
      </c>
      <c r="E644" s="1">
        <v>120</v>
      </c>
      <c r="F644" s="1">
        <v>12</v>
      </c>
      <c r="G644" s="1">
        <v>20</v>
      </c>
      <c r="H644" s="1" t="s">
        <v>324</v>
      </c>
      <c r="I644" s="1">
        <v>1</v>
      </c>
      <c r="K644" s="1" t="s">
        <v>164</v>
      </c>
      <c r="L644" s="1">
        <v>0</v>
      </c>
      <c r="M644" s="1" t="s">
        <v>164</v>
      </c>
      <c r="N644" s="1" t="s">
        <v>164</v>
      </c>
      <c r="O644" s="1" t="s">
        <v>164</v>
      </c>
      <c r="R644" s="1" t="s">
        <v>53</v>
      </c>
      <c r="S644" s="1" t="s">
        <v>3683</v>
      </c>
      <c r="T644" s="1" t="s">
        <v>2914</v>
      </c>
      <c r="U644" s="3">
        <v>4</v>
      </c>
      <c r="V644" s="3">
        <v>6</v>
      </c>
      <c r="W644" s="1">
        <v>40</v>
      </c>
      <c r="X644" s="1" t="s">
        <v>2915</v>
      </c>
      <c r="Y644" s="1" t="s">
        <v>68</v>
      </c>
      <c r="Z644" s="1">
        <v>10</v>
      </c>
      <c r="AA644" s="1" t="s">
        <v>2916</v>
      </c>
      <c r="AB644" s="1" t="s">
        <v>2917</v>
      </c>
      <c r="AC644" s="1" t="s">
        <v>2918</v>
      </c>
      <c r="AD644" s="1">
        <v>1</v>
      </c>
    </row>
    <row r="645" spans="1:30" ht="22" customHeight="1">
      <c r="A645" s="1">
        <v>444</v>
      </c>
      <c r="B645" s="4" t="s">
        <v>0</v>
      </c>
      <c r="C645" s="11">
        <v>56</v>
      </c>
      <c r="D645" s="1">
        <v>7</v>
      </c>
      <c r="E645" s="1">
        <v>90</v>
      </c>
      <c r="F645" s="1">
        <v>8</v>
      </c>
      <c r="G645" s="1">
        <v>10</v>
      </c>
      <c r="H645" s="1" t="s">
        <v>71</v>
      </c>
      <c r="I645" s="1">
        <v>0</v>
      </c>
      <c r="J645" s="1" t="s">
        <v>62</v>
      </c>
      <c r="K645" s="1" t="s">
        <v>3432</v>
      </c>
      <c r="L645" s="1">
        <v>1</v>
      </c>
      <c r="M645" s="1" t="s">
        <v>3505</v>
      </c>
      <c r="N645" s="1" t="s">
        <v>3528</v>
      </c>
      <c r="O645" s="1" t="s">
        <v>3584</v>
      </c>
      <c r="P645" s="1">
        <v>28</v>
      </c>
      <c r="Q645" s="1" t="s">
        <v>2074</v>
      </c>
      <c r="R645" s="1" t="s">
        <v>65</v>
      </c>
      <c r="S645" s="1" t="s">
        <v>2075</v>
      </c>
      <c r="T645" s="1" t="s">
        <v>66</v>
      </c>
      <c r="U645" s="3">
        <v>6</v>
      </c>
      <c r="V645" s="3">
        <v>6</v>
      </c>
      <c r="W645" s="1">
        <v>10</v>
      </c>
      <c r="X645" s="1" t="s">
        <v>2076</v>
      </c>
      <c r="Y645" s="1" t="s">
        <v>68</v>
      </c>
      <c r="Z645" s="1">
        <v>9</v>
      </c>
      <c r="AA645" s="1" t="s">
        <v>2077</v>
      </c>
      <c r="AD645" s="1">
        <v>0</v>
      </c>
    </row>
    <row r="646" spans="1:30" ht="22" customHeight="1">
      <c r="A646" s="1">
        <v>644</v>
      </c>
      <c r="B646" s="4" t="s">
        <v>0</v>
      </c>
      <c r="C646" s="11">
        <v>37</v>
      </c>
      <c r="D646" s="1">
        <v>5</v>
      </c>
      <c r="E646" s="1">
        <v>120</v>
      </c>
      <c r="F646" s="1">
        <v>14</v>
      </c>
      <c r="G646" s="1">
        <v>30</v>
      </c>
      <c r="H646" s="1" t="s">
        <v>47</v>
      </c>
      <c r="I646" s="1">
        <v>0</v>
      </c>
      <c r="J646" s="1" t="s">
        <v>62</v>
      </c>
      <c r="K646" s="1" t="s">
        <v>3431</v>
      </c>
      <c r="L646" s="1">
        <v>1</v>
      </c>
      <c r="M646" s="1" t="s">
        <v>3502</v>
      </c>
      <c r="N646" s="1" t="s">
        <v>3528</v>
      </c>
      <c r="O646" s="1" t="s">
        <v>3587</v>
      </c>
      <c r="P646" s="1">
        <v>11</v>
      </c>
      <c r="Q646" s="1" t="s">
        <v>2922</v>
      </c>
      <c r="R646" s="1" t="s">
        <v>53</v>
      </c>
      <c r="S646" s="1" t="s">
        <v>27</v>
      </c>
      <c r="T646" s="1" t="s">
        <v>78</v>
      </c>
      <c r="U646" s="3">
        <v>4</v>
      </c>
      <c r="V646" s="3">
        <v>10</v>
      </c>
      <c r="W646" s="1">
        <v>50</v>
      </c>
      <c r="X646" s="1" t="s">
        <v>2923</v>
      </c>
      <c r="Y646" s="1" t="s">
        <v>68</v>
      </c>
      <c r="Z646" s="1">
        <v>10</v>
      </c>
      <c r="AA646" s="1" t="s">
        <v>2924</v>
      </c>
      <c r="AD646" s="1">
        <v>1</v>
      </c>
    </row>
    <row r="647" spans="1:30" ht="22" customHeight="1">
      <c r="A647" s="1">
        <v>645</v>
      </c>
      <c r="B647" s="4" t="s">
        <v>1</v>
      </c>
      <c r="C647" s="11">
        <v>35</v>
      </c>
      <c r="D647" s="1">
        <v>7</v>
      </c>
      <c r="E647" s="1">
        <v>110</v>
      </c>
      <c r="F647" s="1">
        <v>11</v>
      </c>
      <c r="G647" s="1">
        <v>20</v>
      </c>
      <c r="H647" s="1" t="s">
        <v>292</v>
      </c>
      <c r="I647" s="1">
        <v>1</v>
      </c>
      <c r="K647" s="1" t="s">
        <v>164</v>
      </c>
      <c r="L647" s="1">
        <v>0</v>
      </c>
      <c r="M647" s="1" t="s">
        <v>164</v>
      </c>
      <c r="N647" s="1" t="s">
        <v>164</v>
      </c>
      <c r="O647" s="1" t="s">
        <v>164</v>
      </c>
      <c r="R647" s="1" t="s">
        <v>77</v>
      </c>
      <c r="S647" s="1" t="s">
        <v>26</v>
      </c>
      <c r="T647" s="1" t="s">
        <v>66</v>
      </c>
      <c r="U647" s="3">
        <v>12</v>
      </c>
      <c r="V647" s="3">
        <v>20</v>
      </c>
      <c r="W647" s="1">
        <v>20</v>
      </c>
      <c r="X647" s="1" t="s">
        <v>2925</v>
      </c>
      <c r="Y647" s="1" t="s">
        <v>327</v>
      </c>
      <c r="Z647" s="1">
        <v>10</v>
      </c>
      <c r="AA647" s="1" t="s">
        <v>2926</v>
      </c>
      <c r="AB647" s="1" t="s">
        <v>516</v>
      </c>
      <c r="AC647" s="1" t="s">
        <v>2927</v>
      </c>
      <c r="AD647" s="1">
        <v>1</v>
      </c>
    </row>
    <row r="648" spans="1:30" ht="25" customHeight="1">
      <c r="A648" s="1">
        <v>646</v>
      </c>
      <c r="B648" s="4" t="s">
        <v>4</v>
      </c>
      <c r="C648" s="11">
        <v>51</v>
      </c>
      <c r="D648" s="1">
        <v>7</v>
      </c>
      <c r="E648" s="1">
        <v>60</v>
      </c>
      <c r="F648" s="1">
        <v>10</v>
      </c>
      <c r="G648" s="1">
        <v>10</v>
      </c>
      <c r="H648" s="1" t="s">
        <v>95</v>
      </c>
      <c r="I648" s="1">
        <v>0</v>
      </c>
      <c r="J648" s="1" t="s">
        <v>3779</v>
      </c>
      <c r="K648" s="1" t="s">
        <v>3431</v>
      </c>
      <c r="L648" s="1">
        <v>1</v>
      </c>
      <c r="M648" s="1" t="s">
        <v>3496</v>
      </c>
      <c r="N648" s="1" t="s">
        <v>3533</v>
      </c>
      <c r="O648" s="1" t="s">
        <v>3586</v>
      </c>
      <c r="P648" s="1">
        <v>25</v>
      </c>
      <c r="Q648" s="1" t="s">
        <v>2928</v>
      </c>
      <c r="R648" s="1" t="s">
        <v>77</v>
      </c>
      <c r="S648" s="1" t="s">
        <v>3731</v>
      </c>
      <c r="T648" s="1" t="s">
        <v>66</v>
      </c>
      <c r="U648" s="3">
        <v>5</v>
      </c>
      <c r="V648" s="3">
        <v>4</v>
      </c>
      <c r="W648" s="1">
        <v>16</v>
      </c>
      <c r="X648" s="1" t="s">
        <v>2929</v>
      </c>
      <c r="Y648" s="1" t="s">
        <v>2201</v>
      </c>
      <c r="Z648" s="1">
        <v>8</v>
      </c>
      <c r="AA648" s="1" t="s">
        <v>2930</v>
      </c>
      <c r="AD648" s="1">
        <v>1</v>
      </c>
    </row>
    <row r="649" spans="1:30" ht="25" customHeight="1">
      <c r="A649" s="1">
        <v>647</v>
      </c>
      <c r="B649" s="4" t="s">
        <v>3750</v>
      </c>
      <c r="C649" s="11">
        <v>37</v>
      </c>
      <c r="D649" s="1">
        <v>7</v>
      </c>
      <c r="E649" s="1">
        <v>60</v>
      </c>
      <c r="F649" s="1">
        <v>8</v>
      </c>
      <c r="G649" s="1">
        <v>2</v>
      </c>
      <c r="H649" s="1" t="s">
        <v>90</v>
      </c>
      <c r="I649" s="1">
        <v>0</v>
      </c>
      <c r="J649" s="1" t="s">
        <v>3779</v>
      </c>
      <c r="K649" s="1" t="s">
        <v>3431</v>
      </c>
      <c r="L649" s="1">
        <v>1</v>
      </c>
      <c r="M649" s="1" t="s">
        <v>3493</v>
      </c>
      <c r="N649" s="1" t="s">
        <v>3528</v>
      </c>
      <c r="O649" s="1" t="s">
        <v>3586</v>
      </c>
      <c r="P649" s="1">
        <v>7</v>
      </c>
      <c r="Q649" s="1" t="s">
        <v>2931</v>
      </c>
      <c r="R649" s="1" t="s">
        <v>77</v>
      </c>
      <c r="S649" s="1" t="s">
        <v>28</v>
      </c>
      <c r="T649" s="1" t="s">
        <v>78</v>
      </c>
      <c r="U649" s="3">
        <v>3</v>
      </c>
      <c r="V649" s="3">
        <v>5</v>
      </c>
      <c r="W649" s="1">
        <v>5</v>
      </c>
      <c r="X649" s="1" t="s">
        <v>2932</v>
      </c>
      <c r="Y649" s="1" t="s">
        <v>430</v>
      </c>
      <c r="Z649" s="1">
        <v>6</v>
      </c>
      <c r="AA649" s="1" t="s">
        <v>2933</v>
      </c>
      <c r="AB649" s="1" t="s">
        <v>2934</v>
      </c>
      <c r="AC649" s="1" t="s">
        <v>2935</v>
      </c>
      <c r="AD649" s="1">
        <v>0</v>
      </c>
    </row>
    <row r="650" spans="1:30" ht="25" customHeight="1">
      <c r="A650" s="1">
        <v>648</v>
      </c>
      <c r="B650" s="4" t="s">
        <v>0</v>
      </c>
      <c r="C650" s="11">
        <v>36</v>
      </c>
      <c r="D650" s="1">
        <v>4</v>
      </c>
      <c r="E650" s="1">
        <v>40</v>
      </c>
      <c r="F650" s="1">
        <v>11</v>
      </c>
      <c r="G650" s="1">
        <v>2</v>
      </c>
      <c r="H650" s="1" t="s">
        <v>47</v>
      </c>
      <c r="I650" s="1">
        <v>0</v>
      </c>
      <c r="J650" s="1" t="s">
        <v>62</v>
      </c>
      <c r="K650" s="1" t="s">
        <v>3433</v>
      </c>
      <c r="L650" s="1">
        <v>0</v>
      </c>
      <c r="M650" s="1" t="s">
        <v>164</v>
      </c>
      <c r="N650" s="1" t="s">
        <v>164</v>
      </c>
      <c r="O650" s="1" t="s">
        <v>164</v>
      </c>
      <c r="R650" s="1" t="s">
        <v>77</v>
      </c>
      <c r="S650" s="1" t="s">
        <v>30</v>
      </c>
      <c r="T650" s="1" t="s">
        <v>54</v>
      </c>
      <c r="U650" s="3">
        <v>10</v>
      </c>
      <c r="V650" s="3">
        <v>5</v>
      </c>
      <c r="W650" s="1">
        <v>12</v>
      </c>
      <c r="X650" s="1" t="s">
        <v>2936</v>
      </c>
      <c r="Y650" s="1" t="s">
        <v>68</v>
      </c>
      <c r="Z650" s="1">
        <v>7</v>
      </c>
      <c r="AA650" s="1" t="s">
        <v>2937</v>
      </c>
      <c r="AB650" s="1" t="s">
        <v>2938</v>
      </c>
      <c r="AC650" s="1" t="s">
        <v>2939</v>
      </c>
      <c r="AD650" s="1">
        <v>1</v>
      </c>
    </row>
    <row r="651" spans="1:30" ht="25" customHeight="1">
      <c r="A651" s="1">
        <v>649</v>
      </c>
      <c r="B651" s="4" t="s">
        <v>3775</v>
      </c>
      <c r="C651" s="11">
        <v>24</v>
      </c>
      <c r="D651" s="1">
        <v>6</v>
      </c>
      <c r="E651" s="1">
        <v>120</v>
      </c>
      <c r="F651" s="1">
        <v>8</v>
      </c>
      <c r="G651" s="1">
        <v>24</v>
      </c>
      <c r="H651" s="1" t="s">
        <v>324</v>
      </c>
      <c r="I651" s="1">
        <v>1</v>
      </c>
      <c r="K651" s="1" t="s">
        <v>164</v>
      </c>
      <c r="L651" s="1">
        <v>0</v>
      </c>
      <c r="M651" s="1" t="s">
        <v>164</v>
      </c>
      <c r="N651" s="1" t="s">
        <v>164</v>
      </c>
      <c r="O651" s="1" t="s">
        <v>164</v>
      </c>
      <c r="R651" s="1" t="s">
        <v>352</v>
      </c>
      <c r="S651" s="1" t="s">
        <v>27</v>
      </c>
      <c r="T651" s="1" t="s">
        <v>66</v>
      </c>
      <c r="U651" s="3">
        <v>3</v>
      </c>
      <c r="V651" s="3">
        <v>3</v>
      </c>
      <c r="W651" s="1">
        <v>320</v>
      </c>
      <c r="X651" s="1" t="s">
        <v>2941</v>
      </c>
      <c r="Y651" s="1" t="s">
        <v>68</v>
      </c>
      <c r="Z651" s="1">
        <v>10</v>
      </c>
      <c r="AA651" s="1" t="s">
        <v>2942</v>
      </c>
      <c r="AB651" s="1" t="s">
        <v>2943</v>
      </c>
      <c r="AC651" s="1" t="s">
        <v>2944</v>
      </c>
      <c r="AD651" s="1">
        <v>1</v>
      </c>
    </row>
    <row r="652" spans="1:30" ht="25" customHeight="1">
      <c r="A652" s="1">
        <v>650</v>
      </c>
      <c r="B652" s="4" t="s">
        <v>1</v>
      </c>
      <c r="C652" s="11">
        <v>27</v>
      </c>
      <c r="D652" s="1">
        <v>7</v>
      </c>
      <c r="E652" s="1">
        <v>30</v>
      </c>
      <c r="F652" s="1">
        <v>12</v>
      </c>
      <c r="G652" s="1">
        <v>2</v>
      </c>
      <c r="H652" s="1" t="s">
        <v>82</v>
      </c>
      <c r="I652" s="1">
        <v>1</v>
      </c>
      <c r="K652" s="1" t="s">
        <v>164</v>
      </c>
      <c r="L652" s="1">
        <v>1</v>
      </c>
      <c r="M652" s="1" t="s">
        <v>2100</v>
      </c>
      <c r="N652" s="1" t="s">
        <v>3527</v>
      </c>
      <c r="O652" s="1" t="s">
        <v>3584</v>
      </c>
      <c r="P652" s="1">
        <v>3</v>
      </c>
      <c r="Q652" s="1" t="s">
        <v>2945</v>
      </c>
      <c r="R652" s="1" t="s">
        <v>53</v>
      </c>
      <c r="S652" s="1" t="s">
        <v>3732</v>
      </c>
      <c r="T652" s="1" t="s">
        <v>66</v>
      </c>
      <c r="U652" s="3">
        <v>6</v>
      </c>
      <c r="W652" s="1">
        <v>8</v>
      </c>
      <c r="X652" s="1" t="s">
        <v>2947</v>
      </c>
      <c r="Y652" s="1" t="s">
        <v>68</v>
      </c>
      <c r="Z652" s="1">
        <v>10</v>
      </c>
      <c r="AA652" s="1" t="s">
        <v>2948</v>
      </c>
      <c r="AB652" s="1" t="s">
        <v>2949</v>
      </c>
      <c r="AC652" s="1" t="s">
        <v>2950</v>
      </c>
      <c r="AD652" s="1">
        <v>1</v>
      </c>
    </row>
    <row r="653" spans="1:30" ht="25" customHeight="1">
      <c r="A653" s="1">
        <v>472</v>
      </c>
      <c r="B653" s="4" t="s">
        <v>0</v>
      </c>
      <c r="C653" s="11">
        <v>47</v>
      </c>
      <c r="D653" s="1">
        <v>7</v>
      </c>
      <c r="E653" s="1">
        <v>0</v>
      </c>
      <c r="F653" s="1">
        <v>6</v>
      </c>
      <c r="G653" s="1">
        <v>10</v>
      </c>
      <c r="H653" s="1" t="s">
        <v>71</v>
      </c>
      <c r="I653" s="1">
        <v>1</v>
      </c>
      <c r="K653" s="1" t="s">
        <v>164</v>
      </c>
      <c r="L653" s="1">
        <v>1</v>
      </c>
      <c r="M653" s="1" t="s">
        <v>3504</v>
      </c>
      <c r="N653" s="1" t="s">
        <v>3567</v>
      </c>
      <c r="O653" s="1" t="s">
        <v>3590</v>
      </c>
      <c r="P653" s="1">
        <v>10</v>
      </c>
      <c r="Q653" s="1" t="s">
        <v>2188</v>
      </c>
      <c r="R653" s="1" t="s">
        <v>352</v>
      </c>
      <c r="S653" s="1" t="s">
        <v>30</v>
      </c>
      <c r="T653" s="1" t="s">
        <v>66</v>
      </c>
      <c r="U653" s="3">
        <v>5</v>
      </c>
      <c r="V653" s="3">
        <v>2</v>
      </c>
      <c r="W653" s="1">
        <v>10</v>
      </c>
      <c r="X653" s="1" t="s">
        <v>2189</v>
      </c>
      <c r="Y653" s="1" t="s">
        <v>68</v>
      </c>
      <c r="Z653" s="1">
        <v>10</v>
      </c>
      <c r="AA653" s="1" t="s">
        <v>2190</v>
      </c>
      <c r="AB653" s="1" t="s">
        <v>2191</v>
      </c>
      <c r="AC653" s="1" t="s">
        <v>2192</v>
      </c>
      <c r="AD653" s="1">
        <v>1</v>
      </c>
    </row>
    <row r="654" spans="1:30" ht="25" customHeight="1">
      <c r="A654" s="1">
        <v>652</v>
      </c>
      <c r="B654" s="4" t="s">
        <v>2</v>
      </c>
      <c r="C654" s="11">
        <v>31</v>
      </c>
      <c r="D654" s="1">
        <v>7</v>
      </c>
      <c r="E654" s="1">
        <v>15</v>
      </c>
      <c r="F654" s="1">
        <v>8</v>
      </c>
      <c r="G654" s="1">
        <v>2</v>
      </c>
      <c r="H654" s="1" t="s">
        <v>47</v>
      </c>
      <c r="I654" s="1">
        <v>0</v>
      </c>
      <c r="J654" s="1" t="s">
        <v>48</v>
      </c>
      <c r="K654" s="1" t="s">
        <v>3430</v>
      </c>
      <c r="L654" s="1">
        <v>1</v>
      </c>
      <c r="M654" s="1" t="s">
        <v>3499</v>
      </c>
      <c r="N654" s="1" t="s">
        <v>3528</v>
      </c>
      <c r="O654" s="1" t="s">
        <v>3587</v>
      </c>
      <c r="P654" s="1">
        <v>0</v>
      </c>
      <c r="Q654" s="1" t="s">
        <v>2955</v>
      </c>
      <c r="R654" s="1" t="s">
        <v>65</v>
      </c>
      <c r="S654" s="1" t="s">
        <v>28</v>
      </c>
      <c r="T654" s="1" t="s">
        <v>151</v>
      </c>
      <c r="U654" s="3">
        <v>6</v>
      </c>
      <c r="V654" s="3">
        <v>2</v>
      </c>
      <c r="W654" s="1">
        <v>15</v>
      </c>
      <c r="X654" s="1" t="s">
        <v>2956</v>
      </c>
      <c r="Y654" s="1" t="s">
        <v>68</v>
      </c>
      <c r="Z654" s="1">
        <v>10</v>
      </c>
      <c r="AA654" s="1" t="s">
        <v>2957</v>
      </c>
      <c r="AB654" s="1" t="s">
        <v>2958</v>
      </c>
      <c r="AD654" s="1">
        <v>0</v>
      </c>
    </row>
    <row r="655" spans="1:30" ht="25" customHeight="1">
      <c r="A655" s="1">
        <v>653</v>
      </c>
      <c r="B655" s="4" t="s">
        <v>3753</v>
      </c>
      <c r="C655" s="11">
        <v>24</v>
      </c>
      <c r="D655" s="1">
        <v>8</v>
      </c>
      <c r="E655" s="1">
        <v>0</v>
      </c>
      <c r="F655" s="1">
        <v>11</v>
      </c>
      <c r="G655" s="1">
        <v>30</v>
      </c>
      <c r="H655" s="1" t="s">
        <v>214</v>
      </c>
      <c r="I655" s="1">
        <v>1</v>
      </c>
      <c r="K655" s="1" t="s">
        <v>164</v>
      </c>
      <c r="L655" s="1">
        <v>0</v>
      </c>
      <c r="M655" s="1" t="s">
        <v>164</v>
      </c>
      <c r="N655" s="1" t="s">
        <v>164</v>
      </c>
      <c r="O655" s="1" t="s">
        <v>164</v>
      </c>
      <c r="R655" s="1" t="s">
        <v>352</v>
      </c>
      <c r="S655" s="1" t="s">
        <v>3672</v>
      </c>
      <c r="T655" s="1" t="s">
        <v>78</v>
      </c>
      <c r="U655" s="3">
        <v>6</v>
      </c>
      <c r="V655" s="3">
        <v>14</v>
      </c>
      <c r="W655" s="1">
        <v>10</v>
      </c>
      <c r="X655" s="1" t="s">
        <v>2959</v>
      </c>
      <c r="Y655" s="1" t="s">
        <v>68</v>
      </c>
      <c r="Z655" s="1">
        <v>10</v>
      </c>
      <c r="AA655" s="1" t="s">
        <v>2960</v>
      </c>
      <c r="AB655" s="1" t="s">
        <v>2961</v>
      </c>
      <c r="AD655" s="1">
        <v>1</v>
      </c>
    </row>
    <row r="656" spans="1:30" ht="25" customHeight="1">
      <c r="A656" s="1">
        <v>654</v>
      </c>
      <c r="B656" s="4" t="s">
        <v>3</v>
      </c>
      <c r="C656" s="11">
        <v>29</v>
      </c>
      <c r="D656" s="1">
        <v>7</v>
      </c>
      <c r="E656" s="1">
        <v>5</v>
      </c>
      <c r="F656" s="1">
        <v>12</v>
      </c>
      <c r="G656" s="1">
        <v>8</v>
      </c>
      <c r="H656" s="1" t="s">
        <v>47</v>
      </c>
      <c r="I656" s="1">
        <v>0</v>
      </c>
      <c r="J656" s="1" t="s">
        <v>62</v>
      </c>
      <c r="K656" s="1" t="s">
        <v>3432</v>
      </c>
      <c r="L656" s="1">
        <v>0</v>
      </c>
      <c r="M656" s="1" t="s">
        <v>164</v>
      </c>
      <c r="N656" s="1" t="s">
        <v>164</v>
      </c>
      <c r="O656" s="1" t="s">
        <v>164</v>
      </c>
      <c r="R656" s="1" t="s">
        <v>53</v>
      </c>
      <c r="S656" s="1" t="s">
        <v>30</v>
      </c>
      <c r="T656" s="1" t="s">
        <v>54</v>
      </c>
      <c r="U656" s="3">
        <v>5</v>
      </c>
      <c r="V656" s="3">
        <v>3</v>
      </c>
      <c r="W656" s="1">
        <v>80</v>
      </c>
      <c r="X656" s="1" t="s">
        <v>2962</v>
      </c>
      <c r="Y656" s="1" t="s">
        <v>68</v>
      </c>
      <c r="Z656" s="1">
        <v>9</v>
      </c>
      <c r="AA656" s="1" t="s">
        <v>2963</v>
      </c>
      <c r="AB656" s="1" t="s">
        <v>2964</v>
      </c>
      <c r="AC656" s="1" t="s">
        <v>2965</v>
      </c>
      <c r="AD656" s="1">
        <v>1</v>
      </c>
    </row>
    <row r="657" spans="1:30" ht="25" customHeight="1">
      <c r="A657" s="1">
        <v>655</v>
      </c>
      <c r="B657" s="4" t="s">
        <v>3753</v>
      </c>
      <c r="C657" s="11">
        <v>32</v>
      </c>
      <c r="D657" s="1">
        <v>7</v>
      </c>
      <c r="E657" s="1">
        <v>60</v>
      </c>
      <c r="F657" s="1">
        <v>4</v>
      </c>
      <c r="G657" s="1">
        <v>5</v>
      </c>
      <c r="H657" s="1" t="s">
        <v>292</v>
      </c>
      <c r="I657" s="1">
        <v>1</v>
      </c>
      <c r="K657" s="1" t="s">
        <v>164</v>
      </c>
      <c r="L657" s="1">
        <v>1</v>
      </c>
      <c r="M657" s="1" t="s">
        <v>3490</v>
      </c>
      <c r="N657" s="1" t="s">
        <v>3531</v>
      </c>
      <c r="O657" s="1" t="s">
        <v>3584</v>
      </c>
      <c r="P657" s="1">
        <v>3</v>
      </c>
      <c r="Q657" s="1" t="s">
        <v>2966</v>
      </c>
      <c r="R657" s="1" t="s">
        <v>77</v>
      </c>
      <c r="S657" s="1" t="s">
        <v>30</v>
      </c>
      <c r="T657" s="1" t="s">
        <v>66</v>
      </c>
      <c r="U657" s="3">
        <v>4</v>
      </c>
      <c r="V657" s="3">
        <v>5</v>
      </c>
      <c r="W657" s="1">
        <v>5</v>
      </c>
      <c r="X657" s="1" t="s">
        <v>2967</v>
      </c>
      <c r="Y657" s="1" t="s">
        <v>68</v>
      </c>
      <c r="Z657" s="1">
        <v>10</v>
      </c>
      <c r="AA657" s="1" t="s">
        <v>2968</v>
      </c>
      <c r="AB657" s="1" t="s">
        <v>2969</v>
      </c>
      <c r="AC657" s="1" t="s">
        <v>2970</v>
      </c>
      <c r="AD657" s="1">
        <v>1</v>
      </c>
    </row>
    <row r="658" spans="1:30" ht="25" customHeight="1">
      <c r="A658" s="1">
        <v>656</v>
      </c>
      <c r="B658" s="4" t="s">
        <v>4</v>
      </c>
      <c r="C658" s="11">
        <v>37</v>
      </c>
      <c r="D658" s="1">
        <v>7</v>
      </c>
      <c r="E658" s="1">
        <v>3</v>
      </c>
      <c r="F658" s="1">
        <v>7</v>
      </c>
      <c r="G658" s="1">
        <v>100</v>
      </c>
      <c r="H658" s="1" t="s">
        <v>214</v>
      </c>
      <c r="I658" s="1">
        <v>0</v>
      </c>
      <c r="J658" s="1" t="s">
        <v>62</v>
      </c>
      <c r="K658" s="1" t="s">
        <v>3431</v>
      </c>
      <c r="L658" s="1">
        <v>0</v>
      </c>
      <c r="M658" s="1" t="s">
        <v>164</v>
      </c>
      <c r="N658" s="1" t="s">
        <v>164</v>
      </c>
      <c r="O658" s="1" t="s">
        <v>164</v>
      </c>
      <c r="R658" s="1" t="s">
        <v>53</v>
      </c>
      <c r="S658" s="1" t="s">
        <v>3679</v>
      </c>
      <c r="T658" s="1" t="s">
        <v>54</v>
      </c>
      <c r="U658" s="3">
        <v>6</v>
      </c>
      <c r="V658" s="3">
        <v>6</v>
      </c>
      <c r="W658" s="1">
        <v>15</v>
      </c>
      <c r="X658" s="1" t="s">
        <v>2971</v>
      </c>
      <c r="Y658" s="1" t="s">
        <v>58</v>
      </c>
      <c r="Z658" s="1">
        <v>5</v>
      </c>
      <c r="AA658" s="1" t="s">
        <v>2972</v>
      </c>
      <c r="AB658" s="1" t="s">
        <v>311</v>
      </c>
      <c r="AC658" s="1" t="s">
        <v>107</v>
      </c>
      <c r="AD658" s="1">
        <v>1</v>
      </c>
    </row>
    <row r="659" spans="1:30" ht="25" customHeight="1">
      <c r="A659" s="1">
        <v>527</v>
      </c>
      <c r="B659" s="4" t="s">
        <v>3747</v>
      </c>
      <c r="C659" s="11">
        <v>41</v>
      </c>
      <c r="D659" s="1">
        <v>7</v>
      </c>
      <c r="E659" s="1">
        <v>0</v>
      </c>
      <c r="F659" s="1">
        <v>8</v>
      </c>
      <c r="G659" s="1">
        <v>2</v>
      </c>
      <c r="H659" s="1" t="s">
        <v>71</v>
      </c>
      <c r="I659" s="1">
        <v>1</v>
      </c>
      <c r="K659" s="1" t="s">
        <v>164</v>
      </c>
      <c r="L659" s="1">
        <v>1</v>
      </c>
      <c r="M659" s="1" t="s">
        <v>3497</v>
      </c>
      <c r="N659" s="1" t="s">
        <v>3528</v>
      </c>
      <c r="O659" s="1" t="s">
        <v>3590</v>
      </c>
      <c r="P659" s="1">
        <v>15</v>
      </c>
      <c r="Q659" s="1" t="s">
        <v>2416</v>
      </c>
      <c r="R659" s="1" t="s">
        <v>352</v>
      </c>
      <c r="S659" s="1" t="s">
        <v>3679</v>
      </c>
      <c r="T659" s="1" t="s">
        <v>66</v>
      </c>
      <c r="U659" s="3">
        <v>4</v>
      </c>
      <c r="V659" s="3">
        <v>4</v>
      </c>
      <c r="W659" s="1">
        <v>24</v>
      </c>
      <c r="X659" s="1" t="s">
        <v>2417</v>
      </c>
      <c r="Y659" s="1" t="s">
        <v>68</v>
      </c>
      <c r="Z659" s="1">
        <v>10</v>
      </c>
      <c r="AA659" s="1" t="s">
        <v>2418</v>
      </c>
      <c r="AB659" s="1" t="s">
        <v>2419</v>
      </c>
      <c r="AC659" s="1" t="s">
        <v>2420</v>
      </c>
      <c r="AD659" s="1">
        <v>1</v>
      </c>
    </row>
    <row r="660" spans="1:30" ht="25" customHeight="1">
      <c r="A660" s="1">
        <v>658</v>
      </c>
      <c r="B660" s="4" t="s">
        <v>0</v>
      </c>
      <c r="D660" s="1">
        <v>7</v>
      </c>
      <c r="E660" s="1">
        <v>0</v>
      </c>
      <c r="F660" s="1">
        <v>8</v>
      </c>
      <c r="G660" s="1">
        <v>6</v>
      </c>
      <c r="H660" s="1" t="s">
        <v>214</v>
      </c>
      <c r="I660" s="1">
        <v>0</v>
      </c>
      <c r="J660" s="1" t="s">
        <v>91</v>
      </c>
      <c r="K660" s="1" t="s">
        <v>3484</v>
      </c>
      <c r="L660" s="1">
        <v>0</v>
      </c>
      <c r="M660" s="1" t="s">
        <v>164</v>
      </c>
      <c r="N660" s="1" t="s">
        <v>164</v>
      </c>
      <c r="O660" s="1" t="s">
        <v>164</v>
      </c>
      <c r="R660" s="1" t="s">
        <v>53</v>
      </c>
      <c r="S660" s="1" t="s">
        <v>28</v>
      </c>
      <c r="T660" s="1" t="s">
        <v>78</v>
      </c>
      <c r="U660" s="3">
        <v>10</v>
      </c>
      <c r="V660" s="3">
        <v>10</v>
      </c>
      <c r="W660" s="1">
        <v>20</v>
      </c>
      <c r="X660" s="1" t="s">
        <v>2979</v>
      </c>
      <c r="Y660" s="1" t="s">
        <v>68</v>
      </c>
      <c r="Z660" s="1">
        <v>8</v>
      </c>
      <c r="AA660" s="1" t="s">
        <v>2980</v>
      </c>
      <c r="AB660" s="1" t="s">
        <v>2981</v>
      </c>
      <c r="AC660" s="1" t="s">
        <v>2982</v>
      </c>
      <c r="AD660" s="1">
        <v>1</v>
      </c>
    </row>
    <row r="661" spans="1:30" ht="25" customHeight="1">
      <c r="A661" s="1">
        <v>659</v>
      </c>
      <c r="B661" s="4" t="s">
        <v>3747</v>
      </c>
      <c r="C661" s="11">
        <v>31</v>
      </c>
      <c r="D661" s="1">
        <v>6</v>
      </c>
      <c r="E661" s="1">
        <v>70</v>
      </c>
      <c r="F661" s="1">
        <v>8</v>
      </c>
      <c r="G661" s="1">
        <v>7</v>
      </c>
      <c r="H661" s="1" t="s">
        <v>112</v>
      </c>
      <c r="I661" s="1">
        <v>0</v>
      </c>
      <c r="J661" s="1" t="s">
        <v>62</v>
      </c>
      <c r="K661" s="1" t="s">
        <v>3431</v>
      </c>
      <c r="L661" s="1">
        <v>1</v>
      </c>
      <c r="M661" s="1" t="s">
        <v>3502</v>
      </c>
      <c r="N661" s="1" t="s">
        <v>3576</v>
      </c>
      <c r="O661" s="1" t="s">
        <v>3656</v>
      </c>
      <c r="P661" s="1">
        <v>3</v>
      </c>
      <c r="Q661" s="1" t="s">
        <v>2985</v>
      </c>
      <c r="R661" s="1" t="s">
        <v>77</v>
      </c>
      <c r="S661" s="1" t="s">
        <v>29</v>
      </c>
      <c r="T661" s="1" t="s">
        <v>66</v>
      </c>
      <c r="U661" s="3">
        <v>5</v>
      </c>
      <c r="V661" s="3">
        <v>3</v>
      </c>
      <c r="W661" s="1">
        <v>5</v>
      </c>
      <c r="X661" s="1" t="s">
        <v>2986</v>
      </c>
      <c r="Y661" s="1" t="s">
        <v>68</v>
      </c>
      <c r="Z661" s="1">
        <v>9</v>
      </c>
      <c r="AA661" s="1" t="s">
        <v>2987</v>
      </c>
      <c r="AB661" s="1" t="s">
        <v>1859</v>
      </c>
      <c r="AD661" s="1">
        <v>1</v>
      </c>
    </row>
    <row r="662" spans="1:30" ht="25" customHeight="1">
      <c r="A662" s="1">
        <v>660</v>
      </c>
      <c r="B662" s="4" t="s">
        <v>0</v>
      </c>
      <c r="C662" s="11">
        <v>27</v>
      </c>
      <c r="D662" s="1">
        <v>6</v>
      </c>
      <c r="E662" s="1">
        <v>60</v>
      </c>
      <c r="F662" s="1">
        <v>10</v>
      </c>
      <c r="G662" s="1">
        <v>5</v>
      </c>
      <c r="H662" s="1" t="s">
        <v>95</v>
      </c>
      <c r="I662" s="1">
        <v>1</v>
      </c>
      <c r="K662" s="1" t="s">
        <v>164</v>
      </c>
      <c r="L662" s="1">
        <v>1</v>
      </c>
      <c r="M662" s="1" t="s">
        <v>3504</v>
      </c>
      <c r="N662" s="1" t="s">
        <v>3527</v>
      </c>
      <c r="O662" s="1" t="s">
        <v>3604</v>
      </c>
      <c r="P662" s="1">
        <v>3</v>
      </c>
      <c r="Q662" s="1" t="s">
        <v>2988</v>
      </c>
      <c r="R662" s="1" t="s">
        <v>53</v>
      </c>
      <c r="S662" s="1" t="s">
        <v>30</v>
      </c>
      <c r="T662" s="1" t="s">
        <v>54</v>
      </c>
      <c r="U662" s="3">
        <v>3</v>
      </c>
      <c r="V662" s="3">
        <v>5</v>
      </c>
      <c r="W662" s="1">
        <v>5</v>
      </c>
      <c r="X662" s="1" t="s">
        <v>2989</v>
      </c>
      <c r="Y662" s="1" t="s">
        <v>68</v>
      </c>
      <c r="Z662" s="1">
        <v>7</v>
      </c>
      <c r="AA662" s="1" t="s">
        <v>2990</v>
      </c>
      <c r="AB662" s="1" t="s">
        <v>2991</v>
      </c>
      <c r="AC662" s="1" t="s">
        <v>2992</v>
      </c>
      <c r="AD662" s="1">
        <v>1</v>
      </c>
    </row>
    <row r="663" spans="1:30" ht="25" customHeight="1">
      <c r="A663" s="1">
        <v>530</v>
      </c>
      <c r="B663" s="4" t="s">
        <v>3750</v>
      </c>
      <c r="C663" s="11">
        <v>23</v>
      </c>
      <c r="D663" s="1">
        <v>7</v>
      </c>
      <c r="E663" s="1">
        <v>0</v>
      </c>
      <c r="F663" s="1">
        <v>8</v>
      </c>
      <c r="G663" s="1">
        <v>25</v>
      </c>
      <c r="H663" s="1" t="s">
        <v>71</v>
      </c>
      <c r="I663" s="1">
        <v>1</v>
      </c>
      <c r="K663" s="1" t="s">
        <v>164</v>
      </c>
      <c r="L663" s="1">
        <v>1</v>
      </c>
      <c r="M663" s="1" t="s">
        <v>3495</v>
      </c>
      <c r="N663" s="1" t="s">
        <v>3528</v>
      </c>
      <c r="O663" s="1" t="s">
        <v>3586</v>
      </c>
      <c r="P663" s="1">
        <v>2</v>
      </c>
      <c r="Q663" s="1" t="s">
        <v>2429</v>
      </c>
      <c r="R663" s="1" t="s">
        <v>150</v>
      </c>
      <c r="S663" s="1" t="s">
        <v>2430</v>
      </c>
      <c r="T663" s="1" t="s">
        <v>78</v>
      </c>
      <c r="U663" s="3">
        <v>6</v>
      </c>
      <c r="V663" s="3">
        <v>2</v>
      </c>
      <c r="W663" s="1">
        <v>20</v>
      </c>
      <c r="X663" s="1" t="s">
        <v>2431</v>
      </c>
      <c r="Y663" s="1" t="s">
        <v>58</v>
      </c>
      <c r="Z663" s="1">
        <v>9</v>
      </c>
      <c r="AA663" s="1" t="s">
        <v>2432</v>
      </c>
      <c r="AB663" s="1" t="s">
        <v>2433</v>
      </c>
      <c r="AC663" s="1" t="s">
        <v>2434</v>
      </c>
      <c r="AD663" s="1">
        <v>1</v>
      </c>
    </row>
    <row r="664" spans="1:30" ht="25" customHeight="1">
      <c r="A664" s="1">
        <v>662</v>
      </c>
      <c r="B664" s="4" t="s">
        <v>3753</v>
      </c>
      <c r="C664" s="11">
        <v>36</v>
      </c>
      <c r="D664" s="1">
        <v>5</v>
      </c>
      <c r="E664" s="1">
        <v>10</v>
      </c>
      <c r="F664" s="1">
        <v>16</v>
      </c>
      <c r="G664" s="1">
        <v>4</v>
      </c>
      <c r="H664" s="1" t="s">
        <v>47</v>
      </c>
      <c r="I664" s="1">
        <v>1</v>
      </c>
      <c r="K664" s="1" t="s">
        <v>164</v>
      </c>
      <c r="L664" s="1">
        <v>1</v>
      </c>
      <c r="M664" s="1" t="s">
        <v>3502</v>
      </c>
      <c r="N664" s="1" t="s">
        <v>3528</v>
      </c>
      <c r="O664" s="1" t="s">
        <v>3609</v>
      </c>
      <c r="P664" s="1">
        <v>9</v>
      </c>
      <c r="Q664" s="1" t="s">
        <v>2592</v>
      </c>
      <c r="R664" s="1" t="s">
        <v>77</v>
      </c>
      <c r="S664" s="1" t="s">
        <v>30</v>
      </c>
      <c r="T664" s="1" t="s">
        <v>54</v>
      </c>
      <c r="U664" s="3">
        <v>12</v>
      </c>
      <c r="V664" s="3">
        <v>8</v>
      </c>
      <c r="W664" s="1">
        <v>15</v>
      </c>
      <c r="X664" s="2" t="s">
        <v>2998</v>
      </c>
      <c r="Y664" s="1" t="s">
        <v>2999</v>
      </c>
      <c r="Z664" s="1">
        <v>10</v>
      </c>
      <c r="AA664" s="2" t="s">
        <v>3000</v>
      </c>
      <c r="AB664" s="2" t="s">
        <v>3001</v>
      </c>
      <c r="AC664" s="2" t="s">
        <v>3002</v>
      </c>
      <c r="AD664" s="1">
        <v>1</v>
      </c>
    </row>
    <row r="665" spans="1:30" ht="25" customHeight="1">
      <c r="A665" s="1">
        <v>663</v>
      </c>
      <c r="B665" s="4" t="s">
        <v>4</v>
      </c>
      <c r="C665" s="11">
        <v>31</v>
      </c>
      <c r="D665" s="1">
        <v>6</v>
      </c>
      <c r="E665" s="1">
        <v>45</v>
      </c>
      <c r="F665" s="1">
        <v>10</v>
      </c>
      <c r="G665" s="1">
        <v>15</v>
      </c>
      <c r="H665" s="1" t="s">
        <v>178</v>
      </c>
      <c r="I665" s="1">
        <v>1</v>
      </c>
      <c r="K665" s="1" t="s">
        <v>164</v>
      </c>
      <c r="L665" s="1">
        <v>1</v>
      </c>
      <c r="M665" s="1" t="s">
        <v>3502</v>
      </c>
      <c r="N665" s="1" t="s">
        <v>3528</v>
      </c>
      <c r="O665" s="1" t="s">
        <v>3586</v>
      </c>
      <c r="P665" s="1">
        <v>5</v>
      </c>
      <c r="Q665" s="1" t="s">
        <v>3003</v>
      </c>
      <c r="R665" s="1" t="s">
        <v>53</v>
      </c>
      <c r="S665" s="1" t="s">
        <v>28</v>
      </c>
      <c r="T665" s="1" t="s">
        <v>66</v>
      </c>
      <c r="U665" s="3">
        <v>6</v>
      </c>
      <c r="V665" s="3">
        <v>1</v>
      </c>
      <c r="W665" s="1">
        <v>10</v>
      </c>
      <c r="X665" s="2" t="s">
        <v>193</v>
      </c>
      <c r="Y665" s="1" t="s">
        <v>68</v>
      </c>
      <c r="Z665" s="1">
        <v>10</v>
      </c>
      <c r="AA665" s="2" t="s">
        <v>193</v>
      </c>
      <c r="AB665" s="1" t="s">
        <v>3004</v>
      </c>
      <c r="AC665" s="2" t="s">
        <v>193</v>
      </c>
      <c r="AD665" s="1">
        <v>0</v>
      </c>
    </row>
    <row r="666" spans="1:30" ht="25" customHeight="1">
      <c r="A666" s="1">
        <v>544</v>
      </c>
      <c r="B666" s="4" t="s">
        <v>3758</v>
      </c>
      <c r="C666" s="11">
        <v>32</v>
      </c>
      <c r="D666" s="1">
        <v>7</v>
      </c>
      <c r="E666" s="1">
        <v>45</v>
      </c>
      <c r="F666" s="1">
        <v>7</v>
      </c>
      <c r="G666" s="1">
        <v>6</v>
      </c>
      <c r="H666" s="1" t="s">
        <v>71</v>
      </c>
      <c r="I666" s="1">
        <v>0</v>
      </c>
      <c r="J666" s="1" t="s">
        <v>91</v>
      </c>
      <c r="K666" s="1" t="s">
        <v>3431</v>
      </c>
      <c r="L666" s="1">
        <v>1</v>
      </c>
      <c r="M666" s="1" t="s">
        <v>3502</v>
      </c>
      <c r="N666" s="1" t="s">
        <v>3527</v>
      </c>
      <c r="O666" s="1" t="s">
        <v>3643</v>
      </c>
      <c r="P666" s="1">
        <v>8</v>
      </c>
      <c r="Q666" s="1" t="s">
        <v>2493</v>
      </c>
      <c r="R666" s="1" t="s">
        <v>77</v>
      </c>
      <c r="S666" s="1" t="s">
        <v>28</v>
      </c>
      <c r="T666" s="1" t="s">
        <v>66</v>
      </c>
      <c r="U666" s="3">
        <v>3</v>
      </c>
      <c r="V666" s="3">
        <v>2</v>
      </c>
      <c r="W666" s="1">
        <v>40</v>
      </c>
      <c r="X666" s="1" t="s">
        <v>2494</v>
      </c>
      <c r="Y666" s="1" t="s">
        <v>68</v>
      </c>
      <c r="Z666" s="1">
        <v>10</v>
      </c>
      <c r="AA666" s="2" t="s">
        <v>2495</v>
      </c>
      <c r="AD666" s="1">
        <v>0</v>
      </c>
    </row>
    <row r="667" spans="1:30" ht="25" customHeight="1">
      <c r="A667" s="1">
        <v>665</v>
      </c>
      <c r="B667" s="4" t="s">
        <v>3</v>
      </c>
      <c r="C667" s="11">
        <v>24</v>
      </c>
      <c r="D667" s="1">
        <v>6</v>
      </c>
      <c r="E667" s="1">
        <v>30</v>
      </c>
      <c r="F667" s="1">
        <v>12</v>
      </c>
      <c r="G667" s="1">
        <v>5</v>
      </c>
      <c r="H667" s="1" t="s">
        <v>178</v>
      </c>
      <c r="I667" s="1">
        <v>1</v>
      </c>
      <c r="K667" s="1" t="s">
        <v>164</v>
      </c>
      <c r="L667" s="1">
        <v>0</v>
      </c>
      <c r="M667" s="1" t="s">
        <v>164</v>
      </c>
      <c r="N667" s="1" t="s">
        <v>164</v>
      </c>
      <c r="O667" s="1" t="s">
        <v>164</v>
      </c>
      <c r="R667" s="1" t="s">
        <v>53</v>
      </c>
      <c r="S667" s="1" t="s">
        <v>28</v>
      </c>
      <c r="T667" s="1" t="s">
        <v>78</v>
      </c>
      <c r="U667" s="3">
        <v>4</v>
      </c>
      <c r="V667" s="3">
        <v>6</v>
      </c>
      <c r="W667" s="1">
        <v>4</v>
      </c>
      <c r="X667" s="1" t="s">
        <v>3007</v>
      </c>
      <c r="Y667" s="1" t="s">
        <v>68</v>
      </c>
      <c r="Z667" s="1">
        <v>10</v>
      </c>
      <c r="AA667" s="1" t="s">
        <v>3008</v>
      </c>
      <c r="AB667" s="1" t="s">
        <v>3009</v>
      </c>
      <c r="AC667" s="1" t="s">
        <v>3010</v>
      </c>
      <c r="AD667" s="1">
        <v>1</v>
      </c>
    </row>
    <row r="668" spans="1:30" ht="25" customHeight="1">
      <c r="A668" s="1">
        <v>581</v>
      </c>
      <c r="B668" s="4" t="s">
        <v>3753</v>
      </c>
      <c r="C668" s="11">
        <v>33</v>
      </c>
      <c r="D668" s="1">
        <v>7</v>
      </c>
      <c r="E668" s="1">
        <v>60</v>
      </c>
      <c r="F668" s="1">
        <v>7</v>
      </c>
      <c r="G668" s="1">
        <v>24</v>
      </c>
      <c r="H668" s="1" t="s">
        <v>71</v>
      </c>
      <c r="I668" s="1">
        <v>1</v>
      </c>
      <c r="K668" s="1" t="s">
        <v>164</v>
      </c>
      <c r="L668" s="1">
        <v>0</v>
      </c>
      <c r="M668" s="1" t="s">
        <v>164</v>
      </c>
      <c r="N668" s="1" t="s">
        <v>164</v>
      </c>
      <c r="O668" s="1" t="s">
        <v>164</v>
      </c>
      <c r="R668" s="1" t="s">
        <v>53</v>
      </c>
      <c r="S668" s="1" t="s">
        <v>3674</v>
      </c>
      <c r="T668" s="1" t="s">
        <v>66</v>
      </c>
      <c r="U668" s="3">
        <v>6</v>
      </c>
      <c r="V668" s="3">
        <v>3</v>
      </c>
      <c r="W668" s="1">
        <v>5</v>
      </c>
      <c r="X668" s="1" t="s">
        <v>2649</v>
      </c>
      <c r="Y668" s="1" t="s">
        <v>68</v>
      </c>
      <c r="Z668" s="1">
        <v>7</v>
      </c>
      <c r="AA668" s="1" t="s">
        <v>2650</v>
      </c>
      <c r="AB668" s="1" t="s">
        <v>2651</v>
      </c>
      <c r="AC668" s="1" t="s">
        <v>2652</v>
      </c>
      <c r="AD668" s="1">
        <v>1</v>
      </c>
    </row>
    <row r="669" spans="1:30" ht="25" customHeight="1">
      <c r="A669" s="1">
        <v>667</v>
      </c>
      <c r="B669" s="4" t="s">
        <v>1</v>
      </c>
      <c r="C669" s="11">
        <v>23</v>
      </c>
      <c r="D669" s="1">
        <v>6</v>
      </c>
      <c r="E669" s="1">
        <v>100</v>
      </c>
      <c r="F669" s="1">
        <v>14</v>
      </c>
      <c r="G669" s="1">
        <v>6</v>
      </c>
      <c r="H669" s="1" t="s">
        <v>214</v>
      </c>
      <c r="I669" s="1">
        <v>1</v>
      </c>
      <c r="K669" s="1" t="s">
        <v>164</v>
      </c>
      <c r="L669" s="1">
        <v>1</v>
      </c>
      <c r="M669" s="1" t="s">
        <v>3497</v>
      </c>
      <c r="N669" s="1" t="s">
        <v>3539</v>
      </c>
      <c r="O669" s="1" t="s">
        <v>3592</v>
      </c>
      <c r="P669" s="1">
        <v>0</v>
      </c>
      <c r="Q669" s="1" t="s">
        <v>3017</v>
      </c>
      <c r="R669" s="1" t="s">
        <v>53</v>
      </c>
      <c r="S669" s="1" t="s">
        <v>27</v>
      </c>
      <c r="T669" s="1" t="s">
        <v>66</v>
      </c>
      <c r="U669" s="3">
        <v>6</v>
      </c>
      <c r="V669" s="3">
        <v>6</v>
      </c>
      <c r="W669" s="1">
        <v>80</v>
      </c>
      <c r="X669" s="1" t="s">
        <v>3018</v>
      </c>
      <c r="Y669" s="1" t="s">
        <v>68</v>
      </c>
      <c r="Z669" s="1">
        <v>9</v>
      </c>
      <c r="AA669" s="1" t="s">
        <v>3019</v>
      </c>
      <c r="AB669" s="1" t="s">
        <v>3020</v>
      </c>
      <c r="AC669" s="1" t="s">
        <v>1378</v>
      </c>
      <c r="AD669" s="1">
        <v>0</v>
      </c>
    </row>
    <row r="670" spans="1:30" ht="25" customHeight="1">
      <c r="A670" s="1">
        <v>668</v>
      </c>
      <c r="B670" s="4" t="s">
        <v>4</v>
      </c>
      <c r="C670" s="11">
        <v>32</v>
      </c>
      <c r="D670" s="1">
        <v>6</v>
      </c>
      <c r="E670" s="1">
        <v>600</v>
      </c>
      <c r="F670" s="1">
        <v>6</v>
      </c>
      <c r="G670" s="1">
        <v>20</v>
      </c>
      <c r="H670" s="1" t="s">
        <v>324</v>
      </c>
      <c r="I670" s="1">
        <v>1</v>
      </c>
      <c r="K670" s="1" t="s">
        <v>164</v>
      </c>
      <c r="L670" s="1">
        <v>1</v>
      </c>
      <c r="M670" s="1" t="s">
        <v>3492</v>
      </c>
      <c r="N670" s="1" t="s">
        <v>3531</v>
      </c>
      <c r="O670" s="1" t="s">
        <v>3600</v>
      </c>
      <c r="P670" s="1">
        <v>7</v>
      </c>
      <c r="Q670" s="1" t="s">
        <v>3021</v>
      </c>
      <c r="R670" s="1" t="s">
        <v>77</v>
      </c>
      <c r="S670" s="1" t="s">
        <v>28</v>
      </c>
      <c r="T670" s="1" t="s">
        <v>66</v>
      </c>
      <c r="U670" s="3">
        <v>6</v>
      </c>
      <c r="V670" s="3">
        <v>6</v>
      </c>
      <c r="W670" s="1">
        <v>10</v>
      </c>
      <c r="X670" s="1" t="s">
        <v>3022</v>
      </c>
      <c r="Y670" s="1" t="s">
        <v>58</v>
      </c>
      <c r="Z670" s="1">
        <v>8</v>
      </c>
      <c r="AA670" s="1" t="s">
        <v>3023</v>
      </c>
      <c r="AB670" s="1" t="s">
        <v>3024</v>
      </c>
      <c r="AC670" s="1" t="s">
        <v>130</v>
      </c>
      <c r="AD670" s="1">
        <v>1</v>
      </c>
    </row>
    <row r="671" spans="1:30" ht="25" customHeight="1">
      <c r="A671" s="1">
        <v>669</v>
      </c>
      <c r="B671" s="4" t="s">
        <v>3750</v>
      </c>
      <c r="C671" s="11">
        <v>38</v>
      </c>
      <c r="D671" s="1">
        <v>7</v>
      </c>
      <c r="E671" s="1">
        <v>2</v>
      </c>
      <c r="F671" s="1">
        <v>10</v>
      </c>
      <c r="G671" s="1">
        <v>30</v>
      </c>
      <c r="H671" s="1" t="s">
        <v>124</v>
      </c>
      <c r="I671" s="1">
        <v>1</v>
      </c>
      <c r="K671" s="1" t="s">
        <v>164</v>
      </c>
      <c r="L671" s="1">
        <v>1</v>
      </c>
      <c r="M671" s="1" t="s">
        <v>3500</v>
      </c>
      <c r="N671" s="1" t="s">
        <v>3577</v>
      </c>
      <c r="O671" s="1" t="s">
        <v>3657</v>
      </c>
      <c r="P671" s="1">
        <v>3</v>
      </c>
      <c r="Q671" s="1" t="s">
        <v>3026</v>
      </c>
      <c r="R671" s="1" t="s">
        <v>77</v>
      </c>
      <c r="S671" s="1" t="s">
        <v>29</v>
      </c>
      <c r="T671" s="1" t="s">
        <v>66</v>
      </c>
      <c r="U671" s="3">
        <v>3</v>
      </c>
      <c r="V671" s="3">
        <v>6</v>
      </c>
      <c r="W671" s="1">
        <v>20</v>
      </c>
      <c r="X671" s="1" t="s">
        <v>3027</v>
      </c>
      <c r="Y671" s="1" t="s">
        <v>68</v>
      </c>
      <c r="Z671" s="1">
        <v>7</v>
      </c>
      <c r="AA671" s="1" t="s">
        <v>3028</v>
      </c>
      <c r="AB671" s="1" t="s">
        <v>1789</v>
      </c>
      <c r="AD671" s="1">
        <v>1</v>
      </c>
    </row>
    <row r="672" spans="1:30" ht="25" customHeight="1">
      <c r="A672" s="1">
        <v>670</v>
      </c>
      <c r="B672" s="4" t="s">
        <v>3751</v>
      </c>
      <c r="D672" s="1">
        <v>7</v>
      </c>
      <c r="E672" s="1">
        <v>40</v>
      </c>
      <c r="F672" s="1">
        <v>9</v>
      </c>
      <c r="G672" s="1">
        <v>6</v>
      </c>
      <c r="H672" s="1" t="s">
        <v>95</v>
      </c>
      <c r="I672" s="1">
        <v>1</v>
      </c>
      <c r="K672" s="1" t="s">
        <v>164</v>
      </c>
      <c r="L672" s="1">
        <v>1</v>
      </c>
      <c r="M672" s="1" t="s">
        <v>3497</v>
      </c>
      <c r="N672" s="1" t="s">
        <v>3527</v>
      </c>
      <c r="O672" s="1" t="s">
        <v>3585</v>
      </c>
      <c r="P672" s="1">
        <v>7</v>
      </c>
      <c r="Q672" s="1" t="s">
        <v>3029</v>
      </c>
      <c r="R672" s="1" t="s">
        <v>77</v>
      </c>
      <c r="S672" s="1" t="s">
        <v>3679</v>
      </c>
      <c r="T672" s="1" t="s">
        <v>542</v>
      </c>
      <c r="U672" s="3">
        <v>4</v>
      </c>
      <c r="V672" s="3">
        <v>5</v>
      </c>
      <c r="W672" s="1">
        <v>8</v>
      </c>
      <c r="X672" s="1" t="s">
        <v>3030</v>
      </c>
      <c r="Y672" s="1" t="s">
        <v>3031</v>
      </c>
      <c r="Z672" s="1">
        <v>9</v>
      </c>
      <c r="AA672" s="1" t="s">
        <v>130</v>
      </c>
      <c r="AB672" s="1" t="s">
        <v>130</v>
      </c>
      <c r="AC672" s="1" t="s">
        <v>130</v>
      </c>
      <c r="AD672" s="1">
        <v>0</v>
      </c>
    </row>
    <row r="673" spans="1:30" ht="25" customHeight="1">
      <c r="A673" s="1">
        <v>598</v>
      </c>
      <c r="B673" s="4" t="s">
        <v>3758</v>
      </c>
      <c r="C673" s="11">
        <v>36</v>
      </c>
      <c r="D673" s="1">
        <v>6</v>
      </c>
      <c r="E673" s="1">
        <v>2</v>
      </c>
      <c r="F673" s="1">
        <v>11</v>
      </c>
      <c r="G673" s="1">
        <v>10</v>
      </c>
      <c r="H673" s="1" t="s">
        <v>71</v>
      </c>
      <c r="I673" s="1">
        <v>1</v>
      </c>
      <c r="K673" s="1" t="s">
        <v>164</v>
      </c>
      <c r="L673" s="1">
        <v>1</v>
      </c>
      <c r="M673" s="1" t="s">
        <v>3507</v>
      </c>
      <c r="N673" s="1" t="s">
        <v>3528</v>
      </c>
      <c r="O673" s="1" t="s">
        <v>3650</v>
      </c>
      <c r="P673" s="1">
        <v>10</v>
      </c>
      <c r="Q673" s="1" t="s">
        <v>2726</v>
      </c>
      <c r="R673" s="1" t="s">
        <v>77</v>
      </c>
      <c r="S673" s="1" t="s">
        <v>3672</v>
      </c>
      <c r="T673" s="1" t="s">
        <v>66</v>
      </c>
      <c r="U673" s="3">
        <v>4</v>
      </c>
      <c r="W673" s="1">
        <v>60</v>
      </c>
      <c r="X673" s="1" t="s">
        <v>2727</v>
      </c>
      <c r="Y673" s="1" t="s">
        <v>68</v>
      </c>
      <c r="Z673" s="1">
        <v>10</v>
      </c>
      <c r="AA673" s="1" t="s">
        <v>2728</v>
      </c>
      <c r="AB673" s="1" t="s">
        <v>2729</v>
      </c>
      <c r="AC673" s="1" t="s">
        <v>130</v>
      </c>
      <c r="AD673" s="1">
        <v>1</v>
      </c>
    </row>
    <row r="674" spans="1:30" ht="25" customHeight="1">
      <c r="A674" s="1">
        <v>672</v>
      </c>
      <c r="B674" s="4" t="s">
        <v>3754</v>
      </c>
      <c r="C674" s="11">
        <v>28</v>
      </c>
      <c r="D674" s="1">
        <v>8</v>
      </c>
      <c r="E674" s="1">
        <v>100</v>
      </c>
      <c r="F674" s="1">
        <v>12</v>
      </c>
      <c r="G674" s="1">
        <v>4</v>
      </c>
      <c r="H674" s="1" t="s">
        <v>124</v>
      </c>
      <c r="I674" s="1">
        <v>1</v>
      </c>
      <c r="K674" s="1" t="s">
        <v>164</v>
      </c>
      <c r="L674" s="1">
        <v>1</v>
      </c>
      <c r="M674" s="1" t="s">
        <v>3502</v>
      </c>
      <c r="N674" s="1" t="s">
        <v>3528</v>
      </c>
      <c r="O674" s="1" t="s">
        <v>3586</v>
      </c>
      <c r="P674" s="1">
        <v>8</v>
      </c>
      <c r="Q674" s="1" t="s">
        <v>3036</v>
      </c>
      <c r="R674" s="1" t="s">
        <v>77</v>
      </c>
      <c r="S674" s="1" t="s">
        <v>29</v>
      </c>
      <c r="T674" s="1" t="s">
        <v>54</v>
      </c>
      <c r="U674" s="3">
        <v>5</v>
      </c>
      <c r="V674" s="3">
        <v>6</v>
      </c>
      <c r="W674" s="1">
        <v>6</v>
      </c>
      <c r="X674" s="2" t="s">
        <v>3037</v>
      </c>
      <c r="Y674" s="1" t="s">
        <v>68</v>
      </c>
      <c r="Z674" s="1">
        <v>9</v>
      </c>
      <c r="AA674" s="1" t="s">
        <v>3038</v>
      </c>
      <c r="AB674" s="1" t="s">
        <v>3039</v>
      </c>
      <c r="AC674" s="1" t="s">
        <v>3040</v>
      </c>
      <c r="AD674" s="1">
        <v>1</v>
      </c>
    </row>
    <row r="675" spans="1:30" ht="25" customHeight="1">
      <c r="A675" s="1">
        <v>620</v>
      </c>
      <c r="B675" s="4" t="s">
        <v>4</v>
      </c>
      <c r="C675" s="11">
        <v>32</v>
      </c>
      <c r="D675" s="1">
        <v>6</v>
      </c>
      <c r="E675" s="1">
        <v>60</v>
      </c>
      <c r="F675" s="1">
        <v>10</v>
      </c>
      <c r="G675" s="1">
        <v>2</v>
      </c>
      <c r="H675" s="1" t="s">
        <v>71</v>
      </c>
      <c r="I675" s="1">
        <v>1</v>
      </c>
      <c r="K675" s="1" t="s">
        <v>164</v>
      </c>
      <c r="L675" s="1">
        <v>0</v>
      </c>
      <c r="M675" s="1" t="s">
        <v>164</v>
      </c>
      <c r="N675" s="1" t="s">
        <v>164</v>
      </c>
      <c r="O675" s="1" t="s">
        <v>164</v>
      </c>
      <c r="R675" s="1" t="s">
        <v>77</v>
      </c>
      <c r="S675" s="1" t="s">
        <v>27</v>
      </c>
      <c r="T675" s="1" t="s">
        <v>78</v>
      </c>
      <c r="U675" s="3">
        <v>3</v>
      </c>
      <c r="V675" s="3">
        <v>2</v>
      </c>
      <c r="W675" s="1">
        <v>8</v>
      </c>
      <c r="X675" s="1" t="s">
        <v>2816</v>
      </c>
      <c r="Y675" s="1" t="s">
        <v>58</v>
      </c>
      <c r="Z675" s="1">
        <v>8</v>
      </c>
      <c r="AA675" s="1" t="s">
        <v>2817</v>
      </c>
      <c r="AB675" s="1" t="s">
        <v>2818</v>
      </c>
      <c r="AC675" s="1" t="s">
        <v>2819</v>
      </c>
      <c r="AD675" s="1">
        <v>1</v>
      </c>
    </row>
    <row r="676" spans="1:30" ht="25" customHeight="1">
      <c r="A676" s="1">
        <v>674</v>
      </c>
      <c r="B676" s="4" t="s">
        <v>3753</v>
      </c>
      <c r="C676" s="11">
        <v>31</v>
      </c>
      <c r="D676" s="1">
        <v>6</v>
      </c>
      <c r="E676" s="1">
        <v>45</v>
      </c>
      <c r="F676" s="1">
        <v>10</v>
      </c>
      <c r="G676" s="1">
        <v>1</v>
      </c>
      <c r="H676" s="1" t="s">
        <v>178</v>
      </c>
      <c r="I676" s="1">
        <v>0</v>
      </c>
      <c r="J676" s="1" t="s">
        <v>62</v>
      </c>
      <c r="K676" s="1" t="s">
        <v>3432</v>
      </c>
      <c r="L676" s="1">
        <v>1</v>
      </c>
      <c r="M676" s="1" t="s">
        <v>3490</v>
      </c>
      <c r="N676" s="1" t="s">
        <v>3531</v>
      </c>
      <c r="O676" s="1" t="s">
        <v>3584</v>
      </c>
      <c r="P676" s="1">
        <v>5</v>
      </c>
      <c r="Q676" s="1" t="s">
        <v>3045</v>
      </c>
      <c r="R676" s="1" t="s">
        <v>53</v>
      </c>
      <c r="S676" s="1" t="s">
        <v>27</v>
      </c>
      <c r="T676" s="1" t="s">
        <v>66</v>
      </c>
      <c r="U676" s="3">
        <v>10</v>
      </c>
      <c r="V676" s="3">
        <v>20</v>
      </c>
      <c r="W676" s="1">
        <v>10</v>
      </c>
      <c r="X676" s="1" t="s">
        <v>3046</v>
      </c>
      <c r="Y676" s="1" t="s">
        <v>366</v>
      </c>
      <c r="Z676" s="1">
        <v>8</v>
      </c>
      <c r="AA676" s="1" t="s">
        <v>3047</v>
      </c>
      <c r="AB676" s="1" t="s">
        <v>3048</v>
      </c>
      <c r="AC676" s="1" t="s">
        <v>3049</v>
      </c>
      <c r="AD676" s="1">
        <v>0</v>
      </c>
    </row>
    <row r="677" spans="1:30" ht="25" customHeight="1">
      <c r="A677" s="1">
        <v>675</v>
      </c>
      <c r="B677" s="4" t="s">
        <v>3750</v>
      </c>
      <c r="C677" s="11">
        <v>31</v>
      </c>
      <c r="D677" s="1">
        <v>6</v>
      </c>
      <c r="E677" s="1">
        <v>120</v>
      </c>
      <c r="F677" s="1">
        <v>12</v>
      </c>
      <c r="G677" s="1">
        <v>10</v>
      </c>
      <c r="H677" s="1" t="s">
        <v>112</v>
      </c>
      <c r="I677" s="1">
        <v>1</v>
      </c>
      <c r="K677" s="1" t="s">
        <v>164</v>
      </c>
      <c r="L677" s="1">
        <v>1</v>
      </c>
      <c r="M677" s="1" t="s">
        <v>3498</v>
      </c>
      <c r="N677" s="1" t="s">
        <v>3528</v>
      </c>
      <c r="O677" s="1" t="s">
        <v>3586</v>
      </c>
      <c r="P677" s="1">
        <v>1</v>
      </c>
      <c r="Q677" s="1" t="s">
        <v>3050</v>
      </c>
      <c r="R677" s="1" t="s">
        <v>77</v>
      </c>
      <c r="S677" s="1" t="s">
        <v>30</v>
      </c>
      <c r="T677" s="1" t="s">
        <v>54</v>
      </c>
      <c r="U677" s="3">
        <v>5</v>
      </c>
      <c r="V677" s="3">
        <v>3</v>
      </c>
      <c r="W677" s="1">
        <v>8</v>
      </c>
      <c r="X677" s="1" t="s">
        <v>3051</v>
      </c>
      <c r="Y677" s="1" t="s">
        <v>68</v>
      </c>
      <c r="Z677" s="1">
        <v>8</v>
      </c>
      <c r="AA677" s="1" t="s">
        <v>3052</v>
      </c>
      <c r="AB677" s="1" t="s">
        <v>3053</v>
      </c>
      <c r="AC677" s="1" t="s">
        <v>3054</v>
      </c>
      <c r="AD677" s="1">
        <v>1</v>
      </c>
    </row>
    <row r="678" spans="1:30" ht="25" customHeight="1">
      <c r="A678" s="1">
        <v>676</v>
      </c>
      <c r="B678" s="4" t="s">
        <v>0</v>
      </c>
      <c r="C678" s="11">
        <v>46</v>
      </c>
      <c r="D678" s="1">
        <v>5</v>
      </c>
      <c r="E678" s="1">
        <v>120</v>
      </c>
      <c r="F678" s="1">
        <v>14</v>
      </c>
      <c r="G678" s="1">
        <v>6</v>
      </c>
      <c r="H678" s="1" t="s">
        <v>178</v>
      </c>
      <c r="I678" s="1">
        <v>1</v>
      </c>
      <c r="K678" s="1" t="s">
        <v>164</v>
      </c>
      <c r="L678" s="1">
        <v>1</v>
      </c>
      <c r="M678" s="1" t="s">
        <v>3502</v>
      </c>
      <c r="N678" s="1" t="s">
        <v>3533</v>
      </c>
      <c r="O678" s="1" t="s">
        <v>3590</v>
      </c>
      <c r="P678" s="1">
        <v>15</v>
      </c>
      <c r="Q678" s="1" t="s">
        <v>3055</v>
      </c>
      <c r="R678" s="1" t="s">
        <v>53</v>
      </c>
      <c r="S678" s="1" t="s">
        <v>33</v>
      </c>
      <c r="U678" s="3">
        <v>0</v>
      </c>
      <c r="Y678" s="1" t="s">
        <v>68</v>
      </c>
      <c r="Z678" s="1">
        <v>10</v>
      </c>
      <c r="AA678" s="1" t="s">
        <v>69</v>
      </c>
      <c r="AB678" s="1" t="s">
        <v>3056</v>
      </c>
      <c r="AC678" s="1" t="s">
        <v>3057</v>
      </c>
      <c r="AD678" s="1">
        <v>0</v>
      </c>
    </row>
    <row r="679" spans="1:30" ht="25" customHeight="1">
      <c r="A679" s="1">
        <v>626</v>
      </c>
      <c r="B679" s="4" t="s">
        <v>3751</v>
      </c>
      <c r="C679" s="11">
        <v>29</v>
      </c>
      <c r="D679" s="1">
        <v>7</v>
      </c>
      <c r="E679" s="1">
        <v>60</v>
      </c>
      <c r="F679" s="1">
        <v>8</v>
      </c>
      <c r="G679" s="1">
        <v>4</v>
      </c>
      <c r="H679" s="1" t="s">
        <v>71</v>
      </c>
      <c r="I679" s="1">
        <v>1</v>
      </c>
      <c r="K679" s="1" t="s">
        <v>164</v>
      </c>
      <c r="L679" s="1">
        <v>1</v>
      </c>
      <c r="M679" s="1" t="s">
        <v>3494</v>
      </c>
      <c r="N679" s="1" t="s">
        <v>3528</v>
      </c>
      <c r="O679" s="1" t="s">
        <v>3590</v>
      </c>
      <c r="P679" s="1">
        <v>2</v>
      </c>
      <c r="Q679" s="1" t="s">
        <v>2841</v>
      </c>
      <c r="R679" s="1" t="s">
        <v>53</v>
      </c>
      <c r="S679" s="1" t="s">
        <v>27</v>
      </c>
      <c r="T679" s="1" t="s">
        <v>78</v>
      </c>
      <c r="U679" s="3">
        <v>5</v>
      </c>
      <c r="V679" s="3">
        <v>6</v>
      </c>
      <c r="W679" s="1">
        <v>10</v>
      </c>
      <c r="X679" s="1" t="s">
        <v>2842</v>
      </c>
      <c r="Y679" s="1" t="s">
        <v>68</v>
      </c>
      <c r="Z679" s="1">
        <v>8</v>
      </c>
      <c r="AA679" s="1" t="s">
        <v>2843</v>
      </c>
      <c r="AB679" s="1" t="s">
        <v>2844</v>
      </c>
      <c r="AC679" s="1" t="s">
        <v>2845</v>
      </c>
      <c r="AD679" s="1">
        <v>1</v>
      </c>
    </row>
    <row r="680" spans="1:30" ht="25" customHeight="1">
      <c r="A680" s="1">
        <v>678</v>
      </c>
      <c r="B680" s="4" t="s">
        <v>1</v>
      </c>
      <c r="C680" s="11">
        <v>30</v>
      </c>
      <c r="D680" s="1">
        <v>7</v>
      </c>
      <c r="E680" s="1">
        <v>60</v>
      </c>
      <c r="F680" s="1">
        <v>7</v>
      </c>
      <c r="G680" s="1">
        <v>5</v>
      </c>
      <c r="H680" s="1" t="s">
        <v>214</v>
      </c>
      <c r="I680" s="1">
        <v>1</v>
      </c>
      <c r="K680" s="1" t="s">
        <v>164</v>
      </c>
      <c r="L680" s="1">
        <v>1</v>
      </c>
      <c r="M680" s="1" t="s">
        <v>3492</v>
      </c>
      <c r="N680" s="1" t="s">
        <v>3528</v>
      </c>
      <c r="O680" s="1" t="s">
        <v>3586</v>
      </c>
      <c r="P680" s="1">
        <v>2</v>
      </c>
      <c r="Q680" s="1" t="s">
        <v>1500</v>
      </c>
      <c r="R680" s="1" t="s">
        <v>77</v>
      </c>
      <c r="S680" s="1" t="s">
        <v>27</v>
      </c>
      <c r="T680" s="1" t="s">
        <v>78</v>
      </c>
      <c r="U680" s="3">
        <v>3</v>
      </c>
      <c r="V680" s="3">
        <v>5</v>
      </c>
      <c r="W680" s="1">
        <v>168</v>
      </c>
      <c r="X680" s="1" t="s">
        <v>3063</v>
      </c>
      <c r="Y680" s="1" t="s">
        <v>58</v>
      </c>
      <c r="Z680" s="1">
        <v>9</v>
      </c>
      <c r="AA680" s="1" t="s">
        <v>3064</v>
      </c>
      <c r="AB680" s="1" t="s">
        <v>3065</v>
      </c>
      <c r="AC680" s="1" t="s">
        <v>3066</v>
      </c>
      <c r="AD680" s="1">
        <v>1</v>
      </c>
    </row>
    <row r="681" spans="1:30" ht="25" customHeight="1">
      <c r="A681" s="1">
        <v>679</v>
      </c>
      <c r="B681" s="4" t="s">
        <v>3750</v>
      </c>
      <c r="C681" s="11">
        <v>27</v>
      </c>
      <c r="D681" s="1">
        <v>6</v>
      </c>
      <c r="E681" s="1">
        <v>60</v>
      </c>
      <c r="F681" s="1">
        <v>14</v>
      </c>
      <c r="G681" s="1">
        <v>4</v>
      </c>
      <c r="H681" s="1" t="s">
        <v>112</v>
      </c>
      <c r="I681" s="1">
        <v>0</v>
      </c>
      <c r="J681" s="1" t="s">
        <v>48</v>
      </c>
      <c r="K681" s="1" t="s">
        <v>3431</v>
      </c>
      <c r="L681" s="1">
        <v>1</v>
      </c>
      <c r="M681" s="1" t="s">
        <v>3494</v>
      </c>
      <c r="N681" s="1" t="s">
        <v>3536</v>
      </c>
      <c r="O681" s="1" t="s">
        <v>3658</v>
      </c>
      <c r="P681" s="1">
        <v>3</v>
      </c>
      <c r="Q681" s="1" t="s">
        <v>3068</v>
      </c>
      <c r="R681" s="1" t="s">
        <v>53</v>
      </c>
      <c r="S681" s="1" t="s">
        <v>33</v>
      </c>
      <c r="U681" s="3">
        <v>0</v>
      </c>
      <c r="Y681" s="1" t="s">
        <v>68</v>
      </c>
      <c r="Z681" s="1">
        <v>10</v>
      </c>
      <c r="AA681" s="1" t="s">
        <v>3069</v>
      </c>
      <c r="AB681" s="1" t="s">
        <v>3070</v>
      </c>
      <c r="AC681" s="1" t="s">
        <v>3071</v>
      </c>
      <c r="AD681" s="1">
        <v>1</v>
      </c>
    </row>
    <row r="682" spans="1:30" ht="25" customHeight="1">
      <c r="A682" s="1">
        <v>680</v>
      </c>
      <c r="B682" s="4" t="s">
        <v>3750</v>
      </c>
      <c r="C682" s="11">
        <v>37</v>
      </c>
      <c r="D682" s="1">
        <v>6</v>
      </c>
      <c r="E682" s="1">
        <v>30</v>
      </c>
      <c r="F682" s="1">
        <v>15</v>
      </c>
      <c r="G682" s="1">
        <v>16</v>
      </c>
      <c r="H682" s="1" t="s">
        <v>178</v>
      </c>
      <c r="I682" s="1">
        <v>1</v>
      </c>
      <c r="K682" s="1" t="s">
        <v>164</v>
      </c>
      <c r="L682" s="1">
        <v>1</v>
      </c>
      <c r="M682" s="1" t="s">
        <v>3505</v>
      </c>
      <c r="N682" s="1" t="s">
        <v>3545</v>
      </c>
      <c r="O682" s="1" t="s">
        <v>3659</v>
      </c>
      <c r="P682" s="1">
        <v>2</v>
      </c>
      <c r="Q682" s="1" t="s">
        <v>3073</v>
      </c>
      <c r="R682" s="1" t="s">
        <v>77</v>
      </c>
      <c r="S682" s="1" t="s">
        <v>33</v>
      </c>
      <c r="U682" s="3">
        <v>0</v>
      </c>
      <c r="Y682" s="1" t="s">
        <v>68</v>
      </c>
      <c r="Z682" s="1">
        <v>10</v>
      </c>
      <c r="AA682" s="1" t="s">
        <v>3074</v>
      </c>
      <c r="AB682" s="1" t="s">
        <v>3075</v>
      </c>
      <c r="AC682" s="1" t="s">
        <v>3076</v>
      </c>
      <c r="AD682" s="1">
        <v>1</v>
      </c>
    </row>
    <row r="683" spans="1:30" ht="25" customHeight="1">
      <c r="A683" s="1">
        <v>681</v>
      </c>
      <c r="B683" s="4" t="s">
        <v>0</v>
      </c>
      <c r="C683" s="11">
        <v>24</v>
      </c>
      <c r="D683" s="1">
        <v>7</v>
      </c>
      <c r="E683" s="1">
        <v>10</v>
      </c>
      <c r="F683" s="1">
        <v>3</v>
      </c>
      <c r="G683" s="1">
        <v>4</v>
      </c>
      <c r="H683" s="1" t="s">
        <v>214</v>
      </c>
      <c r="I683" s="1">
        <v>1</v>
      </c>
      <c r="K683" s="1" t="s">
        <v>164</v>
      </c>
      <c r="L683" s="1">
        <v>1</v>
      </c>
      <c r="M683" s="1" t="s">
        <v>3502</v>
      </c>
      <c r="N683" s="1" t="s">
        <v>3528</v>
      </c>
      <c r="O683" s="1" t="s">
        <v>3609</v>
      </c>
      <c r="P683" s="1">
        <v>1</v>
      </c>
      <c r="R683" s="1" t="s">
        <v>352</v>
      </c>
      <c r="S683" s="1" t="s">
        <v>30</v>
      </c>
      <c r="T683" s="1" t="s">
        <v>54</v>
      </c>
      <c r="U683" s="3">
        <v>5</v>
      </c>
      <c r="V683" s="3">
        <v>12</v>
      </c>
      <c r="W683" s="1">
        <v>4</v>
      </c>
      <c r="X683" s="1" t="s">
        <v>3077</v>
      </c>
      <c r="Y683" s="1" t="s">
        <v>68</v>
      </c>
      <c r="Z683" s="1">
        <v>10</v>
      </c>
      <c r="AA683" s="1" t="s">
        <v>3078</v>
      </c>
      <c r="AD683" s="1">
        <v>1</v>
      </c>
    </row>
    <row r="684" spans="1:30" ht="25" customHeight="1">
      <c r="A684" s="1">
        <v>630</v>
      </c>
      <c r="B684" s="4" t="s">
        <v>4</v>
      </c>
      <c r="C684" s="11">
        <v>24</v>
      </c>
      <c r="D684" s="1">
        <v>7</v>
      </c>
      <c r="E684" s="1">
        <v>45</v>
      </c>
      <c r="F684" s="1">
        <v>10</v>
      </c>
      <c r="G684" s="1">
        <v>4</v>
      </c>
      <c r="H684" s="1" t="s">
        <v>71</v>
      </c>
      <c r="I684" s="1">
        <v>0</v>
      </c>
      <c r="J684" s="1" t="s">
        <v>62</v>
      </c>
      <c r="K684" s="1" t="s">
        <v>3430</v>
      </c>
      <c r="L684" s="1">
        <v>0</v>
      </c>
      <c r="M684" s="1" t="s">
        <v>164</v>
      </c>
      <c r="N684" s="1" t="s">
        <v>164</v>
      </c>
      <c r="O684" s="1" t="s">
        <v>164</v>
      </c>
      <c r="R684" s="1" t="s">
        <v>53</v>
      </c>
      <c r="S684" s="1" t="s">
        <v>29</v>
      </c>
      <c r="T684" s="1" t="s">
        <v>151</v>
      </c>
      <c r="U684" s="3">
        <v>5</v>
      </c>
      <c r="V684" s="3">
        <v>8</v>
      </c>
      <c r="W684" s="1">
        <v>10</v>
      </c>
      <c r="X684" s="1" t="s">
        <v>2861</v>
      </c>
      <c r="Y684" s="1" t="s">
        <v>68</v>
      </c>
      <c r="Z684" s="1">
        <v>9</v>
      </c>
      <c r="AA684" s="1" t="s">
        <v>2862</v>
      </c>
      <c r="AB684" s="1" t="s">
        <v>2863</v>
      </c>
      <c r="AC684" s="1" t="s">
        <v>107</v>
      </c>
      <c r="AD684" s="1">
        <v>0</v>
      </c>
    </row>
    <row r="685" spans="1:30" ht="25" customHeight="1">
      <c r="A685" s="1">
        <v>641</v>
      </c>
      <c r="B685" s="4" t="s">
        <v>3760</v>
      </c>
      <c r="C685" s="11">
        <v>27</v>
      </c>
      <c r="D685" s="1">
        <v>5</v>
      </c>
      <c r="E685" s="1">
        <v>20</v>
      </c>
      <c r="F685" s="1">
        <v>9</v>
      </c>
      <c r="G685" s="1">
        <v>0</v>
      </c>
      <c r="H685" s="1" t="s">
        <v>71</v>
      </c>
      <c r="I685" s="1">
        <v>1</v>
      </c>
      <c r="K685" s="1" t="s">
        <v>164</v>
      </c>
      <c r="L685" s="1">
        <v>1</v>
      </c>
      <c r="M685" s="1" t="s">
        <v>3505</v>
      </c>
      <c r="N685" s="1" t="s">
        <v>3531</v>
      </c>
      <c r="O685" s="1" t="s">
        <v>3655</v>
      </c>
      <c r="P685" s="1">
        <v>1</v>
      </c>
      <c r="Q685" s="1" t="s">
        <v>2910</v>
      </c>
      <c r="R685" s="1" t="s">
        <v>77</v>
      </c>
      <c r="S685" s="1" t="s">
        <v>28</v>
      </c>
      <c r="T685" s="1" t="s">
        <v>66</v>
      </c>
      <c r="U685" s="3">
        <v>5</v>
      </c>
      <c r="V685" s="3">
        <v>5</v>
      </c>
      <c r="W685" s="1">
        <v>20</v>
      </c>
      <c r="X685" s="1" t="s">
        <v>2911</v>
      </c>
      <c r="Y685" s="1" t="s">
        <v>366</v>
      </c>
      <c r="Z685" s="1">
        <v>7</v>
      </c>
      <c r="AA685" s="1" t="s">
        <v>2912</v>
      </c>
      <c r="AB685" s="1" t="s">
        <v>2913</v>
      </c>
      <c r="AC685" s="1" t="s">
        <v>107</v>
      </c>
      <c r="AD685" s="1">
        <v>1</v>
      </c>
    </row>
    <row r="686" spans="1:30" ht="25" customHeight="1">
      <c r="A686" s="1">
        <v>684</v>
      </c>
      <c r="B686" s="4" t="s">
        <v>4</v>
      </c>
      <c r="C686" s="11">
        <v>43</v>
      </c>
      <c r="D686" s="1">
        <v>7</v>
      </c>
      <c r="E686" s="1">
        <v>120</v>
      </c>
      <c r="F686" s="1">
        <v>6</v>
      </c>
      <c r="G686" s="1">
        <v>3</v>
      </c>
      <c r="H686" s="1" t="s">
        <v>324</v>
      </c>
      <c r="I686" s="1">
        <v>0</v>
      </c>
      <c r="J686" s="1" t="s">
        <v>48</v>
      </c>
      <c r="K686" s="1" t="s">
        <v>3431</v>
      </c>
      <c r="L686" s="1">
        <v>1</v>
      </c>
      <c r="M686" s="1" t="s">
        <v>3502</v>
      </c>
      <c r="N686" s="1" t="s">
        <v>3529</v>
      </c>
      <c r="O686" s="1" t="s">
        <v>3586</v>
      </c>
      <c r="P686" s="1">
        <v>17</v>
      </c>
      <c r="Q686" s="1" t="s">
        <v>3085</v>
      </c>
      <c r="R686" s="1" t="s">
        <v>53</v>
      </c>
      <c r="S686" s="1" t="s">
        <v>30</v>
      </c>
      <c r="T686" s="1" t="s">
        <v>66</v>
      </c>
      <c r="U686" s="3">
        <v>6</v>
      </c>
      <c r="V686" s="3">
        <v>3</v>
      </c>
      <c r="W686" s="1">
        <v>10</v>
      </c>
      <c r="X686" s="1" t="s">
        <v>3086</v>
      </c>
      <c r="Y686" s="1" t="s">
        <v>68</v>
      </c>
      <c r="Z686" s="1">
        <v>9</v>
      </c>
      <c r="AA686" s="1" t="s">
        <v>3087</v>
      </c>
      <c r="AB686" s="1" t="s">
        <v>3088</v>
      </c>
      <c r="AC686" s="1" t="s">
        <v>3089</v>
      </c>
      <c r="AD686" s="1">
        <v>0</v>
      </c>
    </row>
    <row r="687" spans="1:30" ht="25" customHeight="1">
      <c r="A687" s="1">
        <v>685</v>
      </c>
      <c r="B687" s="4" t="s">
        <v>0</v>
      </c>
      <c r="C687" s="11">
        <v>36</v>
      </c>
      <c r="D687" s="1">
        <v>7</v>
      </c>
      <c r="E687" s="1">
        <v>20</v>
      </c>
      <c r="F687" s="1">
        <v>10</v>
      </c>
      <c r="G687" s="1">
        <v>20</v>
      </c>
      <c r="H687" s="1" t="s">
        <v>90</v>
      </c>
      <c r="I687" s="1">
        <v>1</v>
      </c>
      <c r="K687" s="1" t="s">
        <v>164</v>
      </c>
      <c r="L687" s="1">
        <v>1</v>
      </c>
      <c r="M687" s="1" t="s">
        <v>3497</v>
      </c>
      <c r="N687" s="1" t="s">
        <v>3527</v>
      </c>
      <c r="O687" s="1" t="s">
        <v>3584</v>
      </c>
      <c r="P687" s="1">
        <v>1</v>
      </c>
      <c r="Q687" s="1" t="s">
        <v>3090</v>
      </c>
      <c r="R687" s="1" t="s">
        <v>77</v>
      </c>
      <c r="S687" s="1" t="s">
        <v>28</v>
      </c>
      <c r="T687" s="1" t="s">
        <v>78</v>
      </c>
      <c r="U687" s="3">
        <v>15</v>
      </c>
      <c r="V687" s="3">
        <v>10</v>
      </c>
      <c r="W687" s="1">
        <v>20</v>
      </c>
      <c r="X687" s="1" t="s">
        <v>3091</v>
      </c>
      <c r="Y687" s="1" t="s">
        <v>58</v>
      </c>
      <c r="Z687" s="1">
        <v>10</v>
      </c>
      <c r="AA687" s="1" t="s">
        <v>3092</v>
      </c>
      <c r="AB687" s="1" t="s">
        <v>3093</v>
      </c>
      <c r="AC687" s="1" t="s">
        <v>3094</v>
      </c>
      <c r="AD687" s="1">
        <v>0</v>
      </c>
    </row>
    <row r="688" spans="1:30" ht="25" customHeight="1">
      <c r="A688" s="1">
        <v>686</v>
      </c>
      <c r="B688" s="4" t="s">
        <v>3750</v>
      </c>
      <c r="C688" s="11">
        <v>41</v>
      </c>
      <c r="D688" s="1">
        <v>4</v>
      </c>
      <c r="E688" s="1">
        <v>70</v>
      </c>
      <c r="F688" s="1">
        <v>12</v>
      </c>
      <c r="G688" s="1">
        <v>25</v>
      </c>
      <c r="H688" s="1" t="s">
        <v>292</v>
      </c>
      <c r="I688" s="1">
        <v>0</v>
      </c>
      <c r="J688" s="1" t="s">
        <v>62</v>
      </c>
      <c r="K688" s="1" t="s">
        <v>3485</v>
      </c>
      <c r="L688" s="1">
        <v>1</v>
      </c>
      <c r="M688" s="1" t="s">
        <v>3506</v>
      </c>
      <c r="N688" s="1" t="s">
        <v>3578</v>
      </c>
      <c r="O688" s="1" t="s">
        <v>3598</v>
      </c>
      <c r="P688" s="1">
        <v>11</v>
      </c>
      <c r="Q688" s="1" t="s">
        <v>3097</v>
      </c>
      <c r="R688" s="1" t="s">
        <v>77</v>
      </c>
      <c r="S688" s="1" t="s">
        <v>30</v>
      </c>
      <c r="T688" s="1" t="s">
        <v>78</v>
      </c>
      <c r="U688" s="3">
        <v>15</v>
      </c>
      <c r="V688" s="3">
        <v>10</v>
      </c>
      <c r="W688" s="1">
        <v>40</v>
      </c>
      <c r="X688" s="1" t="s">
        <v>3098</v>
      </c>
      <c r="Y688" s="1" t="s">
        <v>68</v>
      </c>
      <c r="Z688" s="1">
        <v>10</v>
      </c>
      <c r="AA688" s="1" t="s">
        <v>3099</v>
      </c>
      <c r="AB688" s="1" t="s">
        <v>3100</v>
      </c>
      <c r="AC688" s="1" t="s">
        <v>3101</v>
      </c>
      <c r="AD688" s="1">
        <v>0</v>
      </c>
    </row>
    <row r="689" spans="1:30" ht="25" customHeight="1">
      <c r="A689" s="1">
        <v>687</v>
      </c>
      <c r="B689" s="4" t="s">
        <v>3751</v>
      </c>
      <c r="C689" s="11">
        <v>59</v>
      </c>
      <c r="D689" s="1">
        <v>7</v>
      </c>
      <c r="E689" s="1">
        <v>40</v>
      </c>
      <c r="F689" s="1">
        <v>12</v>
      </c>
      <c r="G689" s="1">
        <v>10</v>
      </c>
      <c r="H689" s="1" t="s">
        <v>324</v>
      </c>
      <c r="I689" s="1">
        <v>1</v>
      </c>
      <c r="K689" s="1" t="s">
        <v>164</v>
      </c>
      <c r="L689" s="1">
        <v>1</v>
      </c>
      <c r="M689" s="1" t="s">
        <v>3506</v>
      </c>
      <c r="N689" s="1" t="s">
        <v>3533</v>
      </c>
      <c r="O689" s="1" t="s">
        <v>3586</v>
      </c>
      <c r="P689" s="1">
        <v>30</v>
      </c>
      <c r="Q689" s="1" t="s">
        <v>3102</v>
      </c>
      <c r="R689" s="1" t="s">
        <v>53</v>
      </c>
      <c r="S689" s="1" t="s">
        <v>30</v>
      </c>
      <c r="T689" s="1" t="s">
        <v>66</v>
      </c>
      <c r="U689" s="3">
        <v>5</v>
      </c>
      <c r="V689" s="3">
        <v>12</v>
      </c>
      <c r="W689" s="1">
        <v>12</v>
      </c>
      <c r="X689" s="1" t="s">
        <v>3103</v>
      </c>
      <c r="Y689" s="1" t="s">
        <v>68</v>
      </c>
      <c r="Z689" s="1">
        <v>10</v>
      </c>
      <c r="AA689" s="1" t="s">
        <v>3104</v>
      </c>
      <c r="AD689" s="1">
        <v>0</v>
      </c>
    </row>
    <row r="690" spans="1:30" ht="25" customHeight="1">
      <c r="A690" s="1">
        <v>688</v>
      </c>
      <c r="B690" s="4" t="s">
        <v>3750</v>
      </c>
      <c r="C690" s="11">
        <v>37</v>
      </c>
      <c r="D690" s="1">
        <v>7</v>
      </c>
      <c r="E690" s="1">
        <v>15</v>
      </c>
      <c r="F690" s="1">
        <v>12</v>
      </c>
      <c r="G690" s="1">
        <v>12</v>
      </c>
      <c r="H690" s="1" t="s">
        <v>292</v>
      </c>
      <c r="I690" s="1">
        <v>0</v>
      </c>
      <c r="J690" s="1" t="s">
        <v>62</v>
      </c>
      <c r="K690" s="1" t="s">
        <v>3431</v>
      </c>
      <c r="L690" s="1">
        <v>1</v>
      </c>
      <c r="M690" s="1" t="s">
        <v>3498</v>
      </c>
      <c r="N690" s="1" t="s">
        <v>3528</v>
      </c>
      <c r="O690" s="1" t="s">
        <v>3586</v>
      </c>
      <c r="P690" s="1">
        <v>1</v>
      </c>
      <c r="Q690" s="1" t="s">
        <v>1746</v>
      </c>
      <c r="R690" s="1" t="s">
        <v>65</v>
      </c>
      <c r="S690" s="1" t="s">
        <v>3672</v>
      </c>
      <c r="T690" s="1" t="s">
        <v>78</v>
      </c>
      <c r="U690" s="3">
        <v>2</v>
      </c>
      <c r="V690" s="3">
        <v>5</v>
      </c>
      <c r="W690" s="1">
        <v>30</v>
      </c>
      <c r="X690" s="1" t="s">
        <v>3105</v>
      </c>
      <c r="Y690" s="1" t="s">
        <v>68</v>
      </c>
      <c r="Z690" s="1">
        <v>7</v>
      </c>
      <c r="AA690" s="1" t="s">
        <v>371</v>
      </c>
      <c r="AB690" s="1" t="s">
        <v>3106</v>
      </c>
      <c r="AD690" s="1">
        <v>0</v>
      </c>
    </row>
    <row r="691" spans="1:30" ht="25" customHeight="1">
      <c r="A691" s="1">
        <v>689</v>
      </c>
      <c r="B691" s="4" t="s">
        <v>3753</v>
      </c>
      <c r="C691" s="11">
        <v>23</v>
      </c>
      <c r="D691" s="1">
        <v>5</v>
      </c>
      <c r="E691" s="1">
        <v>8</v>
      </c>
      <c r="F691" s="1">
        <v>10</v>
      </c>
      <c r="G691" s="1">
        <v>5</v>
      </c>
      <c r="H691" s="1" t="s">
        <v>82</v>
      </c>
      <c r="I691" s="1">
        <v>0</v>
      </c>
      <c r="J691" s="1" t="s">
        <v>48</v>
      </c>
      <c r="K691" s="1" t="s">
        <v>3432</v>
      </c>
      <c r="L691" s="1">
        <v>0</v>
      </c>
      <c r="M691" s="1" t="s">
        <v>164</v>
      </c>
      <c r="N691" s="1" t="s">
        <v>164</v>
      </c>
      <c r="O691" s="1" t="s">
        <v>164</v>
      </c>
      <c r="R691" s="1" t="s">
        <v>150</v>
      </c>
      <c r="S691" s="1" t="s">
        <v>30</v>
      </c>
      <c r="T691" s="1" t="s">
        <v>78</v>
      </c>
      <c r="U691" s="3">
        <v>4</v>
      </c>
      <c r="V691" s="3">
        <v>3</v>
      </c>
      <c r="W691" s="1">
        <v>4</v>
      </c>
      <c r="X691" s="2" t="s">
        <v>3107</v>
      </c>
      <c r="Y691" s="1" t="s">
        <v>68</v>
      </c>
      <c r="Z691" s="1">
        <v>9</v>
      </c>
      <c r="AA691" s="1" t="s">
        <v>3108</v>
      </c>
      <c r="AB691" s="1" t="s">
        <v>3109</v>
      </c>
      <c r="AD691" s="1">
        <v>0</v>
      </c>
    </row>
    <row r="692" spans="1:30" ht="25" customHeight="1">
      <c r="A692" s="1">
        <v>690</v>
      </c>
      <c r="B692" s="4" t="s">
        <v>3750</v>
      </c>
      <c r="C692" s="11">
        <v>35</v>
      </c>
      <c r="D692" s="1">
        <v>7</v>
      </c>
      <c r="E692" s="1">
        <v>10</v>
      </c>
      <c r="F692" s="1">
        <v>6</v>
      </c>
      <c r="G692" s="1">
        <v>10</v>
      </c>
      <c r="H692" s="1" t="s">
        <v>82</v>
      </c>
      <c r="I692" s="1">
        <v>0</v>
      </c>
      <c r="J692" s="1" t="s">
        <v>3779</v>
      </c>
      <c r="K692" s="1" t="s">
        <v>3431</v>
      </c>
      <c r="L692" s="1">
        <v>1</v>
      </c>
      <c r="M692" s="1" t="s">
        <v>3505</v>
      </c>
      <c r="N692" s="1" t="s">
        <v>3531</v>
      </c>
      <c r="O692" s="1" t="s">
        <v>3584</v>
      </c>
      <c r="P692" s="1">
        <v>6</v>
      </c>
      <c r="R692" s="1" t="s">
        <v>65</v>
      </c>
      <c r="S692" s="1" t="s">
        <v>30</v>
      </c>
      <c r="T692" s="1" t="s">
        <v>78</v>
      </c>
      <c r="U692" s="3">
        <v>3</v>
      </c>
      <c r="V692" s="3">
        <v>6</v>
      </c>
      <c r="W692" s="1">
        <v>10</v>
      </c>
      <c r="X692" s="1" t="s">
        <v>3110</v>
      </c>
      <c r="Y692" s="1" t="s">
        <v>68</v>
      </c>
      <c r="Z692" s="1">
        <v>10</v>
      </c>
      <c r="AA692" s="1" t="s">
        <v>164</v>
      </c>
      <c r="AD692" s="1">
        <v>0</v>
      </c>
    </row>
    <row r="693" spans="1:30" ht="25" customHeight="1">
      <c r="A693" s="1">
        <v>691</v>
      </c>
      <c r="B693" s="4" t="s">
        <v>1</v>
      </c>
      <c r="C693" s="11">
        <v>41</v>
      </c>
      <c r="D693" s="1">
        <v>7</v>
      </c>
      <c r="E693" s="1">
        <v>180</v>
      </c>
      <c r="F693" s="1">
        <v>11</v>
      </c>
      <c r="G693" s="1">
        <v>3</v>
      </c>
      <c r="H693" s="1" t="s">
        <v>47</v>
      </c>
      <c r="I693" s="1">
        <v>0</v>
      </c>
      <c r="K693" s="1" t="s">
        <v>3431</v>
      </c>
      <c r="L693" s="1">
        <v>1</v>
      </c>
      <c r="M693" s="1" t="s">
        <v>3499</v>
      </c>
      <c r="N693" s="1" t="s">
        <v>3529</v>
      </c>
      <c r="O693" s="1" t="s">
        <v>3592</v>
      </c>
      <c r="P693" s="1">
        <v>5</v>
      </c>
      <c r="Q693" s="1" t="s">
        <v>3112</v>
      </c>
      <c r="R693" s="1" t="s">
        <v>77</v>
      </c>
      <c r="S693" s="1" t="s">
        <v>33</v>
      </c>
      <c r="U693" s="3">
        <v>0</v>
      </c>
      <c r="Y693" s="1" t="s">
        <v>68</v>
      </c>
      <c r="Z693" s="1">
        <v>7</v>
      </c>
      <c r="AA693" s="1" t="s">
        <v>3113</v>
      </c>
      <c r="AB693" s="1" t="s">
        <v>3114</v>
      </c>
      <c r="AD693" s="1">
        <v>1</v>
      </c>
    </row>
    <row r="694" spans="1:30" ht="25" customHeight="1">
      <c r="A694" s="1">
        <v>692</v>
      </c>
      <c r="B694" s="4" t="s">
        <v>1</v>
      </c>
      <c r="C694" s="11">
        <v>48</v>
      </c>
      <c r="D694" s="1">
        <v>8</v>
      </c>
      <c r="E694" s="1">
        <v>0</v>
      </c>
      <c r="F694" s="1">
        <v>12</v>
      </c>
      <c r="G694" s="1">
        <v>26</v>
      </c>
      <c r="H694" s="1" t="s">
        <v>124</v>
      </c>
      <c r="I694" s="1">
        <v>1</v>
      </c>
      <c r="K694" s="1" t="s">
        <v>164</v>
      </c>
      <c r="L694" s="1">
        <v>1</v>
      </c>
      <c r="M694" s="1" t="s">
        <v>3502</v>
      </c>
      <c r="N694" s="1" t="s">
        <v>3528</v>
      </c>
      <c r="O694" s="1" t="s">
        <v>3590</v>
      </c>
      <c r="P694" s="1">
        <v>7</v>
      </c>
      <c r="Q694" s="1" t="s">
        <v>3115</v>
      </c>
      <c r="R694" s="1" t="s">
        <v>65</v>
      </c>
      <c r="S694" s="1" t="s">
        <v>3735</v>
      </c>
      <c r="T694" s="1" t="s">
        <v>54</v>
      </c>
      <c r="U694" s="3">
        <v>6</v>
      </c>
      <c r="V694" s="3">
        <v>2</v>
      </c>
      <c r="W694" s="1">
        <v>8</v>
      </c>
      <c r="X694" s="1" t="s">
        <v>3116</v>
      </c>
      <c r="Y694" s="1" t="s">
        <v>3117</v>
      </c>
      <c r="Z694" s="1">
        <v>10</v>
      </c>
      <c r="AA694" s="1" t="s">
        <v>3118</v>
      </c>
      <c r="AB694" s="1" t="s">
        <v>3119</v>
      </c>
      <c r="AC694" s="1" t="s">
        <v>3120</v>
      </c>
      <c r="AD694" s="1">
        <v>1</v>
      </c>
    </row>
    <row r="695" spans="1:30" ht="25" customHeight="1">
      <c r="A695" s="1">
        <v>661</v>
      </c>
      <c r="B695" s="4" t="s">
        <v>3747</v>
      </c>
      <c r="C695" s="11">
        <v>45</v>
      </c>
      <c r="D695" s="1">
        <v>5</v>
      </c>
      <c r="E695" s="1">
        <v>0</v>
      </c>
      <c r="F695" s="1">
        <v>12</v>
      </c>
      <c r="G695" s="1">
        <v>30</v>
      </c>
      <c r="H695" s="1" t="s">
        <v>71</v>
      </c>
      <c r="I695" s="1">
        <v>1</v>
      </c>
      <c r="K695" s="1" t="s">
        <v>164</v>
      </c>
      <c r="L695" s="1">
        <v>1</v>
      </c>
      <c r="M695" s="1" t="s">
        <v>3491</v>
      </c>
      <c r="N695" s="1" t="s">
        <v>3527</v>
      </c>
      <c r="O695" s="1" t="s">
        <v>3586</v>
      </c>
      <c r="P695" s="1">
        <v>7</v>
      </c>
      <c r="Q695" s="1" t="s">
        <v>2993</v>
      </c>
      <c r="R695" s="1" t="s">
        <v>77</v>
      </c>
      <c r="S695" s="1" t="s">
        <v>3733</v>
      </c>
      <c r="T695" s="1" t="s">
        <v>78</v>
      </c>
      <c r="U695" s="3">
        <v>6</v>
      </c>
      <c r="V695" s="3">
        <v>6</v>
      </c>
      <c r="W695" s="1">
        <v>20</v>
      </c>
      <c r="X695" s="1" t="s">
        <v>2994</v>
      </c>
      <c r="Y695" s="1" t="s">
        <v>68</v>
      </c>
      <c r="Z695" s="1">
        <v>8</v>
      </c>
      <c r="AA695" s="1" t="s">
        <v>2995</v>
      </c>
      <c r="AB695" s="1" t="s">
        <v>2996</v>
      </c>
      <c r="AC695" s="1" t="s">
        <v>2997</v>
      </c>
      <c r="AD695" s="1">
        <v>1</v>
      </c>
    </row>
    <row r="696" spans="1:30" ht="25" customHeight="1">
      <c r="A696" s="1">
        <v>694</v>
      </c>
      <c r="B696" s="4" t="s">
        <v>1</v>
      </c>
      <c r="C696" s="11">
        <v>35</v>
      </c>
      <c r="D696" s="1">
        <v>6</v>
      </c>
      <c r="E696" s="1">
        <v>60</v>
      </c>
      <c r="F696" s="1">
        <v>12</v>
      </c>
      <c r="G696" s="1">
        <v>6</v>
      </c>
      <c r="H696" s="1" t="s">
        <v>82</v>
      </c>
      <c r="I696" s="1">
        <v>1</v>
      </c>
      <c r="K696" s="1" t="s">
        <v>164</v>
      </c>
      <c r="L696" s="1">
        <v>1</v>
      </c>
      <c r="M696" s="1" t="s">
        <v>3497</v>
      </c>
      <c r="N696" s="1" t="s">
        <v>3540</v>
      </c>
      <c r="O696" s="1" t="s">
        <v>3660</v>
      </c>
      <c r="P696" s="1">
        <v>9</v>
      </c>
      <c r="Q696" s="1" t="s">
        <v>3127</v>
      </c>
      <c r="R696" s="1" t="s">
        <v>53</v>
      </c>
      <c r="S696" s="1" t="s">
        <v>30</v>
      </c>
      <c r="T696" s="1" t="s">
        <v>54</v>
      </c>
      <c r="U696" s="3">
        <v>5</v>
      </c>
      <c r="V696" s="3">
        <v>6</v>
      </c>
      <c r="W696" s="1">
        <v>30</v>
      </c>
      <c r="X696" s="1" t="s">
        <v>3128</v>
      </c>
      <c r="Y696" s="1" t="s">
        <v>68</v>
      </c>
      <c r="Z696" s="1">
        <v>10</v>
      </c>
      <c r="AA696" s="1" t="s">
        <v>3129</v>
      </c>
      <c r="AB696" s="1" t="s">
        <v>3130</v>
      </c>
      <c r="AC696" s="1" t="s">
        <v>3131</v>
      </c>
      <c r="AD696" s="1">
        <v>1</v>
      </c>
    </row>
    <row r="697" spans="1:30" ht="25" customHeight="1">
      <c r="A697" s="1">
        <v>695</v>
      </c>
      <c r="B697" s="4" t="s">
        <v>3753</v>
      </c>
      <c r="C697" s="11">
        <v>43</v>
      </c>
      <c r="D697" s="1">
        <v>7</v>
      </c>
      <c r="E697" s="1">
        <v>45</v>
      </c>
      <c r="F697" s="1">
        <v>10</v>
      </c>
      <c r="G697" s="1">
        <v>6</v>
      </c>
      <c r="H697" s="1" t="s">
        <v>214</v>
      </c>
      <c r="I697" s="1">
        <v>1</v>
      </c>
      <c r="K697" s="1" t="s">
        <v>164</v>
      </c>
      <c r="L697" s="1">
        <v>1</v>
      </c>
      <c r="M697" s="1" t="s">
        <v>3489</v>
      </c>
      <c r="N697" s="1" t="s">
        <v>3527</v>
      </c>
      <c r="O697" s="1" t="s">
        <v>3586</v>
      </c>
      <c r="P697" s="1">
        <v>17</v>
      </c>
      <c r="Q697" s="1" t="s">
        <v>3132</v>
      </c>
      <c r="R697" s="1" t="s">
        <v>77</v>
      </c>
      <c r="S697" s="1" t="s">
        <v>29</v>
      </c>
      <c r="T697" s="1" t="s">
        <v>54</v>
      </c>
      <c r="U697" s="3">
        <v>6</v>
      </c>
      <c r="V697" s="3">
        <v>6</v>
      </c>
      <c r="W697" s="1">
        <v>6</v>
      </c>
      <c r="X697" s="1" t="s">
        <v>3133</v>
      </c>
      <c r="Y697" s="1" t="s">
        <v>68</v>
      </c>
      <c r="Z697" s="1">
        <v>10</v>
      </c>
      <c r="AA697" s="1" t="s">
        <v>3134</v>
      </c>
      <c r="AB697" s="1" t="s">
        <v>3135</v>
      </c>
      <c r="AC697" s="1" t="s">
        <v>3136</v>
      </c>
      <c r="AD697" s="1">
        <v>1</v>
      </c>
    </row>
    <row r="698" spans="1:30" ht="25" customHeight="1">
      <c r="A698" s="1">
        <v>696</v>
      </c>
      <c r="B698" s="4" t="s">
        <v>3748</v>
      </c>
      <c r="C698" s="11">
        <v>44</v>
      </c>
      <c r="D698" s="1">
        <v>6</v>
      </c>
      <c r="E698" s="1">
        <v>60</v>
      </c>
      <c r="F698" s="1">
        <v>6</v>
      </c>
      <c r="G698" s="1">
        <v>3</v>
      </c>
      <c r="H698" s="1" t="s">
        <v>178</v>
      </c>
      <c r="I698" s="1">
        <v>0</v>
      </c>
      <c r="J698" s="1" t="s">
        <v>48</v>
      </c>
      <c r="K698" s="1" t="s">
        <v>3431</v>
      </c>
      <c r="L698" s="1">
        <v>1</v>
      </c>
      <c r="M698" s="1" t="s">
        <v>3494</v>
      </c>
      <c r="N698" s="1" t="s">
        <v>3528</v>
      </c>
      <c r="O698" s="1" t="s">
        <v>3661</v>
      </c>
      <c r="P698" s="1">
        <v>4</v>
      </c>
      <c r="Q698" s="1" t="s">
        <v>3138</v>
      </c>
      <c r="R698" s="1" t="s">
        <v>1102</v>
      </c>
      <c r="S698" s="1" t="s">
        <v>27</v>
      </c>
      <c r="T698" s="1" t="s">
        <v>66</v>
      </c>
      <c r="U698" s="3">
        <v>5</v>
      </c>
      <c r="V698" s="3">
        <v>5</v>
      </c>
      <c r="W698" s="1">
        <v>12</v>
      </c>
      <c r="X698" s="1" t="s">
        <v>3139</v>
      </c>
      <c r="Y698" s="1" t="s">
        <v>68</v>
      </c>
      <c r="Z698" s="1">
        <v>10</v>
      </c>
      <c r="AA698" s="1" t="s">
        <v>33</v>
      </c>
      <c r="AB698" s="1" t="s">
        <v>3140</v>
      </c>
      <c r="AC698" s="1" t="s">
        <v>3141</v>
      </c>
      <c r="AD698" s="1">
        <v>0</v>
      </c>
    </row>
    <row r="699" spans="1:30" ht="25" customHeight="1">
      <c r="A699" s="1">
        <v>697</v>
      </c>
      <c r="B699" s="4" t="s">
        <v>4</v>
      </c>
      <c r="C699" s="11">
        <v>36</v>
      </c>
      <c r="D699" s="1">
        <v>7</v>
      </c>
      <c r="E699" s="1">
        <v>90</v>
      </c>
      <c r="F699" s="1">
        <v>14</v>
      </c>
      <c r="G699" s="1">
        <v>2</v>
      </c>
      <c r="H699" s="1" t="s">
        <v>292</v>
      </c>
      <c r="I699" s="1">
        <v>1</v>
      </c>
      <c r="K699" s="1" t="s">
        <v>164</v>
      </c>
      <c r="L699" s="1">
        <v>1</v>
      </c>
      <c r="M699" s="1" t="s">
        <v>3502</v>
      </c>
      <c r="N699" s="1" t="s">
        <v>3536</v>
      </c>
      <c r="O699" s="1" t="s">
        <v>3586</v>
      </c>
      <c r="P699" s="1">
        <v>8</v>
      </c>
      <c r="Q699" s="1" t="s">
        <v>3142</v>
      </c>
      <c r="R699" s="1" t="s">
        <v>77</v>
      </c>
      <c r="S699" s="1" t="s">
        <v>29</v>
      </c>
      <c r="T699" s="1" t="s">
        <v>66</v>
      </c>
      <c r="U699" s="3">
        <v>3</v>
      </c>
      <c r="V699" s="3">
        <v>1</v>
      </c>
      <c r="W699" s="1">
        <v>15</v>
      </c>
      <c r="X699" s="1" t="s">
        <v>3143</v>
      </c>
      <c r="Y699" s="1" t="s">
        <v>3144</v>
      </c>
      <c r="Z699" s="1">
        <v>8</v>
      </c>
      <c r="AA699" s="2" t="s">
        <v>3145</v>
      </c>
      <c r="AC699" s="1" t="s">
        <v>3146</v>
      </c>
      <c r="AD699" s="1">
        <v>0</v>
      </c>
    </row>
    <row r="700" spans="1:30" ht="25" customHeight="1">
      <c r="A700" s="1">
        <v>698</v>
      </c>
      <c r="B700" s="4" t="s">
        <v>0</v>
      </c>
      <c r="C700" s="11">
        <v>42</v>
      </c>
      <c r="D700" s="1">
        <v>5</v>
      </c>
      <c r="E700" s="1">
        <v>150</v>
      </c>
      <c r="F700" s="1">
        <v>6</v>
      </c>
      <c r="G700" s="1">
        <v>1</v>
      </c>
      <c r="H700" s="1" t="s">
        <v>47</v>
      </c>
      <c r="I700" s="1">
        <v>1</v>
      </c>
      <c r="K700" s="1" t="s">
        <v>164</v>
      </c>
      <c r="L700" s="1">
        <v>1</v>
      </c>
      <c r="M700" s="1" t="s">
        <v>3497</v>
      </c>
      <c r="N700" s="1" t="s">
        <v>3529</v>
      </c>
      <c r="O700" s="1" t="s">
        <v>3586</v>
      </c>
      <c r="P700" s="1">
        <v>19</v>
      </c>
      <c r="Q700" s="1" t="s">
        <v>3147</v>
      </c>
      <c r="R700" s="1" t="s">
        <v>53</v>
      </c>
      <c r="S700" s="1" t="s">
        <v>3691</v>
      </c>
      <c r="T700" s="1" t="s">
        <v>54</v>
      </c>
      <c r="U700" s="3">
        <v>6</v>
      </c>
      <c r="V700" s="3">
        <v>6</v>
      </c>
      <c r="W700" s="1">
        <v>4</v>
      </c>
      <c r="X700" s="1" t="s">
        <v>3148</v>
      </c>
      <c r="Y700" s="1" t="s">
        <v>68</v>
      </c>
      <c r="Z700" s="1">
        <v>10</v>
      </c>
      <c r="AA700" s="1" t="s">
        <v>3149</v>
      </c>
      <c r="AB700" s="1" t="s">
        <v>3150</v>
      </c>
      <c r="AC700" s="1" t="s">
        <v>3151</v>
      </c>
      <c r="AD700" s="1">
        <v>1</v>
      </c>
    </row>
    <row r="701" spans="1:30" ht="25" customHeight="1">
      <c r="A701" s="1">
        <v>699</v>
      </c>
      <c r="B701" s="4" t="s">
        <v>0</v>
      </c>
      <c r="C701" s="11">
        <v>48</v>
      </c>
      <c r="D701" s="1">
        <v>8</v>
      </c>
      <c r="E701" s="1">
        <v>40</v>
      </c>
      <c r="F701" s="1">
        <v>10</v>
      </c>
      <c r="G701" s="1">
        <v>6</v>
      </c>
      <c r="H701" s="1" t="s">
        <v>95</v>
      </c>
      <c r="I701" s="1">
        <v>0</v>
      </c>
      <c r="J701" s="1" t="s">
        <v>62</v>
      </c>
      <c r="K701" s="1" t="s">
        <v>3430</v>
      </c>
      <c r="L701" s="1">
        <v>1</v>
      </c>
      <c r="M701" s="1" t="s">
        <v>3491</v>
      </c>
      <c r="N701" s="1" t="s">
        <v>3527</v>
      </c>
      <c r="O701" s="1" t="s">
        <v>3662</v>
      </c>
      <c r="P701" s="1">
        <v>5</v>
      </c>
      <c r="Q701" s="1" t="s">
        <v>3153</v>
      </c>
      <c r="R701" s="1" t="s">
        <v>65</v>
      </c>
      <c r="S701" s="1" t="s">
        <v>27</v>
      </c>
      <c r="T701" s="1" t="s">
        <v>78</v>
      </c>
      <c r="U701" s="3">
        <v>12</v>
      </c>
      <c r="V701" s="3">
        <v>6</v>
      </c>
      <c r="W701" s="1">
        <v>20</v>
      </c>
      <c r="X701" s="1" t="s">
        <v>3154</v>
      </c>
      <c r="Y701" s="1" t="s">
        <v>68</v>
      </c>
      <c r="Z701" s="1">
        <v>9</v>
      </c>
      <c r="AA701" s="1" t="s">
        <v>3155</v>
      </c>
      <c r="AB701" s="1" t="s">
        <v>3156</v>
      </c>
      <c r="AD701" s="1">
        <v>1</v>
      </c>
    </row>
    <row r="702" spans="1:30" ht="25" customHeight="1">
      <c r="A702" s="1">
        <v>700</v>
      </c>
      <c r="B702" s="4" t="s">
        <v>3747</v>
      </c>
      <c r="C702" s="11">
        <v>54</v>
      </c>
      <c r="D702" s="1">
        <v>7</v>
      </c>
      <c r="E702" s="1">
        <v>180</v>
      </c>
      <c r="F702" s="1">
        <v>12</v>
      </c>
      <c r="G702" s="1">
        <v>10</v>
      </c>
      <c r="H702" s="1" t="s">
        <v>82</v>
      </c>
      <c r="I702" s="1">
        <v>0</v>
      </c>
      <c r="J702" s="1" t="s">
        <v>91</v>
      </c>
      <c r="K702" s="1" t="s">
        <v>3432</v>
      </c>
      <c r="L702" s="1">
        <v>1</v>
      </c>
      <c r="M702" s="1" t="s">
        <v>3489</v>
      </c>
      <c r="N702" s="1" t="s">
        <v>3528</v>
      </c>
      <c r="O702" s="1" t="s">
        <v>3587</v>
      </c>
      <c r="P702" s="1">
        <v>25</v>
      </c>
      <c r="R702" s="1" t="s">
        <v>77</v>
      </c>
      <c r="S702" s="1" t="s">
        <v>28</v>
      </c>
      <c r="T702" s="1" t="s">
        <v>78</v>
      </c>
      <c r="U702" s="3">
        <v>6</v>
      </c>
      <c r="V702" s="3">
        <v>5</v>
      </c>
      <c r="W702" s="1">
        <v>260</v>
      </c>
      <c r="X702" s="1" t="s">
        <v>3157</v>
      </c>
      <c r="Y702" s="1" t="s">
        <v>68</v>
      </c>
      <c r="Z702" s="1">
        <v>9</v>
      </c>
      <c r="AA702" s="1" t="s">
        <v>3158</v>
      </c>
      <c r="AC702" s="1" t="s">
        <v>3159</v>
      </c>
      <c r="AD702" s="1">
        <v>0</v>
      </c>
    </row>
    <row r="703" spans="1:30" ht="25" customHeight="1">
      <c r="A703" s="1">
        <v>671</v>
      </c>
      <c r="B703" s="4" t="s">
        <v>3750</v>
      </c>
      <c r="C703" s="11">
        <v>33</v>
      </c>
      <c r="D703" s="1">
        <v>7</v>
      </c>
      <c r="E703" s="1">
        <v>150</v>
      </c>
      <c r="F703" s="1">
        <v>12</v>
      </c>
      <c r="G703" s="1">
        <v>12</v>
      </c>
      <c r="H703" s="1" t="s">
        <v>71</v>
      </c>
      <c r="I703" s="1">
        <v>0</v>
      </c>
      <c r="J703" s="1" t="s">
        <v>91</v>
      </c>
      <c r="K703" s="1" t="s">
        <v>3432</v>
      </c>
      <c r="L703" s="1">
        <v>1</v>
      </c>
      <c r="M703" s="1" t="s">
        <v>3492</v>
      </c>
      <c r="N703" s="1" t="s">
        <v>3528</v>
      </c>
      <c r="O703" s="1" t="s">
        <v>3586</v>
      </c>
      <c r="P703" s="1">
        <v>3</v>
      </c>
      <c r="Q703" s="1" t="s">
        <v>596</v>
      </c>
      <c r="R703" s="1" t="s">
        <v>77</v>
      </c>
      <c r="S703" s="1" t="s">
        <v>27</v>
      </c>
      <c r="T703" s="1" t="s">
        <v>78</v>
      </c>
      <c r="U703" s="3">
        <v>20</v>
      </c>
      <c r="V703" s="3">
        <v>5</v>
      </c>
      <c r="W703" s="1">
        <v>20</v>
      </c>
      <c r="X703" s="1" t="s">
        <v>3032</v>
      </c>
      <c r="Y703" s="1" t="s">
        <v>1313</v>
      </c>
      <c r="Z703" s="1">
        <v>8</v>
      </c>
      <c r="AA703" s="1" t="s">
        <v>3033</v>
      </c>
      <c r="AB703" s="1" t="s">
        <v>3034</v>
      </c>
      <c r="AC703" s="1" t="s">
        <v>3035</v>
      </c>
      <c r="AD703" s="1">
        <v>0</v>
      </c>
    </row>
    <row r="704" spans="1:30" ht="25" customHeight="1">
      <c r="A704" s="1">
        <v>702</v>
      </c>
      <c r="B704" s="4" t="s">
        <v>3751</v>
      </c>
      <c r="C704" s="11">
        <v>49</v>
      </c>
      <c r="D704" s="1">
        <v>7</v>
      </c>
      <c r="E704" s="1">
        <v>30</v>
      </c>
      <c r="F704" s="1">
        <v>6</v>
      </c>
      <c r="G704" s="1">
        <v>3</v>
      </c>
      <c r="H704" s="1" t="s">
        <v>47</v>
      </c>
      <c r="I704" s="1">
        <v>1</v>
      </c>
      <c r="K704" s="1" t="s">
        <v>164</v>
      </c>
      <c r="L704" s="1">
        <v>1</v>
      </c>
      <c r="M704" s="1" t="s">
        <v>3499</v>
      </c>
      <c r="N704" s="1" t="s">
        <v>3528</v>
      </c>
      <c r="O704" s="1" t="s">
        <v>3586</v>
      </c>
      <c r="P704" s="1">
        <v>12</v>
      </c>
      <c r="Q704" s="1" t="s">
        <v>3163</v>
      </c>
      <c r="R704" s="1" t="s">
        <v>65</v>
      </c>
      <c r="S704" s="1" t="s">
        <v>30</v>
      </c>
      <c r="T704" s="1" t="s">
        <v>66</v>
      </c>
      <c r="U704" s="3">
        <v>10</v>
      </c>
      <c r="V704" s="3">
        <v>5</v>
      </c>
      <c r="W704" s="1">
        <v>10</v>
      </c>
      <c r="X704" s="1" t="s">
        <v>3164</v>
      </c>
      <c r="Y704" s="1" t="s">
        <v>3165</v>
      </c>
      <c r="Z704" s="1">
        <v>10</v>
      </c>
      <c r="AA704" s="1" t="s">
        <v>3166</v>
      </c>
      <c r="AB704" s="1" t="s">
        <v>3167</v>
      </c>
      <c r="AC704" s="1" t="s">
        <v>3168</v>
      </c>
      <c r="AD704" s="1">
        <v>1</v>
      </c>
    </row>
    <row r="705" spans="1:30" ht="25" customHeight="1">
      <c r="A705" s="1">
        <v>703</v>
      </c>
      <c r="B705" s="4" t="s">
        <v>3753</v>
      </c>
      <c r="C705" s="11">
        <v>30</v>
      </c>
      <c r="D705" s="1">
        <v>6</v>
      </c>
      <c r="E705" s="1">
        <v>50</v>
      </c>
      <c r="F705" s="1">
        <v>10</v>
      </c>
      <c r="G705" s="1">
        <v>3</v>
      </c>
      <c r="H705" s="1" t="s">
        <v>214</v>
      </c>
      <c r="I705" s="1">
        <v>1</v>
      </c>
      <c r="K705" s="1" t="s">
        <v>164</v>
      </c>
      <c r="L705" s="1">
        <v>0</v>
      </c>
      <c r="M705" s="1" t="s">
        <v>164</v>
      </c>
      <c r="N705" s="1" t="s">
        <v>164</v>
      </c>
      <c r="O705" s="1" t="s">
        <v>164</v>
      </c>
      <c r="R705" s="1" t="s">
        <v>77</v>
      </c>
      <c r="S705" s="1" t="s">
        <v>3685</v>
      </c>
      <c r="T705" s="1" t="s">
        <v>78</v>
      </c>
      <c r="U705" s="3">
        <v>6</v>
      </c>
      <c r="V705" s="3">
        <v>4</v>
      </c>
      <c r="W705" s="1">
        <v>100</v>
      </c>
      <c r="X705" s="1" t="s">
        <v>3169</v>
      </c>
      <c r="Y705" s="1" t="s">
        <v>58</v>
      </c>
      <c r="Z705" s="1">
        <v>8</v>
      </c>
      <c r="AA705" s="1" t="s">
        <v>3170</v>
      </c>
      <c r="AC705" s="1" t="s">
        <v>3171</v>
      </c>
      <c r="AD705" s="1">
        <v>1</v>
      </c>
    </row>
    <row r="706" spans="1:30" ht="25" customHeight="1">
      <c r="A706" s="1">
        <v>704</v>
      </c>
      <c r="B706" s="4" t="s">
        <v>0</v>
      </c>
      <c r="C706" s="11">
        <v>28</v>
      </c>
      <c r="D706" s="1">
        <v>6</v>
      </c>
      <c r="E706" s="1">
        <v>60</v>
      </c>
      <c r="F706" s="1">
        <v>4</v>
      </c>
      <c r="G706" s="1">
        <v>5</v>
      </c>
      <c r="H706" s="1" t="s">
        <v>82</v>
      </c>
      <c r="I706" s="1">
        <v>1</v>
      </c>
      <c r="K706" s="1" t="s">
        <v>164</v>
      </c>
      <c r="L706" s="1">
        <v>1</v>
      </c>
      <c r="M706" s="1" t="s">
        <v>3504</v>
      </c>
      <c r="N706" s="1" t="s">
        <v>3531</v>
      </c>
      <c r="O706" s="1" t="s">
        <v>3609</v>
      </c>
      <c r="P706" s="1">
        <v>0</v>
      </c>
      <c r="Q706" s="1" t="s">
        <v>3172</v>
      </c>
      <c r="R706" s="1" t="s">
        <v>77</v>
      </c>
      <c r="S706" s="1" t="s">
        <v>30</v>
      </c>
      <c r="T706" s="1" t="s">
        <v>78</v>
      </c>
      <c r="U706" s="3">
        <v>6</v>
      </c>
      <c r="V706" s="3">
        <v>6</v>
      </c>
      <c r="W706" s="1">
        <v>4</v>
      </c>
      <c r="X706" s="1" t="s">
        <v>3173</v>
      </c>
      <c r="Y706" s="1" t="s">
        <v>68</v>
      </c>
      <c r="Z706" s="1">
        <v>7</v>
      </c>
      <c r="AA706" s="1" t="s">
        <v>3174</v>
      </c>
      <c r="AB706" s="1" t="s">
        <v>3175</v>
      </c>
      <c r="AC706" s="1" t="s">
        <v>3176</v>
      </c>
      <c r="AD706" s="1">
        <v>1</v>
      </c>
    </row>
    <row r="707" spans="1:30" ht="25" customHeight="1">
      <c r="A707" s="1">
        <v>705</v>
      </c>
      <c r="B707" s="4" t="s">
        <v>1</v>
      </c>
      <c r="C707" s="11">
        <v>38</v>
      </c>
      <c r="D707" s="1">
        <v>6</v>
      </c>
      <c r="E707" s="1">
        <v>90</v>
      </c>
      <c r="F707" s="1">
        <v>16</v>
      </c>
      <c r="G707" s="1">
        <v>50</v>
      </c>
      <c r="H707" s="1" t="s">
        <v>178</v>
      </c>
      <c r="I707" s="1">
        <v>1</v>
      </c>
      <c r="K707" s="1" t="s">
        <v>164</v>
      </c>
      <c r="L707" s="1">
        <v>1</v>
      </c>
      <c r="M707" s="1" t="s">
        <v>3496</v>
      </c>
      <c r="N707" s="1" t="s">
        <v>3532</v>
      </c>
      <c r="O707" s="1" t="s">
        <v>3609</v>
      </c>
      <c r="P707" s="1">
        <v>11</v>
      </c>
      <c r="Q707" s="1">
        <v>6</v>
      </c>
      <c r="R707" s="1" t="s">
        <v>77</v>
      </c>
      <c r="S707" s="1" t="s">
        <v>30</v>
      </c>
      <c r="T707" s="1" t="s">
        <v>54</v>
      </c>
      <c r="U707" s="3">
        <v>2</v>
      </c>
      <c r="V707" s="3">
        <v>2</v>
      </c>
      <c r="W707" s="1">
        <v>8</v>
      </c>
      <c r="X707" s="1" t="s">
        <v>3177</v>
      </c>
      <c r="Y707" s="1" t="s">
        <v>68</v>
      </c>
      <c r="Z707" s="1">
        <v>10</v>
      </c>
      <c r="AA707" s="1" t="s">
        <v>3178</v>
      </c>
      <c r="AB707" s="1" t="s">
        <v>3179</v>
      </c>
      <c r="AC707" s="1" t="s">
        <v>3180</v>
      </c>
      <c r="AD707" s="1">
        <v>0</v>
      </c>
    </row>
    <row r="708" spans="1:30" ht="25" customHeight="1">
      <c r="A708" s="1">
        <v>706</v>
      </c>
      <c r="B708" s="4" t="s">
        <v>0</v>
      </c>
      <c r="C708" s="11">
        <v>37</v>
      </c>
      <c r="D708" s="1">
        <v>7</v>
      </c>
      <c r="E708" s="1">
        <v>120</v>
      </c>
      <c r="F708" s="1">
        <v>7</v>
      </c>
      <c r="G708" s="1">
        <v>3</v>
      </c>
      <c r="H708" s="1" t="s">
        <v>324</v>
      </c>
      <c r="I708" s="1">
        <v>1</v>
      </c>
      <c r="K708" s="1" t="s">
        <v>164</v>
      </c>
      <c r="L708" s="1">
        <v>1</v>
      </c>
      <c r="M708" s="1" t="s">
        <v>3492</v>
      </c>
      <c r="N708" s="1" t="s">
        <v>3528</v>
      </c>
      <c r="O708" s="1" t="s">
        <v>3641</v>
      </c>
      <c r="P708" s="1">
        <v>7</v>
      </c>
      <c r="Q708" s="1" t="s">
        <v>3181</v>
      </c>
      <c r="R708" s="1" t="s">
        <v>77</v>
      </c>
      <c r="S708" s="1" t="s">
        <v>30</v>
      </c>
      <c r="T708" s="1" t="s">
        <v>54</v>
      </c>
      <c r="U708" s="3">
        <v>6</v>
      </c>
      <c r="V708" s="3">
        <v>2</v>
      </c>
      <c r="W708" s="1">
        <v>8</v>
      </c>
      <c r="X708" s="1" t="s">
        <v>3182</v>
      </c>
      <c r="Y708" s="1" t="s">
        <v>58</v>
      </c>
      <c r="Z708" s="1">
        <v>10</v>
      </c>
      <c r="AA708" s="1" t="s">
        <v>3183</v>
      </c>
      <c r="AB708" s="1" t="s">
        <v>3184</v>
      </c>
      <c r="AC708" s="1" t="s">
        <v>107</v>
      </c>
      <c r="AD708" s="1">
        <v>1</v>
      </c>
    </row>
    <row r="709" spans="1:30" ht="25" customHeight="1">
      <c r="A709" s="1">
        <v>707</v>
      </c>
      <c r="B709" s="4" t="s">
        <v>3755</v>
      </c>
      <c r="C709" s="11">
        <v>25</v>
      </c>
      <c r="D709" s="1">
        <v>4</v>
      </c>
      <c r="E709" s="1">
        <v>0</v>
      </c>
      <c r="F709" s="1">
        <v>9</v>
      </c>
      <c r="G709" s="1">
        <v>15</v>
      </c>
      <c r="H709" s="1" t="s">
        <v>178</v>
      </c>
      <c r="I709" s="1">
        <v>0</v>
      </c>
      <c r="J709" s="1" t="s">
        <v>48</v>
      </c>
      <c r="K709" s="1" t="s">
        <v>3432</v>
      </c>
      <c r="L709" s="1">
        <v>1</v>
      </c>
      <c r="M709" s="1" t="s">
        <v>3495</v>
      </c>
      <c r="N709" s="1" t="s">
        <v>3528</v>
      </c>
      <c r="O709" s="1" t="s">
        <v>3586</v>
      </c>
      <c r="P709" s="1">
        <v>2</v>
      </c>
      <c r="Q709" s="1" t="s">
        <v>2105</v>
      </c>
      <c r="R709" s="1" t="s">
        <v>53</v>
      </c>
      <c r="S709" s="1" t="s">
        <v>28</v>
      </c>
      <c r="T709" s="1" t="s">
        <v>151</v>
      </c>
      <c r="U709" s="3">
        <v>6</v>
      </c>
      <c r="V709" s="3">
        <v>5</v>
      </c>
      <c r="W709" s="1">
        <v>10</v>
      </c>
      <c r="X709" s="1" t="s">
        <v>3185</v>
      </c>
      <c r="Y709" s="1" t="s">
        <v>68</v>
      </c>
      <c r="Z709" s="1">
        <v>10</v>
      </c>
      <c r="AA709" s="1" t="s">
        <v>3186</v>
      </c>
      <c r="AB709" s="1" t="s">
        <v>3187</v>
      </c>
      <c r="AC709" s="1" t="s">
        <v>3188</v>
      </c>
      <c r="AD709" s="1">
        <v>1</v>
      </c>
    </row>
    <row r="710" spans="1:30" ht="25" customHeight="1">
      <c r="A710" s="1">
        <v>708</v>
      </c>
      <c r="B710" s="4" t="s">
        <v>4</v>
      </c>
      <c r="C710" s="11">
        <v>52</v>
      </c>
      <c r="D710" s="1">
        <v>7</v>
      </c>
      <c r="E710" s="1">
        <v>2</v>
      </c>
      <c r="F710" s="1">
        <v>3</v>
      </c>
      <c r="G710" s="1">
        <v>15</v>
      </c>
      <c r="H710" s="1" t="s">
        <v>292</v>
      </c>
      <c r="I710" s="1">
        <v>0</v>
      </c>
      <c r="J710" s="1" t="s">
        <v>3779</v>
      </c>
      <c r="K710" s="1" t="s">
        <v>3431</v>
      </c>
      <c r="L710" s="1">
        <v>1</v>
      </c>
      <c r="M710" s="1" t="s">
        <v>3504</v>
      </c>
      <c r="N710" s="1" t="s">
        <v>3531</v>
      </c>
      <c r="O710" s="1" t="s">
        <v>3663</v>
      </c>
      <c r="P710" s="1">
        <v>25</v>
      </c>
      <c r="Q710" s="1" t="s">
        <v>3190</v>
      </c>
      <c r="R710" s="1" t="s">
        <v>53</v>
      </c>
      <c r="S710" s="1" t="s">
        <v>27</v>
      </c>
      <c r="T710" s="1" t="s">
        <v>78</v>
      </c>
      <c r="U710" s="3">
        <v>4</v>
      </c>
      <c r="V710" s="3">
        <v>3</v>
      </c>
      <c r="W710" s="1">
        <v>6</v>
      </c>
      <c r="X710" s="1" t="s">
        <v>3191</v>
      </c>
      <c r="Y710" s="1" t="s">
        <v>58</v>
      </c>
      <c r="Z710" s="1">
        <v>8</v>
      </c>
      <c r="AA710" s="1" t="s">
        <v>3192</v>
      </c>
      <c r="AB710" s="1" t="s">
        <v>3193</v>
      </c>
      <c r="AD710" s="1">
        <v>0</v>
      </c>
    </row>
    <row r="711" spans="1:30" ht="25" customHeight="1">
      <c r="A711" s="1">
        <v>709</v>
      </c>
      <c r="B711" s="4" t="s">
        <v>0</v>
      </c>
      <c r="C711" s="11">
        <v>33</v>
      </c>
      <c r="D711" s="1">
        <v>6</v>
      </c>
      <c r="E711" s="1">
        <v>30</v>
      </c>
      <c r="F711" s="1">
        <v>6</v>
      </c>
      <c r="G711" s="1">
        <v>30</v>
      </c>
      <c r="H711" s="1" t="s">
        <v>124</v>
      </c>
      <c r="I711" s="1">
        <v>1</v>
      </c>
      <c r="K711" s="1" t="s">
        <v>164</v>
      </c>
      <c r="L711" s="1">
        <v>1</v>
      </c>
      <c r="M711" s="1" t="s">
        <v>3494</v>
      </c>
      <c r="N711" s="1" t="s">
        <v>3531</v>
      </c>
      <c r="O711" s="1" t="s">
        <v>3664</v>
      </c>
      <c r="P711" s="1">
        <v>5</v>
      </c>
      <c r="Q711" s="1" t="s">
        <v>3195</v>
      </c>
      <c r="R711" s="1" t="s">
        <v>352</v>
      </c>
      <c r="S711" s="1" t="s">
        <v>27</v>
      </c>
      <c r="T711" s="1" t="s">
        <v>78</v>
      </c>
      <c r="U711" s="3">
        <v>4</v>
      </c>
      <c r="V711" s="3">
        <v>4</v>
      </c>
      <c r="W711" s="1">
        <v>20</v>
      </c>
      <c r="X711" s="1" t="s">
        <v>3196</v>
      </c>
      <c r="Y711" s="1" t="s">
        <v>58</v>
      </c>
      <c r="Z711" s="1">
        <v>9</v>
      </c>
      <c r="AA711" s="1" t="s">
        <v>3197</v>
      </c>
      <c r="AB711" s="1" t="s">
        <v>3198</v>
      </c>
      <c r="AC711" s="1" t="s">
        <v>3199</v>
      </c>
      <c r="AD711" s="1">
        <v>1</v>
      </c>
    </row>
    <row r="712" spans="1:30" ht="25" customHeight="1">
      <c r="A712" s="1">
        <v>710</v>
      </c>
      <c r="B712" s="4" t="s">
        <v>0</v>
      </c>
      <c r="C712" s="11">
        <v>33</v>
      </c>
      <c r="D712" s="1">
        <v>7</v>
      </c>
      <c r="E712" s="1">
        <v>0</v>
      </c>
      <c r="F712" s="1">
        <v>14</v>
      </c>
      <c r="G712" s="1">
        <v>1</v>
      </c>
      <c r="H712" s="1" t="s">
        <v>214</v>
      </c>
      <c r="I712" s="1">
        <v>0</v>
      </c>
      <c r="K712" s="1" t="s">
        <v>3433</v>
      </c>
      <c r="L712" s="1">
        <v>0</v>
      </c>
      <c r="M712" s="1" t="s">
        <v>164</v>
      </c>
      <c r="N712" s="1" t="s">
        <v>164</v>
      </c>
      <c r="O712" s="1" t="s">
        <v>164</v>
      </c>
      <c r="R712" s="1" t="s">
        <v>77</v>
      </c>
      <c r="S712" s="1" t="s">
        <v>27</v>
      </c>
      <c r="T712" s="1" t="s">
        <v>66</v>
      </c>
      <c r="U712" s="3">
        <v>6</v>
      </c>
      <c r="V712" s="3">
        <v>6</v>
      </c>
      <c r="W712" s="1">
        <v>8</v>
      </c>
      <c r="X712" s="1" t="s">
        <v>3201</v>
      </c>
      <c r="Y712" s="1" t="s">
        <v>68</v>
      </c>
      <c r="Z712" s="1">
        <v>5</v>
      </c>
      <c r="AA712" s="1" t="s">
        <v>3202</v>
      </c>
      <c r="AC712" s="1" t="s">
        <v>3203</v>
      </c>
    </row>
    <row r="713" spans="1:30" ht="25" customHeight="1">
      <c r="A713" s="1">
        <v>677</v>
      </c>
      <c r="B713" s="4" t="s">
        <v>0</v>
      </c>
      <c r="C713" s="11">
        <v>37</v>
      </c>
      <c r="D713" s="1">
        <v>8</v>
      </c>
      <c r="E713" s="1">
        <v>2</v>
      </c>
      <c r="F713" s="1">
        <v>8</v>
      </c>
      <c r="G713" s="1">
        <v>1</v>
      </c>
      <c r="H713" s="1" t="s">
        <v>71</v>
      </c>
      <c r="I713" s="1">
        <v>0</v>
      </c>
      <c r="J713" s="1" t="s">
        <v>62</v>
      </c>
      <c r="K713" s="1" t="s">
        <v>3430</v>
      </c>
      <c r="L713" s="1">
        <v>1</v>
      </c>
      <c r="M713" s="1" t="s">
        <v>3493</v>
      </c>
      <c r="N713" s="1" t="s">
        <v>3528</v>
      </c>
      <c r="O713" s="1" t="s">
        <v>3584</v>
      </c>
      <c r="P713" s="1">
        <v>2</v>
      </c>
      <c r="Q713" s="1" t="s">
        <v>3058</v>
      </c>
      <c r="R713" s="1" t="s">
        <v>77</v>
      </c>
      <c r="S713" s="1" t="s">
        <v>30</v>
      </c>
      <c r="T713" s="1" t="s">
        <v>54</v>
      </c>
      <c r="U713" s="3">
        <v>6</v>
      </c>
      <c r="V713" s="3">
        <v>3</v>
      </c>
      <c r="W713" s="1">
        <v>3</v>
      </c>
      <c r="X713" s="1" t="s">
        <v>3059</v>
      </c>
      <c r="Y713" s="1" t="s">
        <v>68</v>
      </c>
      <c r="Z713" s="1">
        <v>8</v>
      </c>
      <c r="AA713" s="1" t="s">
        <v>3060</v>
      </c>
      <c r="AB713" s="1" t="s">
        <v>3061</v>
      </c>
      <c r="AC713" s="1" t="s">
        <v>3062</v>
      </c>
      <c r="AD713" s="1">
        <v>0</v>
      </c>
    </row>
    <row r="714" spans="1:30" ht="25" customHeight="1">
      <c r="A714" s="1">
        <v>682</v>
      </c>
      <c r="B714" s="4" t="s">
        <v>3757</v>
      </c>
      <c r="C714" s="11">
        <v>23</v>
      </c>
      <c r="D714" s="1">
        <v>10</v>
      </c>
      <c r="E714" s="1">
        <v>20</v>
      </c>
      <c r="F714" s="1">
        <v>10</v>
      </c>
      <c r="G714" s="1">
        <v>10</v>
      </c>
      <c r="H714" s="1" t="s">
        <v>71</v>
      </c>
      <c r="I714" s="1">
        <v>1</v>
      </c>
      <c r="K714" s="1" t="s">
        <v>164</v>
      </c>
      <c r="L714" s="1">
        <v>0</v>
      </c>
      <c r="M714" s="1" t="s">
        <v>164</v>
      </c>
      <c r="N714" s="1" t="s">
        <v>164</v>
      </c>
      <c r="O714" s="1" t="s">
        <v>164</v>
      </c>
      <c r="R714" s="1" t="s">
        <v>150</v>
      </c>
      <c r="S714" s="1" t="s">
        <v>30</v>
      </c>
      <c r="T714" s="1" t="s">
        <v>54</v>
      </c>
      <c r="U714" s="3">
        <v>6</v>
      </c>
      <c r="V714" s="3">
        <v>6</v>
      </c>
      <c r="W714" s="1">
        <v>30</v>
      </c>
      <c r="X714" s="1" t="s">
        <v>3079</v>
      </c>
      <c r="Y714" s="1" t="s">
        <v>3080</v>
      </c>
      <c r="Z714" s="1">
        <v>10</v>
      </c>
      <c r="AA714" s="1" t="s">
        <v>3081</v>
      </c>
      <c r="AB714" s="1" t="s">
        <v>3082</v>
      </c>
      <c r="AC714" s="1" t="s">
        <v>3083</v>
      </c>
      <c r="AD714" s="1">
        <v>1</v>
      </c>
    </row>
    <row r="715" spans="1:30" ht="25" customHeight="1">
      <c r="A715" s="1">
        <v>713</v>
      </c>
      <c r="B715" s="4" t="s">
        <v>3761</v>
      </c>
      <c r="C715" s="11">
        <v>31</v>
      </c>
      <c r="D715" s="1">
        <v>8</v>
      </c>
      <c r="E715" s="1">
        <v>30</v>
      </c>
      <c r="F715" s="1">
        <v>5</v>
      </c>
      <c r="G715" s="1">
        <v>30</v>
      </c>
      <c r="H715" s="1" t="s">
        <v>178</v>
      </c>
      <c r="I715" s="1">
        <v>0</v>
      </c>
      <c r="J715" s="1" t="s">
        <v>91</v>
      </c>
      <c r="K715" s="1" t="s">
        <v>3486</v>
      </c>
      <c r="L715" s="1">
        <v>1</v>
      </c>
      <c r="M715" s="1" t="s">
        <v>3507</v>
      </c>
      <c r="N715" s="1" t="s">
        <v>3527</v>
      </c>
      <c r="O715" s="1" t="s">
        <v>3665</v>
      </c>
      <c r="P715" s="1">
        <v>5</v>
      </c>
      <c r="Q715" s="1" t="s">
        <v>3210</v>
      </c>
      <c r="R715" s="1" t="s">
        <v>53</v>
      </c>
      <c r="S715" s="1" t="s">
        <v>3736</v>
      </c>
      <c r="T715" s="1" t="s">
        <v>66</v>
      </c>
      <c r="U715" s="3">
        <v>5</v>
      </c>
      <c r="V715" s="3">
        <v>8</v>
      </c>
      <c r="W715" s="1">
        <v>10</v>
      </c>
      <c r="X715" s="1" t="s">
        <v>3212</v>
      </c>
      <c r="Y715" s="1" t="s">
        <v>68</v>
      </c>
      <c r="Z715" s="1">
        <v>10</v>
      </c>
      <c r="AA715" s="1" t="s">
        <v>3213</v>
      </c>
      <c r="AD715" s="1">
        <v>1</v>
      </c>
    </row>
    <row r="716" spans="1:30" ht="25" customHeight="1">
      <c r="A716" s="1">
        <v>683</v>
      </c>
      <c r="B716" s="4" t="s">
        <v>3</v>
      </c>
      <c r="C716" s="11">
        <v>46</v>
      </c>
      <c r="D716" s="1">
        <v>5</v>
      </c>
      <c r="E716" s="1">
        <v>120</v>
      </c>
      <c r="F716" s="1">
        <v>12</v>
      </c>
      <c r="G716" s="1">
        <v>60</v>
      </c>
      <c r="H716" s="1" t="s">
        <v>71</v>
      </c>
      <c r="I716" s="1">
        <v>0</v>
      </c>
      <c r="K716" s="1" t="s">
        <v>3432</v>
      </c>
      <c r="L716" s="1">
        <v>1</v>
      </c>
      <c r="M716" s="1" t="s">
        <v>3502</v>
      </c>
      <c r="N716" s="1" t="s">
        <v>3531</v>
      </c>
      <c r="O716" s="1" t="s">
        <v>3602</v>
      </c>
      <c r="P716" s="1">
        <v>15</v>
      </c>
      <c r="R716" s="1" t="s">
        <v>77</v>
      </c>
      <c r="S716" s="1" t="s">
        <v>30</v>
      </c>
      <c r="T716" s="1" t="s">
        <v>151</v>
      </c>
      <c r="U716" s="3">
        <v>6</v>
      </c>
      <c r="V716" s="3">
        <v>6</v>
      </c>
      <c r="W716" s="1">
        <v>15</v>
      </c>
      <c r="X716" s="1" t="s">
        <v>69</v>
      </c>
      <c r="Y716" s="1" t="s">
        <v>68</v>
      </c>
      <c r="Z716" s="1">
        <v>5</v>
      </c>
      <c r="AA716" s="1" t="s">
        <v>3084</v>
      </c>
      <c r="AB716" s="1" t="s">
        <v>33</v>
      </c>
      <c r="AC716" s="1" t="s">
        <v>33</v>
      </c>
      <c r="AD716" s="1">
        <v>0</v>
      </c>
    </row>
    <row r="717" spans="1:30" ht="25" customHeight="1">
      <c r="A717" s="1">
        <v>715</v>
      </c>
      <c r="B717" s="4" t="s">
        <v>1</v>
      </c>
      <c r="C717" s="11">
        <v>26</v>
      </c>
      <c r="D717" s="1">
        <v>8</v>
      </c>
      <c r="E717" s="1">
        <v>15</v>
      </c>
      <c r="F717" s="1">
        <v>9</v>
      </c>
      <c r="G717" s="1">
        <v>12</v>
      </c>
      <c r="H717" s="1" t="s">
        <v>214</v>
      </c>
      <c r="I717" s="1">
        <v>1</v>
      </c>
      <c r="K717" s="1" t="s">
        <v>164</v>
      </c>
      <c r="L717" s="1">
        <v>0</v>
      </c>
      <c r="M717" s="1" t="s">
        <v>164</v>
      </c>
      <c r="N717" s="1" t="s">
        <v>164</v>
      </c>
      <c r="O717" s="1" t="s">
        <v>164</v>
      </c>
      <c r="R717" s="1" t="s">
        <v>53</v>
      </c>
      <c r="S717" s="1" t="s">
        <v>28</v>
      </c>
      <c r="T717" s="1" t="s">
        <v>66</v>
      </c>
      <c r="U717" s="3">
        <v>10</v>
      </c>
      <c r="V717" s="3">
        <v>10</v>
      </c>
      <c r="W717" s="1">
        <v>30</v>
      </c>
      <c r="X717" s="2" t="s">
        <v>3218</v>
      </c>
      <c r="Y717" s="1" t="s">
        <v>58</v>
      </c>
      <c r="Z717" s="1">
        <v>10</v>
      </c>
      <c r="AA717" s="1" t="s">
        <v>3219</v>
      </c>
      <c r="AC717" s="1" t="s">
        <v>3220</v>
      </c>
      <c r="AD717" s="1">
        <v>1</v>
      </c>
    </row>
    <row r="718" spans="1:30" ht="25" customHeight="1">
      <c r="A718" s="1">
        <v>716</v>
      </c>
      <c r="B718" s="4" t="s">
        <v>3756</v>
      </c>
      <c r="C718" s="11">
        <v>39</v>
      </c>
      <c r="D718" s="1">
        <v>7</v>
      </c>
      <c r="E718" s="1">
        <v>40</v>
      </c>
      <c r="F718" s="1">
        <v>10</v>
      </c>
      <c r="G718" s="1">
        <v>0</v>
      </c>
      <c r="H718" s="1" t="s">
        <v>95</v>
      </c>
      <c r="I718" s="1">
        <v>0</v>
      </c>
      <c r="J718" s="1" t="s">
        <v>62</v>
      </c>
      <c r="K718" s="1" t="s">
        <v>3431</v>
      </c>
      <c r="L718" s="1">
        <v>1</v>
      </c>
      <c r="M718" s="1" t="s">
        <v>3505</v>
      </c>
      <c r="N718" s="1" t="s">
        <v>3531</v>
      </c>
      <c r="O718" s="1" t="s">
        <v>3584</v>
      </c>
      <c r="P718" s="1">
        <v>6</v>
      </c>
      <c r="Q718" s="1" t="s">
        <v>3221</v>
      </c>
      <c r="R718" s="1" t="s">
        <v>65</v>
      </c>
      <c r="S718" s="1" t="s">
        <v>28</v>
      </c>
      <c r="T718" s="1" t="s">
        <v>151</v>
      </c>
      <c r="U718" s="3">
        <v>5</v>
      </c>
      <c r="V718" s="3">
        <v>5</v>
      </c>
      <c r="W718" s="1">
        <v>4</v>
      </c>
      <c r="X718" s="1" t="s">
        <v>3222</v>
      </c>
      <c r="Y718" s="1" t="s">
        <v>58</v>
      </c>
      <c r="Z718" s="1">
        <v>8</v>
      </c>
      <c r="AA718" s="1" t="s">
        <v>3223</v>
      </c>
      <c r="AD718" s="1">
        <v>1</v>
      </c>
    </row>
    <row r="719" spans="1:30" ht="25" customHeight="1">
      <c r="A719" s="1">
        <v>717</v>
      </c>
      <c r="B719" s="4" t="s">
        <v>0</v>
      </c>
      <c r="C719" s="11">
        <v>32</v>
      </c>
      <c r="D719" s="1">
        <v>10</v>
      </c>
      <c r="E719" s="1">
        <v>60</v>
      </c>
      <c r="F719" s="1">
        <v>8</v>
      </c>
      <c r="G719" s="1">
        <v>10</v>
      </c>
      <c r="H719" s="1" t="s">
        <v>112</v>
      </c>
      <c r="I719" s="1">
        <v>0</v>
      </c>
      <c r="J719" s="1" t="s">
        <v>3779</v>
      </c>
      <c r="K719" s="1" t="s">
        <v>3432</v>
      </c>
      <c r="L719" s="1">
        <v>0</v>
      </c>
      <c r="M719" s="1" t="s">
        <v>164</v>
      </c>
      <c r="N719" s="1" t="s">
        <v>164</v>
      </c>
      <c r="O719" s="1" t="s">
        <v>164</v>
      </c>
      <c r="R719" s="1" t="s">
        <v>77</v>
      </c>
      <c r="S719" s="1" t="s">
        <v>3737</v>
      </c>
      <c r="T719" s="1" t="s">
        <v>54</v>
      </c>
      <c r="U719" s="3">
        <v>4</v>
      </c>
      <c r="V719" s="3">
        <v>4</v>
      </c>
      <c r="W719" s="1">
        <v>6</v>
      </c>
      <c r="X719" s="1" t="s">
        <v>3224</v>
      </c>
      <c r="Y719" s="1" t="s">
        <v>58</v>
      </c>
      <c r="Z719" s="1">
        <v>10</v>
      </c>
      <c r="AA719" s="1" t="s">
        <v>3225</v>
      </c>
      <c r="AB719" s="1" t="s">
        <v>3226</v>
      </c>
      <c r="AC719" s="1" t="s">
        <v>3227</v>
      </c>
      <c r="AD719" s="1">
        <v>1</v>
      </c>
    </row>
    <row r="720" spans="1:30" ht="25" customHeight="1">
      <c r="A720" s="1">
        <v>718</v>
      </c>
      <c r="B720" s="4" t="s">
        <v>3747</v>
      </c>
      <c r="C720" s="11">
        <v>30</v>
      </c>
      <c r="D720" s="1">
        <v>4</v>
      </c>
      <c r="E720" s="1">
        <v>30</v>
      </c>
      <c r="F720" s="1">
        <v>18</v>
      </c>
      <c r="G720" s="1">
        <v>24</v>
      </c>
      <c r="H720" s="1" t="s">
        <v>292</v>
      </c>
      <c r="I720" s="1">
        <v>1</v>
      </c>
      <c r="K720" s="1" t="s">
        <v>164</v>
      </c>
      <c r="L720" s="1">
        <v>1</v>
      </c>
      <c r="M720" s="1" t="s">
        <v>3496</v>
      </c>
      <c r="N720" s="1" t="s">
        <v>3528</v>
      </c>
      <c r="O720" s="1" t="s">
        <v>3586</v>
      </c>
      <c r="P720" s="1">
        <v>5</v>
      </c>
      <c r="Q720" s="1" t="s">
        <v>3228</v>
      </c>
      <c r="R720" s="1" t="s">
        <v>53</v>
      </c>
      <c r="S720" s="1" t="s">
        <v>30</v>
      </c>
      <c r="T720" s="1" t="s">
        <v>54</v>
      </c>
      <c r="U720" s="3">
        <v>10</v>
      </c>
      <c r="V720" s="3">
        <v>6</v>
      </c>
      <c r="W720" s="1">
        <v>72</v>
      </c>
      <c r="X720" s="1" t="s">
        <v>3229</v>
      </c>
      <c r="Y720" s="1" t="s">
        <v>68</v>
      </c>
      <c r="Z720" s="1">
        <v>10</v>
      </c>
      <c r="AA720" s="1" t="s">
        <v>3230</v>
      </c>
      <c r="AB720" s="1" t="s">
        <v>3231</v>
      </c>
      <c r="AC720" s="1" t="s">
        <v>3232</v>
      </c>
      <c r="AD720" s="1">
        <v>1</v>
      </c>
    </row>
    <row r="721" spans="1:30" ht="25" customHeight="1">
      <c r="A721" s="1">
        <v>719</v>
      </c>
      <c r="B721" s="4" t="s">
        <v>3751</v>
      </c>
      <c r="C721" s="11">
        <v>36</v>
      </c>
      <c r="D721" s="1">
        <v>6</v>
      </c>
      <c r="E721" s="1">
        <v>135</v>
      </c>
      <c r="F721" s="1">
        <v>7</v>
      </c>
      <c r="G721" s="1">
        <v>40</v>
      </c>
      <c r="H721" s="1" t="s">
        <v>112</v>
      </c>
      <c r="I721" s="1">
        <v>1</v>
      </c>
      <c r="K721" s="1" t="s">
        <v>164</v>
      </c>
      <c r="L721" s="1">
        <v>1</v>
      </c>
      <c r="M721" s="1" t="s">
        <v>3489</v>
      </c>
      <c r="N721" s="1" t="s">
        <v>3531</v>
      </c>
      <c r="O721" s="1" t="s">
        <v>3595</v>
      </c>
      <c r="P721" s="1">
        <v>5</v>
      </c>
      <c r="Q721" s="1" t="s">
        <v>3233</v>
      </c>
      <c r="R721" s="1" t="s">
        <v>77</v>
      </c>
      <c r="S721" s="1" t="s">
        <v>29</v>
      </c>
      <c r="T721" s="1" t="s">
        <v>66</v>
      </c>
      <c r="U721" s="3">
        <v>4</v>
      </c>
      <c r="V721" s="3">
        <v>5</v>
      </c>
      <c r="W721" s="1">
        <v>25</v>
      </c>
      <c r="X721" s="1" t="s">
        <v>3234</v>
      </c>
      <c r="Y721" s="1" t="s">
        <v>68</v>
      </c>
      <c r="Z721" s="1">
        <v>8</v>
      </c>
      <c r="AA721" s="1" t="s">
        <v>3235</v>
      </c>
      <c r="AD721" s="1">
        <v>0</v>
      </c>
    </row>
    <row r="722" spans="1:30" ht="25" customHeight="1">
      <c r="A722" s="1">
        <v>720</v>
      </c>
      <c r="B722" s="4" t="s">
        <v>0</v>
      </c>
      <c r="C722" s="11">
        <v>39</v>
      </c>
      <c r="D722" s="1">
        <v>8</v>
      </c>
      <c r="E722" s="1">
        <v>0</v>
      </c>
      <c r="F722" s="1">
        <v>8</v>
      </c>
      <c r="G722" s="1">
        <v>15</v>
      </c>
      <c r="H722" s="1" t="s">
        <v>47</v>
      </c>
      <c r="I722" s="1">
        <v>1</v>
      </c>
      <c r="K722" s="1" t="s">
        <v>164</v>
      </c>
      <c r="L722" s="1">
        <v>0</v>
      </c>
      <c r="M722" s="1" t="s">
        <v>164</v>
      </c>
      <c r="N722" s="1" t="s">
        <v>164</v>
      </c>
      <c r="O722" s="1" t="s">
        <v>164</v>
      </c>
      <c r="R722" s="1" t="s">
        <v>53</v>
      </c>
      <c r="S722" s="1" t="s">
        <v>30</v>
      </c>
      <c r="T722" s="1" t="s">
        <v>54</v>
      </c>
      <c r="U722" s="3">
        <v>6</v>
      </c>
      <c r="V722" s="3">
        <v>6</v>
      </c>
      <c r="W722" s="1">
        <v>10</v>
      </c>
      <c r="X722" s="1" t="s">
        <v>3236</v>
      </c>
      <c r="Y722" s="1" t="s">
        <v>371</v>
      </c>
      <c r="Z722" s="1">
        <v>8</v>
      </c>
      <c r="AA722" s="1" t="s">
        <v>3237</v>
      </c>
      <c r="AB722" s="1" t="s">
        <v>3238</v>
      </c>
      <c r="AC722" s="1" t="s">
        <v>3239</v>
      </c>
      <c r="AD722" s="1">
        <v>1</v>
      </c>
    </row>
    <row r="723" spans="1:30" ht="25" customHeight="1">
      <c r="A723" s="1">
        <v>721</v>
      </c>
      <c r="B723" s="4" t="s">
        <v>0</v>
      </c>
      <c r="C723" s="11">
        <v>37</v>
      </c>
      <c r="D723" s="1">
        <v>8</v>
      </c>
      <c r="E723" s="1">
        <v>90</v>
      </c>
      <c r="F723" s="1">
        <v>15</v>
      </c>
      <c r="G723" s="1">
        <v>10</v>
      </c>
      <c r="H723" s="1" t="s">
        <v>47</v>
      </c>
      <c r="I723" s="1">
        <v>0</v>
      </c>
      <c r="J723" s="1" t="s">
        <v>62</v>
      </c>
      <c r="K723" s="1" t="s">
        <v>3487</v>
      </c>
      <c r="L723" s="1">
        <v>1</v>
      </c>
      <c r="M723" s="1" t="s">
        <v>3499</v>
      </c>
      <c r="N723" s="1" t="s">
        <v>3528</v>
      </c>
      <c r="O723" s="1" t="s">
        <v>3586</v>
      </c>
      <c r="P723" s="1">
        <v>2</v>
      </c>
      <c r="Q723" s="1" t="s">
        <v>3241</v>
      </c>
      <c r="R723" s="1" t="s">
        <v>53</v>
      </c>
      <c r="S723" s="1" t="s">
        <v>28</v>
      </c>
      <c r="T723" s="1" t="s">
        <v>78</v>
      </c>
      <c r="U723" s="3">
        <v>6</v>
      </c>
      <c r="V723" s="3">
        <v>6</v>
      </c>
      <c r="W723" s="1">
        <v>15</v>
      </c>
      <c r="X723" s="1" t="s">
        <v>3242</v>
      </c>
      <c r="Y723" s="1" t="s">
        <v>68</v>
      </c>
      <c r="Z723" s="1">
        <v>4</v>
      </c>
      <c r="AA723" s="1" t="s">
        <v>3243</v>
      </c>
      <c r="AB723" s="1" t="s">
        <v>3244</v>
      </c>
      <c r="AC723" s="1" t="s">
        <v>3245</v>
      </c>
      <c r="AD723" s="1">
        <v>1</v>
      </c>
    </row>
    <row r="724" spans="1:30" ht="25" customHeight="1">
      <c r="A724" s="1">
        <v>722</v>
      </c>
      <c r="B724" s="4" t="s">
        <v>3753</v>
      </c>
      <c r="C724" s="11">
        <v>30</v>
      </c>
      <c r="D724" s="1">
        <v>8</v>
      </c>
      <c r="E724" s="1">
        <v>120</v>
      </c>
      <c r="F724" s="1">
        <v>8</v>
      </c>
      <c r="G724" s="1">
        <v>1</v>
      </c>
      <c r="H724" s="1" t="s">
        <v>124</v>
      </c>
      <c r="I724" s="1">
        <v>0</v>
      </c>
      <c r="J724" s="1" t="s">
        <v>62</v>
      </c>
      <c r="K724" s="1" t="s">
        <v>3432</v>
      </c>
      <c r="L724" s="1">
        <v>0</v>
      </c>
      <c r="M724" s="1" t="s">
        <v>164</v>
      </c>
      <c r="N724" s="1" t="s">
        <v>164</v>
      </c>
      <c r="O724" s="1" t="s">
        <v>164</v>
      </c>
      <c r="R724" s="1" t="s">
        <v>53</v>
      </c>
      <c r="S724" s="1" t="s">
        <v>26</v>
      </c>
      <c r="T724" s="1" t="s">
        <v>66</v>
      </c>
      <c r="U724" s="3">
        <v>15</v>
      </c>
      <c r="V724" s="3">
        <v>20</v>
      </c>
      <c r="W724" s="1">
        <v>80</v>
      </c>
      <c r="X724" s="1" t="s">
        <v>3246</v>
      </c>
      <c r="Y724" s="1" t="s">
        <v>58</v>
      </c>
      <c r="Z724" s="1">
        <v>7</v>
      </c>
      <c r="AA724" s="1" t="s">
        <v>3247</v>
      </c>
      <c r="AB724" s="1" t="s">
        <v>988</v>
      </c>
      <c r="AC724" s="1" t="s">
        <v>988</v>
      </c>
      <c r="AD724" s="1">
        <v>0</v>
      </c>
    </row>
    <row r="725" spans="1:30" ht="25" customHeight="1">
      <c r="A725" s="1">
        <v>693</v>
      </c>
      <c r="B725" s="4" t="s">
        <v>3750</v>
      </c>
      <c r="C725" s="11">
        <v>55</v>
      </c>
      <c r="D725" s="1">
        <v>7</v>
      </c>
      <c r="E725" s="1">
        <v>50</v>
      </c>
      <c r="F725" s="1">
        <v>8</v>
      </c>
      <c r="G725" s="1">
        <v>5</v>
      </c>
      <c r="H725" s="1" t="s">
        <v>71</v>
      </c>
      <c r="I725" s="1">
        <v>1</v>
      </c>
      <c r="K725" s="1" t="s">
        <v>164</v>
      </c>
      <c r="L725" s="1">
        <v>1</v>
      </c>
      <c r="M725" s="1" t="s">
        <v>3504</v>
      </c>
      <c r="N725" s="1" t="s">
        <v>3531</v>
      </c>
      <c r="O725" s="1" t="s">
        <v>3641</v>
      </c>
      <c r="P725" s="1">
        <v>30</v>
      </c>
      <c r="Q725" s="1" t="s">
        <v>3121</v>
      </c>
      <c r="R725" s="1" t="s">
        <v>53</v>
      </c>
      <c r="S725" s="1" t="s">
        <v>30</v>
      </c>
      <c r="T725" s="1" t="s">
        <v>66</v>
      </c>
      <c r="U725" s="3">
        <v>6</v>
      </c>
      <c r="V725" s="3">
        <v>6</v>
      </c>
      <c r="W725" s="1">
        <v>20</v>
      </c>
      <c r="X725" s="1" t="s">
        <v>3122</v>
      </c>
      <c r="Y725" s="1" t="s">
        <v>3123</v>
      </c>
      <c r="Z725" s="1">
        <v>7</v>
      </c>
      <c r="AA725" s="1" t="s">
        <v>3124</v>
      </c>
      <c r="AB725" s="1" t="s">
        <v>3125</v>
      </c>
      <c r="AD725" s="1">
        <v>0</v>
      </c>
    </row>
    <row r="726" spans="1:30" ht="25" customHeight="1">
      <c r="A726" s="1">
        <v>712</v>
      </c>
      <c r="B726" s="4" t="s">
        <v>4</v>
      </c>
      <c r="C726" s="11">
        <v>25</v>
      </c>
      <c r="D726" s="1">
        <v>8</v>
      </c>
      <c r="E726" s="1">
        <v>0</v>
      </c>
      <c r="F726" s="1">
        <v>12</v>
      </c>
      <c r="G726" s="1">
        <v>20</v>
      </c>
      <c r="H726" s="1" t="s">
        <v>71</v>
      </c>
      <c r="I726" s="1">
        <v>0</v>
      </c>
      <c r="J726" s="1" t="s">
        <v>62</v>
      </c>
      <c r="K726" s="1" t="s">
        <v>3431</v>
      </c>
      <c r="L726" s="1">
        <v>0</v>
      </c>
      <c r="M726" s="1" t="s">
        <v>164</v>
      </c>
      <c r="N726" s="1" t="s">
        <v>164</v>
      </c>
      <c r="O726" s="1" t="s">
        <v>164</v>
      </c>
      <c r="R726" s="1" t="s">
        <v>53</v>
      </c>
      <c r="S726" s="1" t="s">
        <v>30</v>
      </c>
      <c r="T726" s="1" t="s">
        <v>78</v>
      </c>
      <c r="U726" s="3">
        <v>6</v>
      </c>
      <c r="V726" s="3">
        <v>6</v>
      </c>
      <c r="W726" s="1">
        <v>4</v>
      </c>
      <c r="X726" s="1" t="s">
        <v>3206</v>
      </c>
      <c r="Y726" s="1" t="s">
        <v>58</v>
      </c>
      <c r="Z726" s="1">
        <v>10</v>
      </c>
      <c r="AA726" s="1" t="s">
        <v>3207</v>
      </c>
      <c r="AB726" s="1" t="s">
        <v>3208</v>
      </c>
      <c r="AC726" s="1" t="s">
        <v>3208</v>
      </c>
      <c r="AD726" s="1">
        <v>0</v>
      </c>
    </row>
    <row r="727" spans="1:30" ht="25" customHeight="1">
      <c r="A727" s="1">
        <v>725</v>
      </c>
      <c r="B727" s="4" t="s">
        <v>0</v>
      </c>
      <c r="C727" s="11">
        <v>29</v>
      </c>
      <c r="D727" s="1">
        <v>7</v>
      </c>
      <c r="E727" s="1">
        <v>70</v>
      </c>
      <c r="F727" s="1">
        <v>3</v>
      </c>
      <c r="G727" s="1">
        <v>5</v>
      </c>
      <c r="H727" s="1" t="s">
        <v>95</v>
      </c>
      <c r="I727" s="1">
        <v>0</v>
      </c>
      <c r="J727" s="1" t="s">
        <v>91</v>
      </c>
      <c r="K727" s="1" t="s">
        <v>3431</v>
      </c>
      <c r="L727" s="1">
        <v>1</v>
      </c>
      <c r="M727" s="1" t="s">
        <v>2100</v>
      </c>
      <c r="N727" s="1" t="s">
        <v>3531</v>
      </c>
      <c r="O727" s="1" t="s">
        <v>3584</v>
      </c>
      <c r="P727" s="1">
        <v>2</v>
      </c>
      <c r="Q727" s="1" t="s">
        <v>1479</v>
      </c>
      <c r="R727" s="1" t="s">
        <v>53</v>
      </c>
      <c r="S727" s="1" t="s">
        <v>33</v>
      </c>
      <c r="U727" s="3">
        <v>0</v>
      </c>
      <c r="Y727" s="1" t="s">
        <v>1313</v>
      </c>
      <c r="Z727" s="1">
        <v>10</v>
      </c>
      <c r="AA727" s="1" t="s">
        <v>3257</v>
      </c>
      <c r="AB727" s="1" t="s">
        <v>3258</v>
      </c>
      <c r="AD727" s="1">
        <v>1</v>
      </c>
    </row>
    <row r="728" spans="1:30" ht="25" customHeight="1">
      <c r="A728" s="1">
        <v>726</v>
      </c>
      <c r="B728" s="4" t="s">
        <v>3751</v>
      </c>
      <c r="C728" s="11">
        <v>37</v>
      </c>
      <c r="D728" s="1">
        <v>7</v>
      </c>
      <c r="E728" s="1">
        <v>30</v>
      </c>
      <c r="F728" s="1">
        <v>7</v>
      </c>
      <c r="G728" s="1">
        <v>1</v>
      </c>
      <c r="H728" s="1" t="s">
        <v>82</v>
      </c>
      <c r="I728" s="1">
        <v>0</v>
      </c>
      <c r="J728" s="1" t="s">
        <v>62</v>
      </c>
      <c r="K728" s="1" t="s">
        <v>3431</v>
      </c>
      <c r="L728" s="1">
        <v>1</v>
      </c>
      <c r="M728" s="1" t="s">
        <v>3490</v>
      </c>
      <c r="N728" s="1" t="s">
        <v>3528</v>
      </c>
      <c r="O728" s="1" t="s">
        <v>3584</v>
      </c>
      <c r="P728" s="1">
        <v>7</v>
      </c>
      <c r="Q728" s="1" t="s">
        <v>3259</v>
      </c>
      <c r="R728" s="1" t="s">
        <v>77</v>
      </c>
      <c r="S728" s="1" t="s">
        <v>30</v>
      </c>
      <c r="T728" s="1" t="s">
        <v>54</v>
      </c>
      <c r="U728" s="3">
        <v>4</v>
      </c>
      <c r="V728" s="3">
        <v>2</v>
      </c>
      <c r="W728" s="1">
        <v>2</v>
      </c>
      <c r="X728" s="1" t="s">
        <v>3260</v>
      </c>
      <c r="Y728" s="1" t="s">
        <v>68</v>
      </c>
      <c r="Z728" s="1">
        <v>10</v>
      </c>
      <c r="AA728" s="1" t="s">
        <v>3261</v>
      </c>
      <c r="AB728" s="1" t="s">
        <v>3262</v>
      </c>
      <c r="AC728" s="1" t="s">
        <v>3263</v>
      </c>
      <c r="AD728" s="1">
        <v>1</v>
      </c>
    </row>
    <row r="729" spans="1:30" ht="25" customHeight="1">
      <c r="A729" s="1">
        <v>727</v>
      </c>
      <c r="B729" s="4" t="s">
        <v>4</v>
      </c>
      <c r="D729" s="1">
        <v>6</v>
      </c>
      <c r="E729" s="1">
        <v>30</v>
      </c>
      <c r="F729" s="1">
        <v>10</v>
      </c>
      <c r="G729" s="1">
        <v>6</v>
      </c>
      <c r="H729" s="1" t="s">
        <v>124</v>
      </c>
      <c r="I729" s="1">
        <v>0</v>
      </c>
      <c r="J729" s="1" t="s">
        <v>91</v>
      </c>
      <c r="K729" s="1" t="s">
        <v>3432</v>
      </c>
      <c r="L729" s="1">
        <v>1</v>
      </c>
      <c r="M729" s="1" t="s">
        <v>3502</v>
      </c>
      <c r="N729" s="1" t="s">
        <v>3537</v>
      </c>
      <c r="O729" s="1" t="s">
        <v>3586</v>
      </c>
      <c r="P729" s="1">
        <v>3</v>
      </c>
      <c r="Q729" s="1" t="s">
        <v>3264</v>
      </c>
      <c r="R729" s="1" t="s">
        <v>65</v>
      </c>
      <c r="S729" s="1" t="s">
        <v>29</v>
      </c>
      <c r="T729" s="1" t="s">
        <v>3265</v>
      </c>
      <c r="U729" s="3">
        <v>3</v>
      </c>
      <c r="V729" s="3">
        <v>4</v>
      </c>
      <c r="W729" s="1">
        <v>6</v>
      </c>
      <c r="X729" s="1" t="s">
        <v>3266</v>
      </c>
      <c r="Y729" s="1" t="s">
        <v>68</v>
      </c>
      <c r="Z729" s="1">
        <v>0</v>
      </c>
      <c r="AA729" s="1" t="s">
        <v>3267</v>
      </c>
      <c r="AB729" s="1" t="s">
        <v>757</v>
      </c>
      <c r="AC729" s="1" t="s">
        <v>3268</v>
      </c>
      <c r="AD729" s="1">
        <v>0</v>
      </c>
    </row>
    <row r="730" spans="1:30" ht="25" customHeight="1">
      <c r="A730" s="1">
        <v>728</v>
      </c>
      <c r="B730" s="4" t="s">
        <v>3747</v>
      </c>
      <c r="C730" s="11">
        <v>38</v>
      </c>
      <c r="D730" s="1">
        <v>8</v>
      </c>
      <c r="E730" s="1">
        <v>60</v>
      </c>
      <c r="F730" s="1">
        <v>6</v>
      </c>
      <c r="G730" s="1">
        <v>10</v>
      </c>
      <c r="H730" s="1" t="s">
        <v>124</v>
      </c>
      <c r="I730" s="1">
        <v>1</v>
      </c>
      <c r="K730" s="1" t="s">
        <v>164</v>
      </c>
      <c r="L730" s="1">
        <v>1</v>
      </c>
      <c r="M730" s="1" t="s">
        <v>3502</v>
      </c>
      <c r="N730" s="1" t="s">
        <v>3537</v>
      </c>
      <c r="O730" s="1" t="s">
        <v>3641</v>
      </c>
      <c r="P730" s="1">
        <v>10</v>
      </c>
      <c r="Q730" s="1" t="s">
        <v>3269</v>
      </c>
      <c r="R730" s="1" t="s">
        <v>53</v>
      </c>
      <c r="S730" s="1" t="s">
        <v>29</v>
      </c>
      <c r="T730" s="1" t="s">
        <v>54</v>
      </c>
      <c r="U730" s="3">
        <v>6</v>
      </c>
      <c r="V730" s="3">
        <v>6</v>
      </c>
      <c r="W730" s="1">
        <v>10</v>
      </c>
      <c r="X730" s="1" t="s">
        <v>684</v>
      </c>
      <c r="Y730" s="1" t="s">
        <v>68</v>
      </c>
      <c r="Z730" s="1">
        <v>8</v>
      </c>
      <c r="AA730" s="1" t="s">
        <v>3270</v>
      </c>
      <c r="AB730" s="1" t="s">
        <v>3271</v>
      </c>
      <c r="AD730" s="1">
        <v>0</v>
      </c>
    </row>
    <row r="731" spans="1:30" ht="25" customHeight="1">
      <c r="A731" s="1">
        <v>729</v>
      </c>
      <c r="B731" s="4" t="s">
        <v>3753</v>
      </c>
      <c r="C731" s="11">
        <v>67</v>
      </c>
      <c r="D731" s="1">
        <v>6</v>
      </c>
      <c r="E731" s="1">
        <v>90</v>
      </c>
      <c r="F731" s="1">
        <v>9</v>
      </c>
      <c r="G731" s="1">
        <v>1</v>
      </c>
      <c r="H731" s="1" t="s">
        <v>214</v>
      </c>
      <c r="I731" s="1">
        <v>0</v>
      </c>
      <c r="K731" s="1" t="s">
        <v>3431</v>
      </c>
      <c r="L731" s="1">
        <v>1</v>
      </c>
      <c r="M731" s="1" t="s">
        <v>3494</v>
      </c>
      <c r="N731" s="1" t="s">
        <v>3528</v>
      </c>
      <c r="O731" s="1" t="s">
        <v>3604</v>
      </c>
      <c r="P731" s="1">
        <v>15</v>
      </c>
      <c r="Q731" s="1" t="s">
        <v>3272</v>
      </c>
      <c r="R731" s="1" t="s">
        <v>65</v>
      </c>
      <c r="S731" s="1" t="s">
        <v>28</v>
      </c>
      <c r="T731" s="1" t="s">
        <v>66</v>
      </c>
      <c r="U731" s="3">
        <v>10</v>
      </c>
      <c r="V731" s="3">
        <v>5</v>
      </c>
      <c r="W731" s="1">
        <v>20</v>
      </c>
      <c r="X731" s="2" t="s">
        <v>3273</v>
      </c>
      <c r="Y731" s="1" t="s">
        <v>68</v>
      </c>
      <c r="Z731" s="1">
        <v>7</v>
      </c>
      <c r="AA731" s="1" t="s">
        <v>3274</v>
      </c>
      <c r="AB731" s="1" t="s">
        <v>3275</v>
      </c>
      <c r="AC731" s="1" t="s">
        <v>3276</v>
      </c>
      <c r="AD731" s="1">
        <v>0</v>
      </c>
    </row>
    <row r="732" spans="1:30" ht="25" customHeight="1">
      <c r="A732" s="1">
        <v>730</v>
      </c>
      <c r="B732" s="4" t="s">
        <v>1</v>
      </c>
      <c r="C732" s="11">
        <v>26</v>
      </c>
      <c r="D732" s="1">
        <v>6</v>
      </c>
      <c r="E732" s="1">
        <v>50</v>
      </c>
      <c r="F732" s="1">
        <v>10</v>
      </c>
      <c r="G732" s="1">
        <v>1</v>
      </c>
      <c r="H732" s="1" t="s">
        <v>178</v>
      </c>
      <c r="I732" s="1">
        <v>1</v>
      </c>
      <c r="J732" s="1" t="s">
        <v>3779</v>
      </c>
      <c r="K732" s="1" t="s">
        <v>3431</v>
      </c>
      <c r="L732" s="1">
        <v>1</v>
      </c>
      <c r="M732" s="1" t="s">
        <v>3502</v>
      </c>
      <c r="N732" s="1" t="s">
        <v>3528</v>
      </c>
      <c r="O732" s="1" t="s">
        <v>3588</v>
      </c>
      <c r="P732" s="1">
        <v>2</v>
      </c>
      <c r="Q732" s="1" t="s">
        <v>855</v>
      </c>
      <c r="R732" s="1" t="s">
        <v>53</v>
      </c>
      <c r="S732" s="1" t="s">
        <v>27</v>
      </c>
      <c r="T732" s="1" t="s">
        <v>78</v>
      </c>
      <c r="U732" s="3">
        <v>5</v>
      </c>
      <c r="V732" s="3">
        <v>4</v>
      </c>
      <c r="W732" s="1">
        <v>4</v>
      </c>
      <c r="X732" s="1" t="s">
        <v>3277</v>
      </c>
      <c r="Y732" s="1" t="s">
        <v>68</v>
      </c>
      <c r="Z732" s="1">
        <v>8</v>
      </c>
      <c r="AA732" s="1" t="s">
        <v>3278</v>
      </c>
    </row>
    <row r="733" spans="1:30" ht="25" customHeight="1">
      <c r="A733" s="1">
        <v>731</v>
      </c>
      <c r="B733" s="4" t="s">
        <v>3279</v>
      </c>
      <c r="C733" s="11">
        <v>40</v>
      </c>
      <c r="D733" s="1">
        <v>7</v>
      </c>
      <c r="E733" s="1">
        <v>240</v>
      </c>
      <c r="F733" s="1">
        <v>12</v>
      </c>
      <c r="G733" s="1">
        <v>6</v>
      </c>
      <c r="H733" s="1" t="s">
        <v>324</v>
      </c>
      <c r="I733" s="1">
        <v>0</v>
      </c>
      <c r="J733" s="1" t="s">
        <v>91</v>
      </c>
      <c r="K733" s="1" t="s">
        <v>3488</v>
      </c>
      <c r="L733" s="1">
        <v>1</v>
      </c>
      <c r="M733" s="1" t="s">
        <v>3496</v>
      </c>
      <c r="N733" s="1" t="s">
        <v>3533</v>
      </c>
      <c r="O733" s="1" t="s">
        <v>3586</v>
      </c>
      <c r="P733" s="1">
        <v>16</v>
      </c>
      <c r="Q733" s="1" t="s">
        <v>3281</v>
      </c>
      <c r="R733" s="1" t="s">
        <v>53</v>
      </c>
      <c r="S733" s="1" t="s">
        <v>30</v>
      </c>
      <c r="T733" s="1" t="s">
        <v>66</v>
      </c>
      <c r="U733" s="3">
        <v>4</v>
      </c>
      <c r="V733" s="3">
        <v>4</v>
      </c>
      <c r="W733" s="1">
        <v>6</v>
      </c>
      <c r="X733" s="1" t="s">
        <v>3282</v>
      </c>
      <c r="Y733" s="1" t="s">
        <v>58</v>
      </c>
      <c r="Z733" s="1">
        <v>9</v>
      </c>
      <c r="AA733" s="1" t="s">
        <v>3283</v>
      </c>
      <c r="AB733" s="1" t="s">
        <v>3284</v>
      </c>
      <c r="AC733" s="1" t="s">
        <v>3285</v>
      </c>
      <c r="AD733" s="1">
        <v>1</v>
      </c>
    </row>
    <row r="734" spans="1:30" ht="25" customHeight="1">
      <c r="A734" s="1">
        <v>732</v>
      </c>
      <c r="B734" s="4" t="s">
        <v>3750</v>
      </c>
      <c r="C734" s="11">
        <v>39</v>
      </c>
      <c r="D734" s="1">
        <v>7</v>
      </c>
      <c r="E734" s="1">
        <v>60</v>
      </c>
      <c r="F734" s="1">
        <v>5</v>
      </c>
      <c r="G734" s="1">
        <v>9</v>
      </c>
      <c r="H734" s="1" t="s">
        <v>178</v>
      </c>
      <c r="I734" s="1">
        <v>1</v>
      </c>
      <c r="K734" s="1" t="s">
        <v>164</v>
      </c>
      <c r="L734" s="1">
        <v>1</v>
      </c>
      <c r="M734" s="1" t="s">
        <v>3502</v>
      </c>
      <c r="N734" s="1" t="s">
        <v>3531</v>
      </c>
      <c r="O734" s="1" t="s">
        <v>3635</v>
      </c>
      <c r="P734" s="1">
        <v>10</v>
      </c>
      <c r="Q734" s="1" t="s">
        <v>3286</v>
      </c>
      <c r="R734" s="1" t="s">
        <v>77</v>
      </c>
      <c r="S734" s="1" t="s">
        <v>29</v>
      </c>
      <c r="T734" s="1" t="s">
        <v>151</v>
      </c>
      <c r="U734" s="3">
        <v>15</v>
      </c>
      <c r="V734" s="3">
        <v>10</v>
      </c>
      <c r="W734" s="1">
        <v>20</v>
      </c>
      <c r="X734" s="1" t="s">
        <v>3287</v>
      </c>
      <c r="Y734" s="1" t="s">
        <v>2468</v>
      </c>
      <c r="Z734" s="1">
        <v>10</v>
      </c>
      <c r="AA734" s="1" t="s">
        <v>3288</v>
      </c>
      <c r="AB734" s="2" t="s">
        <v>3289</v>
      </c>
      <c r="AC734" s="1" t="s">
        <v>3290</v>
      </c>
      <c r="AD734" s="1">
        <v>1</v>
      </c>
    </row>
    <row r="735" spans="1:30" ht="25" customHeight="1">
      <c r="A735" s="1">
        <v>714</v>
      </c>
      <c r="B735" s="4" t="s">
        <v>1</v>
      </c>
      <c r="C735" s="11">
        <v>35</v>
      </c>
      <c r="D735" s="1">
        <v>8</v>
      </c>
      <c r="E735" s="1">
        <v>80</v>
      </c>
      <c r="F735" s="1">
        <v>9</v>
      </c>
      <c r="G735" s="1">
        <v>2</v>
      </c>
      <c r="H735" s="1" t="s">
        <v>71</v>
      </c>
      <c r="I735" s="1">
        <v>1</v>
      </c>
      <c r="K735" s="1" t="s">
        <v>164</v>
      </c>
      <c r="L735" s="1">
        <v>1</v>
      </c>
      <c r="M735" s="1" t="s">
        <v>3504</v>
      </c>
      <c r="N735" s="1" t="s">
        <v>3528</v>
      </c>
      <c r="O735" s="1" t="s">
        <v>3611</v>
      </c>
      <c r="P735" s="1">
        <v>10</v>
      </c>
      <c r="Q735" s="1" t="s">
        <v>3214</v>
      </c>
      <c r="R735" s="1" t="s">
        <v>77</v>
      </c>
      <c r="S735" s="1" t="s">
        <v>27</v>
      </c>
      <c r="T735" s="1" t="s">
        <v>66</v>
      </c>
      <c r="U735" s="3">
        <v>13</v>
      </c>
      <c r="V735" s="3">
        <v>10</v>
      </c>
      <c r="W735" s="1">
        <v>30</v>
      </c>
      <c r="X735" s="1" t="s">
        <v>3215</v>
      </c>
      <c r="Y735" s="1" t="s">
        <v>3216</v>
      </c>
      <c r="Z735" s="1">
        <v>7</v>
      </c>
      <c r="AA735" s="1" t="s">
        <v>3217</v>
      </c>
      <c r="AB735" s="1" t="s">
        <v>596</v>
      </c>
      <c r="AC735" s="1" t="s">
        <v>596</v>
      </c>
      <c r="AD735" s="1">
        <v>1</v>
      </c>
    </row>
    <row r="736" spans="1:30" ht="25" customHeight="1">
      <c r="A736" s="1">
        <v>734</v>
      </c>
      <c r="B736" s="4" t="s">
        <v>0</v>
      </c>
      <c r="C736" s="11">
        <v>39</v>
      </c>
      <c r="E736" s="1">
        <v>40</v>
      </c>
      <c r="F736" s="1">
        <v>12</v>
      </c>
      <c r="G736" s="1">
        <v>3</v>
      </c>
      <c r="H736" s="1" t="s">
        <v>90</v>
      </c>
      <c r="I736" s="1">
        <v>0</v>
      </c>
      <c r="J736" s="1" t="s">
        <v>62</v>
      </c>
      <c r="K736" s="1" t="s">
        <v>3433</v>
      </c>
      <c r="L736" s="1">
        <v>1</v>
      </c>
      <c r="M736" s="1" t="s">
        <v>3505</v>
      </c>
      <c r="N736" s="1" t="s">
        <v>3528</v>
      </c>
      <c r="O736" s="1" t="s">
        <v>3606</v>
      </c>
      <c r="P736" s="1">
        <v>14</v>
      </c>
      <c r="Q736" s="1" t="s">
        <v>3294</v>
      </c>
      <c r="R736" s="1" t="s">
        <v>65</v>
      </c>
      <c r="S736" s="1" t="s">
        <v>27</v>
      </c>
      <c r="T736" s="1" t="s">
        <v>54</v>
      </c>
      <c r="U736" s="3">
        <v>3</v>
      </c>
      <c r="V736" s="3">
        <v>20</v>
      </c>
      <c r="W736" s="1">
        <v>30</v>
      </c>
      <c r="X736" s="1" t="s">
        <v>3295</v>
      </c>
      <c r="Y736" s="1" t="s">
        <v>68</v>
      </c>
      <c r="Z736" s="1">
        <v>10</v>
      </c>
      <c r="AA736" s="1" t="s">
        <v>3296</v>
      </c>
      <c r="AB736" s="1" t="s">
        <v>3297</v>
      </c>
      <c r="AD736" s="1">
        <v>1</v>
      </c>
    </row>
    <row r="737" spans="1:30" ht="25" customHeight="1">
      <c r="A737" s="1">
        <v>735</v>
      </c>
      <c r="B737" s="4" t="s">
        <v>0</v>
      </c>
      <c r="C737" s="11">
        <v>42</v>
      </c>
      <c r="D737" s="1">
        <v>4</v>
      </c>
      <c r="E737" s="1">
        <v>0</v>
      </c>
      <c r="F737" s="1">
        <v>12</v>
      </c>
      <c r="G737" s="1">
        <v>600</v>
      </c>
      <c r="H737" s="1" t="s">
        <v>82</v>
      </c>
      <c r="I737" s="1">
        <v>1</v>
      </c>
      <c r="K737" s="1" t="s">
        <v>164</v>
      </c>
      <c r="L737" s="1">
        <v>1</v>
      </c>
      <c r="M737" s="1" t="s">
        <v>3524</v>
      </c>
      <c r="N737" s="1" t="s">
        <v>3579</v>
      </c>
      <c r="O737" s="1" t="s">
        <v>3524</v>
      </c>
      <c r="P737" s="1">
        <v>27</v>
      </c>
      <c r="Q737" s="1" t="s">
        <v>2624</v>
      </c>
      <c r="R737" s="1" t="s">
        <v>1102</v>
      </c>
      <c r="S737" s="1" t="s">
        <v>3691</v>
      </c>
      <c r="T737" s="1" t="s">
        <v>168</v>
      </c>
      <c r="U737" s="3">
        <v>4</v>
      </c>
      <c r="V737" s="3">
        <v>6</v>
      </c>
      <c r="W737" s="1">
        <v>12</v>
      </c>
      <c r="X737" s="1" t="s">
        <v>3299</v>
      </c>
      <c r="Y737" s="1" t="s">
        <v>3300</v>
      </c>
      <c r="Z737" s="1">
        <v>10</v>
      </c>
      <c r="AA737" s="2" t="s">
        <v>3301</v>
      </c>
      <c r="AB737" s="2" t="s">
        <v>3302</v>
      </c>
      <c r="AC737" s="2" t="s">
        <v>3303</v>
      </c>
      <c r="AD737" s="1">
        <v>1</v>
      </c>
    </row>
    <row r="738" spans="1:30" ht="25" customHeight="1">
      <c r="A738" s="1">
        <v>736</v>
      </c>
      <c r="B738" s="4" t="s">
        <v>0</v>
      </c>
      <c r="D738" s="1">
        <v>8</v>
      </c>
      <c r="E738" s="1">
        <v>30</v>
      </c>
      <c r="F738" s="1">
        <v>10</v>
      </c>
      <c r="G738" s="1">
        <v>2</v>
      </c>
      <c r="H738" s="1" t="s">
        <v>178</v>
      </c>
      <c r="I738" s="1">
        <v>1</v>
      </c>
      <c r="K738" s="1" t="s">
        <v>164</v>
      </c>
      <c r="L738" s="1">
        <v>1</v>
      </c>
      <c r="M738" s="1" t="s">
        <v>3502</v>
      </c>
      <c r="N738" s="1" t="s">
        <v>3527</v>
      </c>
      <c r="O738" s="1" t="s">
        <v>3586</v>
      </c>
      <c r="P738" s="1">
        <v>10</v>
      </c>
      <c r="Q738" s="1" t="s">
        <v>3304</v>
      </c>
      <c r="R738" s="1" t="s">
        <v>53</v>
      </c>
      <c r="S738" s="1" t="s">
        <v>30</v>
      </c>
      <c r="T738" s="1" t="s">
        <v>66</v>
      </c>
      <c r="U738" s="3">
        <v>6</v>
      </c>
      <c r="V738" s="3">
        <v>6</v>
      </c>
      <c r="W738" s="1">
        <v>10</v>
      </c>
      <c r="X738" s="1" t="s">
        <v>3305</v>
      </c>
      <c r="Y738" s="1" t="s">
        <v>68</v>
      </c>
      <c r="Z738" s="1">
        <v>10</v>
      </c>
      <c r="AA738" s="1" t="s">
        <v>3306</v>
      </c>
      <c r="AC738" s="1" t="s">
        <v>3307</v>
      </c>
      <c r="AD738" s="1">
        <v>1</v>
      </c>
    </row>
    <row r="739" spans="1:30" ht="25" customHeight="1">
      <c r="A739" s="1">
        <v>723</v>
      </c>
      <c r="B739" s="4" t="s">
        <v>3753</v>
      </c>
      <c r="C739" s="11">
        <v>26</v>
      </c>
      <c r="D739" s="1">
        <v>8</v>
      </c>
      <c r="E739" s="1">
        <v>40</v>
      </c>
      <c r="F739" s="1">
        <v>10</v>
      </c>
      <c r="G739" s="1">
        <v>6</v>
      </c>
      <c r="H739" s="1" t="s">
        <v>71</v>
      </c>
      <c r="I739" s="1">
        <v>1</v>
      </c>
      <c r="K739" s="1" t="s">
        <v>164</v>
      </c>
      <c r="L739" s="1">
        <v>1</v>
      </c>
      <c r="M739" s="1" t="s">
        <v>3489</v>
      </c>
      <c r="N739" s="1" t="s">
        <v>3527</v>
      </c>
      <c r="O739" s="1" t="s">
        <v>3602</v>
      </c>
      <c r="P739" s="1">
        <v>2</v>
      </c>
      <c r="Q739" s="1" t="s">
        <v>3248</v>
      </c>
      <c r="R739" s="1" t="s">
        <v>53</v>
      </c>
      <c r="S739" s="1" t="s">
        <v>29</v>
      </c>
      <c r="T739" s="1" t="s">
        <v>54</v>
      </c>
      <c r="U739" s="3">
        <v>3</v>
      </c>
      <c r="V739" s="3">
        <v>3</v>
      </c>
      <c r="W739" s="1">
        <v>4</v>
      </c>
      <c r="X739" s="1" t="s">
        <v>3249</v>
      </c>
      <c r="Y739" s="1" t="s">
        <v>68</v>
      </c>
      <c r="Z739" s="1">
        <v>10</v>
      </c>
      <c r="AA739" s="1" t="s">
        <v>3250</v>
      </c>
      <c r="AB739" s="1" t="s">
        <v>3251</v>
      </c>
      <c r="AD739" s="1">
        <v>1</v>
      </c>
    </row>
    <row r="740" spans="1:30" ht="25" customHeight="1">
      <c r="A740" s="1">
        <v>738</v>
      </c>
      <c r="B740" s="4" t="s">
        <v>0</v>
      </c>
      <c r="C740" s="11">
        <v>26</v>
      </c>
      <c r="D740" s="1">
        <v>10</v>
      </c>
      <c r="E740" s="1">
        <v>300</v>
      </c>
      <c r="F740" s="1">
        <v>10</v>
      </c>
      <c r="G740" s="1">
        <v>10</v>
      </c>
      <c r="H740" s="1" t="s">
        <v>292</v>
      </c>
      <c r="I740" s="1">
        <v>1</v>
      </c>
      <c r="K740" s="1" t="s">
        <v>164</v>
      </c>
      <c r="L740" s="1">
        <v>1</v>
      </c>
      <c r="M740" s="1" t="s">
        <v>3492</v>
      </c>
      <c r="N740" s="1" t="s">
        <v>3528</v>
      </c>
      <c r="O740" s="1" t="s">
        <v>3586</v>
      </c>
      <c r="P740" s="1">
        <v>1</v>
      </c>
      <c r="Q740" s="1" t="s">
        <v>3312</v>
      </c>
      <c r="R740" s="1" t="s">
        <v>53</v>
      </c>
      <c r="S740" s="1" t="s">
        <v>30</v>
      </c>
      <c r="T740" s="1" t="s">
        <v>78</v>
      </c>
      <c r="U740" s="3">
        <v>5</v>
      </c>
      <c r="V740" s="3">
        <v>5</v>
      </c>
      <c r="W740" s="1">
        <v>100</v>
      </c>
      <c r="X740" s="1" t="s">
        <v>3313</v>
      </c>
      <c r="Y740" s="1" t="s">
        <v>58</v>
      </c>
      <c r="Z740" s="1">
        <v>10</v>
      </c>
      <c r="AA740" s="1" t="s">
        <v>3314</v>
      </c>
      <c r="AB740" s="1" t="s">
        <v>3315</v>
      </c>
      <c r="AC740" s="1" t="s">
        <v>33</v>
      </c>
      <c r="AD740" s="1">
        <v>1</v>
      </c>
    </row>
    <row r="741" spans="1:30" ht="25" customHeight="1">
      <c r="A741" s="1">
        <v>739</v>
      </c>
      <c r="B741" s="4" t="s">
        <v>1</v>
      </c>
      <c r="D741" s="1">
        <v>7</v>
      </c>
      <c r="E741" s="1">
        <v>15</v>
      </c>
      <c r="F741" s="1">
        <v>5</v>
      </c>
      <c r="G741" s="1">
        <v>5</v>
      </c>
      <c r="H741" s="1" t="s">
        <v>124</v>
      </c>
      <c r="I741" s="1">
        <v>1</v>
      </c>
      <c r="K741" s="1" t="s">
        <v>164</v>
      </c>
      <c r="L741" s="1">
        <v>1</v>
      </c>
      <c r="M741" s="1" t="s">
        <v>3497</v>
      </c>
      <c r="N741" s="1" t="s">
        <v>3527</v>
      </c>
      <c r="O741" s="1" t="s">
        <v>3586</v>
      </c>
      <c r="P741" s="1">
        <v>20</v>
      </c>
      <c r="Q741" s="1" t="s">
        <v>3316</v>
      </c>
      <c r="R741" s="1" t="s">
        <v>65</v>
      </c>
      <c r="S741" s="1" t="s">
        <v>3691</v>
      </c>
      <c r="T741" s="1" t="s">
        <v>66</v>
      </c>
      <c r="U741" s="3">
        <v>3</v>
      </c>
      <c r="V741" s="3">
        <v>3</v>
      </c>
      <c r="W741" s="1">
        <v>2</v>
      </c>
      <c r="X741" s="1" t="s">
        <v>3317</v>
      </c>
      <c r="Y741" s="1" t="s">
        <v>68</v>
      </c>
      <c r="Z741" s="1">
        <v>8</v>
      </c>
      <c r="AA741" s="1" t="s">
        <v>3318</v>
      </c>
      <c r="AB741" s="1" t="s">
        <v>3319</v>
      </c>
      <c r="AC741" s="1" t="s">
        <v>3320</v>
      </c>
      <c r="AD741" s="1">
        <v>0</v>
      </c>
    </row>
    <row r="742" spans="1:30" ht="25" customHeight="1">
      <c r="A742" s="1">
        <v>740</v>
      </c>
      <c r="B742" s="4" t="s">
        <v>3760</v>
      </c>
      <c r="C742" s="11">
        <v>30</v>
      </c>
      <c r="D742" s="1">
        <v>6</v>
      </c>
      <c r="E742" s="1">
        <v>220</v>
      </c>
      <c r="F742" s="1">
        <v>10</v>
      </c>
      <c r="G742" s="1">
        <v>10</v>
      </c>
      <c r="H742" s="1" t="s">
        <v>47</v>
      </c>
      <c r="I742" s="1">
        <v>0</v>
      </c>
      <c r="J742" s="1" t="s">
        <v>48</v>
      </c>
      <c r="K742" s="1" t="s">
        <v>3433</v>
      </c>
      <c r="L742" s="1">
        <v>0</v>
      </c>
      <c r="M742" s="1" t="s">
        <v>164</v>
      </c>
      <c r="N742" s="1" t="s">
        <v>164</v>
      </c>
      <c r="O742" s="1" t="s">
        <v>164</v>
      </c>
      <c r="R742" s="1" t="s">
        <v>53</v>
      </c>
      <c r="S742" s="1" t="s">
        <v>30</v>
      </c>
      <c r="T742" s="1" t="s">
        <v>54</v>
      </c>
      <c r="U742" s="3">
        <v>4</v>
      </c>
      <c r="V742" s="3">
        <v>3</v>
      </c>
      <c r="W742" s="1">
        <v>12</v>
      </c>
      <c r="X742" s="1" t="s">
        <v>3321</v>
      </c>
      <c r="Y742" s="1" t="s">
        <v>334</v>
      </c>
      <c r="Z742" s="1">
        <v>10</v>
      </c>
      <c r="AA742" s="1" t="s">
        <v>3322</v>
      </c>
      <c r="AB742" s="1" t="s">
        <v>3323</v>
      </c>
      <c r="AD742" s="1">
        <v>0</v>
      </c>
    </row>
    <row r="743" spans="1:30" ht="25" customHeight="1">
      <c r="A743" s="1">
        <v>733</v>
      </c>
      <c r="B743" s="4" t="s">
        <v>0</v>
      </c>
      <c r="C743" s="11">
        <v>40</v>
      </c>
      <c r="D743" s="1">
        <v>6</v>
      </c>
      <c r="E743" s="1">
        <v>20</v>
      </c>
      <c r="F743" s="1">
        <v>13</v>
      </c>
      <c r="G743" s="1">
        <v>2</v>
      </c>
      <c r="H743" s="1" t="s">
        <v>71</v>
      </c>
      <c r="I743" s="1">
        <v>0</v>
      </c>
      <c r="J743" s="1" t="s">
        <v>91</v>
      </c>
      <c r="K743" s="1" t="s">
        <v>3432</v>
      </c>
      <c r="L743" s="1">
        <v>1</v>
      </c>
      <c r="M743" s="1" t="s">
        <v>3502</v>
      </c>
      <c r="N743" s="1" t="s">
        <v>3528</v>
      </c>
      <c r="O743" s="1" t="s">
        <v>3586</v>
      </c>
      <c r="P743" s="1">
        <v>2</v>
      </c>
      <c r="Q743" s="1" t="s">
        <v>3291</v>
      </c>
      <c r="R743" s="1" t="s">
        <v>77</v>
      </c>
      <c r="S743" s="1" t="s">
        <v>27</v>
      </c>
      <c r="T743" s="1" t="s">
        <v>66</v>
      </c>
      <c r="U743" s="3">
        <v>6</v>
      </c>
      <c r="V743" s="3">
        <v>6</v>
      </c>
      <c r="W743" s="1">
        <v>25</v>
      </c>
      <c r="X743" s="1" t="s">
        <v>3292</v>
      </c>
      <c r="Y743" s="1" t="s">
        <v>68</v>
      </c>
      <c r="Z743" s="1">
        <v>8</v>
      </c>
      <c r="AA743" s="1" t="s">
        <v>3293</v>
      </c>
      <c r="AD743" s="1">
        <v>1</v>
      </c>
    </row>
    <row r="744" spans="1:30" ht="25" customHeight="1">
      <c r="A744" s="1">
        <v>742</v>
      </c>
      <c r="B744" s="4" t="s">
        <v>4</v>
      </c>
      <c r="C744" s="11">
        <v>39</v>
      </c>
      <c r="D744" s="1">
        <v>6</v>
      </c>
      <c r="E744" s="1">
        <v>80</v>
      </c>
      <c r="F744" s="1">
        <v>8</v>
      </c>
      <c r="G744" s="1">
        <v>10</v>
      </c>
      <c r="H744" s="1" t="s">
        <v>112</v>
      </c>
      <c r="I744" s="1">
        <v>0</v>
      </c>
      <c r="J744" s="1" t="s">
        <v>48</v>
      </c>
      <c r="K744" s="1" t="s">
        <v>3431</v>
      </c>
      <c r="L744" s="1">
        <v>1</v>
      </c>
      <c r="M744" s="1" t="s">
        <v>3502</v>
      </c>
      <c r="N744" s="1" t="s">
        <v>3528</v>
      </c>
      <c r="O744" s="1" t="s">
        <v>3592</v>
      </c>
      <c r="P744" s="1">
        <v>5</v>
      </c>
      <c r="Q744" s="1" t="s">
        <v>3328</v>
      </c>
      <c r="R744" s="1" t="s">
        <v>77</v>
      </c>
      <c r="S744" s="1" t="s">
        <v>30</v>
      </c>
      <c r="T744" s="1" t="s">
        <v>54</v>
      </c>
      <c r="U744" s="3">
        <v>6</v>
      </c>
      <c r="V744" s="3">
        <v>1</v>
      </c>
      <c r="W744" s="1">
        <v>8</v>
      </c>
      <c r="X744" s="1" t="s">
        <v>3329</v>
      </c>
      <c r="Y744" s="1" t="s">
        <v>3330</v>
      </c>
      <c r="Z744" s="1">
        <v>8</v>
      </c>
      <c r="AA744" s="1" t="s">
        <v>3331</v>
      </c>
      <c r="AB744" s="1" t="s">
        <v>3332</v>
      </c>
      <c r="AC744" s="1" t="s">
        <v>3333</v>
      </c>
      <c r="AD744" s="1">
        <v>1</v>
      </c>
    </row>
    <row r="745" spans="1:30" ht="25" customHeight="1">
      <c r="A745" s="1">
        <v>743</v>
      </c>
      <c r="B745" s="4" t="s">
        <v>3750</v>
      </c>
      <c r="D745" s="1">
        <v>8</v>
      </c>
      <c r="E745" s="1">
        <v>30</v>
      </c>
      <c r="F745" s="1">
        <v>6</v>
      </c>
      <c r="G745" s="1">
        <v>5</v>
      </c>
      <c r="H745" s="1" t="s">
        <v>124</v>
      </c>
      <c r="I745" s="1">
        <v>0</v>
      </c>
      <c r="J745" s="1" t="s">
        <v>3780</v>
      </c>
      <c r="K745" s="1" t="s">
        <v>3430</v>
      </c>
      <c r="L745" s="1">
        <v>1</v>
      </c>
      <c r="M745" s="1" t="s">
        <v>2100</v>
      </c>
      <c r="N745" s="1" t="s">
        <v>3527</v>
      </c>
      <c r="O745" s="1" t="s">
        <v>1149</v>
      </c>
      <c r="P745" s="1">
        <v>9</v>
      </c>
      <c r="R745" s="1" t="s">
        <v>77</v>
      </c>
      <c r="S745" s="1" t="s">
        <v>27</v>
      </c>
      <c r="T745" s="1" t="s">
        <v>151</v>
      </c>
      <c r="U745" s="3">
        <v>5</v>
      </c>
      <c r="V745" s="3">
        <v>1</v>
      </c>
      <c r="W745" s="1">
        <v>8</v>
      </c>
      <c r="X745" s="1" t="s">
        <v>3334</v>
      </c>
      <c r="Y745" s="1" t="s">
        <v>3335</v>
      </c>
      <c r="Z745" s="1">
        <v>8</v>
      </c>
      <c r="AA745" s="1" t="s">
        <v>3336</v>
      </c>
      <c r="AB745" s="1" t="s">
        <v>3337</v>
      </c>
      <c r="AD745" s="1">
        <v>0</v>
      </c>
    </row>
    <row r="746" spans="1:30" ht="25" customHeight="1">
      <c r="A746" s="1">
        <v>744</v>
      </c>
      <c r="B746" s="4" t="s">
        <v>3753</v>
      </c>
      <c r="C746" s="11">
        <v>40</v>
      </c>
      <c r="D746" s="1">
        <v>8</v>
      </c>
      <c r="E746" s="1">
        <v>45</v>
      </c>
      <c r="F746" s="1">
        <v>5</v>
      </c>
      <c r="G746" s="1">
        <v>6</v>
      </c>
      <c r="H746" s="1" t="s">
        <v>178</v>
      </c>
      <c r="I746" s="1">
        <v>1</v>
      </c>
      <c r="K746" s="1" t="s">
        <v>164</v>
      </c>
      <c r="L746" s="1">
        <v>1</v>
      </c>
      <c r="M746" s="1" t="s">
        <v>2100</v>
      </c>
      <c r="N746" s="1" t="s">
        <v>3531</v>
      </c>
      <c r="O746" s="1" t="s">
        <v>3599</v>
      </c>
      <c r="P746" s="1">
        <v>10</v>
      </c>
      <c r="R746" s="1" t="s">
        <v>77</v>
      </c>
      <c r="S746" s="1" t="s">
        <v>27</v>
      </c>
      <c r="T746" s="1" t="s">
        <v>78</v>
      </c>
      <c r="U746" s="3">
        <v>3</v>
      </c>
      <c r="V746" s="3">
        <v>4</v>
      </c>
      <c r="W746" s="1">
        <v>8</v>
      </c>
      <c r="X746" s="1" t="s">
        <v>3338</v>
      </c>
      <c r="Y746" s="1" t="s">
        <v>68</v>
      </c>
      <c r="Z746" s="1">
        <v>10</v>
      </c>
      <c r="AA746" s="2" t="s">
        <v>3339</v>
      </c>
      <c r="AB746" s="1" t="s">
        <v>3340</v>
      </c>
      <c r="AC746" s="1" t="s">
        <v>3341</v>
      </c>
      <c r="AD746" s="1">
        <v>1</v>
      </c>
    </row>
    <row r="747" spans="1:30" ht="25" customHeight="1">
      <c r="A747" s="1">
        <v>745</v>
      </c>
      <c r="B747" s="4" t="s">
        <v>0</v>
      </c>
      <c r="C747" s="11">
        <v>44</v>
      </c>
      <c r="D747" s="1">
        <v>7</v>
      </c>
      <c r="E747" s="1">
        <v>40</v>
      </c>
      <c r="F747" s="1">
        <v>6</v>
      </c>
      <c r="G747" s="1">
        <v>1</v>
      </c>
      <c r="H747" s="1" t="s">
        <v>71</v>
      </c>
      <c r="I747" s="1">
        <v>0</v>
      </c>
      <c r="J747" s="1" t="s">
        <v>113</v>
      </c>
      <c r="K747" s="1" t="s">
        <v>3431</v>
      </c>
      <c r="L747" s="1">
        <v>1</v>
      </c>
      <c r="M747" s="1" t="s">
        <v>3490</v>
      </c>
      <c r="N747" s="1" t="s">
        <v>3528</v>
      </c>
      <c r="O747" s="1" t="s">
        <v>3584</v>
      </c>
      <c r="P747" s="1">
        <v>10</v>
      </c>
      <c r="R747" s="1" t="s">
        <v>65</v>
      </c>
      <c r="S747" s="1" t="s">
        <v>28</v>
      </c>
      <c r="T747" s="1" t="s">
        <v>66</v>
      </c>
      <c r="U747" s="3">
        <v>3</v>
      </c>
      <c r="V747" s="3">
        <v>5</v>
      </c>
      <c r="W747" s="1">
        <v>36</v>
      </c>
      <c r="X747" s="1" t="s">
        <v>3342</v>
      </c>
      <c r="Y747" s="1" t="s">
        <v>68</v>
      </c>
      <c r="Z747" s="1">
        <v>9</v>
      </c>
      <c r="AA747" s="2" t="s">
        <v>3343</v>
      </c>
      <c r="AB747" s="1" t="s">
        <v>3344</v>
      </c>
    </row>
    <row r="748" spans="1:30" ht="25" customHeight="1">
      <c r="A748" s="1">
        <v>746</v>
      </c>
      <c r="B748" s="4" t="s">
        <v>3750</v>
      </c>
      <c r="C748" s="11">
        <v>31</v>
      </c>
      <c r="D748" s="1">
        <v>4</v>
      </c>
      <c r="E748" s="1">
        <v>10</v>
      </c>
      <c r="F748" s="1">
        <v>8</v>
      </c>
      <c r="G748" s="1">
        <v>1</v>
      </c>
      <c r="H748" s="1" t="s">
        <v>324</v>
      </c>
      <c r="I748" s="1">
        <v>1</v>
      </c>
      <c r="K748" s="1" t="s">
        <v>164</v>
      </c>
      <c r="L748" s="1">
        <v>1</v>
      </c>
      <c r="M748" s="1" t="s">
        <v>3504</v>
      </c>
      <c r="N748" s="1" t="s">
        <v>3528</v>
      </c>
      <c r="O748" s="1" t="s">
        <v>3584</v>
      </c>
      <c r="P748" s="1">
        <v>12</v>
      </c>
      <c r="Q748" s="1" t="s">
        <v>3345</v>
      </c>
      <c r="R748" s="1" t="s">
        <v>53</v>
      </c>
      <c r="S748" s="1" t="s">
        <v>3671</v>
      </c>
      <c r="T748" s="1" t="s">
        <v>66</v>
      </c>
      <c r="U748" s="3">
        <v>25</v>
      </c>
      <c r="V748" s="3">
        <v>5</v>
      </c>
      <c r="W748" s="1">
        <v>20</v>
      </c>
      <c r="X748" s="1" t="s">
        <v>3346</v>
      </c>
      <c r="Y748" s="1" t="s">
        <v>68</v>
      </c>
      <c r="Z748" s="1">
        <v>10</v>
      </c>
      <c r="AA748" s="1" t="s">
        <v>3347</v>
      </c>
      <c r="AB748" s="1" t="s">
        <v>3348</v>
      </c>
      <c r="AC748" s="1" t="s">
        <v>107</v>
      </c>
      <c r="AD748" s="1">
        <v>1</v>
      </c>
    </row>
    <row r="749" spans="1:30" ht="25" customHeight="1">
      <c r="A749" s="1">
        <v>747</v>
      </c>
      <c r="B749" s="4" t="s">
        <v>1</v>
      </c>
      <c r="C749" s="11">
        <v>27</v>
      </c>
      <c r="D749" s="1">
        <v>7</v>
      </c>
      <c r="E749" s="1">
        <v>30</v>
      </c>
      <c r="F749" s="1">
        <v>12</v>
      </c>
      <c r="G749" s="1">
        <v>0</v>
      </c>
      <c r="H749" s="1" t="s">
        <v>112</v>
      </c>
      <c r="I749" s="1">
        <v>0</v>
      </c>
      <c r="J749" s="1" t="s">
        <v>91</v>
      </c>
      <c r="K749" s="1" t="s">
        <v>3431</v>
      </c>
      <c r="L749" s="1">
        <v>0</v>
      </c>
      <c r="M749" s="1" t="s">
        <v>164</v>
      </c>
      <c r="N749" s="1" t="s">
        <v>164</v>
      </c>
      <c r="O749" s="1" t="s">
        <v>164</v>
      </c>
      <c r="R749" s="1" t="s">
        <v>53</v>
      </c>
      <c r="S749" s="1" t="s">
        <v>27</v>
      </c>
      <c r="T749" s="1" t="s">
        <v>151</v>
      </c>
      <c r="U749" s="3">
        <v>5</v>
      </c>
      <c r="V749" s="3">
        <v>5</v>
      </c>
      <c r="W749" s="1">
        <v>16</v>
      </c>
      <c r="X749" s="2" t="s">
        <v>3349</v>
      </c>
      <c r="Y749" s="1" t="s">
        <v>3350</v>
      </c>
      <c r="Z749" s="1">
        <v>9</v>
      </c>
      <c r="AA749" s="1" t="s">
        <v>33</v>
      </c>
      <c r="AB749" s="1" t="s">
        <v>3351</v>
      </c>
      <c r="AC749" s="1" t="s">
        <v>3352</v>
      </c>
      <c r="AD749" s="1">
        <v>1</v>
      </c>
    </row>
    <row r="750" spans="1:30" ht="25" customHeight="1">
      <c r="A750" s="1">
        <v>748</v>
      </c>
      <c r="B750" s="4" t="s">
        <v>3754</v>
      </c>
      <c r="C750" s="11">
        <v>27</v>
      </c>
      <c r="D750" s="1">
        <v>7</v>
      </c>
      <c r="E750" s="1">
        <v>40</v>
      </c>
      <c r="F750" s="1">
        <v>10</v>
      </c>
      <c r="G750" s="1">
        <v>4</v>
      </c>
      <c r="H750" s="1" t="s">
        <v>47</v>
      </c>
      <c r="I750" s="1">
        <v>1</v>
      </c>
      <c r="K750" s="1" t="s">
        <v>164</v>
      </c>
      <c r="L750" s="1">
        <v>1</v>
      </c>
      <c r="M750" s="1" t="s">
        <v>3506</v>
      </c>
      <c r="N750" s="1" t="s">
        <v>3527</v>
      </c>
      <c r="O750" s="1" t="s">
        <v>3586</v>
      </c>
      <c r="P750" s="1">
        <v>1</v>
      </c>
      <c r="Q750" s="1" t="s">
        <v>3353</v>
      </c>
      <c r="R750" s="1" t="s">
        <v>53</v>
      </c>
      <c r="S750" s="1" t="s">
        <v>27</v>
      </c>
      <c r="T750" s="1" t="s">
        <v>66</v>
      </c>
      <c r="U750" s="3">
        <v>6</v>
      </c>
      <c r="V750" s="3">
        <v>10</v>
      </c>
      <c r="W750" s="1">
        <v>30</v>
      </c>
      <c r="X750" s="1" t="s">
        <v>3354</v>
      </c>
      <c r="Y750" s="1" t="s">
        <v>68</v>
      </c>
      <c r="Z750" s="1">
        <v>8</v>
      </c>
      <c r="AA750" s="1" t="s">
        <v>3355</v>
      </c>
      <c r="AB750" s="1" t="s">
        <v>3356</v>
      </c>
      <c r="AC750" s="1" t="s">
        <v>3357</v>
      </c>
      <c r="AD750" s="1">
        <v>0</v>
      </c>
    </row>
    <row r="751" spans="1:30" ht="25" customHeight="1">
      <c r="A751" s="1">
        <v>749</v>
      </c>
      <c r="B751" s="4" t="s">
        <v>4</v>
      </c>
      <c r="C751" s="11">
        <v>47</v>
      </c>
      <c r="D751" s="1">
        <v>7</v>
      </c>
      <c r="E751" s="1">
        <v>60</v>
      </c>
      <c r="F751" s="1">
        <v>8</v>
      </c>
      <c r="G751" s="1">
        <v>35</v>
      </c>
      <c r="H751" s="1" t="s">
        <v>90</v>
      </c>
      <c r="I751" s="1">
        <v>0</v>
      </c>
      <c r="J751" s="1" t="s">
        <v>3780</v>
      </c>
      <c r="K751" s="1" t="s">
        <v>3431</v>
      </c>
      <c r="L751" s="1">
        <v>1</v>
      </c>
      <c r="M751" s="1" t="s">
        <v>3502</v>
      </c>
      <c r="N751" s="1" t="s">
        <v>3528</v>
      </c>
      <c r="O751" s="1" t="s">
        <v>3590</v>
      </c>
      <c r="P751" s="1">
        <v>20</v>
      </c>
      <c r="Q751" s="1" t="s">
        <v>3358</v>
      </c>
      <c r="R751" s="1" t="s">
        <v>53</v>
      </c>
      <c r="S751" s="1" t="s">
        <v>30</v>
      </c>
      <c r="T751" s="1" t="s">
        <v>54</v>
      </c>
      <c r="U751" s="3">
        <v>3</v>
      </c>
      <c r="V751" s="3">
        <v>1</v>
      </c>
      <c r="W751" s="1">
        <v>100</v>
      </c>
      <c r="X751" s="1" t="s">
        <v>3359</v>
      </c>
      <c r="Y751" s="1" t="s">
        <v>68</v>
      </c>
      <c r="Z751" s="1">
        <v>10</v>
      </c>
      <c r="AA751" s="1" t="s">
        <v>3360</v>
      </c>
      <c r="AB751" s="1" t="s">
        <v>3361</v>
      </c>
      <c r="AD751" s="1">
        <v>0</v>
      </c>
    </row>
    <row r="752" spans="1:30" ht="25" customHeight="1">
      <c r="A752" s="1">
        <v>750</v>
      </c>
      <c r="B752" s="4" t="s">
        <v>4</v>
      </c>
      <c r="C752" s="11">
        <v>32</v>
      </c>
      <c r="D752" s="1">
        <v>8</v>
      </c>
      <c r="E752" s="1">
        <v>45</v>
      </c>
      <c r="F752" s="1">
        <v>12</v>
      </c>
      <c r="G752" s="1">
        <v>12</v>
      </c>
      <c r="H752" s="1" t="s">
        <v>178</v>
      </c>
      <c r="I752" s="1">
        <v>0</v>
      </c>
      <c r="J752" s="1" t="s">
        <v>48</v>
      </c>
      <c r="K752" s="1" t="s">
        <v>3432</v>
      </c>
      <c r="L752" s="1">
        <v>1</v>
      </c>
      <c r="M752" s="1" t="s">
        <v>3509</v>
      </c>
      <c r="N752" s="1" t="s">
        <v>3528</v>
      </c>
      <c r="O752" s="1" t="s">
        <v>3587</v>
      </c>
      <c r="P752" s="1">
        <v>5</v>
      </c>
      <c r="Q752" s="1" t="s">
        <v>3362</v>
      </c>
      <c r="R752" s="1" t="s">
        <v>53</v>
      </c>
      <c r="S752" s="1" t="s">
        <v>30</v>
      </c>
      <c r="T752" s="1" t="s">
        <v>66</v>
      </c>
      <c r="U752" s="3">
        <v>2</v>
      </c>
      <c r="V752" s="3">
        <v>4</v>
      </c>
      <c r="W752" s="1">
        <v>6</v>
      </c>
      <c r="X752" s="2" t="s">
        <v>3363</v>
      </c>
      <c r="Y752" s="1" t="s">
        <v>181</v>
      </c>
      <c r="Z752" s="1">
        <v>8</v>
      </c>
      <c r="AA752" s="2" t="s">
        <v>3364</v>
      </c>
      <c r="AB752" s="1" t="s">
        <v>3365</v>
      </c>
      <c r="AC752" s="2" t="s">
        <v>3366</v>
      </c>
      <c r="AD752" s="1">
        <v>1</v>
      </c>
    </row>
    <row r="753" spans="1:30" ht="25" customHeight="1">
      <c r="A753" s="1">
        <v>751</v>
      </c>
      <c r="B753" s="4" t="s">
        <v>1</v>
      </c>
      <c r="C753" s="11">
        <v>28</v>
      </c>
      <c r="D753" s="1">
        <v>7</v>
      </c>
      <c r="E753" s="1">
        <v>100</v>
      </c>
      <c r="F753" s="1">
        <v>7</v>
      </c>
      <c r="G753" s="1">
        <v>10</v>
      </c>
      <c r="H753" s="1" t="s">
        <v>324</v>
      </c>
      <c r="I753" s="1">
        <v>1</v>
      </c>
      <c r="K753" s="1" t="s">
        <v>164</v>
      </c>
      <c r="L753" s="1">
        <v>1</v>
      </c>
      <c r="M753" s="1" t="s">
        <v>3499</v>
      </c>
      <c r="N753" s="1" t="s">
        <v>3528</v>
      </c>
      <c r="O753" s="1" t="s">
        <v>3586</v>
      </c>
      <c r="P753" s="1">
        <v>1</v>
      </c>
      <c r="Q753" s="1" t="s">
        <v>855</v>
      </c>
      <c r="R753" s="1" t="s">
        <v>77</v>
      </c>
      <c r="S753" s="1" t="s">
        <v>28</v>
      </c>
      <c r="T753" s="1" t="s">
        <v>78</v>
      </c>
      <c r="U753" s="3">
        <v>10</v>
      </c>
      <c r="V753" s="3">
        <v>5</v>
      </c>
      <c r="W753" s="1">
        <v>200</v>
      </c>
      <c r="X753" s="1" t="s">
        <v>3367</v>
      </c>
      <c r="Y753" s="1" t="s">
        <v>58</v>
      </c>
      <c r="Z753" s="1">
        <v>9</v>
      </c>
      <c r="AA753" s="1" t="s">
        <v>3368</v>
      </c>
      <c r="AB753" s="1" t="s">
        <v>3369</v>
      </c>
      <c r="AD753" s="1">
        <v>1</v>
      </c>
    </row>
    <row r="754" spans="1:30" ht="25" customHeight="1">
      <c r="A754" s="1">
        <v>752</v>
      </c>
      <c r="B754" s="4" t="s">
        <v>0</v>
      </c>
      <c r="C754" s="11">
        <v>34</v>
      </c>
      <c r="D754" s="1">
        <v>6</v>
      </c>
      <c r="E754" s="1">
        <v>25</v>
      </c>
      <c r="F754" s="1">
        <v>14</v>
      </c>
      <c r="G754" s="1">
        <v>1</v>
      </c>
      <c r="H754" s="1" t="s">
        <v>71</v>
      </c>
      <c r="I754" s="1">
        <v>1</v>
      </c>
      <c r="K754" s="1" t="s">
        <v>164</v>
      </c>
      <c r="L754" s="1">
        <v>1</v>
      </c>
      <c r="M754" s="1" t="s">
        <v>3494</v>
      </c>
      <c r="N754" s="1" t="s">
        <v>3528</v>
      </c>
      <c r="O754" s="1" t="s">
        <v>3591</v>
      </c>
      <c r="P754" s="1">
        <v>1</v>
      </c>
      <c r="Q754" s="1" t="s">
        <v>3370</v>
      </c>
      <c r="R754" s="1" t="s">
        <v>352</v>
      </c>
      <c r="S754" s="1" t="s">
        <v>27</v>
      </c>
      <c r="T754" s="1" t="s">
        <v>78</v>
      </c>
      <c r="U754" s="3">
        <v>6</v>
      </c>
      <c r="V754" s="3">
        <v>5</v>
      </c>
      <c r="W754" s="1">
        <v>40</v>
      </c>
      <c r="X754" s="1" t="s">
        <v>3371</v>
      </c>
      <c r="Y754" s="1" t="s">
        <v>68</v>
      </c>
      <c r="Z754" s="1">
        <v>8</v>
      </c>
      <c r="AA754" s="1" t="s">
        <v>3372</v>
      </c>
      <c r="AB754" s="1" t="s">
        <v>3373</v>
      </c>
      <c r="AC754" s="1" t="s">
        <v>3374</v>
      </c>
      <c r="AD754" s="1">
        <v>1</v>
      </c>
    </row>
    <row r="755" spans="1:30" s="6" customFormat="1">
      <c r="C755" s="12"/>
    </row>
    <row r="756" spans="1:30" s="6" customFormat="1">
      <c r="C756" s="12"/>
    </row>
    <row r="757" spans="1:30" s="6" customFormat="1">
      <c r="C757" s="12"/>
    </row>
    <row r="758" spans="1:30" s="6" customFormat="1">
      <c r="C758" s="12"/>
    </row>
    <row r="759" spans="1:30" s="6" customFormat="1">
      <c r="C759" s="12"/>
    </row>
    <row r="760" spans="1:30" s="6" customFormat="1">
      <c r="C760" s="12"/>
    </row>
    <row r="761" spans="1:30" s="6" customFormat="1">
      <c r="C761" s="12"/>
    </row>
    <row r="762" spans="1:30" s="6" customFormat="1">
      <c r="C762" s="12"/>
    </row>
    <row r="763" spans="1:30" s="6" customFormat="1">
      <c r="C763" s="12"/>
    </row>
    <row r="764" spans="1:30" s="6" customFormat="1">
      <c r="C764" s="12"/>
    </row>
    <row r="765" spans="1:30" s="6" customFormat="1">
      <c r="C765" s="12"/>
    </row>
    <row r="766" spans="1:30" s="6" customFormat="1">
      <c r="C766" s="12"/>
    </row>
    <row r="767" spans="1:30" s="6" customFormat="1">
      <c r="C767" s="12"/>
    </row>
    <row r="768" spans="1:30" s="6" customFormat="1">
      <c r="C768" s="12"/>
    </row>
    <row r="769" spans="3:3" s="6" customFormat="1">
      <c r="C769" s="12"/>
    </row>
    <row r="770" spans="3:3" s="6" customFormat="1">
      <c r="C770" s="12"/>
    </row>
    <row r="771" spans="3:3" s="6" customFormat="1">
      <c r="C771" s="12"/>
    </row>
    <row r="772" spans="3:3" s="6" customFormat="1">
      <c r="C772" s="12"/>
    </row>
    <row r="773" spans="3:3" s="6" customFormat="1">
      <c r="C773" s="12"/>
    </row>
    <row r="774" spans="3:3" s="6" customFormat="1">
      <c r="C774" s="12"/>
    </row>
    <row r="775" spans="3:3" s="6" customFormat="1">
      <c r="C775" s="12"/>
    </row>
    <row r="776" spans="3:3" s="6" customFormat="1">
      <c r="C776" s="12"/>
    </row>
    <row r="777" spans="3:3" s="6" customFormat="1">
      <c r="C777" s="12"/>
    </row>
    <row r="778" spans="3:3" s="6" customFormat="1">
      <c r="C778" s="12"/>
    </row>
    <row r="779" spans="3:3" s="6" customFormat="1">
      <c r="C779" s="12"/>
    </row>
    <row r="780" spans="3:3" s="6" customFormat="1">
      <c r="C780" s="12"/>
    </row>
    <row r="781" spans="3:3" s="6" customFormat="1">
      <c r="C781" s="12"/>
    </row>
    <row r="782" spans="3:3" s="6" customFormat="1">
      <c r="C782" s="12"/>
    </row>
    <row r="783" spans="3:3" s="6" customFormat="1">
      <c r="C783" s="12"/>
    </row>
    <row r="784" spans="3:3" s="6" customFormat="1">
      <c r="C784" s="12"/>
    </row>
    <row r="785" spans="3:3" s="6" customFormat="1">
      <c r="C785" s="12"/>
    </row>
    <row r="786" spans="3:3" s="6" customFormat="1">
      <c r="C786" s="12"/>
    </row>
    <row r="787" spans="3:3" s="6" customFormat="1">
      <c r="C787" s="12"/>
    </row>
    <row r="788" spans="3:3" s="6" customFormat="1">
      <c r="C788" s="12"/>
    </row>
    <row r="789" spans="3:3" s="6" customFormat="1">
      <c r="C789" s="12"/>
    </row>
    <row r="790" spans="3:3" s="6" customFormat="1">
      <c r="C790" s="12"/>
    </row>
    <row r="791" spans="3:3" s="6" customFormat="1">
      <c r="C791" s="12"/>
    </row>
    <row r="792" spans="3:3" s="6" customFormat="1">
      <c r="C792" s="12"/>
    </row>
    <row r="793" spans="3:3" s="6" customFormat="1">
      <c r="C793" s="12"/>
    </row>
    <row r="794" spans="3:3" s="6" customFormat="1">
      <c r="C794" s="12"/>
    </row>
    <row r="795" spans="3:3" s="6" customFormat="1">
      <c r="C795" s="12"/>
    </row>
    <row r="796" spans="3:3" s="6" customFormat="1">
      <c r="C796" s="12"/>
    </row>
    <row r="797" spans="3:3" s="6" customFormat="1">
      <c r="C797" s="12"/>
    </row>
    <row r="798" spans="3:3" s="6" customFormat="1">
      <c r="C798" s="12"/>
    </row>
    <row r="799" spans="3:3" s="6" customFormat="1">
      <c r="C799" s="12"/>
    </row>
    <row r="800" spans="3:3" s="6" customFormat="1">
      <c r="C800" s="12"/>
    </row>
    <row r="801" spans="3:3" s="6" customFormat="1">
      <c r="C801" s="12"/>
    </row>
    <row r="802" spans="3:3" s="6" customFormat="1">
      <c r="C802" s="12"/>
    </row>
    <row r="803" spans="3:3" s="6" customFormat="1">
      <c r="C803" s="12"/>
    </row>
    <row r="804" spans="3:3" s="6" customFormat="1">
      <c r="C804" s="12"/>
    </row>
    <row r="805" spans="3:3" s="6" customFormat="1">
      <c r="C805" s="12"/>
    </row>
    <row r="806" spans="3:3" s="6" customFormat="1">
      <c r="C806" s="12"/>
    </row>
    <row r="807" spans="3:3" s="6" customFormat="1">
      <c r="C807" s="12"/>
    </row>
    <row r="808" spans="3:3" s="6" customFormat="1">
      <c r="C808" s="12"/>
    </row>
    <row r="809" spans="3:3" s="6" customFormat="1">
      <c r="C809" s="12"/>
    </row>
    <row r="810" spans="3:3" s="6" customFormat="1">
      <c r="C810" s="12"/>
    </row>
    <row r="811" spans="3:3" s="6" customFormat="1">
      <c r="C811" s="12"/>
    </row>
    <row r="812" spans="3:3" s="6" customFormat="1">
      <c r="C812" s="12"/>
    </row>
    <row r="813" spans="3:3" s="6" customFormat="1">
      <c r="C813" s="12"/>
    </row>
    <row r="814" spans="3:3" s="6" customFormat="1">
      <c r="C814" s="12"/>
    </row>
    <row r="815" spans="3:3" s="6" customFormat="1">
      <c r="C815" s="12"/>
    </row>
    <row r="816" spans="3:3" s="6" customFormat="1">
      <c r="C816" s="12"/>
    </row>
    <row r="817" spans="3:22" s="6" customFormat="1">
      <c r="C817" s="12"/>
    </row>
    <row r="818" spans="3:22" s="6" customFormat="1">
      <c r="C818" s="12"/>
    </row>
    <row r="819" spans="3:22" s="6" customFormat="1">
      <c r="C819" s="12"/>
    </row>
    <row r="820" spans="3:22" s="6" customFormat="1">
      <c r="C820" s="12"/>
    </row>
    <row r="821" spans="3:22" s="6" customFormat="1">
      <c r="C821" s="12"/>
    </row>
    <row r="822" spans="3:22" s="6" customFormat="1">
      <c r="C822" s="12"/>
      <c r="U822" s="3"/>
      <c r="V822" s="3"/>
    </row>
    <row r="823" spans="3:22" s="6" customFormat="1">
      <c r="C823" s="12"/>
      <c r="U823" s="3"/>
      <c r="V823" s="3"/>
    </row>
    <row r="824" spans="3:22" s="6" customFormat="1">
      <c r="C824" s="12"/>
      <c r="U824" s="3"/>
      <c r="V824" s="3"/>
    </row>
    <row r="825" spans="3:22" s="6" customFormat="1">
      <c r="C825" s="12"/>
      <c r="U825" s="3"/>
      <c r="V825" s="3"/>
    </row>
    <row r="826" spans="3:22" s="6" customFormat="1">
      <c r="C826" s="12"/>
      <c r="U826" s="3"/>
      <c r="V826" s="3"/>
    </row>
    <row r="827" spans="3:22" s="6" customFormat="1">
      <c r="C827" s="12"/>
      <c r="U827" s="3"/>
      <c r="V827" s="3"/>
    </row>
    <row r="828" spans="3:22" s="6" customFormat="1">
      <c r="C828" s="12"/>
      <c r="U828" s="3"/>
      <c r="V828" s="3"/>
    </row>
    <row r="829" spans="3:22" s="6" customFormat="1">
      <c r="C829" s="12"/>
      <c r="U829" s="3"/>
      <c r="V829" s="3"/>
    </row>
    <row r="830" spans="3:22" s="6" customFormat="1">
      <c r="C830" s="12"/>
      <c r="U830" s="3"/>
      <c r="V830" s="3"/>
    </row>
    <row r="831" spans="3:22" s="6" customFormat="1">
      <c r="C831" s="12"/>
      <c r="U831" s="3"/>
      <c r="V831" s="3"/>
    </row>
    <row r="832" spans="3:22" s="6" customFormat="1">
      <c r="C832" s="12"/>
      <c r="U832" s="3"/>
      <c r="V832" s="3"/>
    </row>
    <row r="833" spans="3:22" s="6" customFormat="1">
      <c r="C833" s="12"/>
      <c r="U833" s="3"/>
      <c r="V833" s="3"/>
    </row>
    <row r="834" spans="3:22" s="6" customFormat="1">
      <c r="C834" s="12"/>
      <c r="U834" s="3"/>
      <c r="V834" s="3"/>
    </row>
    <row r="835" spans="3:22" s="6" customFormat="1">
      <c r="C835" s="12"/>
      <c r="U835" s="3"/>
      <c r="V835" s="3"/>
    </row>
    <row r="836" spans="3:22" s="6" customFormat="1">
      <c r="C836" s="12"/>
      <c r="U836" s="3"/>
      <c r="V836" s="3"/>
    </row>
    <row r="837" spans="3:22" s="6" customFormat="1">
      <c r="C837" s="12"/>
      <c r="U837" s="3"/>
      <c r="V837" s="3"/>
    </row>
    <row r="838" spans="3:22" s="6" customFormat="1">
      <c r="C838" s="12"/>
      <c r="U838" s="3"/>
      <c r="V838" s="3"/>
    </row>
    <row r="839" spans="3:22" s="6" customFormat="1">
      <c r="C839" s="12"/>
      <c r="U839" s="3"/>
      <c r="V839" s="3"/>
    </row>
    <row r="840" spans="3:22" s="6" customFormat="1">
      <c r="C840" s="12"/>
      <c r="U840" s="3"/>
      <c r="V840" s="3"/>
    </row>
    <row r="841" spans="3:22" s="6" customFormat="1">
      <c r="C841" s="12"/>
      <c r="U841" s="3"/>
      <c r="V841" s="3"/>
    </row>
    <row r="842" spans="3:22" s="6" customFormat="1">
      <c r="C842" s="12"/>
      <c r="U842" s="3"/>
      <c r="V842" s="3"/>
    </row>
    <row r="843" spans="3:22" s="6" customFormat="1">
      <c r="C843" s="12"/>
      <c r="U843" s="3"/>
      <c r="V843" s="3"/>
    </row>
    <row r="844" spans="3:22" s="6" customFormat="1">
      <c r="C844" s="12"/>
      <c r="U844" s="3"/>
      <c r="V844" s="3"/>
    </row>
    <row r="845" spans="3:22" s="6" customFormat="1">
      <c r="C845" s="12"/>
      <c r="U845" s="3"/>
      <c r="V845" s="3"/>
    </row>
    <row r="846" spans="3:22" s="6" customFormat="1">
      <c r="C846" s="12"/>
      <c r="U846" s="3"/>
      <c r="V846" s="3"/>
    </row>
    <row r="847" spans="3:22" s="6" customFormat="1">
      <c r="C847" s="12"/>
      <c r="U847" s="3"/>
      <c r="V847" s="3"/>
    </row>
    <row r="848" spans="3:22" s="6" customFormat="1">
      <c r="C848" s="12"/>
      <c r="U848" s="3"/>
      <c r="V848" s="3"/>
    </row>
    <row r="849" spans="3:22" s="6" customFormat="1">
      <c r="C849" s="12"/>
      <c r="U849" s="3"/>
      <c r="V849" s="3"/>
    </row>
    <row r="850" spans="3:22" s="6" customFormat="1">
      <c r="C850" s="12"/>
      <c r="U850" s="3"/>
      <c r="V850" s="3"/>
    </row>
    <row r="851" spans="3:22" s="6" customFormat="1">
      <c r="C851" s="12"/>
      <c r="U851" s="3"/>
      <c r="V851" s="3"/>
    </row>
    <row r="852" spans="3:22" s="6" customFormat="1">
      <c r="C852" s="12"/>
      <c r="U852" s="3"/>
      <c r="V852" s="3"/>
    </row>
    <row r="853" spans="3:22" s="6" customFormat="1">
      <c r="C853" s="12"/>
      <c r="U853" s="3"/>
      <c r="V853" s="3"/>
    </row>
    <row r="854" spans="3:22" s="6" customFormat="1">
      <c r="C854" s="12"/>
      <c r="U854" s="3"/>
      <c r="V854" s="3"/>
    </row>
    <row r="855" spans="3:22" s="6" customFormat="1">
      <c r="C855" s="12"/>
      <c r="U855" s="3"/>
      <c r="V855" s="3"/>
    </row>
    <row r="856" spans="3:22" s="6" customFormat="1">
      <c r="C856" s="12"/>
      <c r="U856" s="3"/>
      <c r="V856" s="3"/>
    </row>
    <row r="857" spans="3:22" s="6" customFormat="1">
      <c r="C857" s="12"/>
      <c r="U857" s="3"/>
      <c r="V857" s="3"/>
    </row>
    <row r="858" spans="3:22" s="6" customFormat="1">
      <c r="C858" s="12"/>
      <c r="U858" s="3"/>
      <c r="V858" s="3"/>
    </row>
    <row r="859" spans="3:22" s="6" customFormat="1">
      <c r="C859" s="12"/>
      <c r="U859" s="3"/>
      <c r="V859" s="3"/>
    </row>
    <row r="860" spans="3:22" s="6" customFormat="1">
      <c r="C860" s="12"/>
      <c r="U860" s="3"/>
      <c r="V860" s="3"/>
    </row>
    <row r="861" spans="3:22" s="6" customFormat="1">
      <c r="C861" s="12"/>
      <c r="U861" s="3"/>
      <c r="V861" s="3"/>
    </row>
    <row r="862" spans="3:22" s="6" customFormat="1">
      <c r="C862" s="12"/>
      <c r="U862" s="3"/>
      <c r="V862" s="3"/>
    </row>
    <row r="863" spans="3:22" s="6" customFormat="1">
      <c r="C863" s="12"/>
      <c r="U863" s="3"/>
      <c r="V863" s="3"/>
    </row>
    <row r="864" spans="3:22" s="6" customFormat="1">
      <c r="C864" s="12"/>
      <c r="U864" s="3"/>
      <c r="V864" s="3"/>
    </row>
    <row r="865" spans="3:22" s="6" customFormat="1">
      <c r="C865" s="12"/>
      <c r="U865" s="3"/>
      <c r="V865" s="3"/>
    </row>
    <row r="866" spans="3:22" s="6" customFormat="1">
      <c r="C866" s="12"/>
      <c r="U866" s="3"/>
      <c r="V866" s="3"/>
    </row>
    <row r="867" spans="3:22" s="6" customFormat="1">
      <c r="C867" s="12"/>
      <c r="U867" s="3"/>
      <c r="V867" s="3"/>
    </row>
    <row r="868" spans="3:22" s="6" customFormat="1">
      <c r="C868" s="12"/>
      <c r="U868" s="3"/>
      <c r="V868" s="3"/>
    </row>
    <row r="869" spans="3:22" s="6" customFormat="1">
      <c r="C869" s="12"/>
      <c r="U869" s="3"/>
      <c r="V869" s="3"/>
    </row>
    <row r="870" spans="3:22" s="6" customFormat="1">
      <c r="C870" s="12"/>
      <c r="U870" s="3"/>
      <c r="V870" s="3"/>
    </row>
    <row r="871" spans="3:22" s="6" customFormat="1">
      <c r="C871" s="12"/>
      <c r="U871" s="3"/>
      <c r="V871" s="3"/>
    </row>
    <row r="872" spans="3:22" s="6" customFormat="1">
      <c r="C872" s="12"/>
      <c r="U872" s="3"/>
      <c r="V872" s="3"/>
    </row>
    <row r="873" spans="3:22" s="6" customFormat="1">
      <c r="C873" s="12"/>
      <c r="U873" s="3"/>
      <c r="V873" s="3"/>
    </row>
    <row r="874" spans="3:22" s="6" customFormat="1">
      <c r="C874" s="12"/>
      <c r="U874" s="3"/>
      <c r="V874" s="3"/>
    </row>
    <row r="875" spans="3:22" s="6" customFormat="1">
      <c r="C875" s="12"/>
      <c r="U875" s="3"/>
      <c r="V875" s="3"/>
    </row>
    <row r="876" spans="3:22" s="6" customFormat="1">
      <c r="C876" s="12"/>
      <c r="U876" s="3"/>
      <c r="V876" s="3"/>
    </row>
    <row r="877" spans="3:22" s="6" customFormat="1">
      <c r="C877" s="12"/>
      <c r="U877" s="3"/>
      <c r="V877" s="3"/>
    </row>
    <row r="878" spans="3:22" s="6" customFormat="1">
      <c r="C878" s="12"/>
      <c r="U878" s="3"/>
      <c r="V878" s="3"/>
    </row>
    <row r="879" spans="3:22" s="6" customFormat="1">
      <c r="C879" s="12"/>
      <c r="U879" s="3"/>
      <c r="V879" s="3"/>
    </row>
    <row r="880" spans="3:22" s="6" customFormat="1">
      <c r="C880" s="12"/>
      <c r="U880" s="3"/>
      <c r="V880" s="3"/>
    </row>
    <row r="881" spans="3:22" s="6" customFormat="1">
      <c r="C881" s="12"/>
      <c r="U881" s="3"/>
      <c r="V881" s="3"/>
    </row>
    <row r="882" spans="3:22" s="6" customFormat="1">
      <c r="C882" s="12"/>
      <c r="U882" s="3"/>
      <c r="V882" s="3"/>
    </row>
    <row r="883" spans="3:22" s="6" customFormat="1">
      <c r="C883" s="12"/>
      <c r="U883" s="3"/>
      <c r="V883" s="3"/>
    </row>
    <row r="884" spans="3:22" s="6" customFormat="1">
      <c r="C884" s="12"/>
      <c r="U884" s="3"/>
      <c r="V884" s="3"/>
    </row>
    <row r="885" spans="3:22" s="6" customFormat="1">
      <c r="C885" s="12"/>
      <c r="U885" s="3"/>
      <c r="V885" s="3"/>
    </row>
    <row r="886" spans="3:22" s="6" customFormat="1">
      <c r="C886" s="12"/>
      <c r="U886" s="3"/>
      <c r="V886" s="3"/>
    </row>
    <row r="887" spans="3:22" s="6" customFormat="1">
      <c r="C887" s="12"/>
      <c r="U887" s="3"/>
      <c r="V887" s="3"/>
    </row>
    <row r="888" spans="3:22" s="6" customFormat="1">
      <c r="C888" s="12"/>
      <c r="U888" s="3"/>
      <c r="V888" s="3"/>
    </row>
    <row r="889" spans="3:22" s="6" customFormat="1">
      <c r="C889" s="12"/>
      <c r="U889" s="3"/>
      <c r="V889" s="3"/>
    </row>
    <row r="890" spans="3:22" s="6" customFormat="1">
      <c r="C890" s="12"/>
      <c r="U890" s="3"/>
      <c r="V890" s="3"/>
    </row>
    <row r="891" spans="3:22" s="6" customFormat="1">
      <c r="C891" s="12"/>
      <c r="U891" s="3"/>
      <c r="V891" s="3"/>
    </row>
    <row r="892" spans="3:22" s="6" customFormat="1">
      <c r="C892" s="12"/>
      <c r="U892" s="3"/>
      <c r="V892" s="3"/>
    </row>
    <row r="893" spans="3:22" s="6" customFormat="1">
      <c r="C893" s="12"/>
      <c r="U893" s="3"/>
      <c r="V893" s="3"/>
    </row>
    <row r="894" spans="3:22" s="6" customFormat="1">
      <c r="C894" s="12"/>
      <c r="U894" s="3"/>
      <c r="V894" s="3"/>
    </row>
    <row r="895" spans="3:22" s="6" customFormat="1">
      <c r="C895" s="12"/>
      <c r="U895" s="3"/>
      <c r="V895" s="3"/>
    </row>
    <row r="896" spans="3:22" s="6" customFormat="1">
      <c r="C896" s="12"/>
      <c r="U896" s="3"/>
      <c r="V896" s="3"/>
    </row>
    <row r="897" spans="3:22" s="6" customFormat="1">
      <c r="C897" s="12"/>
      <c r="U897" s="3"/>
      <c r="V897" s="3"/>
    </row>
    <row r="898" spans="3:22" s="6" customFormat="1">
      <c r="C898" s="12"/>
      <c r="U898" s="3"/>
      <c r="V898" s="3"/>
    </row>
    <row r="899" spans="3:22" s="6" customFormat="1">
      <c r="C899" s="12"/>
      <c r="U899" s="3"/>
      <c r="V899" s="3"/>
    </row>
    <row r="900" spans="3:22" s="6" customFormat="1">
      <c r="C900" s="12"/>
      <c r="U900" s="3"/>
      <c r="V900" s="3"/>
    </row>
    <row r="901" spans="3:22" s="6" customFormat="1">
      <c r="C901" s="12"/>
      <c r="U901" s="3"/>
      <c r="V901" s="3"/>
    </row>
    <row r="902" spans="3:22" s="6" customFormat="1">
      <c r="C902" s="12"/>
      <c r="U902" s="3"/>
      <c r="V902" s="3"/>
    </row>
    <row r="903" spans="3:22" s="6" customFormat="1">
      <c r="C903" s="12"/>
      <c r="U903" s="3"/>
      <c r="V903" s="3"/>
    </row>
    <row r="904" spans="3:22" s="6" customFormat="1">
      <c r="C904" s="12"/>
      <c r="U904" s="3"/>
      <c r="V904" s="3"/>
    </row>
    <row r="905" spans="3:22" s="6" customFormat="1">
      <c r="C905" s="12"/>
      <c r="U905" s="3"/>
      <c r="V905" s="3"/>
    </row>
    <row r="906" spans="3:22" s="6" customFormat="1">
      <c r="C906" s="12"/>
      <c r="U906" s="3"/>
      <c r="V906" s="3"/>
    </row>
    <row r="907" spans="3:22" s="6" customFormat="1">
      <c r="C907" s="12"/>
      <c r="U907" s="3"/>
      <c r="V907" s="3"/>
    </row>
    <row r="908" spans="3:22" s="6" customFormat="1">
      <c r="C908" s="12"/>
      <c r="U908" s="3"/>
      <c r="V908" s="3"/>
    </row>
    <row r="909" spans="3:22" s="6" customFormat="1">
      <c r="C909" s="12"/>
      <c r="U909" s="3"/>
      <c r="V909" s="3"/>
    </row>
    <row r="910" spans="3:22" s="6" customFormat="1">
      <c r="C910" s="12"/>
      <c r="U910" s="3"/>
      <c r="V910" s="3"/>
    </row>
    <row r="911" spans="3:22" s="6" customFormat="1">
      <c r="C911" s="12"/>
      <c r="U911" s="3"/>
      <c r="V911" s="3"/>
    </row>
    <row r="912" spans="3:22" s="6" customFormat="1">
      <c r="C912" s="12"/>
      <c r="U912" s="3"/>
      <c r="V912" s="3"/>
    </row>
    <row r="913" spans="3:22" s="6" customFormat="1">
      <c r="C913" s="12"/>
      <c r="U913" s="3"/>
      <c r="V913" s="3"/>
    </row>
    <row r="914" spans="3:22" s="6" customFormat="1">
      <c r="C914" s="12"/>
      <c r="U914" s="3"/>
      <c r="V914" s="3"/>
    </row>
    <row r="915" spans="3:22" s="6" customFormat="1">
      <c r="C915" s="12"/>
      <c r="U915" s="3"/>
      <c r="V915" s="3"/>
    </row>
    <row r="916" spans="3:22" s="6" customFormat="1">
      <c r="C916" s="12"/>
      <c r="U916" s="3"/>
      <c r="V916" s="3"/>
    </row>
    <row r="917" spans="3:22" s="6" customFormat="1">
      <c r="C917" s="12"/>
      <c r="U917" s="3"/>
      <c r="V917" s="3"/>
    </row>
    <row r="918" spans="3:22" s="6" customFormat="1">
      <c r="C918" s="12"/>
      <c r="U918" s="3"/>
      <c r="V918" s="3"/>
    </row>
    <row r="919" spans="3:22" s="6" customFormat="1">
      <c r="C919" s="12"/>
      <c r="U919" s="3"/>
      <c r="V919" s="3"/>
    </row>
    <row r="920" spans="3:22" s="6" customFormat="1">
      <c r="C920" s="12"/>
      <c r="U920" s="3"/>
      <c r="V920" s="3"/>
    </row>
    <row r="921" spans="3:22" s="6" customFormat="1">
      <c r="C921" s="12"/>
      <c r="U921" s="3"/>
      <c r="V921" s="3"/>
    </row>
    <row r="922" spans="3:22" s="6" customFormat="1">
      <c r="C922" s="12"/>
      <c r="U922" s="3"/>
      <c r="V922" s="3"/>
    </row>
    <row r="923" spans="3:22" s="6" customFormat="1">
      <c r="C923" s="12"/>
      <c r="U923" s="3"/>
      <c r="V923" s="3"/>
    </row>
    <row r="924" spans="3:22" s="6" customFormat="1">
      <c r="C924" s="12"/>
      <c r="U924" s="3"/>
      <c r="V924" s="3"/>
    </row>
    <row r="925" spans="3:22" s="6" customFormat="1">
      <c r="C925" s="12"/>
      <c r="U925" s="3"/>
      <c r="V925" s="3"/>
    </row>
    <row r="926" spans="3:22" s="6" customFormat="1">
      <c r="C926" s="12"/>
      <c r="U926" s="3"/>
      <c r="V926" s="3"/>
    </row>
    <row r="927" spans="3:22" s="6" customFormat="1">
      <c r="C927" s="12"/>
      <c r="U927" s="3"/>
      <c r="V927" s="3"/>
    </row>
    <row r="928" spans="3:22" s="6" customFormat="1">
      <c r="C928" s="12"/>
      <c r="U928" s="3"/>
      <c r="V928" s="3"/>
    </row>
    <row r="929" spans="3:22" s="6" customFormat="1">
      <c r="C929" s="12"/>
      <c r="U929" s="3"/>
      <c r="V929" s="3"/>
    </row>
    <row r="930" spans="3:22" s="6" customFormat="1">
      <c r="C930" s="12"/>
      <c r="U930" s="3"/>
      <c r="V930" s="3"/>
    </row>
    <row r="931" spans="3:22" s="6" customFormat="1">
      <c r="C931" s="12"/>
      <c r="U931" s="3"/>
      <c r="V931" s="3"/>
    </row>
    <row r="932" spans="3:22" s="6" customFormat="1">
      <c r="C932" s="12"/>
      <c r="U932" s="3"/>
      <c r="V932" s="3"/>
    </row>
    <row r="933" spans="3:22" s="6" customFormat="1">
      <c r="C933" s="12"/>
      <c r="U933" s="3"/>
      <c r="V933" s="3"/>
    </row>
    <row r="934" spans="3:22" s="6" customFormat="1">
      <c r="C934" s="12"/>
      <c r="U934" s="3"/>
      <c r="V934" s="3"/>
    </row>
    <row r="935" spans="3:22" s="6" customFormat="1">
      <c r="C935" s="12"/>
      <c r="U935" s="3"/>
      <c r="V935" s="3"/>
    </row>
    <row r="936" spans="3:22" s="6" customFormat="1">
      <c r="C936" s="12"/>
      <c r="U936" s="3"/>
      <c r="V936" s="3"/>
    </row>
    <row r="937" spans="3:22" s="6" customFormat="1">
      <c r="C937" s="12"/>
      <c r="U937" s="3"/>
      <c r="V937" s="3"/>
    </row>
    <row r="938" spans="3:22" s="6" customFormat="1">
      <c r="C938" s="12"/>
      <c r="U938" s="3"/>
      <c r="V938" s="3"/>
    </row>
    <row r="939" spans="3:22" s="6" customFormat="1">
      <c r="C939" s="12"/>
      <c r="U939" s="3"/>
      <c r="V939" s="3"/>
    </row>
    <row r="940" spans="3:22" s="6" customFormat="1">
      <c r="C940" s="12"/>
      <c r="U940" s="3"/>
      <c r="V940" s="3"/>
    </row>
    <row r="941" spans="3:22" s="6" customFormat="1">
      <c r="C941" s="12"/>
      <c r="U941" s="3"/>
      <c r="V941" s="3"/>
    </row>
    <row r="942" spans="3:22" s="6" customFormat="1">
      <c r="C942" s="12"/>
      <c r="U942" s="3"/>
      <c r="V942" s="3"/>
    </row>
    <row r="943" spans="3:22" s="6" customFormat="1">
      <c r="C943" s="12"/>
      <c r="U943" s="3"/>
      <c r="V943" s="3"/>
    </row>
    <row r="944" spans="3:22" s="6" customFormat="1">
      <c r="C944" s="12"/>
      <c r="U944" s="3"/>
      <c r="V944" s="3"/>
    </row>
    <row r="945" spans="3:22" s="6" customFormat="1">
      <c r="C945" s="12"/>
      <c r="U945" s="3"/>
      <c r="V945" s="3"/>
    </row>
    <row r="946" spans="3:22" s="6" customFormat="1">
      <c r="C946" s="12"/>
      <c r="U946" s="3"/>
      <c r="V946" s="3"/>
    </row>
    <row r="947" spans="3:22" s="6" customFormat="1">
      <c r="C947" s="12"/>
      <c r="U947" s="3"/>
      <c r="V947" s="3"/>
    </row>
    <row r="948" spans="3:22" s="6" customFormat="1">
      <c r="C948" s="12"/>
      <c r="U948" s="3"/>
      <c r="V948" s="3"/>
    </row>
    <row r="949" spans="3:22" s="6" customFormat="1">
      <c r="C949" s="12"/>
      <c r="U949" s="3"/>
      <c r="V949" s="3"/>
    </row>
    <row r="950" spans="3:22" s="6" customFormat="1">
      <c r="C950" s="12"/>
      <c r="U950" s="3"/>
      <c r="V950" s="3"/>
    </row>
    <row r="951" spans="3:22" s="6" customFormat="1">
      <c r="C951" s="12"/>
      <c r="U951" s="3"/>
      <c r="V951" s="3"/>
    </row>
    <row r="952" spans="3:22" s="6" customFormat="1">
      <c r="C952" s="12"/>
      <c r="U952" s="3"/>
      <c r="V952" s="3"/>
    </row>
    <row r="953" spans="3:22" s="6" customFormat="1">
      <c r="C953" s="12"/>
      <c r="U953" s="3"/>
      <c r="V953" s="3"/>
    </row>
    <row r="954" spans="3:22" s="6" customFormat="1">
      <c r="C954" s="12"/>
      <c r="U954" s="3"/>
      <c r="V954" s="3"/>
    </row>
    <row r="955" spans="3:22" s="6" customFormat="1">
      <c r="C955" s="12"/>
      <c r="U955" s="3"/>
      <c r="V955" s="3"/>
    </row>
    <row r="956" spans="3:22" s="6" customFormat="1">
      <c r="C956" s="12"/>
      <c r="U956" s="3"/>
      <c r="V956" s="3"/>
    </row>
    <row r="957" spans="3:22" s="6" customFormat="1">
      <c r="C957" s="12"/>
      <c r="U957" s="3"/>
      <c r="V957" s="3"/>
    </row>
    <row r="958" spans="3:22" s="6" customFormat="1">
      <c r="C958" s="12"/>
      <c r="U958" s="3"/>
      <c r="V958" s="3"/>
    </row>
    <row r="959" spans="3:22" s="6" customFormat="1">
      <c r="C959" s="12"/>
      <c r="U959" s="3"/>
      <c r="V959" s="3"/>
    </row>
    <row r="960" spans="3:22" s="6" customFormat="1">
      <c r="C960" s="12"/>
      <c r="U960" s="3"/>
      <c r="V960" s="3"/>
    </row>
    <row r="961" spans="3:22" s="6" customFormat="1">
      <c r="C961" s="12"/>
      <c r="U961" s="3"/>
      <c r="V961" s="3"/>
    </row>
    <row r="962" spans="3:22" s="6" customFormat="1">
      <c r="C962" s="12"/>
      <c r="U962" s="3"/>
      <c r="V962" s="3"/>
    </row>
    <row r="963" spans="3:22" s="6" customFormat="1">
      <c r="C963" s="12"/>
      <c r="U963" s="3"/>
      <c r="V963" s="3"/>
    </row>
    <row r="964" spans="3:22" s="6" customFormat="1">
      <c r="C964" s="12"/>
      <c r="U964" s="3"/>
      <c r="V964" s="3"/>
    </row>
    <row r="965" spans="3:22" s="6" customFormat="1">
      <c r="C965" s="12"/>
      <c r="U965" s="3"/>
      <c r="V965" s="3"/>
    </row>
    <row r="966" spans="3:22" s="6" customFormat="1">
      <c r="C966" s="12"/>
      <c r="U966" s="3"/>
      <c r="V966" s="3"/>
    </row>
    <row r="967" spans="3:22" s="6" customFormat="1">
      <c r="C967" s="12"/>
      <c r="U967" s="3"/>
      <c r="V967" s="3"/>
    </row>
    <row r="968" spans="3:22" s="6" customFormat="1">
      <c r="C968" s="12"/>
      <c r="U968" s="3"/>
      <c r="V968" s="3"/>
    </row>
    <row r="969" spans="3:22" s="6" customFormat="1">
      <c r="C969" s="12"/>
      <c r="U969" s="3"/>
      <c r="V969" s="3"/>
    </row>
    <row r="970" spans="3:22" s="6" customFormat="1">
      <c r="C970" s="12"/>
      <c r="U970" s="3"/>
      <c r="V970" s="3"/>
    </row>
    <row r="971" spans="3:22" s="6" customFormat="1">
      <c r="C971" s="12"/>
      <c r="U971" s="3"/>
      <c r="V971" s="3"/>
    </row>
    <row r="972" spans="3:22" s="6" customFormat="1">
      <c r="C972" s="12"/>
      <c r="U972" s="3"/>
      <c r="V972" s="3"/>
    </row>
    <row r="973" spans="3:22" s="6" customFormat="1">
      <c r="C973" s="12"/>
      <c r="U973" s="3"/>
      <c r="V973" s="3"/>
    </row>
    <row r="974" spans="3:22" s="6" customFormat="1">
      <c r="C974" s="12"/>
      <c r="U974" s="3"/>
      <c r="V974" s="3"/>
    </row>
    <row r="975" spans="3:22" s="6" customFormat="1">
      <c r="C975" s="12"/>
      <c r="U975" s="3"/>
      <c r="V975" s="3"/>
    </row>
    <row r="976" spans="3:22" s="6" customFormat="1">
      <c r="C976" s="12"/>
      <c r="U976" s="3"/>
      <c r="V976" s="3"/>
    </row>
    <row r="977" spans="3:22" s="6" customFormat="1">
      <c r="C977" s="12"/>
      <c r="U977" s="3"/>
      <c r="V977" s="3"/>
    </row>
    <row r="978" spans="3:22" s="6" customFormat="1">
      <c r="C978" s="12"/>
      <c r="U978" s="3"/>
      <c r="V978" s="3"/>
    </row>
    <row r="979" spans="3:22" s="6" customFormat="1">
      <c r="C979" s="12"/>
      <c r="U979" s="3"/>
      <c r="V979" s="3"/>
    </row>
    <row r="980" spans="3:22" s="6" customFormat="1">
      <c r="C980" s="12"/>
      <c r="U980" s="3"/>
      <c r="V980" s="3"/>
    </row>
    <row r="981" spans="3:22" s="6" customFormat="1">
      <c r="C981" s="12"/>
      <c r="U981" s="3"/>
      <c r="V981" s="3"/>
    </row>
    <row r="982" spans="3:22" s="6" customFormat="1">
      <c r="C982" s="12"/>
      <c r="U982" s="3"/>
      <c r="V982" s="3"/>
    </row>
    <row r="983" spans="3:22" s="6" customFormat="1">
      <c r="C983" s="12"/>
      <c r="U983" s="3"/>
      <c r="V983" s="3"/>
    </row>
    <row r="984" spans="3:22" s="6" customFormat="1">
      <c r="C984" s="12"/>
      <c r="U984" s="3"/>
      <c r="V984" s="3"/>
    </row>
    <row r="985" spans="3:22" s="6" customFormat="1">
      <c r="C985" s="12"/>
      <c r="U985" s="3"/>
      <c r="V985" s="3"/>
    </row>
    <row r="986" spans="3:22" s="6" customFormat="1">
      <c r="C986" s="12"/>
      <c r="U986" s="3"/>
      <c r="V986" s="3"/>
    </row>
    <row r="987" spans="3:22" s="6" customFormat="1">
      <c r="C987" s="12"/>
      <c r="U987" s="3"/>
      <c r="V987" s="3"/>
    </row>
    <row r="988" spans="3:22" s="6" customFormat="1">
      <c r="C988" s="12"/>
      <c r="U988" s="3"/>
      <c r="V988" s="3"/>
    </row>
    <row r="989" spans="3:22" s="6" customFormat="1">
      <c r="C989" s="12"/>
      <c r="U989" s="3"/>
      <c r="V989" s="3"/>
    </row>
    <row r="990" spans="3:22" s="6" customFormat="1">
      <c r="C990" s="12"/>
      <c r="U990" s="3"/>
      <c r="V990" s="3"/>
    </row>
    <row r="991" spans="3:22" s="6" customFormat="1">
      <c r="C991" s="12"/>
      <c r="U991" s="3"/>
      <c r="V991" s="3"/>
    </row>
    <row r="992" spans="3:22" s="6" customFormat="1">
      <c r="C992" s="12"/>
      <c r="U992" s="3"/>
      <c r="V992" s="3"/>
    </row>
    <row r="993" spans="3:22" s="6" customFormat="1">
      <c r="C993" s="12"/>
      <c r="U993" s="3"/>
      <c r="V993" s="3"/>
    </row>
    <row r="994" spans="3:22" s="6" customFormat="1">
      <c r="C994" s="12"/>
      <c r="U994" s="3"/>
      <c r="V994" s="3"/>
    </row>
    <row r="995" spans="3:22" s="6" customFormat="1">
      <c r="C995" s="12"/>
      <c r="U995" s="3"/>
      <c r="V995" s="3"/>
    </row>
    <row r="996" spans="3:22" s="6" customFormat="1">
      <c r="C996" s="12"/>
      <c r="U996" s="3"/>
      <c r="V996" s="3"/>
    </row>
    <row r="997" spans="3:22" s="6" customFormat="1">
      <c r="C997" s="12"/>
      <c r="U997" s="3"/>
      <c r="V997" s="3"/>
    </row>
    <row r="998" spans="3:22" s="6" customFormat="1">
      <c r="C998" s="12"/>
      <c r="U998" s="3"/>
      <c r="V998" s="3"/>
    </row>
    <row r="999" spans="3:22" s="6" customFormat="1">
      <c r="C999" s="12"/>
      <c r="U999" s="3"/>
      <c r="V999" s="3"/>
    </row>
    <row r="1000" spans="3:22" s="6" customFormat="1">
      <c r="C1000" s="12"/>
      <c r="U1000" s="3"/>
      <c r="V1000" s="3"/>
    </row>
    <row r="1001" spans="3:22" s="6" customFormat="1">
      <c r="C1001" s="12"/>
      <c r="U1001" s="3"/>
      <c r="V1001" s="3"/>
    </row>
    <row r="1002" spans="3:22" s="6" customFormat="1">
      <c r="C1002" s="12"/>
      <c r="U1002" s="3"/>
      <c r="V1002" s="3"/>
    </row>
    <row r="1003" spans="3:22" s="6" customFormat="1">
      <c r="C1003" s="12"/>
      <c r="U1003" s="3"/>
      <c r="V1003" s="3"/>
    </row>
    <row r="1004" spans="3:22" s="6" customFormat="1">
      <c r="C1004" s="12"/>
      <c r="U1004" s="3"/>
      <c r="V1004" s="3"/>
    </row>
    <row r="1005" spans="3:22" s="6" customFormat="1">
      <c r="C1005" s="12"/>
      <c r="U1005" s="3"/>
      <c r="V1005" s="3"/>
    </row>
    <row r="1006" spans="3:22" s="6" customFormat="1">
      <c r="C1006" s="12"/>
      <c r="U1006" s="3"/>
      <c r="V1006" s="3"/>
    </row>
    <row r="1007" spans="3:22" s="6" customFormat="1">
      <c r="C1007" s="12"/>
      <c r="U1007" s="3"/>
      <c r="V1007" s="3"/>
    </row>
    <row r="1008" spans="3:22" s="6" customFormat="1">
      <c r="C1008" s="12"/>
      <c r="U1008" s="3"/>
      <c r="V1008" s="3"/>
    </row>
    <row r="1009" spans="3:22" s="6" customFormat="1">
      <c r="C1009" s="12"/>
      <c r="U1009" s="3"/>
      <c r="V1009" s="3"/>
    </row>
    <row r="1010" spans="3:22" s="6" customFormat="1">
      <c r="C1010" s="12"/>
      <c r="U1010" s="3"/>
      <c r="V1010" s="3"/>
    </row>
    <row r="1011" spans="3:22" s="6" customFormat="1">
      <c r="C1011" s="12"/>
      <c r="U1011" s="3"/>
      <c r="V1011" s="3"/>
    </row>
    <row r="1012" spans="3:22" s="6" customFormat="1">
      <c r="C1012" s="12"/>
      <c r="U1012" s="3"/>
      <c r="V1012" s="3"/>
    </row>
    <row r="1013" spans="3:22" s="6" customFormat="1">
      <c r="C1013" s="12"/>
      <c r="U1013" s="3"/>
      <c r="V1013" s="3"/>
    </row>
    <row r="1014" spans="3:22" s="6" customFormat="1">
      <c r="C1014" s="12"/>
      <c r="U1014" s="3"/>
      <c r="V1014" s="3"/>
    </row>
    <row r="1015" spans="3:22" s="6" customFormat="1">
      <c r="C1015" s="12"/>
      <c r="U1015" s="3"/>
      <c r="V1015" s="3"/>
    </row>
    <row r="1016" spans="3:22" s="6" customFormat="1">
      <c r="C1016" s="12"/>
      <c r="U1016" s="3"/>
      <c r="V1016" s="3"/>
    </row>
    <row r="1017" spans="3:22" s="6" customFormat="1">
      <c r="C1017" s="12"/>
      <c r="U1017" s="3"/>
      <c r="V1017" s="3"/>
    </row>
    <row r="1018" spans="3:22" s="6" customFormat="1">
      <c r="C1018" s="12"/>
      <c r="U1018" s="3"/>
      <c r="V1018" s="3"/>
    </row>
    <row r="1019" spans="3:22" s="6" customFormat="1">
      <c r="C1019" s="12"/>
      <c r="U1019" s="3"/>
      <c r="V1019" s="3"/>
    </row>
    <row r="1020" spans="3:22" s="6" customFormat="1">
      <c r="C1020" s="12"/>
      <c r="U1020" s="3"/>
      <c r="V1020" s="3"/>
    </row>
    <row r="1021" spans="3:22" s="6" customFormat="1">
      <c r="C1021" s="12"/>
      <c r="U1021" s="3"/>
      <c r="V1021" s="3"/>
    </row>
    <row r="1022" spans="3:22" s="6" customFormat="1">
      <c r="C1022" s="12"/>
      <c r="U1022" s="3"/>
      <c r="V1022" s="3"/>
    </row>
    <row r="1023" spans="3:22" s="6" customFormat="1">
      <c r="C1023" s="12"/>
      <c r="U1023" s="3"/>
      <c r="V1023" s="3"/>
    </row>
    <row r="1024" spans="3:22" s="6" customFormat="1">
      <c r="C1024" s="12"/>
      <c r="U1024" s="3"/>
      <c r="V1024" s="3"/>
    </row>
    <row r="1025" spans="3:22" s="6" customFormat="1">
      <c r="C1025" s="12"/>
      <c r="U1025" s="3"/>
      <c r="V1025" s="3"/>
    </row>
    <row r="1026" spans="3:22" s="6" customFormat="1">
      <c r="C1026" s="12"/>
      <c r="U1026" s="3"/>
      <c r="V1026" s="3"/>
    </row>
    <row r="1027" spans="3:22" s="6" customFormat="1">
      <c r="C1027" s="12"/>
      <c r="U1027" s="3"/>
      <c r="V1027" s="3"/>
    </row>
    <row r="1028" spans="3:22" s="6" customFormat="1">
      <c r="C1028" s="12"/>
      <c r="U1028" s="3"/>
      <c r="V1028" s="3"/>
    </row>
    <row r="1029" spans="3:22" s="6" customFormat="1">
      <c r="C1029" s="12"/>
      <c r="U1029" s="3"/>
      <c r="V1029" s="3"/>
    </row>
    <row r="1030" spans="3:22" s="6" customFormat="1">
      <c r="C1030" s="12"/>
      <c r="U1030" s="3"/>
      <c r="V1030" s="3"/>
    </row>
    <row r="1031" spans="3:22" s="6" customFormat="1">
      <c r="C1031" s="12"/>
      <c r="U1031" s="3"/>
      <c r="V1031" s="3"/>
    </row>
    <row r="1032" spans="3:22" s="6" customFormat="1">
      <c r="C1032" s="12"/>
      <c r="U1032" s="3"/>
      <c r="V1032" s="3"/>
    </row>
    <row r="1033" spans="3:22" s="6" customFormat="1">
      <c r="C1033" s="12"/>
      <c r="U1033" s="3"/>
      <c r="V1033" s="3"/>
    </row>
    <row r="1034" spans="3:22" s="6" customFormat="1">
      <c r="C1034" s="12"/>
      <c r="U1034" s="3"/>
      <c r="V1034" s="3"/>
    </row>
    <row r="1035" spans="3:22" s="6" customFormat="1">
      <c r="C1035" s="12"/>
      <c r="U1035" s="3"/>
      <c r="V1035" s="3"/>
    </row>
    <row r="1036" spans="3:22" s="6" customFormat="1">
      <c r="C1036" s="12"/>
      <c r="U1036" s="3"/>
      <c r="V1036" s="3"/>
    </row>
    <row r="1037" spans="3:22" s="6" customFormat="1">
      <c r="C1037" s="12"/>
      <c r="U1037" s="3"/>
      <c r="V1037" s="3"/>
    </row>
    <row r="1038" spans="3:22" s="6" customFormat="1">
      <c r="C1038" s="12"/>
      <c r="U1038" s="3"/>
      <c r="V1038" s="3"/>
    </row>
    <row r="1039" spans="3:22" s="6" customFormat="1">
      <c r="C1039" s="12"/>
      <c r="U1039" s="3"/>
      <c r="V1039" s="3"/>
    </row>
    <row r="1040" spans="3:22" s="6" customFormat="1">
      <c r="C1040" s="12"/>
      <c r="U1040" s="3"/>
      <c r="V1040" s="3"/>
    </row>
    <row r="1041" spans="3:22" s="6" customFormat="1">
      <c r="C1041" s="12"/>
      <c r="U1041" s="3"/>
      <c r="V1041" s="3"/>
    </row>
    <row r="1042" spans="3:22" s="6" customFormat="1">
      <c r="C1042" s="12"/>
      <c r="U1042" s="3"/>
      <c r="V1042" s="3"/>
    </row>
    <row r="1043" spans="3:22" s="6" customFormat="1">
      <c r="C1043" s="12"/>
      <c r="U1043" s="3"/>
      <c r="V1043" s="3"/>
    </row>
    <row r="1044" spans="3:22" s="6" customFormat="1">
      <c r="C1044" s="12"/>
      <c r="U1044" s="3"/>
      <c r="V1044" s="3"/>
    </row>
    <row r="1045" spans="3:22" s="6" customFormat="1">
      <c r="C1045" s="12"/>
      <c r="U1045" s="3"/>
      <c r="V1045" s="3"/>
    </row>
    <row r="1046" spans="3:22" s="6" customFormat="1">
      <c r="C1046" s="12"/>
      <c r="U1046" s="3"/>
      <c r="V1046" s="3"/>
    </row>
    <row r="1047" spans="3:22" s="6" customFormat="1">
      <c r="C1047" s="12"/>
      <c r="U1047" s="3"/>
      <c r="V1047" s="3"/>
    </row>
    <row r="1048" spans="3:22" s="6" customFormat="1">
      <c r="C1048" s="12"/>
      <c r="U1048" s="3"/>
      <c r="V1048" s="3"/>
    </row>
    <row r="1049" spans="3:22" s="6" customFormat="1">
      <c r="C1049" s="12"/>
      <c r="U1049" s="3"/>
      <c r="V1049" s="3"/>
    </row>
    <row r="1050" spans="3:22" s="6" customFormat="1">
      <c r="C1050" s="12"/>
      <c r="U1050" s="3"/>
      <c r="V1050" s="3"/>
    </row>
    <row r="1051" spans="3:22" s="6" customFormat="1">
      <c r="C1051" s="12"/>
      <c r="U1051" s="3"/>
      <c r="V1051" s="3"/>
    </row>
    <row r="1052" spans="3:22" s="6" customFormat="1">
      <c r="C1052" s="12"/>
      <c r="U1052" s="3"/>
      <c r="V1052" s="3"/>
    </row>
    <row r="1053" spans="3:22" s="6" customFormat="1">
      <c r="C1053" s="12"/>
      <c r="U1053" s="3"/>
      <c r="V1053" s="3"/>
    </row>
    <row r="1054" spans="3:22" s="6" customFormat="1">
      <c r="C1054" s="12"/>
      <c r="U1054" s="3"/>
      <c r="V1054" s="3"/>
    </row>
    <row r="1055" spans="3:22" s="6" customFormat="1">
      <c r="C1055" s="12"/>
      <c r="U1055" s="3"/>
      <c r="V1055" s="3"/>
    </row>
    <row r="1056" spans="3:22" s="6" customFormat="1">
      <c r="C1056" s="12"/>
      <c r="U1056" s="3"/>
      <c r="V1056" s="3"/>
    </row>
    <row r="1057" spans="3:22" s="6" customFormat="1">
      <c r="C1057" s="12"/>
      <c r="U1057" s="3"/>
      <c r="V1057" s="3"/>
    </row>
    <row r="1058" spans="3:22" s="6" customFormat="1">
      <c r="C1058" s="12"/>
      <c r="U1058" s="3"/>
      <c r="V1058" s="3"/>
    </row>
    <row r="1059" spans="3:22" s="6" customFormat="1">
      <c r="C1059" s="12"/>
      <c r="U1059" s="3"/>
      <c r="V1059" s="3"/>
    </row>
    <row r="1060" spans="3:22" s="6" customFormat="1">
      <c r="C1060" s="12"/>
      <c r="U1060" s="3"/>
      <c r="V1060" s="3"/>
    </row>
    <row r="1061" spans="3:22" s="6" customFormat="1">
      <c r="C1061" s="12"/>
      <c r="U1061" s="3"/>
      <c r="V1061" s="3"/>
    </row>
    <row r="1062" spans="3:22" s="6" customFormat="1">
      <c r="C1062" s="12"/>
      <c r="U1062" s="3"/>
      <c r="V1062" s="3"/>
    </row>
    <row r="1063" spans="3:22" s="6" customFormat="1">
      <c r="C1063" s="12"/>
      <c r="U1063" s="3"/>
      <c r="V1063" s="3"/>
    </row>
    <row r="1064" spans="3:22" s="6" customFormat="1">
      <c r="C1064" s="12"/>
      <c r="U1064" s="3"/>
      <c r="V1064" s="3"/>
    </row>
    <row r="1065" spans="3:22" s="6" customFormat="1">
      <c r="C1065" s="12"/>
      <c r="U1065" s="3"/>
      <c r="V1065" s="3"/>
    </row>
    <row r="1066" spans="3:22" s="6" customFormat="1">
      <c r="C1066" s="12"/>
      <c r="U1066" s="3"/>
      <c r="V1066" s="3"/>
    </row>
    <row r="1067" spans="3:22" s="6" customFormat="1">
      <c r="C1067" s="12"/>
      <c r="U1067" s="3"/>
      <c r="V1067" s="3"/>
    </row>
    <row r="1068" spans="3:22" s="6" customFormat="1">
      <c r="C1068" s="12"/>
      <c r="U1068" s="3"/>
      <c r="V1068" s="3"/>
    </row>
    <row r="1069" spans="3:22" s="6" customFormat="1">
      <c r="C1069" s="12"/>
      <c r="U1069" s="3"/>
      <c r="V1069" s="3"/>
    </row>
    <row r="1070" spans="3:22" s="6" customFormat="1">
      <c r="C1070" s="12"/>
      <c r="U1070" s="3"/>
      <c r="V1070" s="3"/>
    </row>
    <row r="1071" spans="3:22" s="6" customFormat="1">
      <c r="C1071" s="12"/>
      <c r="U1071" s="3"/>
      <c r="V1071" s="3"/>
    </row>
    <row r="1072" spans="3:22" s="6" customFormat="1">
      <c r="C1072" s="12"/>
      <c r="U1072" s="3"/>
      <c r="V1072" s="3"/>
    </row>
    <row r="1073" spans="3:22" s="6" customFormat="1">
      <c r="C1073" s="12"/>
      <c r="U1073" s="3"/>
      <c r="V1073" s="3"/>
    </row>
    <row r="1074" spans="3:22" s="6" customFormat="1">
      <c r="C1074" s="12"/>
      <c r="U1074" s="3"/>
      <c r="V1074" s="3"/>
    </row>
    <row r="1075" spans="3:22" s="6" customFormat="1">
      <c r="C1075" s="12"/>
      <c r="U1075" s="3"/>
      <c r="V1075" s="3"/>
    </row>
    <row r="1076" spans="3:22" s="6" customFormat="1">
      <c r="C1076" s="12"/>
      <c r="U1076" s="3"/>
      <c r="V1076" s="3"/>
    </row>
    <row r="1077" spans="3:22" s="6" customFormat="1">
      <c r="C1077" s="12"/>
      <c r="U1077" s="3"/>
      <c r="V1077" s="3"/>
    </row>
    <row r="1078" spans="3:22" s="6" customFormat="1">
      <c r="C1078" s="12"/>
      <c r="U1078" s="3"/>
      <c r="V1078" s="3"/>
    </row>
    <row r="1079" spans="3:22" s="6" customFormat="1">
      <c r="C1079" s="12"/>
      <c r="U1079" s="3"/>
      <c r="V1079" s="3"/>
    </row>
    <row r="1080" spans="3:22" s="6" customFormat="1">
      <c r="C1080" s="12"/>
      <c r="U1080" s="3"/>
      <c r="V1080" s="3"/>
    </row>
    <row r="1081" spans="3:22" s="6" customFormat="1">
      <c r="C1081" s="12"/>
      <c r="U1081" s="3"/>
      <c r="V1081" s="3"/>
    </row>
    <row r="1082" spans="3:22" s="6" customFormat="1">
      <c r="C1082" s="12"/>
      <c r="U1082" s="3"/>
      <c r="V1082" s="3"/>
    </row>
    <row r="1083" spans="3:22" s="6" customFormat="1">
      <c r="C1083" s="12"/>
      <c r="U1083" s="3"/>
      <c r="V1083" s="3"/>
    </row>
    <row r="1084" spans="3:22" s="6" customFormat="1">
      <c r="C1084" s="12"/>
      <c r="U1084" s="3"/>
      <c r="V1084" s="3"/>
    </row>
    <row r="1085" spans="3:22" s="6" customFormat="1">
      <c r="C1085" s="12"/>
      <c r="U1085" s="3"/>
      <c r="V1085" s="3"/>
    </row>
    <row r="1086" spans="3:22" s="6" customFormat="1">
      <c r="C1086" s="12"/>
      <c r="U1086" s="3"/>
      <c r="V1086" s="3"/>
    </row>
    <row r="1087" spans="3:22" s="6" customFormat="1">
      <c r="C1087" s="12"/>
      <c r="U1087" s="3"/>
      <c r="V1087" s="3"/>
    </row>
    <row r="1088" spans="3:22" s="6" customFormat="1">
      <c r="C1088" s="12"/>
      <c r="U1088" s="3"/>
      <c r="V1088" s="3"/>
    </row>
    <row r="1089" spans="3:22" s="6" customFormat="1">
      <c r="C1089" s="12"/>
      <c r="U1089" s="3"/>
      <c r="V1089" s="3"/>
    </row>
    <row r="1090" spans="3:22" s="6" customFormat="1">
      <c r="C1090" s="12"/>
      <c r="U1090" s="3"/>
      <c r="V1090" s="3"/>
    </row>
    <row r="1091" spans="3:22" s="6" customFormat="1">
      <c r="C1091" s="12"/>
      <c r="U1091" s="3"/>
      <c r="V1091" s="3"/>
    </row>
    <row r="1092" spans="3:22" s="6" customFormat="1">
      <c r="C1092" s="12"/>
      <c r="U1092" s="3"/>
      <c r="V1092" s="3"/>
    </row>
    <row r="1093" spans="3:22" s="6" customFormat="1">
      <c r="C1093" s="12"/>
      <c r="U1093" s="3"/>
      <c r="V1093" s="3"/>
    </row>
    <row r="1094" spans="3:22" s="6" customFormat="1">
      <c r="C1094" s="12"/>
      <c r="U1094" s="3"/>
      <c r="V1094" s="3"/>
    </row>
    <row r="1095" spans="3:22" s="6" customFormat="1">
      <c r="C1095" s="12"/>
      <c r="U1095" s="3"/>
      <c r="V1095" s="3"/>
    </row>
    <row r="1096" spans="3:22" s="6" customFormat="1">
      <c r="C1096" s="12"/>
      <c r="U1096" s="3"/>
      <c r="V1096" s="3"/>
    </row>
    <row r="1097" spans="3:22" s="6" customFormat="1">
      <c r="C1097" s="12"/>
      <c r="U1097" s="3"/>
      <c r="V1097" s="3"/>
    </row>
    <row r="1098" spans="3:22" s="6" customFormat="1">
      <c r="C1098" s="12"/>
      <c r="U1098" s="3"/>
      <c r="V1098" s="3"/>
    </row>
    <row r="1099" spans="3:22" s="6" customFormat="1">
      <c r="C1099" s="12"/>
      <c r="U1099" s="3"/>
      <c r="V1099" s="3"/>
    </row>
    <row r="1100" spans="3:22" s="6" customFormat="1">
      <c r="C1100" s="12"/>
      <c r="U1100" s="3"/>
      <c r="V1100" s="3"/>
    </row>
    <row r="1101" spans="3:22" s="6" customFormat="1">
      <c r="C1101" s="12"/>
      <c r="U1101" s="3"/>
      <c r="V1101" s="3"/>
    </row>
    <row r="1102" spans="3:22" s="6" customFormat="1">
      <c r="C1102" s="12"/>
      <c r="U1102" s="3"/>
      <c r="V1102" s="3"/>
    </row>
    <row r="1103" spans="3:22" s="6" customFormat="1">
      <c r="C1103" s="12"/>
      <c r="U1103" s="3"/>
      <c r="V1103" s="3"/>
    </row>
    <row r="1104" spans="3:22" s="6" customFormat="1">
      <c r="C1104" s="12"/>
      <c r="U1104" s="3"/>
      <c r="V1104" s="3"/>
    </row>
    <row r="1105" spans="3:22" s="6" customFormat="1">
      <c r="C1105" s="12"/>
      <c r="U1105" s="3"/>
      <c r="V1105" s="3"/>
    </row>
    <row r="1106" spans="3:22" s="6" customFormat="1">
      <c r="C1106" s="12"/>
      <c r="U1106" s="3"/>
      <c r="V1106" s="3"/>
    </row>
    <row r="1107" spans="3:22" s="6" customFormat="1">
      <c r="C1107" s="12"/>
      <c r="U1107" s="3"/>
      <c r="V1107" s="3"/>
    </row>
    <row r="1108" spans="3:22" s="6" customFormat="1">
      <c r="C1108" s="12"/>
      <c r="U1108" s="3"/>
      <c r="V1108" s="3"/>
    </row>
    <row r="1109" spans="3:22" s="6" customFormat="1">
      <c r="C1109" s="12"/>
      <c r="U1109" s="3"/>
      <c r="V1109" s="3"/>
    </row>
    <row r="1110" spans="3:22" s="6" customFormat="1">
      <c r="C1110" s="12"/>
      <c r="U1110" s="3"/>
      <c r="V1110" s="3"/>
    </row>
    <row r="1111" spans="3:22" s="6" customFormat="1">
      <c r="C1111" s="12"/>
      <c r="U1111" s="3"/>
      <c r="V1111" s="3"/>
    </row>
    <row r="1112" spans="3:22" s="6" customFormat="1">
      <c r="C1112" s="12"/>
      <c r="U1112" s="3"/>
      <c r="V1112" s="3"/>
    </row>
    <row r="1113" spans="3:22" s="6" customFormat="1">
      <c r="C1113" s="12"/>
      <c r="U1113" s="3"/>
      <c r="V1113" s="3"/>
    </row>
    <row r="1114" spans="3:22" s="6" customFormat="1">
      <c r="C1114" s="12"/>
      <c r="U1114" s="3"/>
      <c r="V1114" s="3"/>
    </row>
    <row r="1115" spans="3:22" s="6" customFormat="1">
      <c r="C1115" s="12"/>
      <c r="U1115" s="3"/>
      <c r="V1115" s="3"/>
    </row>
    <row r="1116" spans="3:22" s="6" customFormat="1">
      <c r="C1116" s="12"/>
      <c r="U1116" s="3"/>
      <c r="V1116" s="3"/>
    </row>
    <row r="1117" spans="3:22" s="6" customFormat="1">
      <c r="C1117" s="12"/>
      <c r="U1117" s="3"/>
      <c r="V1117" s="3"/>
    </row>
    <row r="1118" spans="3:22" s="6" customFormat="1">
      <c r="C1118" s="12"/>
      <c r="U1118" s="3"/>
      <c r="V1118" s="3"/>
    </row>
    <row r="1119" spans="3:22" s="6" customFormat="1">
      <c r="C1119" s="12"/>
      <c r="U1119" s="3"/>
      <c r="V1119" s="3"/>
    </row>
    <row r="1120" spans="3:22" s="6" customFormat="1">
      <c r="C1120" s="12"/>
      <c r="U1120" s="3"/>
      <c r="V1120" s="3"/>
    </row>
    <row r="1121" spans="3:22" s="6" customFormat="1">
      <c r="C1121" s="12"/>
      <c r="U1121" s="3"/>
      <c r="V1121" s="3"/>
    </row>
    <row r="1122" spans="3:22" s="6" customFormat="1">
      <c r="C1122" s="12"/>
      <c r="U1122" s="3"/>
      <c r="V1122" s="3"/>
    </row>
    <row r="1123" spans="3:22" s="6" customFormat="1">
      <c r="C1123" s="12"/>
      <c r="U1123" s="3"/>
      <c r="V1123" s="3"/>
    </row>
    <row r="1124" spans="3:22" s="6" customFormat="1">
      <c r="C1124" s="12"/>
      <c r="U1124" s="3"/>
      <c r="V1124" s="3"/>
    </row>
    <row r="1125" spans="3:22" s="6" customFormat="1">
      <c r="C1125" s="12"/>
      <c r="U1125" s="3"/>
      <c r="V1125" s="3"/>
    </row>
    <row r="1126" spans="3:22" s="6" customFormat="1">
      <c r="C1126" s="12"/>
      <c r="U1126" s="3"/>
      <c r="V1126" s="3"/>
    </row>
    <row r="1127" spans="3:22" s="6" customFormat="1">
      <c r="C1127" s="12"/>
      <c r="U1127" s="3"/>
      <c r="V1127" s="3"/>
    </row>
    <row r="1128" spans="3:22" s="6" customFormat="1">
      <c r="C1128" s="12"/>
      <c r="U1128" s="3"/>
      <c r="V1128" s="3"/>
    </row>
    <row r="1129" spans="3:22" s="6" customFormat="1">
      <c r="C1129" s="12"/>
      <c r="U1129" s="3"/>
      <c r="V1129" s="3"/>
    </row>
    <row r="1130" spans="3:22" s="6" customFormat="1">
      <c r="C1130" s="12"/>
      <c r="U1130" s="3"/>
      <c r="V1130" s="3"/>
    </row>
    <row r="1131" spans="3:22" s="6" customFormat="1">
      <c r="C1131" s="12"/>
      <c r="U1131" s="3"/>
      <c r="V1131" s="3"/>
    </row>
    <row r="1132" spans="3:22" s="6" customFormat="1">
      <c r="C1132" s="12"/>
      <c r="U1132" s="3"/>
      <c r="V1132" s="3"/>
    </row>
    <row r="1133" spans="3:22" s="6" customFormat="1">
      <c r="C1133" s="12"/>
      <c r="U1133" s="3"/>
      <c r="V1133" s="3"/>
    </row>
    <row r="1134" spans="3:22" s="6" customFormat="1">
      <c r="C1134" s="12"/>
      <c r="U1134" s="3"/>
      <c r="V1134" s="3"/>
    </row>
    <row r="1135" spans="3:22" s="6" customFormat="1">
      <c r="C1135" s="12"/>
      <c r="U1135" s="3"/>
      <c r="V1135" s="3"/>
    </row>
    <row r="1136" spans="3:22" s="6" customFormat="1">
      <c r="C1136" s="12"/>
      <c r="U1136" s="3"/>
      <c r="V1136" s="3"/>
    </row>
    <row r="1137" spans="3:22" s="6" customFormat="1">
      <c r="C1137" s="12"/>
      <c r="U1137" s="3"/>
      <c r="V1137" s="3"/>
    </row>
    <row r="1138" spans="3:22" s="6" customFormat="1">
      <c r="C1138" s="12"/>
      <c r="U1138" s="3"/>
      <c r="V1138" s="3"/>
    </row>
    <row r="1139" spans="3:22" s="6" customFormat="1">
      <c r="C1139" s="12"/>
      <c r="U1139" s="3"/>
      <c r="V1139" s="3"/>
    </row>
    <row r="1140" spans="3:22" s="6" customFormat="1">
      <c r="C1140" s="12"/>
      <c r="U1140" s="3"/>
      <c r="V1140" s="3"/>
    </row>
    <row r="1141" spans="3:22" s="6" customFormat="1">
      <c r="C1141" s="12"/>
      <c r="U1141" s="3"/>
      <c r="V1141" s="3"/>
    </row>
    <row r="1142" spans="3:22" s="6" customFormat="1">
      <c r="C1142" s="12"/>
      <c r="U1142" s="3"/>
      <c r="V1142" s="3"/>
    </row>
    <row r="1143" spans="3:22" s="6" customFormat="1">
      <c r="C1143" s="12"/>
      <c r="U1143" s="3"/>
      <c r="V1143" s="3"/>
    </row>
    <row r="1144" spans="3:22" s="6" customFormat="1">
      <c r="C1144" s="12"/>
      <c r="U1144" s="3"/>
      <c r="V1144" s="3"/>
    </row>
    <row r="1145" spans="3:22" s="6" customFormat="1">
      <c r="C1145" s="12"/>
      <c r="U1145" s="3"/>
      <c r="V1145" s="3"/>
    </row>
    <row r="1146" spans="3:22" s="6" customFormat="1">
      <c r="C1146" s="12"/>
      <c r="U1146" s="3"/>
      <c r="V1146" s="3"/>
    </row>
    <row r="1147" spans="3:22" s="6" customFormat="1">
      <c r="C1147" s="12"/>
      <c r="U1147" s="3"/>
      <c r="V1147" s="3"/>
    </row>
    <row r="1148" spans="3:22" s="6" customFormat="1">
      <c r="C1148" s="12"/>
      <c r="U1148" s="3"/>
      <c r="V1148" s="3"/>
    </row>
    <row r="1149" spans="3:22" s="6" customFormat="1">
      <c r="C1149" s="12"/>
      <c r="U1149" s="3"/>
      <c r="V1149" s="3"/>
    </row>
    <row r="1150" spans="3:22" s="6" customFormat="1">
      <c r="C1150" s="12"/>
      <c r="U1150" s="3"/>
      <c r="V1150" s="3"/>
    </row>
    <row r="1151" spans="3:22" s="6" customFormat="1">
      <c r="C1151" s="12"/>
      <c r="U1151" s="3"/>
      <c r="V1151" s="3"/>
    </row>
    <row r="1152" spans="3:22" s="6" customFormat="1">
      <c r="C1152" s="12"/>
      <c r="U1152" s="3"/>
      <c r="V1152" s="3"/>
    </row>
    <row r="1153" spans="3:22" s="6" customFormat="1">
      <c r="C1153" s="12"/>
      <c r="U1153" s="3"/>
      <c r="V1153" s="3"/>
    </row>
    <row r="1154" spans="3:22" s="6" customFormat="1">
      <c r="C1154" s="12"/>
      <c r="U1154" s="3"/>
      <c r="V1154" s="3"/>
    </row>
    <row r="1155" spans="3:22" s="6" customFormat="1">
      <c r="C1155" s="12"/>
      <c r="U1155" s="3"/>
      <c r="V1155" s="3"/>
    </row>
    <row r="1156" spans="3:22" s="6" customFormat="1">
      <c r="C1156" s="12"/>
      <c r="U1156" s="3"/>
      <c r="V1156" s="3"/>
    </row>
    <row r="1157" spans="3:22" s="6" customFormat="1">
      <c r="C1157" s="12"/>
      <c r="U1157" s="3"/>
      <c r="V1157" s="3"/>
    </row>
    <row r="1158" spans="3:22" s="6" customFormat="1">
      <c r="C1158" s="12"/>
      <c r="U1158" s="3"/>
      <c r="V1158" s="3"/>
    </row>
    <row r="1159" spans="3:22" s="6" customFormat="1">
      <c r="C1159" s="12"/>
      <c r="U1159" s="3"/>
      <c r="V1159" s="3"/>
    </row>
    <row r="1160" spans="3:22" s="6" customFormat="1">
      <c r="C1160" s="12"/>
      <c r="U1160" s="3"/>
      <c r="V1160" s="3"/>
    </row>
    <row r="1161" spans="3:22" s="6" customFormat="1">
      <c r="C1161" s="12"/>
      <c r="U1161" s="3"/>
      <c r="V1161" s="3"/>
    </row>
    <row r="1162" spans="3:22" s="6" customFormat="1">
      <c r="C1162" s="12"/>
      <c r="U1162" s="3"/>
      <c r="V1162" s="3"/>
    </row>
    <row r="1163" spans="3:22" s="6" customFormat="1">
      <c r="C1163" s="12"/>
      <c r="U1163" s="3"/>
      <c r="V1163" s="3"/>
    </row>
    <row r="1164" spans="3:22" s="6" customFormat="1">
      <c r="C1164" s="12"/>
      <c r="U1164" s="3"/>
      <c r="V1164" s="3"/>
    </row>
    <row r="1165" spans="3:22" s="6" customFormat="1">
      <c r="C1165" s="12"/>
      <c r="U1165" s="3"/>
      <c r="V1165" s="3"/>
    </row>
    <row r="1166" spans="3:22" s="6" customFormat="1">
      <c r="C1166" s="12"/>
      <c r="U1166" s="3"/>
      <c r="V1166" s="3"/>
    </row>
    <row r="1167" spans="3:22" s="6" customFormat="1">
      <c r="C1167" s="12"/>
      <c r="U1167" s="3"/>
      <c r="V1167" s="3"/>
    </row>
    <row r="1168" spans="3:22" s="6" customFormat="1">
      <c r="C1168" s="12"/>
      <c r="U1168" s="3"/>
      <c r="V1168" s="3"/>
    </row>
    <row r="1169" spans="3:22" s="6" customFormat="1">
      <c r="C1169" s="12"/>
      <c r="U1169" s="3"/>
      <c r="V1169" s="3"/>
    </row>
    <row r="1170" spans="3:22" s="6" customFormat="1">
      <c r="C1170" s="12"/>
      <c r="U1170" s="3"/>
      <c r="V1170" s="3"/>
    </row>
    <row r="1171" spans="3:22" s="6" customFormat="1">
      <c r="C1171" s="12"/>
      <c r="U1171" s="3"/>
      <c r="V1171" s="3"/>
    </row>
    <row r="1172" spans="3:22" s="6" customFormat="1">
      <c r="C1172" s="12"/>
      <c r="U1172" s="3"/>
      <c r="V1172" s="3"/>
    </row>
    <row r="1173" spans="3:22" s="6" customFormat="1">
      <c r="C1173" s="12"/>
      <c r="U1173" s="3"/>
      <c r="V1173" s="3"/>
    </row>
    <row r="1174" spans="3:22" s="6" customFormat="1">
      <c r="C1174" s="12"/>
      <c r="U1174" s="3"/>
      <c r="V1174" s="3"/>
    </row>
    <row r="1175" spans="3:22" s="6" customFormat="1">
      <c r="C1175" s="12"/>
      <c r="U1175" s="3"/>
      <c r="V1175" s="3"/>
    </row>
    <row r="1176" spans="3:22" s="6" customFormat="1">
      <c r="C1176" s="12"/>
      <c r="U1176" s="3"/>
      <c r="V1176" s="3"/>
    </row>
    <row r="1177" spans="3:22" s="6" customFormat="1">
      <c r="C1177" s="12"/>
      <c r="U1177" s="3"/>
      <c r="V1177" s="3"/>
    </row>
    <row r="1178" spans="3:22" s="6" customFormat="1">
      <c r="C1178" s="12"/>
      <c r="U1178" s="3"/>
      <c r="V1178" s="3"/>
    </row>
    <row r="1179" spans="3:22" s="6" customFormat="1">
      <c r="C1179" s="12"/>
      <c r="U1179" s="3"/>
      <c r="V1179" s="3"/>
    </row>
    <row r="1180" spans="3:22" s="6" customFormat="1">
      <c r="C1180" s="12"/>
      <c r="U1180" s="3"/>
      <c r="V1180" s="3"/>
    </row>
    <row r="1181" spans="3:22" s="6" customFormat="1">
      <c r="C1181" s="12"/>
      <c r="U1181" s="3"/>
      <c r="V1181" s="3"/>
    </row>
    <row r="1182" spans="3:22" s="6" customFormat="1">
      <c r="C1182" s="12"/>
      <c r="U1182" s="3"/>
      <c r="V1182" s="3"/>
    </row>
    <row r="1183" spans="3:22" s="6" customFormat="1">
      <c r="C1183" s="12"/>
      <c r="U1183" s="3"/>
      <c r="V1183" s="3"/>
    </row>
    <row r="1184" spans="3:22" s="6" customFormat="1">
      <c r="C1184" s="12"/>
      <c r="U1184" s="3"/>
      <c r="V1184" s="3"/>
    </row>
    <row r="1185" spans="3:22" s="6" customFormat="1">
      <c r="C1185" s="12"/>
      <c r="U1185" s="3"/>
      <c r="V1185" s="3"/>
    </row>
    <row r="1186" spans="3:22" s="6" customFormat="1">
      <c r="C1186" s="12"/>
      <c r="U1186" s="3"/>
      <c r="V1186" s="3"/>
    </row>
    <row r="1187" spans="3:22" s="6" customFormat="1">
      <c r="C1187" s="12"/>
      <c r="U1187" s="3"/>
      <c r="V1187" s="3"/>
    </row>
    <row r="1188" spans="3:22" s="6" customFormat="1">
      <c r="C1188" s="12"/>
      <c r="U1188" s="3"/>
      <c r="V1188" s="3"/>
    </row>
    <row r="1189" spans="3:22" s="6" customFormat="1">
      <c r="C1189" s="12"/>
      <c r="U1189" s="3"/>
      <c r="V1189" s="3"/>
    </row>
    <row r="1190" spans="3:22" s="6" customFormat="1">
      <c r="C1190" s="12"/>
      <c r="U1190" s="3"/>
      <c r="V1190" s="3"/>
    </row>
    <row r="1191" spans="3:22" s="6" customFormat="1">
      <c r="C1191" s="12"/>
      <c r="U1191" s="3"/>
      <c r="V1191" s="3"/>
    </row>
  </sheetData>
  <autoFilter ref="A1:AD754" xr:uid="{BD6878FC-982C-8940-84DC-9DE319B599B9}">
    <sortState xmlns:xlrd2="http://schemas.microsoft.com/office/spreadsheetml/2017/richdata2" ref="A3:AD754">
      <sortCondition ref="H1:H754"/>
    </sortState>
  </autoFilter>
  <pageMargins left="0.75" right="0.75" top="1" bottom="1" header="0.5" footer="0.5"/>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E6BA-EBEA-E64B-950A-11CFA7A754E3}">
  <sheetPr>
    <tabColor rgb="FFF4E83D"/>
  </sheetPr>
  <dimension ref="A1:M1191"/>
  <sheetViews>
    <sheetView workbookViewId="0">
      <pane ySplit="1" topLeftCell="A19" activePane="bottomLeft" state="frozen"/>
      <selection pane="bottomLeft" activeCell="B23" sqref="B23"/>
    </sheetView>
  </sheetViews>
  <sheetFormatPr baseColWidth="10" defaultRowHeight="19"/>
  <cols>
    <col min="1" max="1" width="24.33203125" style="1" customWidth="1"/>
  </cols>
  <sheetData>
    <row r="1" spans="1:13" ht="22">
      <c r="A1" s="7" t="s">
        <v>3741</v>
      </c>
      <c r="K1" t="s">
        <v>61</v>
      </c>
      <c r="L1" t="s">
        <v>71</v>
      </c>
      <c r="M1" t="s">
        <v>3830</v>
      </c>
    </row>
    <row r="2" spans="1:13" ht="21">
      <c r="A2" s="1" t="s">
        <v>61</v>
      </c>
      <c r="D2" t="s">
        <v>3827</v>
      </c>
      <c r="G2" t="s">
        <v>3828</v>
      </c>
      <c r="H2" t="s">
        <v>3829</v>
      </c>
      <c r="K2" s="11">
        <v>39</v>
      </c>
      <c r="L2" s="11">
        <v>32</v>
      </c>
      <c r="M2" s="7"/>
    </row>
    <row r="3" spans="1:13">
      <c r="A3" s="1" t="s">
        <v>61</v>
      </c>
      <c r="B3" s="46" t="s">
        <v>71</v>
      </c>
      <c r="C3" s="34">
        <v>44</v>
      </c>
      <c r="D3" s="33">
        <f>MEDIAN(L:L)</f>
        <v>33.5</v>
      </c>
      <c r="F3" s="46" t="s">
        <v>71</v>
      </c>
      <c r="G3" s="34">
        <v>44</v>
      </c>
      <c r="H3" s="33">
        <v>33.5</v>
      </c>
      <c r="K3" s="11">
        <v>31</v>
      </c>
      <c r="L3" s="11">
        <v>33</v>
      </c>
      <c r="M3" s="47">
        <v>21</v>
      </c>
    </row>
    <row r="4" spans="1:13">
      <c r="A4" s="1" t="s">
        <v>61</v>
      </c>
      <c r="B4" s="32" t="s">
        <v>82</v>
      </c>
      <c r="C4" s="29">
        <v>57</v>
      </c>
      <c r="F4" s="46" t="s">
        <v>61</v>
      </c>
      <c r="G4" s="34">
        <v>73</v>
      </c>
      <c r="H4" s="33">
        <v>33</v>
      </c>
      <c r="K4" s="11">
        <v>25</v>
      </c>
      <c r="L4" s="11">
        <v>28</v>
      </c>
      <c r="M4" s="47">
        <v>22</v>
      </c>
    </row>
    <row r="5" spans="1:13">
      <c r="A5" s="1" t="s">
        <v>61</v>
      </c>
      <c r="B5" s="32" t="s">
        <v>124</v>
      </c>
      <c r="C5" s="29">
        <v>58</v>
      </c>
      <c r="F5" t="s">
        <v>3830</v>
      </c>
      <c r="H5">
        <f>MEDIAN(M:M)</f>
        <v>33</v>
      </c>
      <c r="K5" s="11">
        <v>24</v>
      </c>
      <c r="L5" s="11">
        <v>38</v>
      </c>
      <c r="M5" s="47">
        <v>22</v>
      </c>
    </row>
    <row r="6" spans="1:13">
      <c r="A6" s="1" t="s">
        <v>61</v>
      </c>
      <c r="B6" s="32" t="s">
        <v>95</v>
      </c>
      <c r="C6" s="29">
        <v>58</v>
      </c>
      <c r="K6" s="11">
        <v>31</v>
      </c>
      <c r="L6" s="11">
        <v>46</v>
      </c>
      <c r="M6" s="47">
        <v>22</v>
      </c>
    </row>
    <row r="7" spans="1:13">
      <c r="A7" s="1" t="s">
        <v>61</v>
      </c>
      <c r="B7" s="32" t="s">
        <v>324</v>
      </c>
      <c r="C7" s="29">
        <v>61</v>
      </c>
      <c r="K7" s="11">
        <v>35</v>
      </c>
      <c r="L7" s="11">
        <v>27</v>
      </c>
      <c r="M7" s="47">
        <v>22</v>
      </c>
    </row>
    <row r="8" spans="1:13">
      <c r="A8" s="1" t="s">
        <v>61</v>
      </c>
      <c r="B8" s="32" t="s">
        <v>90</v>
      </c>
      <c r="C8" s="29">
        <v>62</v>
      </c>
      <c r="K8" s="11">
        <v>29</v>
      </c>
      <c r="L8" s="11">
        <v>27</v>
      </c>
      <c r="M8" s="47">
        <v>23</v>
      </c>
    </row>
    <row r="9" spans="1:13">
      <c r="A9" s="1" t="s">
        <v>61</v>
      </c>
      <c r="B9" s="32" t="s">
        <v>178</v>
      </c>
      <c r="C9" s="29">
        <v>67</v>
      </c>
      <c r="K9" s="11">
        <v>31</v>
      </c>
      <c r="L9" s="11">
        <v>39</v>
      </c>
      <c r="M9" s="47">
        <v>23</v>
      </c>
    </row>
    <row r="10" spans="1:13">
      <c r="A10" s="1" t="s">
        <v>61</v>
      </c>
      <c r="B10" s="32" t="s">
        <v>47</v>
      </c>
      <c r="C10" s="29">
        <v>68</v>
      </c>
      <c r="K10" s="11">
        <v>42</v>
      </c>
      <c r="L10" s="11">
        <v>27</v>
      </c>
      <c r="M10" s="47">
        <v>23</v>
      </c>
    </row>
    <row r="11" spans="1:13">
      <c r="A11" s="1" t="s">
        <v>61</v>
      </c>
      <c r="B11" s="32" t="s">
        <v>292</v>
      </c>
      <c r="C11" s="29">
        <v>68</v>
      </c>
      <c r="K11" s="11">
        <v>29</v>
      </c>
      <c r="L11" s="11">
        <v>33</v>
      </c>
      <c r="M11" s="47">
        <v>23</v>
      </c>
    </row>
    <row r="12" spans="1:13">
      <c r="A12" s="1" t="s">
        <v>61</v>
      </c>
      <c r="B12" s="32" t="s">
        <v>112</v>
      </c>
      <c r="C12" s="29">
        <v>68</v>
      </c>
      <c r="K12" s="11">
        <v>32</v>
      </c>
      <c r="L12" s="11">
        <v>31</v>
      </c>
      <c r="M12" s="47">
        <v>23</v>
      </c>
    </row>
    <row r="13" spans="1:13">
      <c r="A13" s="1" t="s">
        <v>61</v>
      </c>
      <c r="B13" s="32" t="s">
        <v>214</v>
      </c>
      <c r="C13" s="29">
        <v>69</v>
      </c>
      <c r="K13" s="11">
        <v>34</v>
      </c>
      <c r="L13" s="11">
        <v>39</v>
      </c>
      <c r="M13" s="47">
        <v>23</v>
      </c>
    </row>
    <row r="14" spans="1:13">
      <c r="A14" s="1" t="s">
        <v>61</v>
      </c>
      <c r="B14" s="46" t="s">
        <v>61</v>
      </c>
      <c r="C14" s="34">
        <v>73</v>
      </c>
      <c r="D14" s="33">
        <f>MEDIAN(K:K)</f>
        <v>33</v>
      </c>
      <c r="K14" s="11">
        <v>53</v>
      </c>
      <c r="L14" s="11">
        <v>35</v>
      </c>
      <c r="M14" s="47">
        <v>23</v>
      </c>
    </row>
    <row r="15" spans="1:13">
      <c r="A15" s="1" t="s">
        <v>61</v>
      </c>
      <c r="K15" s="11">
        <v>33</v>
      </c>
      <c r="L15" s="11">
        <v>33</v>
      </c>
      <c r="M15" s="47">
        <v>23</v>
      </c>
    </row>
    <row r="16" spans="1:13">
      <c r="A16" s="1" t="s">
        <v>61</v>
      </c>
      <c r="K16" s="11">
        <v>25</v>
      </c>
      <c r="L16" s="11">
        <v>45</v>
      </c>
      <c r="M16" s="47">
        <v>23</v>
      </c>
    </row>
    <row r="17" spans="1:13">
      <c r="A17" s="1" t="s">
        <v>61</v>
      </c>
      <c r="K17" s="11">
        <v>31</v>
      </c>
      <c r="L17" s="11">
        <v>54</v>
      </c>
      <c r="M17" s="47">
        <v>23</v>
      </c>
    </row>
    <row r="18" spans="1:13">
      <c r="A18" s="1" t="s">
        <v>61</v>
      </c>
      <c r="K18" s="11">
        <v>23</v>
      </c>
      <c r="L18" s="11">
        <v>43</v>
      </c>
      <c r="M18" s="47">
        <v>23</v>
      </c>
    </row>
    <row r="19" spans="1:13">
      <c r="A19" s="1" t="s">
        <v>61</v>
      </c>
      <c r="K19" s="11">
        <v>31</v>
      </c>
      <c r="L19" s="11">
        <v>28</v>
      </c>
      <c r="M19" s="47">
        <v>23</v>
      </c>
    </row>
    <row r="20" spans="1:13">
      <c r="A20" s="1" t="s">
        <v>61</v>
      </c>
      <c r="K20" s="11">
        <v>45</v>
      </c>
      <c r="L20" s="11">
        <v>39</v>
      </c>
      <c r="M20" s="47">
        <v>23</v>
      </c>
    </row>
    <row r="21" spans="1:13">
      <c r="A21" s="1" t="s">
        <v>61</v>
      </c>
      <c r="K21" s="11">
        <v>33</v>
      </c>
      <c r="L21" s="11">
        <v>43</v>
      </c>
      <c r="M21" s="47">
        <v>23</v>
      </c>
    </row>
    <row r="22" spans="1:13">
      <c r="A22" s="1" t="s">
        <v>61</v>
      </c>
      <c r="K22" s="11">
        <v>30</v>
      </c>
      <c r="L22" s="11">
        <v>28</v>
      </c>
      <c r="M22" s="47">
        <v>23</v>
      </c>
    </row>
    <row r="23" spans="1:13">
      <c r="A23" s="1" t="s">
        <v>61</v>
      </c>
      <c r="K23" s="11">
        <v>34</v>
      </c>
      <c r="L23" s="11">
        <v>56</v>
      </c>
      <c r="M23" s="47">
        <v>23</v>
      </c>
    </row>
    <row r="24" spans="1:13">
      <c r="A24" s="1" t="s">
        <v>61</v>
      </c>
      <c r="K24" s="11">
        <v>38</v>
      </c>
      <c r="L24" s="11">
        <v>47</v>
      </c>
      <c r="M24" s="47">
        <v>23</v>
      </c>
    </row>
    <row r="25" spans="1:13">
      <c r="A25" s="1" t="s">
        <v>61</v>
      </c>
      <c r="K25" s="11">
        <v>31</v>
      </c>
      <c r="L25" s="11">
        <v>41</v>
      </c>
      <c r="M25" s="47">
        <v>24</v>
      </c>
    </row>
    <row r="26" spans="1:13">
      <c r="A26" s="1" t="s">
        <v>61</v>
      </c>
      <c r="K26" s="11">
        <v>43</v>
      </c>
      <c r="L26" s="11">
        <v>23</v>
      </c>
      <c r="M26" s="47">
        <v>24</v>
      </c>
    </row>
    <row r="27" spans="1:13">
      <c r="A27" s="1" t="s">
        <v>61</v>
      </c>
      <c r="K27" s="11">
        <v>25</v>
      </c>
      <c r="L27" s="11">
        <v>32</v>
      </c>
      <c r="M27" s="47">
        <v>24</v>
      </c>
    </row>
    <row r="28" spans="1:13">
      <c r="A28" s="1" t="s">
        <v>61</v>
      </c>
      <c r="K28" s="11">
        <v>28</v>
      </c>
      <c r="L28" s="11">
        <v>33</v>
      </c>
      <c r="M28" s="47">
        <v>24</v>
      </c>
    </row>
    <row r="29" spans="1:13">
      <c r="A29" s="1" t="s">
        <v>61</v>
      </c>
      <c r="K29" s="11">
        <v>32</v>
      </c>
      <c r="L29" s="11">
        <v>36</v>
      </c>
      <c r="M29" s="47">
        <v>24</v>
      </c>
    </row>
    <row r="30" spans="1:13">
      <c r="A30" s="1" t="s">
        <v>61</v>
      </c>
      <c r="K30" s="11">
        <v>44</v>
      </c>
      <c r="L30" s="11">
        <v>32</v>
      </c>
      <c r="M30" s="47">
        <v>24</v>
      </c>
    </row>
    <row r="31" spans="1:13">
      <c r="A31" s="1" t="s">
        <v>61</v>
      </c>
      <c r="K31" s="11">
        <v>36</v>
      </c>
      <c r="L31" s="11">
        <v>29</v>
      </c>
      <c r="M31" s="47">
        <v>24</v>
      </c>
    </row>
    <row r="32" spans="1:13">
      <c r="A32" s="1" t="s">
        <v>61</v>
      </c>
      <c r="K32" s="11">
        <v>35</v>
      </c>
      <c r="L32" s="11">
        <v>24</v>
      </c>
      <c r="M32" s="47">
        <v>24</v>
      </c>
    </row>
    <row r="33" spans="1:13">
      <c r="A33" s="1" t="s">
        <v>61</v>
      </c>
      <c r="K33" s="11">
        <v>25</v>
      </c>
      <c r="L33" s="11">
        <v>27</v>
      </c>
      <c r="M33" s="47">
        <v>24</v>
      </c>
    </row>
    <row r="34" spans="1:13">
      <c r="A34" s="1" t="s">
        <v>61</v>
      </c>
      <c r="K34" s="11">
        <v>31</v>
      </c>
      <c r="L34" s="11">
        <v>45</v>
      </c>
      <c r="M34" s="47">
        <v>24</v>
      </c>
    </row>
    <row r="35" spans="1:13">
      <c r="A35" s="1" t="s">
        <v>61</v>
      </c>
      <c r="K35" s="11">
        <v>46</v>
      </c>
      <c r="L35" s="11">
        <v>33</v>
      </c>
      <c r="M35" s="47">
        <v>24</v>
      </c>
    </row>
    <row r="36" spans="1:13">
      <c r="A36" s="1" t="s">
        <v>61</v>
      </c>
      <c r="K36" s="11">
        <v>34</v>
      </c>
      <c r="L36" s="11">
        <v>37</v>
      </c>
      <c r="M36" s="47">
        <v>24</v>
      </c>
    </row>
    <row r="37" spans="1:13">
      <c r="A37" s="1" t="s">
        <v>61</v>
      </c>
      <c r="K37" s="11">
        <v>51</v>
      </c>
      <c r="L37" s="11">
        <v>23</v>
      </c>
      <c r="M37" s="47">
        <v>24</v>
      </c>
    </row>
    <row r="38" spans="1:13">
      <c r="A38" s="1" t="s">
        <v>61</v>
      </c>
      <c r="K38" s="11">
        <v>30</v>
      </c>
      <c r="L38" s="11">
        <v>46</v>
      </c>
      <c r="M38" s="47">
        <v>24</v>
      </c>
    </row>
    <row r="39" spans="1:13">
      <c r="A39" s="1" t="s">
        <v>61</v>
      </c>
      <c r="K39" s="11">
        <v>40</v>
      </c>
      <c r="L39" s="11">
        <v>55</v>
      </c>
      <c r="M39" s="47">
        <v>24</v>
      </c>
    </row>
    <row r="40" spans="1:13">
      <c r="A40" s="1" t="s">
        <v>61</v>
      </c>
      <c r="K40" s="11">
        <v>31</v>
      </c>
      <c r="L40" s="11">
        <v>25</v>
      </c>
      <c r="M40" s="47">
        <v>24</v>
      </c>
    </row>
    <row r="41" spans="1:13">
      <c r="A41" s="1" t="s">
        <v>61</v>
      </c>
      <c r="K41" s="11">
        <v>32</v>
      </c>
      <c r="L41" s="11">
        <v>35</v>
      </c>
      <c r="M41" s="47">
        <v>24</v>
      </c>
    </row>
    <row r="42" spans="1:13">
      <c r="A42" s="1" t="s">
        <v>61</v>
      </c>
      <c r="K42" s="11">
        <v>27</v>
      </c>
      <c r="L42" s="11">
        <v>26</v>
      </c>
      <c r="M42" s="47">
        <v>24</v>
      </c>
    </row>
    <row r="43" spans="1:13">
      <c r="A43" s="1" t="s">
        <v>61</v>
      </c>
      <c r="K43" s="11">
        <v>29</v>
      </c>
      <c r="L43" s="11">
        <v>40</v>
      </c>
      <c r="M43" s="47">
        <v>24</v>
      </c>
    </row>
    <row r="44" spans="1:13">
      <c r="A44" s="1" t="s">
        <v>61</v>
      </c>
      <c r="K44" s="11">
        <v>38</v>
      </c>
      <c r="L44" s="11">
        <v>44</v>
      </c>
      <c r="M44" s="47">
        <v>24</v>
      </c>
    </row>
    <row r="45" spans="1:13">
      <c r="A45" s="1" t="s">
        <v>61</v>
      </c>
      <c r="K45" s="11">
        <v>38</v>
      </c>
      <c r="L45" s="11">
        <v>34</v>
      </c>
      <c r="M45" s="47">
        <v>24</v>
      </c>
    </row>
    <row r="46" spans="1:13">
      <c r="A46" s="1" t="s">
        <v>61</v>
      </c>
      <c r="K46" s="11">
        <v>34</v>
      </c>
      <c r="M46" s="47">
        <v>24</v>
      </c>
    </row>
    <row r="47" spans="1:13">
      <c r="A47" s="1" t="s">
        <v>61</v>
      </c>
      <c r="K47" s="11">
        <v>34</v>
      </c>
      <c r="M47" s="47">
        <v>24</v>
      </c>
    </row>
    <row r="48" spans="1:13">
      <c r="A48" s="1" t="s">
        <v>61</v>
      </c>
      <c r="K48" s="11">
        <v>33</v>
      </c>
      <c r="M48" s="47">
        <v>24</v>
      </c>
    </row>
    <row r="49" spans="1:13">
      <c r="A49" s="1" t="s">
        <v>61</v>
      </c>
      <c r="K49" s="11">
        <v>34</v>
      </c>
      <c r="M49" s="47">
        <v>25</v>
      </c>
    </row>
    <row r="50" spans="1:13">
      <c r="A50" s="1" t="s">
        <v>61</v>
      </c>
      <c r="K50" s="11">
        <v>37</v>
      </c>
      <c r="M50" s="47">
        <v>25</v>
      </c>
    </row>
    <row r="51" spans="1:13">
      <c r="A51" s="1" t="s">
        <v>61</v>
      </c>
      <c r="K51" s="11">
        <v>43</v>
      </c>
      <c r="M51" s="47">
        <v>25</v>
      </c>
    </row>
    <row r="52" spans="1:13">
      <c r="A52" s="1" t="s">
        <v>61</v>
      </c>
      <c r="K52" s="11">
        <v>31</v>
      </c>
      <c r="M52" s="47">
        <v>25</v>
      </c>
    </row>
    <row r="53" spans="1:13">
      <c r="A53" s="1" t="s">
        <v>61</v>
      </c>
      <c r="K53" s="11">
        <v>30</v>
      </c>
      <c r="M53" s="47">
        <v>25</v>
      </c>
    </row>
    <row r="54" spans="1:13">
      <c r="A54" s="1" t="s">
        <v>61</v>
      </c>
      <c r="K54" s="11">
        <v>38</v>
      </c>
      <c r="M54" s="47">
        <v>25</v>
      </c>
    </row>
    <row r="55" spans="1:13">
      <c r="A55" s="1" t="s">
        <v>61</v>
      </c>
      <c r="K55" s="11">
        <v>33</v>
      </c>
      <c r="M55" s="47">
        <v>25</v>
      </c>
    </row>
    <row r="56" spans="1:13">
      <c r="A56" s="1" t="s">
        <v>61</v>
      </c>
      <c r="K56" s="11">
        <v>32</v>
      </c>
      <c r="M56" s="47">
        <v>25</v>
      </c>
    </row>
    <row r="57" spans="1:13">
      <c r="A57" s="1" t="s">
        <v>61</v>
      </c>
      <c r="K57" s="11">
        <v>41</v>
      </c>
      <c r="M57" s="47">
        <v>25</v>
      </c>
    </row>
    <row r="58" spans="1:13">
      <c r="A58" s="1" t="s">
        <v>61</v>
      </c>
      <c r="K58" s="11">
        <v>40</v>
      </c>
      <c r="M58" s="47">
        <v>25</v>
      </c>
    </row>
    <row r="59" spans="1:13">
      <c r="A59" s="1" t="s">
        <v>61</v>
      </c>
      <c r="K59" s="11">
        <v>39</v>
      </c>
      <c r="M59" s="47">
        <v>25</v>
      </c>
    </row>
    <row r="60" spans="1:13">
      <c r="A60" s="1" t="s">
        <v>61</v>
      </c>
      <c r="K60" s="11">
        <v>26</v>
      </c>
      <c r="M60" s="47">
        <v>25</v>
      </c>
    </row>
    <row r="61" spans="1:13">
      <c r="A61" s="1" t="s">
        <v>61</v>
      </c>
      <c r="K61" s="11">
        <v>37</v>
      </c>
      <c r="M61" s="47">
        <v>25</v>
      </c>
    </row>
    <row r="62" spans="1:13">
      <c r="A62" s="1" t="s">
        <v>61</v>
      </c>
      <c r="K62" s="11">
        <v>30</v>
      </c>
      <c r="M62" s="47">
        <v>25</v>
      </c>
    </row>
    <row r="63" spans="1:13">
      <c r="A63" s="1" t="s">
        <v>61</v>
      </c>
      <c r="K63" s="11">
        <v>24</v>
      </c>
      <c r="M63" s="47">
        <v>25</v>
      </c>
    </row>
    <row r="64" spans="1:13">
      <c r="A64" s="1" t="s">
        <v>61</v>
      </c>
      <c r="K64" s="11">
        <v>41</v>
      </c>
      <c r="M64" s="47">
        <v>25</v>
      </c>
    </row>
    <row r="65" spans="1:13">
      <c r="A65" s="1" t="s">
        <v>61</v>
      </c>
      <c r="K65" s="11">
        <v>44</v>
      </c>
      <c r="M65" s="47">
        <v>25</v>
      </c>
    </row>
    <row r="66" spans="1:13">
      <c r="A66" s="1" t="s">
        <v>61</v>
      </c>
      <c r="K66" s="11">
        <v>30</v>
      </c>
      <c r="M66" s="47">
        <v>25</v>
      </c>
    </row>
    <row r="67" spans="1:13">
      <c r="A67" s="1" t="s">
        <v>61</v>
      </c>
      <c r="K67" s="11">
        <v>28</v>
      </c>
      <c r="M67" s="47">
        <v>25</v>
      </c>
    </row>
    <row r="68" spans="1:13">
      <c r="A68" s="1" t="s">
        <v>61</v>
      </c>
      <c r="K68" s="11">
        <v>39</v>
      </c>
      <c r="M68" s="47">
        <v>25</v>
      </c>
    </row>
    <row r="69" spans="1:13">
      <c r="A69" s="1" t="s">
        <v>61</v>
      </c>
      <c r="K69" s="11">
        <v>29</v>
      </c>
      <c r="M69" s="47">
        <v>25</v>
      </c>
    </row>
    <row r="70" spans="1:13">
      <c r="A70" s="1" t="s">
        <v>61</v>
      </c>
      <c r="K70" s="11">
        <v>36</v>
      </c>
      <c r="M70" s="47">
        <v>25</v>
      </c>
    </row>
    <row r="71" spans="1:13">
      <c r="A71" s="1" t="s">
        <v>61</v>
      </c>
      <c r="M71" s="47">
        <v>25</v>
      </c>
    </row>
    <row r="72" spans="1:13">
      <c r="A72" s="1" t="s">
        <v>61</v>
      </c>
      <c r="M72" s="47">
        <v>25</v>
      </c>
    </row>
    <row r="73" spans="1:13">
      <c r="A73" s="1" t="s">
        <v>61</v>
      </c>
      <c r="M73" s="47">
        <v>25</v>
      </c>
    </row>
    <row r="74" spans="1:13">
      <c r="A74" s="1" t="s">
        <v>61</v>
      </c>
      <c r="M74" s="47">
        <v>26</v>
      </c>
    </row>
    <row r="75" spans="1:13">
      <c r="A75" s="1" t="s">
        <v>71</v>
      </c>
      <c r="K75" s="11"/>
      <c r="M75" s="47">
        <v>26</v>
      </c>
    </row>
    <row r="76" spans="1:13">
      <c r="A76" s="1" t="s">
        <v>71</v>
      </c>
      <c r="K76" s="11"/>
      <c r="M76" s="47">
        <v>26</v>
      </c>
    </row>
    <row r="77" spans="1:13">
      <c r="A77" s="1" t="s">
        <v>71</v>
      </c>
      <c r="M77" s="47">
        <v>26</v>
      </c>
    </row>
    <row r="78" spans="1:13">
      <c r="A78" s="1" t="s">
        <v>71</v>
      </c>
      <c r="M78" s="47">
        <v>26</v>
      </c>
    </row>
    <row r="79" spans="1:13">
      <c r="A79" s="1" t="s">
        <v>71</v>
      </c>
      <c r="M79" s="47">
        <v>26</v>
      </c>
    </row>
    <row r="80" spans="1:13">
      <c r="A80" s="1" t="s">
        <v>71</v>
      </c>
      <c r="M80" s="47">
        <v>26</v>
      </c>
    </row>
    <row r="81" spans="1:13">
      <c r="A81" s="1" t="s">
        <v>71</v>
      </c>
      <c r="M81" s="47">
        <v>26</v>
      </c>
    </row>
    <row r="82" spans="1:13">
      <c r="A82" s="1" t="s">
        <v>71</v>
      </c>
      <c r="M82" s="47">
        <v>26</v>
      </c>
    </row>
    <row r="83" spans="1:13">
      <c r="A83" s="1" t="s">
        <v>71</v>
      </c>
      <c r="M83" s="47">
        <v>26</v>
      </c>
    </row>
    <row r="84" spans="1:13">
      <c r="A84" s="1" t="s">
        <v>71</v>
      </c>
      <c r="M84" s="47">
        <v>26</v>
      </c>
    </row>
    <row r="85" spans="1:13">
      <c r="A85" s="1" t="s">
        <v>71</v>
      </c>
      <c r="M85" s="47">
        <v>26</v>
      </c>
    </row>
    <row r="86" spans="1:13">
      <c r="A86" s="1" t="s">
        <v>71</v>
      </c>
      <c r="M86" s="47">
        <v>26</v>
      </c>
    </row>
    <row r="87" spans="1:13">
      <c r="A87" s="1" t="s">
        <v>71</v>
      </c>
      <c r="M87" s="47">
        <v>26</v>
      </c>
    </row>
    <row r="88" spans="1:13">
      <c r="A88" s="1" t="s">
        <v>71</v>
      </c>
      <c r="M88" s="47">
        <v>26</v>
      </c>
    </row>
    <row r="89" spans="1:13">
      <c r="A89" s="1" t="s">
        <v>71</v>
      </c>
      <c r="M89" s="47">
        <v>26</v>
      </c>
    </row>
    <row r="90" spans="1:13">
      <c r="A90" s="1" t="s">
        <v>71</v>
      </c>
      <c r="M90" s="47">
        <v>26</v>
      </c>
    </row>
    <row r="91" spans="1:13">
      <c r="A91" s="1" t="s">
        <v>71</v>
      </c>
      <c r="M91" s="47">
        <v>26</v>
      </c>
    </row>
    <row r="92" spans="1:13">
      <c r="A92" s="1" t="s">
        <v>71</v>
      </c>
      <c r="M92" s="47">
        <v>26</v>
      </c>
    </row>
    <row r="93" spans="1:13">
      <c r="A93" s="1" t="s">
        <v>71</v>
      </c>
      <c r="M93" s="47">
        <v>26</v>
      </c>
    </row>
    <row r="94" spans="1:13">
      <c r="A94" s="1" t="s">
        <v>71</v>
      </c>
      <c r="M94" s="47">
        <v>26</v>
      </c>
    </row>
    <row r="95" spans="1:13">
      <c r="A95" s="1" t="s">
        <v>71</v>
      </c>
      <c r="M95" s="47">
        <v>26</v>
      </c>
    </row>
    <row r="96" spans="1:13">
      <c r="A96" s="1" t="s">
        <v>71</v>
      </c>
      <c r="M96" s="47">
        <v>26</v>
      </c>
    </row>
    <row r="97" spans="1:13">
      <c r="A97" s="1" t="s">
        <v>71</v>
      </c>
      <c r="M97" s="47">
        <v>26</v>
      </c>
    </row>
    <row r="98" spans="1:13">
      <c r="A98" s="1" t="s">
        <v>71</v>
      </c>
      <c r="M98" s="47">
        <v>27</v>
      </c>
    </row>
    <row r="99" spans="1:13">
      <c r="A99" s="1" t="s">
        <v>71</v>
      </c>
      <c r="M99" s="47">
        <v>27</v>
      </c>
    </row>
    <row r="100" spans="1:13">
      <c r="A100" s="1" t="s">
        <v>71</v>
      </c>
      <c r="M100" s="47">
        <v>27</v>
      </c>
    </row>
    <row r="101" spans="1:13">
      <c r="A101" s="1" t="s">
        <v>71</v>
      </c>
      <c r="M101" s="47">
        <v>27</v>
      </c>
    </row>
    <row r="102" spans="1:13">
      <c r="A102" s="1" t="s">
        <v>71</v>
      </c>
      <c r="M102" s="47">
        <v>27</v>
      </c>
    </row>
    <row r="103" spans="1:13">
      <c r="A103" s="1" t="s">
        <v>71</v>
      </c>
      <c r="M103" s="47">
        <v>27</v>
      </c>
    </row>
    <row r="104" spans="1:13">
      <c r="A104" s="1" t="s">
        <v>71</v>
      </c>
      <c r="M104" s="47">
        <v>27</v>
      </c>
    </row>
    <row r="105" spans="1:13">
      <c r="A105" s="1" t="s">
        <v>71</v>
      </c>
      <c r="M105" s="47">
        <v>27</v>
      </c>
    </row>
    <row r="106" spans="1:13">
      <c r="A106" s="1" t="s">
        <v>71</v>
      </c>
      <c r="M106" s="47">
        <v>27</v>
      </c>
    </row>
    <row r="107" spans="1:13">
      <c r="A107" s="1" t="s">
        <v>71</v>
      </c>
      <c r="M107" s="47">
        <v>27</v>
      </c>
    </row>
    <row r="108" spans="1:13">
      <c r="A108" s="1" t="s">
        <v>71</v>
      </c>
      <c r="M108" s="47">
        <v>27</v>
      </c>
    </row>
    <row r="109" spans="1:13">
      <c r="A109" s="1" t="s">
        <v>71</v>
      </c>
      <c r="M109" s="47">
        <v>27</v>
      </c>
    </row>
    <row r="110" spans="1:13">
      <c r="A110" s="1" t="s">
        <v>71</v>
      </c>
      <c r="M110" s="47">
        <v>27</v>
      </c>
    </row>
    <row r="111" spans="1:13">
      <c r="A111" s="1" t="s">
        <v>71</v>
      </c>
      <c r="M111" s="47">
        <v>27</v>
      </c>
    </row>
    <row r="112" spans="1:13">
      <c r="A112" s="1" t="s">
        <v>71</v>
      </c>
      <c r="M112" s="47">
        <v>27</v>
      </c>
    </row>
    <row r="113" spans="1:13">
      <c r="A113" s="1" t="s">
        <v>71</v>
      </c>
      <c r="M113" s="47">
        <v>27</v>
      </c>
    </row>
    <row r="114" spans="1:13">
      <c r="A114" s="1" t="s">
        <v>71</v>
      </c>
      <c r="M114" s="47">
        <v>27</v>
      </c>
    </row>
    <row r="115" spans="1:13">
      <c r="A115" s="1" t="s">
        <v>71</v>
      </c>
      <c r="M115" s="47">
        <v>27</v>
      </c>
    </row>
    <row r="116" spans="1:13">
      <c r="A116" s="1" t="s">
        <v>71</v>
      </c>
      <c r="M116" s="47">
        <v>27</v>
      </c>
    </row>
    <row r="117" spans="1:13">
      <c r="A117" s="1" t="s">
        <v>71</v>
      </c>
      <c r="M117" s="47">
        <v>27</v>
      </c>
    </row>
    <row r="118" spans="1:13">
      <c r="A118" s="1" t="s">
        <v>71</v>
      </c>
      <c r="M118" s="47">
        <v>27</v>
      </c>
    </row>
    <row r="119" spans="1:13">
      <c r="A119" s="1" t="s">
        <v>47</v>
      </c>
      <c r="M119" s="47">
        <v>27</v>
      </c>
    </row>
    <row r="120" spans="1:13">
      <c r="A120" s="1" t="s">
        <v>47</v>
      </c>
      <c r="M120" s="47">
        <v>27</v>
      </c>
    </row>
    <row r="121" spans="1:13">
      <c r="A121" s="1" t="s">
        <v>47</v>
      </c>
      <c r="M121" s="47">
        <v>27</v>
      </c>
    </row>
    <row r="122" spans="1:13">
      <c r="A122" s="1" t="s">
        <v>47</v>
      </c>
      <c r="M122" s="47">
        <v>27</v>
      </c>
    </row>
    <row r="123" spans="1:13">
      <c r="A123" s="1" t="s">
        <v>47</v>
      </c>
      <c r="M123" s="47">
        <v>27</v>
      </c>
    </row>
    <row r="124" spans="1:13">
      <c r="A124" s="1" t="s">
        <v>47</v>
      </c>
      <c r="M124" s="47">
        <v>27</v>
      </c>
    </row>
    <row r="125" spans="1:13">
      <c r="A125" s="1" t="s">
        <v>47</v>
      </c>
      <c r="M125" s="47">
        <v>27</v>
      </c>
    </row>
    <row r="126" spans="1:13">
      <c r="A126" s="1" t="s">
        <v>47</v>
      </c>
      <c r="M126" s="47">
        <v>27</v>
      </c>
    </row>
    <row r="127" spans="1:13">
      <c r="A127" s="1" t="s">
        <v>47</v>
      </c>
      <c r="M127" s="47">
        <v>27</v>
      </c>
    </row>
    <row r="128" spans="1:13">
      <c r="A128" s="1" t="s">
        <v>47</v>
      </c>
      <c r="M128" s="47">
        <v>27</v>
      </c>
    </row>
    <row r="129" spans="1:13">
      <c r="A129" s="1" t="s">
        <v>47</v>
      </c>
      <c r="M129" s="47">
        <v>27</v>
      </c>
    </row>
    <row r="130" spans="1:13">
      <c r="A130" s="1" t="s">
        <v>47</v>
      </c>
      <c r="M130" s="47">
        <v>27</v>
      </c>
    </row>
    <row r="131" spans="1:13">
      <c r="A131" s="1" t="s">
        <v>47</v>
      </c>
      <c r="M131" s="47">
        <v>28</v>
      </c>
    </row>
    <row r="132" spans="1:13">
      <c r="A132" s="1" t="s">
        <v>47</v>
      </c>
      <c r="M132" s="47">
        <v>28</v>
      </c>
    </row>
    <row r="133" spans="1:13">
      <c r="A133" s="1" t="s">
        <v>47</v>
      </c>
      <c r="M133" s="47">
        <v>28</v>
      </c>
    </row>
    <row r="134" spans="1:13">
      <c r="A134" s="1" t="s">
        <v>47</v>
      </c>
      <c r="M134" s="47">
        <v>28</v>
      </c>
    </row>
    <row r="135" spans="1:13">
      <c r="A135" s="1" t="s">
        <v>47</v>
      </c>
      <c r="M135" s="47">
        <v>28</v>
      </c>
    </row>
    <row r="136" spans="1:13">
      <c r="A136" s="1" t="s">
        <v>47</v>
      </c>
      <c r="M136" s="47">
        <v>28</v>
      </c>
    </row>
    <row r="137" spans="1:13">
      <c r="A137" s="1" t="s">
        <v>47</v>
      </c>
      <c r="M137" s="47">
        <v>28</v>
      </c>
    </row>
    <row r="138" spans="1:13">
      <c r="A138" s="1" t="s">
        <v>47</v>
      </c>
      <c r="M138" s="47">
        <v>28</v>
      </c>
    </row>
    <row r="139" spans="1:13">
      <c r="A139" s="1" t="s">
        <v>47</v>
      </c>
      <c r="M139" s="47">
        <v>28</v>
      </c>
    </row>
    <row r="140" spans="1:13">
      <c r="A140" s="1" t="s">
        <v>47</v>
      </c>
      <c r="M140" s="47">
        <v>28</v>
      </c>
    </row>
    <row r="141" spans="1:13">
      <c r="A141" s="1" t="s">
        <v>47</v>
      </c>
      <c r="M141" s="47">
        <v>28</v>
      </c>
    </row>
    <row r="142" spans="1:13">
      <c r="A142" s="1" t="s">
        <v>47</v>
      </c>
      <c r="M142" s="47">
        <v>28</v>
      </c>
    </row>
    <row r="143" spans="1:13">
      <c r="A143" s="1" t="s">
        <v>47</v>
      </c>
      <c r="M143" s="47">
        <v>28</v>
      </c>
    </row>
    <row r="144" spans="1:13">
      <c r="A144" s="1" t="s">
        <v>47</v>
      </c>
      <c r="M144" s="47">
        <v>28</v>
      </c>
    </row>
    <row r="145" spans="1:13">
      <c r="A145" s="1" t="s">
        <v>47</v>
      </c>
      <c r="M145" s="47">
        <v>28</v>
      </c>
    </row>
    <row r="146" spans="1:13">
      <c r="A146" s="1" t="s">
        <v>47</v>
      </c>
      <c r="M146" s="47">
        <v>28</v>
      </c>
    </row>
    <row r="147" spans="1:13">
      <c r="A147" s="1" t="s">
        <v>47</v>
      </c>
      <c r="M147" s="47">
        <v>28</v>
      </c>
    </row>
    <row r="148" spans="1:13">
      <c r="A148" s="1" t="s">
        <v>47</v>
      </c>
      <c r="M148" s="47">
        <v>28</v>
      </c>
    </row>
    <row r="149" spans="1:13">
      <c r="A149" s="1" t="s">
        <v>47</v>
      </c>
      <c r="M149" s="47">
        <v>28</v>
      </c>
    </row>
    <row r="150" spans="1:13">
      <c r="A150" s="1" t="s">
        <v>47</v>
      </c>
      <c r="M150" s="47">
        <v>28</v>
      </c>
    </row>
    <row r="151" spans="1:13">
      <c r="A151" s="1" t="s">
        <v>47</v>
      </c>
      <c r="M151" s="47">
        <v>28</v>
      </c>
    </row>
    <row r="152" spans="1:13">
      <c r="A152" s="1" t="s">
        <v>47</v>
      </c>
      <c r="M152" s="47">
        <v>28</v>
      </c>
    </row>
    <row r="153" spans="1:13">
      <c r="A153" s="1" t="s">
        <v>47</v>
      </c>
      <c r="M153" s="47">
        <v>28</v>
      </c>
    </row>
    <row r="154" spans="1:13">
      <c r="A154" s="1" t="s">
        <v>47</v>
      </c>
      <c r="M154" s="47">
        <v>28</v>
      </c>
    </row>
    <row r="155" spans="1:13">
      <c r="A155" s="1" t="s">
        <v>47</v>
      </c>
      <c r="M155" s="47">
        <v>28</v>
      </c>
    </row>
    <row r="156" spans="1:13">
      <c r="A156" s="1" t="s">
        <v>47</v>
      </c>
      <c r="M156" s="47">
        <v>28</v>
      </c>
    </row>
    <row r="157" spans="1:13">
      <c r="A157" s="1" t="s">
        <v>47</v>
      </c>
      <c r="M157" s="47">
        <v>28</v>
      </c>
    </row>
    <row r="158" spans="1:13">
      <c r="A158" s="1" t="s">
        <v>47</v>
      </c>
      <c r="M158" s="47">
        <v>28</v>
      </c>
    </row>
    <row r="159" spans="1:13">
      <c r="A159" s="1" t="s">
        <v>47</v>
      </c>
      <c r="M159" s="47">
        <v>28</v>
      </c>
    </row>
    <row r="160" spans="1:13">
      <c r="A160" s="1" t="s">
        <v>47</v>
      </c>
      <c r="M160" s="47">
        <v>28</v>
      </c>
    </row>
    <row r="161" spans="1:13">
      <c r="A161" s="1" t="s">
        <v>47</v>
      </c>
      <c r="M161" s="47">
        <v>28</v>
      </c>
    </row>
    <row r="162" spans="1:13">
      <c r="A162" s="1" t="s">
        <v>47</v>
      </c>
      <c r="M162" s="47">
        <v>28</v>
      </c>
    </row>
    <row r="163" spans="1:13">
      <c r="A163" s="1" t="s">
        <v>47</v>
      </c>
      <c r="M163" s="47">
        <v>28</v>
      </c>
    </row>
    <row r="164" spans="1:13">
      <c r="A164" s="1" t="s">
        <v>47</v>
      </c>
      <c r="M164" s="47">
        <v>28</v>
      </c>
    </row>
    <row r="165" spans="1:13">
      <c r="A165" s="1" t="s">
        <v>47</v>
      </c>
      <c r="M165" s="47">
        <v>28</v>
      </c>
    </row>
    <row r="166" spans="1:13">
      <c r="A166" s="1" t="s">
        <v>47</v>
      </c>
      <c r="M166" s="47">
        <v>28</v>
      </c>
    </row>
    <row r="167" spans="1:13">
      <c r="A167" s="1" t="s">
        <v>47</v>
      </c>
      <c r="M167" s="47">
        <v>28</v>
      </c>
    </row>
    <row r="168" spans="1:13">
      <c r="A168" s="1" t="s">
        <v>47</v>
      </c>
      <c r="M168" s="47">
        <v>28</v>
      </c>
    </row>
    <row r="169" spans="1:13">
      <c r="A169" s="1" t="s">
        <v>47</v>
      </c>
      <c r="M169" s="47">
        <v>28</v>
      </c>
    </row>
    <row r="170" spans="1:13">
      <c r="A170" s="1" t="s">
        <v>47</v>
      </c>
      <c r="M170" s="47">
        <v>29</v>
      </c>
    </row>
    <row r="171" spans="1:13">
      <c r="A171" s="1" t="s">
        <v>47</v>
      </c>
      <c r="M171" s="47">
        <v>29</v>
      </c>
    </row>
    <row r="172" spans="1:13">
      <c r="A172" s="1" t="s">
        <v>47</v>
      </c>
      <c r="M172" s="47">
        <v>29</v>
      </c>
    </row>
    <row r="173" spans="1:13">
      <c r="A173" s="1" t="s">
        <v>47</v>
      </c>
      <c r="M173" s="47">
        <v>29</v>
      </c>
    </row>
    <row r="174" spans="1:13">
      <c r="A174" s="1" t="s">
        <v>47</v>
      </c>
      <c r="M174" s="47">
        <v>29</v>
      </c>
    </row>
    <row r="175" spans="1:13">
      <c r="A175" s="1" t="s">
        <v>47</v>
      </c>
      <c r="M175" s="47">
        <v>29</v>
      </c>
    </row>
    <row r="176" spans="1:13">
      <c r="A176" s="1" t="s">
        <v>47</v>
      </c>
      <c r="M176" s="47">
        <v>29</v>
      </c>
    </row>
    <row r="177" spans="1:13">
      <c r="A177" s="1" t="s">
        <v>47</v>
      </c>
      <c r="M177" s="47">
        <v>29</v>
      </c>
    </row>
    <row r="178" spans="1:13">
      <c r="A178" s="1" t="s">
        <v>47</v>
      </c>
      <c r="M178" s="47">
        <v>29</v>
      </c>
    </row>
    <row r="179" spans="1:13">
      <c r="A179" s="1" t="s">
        <v>47</v>
      </c>
      <c r="M179" s="47">
        <v>29</v>
      </c>
    </row>
    <row r="180" spans="1:13">
      <c r="A180" s="1" t="s">
        <v>47</v>
      </c>
      <c r="M180" s="47">
        <v>29</v>
      </c>
    </row>
    <row r="181" spans="1:13">
      <c r="A181" s="1" t="s">
        <v>47</v>
      </c>
      <c r="M181" s="47">
        <v>29</v>
      </c>
    </row>
    <row r="182" spans="1:13">
      <c r="A182" s="1" t="s">
        <v>47</v>
      </c>
      <c r="M182" s="47">
        <v>29</v>
      </c>
    </row>
    <row r="183" spans="1:13">
      <c r="A183" s="1" t="s">
        <v>47</v>
      </c>
      <c r="M183" s="47">
        <v>29</v>
      </c>
    </row>
    <row r="184" spans="1:13">
      <c r="A184" s="1" t="s">
        <v>47</v>
      </c>
      <c r="M184" s="47">
        <v>29</v>
      </c>
    </row>
    <row r="185" spans="1:13">
      <c r="A185" s="1" t="s">
        <v>47</v>
      </c>
      <c r="M185" s="47">
        <v>29</v>
      </c>
    </row>
    <row r="186" spans="1:13">
      <c r="A186" s="1" t="s">
        <v>47</v>
      </c>
      <c r="M186" s="47">
        <v>29</v>
      </c>
    </row>
    <row r="187" spans="1:13">
      <c r="A187" s="1" t="s">
        <v>292</v>
      </c>
      <c r="M187" s="47">
        <v>29</v>
      </c>
    </row>
    <row r="188" spans="1:13">
      <c r="A188" s="1" t="s">
        <v>292</v>
      </c>
      <c r="M188" s="47">
        <v>29</v>
      </c>
    </row>
    <row r="189" spans="1:13">
      <c r="A189" s="1" t="s">
        <v>292</v>
      </c>
      <c r="M189" s="47">
        <v>29</v>
      </c>
    </row>
    <row r="190" spans="1:13">
      <c r="A190" s="1" t="s">
        <v>292</v>
      </c>
      <c r="M190" s="47">
        <v>29</v>
      </c>
    </row>
    <row r="191" spans="1:13">
      <c r="A191" s="1" t="s">
        <v>292</v>
      </c>
      <c r="M191" s="47">
        <v>29</v>
      </c>
    </row>
    <row r="192" spans="1:13">
      <c r="A192" s="1" t="s">
        <v>292</v>
      </c>
      <c r="M192" s="47">
        <v>29</v>
      </c>
    </row>
    <row r="193" spans="1:13">
      <c r="A193" s="1" t="s">
        <v>292</v>
      </c>
      <c r="M193" s="47">
        <v>29</v>
      </c>
    </row>
    <row r="194" spans="1:13">
      <c r="A194" s="1" t="s">
        <v>292</v>
      </c>
      <c r="M194" s="47">
        <v>29</v>
      </c>
    </row>
    <row r="195" spans="1:13">
      <c r="A195" s="1" t="s">
        <v>292</v>
      </c>
      <c r="M195" s="47">
        <v>29</v>
      </c>
    </row>
    <row r="196" spans="1:13">
      <c r="A196" s="1" t="s">
        <v>292</v>
      </c>
      <c r="M196" s="47">
        <v>29</v>
      </c>
    </row>
    <row r="197" spans="1:13">
      <c r="A197" s="1" t="s">
        <v>292</v>
      </c>
      <c r="M197" s="47">
        <v>29</v>
      </c>
    </row>
    <row r="198" spans="1:13">
      <c r="A198" s="1" t="s">
        <v>292</v>
      </c>
      <c r="M198" s="47">
        <v>29</v>
      </c>
    </row>
    <row r="199" spans="1:13">
      <c r="A199" s="1" t="s">
        <v>292</v>
      </c>
      <c r="M199" s="47">
        <v>29</v>
      </c>
    </row>
    <row r="200" spans="1:13">
      <c r="A200" s="1" t="s">
        <v>292</v>
      </c>
      <c r="M200" s="47">
        <v>29</v>
      </c>
    </row>
    <row r="201" spans="1:13">
      <c r="A201" s="1" t="s">
        <v>292</v>
      </c>
      <c r="M201" s="47">
        <v>29</v>
      </c>
    </row>
    <row r="202" spans="1:13">
      <c r="A202" s="1" t="s">
        <v>292</v>
      </c>
      <c r="M202" s="47">
        <v>29</v>
      </c>
    </row>
    <row r="203" spans="1:13">
      <c r="A203" s="1" t="s">
        <v>292</v>
      </c>
      <c r="M203" s="47">
        <v>29</v>
      </c>
    </row>
    <row r="204" spans="1:13">
      <c r="A204" s="1" t="s">
        <v>292</v>
      </c>
      <c r="M204" s="47">
        <v>29</v>
      </c>
    </row>
    <row r="205" spans="1:13">
      <c r="A205" s="1" t="s">
        <v>292</v>
      </c>
      <c r="M205" s="47">
        <v>29</v>
      </c>
    </row>
    <row r="206" spans="1:13">
      <c r="A206" s="1" t="s">
        <v>292</v>
      </c>
      <c r="M206" s="47">
        <v>30</v>
      </c>
    </row>
    <row r="207" spans="1:13">
      <c r="A207" s="1" t="s">
        <v>292</v>
      </c>
      <c r="M207" s="47">
        <v>30</v>
      </c>
    </row>
    <row r="208" spans="1:13">
      <c r="A208" s="1" t="s">
        <v>292</v>
      </c>
      <c r="M208" s="47">
        <v>30</v>
      </c>
    </row>
    <row r="209" spans="1:13">
      <c r="A209" s="1" t="s">
        <v>292</v>
      </c>
      <c r="M209" s="47">
        <v>30</v>
      </c>
    </row>
    <row r="210" spans="1:13">
      <c r="A210" s="1" t="s">
        <v>292</v>
      </c>
      <c r="M210" s="47">
        <v>30</v>
      </c>
    </row>
    <row r="211" spans="1:13">
      <c r="A211" s="1" t="s">
        <v>292</v>
      </c>
      <c r="M211" s="47">
        <v>30</v>
      </c>
    </row>
    <row r="212" spans="1:13">
      <c r="A212" s="1" t="s">
        <v>292</v>
      </c>
      <c r="M212" s="47">
        <v>30</v>
      </c>
    </row>
    <row r="213" spans="1:13">
      <c r="A213" s="1" t="s">
        <v>292</v>
      </c>
      <c r="M213" s="47">
        <v>30</v>
      </c>
    </row>
    <row r="214" spans="1:13">
      <c r="A214" s="1" t="s">
        <v>292</v>
      </c>
      <c r="M214" s="47">
        <v>30</v>
      </c>
    </row>
    <row r="215" spans="1:13">
      <c r="A215" s="1" t="s">
        <v>292</v>
      </c>
      <c r="M215" s="47">
        <v>30</v>
      </c>
    </row>
    <row r="216" spans="1:13">
      <c r="A216" s="1" t="s">
        <v>292</v>
      </c>
      <c r="M216" s="47">
        <v>30</v>
      </c>
    </row>
    <row r="217" spans="1:13">
      <c r="A217" s="1" t="s">
        <v>292</v>
      </c>
      <c r="M217" s="47">
        <v>30</v>
      </c>
    </row>
    <row r="218" spans="1:13">
      <c r="A218" s="1" t="s">
        <v>292</v>
      </c>
      <c r="M218" s="47">
        <v>30</v>
      </c>
    </row>
    <row r="219" spans="1:13">
      <c r="A219" s="1" t="s">
        <v>292</v>
      </c>
      <c r="M219" s="47">
        <v>30</v>
      </c>
    </row>
    <row r="220" spans="1:13">
      <c r="A220" s="1" t="s">
        <v>292</v>
      </c>
      <c r="M220" s="47">
        <v>30</v>
      </c>
    </row>
    <row r="221" spans="1:13">
      <c r="A221" s="1" t="s">
        <v>292</v>
      </c>
      <c r="M221" s="47">
        <v>30</v>
      </c>
    </row>
    <row r="222" spans="1:13">
      <c r="A222" s="1" t="s">
        <v>292</v>
      </c>
      <c r="M222" s="47">
        <v>30</v>
      </c>
    </row>
    <row r="223" spans="1:13">
      <c r="A223" s="1" t="s">
        <v>292</v>
      </c>
      <c r="M223" s="47">
        <v>30</v>
      </c>
    </row>
    <row r="224" spans="1:13">
      <c r="A224" s="1" t="s">
        <v>292</v>
      </c>
      <c r="M224" s="47">
        <v>30</v>
      </c>
    </row>
    <row r="225" spans="1:13">
      <c r="A225" s="1" t="s">
        <v>292</v>
      </c>
      <c r="M225" s="47">
        <v>30</v>
      </c>
    </row>
    <row r="226" spans="1:13">
      <c r="A226" s="1" t="s">
        <v>292</v>
      </c>
      <c r="M226" s="47">
        <v>30</v>
      </c>
    </row>
    <row r="227" spans="1:13">
      <c r="A227" s="1" t="s">
        <v>292</v>
      </c>
      <c r="M227" s="47">
        <v>30</v>
      </c>
    </row>
    <row r="228" spans="1:13">
      <c r="A228" s="1" t="s">
        <v>292</v>
      </c>
      <c r="M228" s="47">
        <v>30</v>
      </c>
    </row>
    <row r="229" spans="1:13">
      <c r="A229" s="1" t="s">
        <v>292</v>
      </c>
      <c r="M229" s="47">
        <v>30</v>
      </c>
    </row>
    <row r="230" spans="1:13">
      <c r="A230" s="1" t="s">
        <v>292</v>
      </c>
      <c r="M230" s="47">
        <v>30</v>
      </c>
    </row>
    <row r="231" spans="1:13">
      <c r="A231" s="1" t="s">
        <v>292</v>
      </c>
      <c r="M231" s="47">
        <v>30</v>
      </c>
    </row>
    <row r="232" spans="1:13">
      <c r="A232" s="1" t="s">
        <v>292</v>
      </c>
      <c r="M232" s="47">
        <v>30</v>
      </c>
    </row>
    <row r="233" spans="1:13">
      <c r="A233" s="1" t="s">
        <v>292</v>
      </c>
      <c r="M233" s="47">
        <v>30</v>
      </c>
    </row>
    <row r="234" spans="1:13">
      <c r="A234" s="1" t="s">
        <v>292</v>
      </c>
      <c r="M234" s="47">
        <v>30</v>
      </c>
    </row>
    <row r="235" spans="1:13">
      <c r="A235" s="1" t="s">
        <v>292</v>
      </c>
      <c r="M235" s="47">
        <v>30</v>
      </c>
    </row>
    <row r="236" spans="1:13">
      <c r="A236" s="1" t="s">
        <v>292</v>
      </c>
      <c r="M236" s="47">
        <v>30</v>
      </c>
    </row>
    <row r="237" spans="1:13">
      <c r="A237" s="1" t="s">
        <v>292</v>
      </c>
      <c r="M237" s="47">
        <v>30</v>
      </c>
    </row>
    <row r="238" spans="1:13">
      <c r="A238" s="1" t="s">
        <v>292</v>
      </c>
      <c r="M238" s="47">
        <v>30</v>
      </c>
    </row>
    <row r="239" spans="1:13">
      <c r="A239" s="1" t="s">
        <v>292</v>
      </c>
      <c r="M239" s="47">
        <v>30</v>
      </c>
    </row>
    <row r="240" spans="1:13">
      <c r="A240" s="1" t="s">
        <v>292</v>
      </c>
      <c r="M240" s="47">
        <v>30</v>
      </c>
    </row>
    <row r="241" spans="1:13">
      <c r="A241" s="1" t="s">
        <v>292</v>
      </c>
      <c r="M241" s="47">
        <v>30</v>
      </c>
    </row>
    <row r="242" spans="1:13">
      <c r="A242" s="1" t="s">
        <v>292</v>
      </c>
      <c r="M242" s="47">
        <v>30</v>
      </c>
    </row>
    <row r="243" spans="1:13">
      <c r="A243" s="1" t="s">
        <v>292</v>
      </c>
      <c r="M243" s="47">
        <v>30</v>
      </c>
    </row>
    <row r="244" spans="1:13">
      <c r="A244" s="1" t="s">
        <v>292</v>
      </c>
      <c r="M244" s="47">
        <v>30</v>
      </c>
    </row>
    <row r="245" spans="1:13">
      <c r="A245" s="1" t="s">
        <v>292</v>
      </c>
      <c r="M245" s="47">
        <v>30</v>
      </c>
    </row>
    <row r="246" spans="1:13">
      <c r="A246" s="1" t="s">
        <v>292</v>
      </c>
      <c r="M246" s="47">
        <v>31</v>
      </c>
    </row>
    <row r="247" spans="1:13">
      <c r="A247" s="1" t="s">
        <v>292</v>
      </c>
      <c r="M247" s="47">
        <v>31</v>
      </c>
    </row>
    <row r="248" spans="1:13">
      <c r="A248" s="1" t="s">
        <v>292</v>
      </c>
      <c r="M248" s="47">
        <v>31</v>
      </c>
    </row>
    <row r="249" spans="1:13">
      <c r="A249" s="1" t="s">
        <v>292</v>
      </c>
      <c r="M249" s="47">
        <v>31</v>
      </c>
    </row>
    <row r="250" spans="1:13">
      <c r="A250" s="1" t="s">
        <v>292</v>
      </c>
      <c r="M250" s="47">
        <v>31</v>
      </c>
    </row>
    <row r="251" spans="1:13">
      <c r="A251" s="1" t="s">
        <v>292</v>
      </c>
      <c r="M251" s="47">
        <v>31</v>
      </c>
    </row>
    <row r="252" spans="1:13">
      <c r="A252" s="1" t="s">
        <v>292</v>
      </c>
      <c r="M252" s="47">
        <v>31</v>
      </c>
    </row>
    <row r="253" spans="1:13">
      <c r="A253" s="1" t="s">
        <v>292</v>
      </c>
      <c r="M253" s="47">
        <v>31</v>
      </c>
    </row>
    <row r="254" spans="1:13">
      <c r="A254" s="1" t="s">
        <v>292</v>
      </c>
      <c r="M254" s="47">
        <v>31</v>
      </c>
    </row>
    <row r="255" spans="1:13">
      <c r="A255" s="1" t="s">
        <v>82</v>
      </c>
      <c r="M255" s="47">
        <v>31</v>
      </c>
    </row>
    <row r="256" spans="1:13">
      <c r="A256" s="1" t="s">
        <v>82</v>
      </c>
      <c r="M256" s="47">
        <v>31</v>
      </c>
    </row>
    <row r="257" spans="1:13">
      <c r="A257" s="1" t="s">
        <v>82</v>
      </c>
      <c r="M257" s="47">
        <v>31</v>
      </c>
    </row>
    <row r="258" spans="1:13">
      <c r="A258" s="1" t="s">
        <v>82</v>
      </c>
      <c r="M258" s="47">
        <v>31</v>
      </c>
    </row>
    <row r="259" spans="1:13">
      <c r="A259" s="1" t="s">
        <v>82</v>
      </c>
      <c r="M259" s="47">
        <v>31</v>
      </c>
    </row>
    <row r="260" spans="1:13">
      <c r="A260" s="1" t="s">
        <v>82</v>
      </c>
      <c r="M260" s="47">
        <v>31</v>
      </c>
    </row>
    <row r="261" spans="1:13">
      <c r="A261" s="1" t="s">
        <v>82</v>
      </c>
      <c r="M261" s="47">
        <v>31</v>
      </c>
    </row>
    <row r="262" spans="1:13">
      <c r="A262" s="1" t="s">
        <v>82</v>
      </c>
      <c r="M262" s="47">
        <v>31</v>
      </c>
    </row>
    <row r="263" spans="1:13">
      <c r="A263" s="1" t="s">
        <v>82</v>
      </c>
      <c r="M263" s="47">
        <v>31</v>
      </c>
    </row>
    <row r="264" spans="1:13">
      <c r="A264" s="1" t="s">
        <v>82</v>
      </c>
      <c r="M264" s="47">
        <v>31</v>
      </c>
    </row>
    <row r="265" spans="1:13">
      <c r="A265" s="1" t="s">
        <v>82</v>
      </c>
      <c r="M265" s="47">
        <v>31</v>
      </c>
    </row>
    <row r="266" spans="1:13">
      <c r="A266" s="1" t="s">
        <v>82</v>
      </c>
      <c r="M266" s="47">
        <v>31</v>
      </c>
    </row>
    <row r="267" spans="1:13">
      <c r="A267" s="1" t="s">
        <v>82</v>
      </c>
      <c r="M267" s="47">
        <v>31</v>
      </c>
    </row>
    <row r="268" spans="1:13">
      <c r="A268" s="1" t="s">
        <v>82</v>
      </c>
      <c r="M268" s="47">
        <v>31</v>
      </c>
    </row>
    <row r="269" spans="1:13">
      <c r="A269" s="1" t="s">
        <v>82</v>
      </c>
      <c r="M269" s="47">
        <v>31</v>
      </c>
    </row>
    <row r="270" spans="1:13">
      <c r="A270" s="1" t="s">
        <v>82</v>
      </c>
      <c r="M270" s="47">
        <v>31</v>
      </c>
    </row>
    <row r="271" spans="1:13">
      <c r="A271" s="1" t="s">
        <v>82</v>
      </c>
      <c r="M271" s="47">
        <v>31</v>
      </c>
    </row>
    <row r="272" spans="1:13">
      <c r="A272" s="1" t="s">
        <v>82</v>
      </c>
      <c r="M272" s="47">
        <v>31</v>
      </c>
    </row>
    <row r="273" spans="1:13">
      <c r="A273" s="1" t="s">
        <v>82</v>
      </c>
      <c r="M273" s="47">
        <v>31</v>
      </c>
    </row>
    <row r="274" spans="1:13">
      <c r="A274" s="1" t="s">
        <v>82</v>
      </c>
      <c r="M274" s="47">
        <v>31</v>
      </c>
    </row>
    <row r="275" spans="1:13">
      <c r="A275" s="1" t="s">
        <v>82</v>
      </c>
      <c r="M275" s="47">
        <v>31</v>
      </c>
    </row>
    <row r="276" spans="1:13">
      <c r="A276" s="1" t="s">
        <v>82</v>
      </c>
      <c r="M276" s="47">
        <v>31</v>
      </c>
    </row>
    <row r="277" spans="1:13">
      <c r="A277" s="1" t="s">
        <v>82</v>
      </c>
      <c r="M277" s="47">
        <v>31</v>
      </c>
    </row>
    <row r="278" spans="1:13">
      <c r="A278" s="1" t="s">
        <v>82</v>
      </c>
      <c r="M278" s="47">
        <v>31</v>
      </c>
    </row>
    <row r="279" spans="1:13">
      <c r="A279" s="1" t="s">
        <v>82</v>
      </c>
      <c r="M279" s="47">
        <v>31</v>
      </c>
    </row>
    <row r="280" spans="1:13">
      <c r="A280" s="1" t="s">
        <v>82</v>
      </c>
      <c r="M280" s="47">
        <v>31</v>
      </c>
    </row>
    <row r="281" spans="1:13">
      <c r="A281" s="1" t="s">
        <v>82</v>
      </c>
      <c r="M281" s="47">
        <v>31</v>
      </c>
    </row>
    <row r="282" spans="1:13">
      <c r="A282" s="1" t="s">
        <v>82</v>
      </c>
      <c r="M282" s="47">
        <v>31</v>
      </c>
    </row>
    <row r="283" spans="1:13">
      <c r="A283" s="1" t="s">
        <v>82</v>
      </c>
      <c r="M283" s="47">
        <v>31</v>
      </c>
    </row>
    <row r="284" spans="1:13">
      <c r="A284" s="1" t="s">
        <v>82</v>
      </c>
      <c r="M284" s="47">
        <v>31</v>
      </c>
    </row>
    <row r="285" spans="1:13">
      <c r="A285" s="1" t="s">
        <v>82</v>
      </c>
      <c r="M285" s="47">
        <v>31</v>
      </c>
    </row>
    <row r="286" spans="1:13">
      <c r="A286" s="1" t="s">
        <v>82</v>
      </c>
      <c r="M286" s="47">
        <v>31</v>
      </c>
    </row>
    <row r="287" spans="1:13">
      <c r="A287" s="1" t="s">
        <v>82</v>
      </c>
      <c r="M287" s="47">
        <v>31</v>
      </c>
    </row>
    <row r="288" spans="1:13">
      <c r="A288" s="1" t="s">
        <v>82</v>
      </c>
      <c r="M288" s="47">
        <v>31</v>
      </c>
    </row>
    <row r="289" spans="1:13">
      <c r="A289" s="1" t="s">
        <v>82</v>
      </c>
      <c r="M289" s="47">
        <v>31</v>
      </c>
    </row>
    <row r="290" spans="1:13">
      <c r="A290" s="1" t="s">
        <v>82</v>
      </c>
      <c r="M290" s="47">
        <v>31</v>
      </c>
    </row>
    <row r="291" spans="1:13">
      <c r="A291" s="1" t="s">
        <v>82</v>
      </c>
      <c r="M291" s="47">
        <v>32</v>
      </c>
    </row>
    <row r="292" spans="1:13">
      <c r="A292" s="1" t="s">
        <v>82</v>
      </c>
      <c r="M292" s="47">
        <v>32</v>
      </c>
    </row>
    <row r="293" spans="1:13">
      <c r="A293" s="1" t="s">
        <v>82</v>
      </c>
      <c r="M293" s="47">
        <v>32</v>
      </c>
    </row>
    <row r="294" spans="1:13">
      <c r="A294" s="1" t="s">
        <v>82</v>
      </c>
      <c r="M294" s="47">
        <v>32</v>
      </c>
    </row>
    <row r="295" spans="1:13">
      <c r="A295" s="1" t="s">
        <v>82</v>
      </c>
      <c r="M295" s="47">
        <v>32</v>
      </c>
    </row>
    <row r="296" spans="1:13">
      <c r="A296" s="1" t="s">
        <v>82</v>
      </c>
      <c r="M296" s="47">
        <v>32</v>
      </c>
    </row>
    <row r="297" spans="1:13">
      <c r="A297" s="1" t="s">
        <v>82</v>
      </c>
      <c r="M297" s="47">
        <v>32</v>
      </c>
    </row>
    <row r="298" spans="1:13">
      <c r="A298" s="1" t="s">
        <v>82</v>
      </c>
      <c r="M298" s="47">
        <v>32</v>
      </c>
    </row>
    <row r="299" spans="1:13">
      <c r="A299" s="1" t="s">
        <v>82</v>
      </c>
      <c r="M299" s="47">
        <v>32</v>
      </c>
    </row>
    <row r="300" spans="1:13">
      <c r="A300" s="1" t="s">
        <v>82</v>
      </c>
      <c r="M300" s="47">
        <v>32</v>
      </c>
    </row>
    <row r="301" spans="1:13">
      <c r="A301" s="1" t="s">
        <v>82</v>
      </c>
      <c r="M301" s="47">
        <v>32</v>
      </c>
    </row>
    <row r="302" spans="1:13">
      <c r="A302" s="1" t="s">
        <v>82</v>
      </c>
      <c r="M302" s="47">
        <v>32</v>
      </c>
    </row>
    <row r="303" spans="1:13">
      <c r="A303" s="1" t="s">
        <v>82</v>
      </c>
      <c r="M303" s="47">
        <v>32</v>
      </c>
    </row>
    <row r="304" spans="1:13">
      <c r="A304" s="1" t="s">
        <v>82</v>
      </c>
      <c r="M304" s="47">
        <v>32</v>
      </c>
    </row>
    <row r="305" spans="1:13">
      <c r="A305" s="1" t="s">
        <v>82</v>
      </c>
      <c r="M305" s="47">
        <v>32</v>
      </c>
    </row>
    <row r="306" spans="1:13">
      <c r="A306" s="1" t="s">
        <v>82</v>
      </c>
      <c r="M306" s="47">
        <v>32</v>
      </c>
    </row>
    <row r="307" spans="1:13">
      <c r="A307" s="1" t="s">
        <v>82</v>
      </c>
      <c r="M307" s="47">
        <v>32</v>
      </c>
    </row>
    <row r="308" spans="1:13">
      <c r="A308" s="1" t="s">
        <v>82</v>
      </c>
      <c r="M308" s="47">
        <v>32</v>
      </c>
    </row>
    <row r="309" spans="1:13">
      <c r="A309" s="1" t="s">
        <v>82</v>
      </c>
      <c r="M309" s="47">
        <v>32</v>
      </c>
    </row>
    <row r="310" spans="1:13">
      <c r="A310" s="1" t="s">
        <v>82</v>
      </c>
      <c r="M310" s="47">
        <v>32</v>
      </c>
    </row>
    <row r="311" spans="1:13">
      <c r="A311" s="1" t="s">
        <v>82</v>
      </c>
      <c r="M311" s="47">
        <v>32</v>
      </c>
    </row>
    <row r="312" spans="1:13">
      <c r="A312" s="1" t="s">
        <v>90</v>
      </c>
      <c r="M312" s="47">
        <v>32</v>
      </c>
    </row>
    <row r="313" spans="1:13">
      <c r="A313" s="1" t="s">
        <v>90</v>
      </c>
      <c r="M313" s="47">
        <v>32</v>
      </c>
    </row>
    <row r="314" spans="1:13">
      <c r="A314" s="1" t="s">
        <v>90</v>
      </c>
      <c r="M314" s="47">
        <v>32</v>
      </c>
    </row>
    <row r="315" spans="1:13">
      <c r="A315" s="1" t="s">
        <v>90</v>
      </c>
      <c r="M315" s="47">
        <v>32</v>
      </c>
    </row>
    <row r="316" spans="1:13">
      <c r="A316" s="1" t="s">
        <v>90</v>
      </c>
      <c r="M316" s="47">
        <v>32</v>
      </c>
    </row>
    <row r="317" spans="1:13">
      <c r="A317" s="1" t="s">
        <v>90</v>
      </c>
      <c r="M317" s="47">
        <v>32</v>
      </c>
    </row>
    <row r="318" spans="1:13">
      <c r="A318" s="1" t="s">
        <v>90</v>
      </c>
      <c r="M318" s="47">
        <v>32</v>
      </c>
    </row>
    <row r="319" spans="1:13">
      <c r="A319" s="1" t="s">
        <v>90</v>
      </c>
      <c r="M319" s="47">
        <v>32</v>
      </c>
    </row>
    <row r="320" spans="1:13">
      <c r="A320" s="1" t="s">
        <v>90</v>
      </c>
      <c r="M320" s="47">
        <v>32</v>
      </c>
    </row>
    <row r="321" spans="1:13">
      <c r="A321" s="1" t="s">
        <v>90</v>
      </c>
      <c r="M321" s="47">
        <v>32</v>
      </c>
    </row>
    <row r="322" spans="1:13">
      <c r="A322" s="1" t="s">
        <v>90</v>
      </c>
      <c r="M322" s="47">
        <v>32</v>
      </c>
    </row>
    <row r="323" spans="1:13">
      <c r="A323" s="1" t="s">
        <v>90</v>
      </c>
      <c r="M323" s="47">
        <v>32</v>
      </c>
    </row>
    <row r="324" spans="1:13">
      <c r="A324" s="1" t="s">
        <v>90</v>
      </c>
      <c r="M324" s="47">
        <v>32</v>
      </c>
    </row>
    <row r="325" spans="1:13">
      <c r="A325" s="1" t="s">
        <v>90</v>
      </c>
      <c r="M325" s="47">
        <v>32</v>
      </c>
    </row>
    <row r="326" spans="1:13">
      <c r="A326" s="1" t="s">
        <v>90</v>
      </c>
      <c r="M326" s="47">
        <v>32</v>
      </c>
    </row>
    <row r="327" spans="1:13">
      <c r="A327" s="1" t="s">
        <v>90</v>
      </c>
      <c r="M327" s="47">
        <v>32</v>
      </c>
    </row>
    <row r="328" spans="1:13">
      <c r="A328" s="1" t="s">
        <v>90</v>
      </c>
      <c r="M328" s="47">
        <v>32</v>
      </c>
    </row>
    <row r="329" spans="1:13">
      <c r="A329" s="1" t="s">
        <v>90</v>
      </c>
      <c r="M329" s="47">
        <v>32</v>
      </c>
    </row>
    <row r="330" spans="1:13">
      <c r="A330" s="1" t="s">
        <v>90</v>
      </c>
      <c r="M330" s="47">
        <v>33</v>
      </c>
    </row>
    <row r="331" spans="1:13">
      <c r="A331" s="1" t="s">
        <v>90</v>
      </c>
      <c r="M331" s="47">
        <v>33</v>
      </c>
    </row>
    <row r="332" spans="1:13">
      <c r="A332" s="1" t="s">
        <v>90</v>
      </c>
      <c r="M332" s="47">
        <v>33</v>
      </c>
    </row>
    <row r="333" spans="1:13">
      <c r="A333" s="1" t="s">
        <v>90</v>
      </c>
      <c r="M333" s="47">
        <v>33</v>
      </c>
    </row>
    <row r="334" spans="1:13">
      <c r="A334" s="1" t="s">
        <v>90</v>
      </c>
      <c r="M334" s="47">
        <v>33</v>
      </c>
    </row>
    <row r="335" spans="1:13">
      <c r="A335" s="1" t="s">
        <v>90</v>
      </c>
      <c r="M335" s="47">
        <v>33</v>
      </c>
    </row>
    <row r="336" spans="1:13">
      <c r="A336" s="1" t="s">
        <v>90</v>
      </c>
      <c r="M336" s="47">
        <v>33</v>
      </c>
    </row>
    <row r="337" spans="1:13">
      <c r="A337" s="1" t="s">
        <v>90</v>
      </c>
      <c r="M337" s="47">
        <v>33</v>
      </c>
    </row>
    <row r="338" spans="1:13">
      <c r="A338" s="1" t="s">
        <v>90</v>
      </c>
      <c r="M338" s="47">
        <v>33</v>
      </c>
    </row>
    <row r="339" spans="1:13">
      <c r="A339" s="1" t="s">
        <v>90</v>
      </c>
      <c r="M339" s="47">
        <v>33</v>
      </c>
    </row>
    <row r="340" spans="1:13">
      <c r="A340" s="1" t="s">
        <v>90</v>
      </c>
      <c r="M340" s="47">
        <v>33</v>
      </c>
    </row>
    <row r="341" spans="1:13">
      <c r="A341" s="1" t="s">
        <v>90</v>
      </c>
      <c r="M341" s="47">
        <v>33</v>
      </c>
    </row>
    <row r="342" spans="1:13">
      <c r="A342" s="1" t="s">
        <v>90</v>
      </c>
      <c r="M342" s="47">
        <v>33</v>
      </c>
    </row>
    <row r="343" spans="1:13">
      <c r="A343" s="1" t="s">
        <v>90</v>
      </c>
      <c r="M343" s="47">
        <v>33</v>
      </c>
    </row>
    <row r="344" spans="1:13">
      <c r="A344" s="1" t="s">
        <v>90</v>
      </c>
      <c r="M344" s="47">
        <v>33</v>
      </c>
    </row>
    <row r="345" spans="1:13">
      <c r="A345" s="1" t="s">
        <v>90</v>
      </c>
      <c r="M345" s="47">
        <v>33</v>
      </c>
    </row>
    <row r="346" spans="1:13">
      <c r="A346" s="1" t="s">
        <v>90</v>
      </c>
      <c r="M346" s="47">
        <v>33</v>
      </c>
    </row>
    <row r="347" spans="1:13">
      <c r="A347" s="1" t="s">
        <v>90</v>
      </c>
      <c r="M347" s="47">
        <v>33</v>
      </c>
    </row>
    <row r="348" spans="1:13">
      <c r="A348" s="1" t="s">
        <v>90</v>
      </c>
      <c r="M348" s="47">
        <v>33</v>
      </c>
    </row>
    <row r="349" spans="1:13">
      <c r="A349" s="1" t="s">
        <v>90</v>
      </c>
      <c r="M349" s="47">
        <v>33</v>
      </c>
    </row>
    <row r="350" spans="1:13">
      <c r="A350" s="1" t="s">
        <v>90</v>
      </c>
      <c r="M350" s="47">
        <v>33</v>
      </c>
    </row>
    <row r="351" spans="1:13">
      <c r="A351" s="1" t="s">
        <v>90</v>
      </c>
      <c r="M351" s="47">
        <v>33</v>
      </c>
    </row>
    <row r="352" spans="1:13">
      <c r="A352" s="1" t="s">
        <v>90</v>
      </c>
      <c r="M352" s="47">
        <v>33</v>
      </c>
    </row>
    <row r="353" spans="1:13">
      <c r="A353" s="1" t="s">
        <v>90</v>
      </c>
      <c r="M353" s="47">
        <v>33</v>
      </c>
    </row>
    <row r="354" spans="1:13">
      <c r="A354" s="1" t="s">
        <v>90</v>
      </c>
      <c r="M354" s="47">
        <v>33</v>
      </c>
    </row>
    <row r="355" spans="1:13">
      <c r="A355" s="1" t="s">
        <v>90</v>
      </c>
      <c r="M355" s="47">
        <v>33</v>
      </c>
    </row>
    <row r="356" spans="1:13">
      <c r="A356" s="1" t="s">
        <v>90</v>
      </c>
      <c r="M356" s="47">
        <v>33</v>
      </c>
    </row>
    <row r="357" spans="1:13">
      <c r="A357" s="1" t="s">
        <v>90</v>
      </c>
      <c r="M357" s="47">
        <v>33</v>
      </c>
    </row>
    <row r="358" spans="1:13">
      <c r="A358" s="1" t="s">
        <v>90</v>
      </c>
      <c r="M358" s="47">
        <v>33</v>
      </c>
    </row>
    <row r="359" spans="1:13">
      <c r="A359" s="1" t="s">
        <v>90</v>
      </c>
      <c r="M359" s="47">
        <v>33</v>
      </c>
    </row>
    <row r="360" spans="1:13">
      <c r="A360" s="1" t="s">
        <v>90</v>
      </c>
      <c r="M360" s="47">
        <v>33</v>
      </c>
    </row>
    <row r="361" spans="1:13">
      <c r="A361" s="1" t="s">
        <v>90</v>
      </c>
      <c r="M361" s="47">
        <v>33</v>
      </c>
    </row>
    <row r="362" spans="1:13">
      <c r="A362" s="1" t="s">
        <v>90</v>
      </c>
      <c r="M362" s="47">
        <v>33</v>
      </c>
    </row>
    <row r="363" spans="1:13">
      <c r="A363" s="1" t="s">
        <v>90</v>
      </c>
      <c r="M363" s="47">
        <v>33</v>
      </c>
    </row>
    <row r="364" spans="1:13">
      <c r="A364" s="1" t="s">
        <v>90</v>
      </c>
      <c r="M364" s="47">
        <v>33</v>
      </c>
    </row>
    <row r="365" spans="1:13">
      <c r="A365" s="1" t="s">
        <v>90</v>
      </c>
      <c r="M365" s="47">
        <v>33</v>
      </c>
    </row>
    <row r="366" spans="1:13">
      <c r="A366" s="1" t="s">
        <v>90</v>
      </c>
      <c r="M366" s="47">
        <v>33</v>
      </c>
    </row>
    <row r="367" spans="1:13">
      <c r="A367" s="1" t="s">
        <v>90</v>
      </c>
      <c r="M367" s="47">
        <v>33</v>
      </c>
    </row>
    <row r="368" spans="1:13">
      <c r="A368" s="1" t="s">
        <v>90</v>
      </c>
      <c r="M368" s="47">
        <v>33</v>
      </c>
    </row>
    <row r="369" spans="1:13">
      <c r="A369" s="1" t="s">
        <v>90</v>
      </c>
      <c r="M369" s="47">
        <v>34</v>
      </c>
    </row>
    <row r="370" spans="1:13">
      <c r="A370" s="1" t="s">
        <v>90</v>
      </c>
      <c r="M370" s="47">
        <v>34</v>
      </c>
    </row>
    <row r="371" spans="1:13">
      <c r="A371" s="1" t="s">
        <v>90</v>
      </c>
      <c r="M371" s="47">
        <v>34</v>
      </c>
    </row>
    <row r="372" spans="1:13">
      <c r="A372" s="1" t="s">
        <v>90</v>
      </c>
      <c r="M372" s="47">
        <v>34</v>
      </c>
    </row>
    <row r="373" spans="1:13">
      <c r="A373" s="1" t="s">
        <v>90</v>
      </c>
      <c r="M373" s="47">
        <v>34</v>
      </c>
    </row>
    <row r="374" spans="1:13">
      <c r="A374" s="1" t="s">
        <v>112</v>
      </c>
      <c r="M374" s="47">
        <v>34</v>
      </c>
    </row>
    <row r="375" spans="1:13">
      <c r="A375" s="1" t="s">
        <v>112</v>
      </c>
      <c r="M375" s="47">
        <v>34</v>
      </c>
    </row>
    <row r="376" spans="1:13">
      <c r="A376" s="1" t="s">
        <v>112</v>
      </c>
      <c r="M376" s="47">
        <v>34</v>
      </c>
    </row>
    <row r="377" spans="1:13">
      <c r="A377" s="1" t="s">
        <v>112</v>
      </c>
      <c r="M377" s="47">
        <v>34</v>
      </c>
    </row>
    <row r="378" spans="1:13">
      <c r="A378" s="1" t="s">
        <v>112</v>
      </c>
      <c r="M378" s="47">
        <v>34</v>
      </c>
    </row>
    <row r="379" spans="1:13">
      <c r="A379" s="1" t="s">
        <v>112</v>
      </c>
      <c r="M379" s="47">
        <v>34</v>
      </c>
    </row>
    <row r="380" spans="1:13">
      <c r="A380" s="1" t="s">
        <v>112</v>
      </c>
      <c r="M380" s="47">
        <v>34</v>
      </c>
    </row>
    <row r="381" spans="1:13">
      <c r="A381" s="1" t="s">
        <v>112</v>
      </c>
      <c r="M381" s="47">
        <v>34</v>
      </c>
    </row>
    <row r="382" spans="1:13">
      <c r="A382" s="1" t="s">
        <v>112</v>
      </c>
      <c r="M382" s="47">
        <v>34</v>
      </c>
    </row>
    <row r="383" spans="1:13">
      <c r="A383" s="1" t="s">
        <v>112</v>
      </c>
      <c r="M383" s="47">
        <v>34</v>
      </c>
    </row>
    <row r="384" spans="1:13">
      <c r="A384" s="1" t="s">
        <v>112</v>
      </c>
      <c r="M384" s="47">
        <v>34</v>
      </c>
    </row>
    <row r="385" spans="1:13">
      <c r="A385" s="1" t="s">
        <v>112</v>
      </c>
      <c r="M385" s="47">
        <v>34</v>
      </c>
    </row>
    <row r="386" spans="1:13">
      <c r="A386" s="1" t="s">
        <v>112</v>
      </c>
      <c r="M386" s="47">
        <v>34</v>
      </c>
    </row>
    <row r="387" spans="1:13">
      <c r="A387" s="1" t="s">
        <v>112</v>
      </c>
      <c r="M387" s="47">
        <v>34</v>
      </c>
    </row>
    <row r="388" spans="1:13">
      <c r="A388" s="1" t="s">
        <v>112</v>
      </c>
      <c r="M388" s="47">
        <v>34</v>
      </c>
    </row>
    <row r="389" spans="1:13">
      <c r="A389" s="1" t="s">
        <v>112</v>
      </c>
      <c r="M389" s="47">
        <v>34</v>
      </c>
    </row>
    <row r="390" spans="1:13">
      <c r="A390" s="1" t="s">
        <v>112</v>
      </c>
      <c r="M390" s="47">
        <v>34</v>
      </c>
    </row>
    <row r="391" spans="1:13">
      <c r="A391" s="1" t="s">
        <v>112</v>
      </c>
      <c r="M391" s="47">
        <v>34</v>
      </c>
    </row>
    <row r="392" spans="1:13">
      <c r="A392" s="1" t="s">
        <v>112</v>
      </c>
      <c r="M392" s="47">
        <v>34</v>
      </c>
    </row>
    <row r="393" spans="1:13">
      <c r="A393" s="1" t="s">
        <v>112</v>
      </c>
      <c r="M393" s="47">
        <v>34</v>
      </c>
    </row>
    <row r="394" spans="1:13">
      <c r="A394" s="1" t="s">
        <v>112</v>
      </c>
      <c r="M394" s="47">
        <v>34</v>
      </c>
    </row>
    <row r="395" spans="1:13">
      <c r="A395" s="1" t="s">
        <v>112</v>
      </c>
      <c r="M395" s="47">
        <v>34</v>
      </c>
    </row>
    <row r="396" spans="1:13">
      <c r="A396" s="1" t="s">
        <v>112</v>
      </c>
      <c r="M396" s="47">
        <v>34</v>
      </c>
    </row>
    <row r="397" spans="1:13">
      <c r="A397" s="1" t="s">
        <v>112</v>
      </c>
      <c r="M397" s="47">
        <v>35</v>
      </c>
    </row>
    <row r="398" spans="1:13">
      <c r="A398" s="1" t="s">
        <v>112</v>
      </c>
      <c r="M398" s="47">
        <v>35</v>
      </c>
    </row>
    <row r="399" spans="1:13">
      <c r="A399" s="1" t="s">
        <v>112</v>
      </c>
      <c r="M399" s="47">
        <v>35</v>
      </c>
    </row>
    <row r="400" spans="1:13">
      <c r="A400" s="1" t="s">
        <v>112</v>
      </c>
      <c r="M400" s="47">
        <v>35</v>
      </c>
    </row>
    <row r="401" spans="1:13">
      <c r="A401" s="1" t="s">
        <v>112</v>
      </c>
      <c r="M401" s="47">
        <v>35</v>
      </c>
    </row>
    <row r="402" spans="1:13">
      <c r="A402" s="1" t="s">
        <v>112</v>
      </c>
      <c r="M402" s="47">
        <v>35</v>
      </c>
    </row>
    <row r="403" spans="1:13">
      <c r="A403" s="1" t="s">
        <v>112</v>
      </c>
      <c r="M403" s="47">
        <v>35</v>
      </c>
    </row>
    <row r="404" spans="1:13">
      <c r="A404" s="1" t="s">
        <v>112</v>
      </c>
      <c r="M404" s="47">
        <v>35</v>
      </c>
    </row>
    <row r="405" spans="1:13">
      <c r="A405" s="1" t="s">
        <v>112</v>
      </c>
      <c r="M405" s="47">
        <v>35</v>
      </c>
    </row>
    <row r="406" spans="1:13">
      <c r="A406" s="1" t="s">
        <v>112</v>
      </c>
      <c r="M406" s="47">
        <v>35</v>
      </c>
    </row>
    <row r="407" spans="1:13">
      <c r="A407" s="1" t="s">
        <v>112</v>
      </c>
      <c r="M407" s="47">
        <v>35</v>
      </c>
    </row>
    <row r="408" spans="1:13">
      <c r="A408" s="1" t="s">
        <v>112</v>
      </c>
      <c r="M408" s="47">
        <v>35</v>
      </c>
    </row>
    <row r="409" spans="1:13">
      <c r="A409" s="1" t="s">
        <v>112</v>
      </c>
      <c r="M409" s="47">
        <v>35</v>
      </c>
    </row>
    <row r="410" spans="1:13">
      <c r="A410" s="1" t="s">
        <v>112</v>
      </c>
      <c r="M410" s="47">
        <v>35</v>
      </c>
    </row>
    <row r="411" spans="1:13">
      <c r="A411" s="1" t="s">
        <v>112</v>
      </c>
      <c r="M411" s="47">
        <v>35</v>
      </c>
    </row>
    <row r="412" spans="1:13">
      <c r="A412" s="1" t="s">
        <v>112</v>
      </c>
      <c r="M412" s="47">
        <v>35</v>
      </c>
    </row>
    <row r="413" spans="1:13">
      <c r="A413" s="1" t="s">
        <v>112</v>
      </c>
      <c r="M413" s="47">
        <v>35</v>
      </c>
    </row>
    <row r="414" spans="1:13">
      <c r="A414" s="1" t="s">
        <v>112</v>
      </c>
      <c r="M414" s="47">
        <v>35</v>
      </c>
    </row>
    <row r="415" spans="1:13">
      <c r="A415" s="1" t="s">
        <v>112</v>
      </c>
      <c r="M415" s="47">
        <v>35</v>
      </c>
    </row>
    <row r="416" spans="1:13">
      <c r="A416" s="1" t="s">
        <v>112</v>
      </c>
      <c r="M416" s="47">
        <v>35</v>
      </c>
    </row>
    <row r="417" spans="1:13">
      <c r="A417" s="1" t="s">
        <v>112</v>
      </c>
      <c r="M417" s="47">
        <v>35</v>
      </c>
    </row>
    <row r="418" spans="1:13">
      <c r="A418" s="1" t="s">
        <v>112</v>
      </c>
      <c r="M418" s="47">
        <v>35</v>
      </c>
    </row>
    <row r="419" spans="1:13">
      <c r="A419" s="1" t="s">
        <v>112</v>
      </c>
      <c r="M419" s="47">
        <v>35</v>
      </c>
    </row>
    <row r="420" spans="1:13">
      <c r="A420" s="1" t="s">
        <v>112</v>
      </c>
      <c r="M420" s="47">
        <v>35</v>
      </c>
    </row>
    <row r="421" spans="1:13">
      <c r="A421" s="1" t="s">
        <v>112</v>
      </c>
      <c r="M421" s="47">
        <v>35</v>
      </c>
    </row>
    <row r="422" spans="1:13">
      <c r="A422" s="1" t="s">
        <v>112</v>
      </c>
      <c r="M422" s="47">
        <v>35</v>
      </c>
    </row>
    <row r="423" spans="1:13">
      <c r="A423" s="1" t="s">
        <v>112</v>
      </c>
      <c r="M423" s="47">
        <v>35</v>
      </c>
    </row>
    <row r="424" spans="1:13">
      <c r="A424" s="1" t="s">
        <v>112</v>
      </c>
      <c r="M424" s="47">
        <v>35</v>
      </c>
    </row>
    <row r="425" spans="1:13">
      <c r="A425" s="1" t="s">
        <v>112</v>
      </c>
      <c r="M425" s="47">
        <v>35</v>
      </c>
    </row>
    <row r="426" spans="1:13">
      <c r="A426" s="1" t="s">
        <v>112</v>
      </c>
      <c r="M426" s="47">
        <v>35</v>
      </c>
    </row>
    <row r="427" spans="1:13">
      <c r="A427" s="1" t="s">
        <v>112</v>
      </c>
      <c r="M427" s="47">
        <v>36</v>
      </c>
    </row>
    <row r="428" spans="1:13">
      <c r="A428" s="1" t="s">
        <v>112</v>
      </c>
      <c r="M428" s="47">
        <v>36</v>
      </c>
    </row>
    <row r="429" spans="1:13">
      <c r="A429" s="1" t="s">
        <v>112</v>
      </c>
      <c r="M429" s="47">
        <v>36</v>
      </c>
    </row>
    <row r="430" spans="1:13">
      <c r="A430" s="1" t="s">
        <v>112</v>
      </c>
      <c r="M430" s="47">
        <v>36</v>
      </c>
    </row>
    <row r="431" spans="1:13">
      <c r="A431" s="1" t="s">
        <v>112</v>
      </c>
      <c r="M431" s="47">
        <v>36</v>
      </c>
    </row>
    <row r="432" spans="1:13">
      <c r="A432" s="1" t="s">
        <v>112</v>
      </c>
      <c r="M432" s="47">
        <v>36</v>
      </c>
    </row>
    <row r="433" spans="1:13">
      <c r="A433" s="1" t="s">
        <v>112</v>
      </c>
      <c r="M433" s="47">
        <v>36</v>
      </c>
    </row>
    <row r="434" spans="1:13">
      <c r="A434" s="1" t="s">
        <v>112</v>
      </c>
      <c r="M434" s="47">
        <v>36</v>
      </c>
    </row>
    <row r="435" spans="1:13">
      <c r="A435" s="1" t="s">
        <v>112</v>
      </c>
      <c r="M435" s="47">
        <v>36</v>
      </c>
    </row>
    <row r="436" spans="1:13">
      <c r="A436" s="1" t="s">
        <v>112</v>
      </c>
      <c r="M436" s="47">
        <v>36</v>
      </c>
    </row>
    <row r="437" spans="1:13">
      <c r="A437" s="1" t="s">
        <v>112</v>
      </c>
      <c r="M437" s="47">
        <v>36</v>
      </c>
    </row>
    <row r="438" spans="1:13">
      <c r="A438" s="1" t="s">
        <v>112</v>
      </c>
      <c r="M438" s="47">
        <v>36</v>
      </c>
    </row>
    <row r="439" spans="1:13">
      <c r="A439" s="1" t="s">
        <v>112</v>
      </c>
      <c r="M439" s="47">
        <v>36</v>
      </c>
    </row>
    <row r="440" spans="1:13">
      <c r="A440" s="1" t="s">
        <v>112</v>
      </c>
      <c r="M440" s="47">
        <v>36</v>
      </c>
    </row>
    <row r="441" spans="1:13">
      <c r="A441" s="1" t="s">
        <v>112</v>
      </c>
      <c r="M441" s="47">
        <v>36</v>
      </c>
    </row>
    <row r="442" spans="1:13">
      <c r="A442" s="1" t="s">
        <v>214</v>
      </c>
      <c r="M442" s="47">
        <v>36</v>
      </c>
    </row>
    <row r="443" spans="1:13">
      <c r="A443" s="1" t="s">
        <v>214</v>
      </c>
      <c r="M443" s="47">
        <v>36</v>
      </c>
    </row>
    <row r="444" spans="1:13">
      <c r="A444" s="1" t="s">
        <v>214</v>
      </c>
      <c r="M444" s="47">
        <v>36</v>
      </c>
    </row>
    <row r="445" spans="1:13">
      <c r="A445" s="1" t="s">
        <v>214</v>
      </c>
      <c r="M445" s="47">
        <v>36</v>
      </c>
    </row>
    <row r="446" spans="1:13">
      <c r="A446" s="1" t="s">
        <v>214</v>
      </c>
      <c r="M446" s="47">
        <v>36</v>
      </c>
    </row>
    <row r="447" spans="1:13">
      <c r="A447" s="1" t="s">
        <v>214</v>
      </c>
      <c r="M447" s="47">
        <v>36</v>
      </c>
    </row>
    <row r="448" spans="1:13">
      <c r="A448" s="1" t="s">
        <v>214</v>
      </c>
      <c r="M448" s="47">
        <v>36</v>
      </c>
    </row>
    <row r="449" spans="1:13">
      <c r="A449" s="1" t="s">
        <v>214</v>
      </c>
      <c r="M449" s="47">
        <v>36</v>
      </c>
    </row>
    <row r="450" spans="1:13">
      <c r="A450" s="1" t="s">
        <v>214</v>
      </c>
      <c r="M450" s="47">
        <v>36</v>
      </c>
    </row>
    <row r="451" spans="1:13">
      <c r="A451" s="1" t="s">
        <v>214</v>
      </c>
      <c r="M451" s="47">
        <v>36</v>
      </c>
    </row>
    <row r="452" spans="1:13">
      <c r="A452" s="1" t="s">
        <v>214</v>
      </c>
      <c r="M452" s="47">
        <v>36</v>
      </c>
    </row>
    <row r="453" spans="1:13">
      <c r="A453" s="1" t="s">
        <v>214</v>
      </c>
      <c r="M453" s="47">
        <v>37</v>
      </c>
    </row>
    <row r="454" spans="1:13">
      <c r="A454" s="1" t="s">
        <v>214</v>
      </c>
      <c r="M454" s="47">
        <v>37</v>
      </c>
    </row>
    <row r="455" spans="1:13">
      <c r="A455" s="1" t="s">
        <v>214</v>
      </c>
      <c r="M455" s="47">
        <v>37</v>
      </c>
    </row>
    <row r="456" spans="1:13">
      <c r="A456" s="1" t="s">
        <v>214</v>
      </c>
      <c r="M456" s="47">
        <v>37</v>
      </c>
    </row>
    <row r="457" spans="1:13">
      <c r="A457" s="1" t="s">
        <v>214</v>
      </c>
      <c r="M457" s="47">
        <v>37</v>
      </c>
    </row>
    <row r="458" spans="1:13">
      <c r="A458" s="1" t="s">
        <v>214</v>
      </c>
      <c r="M458" s="47">
        <v>37</v>
      </c>
    </row>
    <row r="459" spans="1:13">
      <c r="A459" s="1" t="s">
        <v>214</v>
      </c>
      <c r="M459" s="47">
        <v>37</v>
      </c>
    </row>
    <row r="460" spans="1:13">
      <c r="A460" s="1" t="s">
        <v>214</v>
      </c>
      <c r="M460" s="47">
        <v>37</v>
      </c>
    </row>
    <row r="461" spans="1:13">
      <c r="A461" s="1" t="s">
        <v>214</v>
      </c>
      <c r="M461" s="47">
        <v>37</v>
      </c>
    </row>
    <row r="462" spans="1:13">
      <c r="A462" s="1" t="s">
        <v>214</v>
      </c>
      <c r="M462" s="47">
        <v>37</v>
      </c>
    </row>
    <row r="463" spans="1:13">
      <c r="A463" s="1" t="s">
        <v>214</v>
      </c>
      <c r="M463" s="47">
        <v>37</v>
      </c>
    </row>
    <row r="464" spans="1:13">
      <c r="A464" s="1" t="s">
        <v>214</v>
      </c>
      <c r="M464" s="47">
        <v>37</v>
      </c>
    </row>
    <row r="465" spans="1:13">
      <c r="A465" s="1" t="s">
        <v>214</v>
      </c>
      <c r="M465" s="47">
        <v>37</v>
      </c>
    </row>
    <row r="466" spans="1:13">
      <c r="A466" s="1" t="s">
        <v>214</v>
      </c>
      <c r="M466" s="47">
        <v>37</v>
      </c>
    </row>
    <row r="467" spans="1:13">
      <c r="A467" s="1" t="s">
        <v>214</v>
      </c>
      <c r="M467" s="47">
        <v>37</v>
      </c>
    </row>
    <row r="468" spans="1:13">
      <c r="A468" s="1" t="s">
        <v>214</v>
      </c>
      <c r="M468" s="47">
        <v>37</v>
      </c>
    </row>
    <row r="469" spans="1:13">
      <c r="A469" s="1" t="s">
        <v>214</v>
      </c>
      <c r="M469" s="47">
        <v>37</v>
      </c>
    </row>
    <row r="470" spans="1:13">
      <c r="A470" s="1" t="s">
        <v>214</v>
      </c>
      <c r="M470" s="47">
        <v>37</v>
      </c>
    </row>
    <row r="471" spans="1:13">
      <c r="A471" s="1" t="s">
        <v>214</v>
      </c>
      <c r="M471" s="47">
        <v>37</v>
      </c>
    </row>
    <row r="472" spans="1:13">
      <c r="A472" s="1" t="s">
        <v>214</v>
      </c>
      <c r="M472" s="47">
        <v>37</v>
      </c>
    </row>
    <row r="473" spans="1:13">
      <c r="A473" s="1" t="s">
        <v>214</v>
      </c>
      <c r="M473" s="47">
        <v>37</v>
      </c>
    </row>
    <row r="474" spans="1:13">
      <c r="A474" s="1" t="s">
        <v>214</v>
      </c>
      <c r="M474" s="47">
        <v>37</v>
      </c>
    </row>
    <row r="475" spans="1:13">
      <c r="A475" s="1" t="s">
        <v>214</v>
      </c>
      <c r="M475" s="47">
        <v>37</v>
      </c>
    </row>
    <row r="476" spans="1:13">
      <c r="A476" s="1" t="s">
        <v>214</v>
      </c>
      <c r="M476" s="47">
        <v>37</v>
      </c>
    </row>
    <row r="477" spans="1:13">
      <c r="A477" s="1" t="s">
        <v>214</v>
      </c>
      <c r="M477" s="47">
        <v>37</v>
      </c>
    </row>
    <row r="478" spans="1:13">
      <c r="A478" s="1" t="s">
        <v>214</v>
      </c>
      <c r="M478" s="47">
        <v>37</v>
      </c>
    </row>
    <row r="479" spans="1:13">
      <c r="A479" s="1" t="s">
        <v>214</v>
      </c>
      <c r="M479" s="47">
        <v>37</v>
      </c>
    </row>
    <row r="480" spans="1:13">
      <c r="A480" s="1" t="s">
        <v>214</v>
      </c>
      <c r="M480" s="47">
        <v>37</v>
      </c>
    </row>
    <row r="481" spans="1:13">
      <c r="A481" s="1" t="s">
        <v>214</v>
      </c>
      <c r="M481" s="47">
        <v>37</v>
      </c>
    </row>
    <row r="482" spans="1:13">
      <c r="A482" s="1" t="s">
        <v>214</v>
      </c>
      <c r="M482" s="47">
        <v>37</v>
      </c>
    </row>
    <row r="483" spans="1:13">
      <c r="A483" s="1" t="s">
        <v>214</v>
      </c>
      <c r="M483" s="47">
        <v>37</v>
      </c>
    </row>
    <row r="484" spans="1:13">
      <c r="A484" s="1" t="s">
        <v>214</v>
      </c>
      <c r="M484" s="47">
        <v>38</v>
      </c>
    </row>
    <row r="485" spans="1:13">
      <c r="A485" s="1" t="s">
        <v>214</v>
      </c>
      <c r="M485" s="47">
        <v>38</v>
      </c>
    </row>
    <row r="486" spans="1:13">
      <c r="A486" s="1" t="s">
        <v>214</v>
      </c>
      <c r="M486" s="47">
        <v>38</v>
      </c>
    </row>
    <row r="487" spans="1:13">
      <c r="A487" s="1" t="s">
        <v>214</v>
      </c>
      <c r="M487" s="47">
        <v>38</v>
      </c>
    </row>
    <row r="488" spans="1:13">
      <c r="A488" s="1" t="s">
        <v>214</v>
      </c>
      <c r="M488" s="47">
        <v>38</v>
      </c>
    </row>
    <row r="489" spans="1:13">
      <c r="A489" s="1" t="s">
        <v>214</v>
      </c>
      <c r="M489" s="47">
        <v>38</v>
      </c>
    </row>
    <row r="490" spans="1:13">
      <c r="A490" s="1" t="s">
        <v>214</v>
      </c>
      <c r="M490" s="47">
        <v>38</v>
      </c>
    </row>
    <row r="491" spans="1:13">
      <c r="A491" s="1" t="s">
        <v>214</v>
      </c>
      <c r="M491" s="47">
        <v>38</v>
      </c>
    </row>
    <row r="492" spans="1:13">
      <c r="A492" s="1" t="s">
        <v>214</v>
      </c>
      <c r="M492" s="47">
        <v>38</v>
      </c>
    </row>
    <row r="493" spans="1:13">
      <c r="A493" s="1" t="s">
        <v>214</v>
      </c>
      <c r="M493" s="47">
        <v>38</v>
      </c>
    </row>
    <row r="494" spans="1:13">
      <c r="A494" s="1" t="s">
        <v>214</v>
      </c>
      <c r="M494" s="47">
        <v>38</v>
      </c>
    </row>
    <row r="495" spans="1:13">
      <c r="A495" s="1" t="s">
        <v>214</v>
      </c>
      <c r="M495" s="47">
        <v>38</v>
      </c>
    </row>
    <row r="496" spans="1:13">
      <c r="A496" s="1" t="s">
        <v>214</v>
      </c>
      <c r="M496" s="47">
        <v>38</v>
      </c>
    </row>
    <row r="497" spans="1:13">
      <c r="A497" s="1" t="s">
        <v>214</v>
      </c>
      <c r="M497" s="47">
        <v>38</v>
      </c>
    </row>
    <row r="498" spans="1:13">
      <c r="A498" s="1" t="s">
        <v>214</v>
      </c>
      <c r="M498" s="47">
        <v>38</v>
      </c>
    </row>
    <row r="499" spans="1:13">
      <c r="A499" s="1" t="s">
        <v>214</v>
      </c>
      <c r="M499" s="47">
        <v>38</v>
      </c>
    </row>
    <row r="500" spans="1:13">
      <c r="A500" s="1" t="s">
        <v>214</v>
      </c>
      <c r="M500" s="47">
        <v>38</v>
      </c>
    </row>
    <row r="501" spans="1:13">
      <c r="A501" s="1" t="s">
        <v>214</v>
      </c>
      <c r="M501" s="47">
        <v>38</v>
      </c>
    </row>
    <row r="502" spans="1:13">
      <c r="A502" s="1" t="s">
        <v>214</v>
      </c>
      <c r="M502" s="47">
        <v>38</v>
      </c>
    </row>
    <row r="503" spans="1:13">
      <c r="A503" s="1" t="s">
        <v>214</v>
      </c>
      <c r="M503" s="47">
        <v>38</v>
      </c>
    </row>
    <row r="504" spans="1:13">
      <c r="A504" s="1" t="s">
        <v>214</v>
      </c>
      <c r="M504" s="47">
        <v>38</v>
      </c>
    </row>
    <row r="505" spans="1:13">
      <c r="A505" s="1" t="s">
        <v>214</v>
      </c>
      <c r="M505" s="47">
        <v>38</v>
      </c>
    </row>
    <row r="506" spans="1:13">
      <c r="A506" s="1" t="s">
        <v>214</v>
      </c>
      <c r="M506" s="47">
        <v>38</v>
      </c>
    </row>
    <row r="507" spans="1:13">
      <c r="A507" s="1" t="s">
        <v>214</v>
      </c>
      <c r="M507" s="47">
        <v>38</v>
      </c>
    </row>
    <row r="508" spans="1:13">
      <c r="A508" s="1" t="s">
        <v>214</v>
      </c>
      <c r="M508" s="47">
        <v>38</v>
      </c>
    </row>
    <row r="509" spans="1:13">
      <c r="A509" s="1" t="s">
        <v>214</v>
      </c>
      <c r="M509" s="47">
        <v>38</v>
      </c>
    </row>
    <row r="510" spans="1:13">
      <c r="A510" s="1" t="s">
        <v>214</v>
      </c>
      <c r="M510" s="47">
        <v>38</v>
      </c>
    </row>
    <row r="511" spans="1:13">
      <c r="A511" s="1" t="s">
        <v>324</v>
      </c>
      <c r="M511" s="47">
        <v>38</v>
      </c>
    </row>
    <row r="512" spans="1:13">
      <c r="A512" s="1" t="s">
        <v>324</v>
      </c>
      <c r="M512" s="47">
        <v>38</v>
      </c>
    </row>
    <row r="513" spans="1:13">
      <c r="A513" s="1" t="s">
        <v>324</v>
      </c>
      <c r="M513" s="47">
        <v>38</v>
      </c>
    </row>
    <row r="514" spans="1:13">
      <c r="A514" s="1" t="s">
        <v>324</v>
      </c>
      <c r="M514" s="47">
        <v>38</v>
      </c>
    </row>
    <row r="515" spans="1:13">
      <c r="A515" s="1" t="s">
        <v>324</v>
      </c>
      <c r="M515" s="47">
        <v>38</v>
      </c>
    </row>
    <row r="516" spans="1:13">
      <c r="A516" s="1" t="s">
        <v>324</v>
      </c>
      <c r="M516" s="47">
        <v>39</v>
      </c>
    </row>
    <row r="517" spans="1:13">
      <c r="A517" s="1" t="s">
        <v>324</v>
      </c>
      <c r="M517" s="47">
        <v>39</v>
      </c>
    </row>
    <row r="518" spans="1:13">
      <c r="A518" s="1" t="s">
        <v>324</v>
      </c>
      <c r="M518" s="47">
        <v>39</v>
      </c>
    </row>
    <row r="519" spans="1:13">
      <c r="A519" s="1" t="s">
        <v>324</v>
      </c>
      <c r="M519" s="47">
        <v>39</v>
      </c>
    </row>
    <row r="520" spans="1:13">
      <c r="A520" s="1" t="s">
        <v>324</v>
      </c>
      <c r="M520" s="47">
        <v>39</v>
      </c>
    </row>
    <row r="521" spans="1:13">
      <c r="A521" s="1" t="s">
        <v>324</v>
      </c>
      <c r="M521" s="47">
        <v>39</v>
      </c>
    </row>
    <row r="522" spans="1:13">
      <c r="A522" s="1" t="s">
        <v>324</v>
      </c>
      <c r="M522" s="47">
        <v>39</v>
      </c>
    </row>
    <row r="523" spans="1:13">
      <c r="A523" s="1" t="s">
        <v>324</v>
      </c>
      <c r="M523" s="47">
        <v>39</v>
      </c>
    </row>
    <row r="524" spans="1:13">
      <c r="A524" s="1" t="s">
        <v>324</v>
      </c>
      <c r="M524" s="47">
        <v>39</v>
      </c>
    </row>
    <row r="525" spans="1:13">
      <c r="A525" s="1" t="s">
        <v>324</v>
      </c>
      <c r="M525" s="47">
        <v>39</v>
      </c>
    </row>
    <row r="526" spans="1:13">
      <c r="A526" s="1" t="s">
        <v>324</v>
      </c>
      <c r="M526" s="47">
        <v>39</v>
      </c>
    </row>
    <row r="527" spans="1:13">
      <c r="A527" s="1" t="s">
        <v>324</v>
      </c>
      <c r="M527" s="47">
        <v>39</v>
      </c>
    </row>
    <row r="528" spans="1:13">
      <c r="A528" s="1" t="s">
        <v>324</v>
      </c>
      <c r="M528" s="47">
        <v>39</v>
      </c>
    </row>
    <row r="529" spans="1:13">
      <c r="A529" s="1" t="s">
        <v>324</v>
      </c>
      <c r="M529" s="47">
        <v>39</v>
      </c>
    </row>
    <row r="530" spans="1:13">
      <c r="A530" s="1" t="s">
        <v>324</v>
      </c>
      <c r="M530" s="47">
        <v>39</v>
      </c>
    </row>
    <row r="531" spans="1:13">
      <c r="A531" s="1" t="s">
        <v>324</v>
      </c>
      <c r="M531" s="47">
        <v>39</v>
      </c>
    </row>
    <row r="532" spans="1:13">
      <c r="A532" s="1" t="s">
        <v>324</v>
      </c>
      <c r="M532" s="47">
        <v>39</v>
      </c>
    </row>
    <row r="533" spans="1:13">
      <c r="A533" s="1" t="s">
        <v>324</v>
      </c>
      <c r="M533" s="47">
        <v>39</v>
      </c>
    </row>
    <row r="534" spans="1:13">
      <c r="A534" s="1" t="s">
        <v>324</v>
      </c>
      <c r="M534" s="47">
        <v>39</v>
      </c>
    </row>
    <row r="535" spans="1:13">
      <c r="A535" s="1" t="s">
        <v>324</v>
      </c>
      <c r="M535" s="47">
        <v>39</v>
      </c>
    </row>
    <row r="536" spans="1:13">
      <c r="A536" s="1" t="s">
        <v>324</v>
      </c>
      <c r="M536" s="47">
        <v>39</v>
      </c>
    </row>
    <row r="537" spans="1:13">
      <c r="A537" s="1" t="s">
        <v>324</v>
      </c>
      <c r="M537" s="47">
        <v>39</v>
      </c>
    </row>
    <row r="538" spans="1:13">
      <c r="A538" s="1" t="s">
        <v>324</v>
      </c>
      <c r="M538" s="47">
        <v>39</v>
      </c>
    </row>
    <row r="539" spans="1:13">
      <c r="A539" s="1" t="s">
        <v>324</v>
      </c>
      <c r="M539" s="47">
        <v>39</v>
      </c>
    </row>
    <row r="540" spans="1:13">
      <c r="A540" s="1" t="s">
        <v>324</v>
      </c>
      <c r="M540" s="47">
        <v>39</v>
      </c>
    </row>
    <row r="541" spans="1:13">
      <c r="A541" s="1" t="s">
        <v>324</v>
      </c>
      <c r="M541" s="47">
        <v>39</v>
      </c>
    </row>
    <row r="542" spans="1:13">
      <c r="A542" s="1" t="s">
        <v>324</v>
      </c>
      <c r="M542" s="47">
        <v>39</v>
      </c>
    </row>
    <row r="543" spans="1:13">
      <c r="A543" s="1" t="s">
        <v>324</v>
      </c>
      <c r="M543" s="47">
        <v>39</v>
      </c>
    </row>
    <row r="544" spans="1:13">
      <c r="A544" s="1" t="s">
        <v>324</v>
      </c>
      <c r="M544" s="47">
        <v>39</v>
      </c>
    </row>
    <row r="545" spans="1:13">
      <c r="A545" s="1" t="s">
        <v>324</v>
      </c>
      <c r="M545" s="47">
        <v>39</v>
      </c>
    </row>
    <row r="546" spans="1:13">
      <c r="A546" s="1" t="s">
        <v>324</v>
      </c>
      <c r="M546" s="47">
        <v>39</v>
      </c>
    </row>
    <row r="547" spans="1:13">
      <c r="A547" s="1" t="s">
        <v>324</v>
      </c>
      <c r="M547" s="47">
        <v>39</v>
      </c>
    </row>
    <row r="548" spans="1:13">
      <c r="A548" s="1" t="s">
        <v>324</v>
      </c>
      <c r="M548" s="47">
        <v>39</v>
      </c>
    </row>
    <row r="549" spans="1:13">
      <c r="A549" s="1" t="s">
        <v>324</v>
      </c>
      <c r="M549" s="47">
        <v>39</v>
      </c>
    </row>
    <row r="550" spans="1:13">
      <c r="A550" s="1" t="s">
        <v>324</v>
      </c>
      <c r="M550" s="47">
        <v>39</v>
      </c>
    </row>
    <row r="551" spans="1:13">
      <c r="A551" s="1" t="s">
        <v>324</v>
      </c>
      <c r="M551" s="47">
        <v>39</v>
      </c>
    </row>
    <row r="552" spans="1:13">
      <c r="A552" s="1" t="s">
        <v>324</v>
      </c>
      <c r="M552" s="47">
        <v>40</v>
      </c>
    </row>
    <row r="553" spans="1:13">
      <c r="A553" s="1" t="s">
        <v>324</v>
      </c>
      <c r="M553" s="47">
        <v>40</v>
      </c>
    </row>
    <row r="554" spans="1:13">
      <c r="A554" s="1" t="s">
        <v>324</v>
      </c>
      <c r="M554" s="47">
        <v>40</v>
      </c>
    </row>
    <row r="555" spans="1:13">
      <c r="A555" s="1" t="s">
        <v>324</v>
      </c>
      <c r="M555" s="47">
        <v>40</v>
      </c>
    </row>
    <row r="556" spans="1:13">
      <c r="A556" s="1" t="s">
        <v>324</v>
      </c>
      <c r="M556" s="47">
        <v>40</v>
      </c>
    </row>
    <row r="557" spans="1:13">
      <c r="A557" s="1" t="s">
        <v>324</v>
      </c>
      <c r="M557" s="47">
        <v>40</v>
      </c>
    </row>
    <row r="558" spans="1:13">
      <c r="A558" s="1" t="s">
        <v>324</v>
      </c>
      <c r="M558" s="47">
        <v>40</v>
      </c>
    </row>
    <row r="559" spans="1:13">
      <c r="A559" s="1" t="s">
        <v>324</v>
      </c>
      <c r="M559" s="47">
        <v>40</v>
      </c>
    </row>
    <row r="560" spans="1:13">
      <c r="A560" s="1" t="s">
        <v>324</v>
      </c>
      <c r="M560" s="47">
        <v>40</v>
      </c>
    </row>
    <row r="561" spans="1:13">
      <c r="A561" s="1" t="s">
        <v>324</v>
      </c>
      <c r="M561" s="47">
        <v>40</v>
      </c>
    </row>
    <row r="562" spans="1:13">
      <c r="A562" s="1" t="s">
        <v>324</v>
      </c>
      <c r="M562" s="47">
        <v>40</v>
      </c>
    </row>
    <row r="563" spans="1:13">
      <c r="A563" s="1" t="s">
        <v>324</v>
      </c>
      <c r="M563" s="47">
        <v>40</v>
      </c>
    </row>
    <row r="564" spans="1:13">
      <c r="A564" s="1" t="s">
        <v>324</v>
      </c>
      <c r="M564" s="47">
        <v>40</v>
      </c>
    </row>
    <row r="565" spans="1:13">
      <c r="A565" s="1" t="s">
        <v>324</v>
      </c>
      <c r="M565" s="47">
        <v>40</v>
      </c>
    </row>
    <row r="566" spans="1:13">
      <c r="A566" s="1" t="s">
        <v>324</v>
      </c>
      <c r="M566" s="47">
        <v>40</v>
      </c>
    </row>
    <row r="567" spans="1:13">
      <c r="A567" s="1" t="s">
        <v>324</v>
      </c>
      <c r="M567" s="47">
        <v>41</v>
      </c>
    </row>
    <row r="568" spans="1:13">
      <c r="A568" s="1" t="s">
        <v>324</v>
      </c>
      <c r="M568" s="47">
        <v>41</v>
      </c>
    </row>
    <row r="569" spans="1:13">
      <c r="A569" s="1" t="s">
        <v>324</v>
      </c>
      <c r="M569" s="47">
        <v>41</v>
      </c>
    </row>
    <row r="570" spans="1:13">
      <c r="A570" s="1" t="s">
        <v>324</v>
      </c>
      <c r="M570" s="47">
        <v>41</v>
      </c>
    </row>
    <row r="571" spans="1:13">
      <c r="A571" s="1" t="s">
        <v>324</v>
      </c>
      <c r="M571" s="47">
        <v>41</v>
      </c>
    </row>
    <row r="572" spans="1:13">
      <c r="A572" s="1" t="s">
        <v>124</v>
      </c>
      <c r="M572" s="47">
        <v>41</v>
      </c>
    </row>
    <row r="573" spans="1:13">
      <c r="A573" s="1" t="s">
        <v>124</v>
      </c>
      <c r="M573" s="47">
        <v>41</v>
      </c>
    </row>
    <row r="574" spans="1:13">
      <c r="A574" s="1" t="s">
        <v>124</v>
      </c>
      <c r="M574" s="47">
        <v>41</v>
      </c>
    </row>
    <row r="575" spans="1:13">
      <c r="A575" s="1" t="s">
        <v>124</v>
      </c>
      <c r="M575" s="47">
        <v>41</v>
      </c>
    </row>
    <row r="576" spans="1:13">
      <c r="A576" s="1" t="s">
        <v>124</v>
      </c>
      <c r="M576" s="47">
        <v>41</v>
      </c>
    </row>
    <row r="577" spans="1:13">
      <c r="A577" s="1" t="s">
        <v>124</v>
      </c>
      <c r="M577" s="47">
        <v>41</v>
      </c>
    </row>
    <row r="578" spans="1:13">
      <c r="A578" s="1" t="s">
        <v>124</v>
      </c>
      <c r="M578" s="47">
        <v>41</v>
      </c>
    </row>
    <row r="579" spans="1:13">
      <c r="A579" s="1" t="s">
        <v>124</v>
      </c>
      <c r="M579" s="47">
        <v>41</v>
      </c>
    </row>
    <row r="580" spans="1:13">
      <c r="A580" s="1" t="s">
        <v>124</v>
      </c>
      <c r="M580" s="47">
        <v>41</v>
      </c>
    </row>
    <row r="581" spans="1:13">
      <c r="A581" s="1" t="s">
        <v>124</v>
      </c>
      <c r="M581" s="47">
        <v>41</v>
      </c>
    </row>
    <row r="582" spans="1:13">
      <c r="A582" s="1" t="s">
        <v>124</v>
      </c>
      <c r="M582" s="47">
        <v>41</v>
      </c>
    </row>
    <row r="583" spans="1:13">
      <c r="A583" s="1" t="s">
        <v>124</v>
      </c>
      <c r="M583" s="47">
        <v>41</v>
      </c>
    </row>
    <row r="584" spans="1:13">
      <c r="A584" s="1" t="s">
        <v>124</v>
      </c>
      <c r="M584" s="47">
        <v>41</v>
      </c>
    </row>
    <row r="585" spans="1:13">
      <c r="A585" s="1" t="s">
        <v>124</v>
      </c>
      <c r="M585" s="47">
        <v>41</v>
      </c>
    </row>
    <row r="586" spans="1:13">
      <c r="A586" s="1" t="s">
        <v>124</v>
      </c>
      <c r="M586" s="47">
        <v>41</v>
      </c>
    </row>
    <row r="587" spans="1:13">
      <c r="A587" s="1" t="s">
        <v>124</v>
      </c>
      <c r="M587" s="47">
        <v>41</v>
      </c>
    </row>
    <row r="588" spans="1:13">
      <c r="A588" s="1" t="s">
        <v>124</v>
      </c>
      <c r="M588" s="47">
        <v>42</v>
      </c>
    </row>
    <row r="589" spans="1:13">
      <c r="A589" s="1" t="s">
        <v>124</v>
      </c>
      <c r="M589" s="47">
        <v>42</v>
      </c>
    </row>
    <row r="590" spans="1:13">
      <c r="A590" s="1" t="s">
        <v>124</v>
      </c>
      <c r="M590" s="47">
        <v>42</v>
      </c>
    </row>
    <row r="591" spans="1:13">
      <c r="A591" s="1" t="s">
        <v>124</v>
      </c>
      <c r="M591" s="47">
        <v>42</v>
      </c>
    </row>
    <row r="592" spans="1:13">
      <c r="A592" s="1" t="s">
        <v>124</v>
      </c>
      <c r="M592" s="47">
        <v>42</v>
      </c>
    </row>
    <row r="593" spans="1:13">
      <c r="A593" s="1" t="s">
        <v>124</v>
      </c>
      <c r="M593" s="47">
        <v>42</v>
      </c>
    </row>
    <row r="594" spans="1:13">
      <c r="A594" s="1" t="s">
        <v>124</v>
      </c>
      <c r="M594" s="47">
        <v>42</v>
      </c>
    </row>
    <row r="595" spans="1:13">
      <c r="A595" s="1" t="s">
        <v>124</v>
      </c>
      <c r="M595" s="47">
        <v>42</v>
      </c>
    </row>
    <row r="596" spans="1:13">
      <c r="A596" s="1" t="s">
        <v>124</v>
      </c>
      <c r="M596" s="47">
        <v>42</v>
      </c>
    </row>
    <row r="597" spans="1:13">
      <c r="A597" s="1" t="s">
        <v>124</v>
      </c>
      <c r="M597" s="47">
        <v>42</v>
      </c>
    </row>
    <row r="598" spans="1:13">
      <c r="A598" s="1" t="s">
        <v>124</v>
      </c>
      <c r="M598" s="47">
        <v>42</v>
      </c>
    </row>
    <row r="599" spans="1:13">
      <c r="A599" s="1" t="s">
        <v>124</v>
      </c>
      <c r="M599" s="47">
        <v>42</v>
      </c>
    </row>
    <row r="600" spans="1:13">
      <c r="A600" s="1" t="s">
        <v>124</v>
      </c>
      <c r="M600" s="47">
        <v>42</v>
      </c>
    </row>
    <row r="601" spans="1:13">
      <c r="A601" s="1" t="s">
        <v>124</v>
      </c>
      <c r="M601" s="47">
        <v>42</v>
      </c>
    </row>
    <row r="602" spans="1:13">
      <c r="A602" s="1" t="s">
        <v>124</v>
      </c>
      <c r="M602" s="47">
        <v>43</v>
      </c>
    </row>
    <row r="603" spans="1:13">
      <c r="A603" s="1" t="s">
        <v>124</v>
      </c>
      <c r="M603" s="47">
        <v>43</v>
      </c>
    </row>
    <row r="604" spans="1:13">
      <c r="A604" s="1" t="s">
        <v>124</v>
      </c>
      <c r="M604" s="47">
        <v>43</v>
      </c>
    </row>
    <row r="605" spans="1:13">
      <c r="A605" s="1" t="s">
        <v>124</v>
      </c>
      <c r="M605" s="47">
        <v>43</v>
      </c>
    </row>
    <row r="606" spans="1:13">
      <c r="A606" s="1" t="s">
        <v>124</v>
      </c>
      <c r="M606" s="47">
        <v>43</v>
      </c>
    </row>
    <row r="607" spans="1:13">
      <c r="A607" s="1" t="s">
        <v>124</v>
      </c>
      <c r="M607" s="47">
        <v>43</v>
      </c>
    </row>
    <row r="608" spans="1:13">
      <c r="A608" s="1" t="s">
        <v>124</v>
      </c>
      <c r="M608" s="47">
        <v>43</v>
      </c>
    </row>
    <row r="609" spans="1:13">
      <c r="A609" s="1" t="s">
        <v>124</v>
      </c>
      <c r="M609" s="47">
        <v>43</v>
      </c>
    </row>
    <row r="610" spans="1:13">
      <c r="A610" s="1" t="s">
        <v>124</v>
      </c>
      <c r="M610" s="47">
        <v>43</v>
      </c>
    </row>
    <row r="611" spans="1:13">
      <c r="A611" s="1" t="s">
        <v>124</v>
      </c>
      <c r="M611" s="47">
        <v>43</v>
      </c>
    </row>
    <row r="612" spans="1:13">
      <c r="A612" s="1" t="s">
        <v>124</v>
      </c>
      <c r="M612" s="47">
        <v>43</v>
      </c>
    </row>
    <row r="613" spans="1:13">
      <c r="A613" s="1" t="s">
        <v>124</v>
      </c>
      <c r="M613" s="47">
        <v>43</v>
      </c>
    </row>
    <row r="614" spans="1:13">
      <c r="A614" s="1" t="s">
        <v>124</v>
      </c>
      <c r="M614" s="47">
        <v>43</v>
      </c>
    </row>
    <row r="615" spans="1:13">
      <c r="A615" s="1" t="s">
        <v>124</v>
      </c>
      <c r="M615" s="47">
        <v>44</v>
      </c>
    </row>
    <row r="616" spans="1:13">
      <c r="A616" s="1" t="s">
        <v>124</v>
      </c>
      <c r="M616" s="47">
        <v>44</v>
      </c>
    </row>
    <row r="617" spans="1:13">
      <c r="A617" s="1" t="s">
        <v>124</v>
      </c>
      <c r="M617" s="47">
        <v>44</v>
      </c>
    </row>
    <row r="618" spans="1:13">
      <c r="A618" s="1" t="s">
        <v>124</v>
      </c>
      <c r="M618" s="47">
        <v>44</v>
      </c>
    </row>
    <row r="619" spans="1:13">
      <c r="A619" s="1" t="s">
        <v>124</v>
      </c>
      <c r="M619" s="47">
        <v>44</v>
      </c>
    </row>
    <row r="620" spans="1:13">
      <c r="A620" s="1" t="s">
        <v>124</v>
      </c>
      <c r="M620" s="47">
        <v>44</v>
      </c>
    </row>
    <row r="621" spans="1:13">
      <c r="A621" s="1" t="s">
        <v>124</v>
      </c>
      <c r="M621" s="47">
        <v>44</v>
      </c>
    </row>
    <row r="622" spans="1:13">
      <c r="A622" s="1" t="s">
        <v>124</v>
      </c>
      <c r="M622" s="47">
        <v>44</v>
      </c>
    </row>
    <row r="623" spans="1:13">
      <c r="A623" s="1" t="s">
        <v>124</v>
      </c>
      <c r="M623" s="47">
        <v>44</v>
      </c>
    </row>
    <row r="624" spans="1:13">
      <c r="A624" s="1" t="s">
        <v>124</v>
      </c>
      <c r="M624" s="47">
        <v>44</v>
      </c>
    </row>
    <row r="625" spans="1:13">
      <c r="A625" s="1" t="s">
        <v>124</v>
      </c>
      <c r="M625" s="47">
        <v>44</v>
      </c>
    </row>
    <row r="626" spans="1:13">
      <c r="A626" s="1" t="s">
        <v>124</v>
      </c>
      <c r="M626" s="47">
        <v>44</v>
      </c>
    </row>
    <row r="627" spans="1:13">
      <c r="A627" s="1" t="s">
        <v>124</v>
      </c>
      <c r="M627" s="47">
        <v>45</v>
      </c>
    </row>
    <row r="628" spans="1:13">
      <c r="A628" s="1" t="s">
        <v>124</v>
      </c>
      <c r="M628" s="47">
        <v>45</v>
      </c>
    </row>
    <row r="629" spans="1:13">
      <c r="A629" s="1" t="s">
        <v>124</v>
      </c>
      <c r="M629" s="47">
        <v>45</v>
      </c>
    </row>
    <row r="630" spans="1:13">
      <c r="A630" s="1" t="s">
        <v>95</v>
      </c>
      <c r="M630" s="47">
        <v>45</v>
      </c>
    </row>
    <row r="631" spans="1:13">
      <c r="A631" s="1" t="s">
        <v>95</v>
      </c>
      <c r="M631" s="47">
        <v>45</v>
      </c>
    </row>
    <row r="632" spans="1:13">
      <c r="A632" s="1" t="s">
        <v>95</v>
      </c>
      <c r="M632" s="47">
        <v>45</v>
      </c>
    </row>
    <row r="633" spans="1:13">
      <c r="A633" s="1" t="s">
        <v>95</v>
      </c>
      <c r="M633" s="47">
        <v>45</v>
      </c>
    </row>
    <row r="634" spans="1:13">
      <c r="A634" s="1" t="s">
        <v>95</v>
      </c>
      <c r="M634" s="47">
        <v>45</v>
      </c>
    </row>
    <row r="635" spans="1:13">
      <c r="A635" s="1" t="s">
        <v>95</v>
      </c>
      <c r="M635" s="47">
        <v>46</v>
      </c>
    </row>
    <row r="636" spans="1:13">
      <c r="A636" s="1" t="s">
        <v>95</v>
      </c>
      <c r="M636" s="47">
        <v>46</v>
      </c>
    </row>
    <row r="637" spans="1:13">
      <c r="A637" s="1" t="s">
        <v>95</v>
      </c>
      <c r="M637" s="47">
        <v>46</v>
      </c>
    </row>
    <row r="638" spans="1:13">
      <c r="A638" s="1" t="s">
        <v>95</v>
      </c>
      <c r="M638" s="47">
        <v>46</v>
      </c>
    </row>
    <row r="639" spans="1:13">
      <c r="A639" s="1" t="s">
        <v>95</v>
      </c>
      <c r="M639" s="47">
        <v>46</v>
      </c>
    </row>
    <row r="640" spans="1:13">
      <c r="A640" s="1" t="s">
        <v>95</v>
      </c>
      <c r="M640" s="47">
        <v>46</v>
      </c>
    </row>
    <row r="641" spans="1:13">
      <c r="A641" s="1" t="s">
        <v>95</v>
      </c>
      <c r="M641" s="47">
        <v>46</v>
      </c>
    </row>
    <row r="642" spans="1:13">
      <c r="A642" s="1" t="s">
        <v>95</v>
      </c>
      <c r="M642" s="47">
        <v>46</v>
      </c>
    </row>
    <row r="643" spans="1:13">
      <c r="A643" s="1" t="s">
        <v>95</v>
      </c>
      <c r="M643" s="47">
        <v>46</v>
      </c>
    </row>
    <row r="644" spans="1:13">
      <c r="A644" s="1" t="s">
        <v>95</v>
      </c>
      <c r="M644" s="47">
        <v>46</v>
      </c>
    </row>
    <row r="645" spans="1:13">
      <c r="A645" s="1" t="s">
        <v>95</v>
      </c>
      <c r="M645" s="47">
        <v>46</v>
      </c>
    </row>
    <row r="646" spans="1:13">
      <c r="A646" s="1" t="s">
        <v>95</v>
      </c>
      <c r="M646" s="47">
        <v>46</v>
      </c>
    </row>
    <row r="647" spans="1:13">
      <c r="A647" s="1" t="s">
        <v>95</v>
      </c>
      <c r="M647" s="47">
        <v>46</v>
      </c>
    </row>
    <row r="648" spans="1:13">
      <c r="A648" s="1" t="s">
        <v>95</v>
      </c>
      <c r="M648" s="47">
        <v>47</v>
      </c>
    </row>
    <row r="649" spans="1:13">
      <c r="A649" s="1" t="s">
        <v>95</v>
      </c>
      <c r="M649" s="47">
        <v>47</v>
      </c>
    </row>
    <row r="650" spans="1:13">
      <c r="A650" s="1" t="s">
        <v>95</v>
      </c>
      <c r="M650" s="47">
        <v>47</v>
      </c>
    </row>
    <row r="651" spans="1:13">
      <c r="A651" s="1" t="s">
        <v>95</v>
      </c>
      <c r="M651" s="47">
        <v>47</v>
      </c>
    </row>
    <row r="652" spans="1:13">
      <c r="A652" s="1" t="s">
        <v>95</v>
      </c>
      <c r="M652" s="47">
        <v>47</v>
      </c>
    </row>
    <row r="653" spans="1:13">
      <c r="A653" s="1" t="s">
        <v>95</v>
      </c>
      <c r="M653" s="47">
        <v>47</v>
      </c>
    </row>
    <row r="654" spans="1:13">
      <c r="A654" s="1" t="s">
        <v>95</v>
      </c>
      <c r="M654" s="47">
        <v>47</v>
      </c>
    </row>
    <row r="655" spans="1:13">
      <c r="A655" s="1" t="s">
        <v>95</v>
      </c>
      <c r="M655" s="47">
        <v>47</v>
      </c>
    </row>
    <row r="656" spans="1:13">
      <c r="A656" s="1" t="s">
        <v>95</v>
      </c>
      <c r="M656" s="47">
        <v>47</v>
      </c>
    </row>
    <row r="657" spans="1:13">
      <c r="A657" s="1" t="s">
        <v>95</v>
      </c>
      <c r="M657" s="47">
        <v>47</v>
      </c>
    </row>
    <row r="658" spans="1:13">
      <c r="A658" s="1" t="s">
        <v>95</v>
      </c>
      <c r="M658" s="47">
        <v>47</v>
      </c>
    </row>
    <row r="659" spans="1:13">
      <c r="A659" s="1" t="s">
        <v>95</v>
      </c>
      <c r="M659" s="47">
        <v>48</v>
      </c>
    </row>
    <row r="660" spans="1:13">
      <c r="A660" s="1" t="s">
        <v>95</v>
      </c>
      <c r="M660" s="47">
        <v>48</v>
      </c>
    </row>
    <row r="661" spans="1:13">
      <c r="A661" s="1" t="s">
        <v>95</v>
      </c>
      <c r="M661" s="47">
        <v>48</v>
      </c>
    </row>
    <row r="662" spans="1:13">
      <c r="A662" s="1" t="s">
        <v>95</v>
      </c>
      <c r="M662" s="47">
        <v>48</v>
      </c>
    </row>
    <row r="663" spans="1:13">
      <c r="A663" s="1" t="s">
        <v>95</v>
      </c>
      <c r="M663" s="47">
        <v>48</v>
      </c>
    </row>
    <row r="664" spans="1:13">
      <c r="A664" s="1" t="s">
        <v>95</v>
      </c>
      <c r="M664" s="47">
        <v>48</v>
      </c>
    </row>
    <row r="665" spans="1:13">
      <c r="A665" s="1" t="s">
        <v>95</v>
      </c>
      <c r="M665" s="47">
        <v>48</v>
      </c>
    </row>
    <row r="666" spans="1:13">
      <c r="A666" s="1" t="s">
        <v>95</v>
      </c>
      <c r="M666" s="47">
        <v>49</v>
      </c>
    </row>
    <row r="667" spans="1:13">
      <c r="A667" s="1" t="s">
        <v>95</v>
      </c>
      <c r="M667" s="47">
        <v>49</v>
      </c>
    </row>
    <row r="668" spans="1:13">
      <c r="A668" s="1" t="s">
        <v>95</v>
      </c>
      <c r="M668" s="47">
        <v>49</v>
      </c>
    </row>
    <row r="669" spans="1:13">
      <c r="A669" s="1" t="s">
        <v>95</v>
      </c>
      <c r="M669" s="47">
        <v>49</v>
      </c>
    </row>
    <row r="670" spans="1:13">
      <c r="A670" s="1" t="s">
        <v>95</v>
      </c>
      <c r="M670" s="47">
        <v>49</v>
      </c>
    </row>
    <row r="671" spans="1:13">
      <c r="A671" s="1" t="s">
        <v>95</v>
      </c>
      <c r="M671" s="47">
        <v>49</v>
      </c>
    </row>
    <row r="672" spans="1:13">
      <c r="A672" s="1" t="s">
        <v>95</v>
      </c>
      <c r="M672" s="47">
        <v>50</v>
      </c>
    </row>
    <row r="673" spans="1:13">
      <c r="A673" s="1" t="s">
        <v>95</v>
      </c>
      <c r="M673" s="47">
        <v>50</v>
      </c>
    </row>
    <row r="674" spans="1:13">
      <c r="A674" s="1" t="s">
        <v>95</v>
      </c>
      <c r="M674" s="47">
        <v>50</v>
      </c>
    </row>
    <row r="675" spans="1:13">
      <c r="A675" s="1" t="s">
        <v>95</v>
      </c>
      <c r="M675" s="47">
        <v>50</v>
      </c>
    </row>
    <row r="676" spans="1:13">
      <c r="A676" s="1" t="s">
        <v>95</v>
      </c>
      <c r="M676" s="47">
        <v>50</v>
      </c>
    </row>
    <row r="677" spans="1:13">
      <c r="A677" s="1" t="s">
        <v>95</v>
      </c>
      <c r="M677" s="47">
        <v>51</v>
      </c>
    </row>
    <row r="678" spans="1:13">
      <c r="A678" s="1" t="s">
        <v>95</v>
      </c>
      <c r="M678" s="47">
        <v>51</v>
      </c>
    </row>
    <row r="679" spans="1:13">
      <c r="A679" s="1" t="s">
        <v>95</v>
      </c>
      <c r="M679" s="47">
        <v>51</v>
      </c>
    </row>
    <row r="680" spans="1:13">
      <c r="A680" s="1" t="s">
        <v>95</v>
      </c>
      <c r="M680" s="47">
        <v>51</v>
      </c>
    </row>
    <row r="681" spans="1:13">
      <c r="A681" s="1" t="s">
        <v>95</v>
      </c>
      <c r="M681" s="47">
        <v>51</v>
      </c>
    </row>
    <row r="682" spans="1:13">
      <c r="A682" s="1" t="s">
        <v>95</v>
      </c>
      <c r="M682" s="47">
        <v>51</v>
      </c>
    </row>
    <row r="683" spans="1:13">
      <c r="A683" s="1" t="s">
        <v>95</v>
      </c>
      <c r="M683" s="47">
        <v>51</v>
      </c>
    </row>
    <row r="684" spans="1:13">
      <c r="A684" s="1" t="s">
        <v>95</v>
      </c>
      <c r="M684" s="47">
        <v>52</v>
      </c>
    </row>
    <row r="685" spans="1:13">
      <c r="A685" s="1" t="s">
        <v>95</v>
      </c>
      <c r="M685" s="47">
        <v>52</v>
      </c>
    </row>
    <row r="686" spans="1:13">
      <c r="A686" s="1" t="s">
        <v>95</v>
      </c>
      <c r="M686" s="47">
        <v>53</v>
      </c>
    </row>
    <row r="687" spans="1:13">
      <c r="A687" s="1" t="s">
        <v>95</v>
      </c>
      <c r="M687" s="47">
        <v>53</v>
      </c>
    </row>
    <row r="688" spans="1:13">
      <c r="A688" s="1" t="s">
        <v>178</v>
      </c>
      <c r="M688" s="47">
        <v>53</v>
      </c>
    </row>
    <row r="689" spans="1:13">
      <c r="A689" s="1" t="s">
        <v>178</v>
      </c>
      <c r="M689" s="47">
        <v>54</v>
      </c>
    </row>
    <row r="690" spans="1:13">
      <c r="A690" s="1" t="s">
        <v>178</v>
      </c>
      <c r="M690" s="47">
        <v>54</v>
      </c>
    </row>
    <row r="691" spans="1:13">
      <c r="A691" s="1" t="s">
        <v>178</v>
      </c>
      <c r="M691" s="47">
        <v>54</v>
      </c>
    </row>
    <row r="692" spans="1:13">
      <c r="A692" s="1" t="s">
        <v>178</v>
      </c>
      <c r="M692" s="47">
        <v>54</v>
      </c>
    </row>
    <row r="693" spans="1:13">
      <c r="A693" s="1" t="s">
        <v>178</v>
      </c>
      <c r="M693" s="47">
        <v>55</v>
      </c>
    </row>
    <row r="694" spans="1:13">
      <c r="A694" s="1" t="s">
        <v>178</v>
      </c>
      <c r="M694" s="47">
        <v>55</v>
      </c>
    </row>
    <row r="695" spans="1:13">
      <c r="A695" s="1" t="s">
        <v>178</v>
      </c>
      <c r="M695" s="47">
        <v>56</v>
      </c>
    </row>
    <row r="696" spans="1:13">
      <c r="A696" s="1" t="s">
        <v>178</v>
      </c>
      <c r="M696" s="47">
        <v>56</v>
      </c>
    </row>
    <row r="697" spans="1:13">
      <c r="A697" s="1" t="s">
        <v>178</v>
      </c>
      <c r="M697" s="47">
        <v>56</v>
      </c>
    </row>
    <row r="698" spans="1:13">
      <c r="A698" s="1" t="s">
        <v>178</v>
      </c>
      <c r="M698" s="47">
        <v>56</v>
      </c>
    </row>
    <row r="699" spans="1:13">
      <c r="A699" s="1" t="s">
        <v>178</v>
      </c>
      <c r="M699" s="47">
        <v>56</v>
      </c>
    </row>
    <row r="700" spans="1:13">
      <c r="A700" s="1" t="s">
        <v>178</v>
      </c>
      <c r="M700" s="47">
        <v>58</v>
      </c>
    </row>
    <row r="701" spans="1:13">
      <c r="A701" s="1" t="s">
        <v>178</v>
      </c>
      <c r="M701" s="47">
        <v>58</v>
      </c>
    </row>
    <row r="702" spans="1:13">
      <c r="A702" s="1" t="s">
        <v>178</v>
      </c>
      <c r="M702" s="47">
        <v>58</v>
      </c>
    </row>
    <row r="703" spans="1:13">
      <c r="A703" s="1" t="s">
        <v>178</v>
      </c>
      <c r="M703" s="47">
        <v>58</v>
      </c>
    </row>
    <row r="704" spans="1:13">
      <c r="A704" s="1" t="s">
        <v>178</v>
      </c>
      <c r="M704" s="47">
        <v>59</v>
      </c>
    </row>
    <row r="705" spans="1:13">
      <c r="A705" s="1" t="s">
        <v>178</v>
      </c>
      <c r="M705" s="47">
        <v>59</v>
      </c>
    </row>
    <row r="706" spans="1:13">
      <c r="A706" s="1" t="s">
        <v>178</v>
      </c>
      <c r="M706" s="47">
        <v>59</v>
      </c>
    </row>
    <row r="707" spans="1:13">
      <c r="A707" s="1" t="s">
        <v>178</v>
      </c>
      <c r="M707" s="47">
        <v>59</v>
      </c>
    </row>
    <row r="708" spans="1:13">
      <c r="A708" s="1" t="s">
        <v>178</v>
      </c>
      <c r="M708" s="47">
        <v>60</v>
      </c>
    </row>
    <row r="709" spans="1:13">
      <c r="A709" s="1" t="s">
        <v>178</v>
      </c>
      <c r="M709" s="47">
        <v>61</v>
      </c>
    </row>
    <row r="710" spans="1:13">
      <c r="A710" s="1" t="s">
        <v>178</v>
      </c>
      <c r="M710" s="47">
        <v>61</v>
      </c>
    </row>
    <row r="711" spans="1:13">
      <c r="A711" s="1" t="s">
        <v>178</v>
      </c>
      <c r="M711" s="47">
        <v>65</v>
      </c>
    </row>
    <row r="712" spans="1:13">
      <c r="A712" s="1" t="s">
        <v>178</v>
      </c>
      <c r="M712" s="47">
        <v>66</v>
      </c>
    </row>
    <row r="713" spans="1:13">
      <c r="A713" s="1" t="s">
        <v>178</v>
      </c>
      <c r="M713" s="47">
        <v>67</v>
      </c>
    </row>
    <row r="714" spans="1:13">
      <c r="A714" s="1" t="s">
        <v>178</v>
      </c>
      <c r="M714" s="47">
        <v>80</v>
      </c>
    </row>
    <row r="715" spans="1:13">
      <c r="A715" s="1" t="s">
        <v>178</v>
      </c>
      <c r="M715" s="47"/>
    </row>
    <row r="716" spans="1:13">
      <c r="A716" s="1" t="s">
        <v>178</v>
      </c>
      <c r="M716" s="47"/>
    </row>
    <row r="717" spans="1:13">
      <c r="A717" s="1" t="s">
        <v>178</v>
      </c>
      <c r="M717" s="47"/>
    </row>
    <row r="718" spans="1:13">
      <c r="A718" s="1" t="s">
        <v>178</v>
      </c>
      <c r="M718" s="47"/>
    </row>
    <row r="719" spans="1:13">
      <c r="A719" s="1" t="s">
        <v>178</v>
      </c>
      <c r="M719" s="47"/>
    </row>
    <row r="720" spans="1:13">
      <c r="A720" s="1" t="s">
        <v>178</v>
      </c>
      <c r="M720" s="47"/>
    </row>
    <row r="721" spans="1:13">
      <c r="A721" s="1" t="s">
        <v>178</v>
      </c>
      <c r="M721" s="47"/>
    </row>
    <row r="722" spans="1:13">
      <c r="A722" s="1" t="s">
        <v>178</v>
      </c>
      <c r="M722" s="47"/>
    </row>
    <row r="723" spans="1:13">
      <c r="A723" s="1" t="s">
        <v>178</v>
      </c>
      <c r="M723" s="47"/>
    </row>
    <row r="724" spans="1:13">
      <c r="A724" s="1" t="s">
        <v>178</v>
      </c>
      <c r="M724" s="47"/>
    </row>
    <row r="725" spans="1:13">
      <c r="A725" s="1" t="s">
        <v>178</v>
      </c>
      <c r="M725" s="47"/>
    </row>
    <row r="726" spans="1:13">
      <c r="A726" s="1" t="s">
        <v>178</v>
      </c>
      <c r="M726" s="47"/>
    </row>
    <row r="727" spans="1:13">
      <c r="A727" s="1" t="s">
        <v>178</v>
      </c>
      <c r="M727" s="47"/>
    </row>
    <row r="728" spans="1:13">
      <c r="A728" s="1" t="s">
        <v>178</v>
      </c>
      <c r="M728" s="47"/>
    </row>
    <row r="729" spans="1:13">
      <c r="A729" s="1" t="s">
        <v>178</v>
      </c>
      <c r="M729" s="47"/>
    </row>
    <row r="730" spans="1:13">
      <c r="A730" s="1" t="s">
        <v>178</v>
      </c>
      <c r="M730" s="47"/>
    </row>
    <row r="731" spans="1:13">
      <c r="A731" s="1" t="s">
        <v>178</v>
      </c>
      <c r="M731" s="47"/>
    </row>
    <row r="732" spans="1:13">
      <c r="A732" s="1" t="s">
        <v>178</v>
      </c>
      <c r="M732" s="47"/>
    </row>
    <row r="733" spans="1:13">
      <c r="A733" s="1" t="s">
        <v>178</v>
      </c>
      <c r="M733" s="47"/>
    </row>
    <row r="734" spans="1:13">
      <c r="A734" s="1" t="s">
        <v>178</v>
      </c>
      <c r="M734" s="47"/>
    </row>
    <row r="735" spans="1:13">
      <c r="A735" s="1" t="s">
        <v>178</v>
      </c>
      <c r="M735" s="47"/>
    </row>
    <row r="736" spans="1:13">
      <c r="A736" s="1" t="s">
        <v>178</v>
      </c>
      <c r="M736" s="47"/>
    </row>
    <row r="737" spans="1:13">
      <c r="A737" s="1" t="s">
        <v>178</v>
      </c>
      <c r="M737" s="47"/>
    </row>
    <row r="738" spans="1:13">
      <c r="A738" s="1" t="s">
        <v>178</v>
      </c>
      <c r="M738" s="47"/>
    </row>
    <row r="739" spans="1:13">
      <c r="A739" s="1" t="s">
        <v>178</v>
      </c>
      <c r="M739" s="47"/>
    </row>
    <row r="740" spans="1:13">
      <c r="A740" s="1" t="s">
        <v>178</v>
      </c>
      <c r="M740" s="47"/>
    </row>
    <row r="741" spans="1:13">
      <c r="A741" s="1" t="s">
        <v>178</v>
      </c>
      <c r="M741" s="47"/>
    </row>
    <row r="742" spans="1:13">
      <c r="A742" s="1" t="s">
        <v>178</v>
      </c>
      <c r="M742" s="47"/>
    </row>
    <row r="743" spans="1:13">
      <c r="A743" s="1" t="s">
        <v>178</v>
      </c>
      <c r="M743" s="47"/>
    </row>
    <row r="744" spans="1:13">
      <c r="A744" s="1" t="s">
        <v>178</v>
      </c>
      <c r="M744" s="47"/>
    </row>
    <row r="745" spans="1:13">
      <c r="A745" s="1" t="s">
        <v>178</v>
      </c>
      <c r="M745" s="47"/>
    </row>
    <row r="746" spans="1:13">
      <c r="A746" s="1" t="s">
        <v>178</v>
      </c>
      <c r="M746" s="47"/>
    </row>
    <row r="747" spans="1:13">
      <c r="A747" s="1" t="s">
        <v>178</v>
      </c>
      <c r="M747" s="47"/>
    </row>
    <row r="748" spans="1:13">
      <c r="A748" s="1" t="s">
        <v>178</v>
      </c>
      <c r="M748" s="47"/>
    </row>
    <row r="749" spans="1:13">
      <c r="A749" s="1" t="s">
        <v>178</v>
      </c>
      <c r="M749" s="47"/>
    </row>
    <row r="750" spans="1:13">
      <c r="A750" s="1" t="s">
        <v>178</v>
      </c>
      <c r="M750" s="47"/>
    </row>
    <row r="751" spans="1:13">
      <c r="A751" s="1" t="s">
        <v>178</v>
      </c>
      <c r="M751" s="47"/>
    </row>
    <row r="752" spans="1:13">
      <c r="A752" s="1" t="s">
        <v>178</v>
      </c>
      <c r="M752" s="47"/>
    </row>
    <row r="753" spans="1:13">
      <c r="A753" s="1" t="s">
        <v>178</v>
      </c>
      <c r="M753" s="47"/>
    </row>
    <row r="754" spans="1:13">
      <c r="A754" s="1" t="s">
        <v>178</v>
      </c>
      <c r="M754" s="47"/>
    </row>
    <row r="755" spans="1:13">
      <c r="A755" s="6"/>
      <c r="M755" s="47"/>
    </row>
    <row r="756" spans="1:13">
      <c r="A756" s="6"/>
      <c r="M756" s="47"/>
    </row>
    <row r="757" spans="1:13">
      <c r="A757" s="6"/>
      <c r="M757" s="47"/>
    </row>
    <row r="758" spans="1:13">
      <c r="A758" s="6"/>
      <c r="M758" s="47"/>
    </row>
    <row r="759" spans="1:13">
      <c r="A759" s="6"/>
      <c r="M759" s="47"/>
    </row>
    <row r="760" spans="1:13">
      <c r="A760" s="6"/>
      <c r="M760" s="47"/>
    </row>
    <row r="761" spans="1:13">
      <c r="A761" s="6"/>
      <c r="M761" s="47"/>
    </row>
    <row r="762" spans="1:13">
      <c r="A762" s="6"/>
      <c r="M762" s="47"/>
    </row>
    <row r="763" spans="1:13">
      <c r="A763" s="6"/>
      <c r="M763" s="47"/>
    </row>
    <row r="764" spans="1:13">
      <c r="A764" s="6"/>
      <c r="M764" s="47"/>
    </row>
    <row r="765" spans="1:13">
      <c r="A765" s="6"/>
      <c r="M765" s="47"/>
    </row>
    <row r="766" spans="1:13">
      <c r="A766" s="6"/>
      <c r="M766" s="47"/>
    </row>
    <row r="767" spans="1:13">
      <c r="A767" s="6"/>
      <c r="M767" s="47"/>
    </row>
    <row r="768" spans="1:13">
      <c r="A768" s="6"/>
      <c r="M768" s="47"/>
    </row>
    <row r="769" spans="1:13">
      <c r="A769" s="6"/>
      <c r="M769" s="47"/>
    </row>
    <row r="770" spans="1:13">
      <c r="A770" s="6"/>
      <c r="M770" s="47"/>
    </row>
    <row r="771" spans="1:13">
      <c r="A771" s="6"/>
      <c r="M771" s="47"/>
    </row>
    <row r="772" spans="1:13">
      <c r="A772" s="6"/>
      <c r="M772" s="47"/>
    </row>
    <row r="773" spans="1:13">
      <c r="A773" s="6"/>
      <c r="M773" s="47"/>
    </row>
    <row r="774" spans="1:13">
      <c r="A774" s="6"/>
      <c r="M774" s="47"/>
    </row>
    <row r="775" spans="1:13">
      <c r="A775" s="6"/>
      <c r="M775" s="47"/>
    </row>
    <row r="776" spans="1:13">
      <c r="A776" s="6"/>
      <c r="M776" s="47"/>
    </row>
    <row r="777" spans="1:13">
      <c r="A777" s="6"/>
      <c r="M777" s="47"/>
    </row>
    <row r="778" spans="1:13">
      <c r="A778" s="6"/>
      <c r="M778" s="47"/>
    </row>
    <row r="779" spans="1:13">
      <c r="A779" s="6"/>
      <c r="M779" s="47"/>
    </row>
    <row r="780" spans="1:13">
      <c r="A780" s="6"/>
      <c r="M780" s="47"/>
    </row>
    <row r="781" spans="1:13">
      <c r="A781" s="6"/>
      <c r="M781" s="47"/>
    </row>
    <row r="782" spans="1:13">
      <c r="A782" s="6"/>
      <c r="M782" s="47"/>
    </row>
    <row r="783" spans="1:13">
      <c r="A783" s="6"/>
      <c r="M783" s="47"/>
    </row>
    <row r="784" spans="1:13">
      <c r="A784" s="6"/>
      <c r="M784" s="47"/>
    </row>
    <row r="785" spans="1:13">
      <c r="A785" s="6"/>
      <c r="M785" s="47"/>
    </row>
    <row r="786" spans="1:13">
      <c r="A786" s="6"/>
      <c r="M786" s="47"/>
    </row>
    <row r="787" spans="1:13">
      <c r="A787" s="6"/>
      <c r="M787" s="47"/>
    </row>
    <row r="788" spans="1:13">
      <c r="A788" s="6"/>
      <c r="M788" s="47"/>
    </row>
    <row r="789" spans="1:13">
      <c r="A789" s="6"/>
      <c r="M789" s="47"/>
    </row>
    <row r="790" spans="1:13">
      <c r="A790" s="6"/>
      <c r="M790" s="47"/>
    </row>
    <row r="791" spans="1:13">
      <c r="A791" s="6"/>
      <c r="M791" s="47"/>
    </row>
    <row r="792" spans="1:13">
      <c r="A792" s="6"/>
      <c r="M792" s="47"/>
    </row>
    <row r="793" spans="1:13">
      <c r="A793" s="6"/>
      <c r="M793" s="47"/>
    </row>
    <row r="794" spans="1:13">
      <c r="A794" s="6"/>
      <c r="M794" s="47"/>
    </row>
    <row r="795" spans="1:13">
      <c r="A795" s="6"/>
      <c r="M795" s="47"/>
    </row>
    <row r="796" spans="1:13">
      <c r="A796" s="6"/>
      <c r="M796" s="47"/>
    </row>
    <row r="797" spans="1:13">
      <c r="A797" s="6"/>
      <c r="M797" s="47"/>
    </row>
    <row r="798" spans="1:13">
      <c r="A798" s="6"/>
      <c r="M798" s="47"/>
    </row>
    <row r="799" spans="1:13">
      <c r="A799" s="6"/>
      <c r="M799" s="47"/>
    </row>
    <row r="800" spans="1:13">
      <c r="A800" s="6"/>
      <c r="M800" s="47"/>
    </row>
    <row r="801" spans="1:13">
      <c r="A801" s="6"/>
      <c r="M801" s="47"/>
    </row>
    <row r="802" spans="1:13">
      <c r="A802" s="6"/>
      <c r="M802" s="47"/>
    </row>
    <row r="803" spans="1:13">
      <c r="A803" s="6"/>
      <c r="M803" s="47"/>
    </row>
    <row r="804" spans="1:13">
      <c r="A804" s="6"/>
      <c r="M804" s="47"/>
    </row>
    <row r="805" spans="1:13">
      <c r="A805" s="6"/>
      <c r="M805" s="47"/>
    </row>
    <row r="806" spans="1:13">
      <c r="A806" s="6"/>
      <c r="M806" s="47"/>
    </row>
    <row r="807" spans="1:13">
      <c r="A807" s="6"/>
      <c r="M807" s="47"/>
    </row>
    <row r="808" spans="1:13">
      <c r="A808" s="6"/>
      <c r="M808" s="47"/>
    </row>
    <row r="809" spans="1:13">
      <c r="A809" s="6"/>
      <c r="M809" s="47"/>
    </row>
    <row r="810" spans="1:13">
      <c r="A810" s="6"/>
      <c r="M810" s="47"/>
    </row>
    <row r="811" spans="1:13">
      <c r="A811" s="6"/>
      <c r="M811" s="47"/>
    </row>
    <row r="812" spans="1:13">
      <c r="A812" s="6"/>
      <c r="M812" s="47"/>
    </row>
    <row r="813" spans="1:13">
      <c r="A813" s="6"/>
      <c r="M813" s="47"/>
    </row>
    <row r="814" spans="1:13">
      <c r="A814" s="6"/>
      <c r="M814" s="47"/>
    </row>
    <row r="815" spans="1:13">
      <c r="A815" s="6"/>
      <c r="M815" s="47"/>
    </row>
    <row r="816" spans="1:13">
      <c r="A816" s="6"/>
      <c r="M816" s="47"/>
    </row>
    <row r="817" spans="1:13">
      <c r="A817" s="6"/>
      <c r="M817" s="47"/>
    </row>
    <row r="818" spans="1:13">
      <c r="A818" s="6"/>
      <c r="M818" s="47"/>
    </row>
    <row r="819" spans="1:13">
      <c r="A819" s="6"/>
      <c r="M819" s="47"/>
    </row>
    <row r="820" spans="1:13">
      <c r="A820" s="6"/>
      <c r="M820" s="47"/>
    </row>
    <row r="821" spans="1:13">
      <c r="A821" s="6"/>
      <c r="M821" s="47"/>
    </row>
    <row r="822" spans="1:13">
      <c r="A822" s="6"/>
      <c r="M822" s="47"/>
    </row>
    <row r="823" spans="1:13">
      <c r="A823" s="6"/>
      <c r="M823" s="47"/>
    </row>
    <row r="824" spans="1:13">
      <c r="A824" s="6"/>
      <c r="M824" s="47"/>
    </row>
    <row r="825" spans="1:13">
      <c r="A825" s="6"/>
      <c r="M825" s="47"/>
    </row>
    <row r="826" spans="1:13">
      <c r="A826" s="6"/>
      <c r="M826" s="47"/>
    </row>
    <row r="827" spans="1:13">
      <c r="A827" s="6"/>
      <c r="M827" s="47"/>
    </row>
    <row r="828" spans="1:13">
      <c r="A828" s="6"/>
      <c r="M828" s="47"/>
    </row>
    <row r="829" spans="1:13">
      <c r="A829" s="6"/>
      <c r="M829" s="47"/>
    </row>
    <row r="830" spans="1:13">
      <c r="A830" s="6"/>
      <c r="M830" s="47"/>
    </row>
    <row r="831" spans="1:13">
      <c r="A831" s="6"/>
      <c r="M831" s="47"/>
    </row>
    <row r="832" spans="1:13">
      <c r="A832" s="6"/>
      <c r="M832" s="47"/>
    </row>
    <row r="833" spans="1:13">
      <c r="A833" s="6"/>
      <c r="M833" s="47"/>
    </row>
    <row r="834" spans="1:13">
      <c r="A834" s="6"/>
      <c r="M834" s="47"/>
    </row>
    <row r="835" spans="1:13">
      <c r="A835" s="6"/>
      <c r="M835" s="47"/>
    </row>
    <row r="836" spans="1:13">
      <c r="A836" s="6"/>
      <c r="M836" s="47"/>
    </row>
    <row r="837" spans="1:13">
      <c r="A837" s="6"/>
      <c r="M837" s="47"/>
    </row>
    <row r="838" spans="1:13">
      <c r="A838" s="6"/>
      <c r="M838" s="47"/>
    </row>
    <row r="839" spans="1:13">
      <c r="A839" s="6"/>
      <c r="M839" s="47"/>
    </row>
    <row r="840" spans="1:13">
      <c r="A840" s="6"/>
      <c r="M840" s="47"/>
    </row>
    <row r="841" spans="1:13">
      <c r="A841" s="6"/>
      <c r="M841" s="47"/>
    </row>
    <row r="842" spans="1:13">
      <c r="A842" s="6"/>
      <c r="M842" s="47"/>
    </row>
    <row r="843" spans="1:13">
      <c r="A843" s="6"/>
      <c r="M843" s="47"/>
    </row>
    <row r="844" spans="1:13">
      <c r="A844" s="6"/>
      <c r="M844" s="47"/>
    </row>
    <row r="845" spans="1:13">
      <c r="A845" s="6"/>
      <c r="M845" s="47"/>
    </row>
    <row r="846" spans="1:13">
      <c r="A846" s="6"/>
      <c r="M846" s="47"/>
    </row>
    <row r="847" spans="1:13">
      <c r="A847" s="6"/>
      <c r="M847" s="47"/>
    </row>
    <row r="848" spans="1:13">
      <c r="A848" s="6"/>
      <c r="M848" s="47"/>
    </row>
    <row r="849" spans="1:13">
      <c r="A849" s="6"/>
      <c r="M849" s="47"/>
    </row>
    <row r="850" spans="1:13">
      <c r="A850" s="6"/>
      <c r="M850" s="47"/>
    </row>
    <row r="851" spans="1:13">
      <c r="A851" s="6"/>
      <c r="M851" s="47"/>
    </row>
    <row r="852" spans="1:13">
      <c r="A852" s="6"/>
      <c r="M852" s="47"/>
    </row>
    <row r="853" spans="1:13">
      <c r="A853" s="6"/>
      <c r="M853" s="47"/>
    </row>
    <row r="854" spans="1:13">
      <c r="A854" s="6"/>
      <c r="M854" s="47"/>
    </row>
    <row r="855" spans="1:13">
      <c r="A855" s="6"/>
      <c r="M855" s="47"/>
    </row>
    <row r="856" spans="1:13">
      <c r="A856" s="6"/>
      <c r="M856" s="47"/>
    </row>
    <row r="857" spans="1:13">
      <c r="A857" s="6"/>
      <c r="M857" s="47"/>
    </row>
    <row r="858" spans="1:13">
      <c r="A858" s="6"/>
      <c r="M858" s="47"/>
    </row>
    <row r="859" spans="1:13">
      <c r="A859" s="6"/>
      <c r="M859" s="47"/>
    </row>
    <row r="860" spans="1:13">
      <c r="A860" s="6"/>
      <c r="M860" s="47"/>
    </row>
    <row r="861" spans="1:13">
      <c r="A861" s="6"/>
      <c r="M861" s="47"/>
    </row>
    <row r="862" spans="1:13">
      <c r="A862" s="6"/>
      <c r="M862" s="47"/>
    </row>
    <row r="863" spans="1:13">
      <c r="A863" s="6"/>
      <c r="M863" s="47"/>
    </row>
    <row r="864" spans="1:13">
      <c r="A864" s="6"/>
      <c r="M864" s="47"/>
    </row>
    <row r="865" spans="1:13">
      <c r="A865" s="6"/>
      <c r="M865" s="47"/>
    </row>
    <row r="866" spans="1:13">
      <c r="A866" s="6"/>
      <c r="M866" s="47"/>
    </row>
    <row r="867" spans="1:13">
      <c r="A867" s="6"/>
      <c r="M867" s="47"/>
    </row>
    <row r="868" spans="1:13">
      <c r="A868" s="6"/>
      <c r="M868" s="47"/>
    </row>
    <row r="869" spans="1:13">
      <c r="A869" s="6"/>
      <c r="M869" s="47"/>
    </row>
    <row r="870" spans="1:13">
      <c r="A870" s="6"/>
      <c r="M870" s="47"/>
    </row>
    <row r="871" spans="1:13">
      <c r="A871" s="6"/>
      <c r="M871" s="47"/>
    </row>
    <row r="872" spans="1:13">
      <c r="A872" s="6"/>
      <c r="M872" s="47"/>
    </row>
    <row r="873" spans="1:13">
      <c r="A873" s="6"/>
      <c r="M873" s="47"/>
    </row>
    <row r="874" spans="1:13">
      <c r="A874" s="6"/>
      <c r="M874" s="47"/>
    </row>
    <row r="875" spans="1:13">
      <c r="A875" s="6"/>
      <c r="M875" s="47"/>
    </row>
    <row r="876" spans="1:13">
      <c r="A876" s="6"/>
      <c r="M876" s="47"/>
    </row>
    <row r="877" spans="1:13">
      <c r="A877" s="6"/>
      <c r="M877" s="47"/>
    </row>
    <row r="878" spans="1:13">
      <c r="A878" s="6"/>
      <c r="M878" s="47"/>
    </row>
    <row r="879" spans="1:13">
      <c r="A879" s="6"/>
      <c r="M879" s="47"/>
    </row>
    <row r="880" spans="1:13">
      <c r="A880" s="6"/>
      <c r="M880" s="47"/>
    </row>
    <row r="881" spans="1:13">
      <c r="A881" s="6"/>
      <c r="M881" s="47"/>
    </row>
    <row r="882" spans="1:13">
      <c r="A882" s="6"/>
      <c r="M882" s="47"/>
    </row>
    <row r="883" spans="1:13">
      <c r="A883" s="6"/>
      <c r="M883" s="47"/>
    </row>
    <row r="884" spans="1:13">
      <c r="A884" s="6"/>
      <c r="M884" s="47"/>
    </row>
    <row r="885" spans="1:13">
      <c r="A885" s="6"/>
      <c r="M885" s="47"/>
    </row>
    <row r="886" spans="1:13">
      <c r="A886" s="6"/>
      <c r="M886" s="47"/>
    </row>
    <row r="887" spans="1:13">
      <c r="A887" s="6"/>
      <c r="M887" s="47"/>
    </row>
    <row r="888" spans="1:13">
      <c r="A888" s="6"/>
      <c r="M888" s="47"/>
    </row>
    <row r="889" spans="1:13">
      <c r="A889" s="6"/>
      <c r="M889" s="47"/>
    </row>
    <row r="890" spans="1:13">
      <c r="A890" s="6"/>
      <c r="M890" s="47"/>
    </row>
    <row r="891" spans="1:13">
      <c r="A891" s="6"/>
      <c r="M891" s="47"/>
    </row>
    <row r="892" spans="1:13">
      <c r="A892" s="6"/>
      <c r="M892" s="47"/>
    </row>
    <row r="893" spans="1:13">
      <c r="A893" s="6"/>
      <c r="M893" s="47"/>
    </row>
    <row r="894" spans="1:13">
      <c r="A894" s="6"/>
      <c r="M894" s="47"/>
    </row>
    <row r="895" spans="1:13">
      <c r="A895" s="6"/>
      <c r="M895" s="47"/>
    </row>
    <row r="896" spans="1:13">
      <c r="A896" s="6"/>
      <c r="M896" s="47"/>
    </row>
    <row r="897" spans="1:13">
      <c r="A897" s="6"/>
      <c r="M897" s="47"/>
    </row>
    <row r="898" spans="1:13">
      <c r="A898" s="6"/>
      <c r="M898" s="47"/>
    </row>
    <row r="899" spans="1:13">
      <c r="A899" s="6"/>
      <c r="M899" s="47"/>
    </row>
    <row r="900" spans="1:13">
      <c r="A900" s="6"/>
      <c r="M900" s="47"/>
    </row>
    <row r="901" spans="1:13">
      <c r="A901" s="6"/>
      <c r="M901" s="47"/>
    </row>
    <row r="902" spans="1:13">
      <c r="A902" s="6"/>
      <c r="M902" s="47"/>
    </row>
    <row r="903" spans="1:13">
      <c r="A903" s="6"/>
      <c r="M903" s="47"/>
    </row>
    <row r="904" spans="1:13">
      <c r="A904" s="6"/>
      <c r="M904" s="47"/>
    </row>
    <row r="905" spans="1:13">
      <c r="A905" s="6"/>
      <c r="M905" s="47"/>
    </row>
    <row r="906" spans="1:13">
      <c r="A906" s="6"/>
      <c r="M906" s="47"/>
    </row>
    <row r="907" spans="1:13">
      <c r="A907" s="6"/>
      <c r="M907" s="47"/>
    </row>
    <row r="908" spans="1:13">
      <c r="A908" s="6"/>
      <c r="M908" s="47"/>
    </row>
    <row r="909" spans="1:13">
      <c r="A909" s="6"/>
      <c r="M909" s="47"/>
    </row>
    <row r="910" spans="1:13">
      <c r="A910" s="6"/>
      <c r="M910" s="47"/>
    </row>
    <row r="911" spans="1:13">
      <c r="A911" s="6"/>
      <c r="M911" s="47"/>
    </row>
    <row r="912" spans="1:13">
      <c r="A912" s="6"/>
      <c r="M912" s="47"/>
    </row>
    <row r="913" spans="1:13">
      <c r="A913" s="6"/>
      <c r="M913" s="47"/>
    </row>
    <row r="914" spans="1:13">
      <c r="A914" s="6"/>
      <c r="M914" s="47"/>
    </row>
    <row r="915" spans="1:13">
      <c r="A915" s="6"/>
      <c r="M915" s="47"/>
    </row>
    <row r="916" spans="1:13">
      <c r="A916" s="6"/>
      <c r="M916" s="47"/>
    </row>
    <row r="917" spans="1:13">
      <c r="A917" s="6"/>
      <c r="M917" s="47"/>
    </row>
    <row r="918" spans="1:13">
      <c r="A918" s="6"/>
      <c r="M918" s="47"/>
    </row>
    <row r="919" spans="1:13">
      <c r="A919" s="6"/>
      <c r="M919" s="47"/>
    </row>
    <row r="920" spans="1:13">
      <c r="A920" s="6"/>
      <c r="M920" s="47"/>
    </row>
    <row r="921" spans="1:13">
      <c r="A921" s="6"/>
      <c r="M921" s="47"/>
    </row>
    <row r="922" spans="1:13">
      <c r="A922" s="6"/>
      <c r="M922" s="47"/>
    </row>
    <row r="923" spans="1:13">
      <c r="A923" s="6"/>
      <c r="M923" s="47"/>
    </row>
    <row r="924" spans="1:13">
      <c r="A924" s="6"/>
      <c r="M924" s="47"/>
    </row>
    <row r="925" spans="1:13">
      <c r="A925" s="6"/>
      <c r="M925" s="47"/>
    </row>
    <row r="926" spans="1:13">
      <c r="A926" s="6"/>
      <c r="M926" s="47"/>
    </row>
    <row r="927" spans="1:13">
      <c r="A927" s="6"/>
      <c r="M927" s="47"/>
    </row>
    <row r="928" spans="1:13">
      <c r="A928" s="6"/>
      <c r="M928" s="47"/>
    </row>
    <row r="929" spans="1:13">
      <c r="A929" s="6"/>
      <c r="M929" s="47"/>
    </row>
    <row r="930" spans="1:13">
      <c r="A930" s="6"/>
      <c r="M930" s="47"/>
    </row>
    <row r="931" spans="1:13">
      <c r="A931" s="6"/>
      <c r="M931" s="47"/>
    </row>
    <row r="932" spans="1:13">
      <c r="A932" s="6"/>
      <c r="M932" s="47"/>
    </row>
    <row r="933" spans="1:13">
      <c r="A933" s="6"/>
      <c r="M933" s="47"/>
    </row>
    <row r="934" spans="1:13">
      <c r="A934" s="6"/>
      <c r="M934" s="47"/>
    </row>
    <row r="935" spans="1:13">
      <c r="A935" s="6"/>
      <c r="M935" s="47"/>
    </row>
    <row r="936" spans="1:13">
      <c r="A936" s="6"/>
      <c r="M936" s="47"/>
    </row>
    <row r="937" spans="1:13">
      <c r="A937" s="6"/>
      <c r="M937" s="47"/>
    </row>
    <row r="938" spans="1:13">
      <c r="A938" s="6"/>
      <c r="M938" s="47"/>
    </row>
    <row r="939" spans="1:13">
      <c r="A939" s="6"/>
      <c r="M939" s="47"/>
    </row>
    <row r="940" spans="1:13">
      <c r="A940" s="6"/>
      <c r="M940" s="47"/>
    </row>
    <row r="941" spans="1:13">
      <c r="A941" s="6"/>
      <c r="M941" s="47"/>
    </row>
    <row r="942" spans="1:13">
      <c r="A942" s="6"/>
      <c r="M942" s="47"/>
    </row>
    <row r="943" spans="1:13">
      <c r="A943" s="6"/>
      <c r="M943" s="47"/>
    </row>
    <row r="944" spans="1:13">
      <c r="A944" s="6"/>
      <c r="M944" s="47"/>
    </row>
    <row r="945" spans="1:13">
      <c r="A945" s="6"/>
      <c r="M945" s="47"/>
    </row>
    <row r="946" spans="1:13">
      <c r="A946" s="6"/>
      <c r="M946" s="47"/>
    </row>
    <row r="947" spans="1:13">
      <c r="A947" s="6"/>
      <c r="M947" s="47"/>
    </row>
    <row r="948" spans="1:13">
      <c r="A948" s="6"/>
      <c r="M948" s="47"/>
    </row>
    <row r="949" spans="1:13">
      <c r="A949" s="6"/>
      <c r="M949" s="47"/>
    </row>
    <row r="950" spans="1:13">
      <c r="A950" s="6"/>
      <c r="M950" s="47"/>
    </row>
    <row r="951" spans="1:13">
      <c r="A951" s="6"/>
      <c r="M951" s="47"/>
    </row>
    <row r="952" spans="1:13">
      <c r="A952" s="6"/>
      <c r="M952" s="47"/>
    </row>
    <row r="953" spans="1:13">
      <c r="A953" s="6"/>
      <c r="M953" s="47"/>
    </row>
    <row r="954" spans="1:13">
      <c r="A954" s="6"/>
      <c r="M954" s="47"/>
    </row>
    <row r="955" spans="1:13">
      <c r="A955" s="6"/>
      <c r="M955" s="47"/>
    </row>
    <row r="956" spans="1:13">
      <c r="A956" s="6"/>
      <c r="M956" s="47"/>
    </row>
    <row r="957" spans="1:13">
      <c r="A957" s="6"/>
      <c r="M957" s="47"/>
    </row>
    <row r="958" spans="1:13">
      <c r="A958" s="6"/>
      <c r="M958" s="47"/>
    </row>
    <row r="959" spans="1:13">
      <c r="A959" s="6"/>
      <c r="M959" s="47"/>
    </row>
    <row r="960" spans="1:13">
      <c r="A960" s="6"/>
      <c r="M960" s="47"/>
    </row>
    <row r="961" spans="1:13">
      <c r="A961" s="6"/>
      <c r="M961" s="47"/>
    </row>
    <row r="962" spans="1:13">
      <c r="A962" s="6"/>
      <c r="M962" s="47"/>
    </row>
    <row r="963" spans="1:13">
      <c r="A963" s="6"/>
      <c r="M963" s="47"/>
    </row>
    <row r="964" spans="1:13">
      <c r="A964" s="6"/>
      <c r="M964" s="47"/>
    </row>
    <row r="965" spans="1:13">
      <c r="A965" s="6"/>
      <c r="M965" s="47"/>
    </row>
    <row r="966" spans="1:13">
      <c r="A966" s="6"/>
      <c r="M966" s="47"/>
    </row>
    <row r="967" spans="1:13">
      <c r="A967" s="6"/>
      <c r="M967" s="47"/>
    </row>
    <row r="968" spans="1:13">
      <c r="A968" s="6"/>
      <c r="M968" s="47"/>
    </row>
    <row r="969" spans="1:13">
      <c r="A969" s="6"/>
      <c r="M969" s="47"/>
    </row>
    <row r="970" spans="1:13">
      <c r="A970" s="6"/>
      <c r="M970" s="47"/>
    </row>
    <row r="971" spans="1:13">
      <c r="A971" s="6"/>
      <c r="M971" s="47"/>
    </row>
    <row r="972" spans="1:13">
      <c r="A972" s="6"/>
      <c r="M972" s="47"/>
    </row>
    <row r="973" spans="1:13">
      <c r="A973" s="6"/>
      <c r="M973" s="47"/>
    </row>
    <row r="974" spans="1:13">
      <c r="A974" s="6"/>
      <c r="M974" s="47"/>
    </row>
    <row r="975" spans="1:13">
      <c r="A975" s="6"/>
      <c r="M975" s="47"/>
    </row>
    <row r="976" spans="1:13">
      <c r="A976" s="6"/>
      <c r="M976" s="47"/>
    </row>
    <row r="977" spans="1:13">
      <c r="A977" s="6"/>
      <c r="M977" s="47"/>
    </row>
    <row r="978" spans="1:13">
      <c r="A978" s="6"/>
      <c r="M978" s="47"/>
    </row>
    <row r="979" spans="1:13">
      <c r="A979" s="6"/>
      <c r="M979" s="47"/>
    </row>
    <row r="980" spans="1:13">
      <c r="A980" s="6"/>
      <c r="M980" s="47"/>
    </row>
    <row r="981" spans="1:13">
      <c r="A981" s="6"/>
      <c r="M981" s="47"/>
    </row>
    <row r="982" spans="1:13">
      <c r="A982" s="6"/>
      <c r="M982" s="47"/>
    </row>
    <row r="983" spans="1:13">
      <c r="A983" s="6"/>
      <c r="M983" s="47"/>
    </row>
    <row r="984" spans="1:13">
      <c r="A984" s="6"/>
      <c r="M984" s="47"/>
    </row>
    <row r="985" spans="1:13">
      <c r="A985" s="6"/>
      <c r="M985" s="47"/>
    </row>
    <row r="986" spans="1:13">
      <c r="A986" s="6"/>
      <c r="M986" s="47"/>
    </row>
    <row r="987" spans="1:13">
      <c r="A987" s="6"/>
      <c r="M987" s="47"/>
    </row>
    <row r="988" spans="1:13">
      <c r="A988" s="6"/>
      <c r="M988" s="47"/>
    </row>
    <row r="989" spans="1:13">
      <c r="A989" s="6"/>
      <c r="M989" s="47"/>
    </row>
    <row r="990" spans="1:13">
      <c r="A990" s="6"/>
      <c r="M990" s="47"/>
    </row>
    <row r="991" spans="1:13">
      <c r="A991" s="6"/>
      <c r="M991" s="47"/>
    </row>
    <row r="992" spans="1:13">
      <c r="A992" s="6"/>
      <c r="M992" s="47"/>
    </row>
    <row r="993" spans="1:13">
      <c r="A993" s="6"/>
      <c r="M993" s="47"/>
    </row>
    <row r="994" spans="1:13">
      <c r="A994" s="6"/>
      <c r="M994" s="47"/>
    </row>
    <row r="995" spans="1:13">
      <c r="A995" s="6"/>
      <c r="M995" s="47"/>
    </row>
    <row r="996" spans="1:13">
      <c r="A996" s="6"/>
      <c r="M996" s="47"/>
    </row>
    <row r="997" spans="1:13">
      <c r="A997" s="6"/>
      <c r="M997" s="47"/>
    </row>
    <row r="998" spans="1:13">
      <c r="A998" s="6"/>
      <c r="M998" s="47"/>
    </row>
    <row r="999" spans="1:13">
      <c r="A999" s="6"/>
      <c r="M999" s="47"/>
    </row>
    <row r="1000" spans="1:13">
      <c r="A1000" s="6"/>
      <c r="M1000" s="47"/>
    </row>
    <row r="1001" spans="1:13">
      <c r="A1001" s="6"/>
      <c r="M1001" s="47"/>
    </row>
    <row r="1002" spans="1:13">
      <c r="A1002" s="6"/>
      <c r="M1002" s="47"/>
    </row>
    <row r="1003" spans="1:13">
      <c r="A1003" s="6"/>
      <c r="M1003" s="47"/>
    </row>
    <row r="1004" spans="1:13">
      <c r="A1004" s="6"/>
      <c r="M1004" s="47"/>
    </row>
    <row r="1005" spans="1:13">
      <c r="A1005" s="6"/>
      <c r="M1005" s="47"/>
    </row>
    <row r="1006" spans="1:13">
      <c r="A1006" s="6"/>
      <c r="M1006" s="47"/>
    </row>
    <row r="1007" spans="1:13">
      <c r="A1007" s="6"/>
      <c r="M1007" s="47"/>
    </row>
    <row r="1008" spans="1:13">
      <c r="A1008" s="6"/>
      <c r="M1008" s="47"/>
    </row>
    <row r="1009" spans="1:13">
      <c r="A1009" s="6"/>
      <c r="M1009" s="47"/>
    </row>
    <row r="1010" spans="1:13">
      <c r="A1010" s="6"/>
      <c r="M1010" s="47"/>
    </row>
    <row r="1011" spans="1:13">
      <c r="A1011" s="6"/>
      <c r="M1011" s="47"/>
    </row>
    <row r="1012" spans="1:13">
      <c r="A1012" s="6"/>
      <c r="M1012" s="47"/>
    </row>
    <row r="1013" spans="1:13">
      <c r="A1013" s="6"/>
      <c r="M1013" s="47"/>
    </row>
    <row r="1014" spans="1:13">
      <c r="A1014" s="6"/>
      <c r="M1014" s="47"/>
    </row>
    <row r="1015" spans="1:13">
      <c r="A1015" s="6"/>
      <c r="M1015" s="47"/>
    </row>
    <row r="1016" spans="1:13">
      <c r="A1016" s="6"/>
      <c r="M1016" s="47"/>
    </row>
    <row r="1017" spans="1:13">
      <c r="A1017" s="6"/>
      <c r="M1017" s="47"/>
    </row>
    <row r="1018" spans="1:13">
      <c r="A1018" s="6"/>
      <c r="M1018" s="47"/>
    </row>
    <row r="1019" spans="1:13">
      <c r="A1019" s="6"/>
      <c r="M1019" s="47"/>
    </row>
    <row r="1020" spans="1:13">
      <c r="A1020" s="6"/>
      <c r="M1020" s="47"/>
    </row>
    <row r="1021" spans="1:13">
      <c r="A1021" s="6"/>
      <c r="M1021" s="47"/>
    </row>
    <row r="1022" spans="1:13">
      <c r="A1022" s="6"/>
      <c r="M1022" s="47"/>
    </row>
    <row r="1023" spans="1:13">
      <c r="A1023" s="6"/>
      <c r="M1023" s="47"/>
    </row>
    <row r="1024" spans="1:13">
      <c r="A1024" s="6"/>
      <c r="M1024" s="47"/>
    </row>
    <row r="1025" spans="1:13">
      <c r="A1025" s="6"/>
      <c r="M1025" s="47"/>
    </row>
    <row r="1026" spans="1:13">
      <c r="A1026" s="6"/>
      <c r="M1026" s="47"/>
    </row>
    <row r="1027" spans="1:13">
      <c r="A1027" s="6"/>
      <c r="M1027" s="47"/>
    </row>
    <row r="1028" spans="1:13">
      <c r="A1028" s="6"/>
      <c r="M1028" s="47"/>
    </row>
    <row r="1029" spans="1:13">
      <c r="A1029" s="6"/>
      <c r="M1029" s="47"/>
    </row>
    <row r="1030" spans="1:13">
      <c r="A1030" s="6"/>
      <c r="M1030" s="47"/>
    </row>
    <row r="1031" spans="1:13">
      <c r="A1031" s="6"/>
      <c r="M1031" s="47"/>
    </row>
    <row r="1032" spans="1:13">
      <c r="A1032" s="6"/>
      <c r="M1032" s="47"/>
    </row>
    <row r="1033" spans="1:13">
      <c r="A1033" s="6"/>
      <c r="M1033" s="47"/>
    </row>
    <row r="1034" spans="1:13">
      <c r="A1034" s="6"/>
      <c r="M1034" s="47"/>
    </row>
    <row r="1035" spans="1:13">
      <c r="A1035" s="6"/>
      <c r="M1035" s="47"/>
    </row>
    <row r="1036" spans="1:13">
      <c r="A1036" s="6"/>
      <c r="M1036" s="47"/>
    </row>
    <row r="1037" spans="1:13">
      <c r="A1037" s="6"/>
      <c r="M1037" s="47"/>
    </row>
    <row r="1038" spans="1:13">
      <c r="A1038" s="6"/>
      <c r="M1038" s="47"/>
    </row>
    <row r="1039" spans="1:13">
      <c r="A1039" s="6"/>
      <c r="M1039" s="47"/>
    </row>
    <row r="1040" spans="1:13">
      <c r="A1040" s="6"/>
      <c r="M1040" s="47"/>
    </row>
    <row r="1041" spans="1:13">
      <c r="A1041" s="6"/>
      <c r="M1041" s="47"/>
    </row>
    <row r="1042" spans="1:13">
      <c r="A1042" s="6"/>
      <c r="M1042" s="47"/>
    </row>
    <row r="1043" spans="1:13">
      <c r="A1043" s="6"/>
      <c r="M1043" s="47"/>
    </row>
    <row r="1044" spans="1:13">
      <c r="A1044" s="6"/>
      <c r="M1044" s="47"/>
    </row>
    <row r="1045" spans="1:13">
      <c r="A1045" s="6"/>
      <c r="M1045" s="47"/>
    </row>
    <row r="1046" spans="1:13">
      <c r="A1046" s="6"/>
      <c r="M1046" s="47"/>
    </row>
    <row r="1047" spans="1:13">
      <c r="A1047" s="6"/>
      <c r="M1047" s="47"/>
    </row>
    <row r="1048" spans="1:13">
      <c r="A1048" s="6"/>
      <c r="M1048" s="47"/>
    </row>
    <row r="1049" spans="1:13">
      <c r="A1049" s="6"/>
      <c r="M1049" s="47"/>
    </row>
    <row r="1050" spans="1:13">
      <c r="A1050" s="6"/>
      <c r="M1050" s="47"/>
    </row>
    <row r="1051" spans="1:13">
      <c r="A1051" s="6"/>
      <c r="M1051" s="47"/>
    </row>
    <row r="1052" spans="1:13">
      <c r="A1052" s="6"/>
      <c r="M1052" s="47"/>
    </row>
    <row r="1053" spans="1:13">
      <c r="A1053" s="6"/>
      <c r="M1053" s="47"/>
    </row>
    <row r="1054" spans="1:13">
      <c r="A1054" s="6"/>
      <c r="M1054" s="47"/>
    </row>
    <row r="1055" spans="1:13">
      <c r="A1055" s="6"/>
      <c r="M1055" s="47"/>
    </row>
    <row r="1056" spans="1:13">
      <c r="A1056" s="6"/>
      <c r="M1056" s="47"/>
    </row>
    <row r="1057" spans="1:13">
      <c r="A1057" s="6"/>
      <c r="M1057" s="47"/>
    </row>
    <row r="1058" spans="1:13">
      <c r="A1058" s="6"/>
      <c r="M1058" s="47"/>
    </row>
    <row r="1059" spans="1:13">
      <c r="A1059" s="6"/>
      <c r="M1059" s="47"/>
    </row>
    <row r="1060" spans="1:13">
      <c r="A1060" s="6"/>
      <c r="M1060" s="47"/>
    </row>
    <row r="1061" spans="1:13">
      <c r="A1061" s="6"/>
      <c r="M1061" s="47"/>
    </row>
    <row r="1062" spans="1:13">
      <c r="A1062" s="6"/>
      <c r="M1062" s="47"/>
    </row>
    <row r="1063" spans="1:13">
      <c r="A1063" s="6"/>
      <c r="M1063" s="47"/>
    </row>
    <row r="1064" spans="1:13">
      <c r="A1064" s="6"/>
      <c r="M1064" s="47"/>
    </row>
    <row r="1065" spans="1:13">
      <c r="A1065" s="6"/>
      <c r="M1065" s="47"/>
    </row>
    <row r="1066" spans="1:13">
      <c r="A1066" s="6"/>
      <c r="M1066" s="47"/>
    </row>
    <row r="1067" spans="1:13">
      <c r="A1067" s="6"/>
      <c r="M1067" s="47"/>
    </row>
    <row r="1068" spans="1:13">
      <c r="A1068" s="6"/>
      <c r="M1068" s="47"/>
    </row>
    <row r="1069" spans="1:13">
      <c r="A1069" s="6"/>
      <c r="M1069" s="47"/>
    </row>
    <row r="1070" spans="1:13">
      <c r="A1070" s="6"/>
      <c r="M1070" s="47"/>
    </row>
    <row r="1071" spans="1:13">
      <c r="A1071" s="6"/>
      <c r="M1071" s="47"/>
    </row>
    <row r="1072" spans="1:13">
      <c r="A1072" s="6"/>
      <c r="M1072" s="47"/>
    </row>
    <row r="1073" spans="1:13">
      <c r="A1073" s="6"/>
      <c r="M1073" s="47"/>
    </row>
    <row r="1074" spans="1:13">
      <c r="A1074" s="6"/>
      <c r="M1074" s="47"/>
    </row>
    <row r="1075" spans="1:13">
      <c r="A1075" s="6"/>
      <c r="M1075" s="47"/>
    </row>
    <row r="1076" spans="1:13">
      <c r="A1076" s="6"/>
      <c r="M1076" s="47"/>
    </row>
    <row r="1077" spans="1:13">
      <c r="A1077" s="6"/>
      <c r="M1077" s="47"/>
    </row>
    <row r="1078" spans="1:13">
      <c r="A1078" s="6"/>
      <c r="M1078" s="47"/>
    </row>
    <row r="1079" spans="1:13">
      <c r="A1079" s="6"/>
      <c r="M1079" s="47"/>
    </row>
    <row r="1080" spans="1:13">
      <c r="A1080" s="6"/>
      <c r="M1080" s="47"/>
    </row>
    <row r="1081" spans="1:13">
      <c r="A1081" s="6"/>
      <c r="M1081" s="47"/>
    </row>
    <row r="1082" spans="1:13">
      <c r="A1082" s="6"/>
      <c r="M1082" s="47"/>
    </row>
    <row r="1083" spans="1:13">
      <c r="A1083" s="6"/>
      <c r="M1083" s="47"/>
    </row>
    <row r="1084" spans="1:13">
      <c r="A1084" s="6"/>
      <c r="M1084" s="47"/>
    </row>
    <row r="1085" spans="1:13">
      <c r="A1085" s="6"/>
      <c r="M1085" s="47"/>
    </row>
    <row r="1086" spans="1:13">
      <c r="A1086" s="6"/>
      <c r="M1086" s="47"/>
    </row>
    <row r="1087" spans="1:13">
      <c r="A1087" s="6"/>
      <c r="M1087" s="47"/>
    </row>
    <row r="1088" spans="1:13">
      <c r="A1088" s="6"/>
      <c r="M1088" s="47"/>
    </row>
    <row r="1089" spans="1:13">
      <c r="A1089" s="6"/>
      <c r="M1089" s="47"/>
    </row>
    <row r="1090" spans="1:13">
      <c r="A1090" s="6"/>
      <c r="M1090" s="47"/>
    </row>
    <row r="1091" spans="1:13">
      <c r="A1091" s="6"/>
      <c r="M1091" s="47"/>
    </row>
    <row r="1092" spans="1:13">
      <c r="A1092" s="6"/>
      <c r="M1092" s="47"/>
    </row>
    <row r="1093" spans="1:13">
      <c r="A1093" s="6"/>
      <c r="M1093" s="47"/>
    </row>
    <row r="1094" spans="1:13">
      <c r="A1094" s="6"/>
      <c r="M1094" s="47"/>
    </row>
    <row r="1095" spans="1:13">
      <c r="A1095" s="6"/>
      <c r="M1095" s="47"/>
    </row>
    <row r="1096" spans="1:13">
      <c r="A1096" s="6"/>
      <c r="M1096" s="47"/>
    </row>
    <row r="1097" spans="1:13">
      <c r="A1097" s="6"/>
      <c r="M1097" s="47"/>
    </row>
    <row r="1098" spans="1:13">
      <c r="A1098" s="6"/>
      <c r="M1098" s="47"/>
    </row>
    <row r="1099" spans="1:13">
      <c r="A1099" s="6"/>
      <c r="M1099" s="47"/>
    </row>
    <row r="1100" spans="1:13">
      <c r="A1100" s="6"/>
      <c r="M1100" s="47"/>
    </row>
    <row r="1101" spans="1:13">
      <c r="A1101" s="6"/>
      <c r="M1101" s="47"/>
    </row>
    <row r="1102" spans="1:13">
      <c r="A1102" s="6"/>
      <c r="M1102" s="47"/>
    </row>
    <row r="1103" spans="1:13">
      <c r="A1103" s="6"/>
      <c r="M1103" s="47"/>
    </row>
    <row r="1104" spans="1:13">
      <c r="A1104" s="6"/>
      <c r="M1104" s="47"/>
    </row>
    <row r="1105" spans="1:13">
      <c r="A1105" s="6"/>
      <c r="M1105" s="47"/>
    </row>
    <row r="1106" spans="1:13">
      <c r="A1106" s="6"/>
      <c r="M1106" s="47"/>
    </row>
    <row r="1107" spans="1:13">
      <c r="A1107" s="6"/>
      <c r="M1107" s="47"/>
    </row>
    <row r="1108" spans="1:13">
      <c r="A1108" s="6"/>
      <c r="M1108" s="47"/>
    </row>
    <row r="1109" spans="1:13">
      <c r="A1109" s="6"/>
      <c r="M1109" s="47"/>
    </row>
    <row r="1110" spans="1:13">
      <c r="A1110" s="6"/>
      <c r="M1110" s="47"/>
    </row>
    <row r="1111" spans="1:13">
      <c r="A1111" s="6"/>
      <c r="M1111" s="47"/>
    </row>
    <row r="1112" spans="1:13">
      <c r="A1112" s="6"/>
      <c r="M1112" s="47"/>
    </row>
    <row r="1113" spans="1:13">
      <c r="A1113" s="6"/>
      <c r="M1113" s="47"/>
    </row>
    <row r="1114" spans="1:13">
      <c r="A1114" s="6"/>
      <c r="M1114" s="47"/>
    </row>
    <row r="1115" spans="1:13">
      <c r="A1115" s="6"/>
      <c r="M1115" s="47"/>
    </row>
    <row r="1116" spans="1:13">
      <c r="A1116" s="6"/>
      <c r="M1116" s="47"/>
    </row>
    <row r="1117" spans="1:13">
      <c r="A1117" s="6"/>
      <c r="M1117" s="47"/>
    </row>
    <row r="1118" spans="1:13">
      <c r="A1118" s="6"/>
      <c r="M1118" s="47"/>
    </row>
    <row r="1119" spans="1:13">
      <c r="A1119" s="6"/>
      <c r="M1119" s="47"/>
    </row>
    <row r="1120" spans="1:13">
      <c r="A1120" s="6"/>
      <c r="M1120" s="47"/>
    </row>
    <row r="1121" spans="1:13">
      <c r="A1121" s="6"/>
      <c r="M1121" s="47"/>
    </row>
    <row r="1122" spans="1:13">
      <c r="A1122" s="6"/>
      <c r="M1122" s="47"/>
    </row>
    <row r="1123" spans="1:13">
      <c r="A1123" s="6"/>
      <c r="M1123" s="47"/>
    </row>
    <row r="1124" spans="1:13">
      <c r="A1124" s="6"/>
      <c r="M1124" s="47"/>
    </row>
    <row r="1125" spans="1:13">
      <c r="A1125" s="6"/>
      <c r="M1125" s="47"/>
    </row>
    <row r="1126" spans="1:13">
      <c r="A1126" s="6"/>
      <c r="M1126" s="47"/>
    </row>
    <row r="1127" spans="1:13">
      <c r="A1127" s="6"/>
      <c r="M1127" s="47"/>
    </row>
    <row r="1128" spans="1:13">
      <c r="A1128" s="6"/>
      <c r="M1128" s="47"/>
    </row>
    <row r="1129" spans="1:13">
      <c r="A1129" s="6"/>
      <c r="M1129" s="47"/>
    </row>
    <row r="1130" spans="1:13">
      <c r="A1130" s="6"/>
      <c r="M1130" s="47"/>
    </row>
    <row r="1131" spans="1:13">
      <c r="A1131" s="6"/>
      <c r="M1131" s="47"/>
    </row>
    <row r="1132" spans="1:13">
      <c r="A1132" s="6"/>
      <c r="M1132" s="47"/>
    </row>
    <row r="1133" spans="1:13">
      <c r="A1133" s="6"/>
      <c r="M1133" s="47"/>
    </row>
    <row r="1134" spans="1:13">
      <c r="A1134" s="6"/>
      <c r="M1134" s="47"/>
    </row>
    <row r="1135" spans="1:13">
      <c r="A1135" s="6"/>
      <c r="M1135" s="47"/>
    </row>
    <row r="1136" spans="1:13">
      <c r="A1136" s="6"/>
      <c r="M1136" s="47"/>
    </row>
    <row r="1137" spans="1:13">
      <c r="A1137" s="6"/>
      <c r="M1137" s="47"/>
    </row>
    <row r="1138" spans="1:13">
      <c r="A1138" s="6"/>
      <c r="M1138" s="47"/>
    </row>
    <row r="1139" spans="1:13">
      <c r="A1139" s="6"/>
      <c r="M1139" s="47"/>
    </row>
    <row r="1140" spans="1:13">
      <c r="A1140" s="6"/>
      <c r="M1140" s="47"/>
    </row>
    <row r="1141" spans="1:13">
      <c r="A1141" s="6"/>
      <c r="M1141" s="47"/>
    </row>
    <row r="1142" spans="1:13">
      <c r="A1142" s="6"/>
      <c r="M1142" s="47"/>
    </row>
    <row r="1143" spans="1:13">
      <c r="A1143" s="6"/>
      <c r="M1143" s="47"/>
    </row>
    <row r="1144" spans="1:13">
      <c r="A1144" s="6"/>
      <c r="M1144" s="47"/>
    </row>
    <row r="1145" spans="1:13">
      <c r="A1145" s="6"/>
      <c r="M1145" s="47"/>
    </row>
    <row r="1146" spans="1:13">
      <c r="A1146" s="6"/>
      <c r="M1146" s="47"/>
    </row>
    <row r="1147" spans="1:13">
      <c r="A1147" s="6"/>
      <c r="M1147" s="47"/>
    </row>
    <row r="1148" spans="1:13">
      <c r="A1148" s="6"/>
      <c r="M1148" s="47"/>
    </row>
    <row r="1149" spans="1:13">
      <c r="A1149" s="6"/>
      <c r="M1149" s="47"/>
    </row>
    <row r="1150" spans="1:13">
      <c r="A1150" s="6"/>
      <c r="M1150" s="47"/>
    </row>
    <row r="1151" spans="1:13">
      <c r="A1151" s="6"/>
      <c r="M1151" s="47"/>
    </row>
    <row r="1152" spans="1:13">
      <c r="A1152" s="6"/>
      <c r="M1152" s="47"/>
    </row>
    <row r="1153" spans="1:13">
      <c r="A1153" s="6"/>
      <c r="M1153" s="47"/>
    </row>
    <row r="1154" spans="1:13">
      <c r="A1154" s="6"/>
      <c r="M1154" s="47"/>
    </row>
    <row r="1155" spans="1:13">
      <c r="A1155" s="6"/>
      <c r="M1155" s="47"/>
    </row>
    <row r="1156" spans="1:13">
      <c r="A1156" s="6"/>
      <c r="M1156" s="47"/>
    </row>
    <row r="1157" spans="1:13">
      <c r="A1157" s="6"/>
      <c r="M1157" s="47"/>
    </row>
    <row r="1158" spans="1:13">
      <c r="A1158" s="6"/>
      <c r="M1158" s="47"/>
    </row>
    <row r="1159" spans="1:13">
      <c r="A1159" s="6"/>
      <c r="M1159" s="47"/>
    </row>
    <row r="1160" spans="1:13">
      <c r="A1160" s="6"/>
      <c r="M1160" s="47"/>
    </row>
    <row r="1161" spans="1:13">
      <c r="A1161" s="6"/>
      <c r="M1161" s="47"/>
    </row>
    <row r="1162" spans="1:13">
      <c r="A1162" s="6"/>
      <c r="M1162" s="47"/>
    </row>
    <row r="1163" spans="1:13">
      <c r="A1163" s="6"/>
      <c r="M1163" s="47"/>
    </row>
    <row r="1164" spans="1:13">
      <c r="A1164" s="6"/>
      <c r="M1164" s="47"/>
    </row>
    <row r="1165" spans="1:13">
      <c r="A1165" s="6"/>
      <c r="M1165" s="47"/>
    </row>
    <row r="1166" spans="1:13">
      <c r="A1166" s="6"/>
      <c r="M1166" s="47"/>
    </row>
    <row r="1167" spans="1:13">
      <c r="A1167" s="6"/>
      <c r="M1167" s="47"/>
    </row>
    <row r="1168" spans="1:13">
      <c r="A1168" s="6"/>
      <c r="M1168" s="47"/>
    </row>
    <row r="1169" spans="1:13">
      <c r="A1169" s="6"/>
      <c r="M1169" s="47"/>
    </row>
    <row r="1170" spans="1:13">
      <c r="A1170" s="6"/>
      <c r="M1170" s="47"/>
    </row>
    <row r="1171" spans="1:13">
      <c r="A1171" s="6"/>
      <c r="M1171" s="47"/>
    </row>
    <row r="1172" spans="1:13">
      <c r="A1172" s="6"/>
      <c r="M1172" s="47"/>
    </row>
    <row r="1173" spans="1:13">
      <c r="A1173" s="6"/>
      <c r="M1173" s="47"/>
    </row>
    <row r="1174" spans="1:13">
      <c r="A1174" s="6"/>
      <c r="M1174" s="47"/>
    </row>
    <row r="1175" spans="1:13">
      <c r="A1175" s="6"/>
      <c r="M1175" s="47"/>
    </row>
    <row r="1176" spans="1:13">
      <c r="A1176" s="6"/>
      <c r="M1176" s="47"/>
    </row>
    <row r="1177" spans="1:13">
      <c r="A1177" s="6"/>
      <c r="M1177" s="47"/>
    </row>
    <row r="1178" spans="1:13">
      <c r="A1178" s="6"/>
      <c r="M1178" s="47"/>
    </row>
    <row r="1179" spans="1:13">
      <c r="A1179" s="6"/>
      <c r="M1179" s="47"/>
    </row>
    <row r="1180" spans="1:13">
      <c r="A1180" s="6"/>
      <c r="M1180" s="47"/>
    </row>
    <row r="1181" spans="1:13">
      <c r="A1181" s="6"/>
      <c r="M1181" s="47"/>
    </row>
    <row r="1182" spans="1:13">
      <c r="A1182" s="6"/>
      <c r="M1182" s="47"/>
    </row>
    <row r="1183" spans="1:13">
      <c r="A1183" s="6"/>
      <c r="M1183" s="47"/>
    </row>
    <row r="1184" spans="1:13">
      <c r="A1184" s="6"/>
      <c r="M1184" s="47"/>
    </row>
    <row r="1185" spans="1:13">
      <c r="A1185" s="6"/>
      <c r="M1185" s="47"/>
    </row>
    <row r="1186" spans="1:13">
      <c r="A1186" s="6"/>
      <c r="M1186" s="47"/>
    </row>
    <row r="1187" spans="1:13">
      <c r="A1187" s="6"/>
      <c r="M1187" s="47"/>
    </row>
    <row r="1188" spans="1:13">
      <c r="A1188" s="6"/>
      <c r="M1188" s="47"/>
    </row>
    <row r="1189" spans="1:13">
      <c r="A1189" s="6"/>
      <c r="M1189" s="47"/>
    </row>
    <row r="1190" spans="1:13">
      <c r="A1190" s="6"/>
      <c r="M1190" s="47"/>
    </row>
    <row r="1191" spans="1:13">
      <c r="A1191" s="6"/>
      <c r="M1191" s="47"/>
    </row>
  </sheetData>
  <autoFilter ref="A1:A754" xr:uid="{85F3F8EA-78BC-B44E-8E60-1AE50B23FD11}">
    <sortState xmlns:xlrd2="http://schemas.microsoft.com/office/spreadsheetml/2017/richdata2" ref="A2:A754">
      <sortCondition ref="A1:A754"/>
    </sortState>
  </autoFilter>
  <sortState xmlns:xlrd2="http://schemas.microsoft.com/office/spreadsheetml/2017/richdata2" ref="B3:C14">
    <sortCondition ref="C3:C14"/>
  </sortState>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88DF3-B138-C74C-B6B5-BC187895DB49}">
  <sheetPr>
    <tabColor rgb="FF0070C0"/>
  </sheetPr>
  <dimension ref="A3:B16"/>
  <sheetViews>
    <sheetView workbookViewId="0">
      <selection activeCell="L32" sqref="L32"/>
    </sheetView>
  </sheetViews>
  <sheetFormatPr baseColWidth="10" defaultRowHeight="16"/>
  <cols>
    <col min="1" max="1" width="13" bestFit="1" customWidth="1"/>
    <col min="2" max="2" width="14.6640625" bestFit="1" customWidth="1"/>
  </cols>
  <sheetData>
    <row r="3" spans="1:2">
      <c r="A3" s="31" t="s">
        <v>3807</v>
      </c>
      <c r="B3" t="s">
        <v>3826</v>
      </c>
    </row>
    <row r="4" spans="1:2">
      <c r="A4" s="32" t="s">
        <v>61</v>
      </c>
      <c r="B4" s="29">
        <v>73</v>
      </c>
    </row>
    <row r="5" spans="1:2">
      <c r="A5" s="32" t="s">
        <v>71</v>
      </c>
      <c r="B5" s="29">
        <v>44</v>
      </c>
    </row>
    <row r="6" spans="1:2">
      <c r="A6" s="32" t="s">
        <v>47</v>
      </c>
      <c r="B6" s="29">
        <v>68</v>
      </c>
    </row>
    <row r="7" spans="1:2">
      <c r="A7" s="32" t="s">
        <v>292</v>
      </c>
      <c r="B7" s="29">
        <v>68</v>
      </c>
    </row>
    <row r="8" spans="1:2">
      <c r="A8" s="32" t="s">
        <v>82</v>
      </c>
      <c r="B8" s="29">
        <v>57</v>
      </c>
    </row>
    <row r="9" spans="1:2">
      <c r="A9" s="32" t="s">
        <v>90</v>
      </c>
      <c r="B9" s="29">
        <v>62</v>
      </c>
    </row>
    <row r="10" spans="1:2">
      <c r="A10" s="32" t="s">
        <v>112</v>
      </c>
      <c r="B10" s="29">
        <v>68</v>
      </c>
    </row>
    <row r="11" spans="1:2">
      <c r="A11" s="32" t="s">
        <v>214</v>
      </c>
      <c r="B11" s="29">
        <v>69</v>
      </c>
    </row>
    <row r="12" spans="1:2">
      <c r="A12" s="32" t="s">
        <v>324</v>
      </c>
      <c r="B12" s="29">
        <v>61</v>
      </c>
    </row>
    <row r="13" spans="1:2">
      <c r="A13" s="32" t="s">
        <v>124</v>
      </c>
      <c r="B13" s="29">
        <v>58</v>
      </c>
    </row>
    <row r="14" spans="1:2">
      <c r="A14" s="32" t="s">
        <v>95</v>
      </c>
      <c r="B14" s="29">
        <v>58</v>
      </c>
    </row>
    <row r="15" spans="1:2">
      <c r="A15" s="32" t="s">
        <v>178</v>
      </c>
      <c r="B15" s="29">
        <v>67</v>
      </c>
    </row>
    <row r="16" spans="1:2">
      <c r="A16" s="32" t="s">
        <v>3418</v>
      </c>
      <c r="B16" s="29">
        <v>753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B3" sqref="B3"/>
    </sheetView>
  </sheetViews>
  <sheetFormatPr baseColWidth="10" defaultRowHeight="16"/>
  <sheetData>
    <row r="1" spans="1:2">
      <c r="A1" t="s">
        <v>3415</v>
      </c>
    </row>
    <row r="2" spans="1:2">
      <c r="B2" t="s">
        <v>3416</v>
      </c>
    </row>
    <row r="3" spans="1:2">
      <c r="B3" t="s">
        <v>3417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zoomScale="120" zoomScaleNormal="120" workbookViewId="0">
      <selection activeCell="B2" sqref="B2"/>
    </sheetView>
  </sheetViews>
  <sheetFormatPr baseColWidth="10" defaultRowHeight="16"/>
  <cols>
    <col min="1" max="1" width="42.33203125" customWidth="1"/>
    <col min="2" max="2" width="12.33203125" customWidth="1"/>
  </cols>
  <sheetData>
    <row r="1" spans="1:8">
      <c r="A1" t="s">
        <v>3419</v>
      </c>
      <c r="B1">
        <v>753</v>
      </c>
    </row>
    <row r="2" spans="1:8">
      <c r="A2" t="s">
        <v>3421</v>
      </c>
      <c r="B2">
        <f>SUM(Working!L:L)</f>
        <v>620</v>
      </c>
    </row>
    <row r="3" spans="1:8">
      <c r="A3" t="s">
        <v>3420</v>
      </c>
      <c r="B3">
        <f>COUNTIF(Working!L:L,0)</f>
        <v>133</v>
      </c>
    </row>
    <row r="4" spans="1:8">
      <c r="B4" s="18">
        <f>B2/B1</f>
        <v>0.82337317397078358</v>
      </c>
    </row>
    <row r="7" spans="1:8">
      <c r="A7" t="s">
        <v>3425</v>
      </c>
      <c r="B7">
        <f>SUMIF(Working!R:R,"masters",Working!L:L)</f>
        <v>266</v>
      </c>
      <c r="D7">
        <f>B8+B13</f>
        <v>389</v>
      </c>
      <c r="E7" t="s">
        <v>3427</v>
      </c>
      <c r="G7">
        <v>389</v>
      </c>
      <c r="H7" s="17">
        <f>G8/G7</f>
        <v>0.13624678663239073</v>
      </c>
    </row>
    <row r="8" spans="1:8">
      <c r="A8" t="s">
        <v>77</v>
      </c>
      <c r="B8">
        <f>COUNTIF(Working!R:R,"masters")</f>
        <v>316</v>
      </c>
      <c r="D8">
        <v>53</v>
      </c>
      <c r="E8" t="s">
        <v>3428</v>
      </c>
      <c r="G8">
        <v>53</v>
      </c>
    </row>
    <row r="9" spans="1:8">
      <c r="A9" t="s">
        <v>3426</v>
      </c>
      <c r="B9">
        <f>B8-B7</f>
        <v>50</v>
      </c>
      <c r="D9" s="18"/>
    </row>
    <row r="10" spans="1:8">
      <c r="B10" s="17">
        <f>B9/B8</f>
        <v>0.15822784810126583</v>
      </c>
    </row>
    <row r="12" spans="1:8">
      <c r="A12" t="s">
        <v>3422</v>
      </c>
      <c r="B12">
        <f>SUMIF(Working!R:R,"phd",Working!L:L)</f>
        <v>70</v>
      </c>
    </row>
    <row r="13" spans="1:8">
      <c r="A13" t="s">
        <v>3423</v>
      </c>
      <c r="B13">
        <f>COUNTIF(Working!R:R,"phd")</f>
        <v>73</v>
      </c>
    </row>
    <row r="14" spans="1:8">
      <c r="A14" t="s">
        <v>3424</v>
      </c>
      <c r="B14">
        <f>B13-B12</f>
        <v>3</v>
      </c>
    </row>
    <row r="15" spans="1:8">
      <c r="B15" s="17">
        <f>B14/B13</f>
        <v>4.1095890410958902E-2</v>
      </c>
    </row>
    <row r="17" spans="1:3">
      <c r="B17" s="18"/>
    </row>
    <row r="18" spans="1:3">
      <c r="A18" t="s">
        <v>3777</v>
      </c>
      <c r="B18">
        <v>753</v>
      </c>
    </row>
    <row r="19" spans="1:3">
      <c r="A19" t="s">
        <v>26</v>
      </c>
      <c r="B19">
        <f>COUNTIF(Working!S:S,"BUSINESS ANALYST")</f>
        <v>17</v>
      </c>
      <c r="C19" s="18">
        <f>B19/B18</f>
        <v>2.2576361221779549E-2</v>
      </c>
    </row>
    <row r="20" spans="1:3">
      <c r="A20" t="s">
        <v>3778</v>
      </c>
      <c r="B20">
        <v>157</v>
      </c>
      <c r="C20">
        <f>B20/B18</f>
        <v>0.20849933598937584</v>
      </c>
    </row>
    <row r="21" spans="1:3">
      <c r="A21" t="s">
        <v>663</v>
      </c>
      <c r="B21">
        <v>235</v>
      </c>
      <c r="C21">
        <f>B21/B18</f>
        <v>0.31208499335989376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108A-B0D9-9F42-9F1F-353E882F35D7}">
  <sheetPr>
    <tabColor theme="1"/>
  </sheetPr>
  <dimension ref="A1:BE762"/>
  <sheetViews>
    <sheetView topLeftCell="K1" workbookViewId="0">
      <pane ySplit="1" topLeftCell="A240" activePane="bottomLeft" state="frozen"/>
      <selection activeCell="I1" sqref="I1"/>
      <selection pane="bottomLeft" activeCell="Q1" sqref="Q1"/>
    </sheetView>
  </sheetViews>
  <sheetFormatPr baseColWidth="10" defaultRowHeight="19"/>
  <cols>
    <col min="1" max="1" width="7.6640625" style="1" customWidth="1"/>
    <col min="2" max="2" width="15.5" style="1" customWidth="1"/>
    <col min="3" max="3" width="20.33203125" style="1" customWidth="1"/>
    <col min="4" max="9" width="20.33203125" style="4" customWidth="1"/>
    <col min="10" max="57" width="20.33203125" style="1" customWidth="1"/>
    <col min="58" max="256" width="10.83203125" style="1"/>
    <col min="257" max="257" width="7.6640625" style="1" customWidth="1"/>
    <col min="258" max="258" width="15.5" style="1" customWidth="1"/>
    <col min="259" max="313" width="20.33203125" style="1" customWidth="1"/>
    <col min="314" max="512" width="10.83203125" style="1"/>
    <col min="513" max="513" width="7.6640625" style="1" customWidth="1"/>
    <col min="514" max="514" width="15.5" style="1" customWidth="1"/>
    <col min="515" max="569" width="20.33203125" style="1" customWidth="1"/>
    <col min="570" max="768" width="10.83203125" style="1"/>
    <col min="769" max="769" width="7.6640625" style="1" customWidth="1"/>
    <col min="770" max="770" width="15.5" style="1" customWidth="1"/>
    <col min="771" max="825" width="20.33203125" style="1" customWidth="1"/>
    <col min="826" max="1024" width="10.83203125" style="1"/>
    <col min="1025" max="1025" width="7.6640625" style="1" customWidth="1"/>
    <col min="1026" max="1026" width="15.5" style="1" customWidth="1"/>
    <col min="1027" max="1081" width="20.33203125" style="1" customWidth="1"/>
    <col min="1082" max="1280" width="10.83203125" style="1"/>
    <col min="1281" max="1281" width="7.6640625" style="1" customWidth="1"/>
    <col min="1282" max="1282" width="15.5" style="1" customWidth="1"/>
    <col min="1283" max="1337" width="20.33203125" style="1" customWidth="1"/>
    <col min="1338" max="1536" width="10.83203125" style="1"/>
    <col min="1537" max="1537" width="7.6640625" style="1" customWidth="1"/>
    <col min="1538" max="1538" width="15.5" style="1" customWidth="1"/>
    <col min="1539" max="1593" width="20.33203125" style="1" customWidth="1"/>
    <col min="1594" max="1792" width="10.83203125" style="1"/>
    <col min="1793" max="1793" width="7.6640625" style="1" customWidth="1"/>
    <col min="1794" max="1794" width="15.5" style="1" customWidth="1"/>
    <col min="1795" max="1849" width="20.33203125" style="1" customWidth="1"/>
    <col min="1850" max="2048" width="10.83203125" style="1"/>
    <col min="2049" max="2049" width="7.6640625" style="1" customWidth="1"/>
    <col min="2050" max="2050" width="15.5" style="1" customWidth="1"/>
    <col min="2051" max="2105" width="20.33203125" style="1" customWidth="1"/>
    <col min="2106" max="2304" width="10.83203125" style="1"/>
    <col min="2305" max="2305" width="7.6640625" style="1" customWidth="1"/>
    <col min="2306" max="2306" width="15.5" style="1" customWidth="1"/>
    <col min="2307" max="2361" width="20.33203125" style="1" customWidth="1"/>
    <col min="2362" max="2560" width="10.83203125" style="1"/>
    <col min="2561" max="2561" width="7.6640625" style="1" customWidth="1"/>
    <col min="2562" max="2562" width="15.5" style="1" customWidth="1"/>
    <col min="2563" max="2617" width="20.33203125" style="1" customWidth="1"/>
    <col min="2618" max="2816" width="10.83203125" style="1"/>
    <col min="2817" max="2817" width="7.6640625" style="1" customWidth="1"/>
    <col min="2818" max="2818" width="15.5" style="1" customWidth="1"/>
    <col min="2819" max="2873" width="20.33203125" style="1" customWidth="1"/>
    <col min="2874" max="3072" width="10.83203125" style="1"/>
    <col min="3073" max="3073" width="7.6640625" style="1" customWidth="1"/>
    <col min="3074" max="3074" width="15.5" style="1" customWidth="1"/>
    <col min="3075" max="3129" width="20.33203125" style="1" customWidth="1"/>
    <col min="3130" max="3328" width="10.83203125" style="1"/>
    <col min="3329" max="3329" width="7.6640625" style="1" customWidth="1"/>
    <col min="3330" max="3330" width="15.5" style="1" customWidth="1"/>
    <col min="3331" max="3385" width="20.33203125" style="1" customWidth="1"/>
    <col min="3386" max="3584" width="10.83203125" style="1"/>
    <col min="3585" max="3585" width="7.6640625" style="1" customWidth="1"/>
    <col min="3586" max="3586" width="15.5" style="1" customWidth="1"/>
    <col min="3587" max="3641" width="20.33203125" style="1" customWidth="1"/>
    <col min="3642" max="3840" width="10.83203125" style="1"/>
    <col min="3841" max="3841" width="7.6640625" style="1" customWidth="1"/>
    <col min="3842" max="3842" width="15.5" style="1" customWidth="1"/>
    <col min="3843" max="3897" width="20.33203125" style="1" customWidth="1"/>
    <col min="3898" max="4096" width="10.83203125" style="1"/>
    <col min="4097" max="4097" width="7.6640625" style="1" customWidth="1"/>
    <col min="4098" max="4098" width="15.5" style="1" customWidth="1"/>
    <col min="4099" max="4153" width="20.33203125" style="1" customWidth="1"/>
    <col min="4154" max="4352" width="10.83203125" style="1"/>
    <col min="4353" max="4353" width="7.6640625" style="1" customWidth="1"/>
    <col min="4354" max="4354" width="15.5" style="1" customWidth="1"/>
    <col min="4355" max="4409" width="20.33203125" style="1" customWidth="1"/>
    <col min="4410" max="4608" width="10.83203125" style="1"/>
    <col min="4609" max="4609" width="7.6640625" style="1" customWidth="1"/>
    <col min="4610" max="4610" width="15.5" style="1" customWidth="1"/>
    <col min="4611" max="4665" width="20.33203125" style="1" customWidth="1"/>
    <col min="4666" max="4864" width="10.83203125" style="1"/>
    <col min="4865" max="4865" width="7.6640625" style="1" customWidth="1"/>
    <col min="4866" max="4866" width="15.5" style="1" customWidth="1"/>
    <col min="4867" max="4921" width="20.33203125" style="1" customWidth="1"/>
    <col min="4922" max="5120" width="10.83203125" style="1"/>
    <col min="5121" max="5121" width="7.6640625" style="1" customWidth="1"/>
    <col min="5122" max="5122" width="15.5" style="1" customWidth="1"/>
    <col min="5123" max="5177" width="20.33203125" style="1" customWidth="1"/>
    <col min="5178" max="5376" width="10.83203125" style="1"/>
    <col min="5377" max="5377" width="7.6640625" style="1" customWidth="1"/>
    <col min="5378" max="5378" width="15.5" style="1" customWidth="1"/>
    <col min="5379" max="5433" width="20.33203125" style="1" customWidth="1"/>
    <col min="5434" max="5632" width="10.83203125" style="1"/>
    <col min="5633" max="5633" width="7.6640625" style="1" customWidth="1"/>
    <col min="5634" max="5634" width="15.5" style="1" customWidth="1"/>
    <col min="5635" max="5689" width="20.33203125" style="1" customWidth="1"/>
    <col min="5690" max="5888" width="10.83203125" style="1"/>
    <col min="5889" max="5889" width="7.6640625" style="1" customWidth="1"/>
    <col min="5890" max="5890" width="15.5" style="1" customWidth="1"/>
    <col min="5891" max="5945" width="20.33203125" style="1" customWidth="1"/>
    <col min="5946" max="6144" width="10.83203125" style="1"/>
    <col min="6145" max="6145" width="7.6640625" style="1" customWidth="1"/>
    <col min="6146" max="6146" width="15.5" style="1" customWidth="1"/>
    <col min="6147" max="6201" width="20.33203125" style="1" customWidth="1"/>
    <col min="6202" max="6400" width="10.83203125" style="1"/>
    <col min="6401" max="6401" width="7.6640625" style="1" customWidth="1"/>
    <col min="6402" max="6402" width="15.5" style="1" customWidth="1"/>
    <col min="6403" max="6457" width="20.33203125" style="1" customWidth="1"/>
    <col min="6458" max="6656" width="10.83203125" style="1"/>
    <col min="6657" max="6657" width="7.6640625" style="1" customWidth="1"/>
    <col min="6658" max="6658" width="15.5" style="1" customWidth="1"/>
    <col min="6659" max="6713" width="20.33203125" style="1" customWidth="1"/>
    <col min="6714" max="6912" width="10.83203125" style="1"/>
    <col min="6913" max="6913" width="7.6640625" style="1" customWidth="1"/>
    <col min="6914" max="6914" width="15.5" style="1" customWidth="1"/>
    <col min="6915" max="6969" width="20.33203125" style="1" customWidth="1"/>
    <col min="6970" max="7168" width="10.83203125" style="1"/>
    <col min="7169" max="7169" width="7.6640625" style="1" customWidth="1"/>
    <col min="7170" max="7170" width="15.5" style="1" customWidth="1"/>
    <col min="7171" max="7225" width="20.33203125" style="1" customWidth="1"/>
    <col min="7226" max="7424" width="10.83203125" style="1"/>
    <col min="7425" max="7425" width="7.6640625" style="1" customWidth="1"/>
    <col min="7426" max="7426" width="15.5" style="1" customWidth="1"/>
    <col min="7427" max="7481" width="20.33203125" style="1" customWidth="1"/>
    <col min="7482" max="7680" width="10.83203125" style="1"/>
    <col min="7681" max="7681" width="7.6640625" style="1" customWidth="1"/>
    <col min="7682" max="7682" width="15.5" style="1" customWidth="1"/>
    <col min="7683" max="7737" width="20.33203125" style="1" customWidth="1"/>
    <col min="7738" max="7936" width="10.83203125" style="1"/>
    <col min="7937" max="7937" width="7.6640625" style="1" customWidth="1"/>
    <col min="7938" max="7938" width="15.5" style="1" customWidth="1"/>
    <col min="7939" max="7993" width="20.33203125" style="1" customWidth="1"/>
    <col min="7994" max="8192" width="10.83203125" style="1"/>
    <col min="8193" max="8193" width="7.6640625" style="1" customWidth="1"/>
    <col min="8194" max="8194" width="15.5" style="1" customWidth="1"/>
    <col min="8195" max="8249" width="20.33203125" style="1" customWidth="1"/>
    <col min="8250" max="8448" width="10.83203125" style="1"/>
    <col min="8449" max="8449" width="7.6640625" style="1" customWidth="1"/>
    <col min="8450" max="8450" width="15.5" style="1" customWidth="1"/>
    <col min="8451" max="8505" width="20.33203125" style="1" customWidth="1"/>
    <col min="8506" max="8704" width="10.83203125" style="1"/>
    <col min="8705" max="8705" width="7.6640625" style="1" customWidth="1"/>
    <col min="8706" max="8706" width="15.5" style="1" customWidth="1"/>
    <col min="8707" max="8761" width="20.33203125" style="1" customWidth="1"/>
    <col min="8762" max="8960" width="10.83203125" style="1"/>
    <col min="8961" max="8961" width="7.6640625" style="1" customWidth="1"/>
    <col min="8962" max="8962" width="15.5" style="1" customWidth="1"/>
    <col min="8963" max="9017" width="20.33203125" style="1" customWidth="1"/>
    <col min="9018" max="9216" width="10.83203125" style="1"/>
    <col min="9217" max="9217" width="7.6640625" style="1" customWidth="1"/>
    <col min="9218" max="9218" width="15.5" style="1" customWidth="1"/>
    <col min="9219" max="9273" width="20.33203125" style="1" customWidth="1"/>
    <col min="9274" max="9472" width="10.83203125" style="1"/>
    <col min="9473" max="9473" width="7.6640625" style="1" customWidth="1"/>
    <col min="9474" max="9474" width="15.5" style="1" customWidth="1"/>
    <col min="9475" max="9529" width="20.33203125" style="1" customWidth="1"/>
    <col min="9530" max="9728" width="10.83203125" style="1"/>
    <col min="9729" max="9729" width="7.6640625" style="1" customWidth="1"/>
    <col min="9730" max="9730" width="15.5" style="1" customWidth="1"/>
    <col min="9731" max="9785" width="20.33203125" style="1" customWidth="1"/>
    <col min="9786" max="9984" width="10.83203125" style="1"/>
    <col min="9985" max="9985" width="7.6640625" style="1" customWidth="1"/>
    <col min="9986" max="9986" width="15.5" style="1" customWidth="1"/>
    <col min="9987" max="10041" width="20.33203125" style="1" customWidth="1"/>
    <col min="10042" max="10240" width="10.83203125" style="1"/>
    <col min="10241" max="10241" width="7.6640625" style="1" customWidth="1"/>
    <col min="10242" max="10242" width="15.5" style="1" customWidth="1"/>
    <col min="10243" max="10297" width="20.33203125" style="1" customWidth="1"/>
    <col min="10298" max="10496" width="10.83203125" style="1"/>
    <col min="10497" max="10497" width="7.6640625" style="1" customWidth="1"/>
    <col min="10498" max="10498" width="15.5" style="1" customWidth="1"/>
    <col min="10499" max="10553" width="20.33203125" style="1" customWidth="1"/>
    <col min="10554" max="10752" width="10.83203125" style="1"/>
    <col min="10753" max="10753" width="7.6640625" style="1" customWidth="1"/>
    <col min="10754" max="10754" width="15.5" style="1" customWidth="1"/>
    <col min="10755" max="10809" width="20.33203125" style="1" customWidth="1"/>
    <col min="10810" max="11008" width="10.83203125" style="1"/>
    <col min="11009" max="11009" width="7.6640625" style="1" customWidth="1"/>
    <col min="11010" max="11010" width="15.5" style="1" customWidth="1"/>
    <col min="11011" max="11065" width="20.33203125" style="1" customWidth="1"/>
    <col min="11066" max="11264" width="10.83203125" style="1"/>
    <col min="11265" max="11265" width="7.6640625" style="1" customWidth="1"/>
    <col min="11266" max="11266" width="15.5" style="1" customWidth="1"/>
    <col min="11267" max="11321" width="20.33203125" style="1" customWidth="1"/>
    <col min="11322" max="11520" width="10.83203125" style="1"/>
    <col min="11521" max="11521" width="7.6640625" style="1" customWidth="1"/>
    <col min="11522" max="11522" width="15.5" style="1" customWidth="1"/>
    <col min="11523" max="11577" width="20.33203125" style="1" customWidth="1"/>
    <col min="11578" max="11776" width="10.83203125" style="1"/>
    <col min="11777" max="11777" width="7.6640625" style="1" customWidth="1"/>
    <col min="11778" max="11778" width="15.5" style="1" customWidth="1"/>
    <col min="11779" max="11833" width="20.33203125" style="1" customWidth="1"/>
    <col min="11834" max="12032" width="10.83203125" style="1"/>
    <col min="12033" max="12033" width="7.6640625" style="1" customWidth="1"/>
    <col min="12034" max="12034" width="15.5" style="1" customWidth="1"/>
    <col min="12035" max="12089" width="20.33203125" style="1" customWidth="1"/>
    <col min="12090" max="12288" width="10.83203125" style="1"/>
    <col min="12289" max="12289" width="7.6640625" style="1" customWidth="1"/>
    <col min="12290" max="12290" width="15.5" style="1" customWidth="1"/>
    <col min="12291" max="12345" width="20.33203125" style="1" customWidth="1"/>
    <col min="12346" max="12544" width="10.83203125" style="1"/>
    <col min="12545" max="12545" width="7.6640625" style="1" customWidth="1"/>
    <col min="12546" max="12546" width="15.5" style="1" customWidth="1"/>
    <col min="12547" max="12601" width="20.33203125" style="1" customWidth="1"/>
    <col min="12602" max="12800" width="10.83203125" style="1"/>
    <col min="12801" max="12801" width="7.6640625" style="1" customWidth="1"/>
    <col min="12802" max="12802" width="15.5" style="1" customWidth="1"/>
    <col min="12803" max="12857" width="20.33203125" style="1" customWidth="1"/>
    <col min="12858" max="13056" width="10.83203125" style="1"/>
    <col min="13057" max="13057" width="7.6640625" style="1" customWidth="1"/>
    <col min="13058" max="13058" width="15.5" style="1" customWidth="1"/>
    <col min="13059" max="13113" width="20.33203125" style="1" customWidth="1"/>
    <col min="13114" max="13312" width="10.83203125" style="1"/>
    <col min="13313" max="13313" width="7.6640625" style="1" customWidth="1"/>
    <col min="13314" max="13314" width="15.5" style="1" customWidth="1"/>
    <col min="13315" max="13369" width="20.33203125" style="1" customWidth="1"/>
    <col min="13370" max="13568" width="10.83203125" style="1"/>
    <col min="13569" max="13569" width="7.6640625" style="1" customWidth="1"/>
    <col min="13570" max="13570" width="15.5" style="1" customWidth="1"/>
    <col min="13571" max="13625" width="20.33203125" style="1" customWidth="1"/>
    <col min="13626" max="13824" width="10.83203125" style="1"/>
    <col min="13825" max="13825" width="7.6640625" style="1" customWidth="1"/>
    <col min="13826" max="13826" width="15.5" style="1" customWidth="1"/>
    <col min="13827" max="13881" width="20.33203125" style="1" customWidth="1"/>
    <col min="13882" max="14080" width="10.83203125" style="1"/>
    <col min="14081" max="14081" width="7.6640625" style="1" customWidth="1"/>
    <col min="14082" max="14082" width="15.5" style="1" customWidth="1"/>
    <col min="14083" max="14137" width="20.33203125" style="1" customWidth="1"/>
    <col min="14138" max="14336" width="10.83203125" style="1"/>
    <col min="14337" max="14337" width="7.6640625" style="1" customWidth="1"/>
    <col min="14338" max="14338" width="15.5" style="1" customWidth="1"/>
    <col min="14339" max="14393" width="20.33203125" style="1" customWidth="1"/>
    <col min="14394" max="14592" width="10.83203125" style="1"/>
    <col min="14593" max="14593" width="7.6640625" style="1" customWidth="1"/>
    <col min="14594" max="14594" width="15.5" style="1" customWidth="1"/>
    <col min="14595" max="14649" width="20.33203125" style="1" customWidth="1"/>
    <col min="14650" max="14848" width="10.83203125" style="1"/>
    <col min="14849" max="14849" width="7.6640625" style="1" customWidth="1"/>
    <col min="14850" max="14850" width="15.5" style="1" customWidth="1"/>
    <col min="14851" max="14905" width="20.33203125" style="1" customWidth="1"/>
    <col min="14906" max="15104" width="10.83203125" style="1"/>
    <col min="15105" max="15105" width="7.6640625" style="1" customWidth="1"/>
    <col min="15106" max="15106" width="15.5" style="1" customWidth="1"/>
    <col min="15107" max="15161" width="20.33203125" style="1" customWidth="1"/>
    <col min="15162" max="15360" width="10.83203125" style="1"/>
    <col min="15361" max="15361" width="7.6640625" style="1" customWidth="1"/>
    <col min="15362" max="15362" width="15.5" style="1" customWidth="1"/>
    <col min="15363" max="15417" width="20.33203125" style="1" customWidth="1"/>
    <col min="15418" max="15616" width="10.83203125" style="1"/>
    <col min="15617" max="15617" width="7.6640625" style="1" customWidth="1"/>
    <col min="15618" max="15618" width="15.5" style="1" customWidth="1"/>
    <col min="15619" max="15673" width="20.33203125" style="1" customWidth="1"/>
    <col min="15674" max="15872" width="10.83203125" style="1"/>
    <col min="15873" max="15873" width="7.6640625" style="1" customWidth="1"/>
    <col min="15874" max="15874" width="15.5" style="1" customWidth="1"/>
    <col min="15875" max="15929" width="20.33203125" style="1" customWidth="1"/>
    <col min="15930" max="16128" width="10.83203125" style="1"/>
    <col min="16129" max="16129" width="7.6640625" style="1" customWidth="1"/>
    <col min="16130" max="16130" width="15.5" style="1" customWidth="1"/>
    <col min="16131" max="16185" width="20.33203125" style="1" customWidth="1"/>
    <col min="16186" max="16384" width="10.83203125" style="1"/>
  </cols>
  <sheetData>
    <row r="1" spans="1:57" s="7" customFormat="1" ht="119" customHeight="1">
      <c r="A1" s="7" t="s">
        <v>3375</v>
      </c>
      <c r="B1" s="7" t="s">
        <v>3380</v>
      </c>
      <c r="C1" s="7" t="s">
        <v>3381</v>
      </c>
      <c r="D1" s="8" t="s">
        <v>0</v>
      </c>
      <c r="E1" s="8" t="s">
        <v>1</v>
      </c>
      <c r="F1" s="8" t="s">
        <v>2</v>
      </c>
      <c r="G1" s="8" t="s">
        <v>3</v>
      </c>
      <c r="H1" s="8" t="s">
        <v>4</v>
      </c>
      <c r="I1" s="8" t="s">
        <v>5</v>
      </c>
      <c r="J1" s="7" t="s">
        <v>3382</v>
      </c>
      <c r="L1" s="7" t="s">
        <v>3383</v>
      </c>
      <c r="M1" s="7" t="s">
        <v>6</v>
      </c>
      <c r="N1" s="9" t="s">
        <v>3384</v>
      </c>
      <c r="O1" s="7" t="s">
        <v>7</v>
      </c>
      <c r="P1" s="7" t="s">
        <v>8</v>
      </c>
      <c r="Q1" s="7" t="s">
        <v>9</v>
      </c>
      <c r="R1" s="7" t="s">
        <v>10</v>
      </c>
      <c r="S1" s="7" t="s">
        <v>11</v>
      </c>
      <c r="T1" s="7" t="s">
        <v>12</v>
      </c>
      <c r="U1" s="7" t="s">
        <v>13</v>
      </c>
      <c r="V1" s="7" t="s">
        <v>14</v>
      </c>
      <c r="W1" s="7" t="s">
        <v>15</v>
      </c>
      <c r="X1" s="7" t="s">
        <v>16</v>
      </c>
      <c r="Y1" s="7" t="s">
        <v>17</v>
      </c>
      <c r="Z1" s="7" t="s">
        <v>18</v>
      </c>
      <c r="AA1" s="7" t="s">
        <v>19</v>
      </c>
      <c r="AB1" s="7" t="s">
        <v>20</v>
      </c>
      <c r="AC1" s="7" t="s">
        <v>21</v>
      </c>
      <c r="AD1" s="7" t="s">
        <v>22</v>
      </c>
      <c r="AE1" s="7" t="s">
        <v>23</v>
      </c>
      <c r="AF1" s="7" t="s">
        <v>24</v>
      </c>
      <c r="AG1" s="7" t="s">
        <v>25</v>
      </c>
      <c r="AH1" s="7" t="s">
        <v>26</v>
      </c>
      <c r="AI1" s="7" t="s">
        <v>27</v>
      </c>
      <c r="AJ1" s="7" t="s">
        <v>28</v>
      </c>
      <c r="AK1" s="7" t="s">
        <v>29</v>
      </c>
      <c r="AL1" s="7" t="s">
        <v>30</v>
      </c>
      <c r="AM1" s="7" t="s">
        <v>31</v>
      </c>
      <c r="AN1" s="7" t="s">
        <v>32</v>
      </c>
      <c r="AO1" s="7" t="s">
        <v>33</v>
      </c>
      <c r="AP1" s="7" t="s">
        <v>34</v>
      </c>
      <c r="AQ1" s="7" t="s">
        <v>35</v>
      </c>
      <c r="AR1" s="7" t="s">
        <v>36</v>
      </c>
      <c r="AS1" s="7" t="s">
        <v>3385</v>
      </c>
      <c r="AT1" s="7" t="s">
        <v>3386</v>
      </c>
      <c r="AU1" s="7" t="s">
        <v>37</v>
      </c>
      <c r="AV1" s="7" t="s">
        <v>3387</v>
      </c>
      <c r="AW1" s="7" t="s">
        <v>38</v>
      </c>
      <c r="AX1" s="7" t="s">
        <v>39</v>
      </c>
      <c r="AY1" s="7" t="s">
        <v>40</v>
      </c>
      <c r="AZ1" s="7" t="s">
        <v>41</v>
      </c>
      <c r="BA1" s="7" t="s">
        <v>42</v>
      </c>
      <c r="BB1" s="7" t="s">
        <v>43</v>
      </c>
      <c r="BC1" s="7" t="s">
        <v>44</v>
      </c>
      <c r="BD1" s="7" t="s">
        <v>45</v>
      </c>
      <c r="BE1" s="7" t="s">
        <v>46</v>
      </c>
    </row>
    <row r="2" spans="1:57" ht="24" customHeight="1">
      <c r="A2" s="1">
        <v>3</v>
      </c>
      <c r="B2" s="1">
        <v>3</v>
      </c>
      <c r="C2" s="1">
        <v>3</v>
      </c>
      <c r="H2" s="4" t="s">
        <v>4</v>
      </c>
      <c r="J2" s="14">
        <v>29812</v>
      </c>
      <c r="K2" s="14"/>
      <c r="L2" s="14"/>
      <c r="M2" s="1">
        <v>7</v>
      </c>
      <c r="N2" s="1">
        <v>30</v>
      </c>
      <c r="O2" s="1">
        <v>5</v>
      </c>
      <c r="P2" s="1">
        <v>10</v>
      </c>
      <c r="Q2" s="1" t="s">
        <v>82</v>
      </c>
      <c r="R2" s="1">
        <v>1</v>
      </c>
      <c r="S2" s="1" t="s">
        <v>62</v>
      </c>
      <c r="U2" s="1" t="s">
        <v>3389</v>
      </c>
      <c r="W2" s="1">
        <v>1</v>
      </c>
      <c r="X2" s="1" t="s">
        <v>83</v>
      </c>
      <c r="Z2" s="1" t="s">
        <v>84</v>
      </c>
      <c r="AB2" s="1" t="s">
        <v>85</v>
      </c>
      <c r="AD2" s="1">
        <v>10</v>
      </c>
      <c r="AE2" s="1" t="s">
        <v>86</v>
      </c>
      <c r="AF2" s="1" t="s">
        <v>65</v>
      </c>
      <c r="AI2" s="1" t="s">
        <v>27</v>
      </c>
      <c r="AJ2" s="1" t="s">
        <v>28</v>
      </c>
      <c r="AQ2" s="1" t="s">
        <v>54</v>
      </c>
      <c r="AS2" s="1">
        <v>5</v>
      </c>
      <c r="AU2" s="1">
        <v>6</v>
      </c>
      <c r="AW2" s="1">
        <v>7</v>
      </c>
      <c r="AX2" s="1" t="s">
        <v>87</v>
      </c>
      <c r="AY2" s="1" t="s">
        <v>68</v>
      </c>
      <c r="BA2" s="1">
        <v>10</v>
      </c>
      <c r="BB2" s="1" t="s">
        <v>88</v>
      </c>
      <c r="BC2" s="1" t="s">
        <v>89</v>
      </c>
    </row>
    <row r="3" spans="1:57" ht="24" customHeight="1">
      <c r="A3" s="1">
        <v>15</v>
      </c>
      <c r="B3" s="1">
        <v>15</v>
      </c>
      <c r="C3" s="1">
        <v>15</v>
      </c>
      <c r="D3" s="4" t="s">
        <v>0</v>
      </c>
      <c r="E3" s="4" t="s">
        <v>1</v>
      </c>
      <c r="H3" s="4" t="s">
        <v>4</v>
      </c>
      <c r="J3" s="14">
        <v>29872</v>
      </c>
      <c r="K3" s="14"/>
      <c r="L3" s="14"/>
      <c r="M3" s="1">
        <v>8</v>
      </c>
      <c r="N3" s="1">
        <v>50</v>
      </c>
      <c r="O3" s="1">
        <v>9</v>
      </c>
      <c r="P3" s="1">
        <v>15</v>
      </c>
      <c r="Q3" s="1" t="s">
        <v>112</v>
      </c>
      <c r="R3" s="1">
        <v>1</v>
      </c>
      <c r="S3" s="1" t="s">
        <v>48</v>
      </c>
      <c r="U3" s="1" t="s">
        <v>3388</v>
      </c>
      <c r="W3" s="1">
        <v>1</v>
      </c>
      <c r="X3" s="1" t="s">
        <v>132</v>
      </c>
      <c r="Z3" s="1" t="s">
        <v>74</v>
      </c>
      <c r="AB3" s="1" t="s">
        <v>85</v>
      </c>
      <c r="AD3" s="1">
        <v>3</v>
      </c>
      <c r="AE3" s="1" t="s">
        <v>154</v>
      </c>
      <c r="AF3" s="1" t="s">
        <v>77</v>
      </c>
      <c r="AI3" s="1" t="s">
        <v>27</v>
      </c>
      <c r="AJ3" s="1" t="s">
        <v>28</v>
      </c>
      <c r="AQ3" s="1" t="s">
        <v>66</v>
      </c>
      <c r="AS3" s="1">
        <v>6</v>
      </c>
      <c r="AU3" s="1">
        <v>6</v>
      </c>
      <c r="AW3" s="1">
        <v>16</v>
      </c>
      <c r="AX3" s="1" t="s">
        <v>155</v>
      </c>
      <c r="AY3" s="1" t="s">
        <v>68</v>
      </c>
      <c r="BA3" s="1">
        <v>10</v>
      </c>
      <c r="BB3" s="1" t="s">
        <v>156</v>
      </c>
      <c r="BC3" s="2" t="s">
        <v>157</v>
      </c>
      <c r="BD3" s="2" t="s">
        <v>158</v>
      </c>
      <c r="BE3" s="2"/>
    </row>
    <row r="4" spans="1:57" ht="24" customHeight="1">
      <c r="A4" s="1">
        <v>34</v>
      </c>
      <c r="B4" s="1">
        <v>34</v>
      </c>
      <c r="C4" s="1">
        <v>34</v>
      </c>
      <c r="D4" s="4" t="s">
        <v>0</v>
      </c>
      <c r="H4" s="4" t="s">
        <v>4</v>
      </c>
      <c r="J4" s="14">
        <v>33067</v>
      </c>
      <c r="K4" s="14"/>
      <c r="L4" s="14"/>
      <c r="M4" s="1">
        <v>7</v>
      </c>
      <c r="N4" s="1">
        <v>70</v>
      </c>
      <c r="O4" s="1">
        <v>5</v>
      </c>
      <c r="P4" s="1">
        <v>5</v>
      </c>
      <c r="Q4" s="1" t="s">
        <v>90</v>
      </c>
      <c r="R4" s="1">
        <v>0</v>
      </c>
      <c r="S4" s="1" t="s">
        <v>72</v>
      </c>
      <c r="U4" s="1" t="s">
        <v>3391</v>
      </c>
      <c r="W4" s="1">
        <v>1</v>
      </c>
      <c r="X4" s="1" t="s">
        <v>5</v>
      </c>
      <c r="Z4" s="1" t="s">
        <v>50</v>
      </c>
      <c r="AC4" s="1" t="s">
        <v>243</v>
      </c>
      <c r="AD4" s="1">
        <v>1</v>
      </c>
      <c r="AE4" s="1" t="s">
        <v>244</v>
      </c>
      <c r="AF4" s="1" t="s">
        <v>77</v>
      </c>
      <c r="AI4" s="1" t="s">
        <v>27</v>
      </c>
      <c r="AJ4" s="1" t="s">
        <v>28</v>
      </c>
      <c r="AQ4" s="1" t="s">
        <v>66</v>
      </c>
      <c r="AS4" s="1">
        <v>3</v>
      </c>
      <c r="AU4" s="1">
        <v>2</v>
      </c>
      <c r="AW4" s="1">
        <v>15</v>
      </c>
      <c r="AX4" s="1" t="s">
        <v>245</v>
      </c>
      <c r="AY4" s="1" t="s">
        <v>68</v>
      </c>
      <c r="BA4" s="1">
        <v>8</v>
      </c>
      <c r="BB4" s="1" t="s">
        <v>246</v>
      </c>
      <c r="BC4" s="1" t="s">
        <v>247</v>
      </c>
    </row>
    <row r="5" spans="1:57" ht="24" customHeight="1">
      <c r="A5" s="1">
        <v>41</v>
      </c>
      <c r="B5" s="1">
        <v>41</v>
      </c>
      <c r="C5" s="1">
        <v>41</v>
      </c>
      <c r="H5" s="4" t="s">
        <v>4</v>
      </c>
      <c r="J5" s="14">
        <v>29562</v>
      </c>
      <c r="K5" s="14"/>
      <c r="L5" s="14"/>
      <c r="M5" s="1">
        <v>6</v>
      </c>
      <c r="N5" s="1">
        <v>50</v>
      </c>
      <c r="O5" s="1">
        <v>18</v>
      </c>
      <c r="P5" s="1">
        <v>10</v>
      </c>
      <c r="Q5" s="1" t="s">
        <v>82</v>
      </c>
      <c r="R5" s="1">
        <v>0</v>
      </c>
      <c r="S5" s="1" t="s">
        <v>48</v>
      </c>
      <c r="V5" s="1" t="s">
        <v>273</v>
      </c>
      <c r="W5" s="1">
        <v>1</v>
      </c>
      <c r="X5" s="1" t="s">
        <v>202</v>
      </c>
      <c r="Z5" s="1" t="s">
        <v>50</v>
      </c>
      <c r="AC5" s="1" t="s">
        <v>274</v>
      </c>
      <c r="AD5" s="1">
        <v>15</v>
      </c>
      <c r="AE5" s="1" t="s">
        <v>275</v>
      </c>
      <c r="AF5" s="1" t="s">
        <v>53</v>
      </c>
      <c r="AI5" s="1" t="s">
        <v>27</v>
      </c>
      <c r="AJ5" s="1" t="s">
        <v>28</v>
      </c>
      <c r="AL5" s="1" t="s">
        <v>30</v>
      </c>
      <c r="AQ5" s="1" t="s">
        <v>66</v>
      </c>
      <c r="AS5" s="1">
        <v>5</v>
      </c>
      <c r="AU5" s="1">
        <v>2</v>
      </c>
      <c r="AW5" s="1">
        <v>4</v>
      </c>
      <c r="AX5" s="1" t="s">
        <v>276</v>
      </c>
      <c r="AY5" s="1" t="s">
        <v>68</v>
      </c>
      <c r="BA5" s="1">
        <v>10</v>
      </c>
      <c r="BB5" s="1" t="s">
        <v>277</v>
      </c>
      <c r="BC5" s="1" t="s">
        <v>278</v>
      </c>
      <c r="BD5" s="1" t="s">
        <v>279</v>
      </c>
    </row>
    <row r="6" spans="1:57" ht="24" customHeight="1">
      <c r="A6" s="1">
        <v>79</v>
      </c>
      <c r="B6" s="1">
        <v>79</v>
      </c>
      <c r="C6" s="1">
        <v>79</v>
      </c>
      <c r="D6" s="4" t="s">
        <v>0</v>
      </c>
      <c r="H6" s="4" t="s">
        <v>4</v>
      </c>
      <c r="J6" s="14">
        <v>28335</v>
      </c>
      <c r="K6" s="14"/>
      <c r="L6" s="14"/>
      <c r="M6" s="1">
        <v>8</v>
      </c>
      <c r="N6" s="1">
        <v>0</v>
      </c>
      <c r="O6" s="1">
        <v>8</v>
      </c>
      <c r="P6" s="1">
        <v>2</v>
      </c>
      <c r="Q6" s="1" t="s">
        <v>61</v>
      </c>
      <c r="R6" s="1">
        <v>1</v>
      </c>
      <c r="S6" s="1" t="s">
        <v>91</v>
      </c>
      <c r="V6" s="1" t="s">
        <v>470</v>
      </c>
      <c r="W6" s="1">
        <v>1</v>
      </c>
      <c r="X6" s="1" t="s">
        <v>5</v>
      </c>
      <c r="Z6" s="1" t="s">
        <v>74</v>
      </c>
      <c r="AB6" s="1" t="s">
        <v>51</v>
      </c>
      <c r="AD6" s="1">
        <v>2</v>
      </c>
      <c r="AE6" s="1" t="s">
        <v>52</v>
      </c>
      <c r="AF6" s="1" t="s">
        <v>77</v>
      </c>
      <c r="AI6" s="1" t="s">
        <v>27</v>
      </c>
      <c r="AJ6" s="1" t="s">
        <v>28</v>
      </c>
      <c r="AL6" s="1" t="s">
        <v>30</v>
      </c>
      <c r="AQ6" s="1" t="s">
        <v>66</v>
      </c>
      <c r="AS6" s="1">
        <v>3</v>
      </c>
      <c r="AU6" s="1">
        <v>3</v>
      </c>
      <c r="AW6" s="1">
        <v>10</v>
      </c>
      <c r="AX6" s="1" t="s">
        <v>471</v>
      </c>
      <c r="AY6" s="1" t="s">
        <v>68</v>
      </c>
      <c r="BA6" s="1">
        <v>10</v>
      </c>
      <c r="BB6" s="1" t="s">
        <v>472</v>
      </c>
      <c r="BC6" s="1" t="s">
        <v>473</v>
      </c>
      <c r="BD6" s="1" t="s">
        <v>474</v>
      </c>
    </row>
    <row r="7" spans="1:57" ht="24" customHeight="1">
      <c r="A7" s="1">
        <v>242</v>
      </c>
      <c r="B7" s="1">
        <v>242</v>
      </c>
      <c r="C7" s="1">
        <v>242</v>
      </c>
      <c r="E7" s="4" t="s">
        <v>1</v>
      </c>
      <c r="J7" s="14">
        <v>25259</v>
      </c>
      <c r="K7" s="14"/>
      <c r="L7" s="14"/>
      <c r="M7" s="1">
        <v>8</v>
      </c>
      <c r="N7" s="1">
        <v>0</v>
      </c>
      <c r="O7" s="1">
        <v>12</v>
      </c>
      <c r="P7" s="1">
        <v>15</v>
      </c>
      <c r="Q7" s="1" t="s">
        <v>47</v>
      </c>
      <c r="R7" s="1">
        <v>0</v>
      </c>
      <c r="S7" s="1" t="s">
        <v>91</v>
      </c>
      <c r="V7" s="1" t="s">
        <v>1201</v>
      </c>
      <c r="W7" s="1">
        <v>1</v>
      </c>
      <c r="X7" s="1" t="s">
        <v>508</v>
      </c>
      <c r="AA7" s="1" t="s">
        <v>1202</v>
      </c>
      <c r="AB7" s="1" t="s">
        <v>85</v>
      </c>
      <c r="AD7" s="1">
        <v>20</v>
      </c>
      <c r="AE7" s="1" t="s">
        <v>1203</v>
      </c>
      <c r="AF7" s="1" t="s">
        <v>53</v>
      </c>
      <c r="AI7" s="1" t="s">
        <v>27</v>
      </c>
      <c r="AJ7" s="1" t="s">
        <v>28</v>
      </c>
      <c r="AQ7" s="1" t="s">
        <v>66</v>
      </c>
      <c r="AS7" s="1">
        <v>6</v>
      </c>
      <c r="AU7" s="1">
        <v>6</v>
      </c>
      <c r="AW7" s="1">
        <v>8</v>
      </c>
      <c r="AX7" s="1" t="s">
        <v>1204</v>
      </c>
      <c r="AY7" s="1" t="s">
        <v>58</v>
      </c>
      <c r="BA7" s="1">
        <v>8</v>
      </c>
      <c r="BB7" s="1" t="s">
        <v>1205</v>
      </c>
      <c r="BC7" s="1" t="s">
        <v>1206</v>
      </c>
      <c r="BD7" s="1" t="s">
        <v>1207</v>
      </c>
    </row>
    <row r="8" spans="1:57" ht="24" customHeight="1">
      <c r="A8" s="1">
        <v>243</v>
      </c>
      <c r="B8" s="1">
        <v>243</v>
      </c>
      <c r="C8" s="1">
        <v>243</v>
      </c>
      <c r="F8" s="4" t="s">
        <v>2</v>
      </c>
      <c r="J8" s="14">
        <v>34537</v>
      </c>
      <c r="K8" s="14"/>
      <c r="L8" s="14"/>
      <c r="M8" s="1">
        <v>7</v>
      </c>
      <c r="N8" s="1">
        <v>40</v>
      </c>
      <c r="O8" s="1">
        <v>9</v>
      </c>
      <c r="P8" s="1">
        <v>4</v>
      </c>
      <c r="Q8" s="1" t="s">
        <v>124</v>
      </c>
      <c r="R8" s="1">
        <v>1</v>
      </c>
      <c r="S8" s="1" t="s">
        <v>62</v>
      </c>
      <c r="U8" s="1" t="s">
        <v>3388</v>
      </c>
      <c r="W8" s="1">
        <v>1</v>
      </c>
      <c r="X8" s="1" t="s">
        <v>83</v>
      </c>
      <c r="AA8" s="1" t="s">
        <v>1208</v>
      </c>
      <c r="AB8" s="1" t="s">
        <v>209</v>
      </c>
      <c r="AD8" s="1">
        <v>1</v>
      </c>
      <c r="AE8" s="1" t="s">
        <v>1209</v>
      </c>
      <c r="AF8" s="1" t="s">
        <v>352</v>
      </c>
      <c r="AI8" s="1" t="s">
        <v>27</v>
      </c>
      <c r="AJ8" s="1" t="s">
        <v>28</v>
      </c>
      <c r="AQ8" s="1" t="s">
        <v>66</v>
      </c>
      <c r="AT8" s="1">
        <v>20</v>
      </c>
      <c r="AU8" s="1">
        <v>5</v>
      </c>
      <c r="AW8" s="1">
        <v>5</v>
      </c>
      <c r="AX8" s="1" t="s">
        <v>1210</v>
      </c>
      <c r="AY8" s="1" t="s">
        <v>58</v>
      </c>
      <c r="BA8" s="1">
        <v>10</v>
      </c>
      <c r="BB8" s="1" t="s">
        <v>1211</v>
      </c>
      <c r="BC8" s="1" t="s">
        <v>1212</v>
      </c>
      <c r="BD8" s="1" t="s">
        <v>1213</v>
      </c>
    </row>
    <row r="9" spans="1:57" ht="24" customHeight="1">
      <c r="A9" s="1">
        <v>270</v>
      </c>
      <c r="B9" s="1">
        <v>270</v>
      </c>
      <c r="C9" s="1">
        <v>270</v>
      </c>
      <c r="G9" s="4" t="s">
        <v>3</v>
      </c>
      <c r="H9" s="4" t="s">
        <v>4</v>
      </c>
      <c r="J9" s="14">
        <v>32996</v>
      </c>
      <c r="K9" s="14"/>
      <c r="L9" s="14"/>
      <c r="M9" s="1">
        <v>6</v>
      </c>
      <c r="N9" s="1">
        <v>30</v>
      </c>
      <c r="O9" s="1">
        <v>8</v>
      </c>
      <c r="P9" s="1">
        <v>10</v>
      </c>
      <c r="Q9" s="1" t="s">
        <v>324</v>
      </c>
      <c r="R9" s="1">
        <v>1</v>
      </c>
      <c r="S9" s="1" t="s">
        <v>125</v>
      </c>
      <c r="U9" s="1" t="s">
        <v>3388</v>
      </c>
      <c r="W9" s="1">
        <v>1</v>
      </c>
      <c r="X9" s="1" t="s">
        <v>1107</v>
      </c>
      <c r="Z9" s="1" t="s">
        <v>74</v>
      </c>
      <c r="AB9" s="1" t="s">
        <v>85</v>
      </c>
      <c r="AD9" s="1">
        <v>3</v>
      </c>
      <c r="AE9" s="1" t="s">
        <v>1344</v>
      </c>
      <c r="AF9" s="1" t="s">
        <v>53</v>
      </c>
      <c r="AI9" s="1" t="s">
        <v>27</v>
      </c>
      <c r="AJ9" s="1" t="s">
        <v>28</v>
      </c>
      <c r="AQ9" s="1" t="s">
        <v>78</v>
      </c>
      <c r="AS9" s="1">
        <v>3</v>
      </c>
      <c r="AU9" s="1">
        <v>2</v>
      </c>
      <c r="AW9" s="1">
        <v>20</v>
      </c>
      <c r="AX9" s="1" t="s">
        <v>1345</v>
      </c>
      <c r="AY9" s="1" t="s">
        <v>68</v>
      </c>
      <c r="BA9" s="1">
        <v>7</v>
      </c>
      <c r="BB9" s="1" t="s">
        <v>1346</v>
      </c>
      <c r="BC9" s="1" t="s">
        <v>186</v>
      </c>
      <c r="BD9" s="1" t="s">
        <v>279</v>
      </c>
    </row>
    <row r="10" spans="1:57" ht="24" customHeight="1">
      <c r="A10" s="1">
        <v>283</v>
      </c>
      <c r="B10" s="1">
        <v>283</v>
      </c>
      <c r="C10" s="1">
        <v>283</v>
      </c>
      <c r="E10" s="4" t="s">
        <v>1</v>
      </c>
      <c r="J10" s="14">
        <v>33030</v>
      </c>
      <c r="K10" s="14"/>
      <c r="L10" s="14"/>
      <c r="M10" s="1">
        <v>7</v>
      </c>
      <c r="N10" s="1">
        <v>30</v>
      </c>
      <c r="O10" s="1">
        <v>10</v>
      </c>
      <c r="P10" s="1">
        <v>18</v>
      </c>
      <c r="Q10" s="1" t="s">
        <v>214</v>
      </c>
      <c r="R10" s="1">
        <v>1</v>
      </c>
      <c r="S10" s="1" t="s">
        <v>48</v>
      </c>
      <c r="U10" s="1" t="s">
        <v>3390</v>
      </c>
      <c r="W10" s="1">
        <v>1</v>
      </c>
      <c r="X10" s="1" t="s">
        <v>144</v>
      </c>
      <c r="Z10" s="1" t="s">
        <v>74</v>
      </c>
      <c r="AB10" s="1" t="s">
        <v>345</v>
      </c>
      <c r="AD10" s="1">
        <v>4</v>
      </c>
      <c r="AE10" s="1" t="s">
        <v>1401</v>
      </c>
      <c r="AF10" s="1" t="s">
        <v>352</v>
      </c>
      <c r="AI10" s="1" t="s">
        <v>27</v>
      </c>
      <c r="AJ10" s="1" t="s">
        <v>28</v>
      </c>
      <c r="AQ10" s="1" t="s">
        <v>66</v>
      </c>
      <c r="AS10" s="1">
        <v>6</v>
      </c>
      <c r="AU10" s="1">
        <v>4</v>
      </c>
      <c r="AW10" s="1">
        <v>10</v>
      </c>
      <c r="AX10" s="1" t="s">
        <v>1402</v>
      </c>
      <c r="AY10" s="1" t="s">
        <v>68</v>
      </c>
      <c r="BA10" s="1">
        <v>10</v>
      </c>
      <c r="BB10" s="1" t="s">
        <v>1403</v>
      </c>
      <c r="BC10" s="1" t="s">
        <v>1404</v>
      </c>
      <c r="BD10" s="1" t="s">
        <v>1405</v>
      </c>
    </row>
    <row r="11" spans="1:57">
      <c r="A11" s="1">
        <v>300</v>
      </c>
      <c r="B11" s="1">
        <v>300</v>
      </c>
      <c r="C11" s="1">
        <v>300</v>
      </c>
      <c r="D11" s="4" t="s">
        <v>0</v>
      </c>
      <c r="E11" s="4" t="s">
        <v>1</v>
      </c>
      <c r="F11" s="4" t="s">
        <v>2</v>
      </c>
      <c r="G11" s="4" t="s">
        <v>3</v>
      </c>
      <c r="H11" s="4" t="s">
        <v>4</v>
      </c>
      <c r="I11" s="4" t="s">
        <v>1471</v>
      </c>
      <c r="J11" s="14">
        <v>32557</v>
      </c>
      <c r="K11" s="14"/>
      <c r="L11" s="14"/>
      <c r="M11" s="1">
        <v>8</v>
      </c>
      <c r="N11" s="1">
        <v>5</v>
      </c>
      <c r="O11" s="1">
        <v>12</v>
      </c>
      <c r="P11" s="1">
        <v>4</v>
      </c>
      <c r="Q11" s="1" t="s">
        <v>178</v>
      </c>
      <c r="R11" s="1">
        <v>1</v>
      </c>
      <c r="S11" s="1" t="s">
        <v>48</v>
      </c>
      <c r="U11" s="1" t="s">
        <v>3390</v>
      </c>
      <c r="W11" s="1">
        <v>0</v>
      </c>
      <c r="AF11" s="1" t="s">
        <v>53</v>
      </c>
      <c r="AG11" s="1" t="s">
        <v>25</v>
      </c>
      <c r="AI11" s="1" t="s">
        <v>27</v>
      </c>
      <c r="AJ11" s="1" t="s">
        <v>28</v>
      </c>
      <c r="AL11" s="1" t="s">
        <v>30</v>
      </c>
      <c r="AQ11" s="1" t="s">
        <v>66</v>
      </c>
      <c r="AT11" s="1">
        <v>40</v>
      </c>
      <c r="AU11" s="1">
        <v>6</v>
      </c>
      <c r="AW11" s="1">
        <v>6</v>
      </c>
      <c r="AX11" s="1" t="s">
        <v>1472</v>
      </c>
      <c r="AY11" s="1" t="s">
        <v>334</v>
      </c>
      <c r="BA11" s="1">
        <v>10</v>
      </c>
      <c r="BB11" s="1" t="s">
        <v>1473</v>
      </c>
      <c r="BC11" s="1" t="s">
        <v>1474</v>
      </c>
      <c r="BD11" s="1" t="s">
        <v>1475</v>
      </c>
    </row>
    <row r="12" spans="1:57">
      <c r="A12" s="1">
        <v>345</v>
      </c>
      <c r="B12" s="1">
        <v>345</v>
      </c>
      <c r="C12" s="1">
        <v>345</v>
      </c>
      <c r="E12" s="4" t="s">
        <v>1</v>
      </c>
      <c r="F12" s="4" t="s">
        <v>2</v>
      </c>
      <c r="J12" s="14">
        <v>32297</v>
      </c>
      <c r="K12" s="14"/>
      <c r="L12" s="14"/>
      <c r="M12" s="1">
        <v>7</v>
      </c>
      <c r="N12" s="1">
        <v>20</v>
      </c>
      <c r="O12" s="1">
        <v>10</v>
      </c>
      <c r="P12" s="1">
        <v>3</v>
      </c>
      <c r="Q12" s="1" t="s">
        <v>82</v>
      </c>
      <c r="R12" s="1">
        <v>0</v>
      </c>
      <c r="S12" s="1" t="s">
        <v>91</v>
      </c>
      <c r="U12" s="1" t="s">
        <v>3389</v>
      </c>
      <c r="W12" s="1">
        <v>1</v>
      </c>
      <c r="X12" s="1" t="s">
        <v>144</v>
      </c>
      <c r="Z12" s="1" t="s">
        <v>74</v>
      </c>
      <c r="AB12" s="1" t="s">
        <v>145</v>
      </c>
      <c r="AD12" s="1">
        <v>3</v>
      </c>
      <c r="AE12" s="1" t="s">
        <v>1660</v>
      </c>
      <c r="AF12" s="1" t="s">
        <v>65</v>
      </c>
      <c r="AI12" s="1" t="s">
        <v>27</v>
      </c>
      <c r="AJ12" s="1" t="s">
        <v>28</v>
      </c>
      <c r="AQ12" s="1" t="s">
        <v>66</v>
      </c>
      <c r="AS12" s="1">
        <v>6</v>
      </c>
      <c r="AU12" s="1">
        <v>3</v>
      </c>
      <c r="AW12" s="1">
        <v>8</v>
      </c>
      <c r="AX12" s="1" t="s">
        <v>1661</v>
      </c>
      <c r="AY12" s="1" t="s">
        <v>68</v>
      </c>
      <c r="BA12" s="1">
        <v>10</v>
      </c>
      <c r="BB12" s="1" t="s">
        <v>1662</v>
      </c>
    </row>
    <row r="13" spans="1:57" ht="180">
      <c r="A13" s="1">
        <v>362</v>
      </c>
      <c r="B13" s="1">
        <v>362</v>
      </c>
      <c r="C13" s="1">
        <v>362</v>
      </c>
      <c r="E13" s="4" t="s">
        <v>1</v>
      </c>
      <c r="H13" s="4" t="s">
        <v>4</v>
      </c>
      <c r="J13" s="14">
        <v>30041</v>
      </c>
      <c r="K13" s="14"/>
      <c r="L13" s="14"/>
      <c r="M13" s="1">
        <v>8</v>
      </c>
      <c r="N13" s="1">
        <v>2</v>
      </c>
      <c r="O13" s="1">
        <v>10</v>
      </c>
      <c r="P13" s="1">
        <v>7</v>
      </c>
      <c r="Q13" s="1" t="s">
        <v>124</v>
      </c>
      <c r="R13" s="1">
        <v>0</v>
      </c>
      <c r="S13" s="1" t="s">
        <v>62</v>
      </c>
      <c r="U13" s="1" t="s">
        <v>3391</v>
      </c>
      <c r="W13" s="1">
        <v>1</v>
      </c>
      <c r="X13" s="1" t="s">
        <v>73</v>
      </c>
      <c r="Z13" s="1" t="s">
        <v>74</v>
      </c>
      <c r="AB13" s="1" t="s">
        <v>261</v>
      </c>
      <c r="AD13" s="1">
        <v>11</v>
      </c>
      <c r="AE13" s="1" t="s">
        <v>1736</v>
      </c>
      <c r="AF13" s="1" t="s">
        <v>53</v>
      </c>
      <c r="AI13" s="1" t="s">
        <v>27</v>
      </c>
      <c r="AJ13" s="1" t="s">
        <v>28</v>
      </c>
      <c r="AL13" s="1" t="s">
        <v>30</v>
      </c>
      <c r="AQ13" s="1" t="s">
        <v>78</v>
      </c>
      <c r="AS13" s="1">
        <v>6</v>
      </c>
      <c r="AU13" s="1">
        <v>5</v>
      </c>
      <c r="AW13" s="1">
        <v>4</v>
      </c>
      <c r="AX13" s="1" t="s">
        <v>1737</v>
      </c>
      <c r="AY13" s="1" t="s">
        <v>68</v>
      </c>
      <c r="BA13" s="1">
        <v>8</v>
      </c>
      <c r="BB13" s="1" t="s">
        <v>1738</v>
      </c>
      <c r="BC13" s="2" t="s">
        <v>1739</v>
      </c>
      <c r="BD13" s="2" t="s">
        <v>1740</v>
      </c>
    </row>
    <row r="14" spans="1:57">
      <c r="A14" s="1">
        <v>443</v>
      </c>
      <c r="B14" s="1">
        <v>443</v>
      </c>
      <c r="C14" s="1">
        <v>443</v>
      </c>
      <c r="D14" s="4" t="s">
        <v>0</v>
      </c>
      <c r="E14" s="4" t="s">
        <v>1</v>
      </c>
      <c r="F14" s="4" t="s">
        <v>2</v>
      </c>
      <c r="H14" s="4" t="s">
        <v>4</v>
      </c>
      <c r="J14" s="14">
        <v>32315</v>
      </c>
      <c r="K14" s="14"/>
      <c r="L14" s="14"/>
      <c r="M14" s="1">
        <v>8</v>
      </c>
      <c r="N14" s="1">
        <v>1</v>
      </c>
      <c r="O14" s="1">
        <v>8</v>
      </c>
      <c r="P14" s="1">
        <v>25</v>
      </c>
      <c r="Q14" s="1" t="s">
        <v>292</v>
      </c>
      <c r="R14" s="1">
        <v>1</v>
      </c>
      <c r="W14" s="1">
        <v>1</v>
      </c>
      <c r="X14" s="1" t="s">
        <v>202</v>
      </c>
      <c r="Z14" s="1" t="s">
        <v>74</v>
      </c>
      <c r="AB14" s="1" t="s">
        <v>85</v>
      </c>
      <c r="AD14" s="1">
        <v>1</v>
      </c>
      <c r="AE14" s="1" t="s">
        <v>68</v>
      </c>
      <c r="AF14" s="1" t="s">
        <v>65</v>
      </c>
      <c r="AI14" s="1" t="s">
        <v>27</v>
      </c>
      <c r="AJ14" s="1" t="s">
        <v>28</v>
      </c>
      <c r="AL14" s="1" t="s">
        <v>30</v>
      </c>
      <c r="AQ14" s="1" t="s">
        <v>78</v>
      </c>
      <c r="AS14" s="1">
        <v>1</v>
      </c>
      <c r="AU14" s="1">
        <v>1</v>
      </c>
      <c r="AW14" s="1">
        <v>30</v>
      </c>
      <c r="AX14" s="1" t="s">
        <v>2071</v>
      </c>
      <c r="AY14" s="1" t="s">
        <v>68</v>
      </c>
      <c r="BA14" s="1">
        <v>10</v>
      </c>
      <c r="BB14" s="1" t="s">
        <v>2072</v>
      </c>
      <c r="BD14" s="1" t="s">
        <v>2073</v>
      </c>
      <c r="BE14" s="1">
        <v>1</v>
      </c>
    </row>
    <row r="15" spans="1:57" ht="200">
      <c r="A15" s="1">
        <v>455</v>
      </c>
      <c r="B15" s="1">
        <v>455</v>
      </c>
      <c r="C15" s="1">
        <v>455</v>
      </c>
      <c r="D15" s="4" t="s">
        <v>0</v>
      </c>
      <c r="H15" s="4" t="s">
        <v>4</v>
      </c>
      <c r="J15" s="14">
        <v>32097</v>
      </c>
      <c r="K15" s="14"/>
      <c r="L15" s="14"/>
      <c r="M15" s="1">
        <v>7</v>
      </c>
      <c r="N15" s="1">
        <v>0</v>
      </c>
      <c r="O15" s="1">
        <v>8</v>
      </c>
      <c r="P15" s="1">
        <v>50</v>
      </c>
      <c r="Q15" s="1" t="s">
        <v>292</v>
      </c>
      <c r="R15" s="1">
        <v>1</v>
      </c>
      <c r="W15" s="1">
        <v>0</v>
      </c>
      <c r="AF15" s="1" t="s">
        <v>77</v>
      </c>
      <c r="AG15" s="1" t="s">
        <v>25</v>
      </c>
      <c r="AI15" s="1" t="s">
        <v>27</v>
      </c>
      <c r="AJ15" s="1" t="s">
        <v>28</v>
      </c>
      <c r="AQ15" s="1" t="s">
        <v>66</v>
      </c>
      <c r="AT15" s="1">
        <v>20</v>
      </c>
      <c r="AV15" s="1">
        <v>10</v>
      </c>
      <c r="AW15" s="1">
        <v>5</v>
      </c>
      <c r="AX15" s="2" t="s">
        <v>2117</v>
      </c>
      <c r="AZ15" s="1" t="s">
        <v>2118</v>
      </c>
      <c r="BA15" s="1">
        <v>9</v>
      </c>
      <c r="BB15" s="1" t="s">
        <v>3406</v>
      </c>
      <c r="BC15" s="1" t="s">
        <v>2119</v>
      </c>
      <c r="BD15" s="1" t="s">
        <v>2120</v>
      </c>
      <c r="BE15" s="1">
        <v>1</v>
      </c>
    </row>
    <row r="16" spans="1:57" ht="409.6">
      <c r="A16" s="1">
        <v>465</v>
      </c>
      <c r="B16" s="1">
        <v>465</v>
      </c>
      <c r="C16" s="1">
        <v>465</v>
      </c>
      <c r="D16" s="4" t="s">
        <v>0</v>
      </c>
      <c r="H16" s="4" t="s">
        <v>4</v>
      </c>
      <c r="J16" s="14">
        <v>31458</v>
      </c>
      <c r="K16" s="14"/>
      <c r="L16" s="14"/>
      <c r="M16" s="1">
        <v>7</v>
      </c>
      <c r="N16" s="1">
        <v>90</v>
      </c>
      <c r="O16" s="1">
        <v>14</v>
      </c>
      <c r="P16" s="1">
        <v>0</v>
      </c>
      <c r="Q16" s="1" t="s">
        <v>61</v>
      </c>
      <c r="R16" s="1">
        <v>0</v>
      </c>
      <c r="S16" s="1" t="s">
        <v>125</v>
      </c>
      <c r="U16" s="1" t="s">
        <v>3390</v>
      </c>
      <c r="W16" s="1">
        <v>1</v>
      </c>
      <c r="Y16" s="1" t="s">
        <v>2153</v>
      </c>
      <c r="Z16" s="1" t="s">
        <v>102</v>
      </c>
      <c r="AB16" s="1" t="s">
        <v>51</v>
      </c>
      <c r="AD16" s="1">
        <v>1</v>
      </c>
      <c r="AE16" s="1" t="s">
        <v>2019</v>
      </c>
      <c r="AF16" s="1" t="s">
        <v>53</v>
      </c>
      <c r="AI16" s="1" t="s">
        <v>27</v>
      </c>
      <c r="AJ16" s="1" t="s">
        <v>28</v>
      </c>
      <c r="AK16" s="1" t="s">
        <v>29</v>
      </c>
      <c r="AL16" s="1" t="s">
        <v>30</v>
      </c>
      <c r="AM16" s="1" t="s">
        <v>31</v>
      </c>
      <c r="AQ16" s="1" t="s">
        <v>66</v>
      </c>
      <c r="AT16" s="1">
        <v>10</v>
      </c>
      <c r="AV16" s="1">
        <v>8</v>
      </c>
      <c r="AW16" s="1">
        <v>12</v>
      </c>
      <c r="AX16" s="2" t="s">
        <v>2154</v>
      </c>
      <c r="AZ16" s="1" t="s">
        <v>2155</v>
      </c>
      <c r="BA16" s="1">
        <v>9</v>
      </c>
      <c r="BB16" s="2" t="s">
        <v>2156</v>
      </c>
      <c r="BC16" s="1" t="e">
        <f>- Bioinformatics
- Advanced statistics
- Competitive programming</f>
        <v>#NAME?</v>
      </c>
      <c r="BD16" s="2" t="s">
        <v>2157</v>
      </c>
    </row>
    <row r="17" spans="1:57">
      <c r="A17" s="1">
        <v>482</v>
      </c>
      <c r="B17" s="1">
        <v>482</v>
      </c>
      <c r="C17" s="1">
        <v>482</v>
      </c>
      <c r="D17" s="4" t="s">
        <v>0</v>
      </c>
      <c r="J17" s="14">
        <v>31912</v>
      </c>
      <c r="K17" s="14"/>
      <c r="L17" s="14"/>
      <c r="M17" s="1">
        <v>8</v>
      </c>
      <c r="N17" s="1">
        <v>30</v>
      </c>
      <c r="O17" s="1">
        <v>12</v>
      </c>
      <c r="P17" s="1">
        <v>5</v>
      </c>
      <c r="Q17" s="1" t="s">
        <v>112</v>
      </c>
      <c r="R17" s="1">
        <v>0</v>
      </c>
      <c r="S17" s="1" t="s">
        <v>48</v>
      </c>
      <c r="U17" s="1" t="s">
        <v>3388</v>
      </c>
      <c r="W17" s="1">
        <v>1</v>
      </c>
      <c r="X17" s="1" t="s">
        <v>27</v>
      </c>
      <c r="Z17" s="1" t="s">
        <v>50</v>
      </c>
      <c r="AB17" s="1" t="s">
        <v>103</v>
      </c>
      <c r="AD17" s="1">
        <v>7</v>
      </c>
      <c r="AE17" s="1" t="s">
        <v>249</v>
      </c>
      <c r="AF17" s="1" t="s">
        <v>77</v>
      </c>
      <c r="AI17" s="1" t="s">
        <v>27</v>
      </c>
      <c r="AJ17" s="1" t="s">
        <v>28</v>
      </c>
      <c r="AL17" s="1" t="s">
        <v>30</v>
      </c>
      <c r="AQ17" s="1" t="s">
        <v>66</v>
      </c>
      <c r="AS17" s="1">
        <v>4</v>
      </c>
      <c r="AU17" s="1">
        <v>6</v>
      </c>
      <c r="AW17" s="1">
        <v>20</v>
      </c>
      <c r="AX17" s="1" t="s">
        <v>2227</v>
      </c>
      <c r="AY17" s="1" t="s">
        <v>68</v>
      </c>
      <c r="BA17" s="1">
        <v>9</v>
      </c>
      <c r="BB17" s="1" t="s">
        <v>2228</v>
      </c>
      <c r="BC17" s="1" t="s">
        <v>2229</v>
      </c>
      <c r="BE17" s="1">
        <v>1</v>
      </c>
    </row>
    <row r="18" spans="1:57">
      <c r="A18" s="1">
        <v>513</v>
      </c>
      <c r="B18" s="1">
        <v>513</v>
      </c>
      <c r="C18" s="1">
        <v>513</v>
      </c>
      <c r="D18" s="4" t="s">
        <v>0</v>
      </c>
      <c r="J18" s="14">
        <v>30351</v>
      </c>
      <c r="K18" s="14"/>
      <c r="L18" s="14"/>
      <c r="M18" s="1">
        <v>8</v>
      </c>
      <c r="N18" s="1">
        <v>0</v>
      </c>
      <c r="O18" s="1">
        <v>8</v>
      </c>
      <c r="P18" s="1">
        <v>4</v>
      </c>
      <c r="Q18" s="1" t="s">
        <v>324</v>
      </c>
      <c r="R18" s="1">
        <v>0</v>
      </c>
      <c r="S18" s="1" t="s">
        <v>72</v>
      </c>
      <c r="U18" s="1" t="s">
        <v>3390</v>
      </c>
      <c r="W18" s="1">
        <v>0</v>
      </c>
      <c r="AF18" s="1" t="s">
        <v>77</v>
      </c>
      <c r="AI18" s="1" t="s">
        <v>27</v>
      </c>
      <c r="AJ18" s="1" t="s">
        <v>28</v>
      </c>
      <c r="AQ18" s="1" t="s">
        <v>66</v>
      </c>
      <c r="AT18" s="1">
        <v>30</v>
      </c>
      <c r="AV18" s="1">
        <v>20</v>
      </c>
      <c r="AW18" s="1">
        <v>80</v>
      </c>
      <c r="AX18" s="1" t="s">
        <v>2364</v>
      </c>
      <c r="AZ18" s="1" t="s">
        <v>2365</v>
      </c>
      <c r="BA18" s="1">
        <v>10</v>
      </c>
      <c r="BB18" s="1" t="s">
        <v>2366</v>
      </c>
      <c r="BE18" s="1">
        <v>0</v>
      </c>
    </row>
    <row r="19" spans="1:57">
      <c r="A19" s="1">
        <v>524</v>
      </c>
      <c r="B19" s="1">
        <v>524</v>
      </c>
      <c r="C19" s="1">
        <v>524</v>
      </c>
      <c r="H19" s="4" t="s">
        <v>4</v>
      </c>
      <c r="J19" s="14">
        <v>29924</v>
      </c>
      <c r="K19" s="14"/>
      <c r="L19" s="14"/>
      <c r="M19" s="1">
        <v>6</v>
      </c>
      <c r="N19" s="1">
        <v>0</v>
      </c>
      <c r="O19" s="1">
        <v>12</v>
      </c>
      <c r="P19" s="1">
        <v>10</v>
      </c>
      <c r="Q19" s="1" t="s">
        <v>90</v>
      </c>
      <c r="R19" s="1">
        <v>0</v>
      </c>
      <c r="S19" s="1" t="s">
        <v>91</v>
      </c>
      <c r="U19" s="1" t="s">
        <v>3391</v>
      </c>
      <c r="W19" s="1">
        <v>1</v>
      </c>
      <c r="X19" s="1" t="s">
        <v>83</v>
      </c>
      <c r="Z19" s="1" t="s">
        <v>74</v>
      </c>
      <c r="AB19" s="1" t="s">
        <v>220</v>
      </c>
      <c r="AD19" s="1">
        <v>12</v>
      </c>
      <c r="AE19" s="1" t="s">
        <v>2405</v>
      </c>
      <c r="AF19" s="1" t="s">
        <v>77</v>
      </c>
      <c r="AI19" s="1" t="s">
        <v>27</v>
      </c>
      <c r="AJ19" s="1" t="s">
        <v>28</v>
      </c>
      <c r="AQ19" s="1" t="s">
        <v>78</v>
      </c>
      <c r="AS19" s="1">
        <v>2</v>
      </c>
      <c r="AU19" s="1">
        <v>6</v>
      </c>
      <c r="AW19" s="1">
        <v>80</v>
      </c>
      <c r="AX19" s="1" t="s">
        <v>2406</v>
      </c>
      <c r="AY19" s="1" t="s">
        <v>68</v>
      </c>
      <c r="BA19" s="1">
        <v>10</v>
      </c>
      <c r="BB19" s="1" t="s">
        <v>2407</v>
      </c>
      <c r="BC19" s="1" t="s">
        <v>2408</v>
      </c>
      <c r="BE19" s="1">
        <v>0</v>
      </c>
    </row>
    <row r="20" spans="1:57">
      <c r="A20" s="1">
        <v>539</v>
      </c>
      <c r="B20" s="1">
        <v>539</v>
      </c>
      <c r="C20" s="1">
        <v>539</v>
      </c>
      <c r="D20" s="4" t="s">
        <v>0</v>
      </c>
      <c r="J20" s="14">
        <v>34278</v>
      </c>
      <c r="K20" s="14"/>
      <c r="L20" s="14"/>
      <c r="M20" s="1">
        <v>8</v>
      </c>
      <c r="N20" s="1">
        <v>0</v>
      </c>
      <c r="O20" s="1">
        <v>15</v>
      </c>
      <c r="P20" s="1">
        <v>100</v>
      </c>
      <c r="Q20" s="1" t="s">
        <v>90</v>
      </c>
      <c r="R20" s="1">
        <v>1</v>
      </c>
      <c r="W20" s="1">
        <v>1</v>
      </c>
      <c r="X20" s="1" t="s">
        <v>508</v>
      </c>
      <c r="Z20" s="1" t="s">
        <v>74</v>
      </c>
      <c r="AB20" s="1" t="s">
        <v>51</v>
      </c>
      <c r="AD20" s="1">
        <v>1</v>
      </c>
      <c r="AE20" s="1" t="s">
        <v>52</v>
      </c>
      <c r="AF20" s="1" t="s">
        <v>53</v>
      </c>
      <c r="AG20" s="1" t="s">
        <v>25</v>
      </c>
      <c r="AI20" s="1" t="s">
        <v>27</v>
      </c>
      <c r="AJ20" s="1" t="s">
        <v>28</v>
      </c>
      <c r="AK20" s="1" t="s">
        <v>29</v>
      </c>
      <c r="AL20" s="1" t="s">
        <v>30</v>
      </c>
      <c r="AN20" s="1" t="s">
        <v>32</v>
      </c>
      <c r="AQ20" s="1" t="s">
        <v>54</v>
      </c>
      <c r="AT20" s="1">
        <v>25</v>
      </c>
      <c r="AV20" s="1">
        <v>10</v>
      </c>
      <c r="AW20" s="1">
        <v>4</v>
      </c>
      <c r="AX20" s="1" t="s">
        <v>146</v>
      </c>
      <c r="AY20" s="1" t="s">
        <v>68</v>
      </c>
      <c r="BA20" s="1">
        <v>10</v>
      </c>
      <c r="BB20" s="1" t="s">
        <v>2470</v>
      </c>
      <c r="BC20" s="1" t="s">
        <v>2471</v>
      </c>
      <c r="BD20" s="1" t="s">
        <v>2472</v>
      </c>
      <c r="BE20" s="1">
        <v>1</v>
      </c>
    </row>
    <row r="21" spans="1:57">
      <c r="A21" s="1">
        <v>547</v>
      </c>
      <c r="B21" s="1">
        <v>547</v>
      </c>
      <c r="C21" s="1">
        <v>547</v>
      </c>
      <c r="D21" s="4" t="s">
        <v>0</v>
      </c>
      <c r="F21" s="4" t="s">
        <v>2</v>
      </c>
      <c r="I21" s="4" t="s">
        <v>2504</v>
      </c>
      <c r="J21" s="14">
        <v>33012</v>
      </c>
      <c r="K21" s="14"/>
      <c r="L21" s="14"/>
      <c r="M21" s="1">
        <v>6</v>
      </c>
      <c r="N21" s="1">
        <v>0</v>
      </c>
      <c r="O21" s="1">
        <v>10</v>
      </c>
      <c r="P21" s="1">
        <v>300</v>
      </c>
      <c r="Q21" s="1" t="s">
        <v>82</v>
      </c>
      <c r="R21" s="1">
        <v>1</v>
      </c>
      <c r="W21" s="1">
        <v>1</v>
      </c>
      <c r="X21" s="1" t="s">
        <v>202</v>
      </c>
      <c r="AA21" s="1" t="s">
        <v>2505</v>
      </c>
      <c r="AB21" s="1" t="s">
        <v>261</v>
      </c>
      <c r="AD21" s="1">
        <v>1</v>
      </c>
      <c r="AE21" s="1" t="s">
        <v>2506</v>
      </c>
      <c r="AF21" s="1" t="s">
        <v>77</v>
      </c>
      <c r="AI21" s="1" t="s">
        <v>27</v>
      </c>
      <c r="AJ21" s="1" t="s">
        <v>28</v>
      </c>
      <c r="AQ21" s="1" t="s">
        <v>66</v>
      </c>
      <c r="AT21" s="1">
        <v>12</v>
      </c>
      <c r="AV21" s="1">
        <v>10</v>
      </c>
      <c r="AW21" s="1">
        <v>3</v>
      </c>
      <c r="AX21" s="1" t="s">
        <v>2507</v>
      </c>
      <c r="AY21" s="1" t="s">
        <v>68</v>
      </c>
      <c r="BA21" s="1">
        <v>10</v>
      </c>
      <c r="BB21" s="1" t="s">
        <v>2508</v>
      </c>
      <c r="BC21" s="1" t="s">
        <v>2509</v>
      </c>
      <c r="BD21" s="1" t="s">
        <v>2510</v>
      </c>
      <c r="BE21" s="1">
        <v>1</v>
      </c>
    </row>
    <row r="22" spans="1:57">
      <c r="A22" s="1">
        <v>598</v>
      </c>
      <c r="B22" s="1">
        <v>598</v>
      </c>
      <c r="C22" s="1">
        <v>598</v>
      </c>
      <c r="E22" s="4" t="s">
        <v>1</v>
      </c>
      <c r="G22" s="4" t="s">
        <v>3</v>
      </c>
      <c r="H22" s="4" t="s">
        <v>4</v>
      </c>
      <c r="J22" s="14">
        <v>30698</v>
      </c>
      <c r="K22" s="14"/>
      <c r="L22" s="14"/>
      <c r="M22" s="1">
        <v>6</v>
      </c>
      <c r="N22" s="1">
        <v>2</v>
      </c>
      <c r="O22" s="1">
        <v>11</v>
      </c>
      <c r="P22" s="1">
        <v>10</v>
      </c>
      <c r="Q22" s="1" t="s">
        <v>71</v>
      </c>
      <c r="R22" s="1">
        <v>1</v>
      </c>
      <c r="W22" s="1">
        <v>1</v>
      </c>
      <c r="X22" s="1" t="s">
        <v>454</v>
      </c>
      <c r="Z22" s="1" t="s">
        <v>74</v>
      </c>
      <c r="AC22" s="1" t="s">
        <v>2725</v>
      </c>
      <c r="AD22" s="1">
        <v>10</v>
      </c>
      <c r="AE22" s="1" t="s">
        <v>2726</v>
      </c>
      <c r="AF22" s="1" t="s">
        <v>77</v>
      </c>
      <c r="AI22" s="1" t="s">
        <v>27</v>
      </c>
      <c r="AJ22" s="1" t="s">
        <v>28</v>
      </c>
      <c r="AQ22" s="1" t="s">
        <v>66</v>
      </c>
      <c r="AS22" s="1">
        <v>4</v>
      </c>
      <c r="AV22" s="16">
        <v>0.27083333333333331</v>
      </c>
      <c r="AW22" s="1">
        <v>60</v>
      </c>
      <c r="AX22" s="1" t="s">
        <v>2727</v>
      </c>
      <c r="AY22" s="1" t="s">
        <v>68</v>
      </c>
      <c r="BA22" s="1">
        <v>10</v>
      </c>
      <c r="BB22" s="1" t="s">
        <v>2728</v>
      </c>
      <c r="BC22" s="1" t="s">
        <v>2729</v>
      </c>
      <c r="BD22" s="1" t="s">
        <v>130</v>
      </c>
      <c r="BE22" s="1">
        <v>1</v>
      </c>
    </row>
    <row r="23" spans="1:57">
      <c r="A23" s="1">
        <v>653</v>
      </c>
      <c r="B23" s="1">
        <v>653</v>
      </c>
      <c r="C23" s="1">
        <v>653</v>
      </c>
      <c r="D23" s="4" t="s">
        <v>0</v>
      </c>
      <c r="H23" s="4" t="s">
        <v>4</v>
      </c>
      <c r="J23" s="14">
        <v>35039</v>
      </c>
      <c r="K23" s="14"/>
      <c r="L23" s="14"/>
      <c r="M23" s="1">
        <v>8</v>
      </c>
      <c r="N23" s="1">
        <v>0</v>
      </c>
      <c r="O23" s="1">
        <v>11</v>
      </c>
      <c r="P23" s="1">
        <v>30</v>
      </c>
      <c r="Q23" s="1" t="s">
        <v>214</v>
      </c>
      <c r="R23" s="1">
        <v>1</v>
      </c>
      <c r="W23" s="1">
        <v>0</v>
      </c>
      <c r="AF23" s="1" t="s">
        <v>352</v>
      </c>
      <c r="AI23" s="1" t="s">
        <v>27</v>
      </c>
      <c r="AJ23" s="1" t="s">
        <v>28</v>
      </c>
      <c r="AQ23" s="1" t="s">
        <v>78</v>
      </c>
      <c r="AS23" s="1">
        <v>6</v>
      </c>
      <c r="AV23" s="1">
        <v>14</v>
      </c>
      <c r="AW23" s="1">
        <v>10</v>
      </c>
      <c r="AX23" s="1" t="s">
        <v>2959</v>
      </c>
      <c r="AY23" s="1" t="s">
        <v>68</v>
      </c>
      <c r="BA23" s="1">
        <v>10</v>
      </c>
      <c r="BB23" s="1" t="s">
        <v>2960</v>
      </c>
      <c r="BC23" s="1" t="s">
        <v>2961</v>
      </c>
      <c r="BE23" s="1">
        <v>1</v>
      </c>
    </row>
    <row r="24" spans="1:57">
      <c r="A24" s="1">
        <v>661</v>
      </c>
      <c r="B24" s="1">
        <v>661</v>
      </c>
      <c r="C24" s="1">
        <v>661</v>
      </c>
      <c r="D24" s="4" t="s">
        <v>0</v>
      </c>
      <c r="E24" s="4" t="s">
        <v>1</v>
      </c>
      <c r="H24" s="4" t="s">
        <v>4</v>
      </c>
      <c r="J24" s="14">
        <v>27306</v>
      </c>
      <c r="K24" s="14"/>
      <c r="L24" s="14"/>
      <c r="M24" s="1">
        <v>5</v>
      </c>
      <c r="N24" s="1">
        <v>0</v>
      </c>
      <c r="O24" s="1">
        <v>12</v>
      </c>
      <c r="P24" s="1">
        <v>30</v>
      </c>
      <c r="Q24" s="1" t="s">
        <v>71</v>
      </c>
      <c r="R24" s="1">
        <v>1</v>
      </c>
      <c r="W24" s="1">
        <v>1</v>
      </c>
      <c r="X24" s="1" t="s">
        <v>73</v>
      </c>
      <c r="Z24" s="1" t="s">
        <v>50</v>
      </c>
      <c r="AB24" s="1" t="s">
        <v>85</v>
      </c>
      <c r="AD24" s="1">
        <v>7</v>
      </c>
      <c r="AE24" s="1" t="s">
        <v>2993</v>
      </c>
      <c r="AF24" s="1" t="s">
        <v>77</v>
      </c>
      <c r="AI24" s="1" t="s">
        <v>27</v>
      </c>
      <c r="AJ24" s="1" t="s">
        <v>28</v>
      </c>
      <c r="AP24" s="1" t="s">
        <v>2597</v>
      </c>
      <c r="AQ24" s="1" t="s">
        <v>78</v>
      </c>
      <c r="AS24" s="1">
        <v>6</v>
      </c>
      <c r="AU24" s="1">
        <v>6</v>
      </c>
      <c r="AW24" s="1">
        <v>20</v>
      </c>
      <c r="AX24" s="1" t="s">
        <v>2994</v>
      </c>
      <c r="AY24" s="1" t="s">
        <v>68</v>
      </c>
      <c r="BA24" s="1">
        <v>8</v>
      </c>
      <c r="BB24" s="1" t="s">
        <v>2995</v>
      </c>
      <c r="BC24" s="1" t="s">
        <v>2996</v>
      </c>
      <c r="BD24" s="1" t="s">
        <v>2997</v>
      </c>
      <c r="BE24" s="1">
        <v>1</v>
      </c>
    </row>
    <row r="25" spans="1:57">
      <c r="A25" s="1">
        <v>688</v>
      </c>
      <c r="B25" s="1">
        <v>688</v>
      </c>
      <c r="C25" s="1">
        <v>688</v>
      </c>
      <c r="E25" s="4" t="s">
        <v>1</v>
      </c>
      <c r="H25" s="4" t="s">
        <v>4</v>
      </c>
      <c r="J25" s="14">
        <v>30233</v>
      </c>
      <c r="K25" s="14"/>
      <c r="L25" s="14"/>
      <c r="M25" s="1">
        <v>7</v>
      </c>
      <c r="N25" s="1">
        <v>15</v>
      </c>
      <c r="O25" s="1">
        <v>12</v>
      </c>
      <c r="P25" s="1">
        <v>12</v>
      </c>
      <c r="Q25" s="1" t="s">
        <v>292</v>
      </c>
      <c r="R25" s="1">
        <v>0</v>
      </c>
      <c r="S25" s="1" t="s">
        <v>62</v>
      </c>
      <c r="U25" s="1" t="s">
        <v>3390</v>
      </c>
      <c r="W25" s="1">
        <v>1</v>
      </c>
      <c r="X25" s="1" t="s">
        <v>137</v>
      </c>
      <c r="Z25" s="1" t="s">
        <v>74</v>
      </c>
      <c r="AB25" s="1" t="s">
        <v>85</v>
      </c>
      <c r="AD25" s="1">
        <v>1</v>
      </c>
      <c r="AE25" s="1" t="s">
        <v>1746</v>
      </c>
      <c r="AF25" s="1" t="s">
        <v>65</v>
      </c>
      <c r="AI25" s="1" t="s">
        <v>27</v>
      </c>
      <c r="AJ25" s="1" t="s">
        <v>28</v>
      </c>
      <c r="AQ25" s="1" t="s">
        <v>78</v>
      </c>
      <c r="AS25" s="1">
        <v>2</v>
      </c>
      <c r="AU25" s="1">
        <v>5</v>
      </c>
      <c r="AW25" s="1">
        <v>30</v>
      </c>
      <c r="AX25" s="1" t="s">
        <v>3105</v>
      </c>
      <c r="AY25" s="1" t="s">
        <v>68</v>
      </c>
      <c r="BA25" s="1">
        <v>7</v>
      </c>
      <c r="BB25" s="1" t="s">
        <v>371</v>
      </c>
      <c r="BC25" s="1" t="s">
        <v>3106</v>
      </c>
      <c r="BE25" s="1">
        <v>0</v>
      </c>
    </row>
    <row r="26" spans="1:57">
      <c r="A26" s="1">
        <v>2</v>
      </c>
      <c r="B26" s="1">
        <v>2</v>
      </c>
      <c r="C26" s="1">
        <v>2</v>
      </c>
      <c r="D26" s="4" t="s">
        <v>0</v>
      </c>
      <c r="J26" s="14">
        <v>32196</v>
      </c>
      <c r="K26" s="14"/>
      <c r="L26" s="14"/>
      <c r="M26" s="1">
        <v>7</v>
      </c>
      <c r="N26" s="1">
        <v>45</v>
      </c>
      <c r="O26" s="1">
        <v>8</v>
      </c>
      <c r="P26" s="1">
        <v>2</v>
      </c>
      <c r="Q26" s="1" t="s">
        <v>71</v>
      </c>
      <c r="R26" s="1">
        <v>0</v>
      </c>
      <c r="S26" s="1" t="s">
        <v>72</v>
      </c>
      <c r="U26" s="1" t="s">
        <v>3389</v>
      </c>
      <c r="W26" s="1">
        <v>1</v>
      </c>
      <c r="X26" s="1" t="s">
        <v>73</v>
      </c>
      <c r="Z26" s="1" t="s">
        <v>74</v>
      </c>
      <c r="AB26" s="1" t="s">
        <v>75</v>
      </c>
      <c r="AD26" s="1">
        <v>3</v>
      </c>
      <c r="AE26" s="1" t="s">
        <v>76</v>
      </c>
      <c r="AF26" s="1" t="s">
        <v>77</v>
      </c>
      <c r="AI26" s="1" t="s">
        <v>27</v>
      </c>
      <c r="AQ26" s="1" t="s">
        <v>78</v>
      </c>
      <c r="AT26" s="1">
        <v>20</v>
      </c>
      <c r="AV26" s="1">
        <v>15</v>
      </c>
      <c r="AW26" s="1">
        <v>15</v>
      </c>
      <c r="AX26" s="1" t="s">
        <v>79</v>
      </c>
      <c r="AY26" s="1" t="s">
        <v>68</v>
      </c>
      <c r="BA26" s="1">
        <v>8</v>
      </c>
      <c r="BB26" s="1" t="s">
        <v>80</v>
      </c>
      <c r="BC26" s="1" t="s">
        <v>81</v>
      </c>
    </row>
    <row r="27" spans="1:57">
      <c r="A27" s="1">
        <v>5</v>
      </c>
      <c r="B27" s="1">
        <v>5</v>
      </c>
      <c r="C27" s="1">
        <v>5</v>
      </c>
      <c r="D27" s="4" t="s">
        <v>0</v>
      </c>
      <c r="J27" s="14">
        <v>33315</v>
      </c>
      <c r="K27" s="14"/>
      <c r="L27" s="14"/>
      <c r="M27" s="1">
        <v>6</v>
      </c>
      <c r="N27" s="1">
        <v>240</v>
      </c>
      <c r="O27" s="1">
        <v>6</v>
      </c>
      <c r="P27" s="1">
        <v>25</v>
      </c>
      <c r="Q27" s="1" t="s">
        <v>95</v>
      </c>
      <c r="R27" s="1">
        <v>0</v>
      </c>
      <c r="S27" s="1" t="s">
        <v>48</v>
      </c>
      <c r="U27" s="1" t="s">
        <v>3391</v>
      </c>
      <c r="W27" s="1">
        <v>1</v>
      </c>
      <c r="X27" s="1" t="s">
        <v>27</v>
      </c>
      <c r="AA27" s="1" t="s">
        <v>96</v>
      </c>
      <c r="AB27" s="1" t="s">
        <v>97</v>
      </c>
      <c r="AD27" s="1">
        <v>0</v>
      </c>
      <c r="AE27" s="1" t="s">
        <v>98</v>
      </c>
      <c r="AF27" s="1" t="s">
        <v>77</v>
      </c>
      <c r="AI27" s="1" t="s">
        <v>27</v>
      </c>
      <c r="AQ27" s="1" t="s">
        <v>66</v>
      </c>
      <c r="AS27" s="1">
        <v>3</v>
      </c>
      <c r="AU27" s="1">
        <v>4</v>
      </c>
      <c r="AW27" s="1">
        <v>5</v>
      </c>
      <c r="AX27" s="1" t="s">
        <v>99</v>
      </c>
      <c r="AY27" s="1" t="s">
        <v>58</v>
      </c>
      <c r="BA27" s="1">
        <v>10</v>
      </c>
      <c r="BB27" s="1" t="s">
        <v>100</v>
      </c>
    </row>
    <row r="28" spans="1:57" ht="200">
      <c r="A28" s="1">
        <v>7</v>
      </c>
      <c r="B28" s="1">
        <v>7</v>
      </c>
      <c r="C28" s="1">
        <v>7</v>
      </c>
      <c r="F28" s="4" t="s">
        <v>2</v>
      </c>
      <c r="J28" s="14">
        <v>30813</v>
      </c>
      <c r="K28" s="14"/>
      <c r="L28" s="14"/>
      <c r="M28" s="1">
        <v>6</v>
      </c>
      <c r="N28" s="1">
        <v>35</v>
      </c>
      <c r="O28" s="1">
        <v>8</v>
      </c>
      <c r="P28" s="1">
        <v>18</v>
      </c>
      <c r="Q28" s="1" t="s">
        <v>47</v>
      </c>
      <c r="R28" s="1">
        <v>0</v>
      </c>
      <c r="S28" s="1" t="s">
        <v>62</v>
      </c>
      <c r="U28" s="1" t="s">
        <v>3390</v>
      </c>
      <c r="W28" s="1">
        <v>0</v>
      </c>
      <c r="AF28" s="1" t="s">
        <v>77</v>
      </c>
      <c r="AI28" s="1" t="s">
        <v>27</v>
      </c>
      <c r="AQ28" s="1" t="s">
        <v>54</v>
      </c>
      <c r="AT28" s="15">
        <v>44116</v>
      </c>
      <c r="AV28" s="1">
        <v>6</v>
      </c>
      <c r="AW28" s="1">
        <v>50</v>
      </c>
      <c r="AX28" s="1" t="s">
        <v>108</v>
      </c>
      <c r="AY28" s="1" t="s">
        <v>68</v>
      </c>
      <c r="BA28" s="1">
        <v>8</v>
      </c>
      <c r="BB28" s="1" t="s">
        <v>109</v>
      </c>
      <c r="BC28" s="1" t="s">
        <v>110</v>
      </c>
      <c r="BD28" s="2" t="s">
        <v>111</v>
      </c>
    </row>
    <row r="29" spans="1:57">
      <c r="A29" s="1">
        <v>8</v>
      </c>
      <c r="B29" s="1">
        <v>8</v>
      </c>
      <c r="C29" s="1">
        <v>8</v>
      </c>
      <c r="H29" s="4" t="s">
        <v>4</v>
      </c>
      <c r="J29" s="14">
        <v>26757</v>
      </c>
      <c r="K29" s="14"/>
      <c r="L29" s="14"/>
      <c r="M29" s="1">
        <v>8</v>
      </c>
      <c r="N29" s="1">
        <v>0</v>
      </c>
      <c r="O29" s="1">
        <v>8</v>
      </c>
      <c r="P29" s="1">
        <v>15</v>
      </c>
      <c r="Q29" s="1" t="s">
        <v>112</v>
      </c>
      <c r="R29" s="1">
        <v>1</v>
      </c>
      <c r="S29" s="1" t="s">
        <v>113</v>
      </c>
      <c r="U29" s="1" t="s">
        <v>3388</v>
      </c>
      <c r="W29" s="1">
        <v>1</v>
      </c>
      <c r="X29" s="1" t="s">
        <v>73</v>
      </c>
      <c r="Z29" s="1" t="s">
        <v>114</v>
      </c>
      <c r="AB29" s="1" t="s">
        <v>115</v>
      </c>
      <c r="AD29" s="1">
        <v>15</v>
      </c>
      <c r="AE29" s="1" t="s">
        <v>116</v>
      </c>
      <c r="AF29" s="1" t="s">
        <v>53</v>
      </c>
      <c r="AI29" s="1" t="s">
        <v>27</v>
      </c>
      <c r="AQ29" s="1" t="s">
        <v>66</v>
      </c>
      <c r="AS29" s="1">
        <v>6</v>
      </c>
      <c r="AU29" s="1">
        <v>5</v>
      </c>
      <c r="AW29" s="1">
        <v>80</v>
      </c>
      <c r="AX29" s="1" t="s">
        <v>117</v>
      </c>
      <c r="AY29" s="1" t="s">
        <v>68</v>
      </c>
      <c r="BA29" s="1">
        <v>9</v>
      </c>
      <c r="BB29" s="1" t="s">
        <v>118</v>
      </c>
    </row>
    <row r="30" spans="1:57" ht="40">
      <c r="A30" s="1">
        <v>19</v>
      </c>
      <c r="B30" s="1">
        <v>19</v>
      </c>
      <c r="C30" s="1">
        <v>19</v>
      </c>
      <c r="E30" s="4" t="s">
        <v>1</v>
      </c>
      <c r="F30" s="4" t="s">
        <v>2</v>
      </c>
      <c r="H30" s="4" t="s">
        <v>4</v>
      </c>
      <c r="J30" s="14">
        <v>31983</v>
      </c>
      <c r="K30" s="14"/>
      <c r="L30" s="14"/>
      <c r="M30" s="1">
        <v>6</v>
      </c>
      <c r="N30" s="1">
        <v>40</v>
      </c>
      <c r="O30" s="1">
        <v>12</v>
      </c>
      <c r="P30" s="1">
        <v>30</v>
      </c>
      <c r="Q30" s="1" t="s">
        <v>178</v>
      </c>
      <c r="R30" s="1">
        <v>1</v>
      </c>
      <c r="S30" s="1" t="s">
        <v>72</v>
      </c>
      <c r="U30" s="1" t="s">
        <v>3391</v>
      </c>
      <c r="W30" s="1">
        <v>1</v>
      </c>
      <c r="X30" s="1" t="s">
        <v>137</v>
      </c>
      <c r="Z30" s="1" t="s">
        <v>74</v>
      </c>
      <c r="AB30" s="1" t="s">
        <v>85</v>
      </c>
      <c r="AD30" s="1">
        <v>3</v>
      </c>
      <c r="AE30" s="1" t="s">
        <v>179</v>
      </c>
      <c r="AF30" s="1" t="s">
        <v>65</v>
      </c>
      <c r="AI30" s="1" t="s">
        <v>27</v>
      </c>
      <c r="AQ30" s="1" t="s">
        <v>151</v>
      </c>
      <c r="AS30" s="1">
        <v>6</v>
      </c>
      <c r="AU30" s="1">
        <v>3</v>
      </c>
      <c r="AW30" s="1">
        <v>15</v>
      </c>
      <c r="AX30" s="1" t="s">
        <v>180</v>
      </c>
      <c r="AY30" s="1" t="s">
        <v>181</v>
      </c>
      <c r="BA30" s="1">
        <v>10</v>
      </c>
      <c r="BB30" s="1" t="s">
        <v>182</v>
      </c>
      <c r="BC30" s="2"/>
      <c r="BD30" s="2" t="s">
        <v>183</v>
      </c>
      <c r="BE30" s="2"/>
    </row>
    <row r="31" spans="1:57" ht="20">
      <c r="A31" s="1">
        <v>20</v>
      </c>
      <c r="B31" s="1">
        <v>20</v>
      </c>
      <c r="C31" s="1">
        <v>20</v>
      </c>
      <c r="D31" s="4" t="s">
        <v>0</v>
      </c>
      <c r="J31" s="14">
        <v>28459</v>
      </c>
      <c r="K31" s="14"/>
      <c r="L31" s="14"/>
      <c r="M31" s="1">
        <v>8</v>
      </c>
      <c r="N31" s="1">
        <v>30</v>
      </c>
      <c r="O31" s="1">
        <v>8</v>
      </c>
      <c r="P31" s="1">
        <v>4</v>
      </c>
      <c r="Q31" s="1" t="s">
        <v>95</v>
      </c>
      <c r="R31" s="1">
        <v>0</v>
      </c>
      <c r="S31" s="1" t="s">
        <v>131</v>
      </c>
      <c r="U31" s="1" t="s">
        <v>3391</v>
      </c>
      <c r="W31" s="1">
        <v>0</v>
      </c>
      <c r="AF31" s="1" t="s">
        <v>53</v>
      </c>
      <c r="AI31" s="1" t="s">
        <v>27</v>
      </c>
      <c r="AQ31" s="1" t="s">
        <v>66</v>
      </c>
      <c r="AS31" s="1">
        <v>6</v>
      </c>
      <c r="AU31" s="1">
        <v>6</v>
      </c>
      <c r="AW31" s="1">
        <v>20</v>
      </c>
      <c r="AX31" s="1" t="s">
        <v>184</v>
      </c>
      <c r="AY31" s="1" t="s">
        <v>68</v>
      </c>
      <c r="BA31" s="1">
        <v>8</v>
      </c>
      <c r="BB31" s="1" t="s">
        <v>185</v>
      </c>
      <c r="BC31" s="2" t="s">
        <v>186</v>
      </c>
      <c r="BD31" s="2"/>
      <c r="BE31" s="2"/>
    </row>
    <row r="32" spans="1:57">
      <c r="A32" s="1">
        <v>44</v>
      </c>
      <c r="B32" s="1">
        <v>44</v>
      </c>
      <c r="C32" s="1">
        <v>44</v>
      </c>
      <c r="E32" s="4" t="s">
        <v>1</v>
      </c>
      <c r="F32" s="4" t="s">
        <v>2</v>
      </c>
      <c r="J32" s="14">
        <v>33712</v>
      </c>
      <c r="K32" s="14"/>
      <c r="L32" s="14"/>
      <c r="M32" s="1">
        <v>8</v>
      </c>
      <c r="N32" s="1">
        <v>120</v>
      </c>
      <c r="O32" s="1">
        <v>12</v>
      </c>
      <c r="P32" s="1">
        <v>10</v>
      </c>
      <c r="Q32" s="1" t="s">
        <v>292</v>
      </c>
      <c r="R32" s="1">
        <v>1</v>
      </c>
      <c r="T32" s="1" t="s">
        <v>293</v>
      </c>
      <c r="U32" s="1" t="s">
        <v>3388</v>
      </c>
      <c r="W32" s="1">
        <v>1</v>
      </c>
      <c r="X32" s="1" t="s">
        <v>27</v>
      </c>
      <c r="Z32" s="1" t="s">
        <v>74</v>
      </c>
      <c r="AB32" s="1" t="s">
        <v>294</v>
      </c>
      <c r="AD32" s="1">
        <v>3</v>
      </c>
      <c r="AE32" s="1" t="s">
        <v>295</v>
      </c>
      <c r="AF32" s="1" t="s">
        <v>53</v>
      </c>
      <c r="AI32" s="1" t="s">
        <v>27</v>
      </c>
      <c r="AQ32" s="1" t="s">
        <v>66</v>
      </c>
      <c r="AS32" s="1">
        <v>6</v>
      </c>
      <c r="AU32" s="1">
        <v>6</v>
      </c>
      <c r="AW32" s="1">
        <v>20</v>
      </c>
      <c r="AX32" s="1" t="s">
        <v>296</v>
      </c>
      <c r="AY32" s="1" t="s">
        <v>68</v>
      </c>
      <c r="BA32" s="1">
        <v>10</v>
      </c>
      <c r="BB32" s="1" t="s">
        <v>297</v>
      </c>
      <c r="BD32" s="1" t="s">
        <v>298</v>
      </c>
    </row>
    <row r="33" spans="1:56">
      <c r="A33" s="1">
        <v>45</v>
      </c>
      <c r="B33" s="1">
        <v>45</v>
      </c>
      <c r="C33" s="1">
        <v>45</v>
      </c>
      <c r="D33" s="4" t="s">
        <v>0</v>
      </c>
      <c r="G33" s="4" t="s">
        <v>3</v>
      </c>
      <c r="J33" s="14">
        <v>29560</v>
      </c>
      <c r="K33" s="14"/>
      <c r="L33" s="14"/>
      <c r="M33" s="1">
        <v>8</v>
      </c>
      <c r="N33" s="1">
        <v>0</v>
      </c>
      <c r="O33" s="1">
        <v>12</v>
      </c>
      <c r="P33" s="1">
        <v>30</v>
      </c>
      <c r="Q33" s="1" t="s">
        <v>95</v>
      </c>
      <c r="R33" s="1">
        <v>1</v>
      </c>
      <c r="S33" s="1" t="s">
        <v>48</v>
      </c>
      <c r="U33" s="1" t="s">
        <v>3389</v>
      </c>
      <c r="W33" s="1">
        <v>1</v>
      </c>
      <c r="X33" s="1" t="s">
        <v>28</v>
      </c>
      <c r="Z33" s="1" t="s">
        <v>74</v>
      </c>
      <c r="AB33" s="1" t="s">
        <v>299</v>
      </c>
      <c r="AD33" s="1">
        <v>1</v>
      </c>
      <c r="AE33" s="1" t="s">
        <v>300</v>
      </c>
      <c r="AF33" s="1" t="s">
        <v>53</v>
      </c>
      <c r="AI33" s="1" t="s">
        <v>27</v>
      </c>
      <c r="AQ33" s="1" t="s">
        <v>66</v>
      </c>
      <c r="AT33" s="1">
        <v>10</v>
      </c>
      <c r="AU33" s="1">
        <v>5</v>
      </c>
      <c r="AW33" s="1">
        <v>20</v>
      </c>
      <c r="AX33" s="1" t="s">
        <v>301</v>
      </c>
      <c r="AY33" s="1" t="s">
        <v>58</v>
      </c>
      <c r="BA33" s="1">
        <v>6</v>
      </c>
      <c r="BB33" s="1" t="s">
        <v>302</v>
      </c>
      <c r="BC33" s="1" t="s">
        <v>303</v>
      </c>
    </row>
    <row r="34" spans="1:56">
      <c r="A34" s="1">
        <v>61</v>
      </c>
      <c r="B34" s="1">
        <v>61</v>
      </c>
      <c r="C34" s="1">
        <v>61</v>
      </c>
      <c r="D34" s="4" t="s">
        <v>0</v>
      </c>
      <c r="J34" s="14">
        <v>31598</v>
      </c>
      <c r="K34" s="14"/>
      <c r="L34" s="14"/>
      <c r="M34" s="1">
        <v>7</v>
      </c>
      <c r="N34" s="1">
        <v>30</v>
      </c>
      <c r="O34" s="1">
        <v>12</v>
      </c>
      <c r="P34" s="1">
        <v>12</v>
      </c>
      <c r="Q34" s="1" t="s">
        <v>124</v>
      </c>
      <c r="R34" s="1">
        <v>0</v>
      </c>
      <c r="S34" s="1" t="s">
        <v>378</v>
      </c>
      <c r="U34" s="1" t="s">
        <v>3388</v>
      </c>
      <c r="W34" s="1">
        <v>1</v>
      </c>
      <c r="X34" s="1" t="s">
        <v>27</v>
      </c>
      <c r="Z34" s="1" t="s">
        <v>74</v>
      </c>
      <c r="AB34" s="1" t="s">
        <v>115</v>
      </c>
      <c r="AD34" s="1">
        <v>1</v>
      </c>
      <c r="AE34" s="1" t="s">
        <v>379</v>
      </c>
      <c r="AF34" s="1" t="s">
        <v>77</v>
      </c>
      <c r="AI34" s="1" t="s">
        <v>27</v>
      </c>
      <c r="AQ34" s="1" t="s">
        <v>78</v>
      </c>
      <c r="AT34" s="1">
        <v>12</v>
      </c>
      <c r="AV34" s="1">
        <v>12</v>
      </c>
      <c r="AW34" s="1">
        <v>8</v>
      </c>
      <c r="AX34" s="1" t="s">
        <v>380</v>
      </c>
      <c r="AY34" s="1" t="s">
        <v>68</v>
      </c>
      <c r="BA34" s="1">
        <v>8</v>
      </c>
      <c r="BB34" s="1" t="s">
        <v>381</v>
      </c>
      <c r="BC34" s="1" t="s">
        <v>382</v>
      </c>
      <c r="BD34" s="1" t="s">
        <v>130</v>
      </c>
    </row>
    <row r="35" spans="1:56">
      <c r="A35" s="1">
        <v>66</v>
      </c>
      <c r="B35" s="1">
        <v>66</v>
      </c>
      <c r="C35" s="1">
        <v>66</v>
      </c>
      <c r="D35" s="4" t="s">
        <v>0</v>
      </c>
      <c r="H35" s="4" t="s">
        <v>4</v>
      </c>
      <c r="J35" s="14">
        <v>31012</v>
      </c>
      <c r="K35" s="14"/>
      <c r="L35" s="14"/>
      <c r="M35" s="1">
        <v>8</v>
      </c>
      <c r="N35" s="1">
        <v>0</v>
      </c>
      <c r="O35" s="1">
        <v>9</v>
      </c>
      <c r="P35" s="1">
        <v>12</v>
      </c>
      <c r="Q35" s="1" t="s">
        <v>82</v>
      </c>
      <c r="R35" s="1">
        <v>1</v>
      </c>
      <c r="S35" s="1" t="s">
        <v>91</v>
      </c>
      <c r="U35" s="1" t="s">
        <v>3391</v>
      </c>
      <c r="W35" s="1">
        <v>1</v>
      </c>
      <c r="X35" s="1" t="s">
        <v>401</v>
      </c>
      <c r="AA35" s="1" t="s">
        <v>402</v>
      </c>
      <c r="AB35" s="1" t="s">
        <v>85</v>
      </c>
      <c r="AD35" s="1">
        <v>10</v>
      </c>
      <c r="AE35" s="1" t="s">
        <v>403</v>
      </c>
      <c r="AF35" s="1" t="s">
        <v>53</v>
      </c>
      <c r="AI35" s="1" t="s">
        <v>27</v>
      </c>
      <c r="AQ35" s="1" t="s">
        <v>66</v>
      </c>
      <c r="AT35" s="1">
        <v>20</v>
      </c>
      <c r="AU35" s="1">
        <v>2</v>
      </c>
      <c r="AW35" s="1">
        <v>48</v>
      </c>
      <c r="AX35" s="1" t="s">
        <v>404</v>
      </c>
      <c r="AZ35" s="1" t="s">
        <v>405</v>
      </c>
      <c r="BA35" s="1">
        <v>10</v>
      </c>
      <c r="BB35" s="1" t="s">
        <v>406</v>
      </c>
      <c r="BC35" s="1" t="s">
        <v>407</v>
      </c>
    </row>
    <row r="36" spans="1:56">
      <c r="A36" s="1">
        <v>78</v>
      </c>
      <c r="B36" s="1">
        <v>78</v>
      </c>
      <c r="C36" s="1">
        <v>78</v>
      </c>
      <c r="D36" s="4" t="s">
        <v>0</v>
      </c>
      <c r="J36" s="14">
        <v>32369</v>
      </c>
      <c r="K36" s="14"/>
      <c r="L36" s="14"/>
      <c r="M36" s="1">
        <v>9</v>
      </c>
      <c r="N36" s="1">
        <v>35</v>
      </c>
      <c r="O36" s="1">
        <v>16</v>
      </c>
      <c r="P36" s="1">
        <v>6</v>
      </c>
      <c r="Q36" s="1" t="s">
        <v>61</v>
      </c>
      <c r="R36" s="1">
        <v>1</v>
      </c>
      <c r="S36" s="1" t="s">
        <v>91</v>
      </c>
      <c r="U36" s="1" t="s">
        <v>3388</v>
      </c>
      <c r="W36" s="1">
        <v>1</v>
      </c>
      <c r="X36" s="1" t="s">
        <v>401</v>
      </c>
      <c r="Z36" s="1" t="s">
        <v>74</v>
      </c>
      <c r="AB36" s="1" t="s">
        <v>85</v>
      </c>
      <c r="AD36" s="1">
        <v>2</v>
      </c>
      <c r="AE36" s="1" t="s">
        <v>465</v>
      </c>
      <c r="AF36" s="1" t="s">
        <v>53</v>
      </c>
      <c r="AI36" s="1" t="s">
        <v>27</v>
      </c>
      <c r="AN36" s="1" t="s">
        <v>32</v>
      </c>
      <c r="AQ36" s="1" t="s">
        <v>66</v>
      </c>
      <c r="AT36" s="1">
        <v>20</v>
      </c>
      <c r="AV36" s="1">
        <v>20</v>
      </c>
      <c r="AW36" s="1">
        <v>20</v>
      </c>
      <c r="AX36" s="1" t="s">
        <v>466</v>
      </c>
      <c r="AY36" s="1" t="s">
        <v>68</v>
      </c>
      <c r="BA36" s="1">
        <v>9</v>
      </c>
      <c r="BB36" s="1" t="s">
        <v>467</v>
      </c>
      <c r="BC36" s="1" t="s">
        <v>468</v>
      </c>
      <c r="BD36" s="1" t="s">
        <v>469</v>
      </c>
    </row>
    <row r="37" spans="1:56">
      <c r="A37" s="1">
        <v>88</v>
      </c>
      <c r="B37" s="1">
        <v>88</v>
      </c>
      <c r="C37" s="1">
        <v>88</v>
      </c>
      <c r="D37" s="4" t="s">
        <v>0</v>
      </c>
      <c r="H37" s="4" t="s">
        <v>4</v>
      </c>
      <c r="J37" s="14">
        <v>29928</v>
      </c>
      <c r="K37" s="14"/>
      <c r="L37" s="14"/>
      <c r="M37" s="1">
        <v>8</v>
      </c>
      <c r="N37" s="1">
        <v>120</v>
      </c>
      <c r="O37" s="1">
        <v>10</v>
      </c>
      <c r="P37" s="1">
        <v>6</v>
      </c>
      <c r="Q37" s="1" t="s">
        <v>124</v>
      </c>
      <c r="R37" s="1">
        <v>1</v>
      </c>
      <c r="S37" s="1" t="s">
        <v>48</v>
      </c>
      <c r="U37" s="1" t="s">
        <v>3390</v>
      </c>
      <c r="W37" s="1">
        <v>0</v>
      </c>
      <c r="AF37" s="1" t="s">
        <v>77</v>
      </c>
      <c r="AI37" s="1" t="s">
        <v>27</v>
      </c>
      <c r="AQ37" s="1" t="s">
        <v>66</v>
      </c>
      <c r="AS37" s="1">
        <v>3</v>
      </c>
      <c r="AU37" s="1">
        <v>5</v>
      </c>
      <c r="AW37" s="1">
        <v>80</v>
      </c>
      <c r="AX37" s="1" t="s">
        <v>517</v>
      </c>
      <c r="AY37" s="1" t="s">
        <v>68</v>
      </c>
      <c r="BA37" s="1">
        <v>9</v>
      </c>
      <c r="BB37" s="1" t="s">
        <v>518</v>
      </c>
      <c r="BC37" s="1" t="s">
        <v>101</v>
      </c>
      <c r="BD37" s="1" t="s">
        <v>519</v>
      </c>
    </row>
    <row r="38" spans="1:56">
      <c r="A38" s="1">
        <v>98</v>
      </c>
      <c r="B38" s="1">
        <v>98</v>
      </c>
      <c r="C38" s="1">
        <v>98</v>
      </c>
      <c r="D38" s="4" t="s">
        <v>0</v>
      </c>
      <c r="J38" s="14">
        <v>29094</v>
      </c>
      <c r="K38" s="14"/>
      <c r="L38" s="14"/>
      <c r="M38" s="1">
        <v>8</v>
      </c>
      <c r="N38" s="1">
        <v>0</v>
      </c>
      <c r="O38" s="1">
        <v>8</v>
      </c>
      <c r="P38" s="1">
        <v>24</v>
      </c>
      <c r="Q38" s="1" t="s">
        <v>178</v>
      </c>
      <c r="R38" s="1">
        <v>0</v>
      </c>
      <c r="S38" s="1" t="s">
        <v>113</v>
      </c>
      <c r="U38" s="1" t="s">
        <v>3389</v>
      </c>
      <c r="W38" s="1">
        <v>1</v>
      </c>
      <c r="X38" s="1" t="s">
        <v>202</v>
      </c>
      <c r="Z38" s="1" t="s">
        <v>74</v>
      </c>
      <c r="AB38" s="1" t="s">
        <v>85</v>
      </c>
      <c r="AD38" s="1">
        <v>20</v>
      </c>
      <c r="AE38" s="1" t="s">
        <v>551</v>
      </c>
      <c r="AF38" s="1" t="s">
        <v>53</v>
      </c>
      <c r="AI38" s="1" t="s">
        <v>27</v>
      </c>
      <c r="AK38" s="1" t="s">
        <v>29</v>
      </c>
      <c r="AQ38" s="1" t="s">
        <v>54</v>
      </c>
      <c r="AS38" s="1">
        <v>6</v>
      </c>
      <c r="AU38" s="1">
        <v>6</v>
      </c>
      <c r="AW38" s="1">
        <v>12</v>
      </c>
      <c r="AX38" s="1" t="s">
        <v>552</v>
      </c>
      <c r="AY38" s="1" t="s">
        <v>68</v>
      </c>
      <c r="BA38" s="1">
        <v>10</v>
      </c>
      <c r="BB38" s="1" t="s">
        <v>553</v>
      </c>
      <c r="BC38" s="1" t="s">
        <v>554</v>
      </c>
      <c r="BD38" s="1" t="s">
        <v>555</v>
      </c>
    </row>
    <row r="39" spans="1:56" ht="409.6">
      <c r="A39" s="1">
        <v>102</v>
      </c>
      <c r="B39" s="1">
        <v>102</v>
      </c>
      <c r="C39" s="1">
        <v>102</v>
      </c>
      <c r="D39" s="4" t="s">
        <v>0</v>
      </c>
      <c r="E39" s="4" t="s">
        <v>1</v>
      </c>
      <c r="H39" s="4" t="s">
        <v>4</v>
      </c>
      <c r="J39" s="14">
        <v>32721</v>
      </c>
      <c r="K39" s="14"/>
      <c r="L39" s="14"/>
      <c r="M39" s="1">
        <v>6</v>
      </c>
      <c r="N39" s="1">
        <v>0</v>
      </c>
      <c r="O39" s="1">
        <v>14</v>
      </c>
      <c r="P39" s="1">
        <v>25</v>
      </c>
      <c r="Q39" s="1" t="s">
        <v>124</v>
      </c>
      <c r="R39" s="1">
        <v>1</v>
      </c>
      <c r="S39" s="1" t="s">
        <v>72</v>
      </c>
      <c r="V39" s="1" t="s">
        <v>570</v>
      </c>
      <c r="W39" s="1">
        <v>1</v>
      </c>
      <c r="X39" s="1" t="s">
        <v>454</v>
      </c>
      <c r="Z39" s="1" t="s">
        <v>84</v>
      </c>
      <c r="AC39" s="1" t="s">
        <v>571</v>
      </c>
      <c r="AD39" s="1">
        <v>6</v>
      </c>
      <c r="AE39" s="1" t="s">
        <v>572</v>
      </c>
      <c r="AF39" s="1" t="s">
        <v>53</v>
      </c>
      <c r="AI39" s="1" t="s">
        <v>27</v>
      </c>
      <c r="AP39" s="1" t="s">
        <v>573</v>
      </c>
      <c r="AQ39" s="1" t="s">
        <v>66</v>
      </c>
      <c r="AT39" s="1">
        <v>20</v>
      </c>
      <c r="AU39" s="1">
        <v>4</v>
      </c>
      <c r="AW39" s="1">
        <v>80</v>
      </c>
      <c r="AX39" s="1" t="s">
        <v>574</v>
      </c>
      <c r="AZ39" s="1" t="s">
        <v>575</v>
      </c>
      <c r="BA39" s="1">
        <v>9</v>
      </c>
      <c r="BB39" s="2" t="s">
        <v>576</v>
      </c>
      <c r="BC39" s="2" t="s">
        <v>577</v>
      </c>
      <c r="BD39" s="1" t="s">
        <v>578</v>
      </c>
    </row>
    <row r="40" spans="1:56">
      <c r="A40" s="1">
        <v>120</v>
      </c>
      <c r="B40" s="1">
        <v>120</v>
      </c>
      <c r="C40" s="1">
        <v>120</v>
      </c>
      <c r="E40" s="4" t="s">
        <v>1</v>
      </c>
      <c r="H40" s="4" t="s">
        <v>4</v>
      </c>
      <c r="J40" s="14">
        <v>27127</v>
      </c>
      <c r="K40" s="14"/>
      <c r="L40" s="14"/>
      <c r="M40" s="1">
        <v>7</v>
      </c>
      <c r="N40" s="1">
        <v>50</v>
      </c>
      <c r="O40" s="1">
        <v>3</v>
      </c>
      <c r="P40" s="1">
        <v>20</v>
      </c>
      <c r="Q40" s="1" t="s">
        <v>71</v>
      </c>
      <c r="R40" s="1">
        <v>1</v>
      </c>
      <c r="S40" s="1" t="s">
        <v>48</v>
      </c>
      <c r="U40" s="1" t="s">
        <v>3389</v>
      </c>
      <c r="W40" s="1">
        <v>1</v>
      </c>
      <c r="X40" s="1" t="s">
        <v>202</v>
      </c>
      <c r="Z40" s="1" t="s">
        <v>50</v>
      </c>
      <c r="AB40" s="1" t="s">
        <v>408</v>
      </c>
      <c r="AD40" s="1">
        <v>22</v>
      </c>
      <c r="AE40" s="1" t="s">
        <v>660</v>
      </c>
      <c r="AF40" s="1" t="s">
        <v>77</v>
      </c>
      <c r="AI40" s="1" t="s">
        <v>27</v>
      </c>
      <c r="AQ40" s="1" t="s">
        <v>66</v>
      </c>
      <c r="AT40" s="1">
        <v>15</v>
      </c>
      <c r="AV40" s="1">
        <v>20</v>
      </c>
      <c r="AW40" s="1">
        <v>35</v>
      </c>
      <c r="AX40" s="1" t="s">
        <v>661</v>
      </c>
      <c r="AY40" s="1" t="s">
        <v>68</v>
      </c>
      <c r="BA40" s="1">
        <v>9</v>
      </c>
      <c r="BB40" s="1" t="s">
        <v>662</v>
      </c>
      <c r="BC40" s="1" t="s">
        <v>663</v>
      </c>
    </row>
    <row r="41" spans="1:56">
      <c r="A41" s="1">
        <v>123</v>
      </c>
      <c r="B41" s="1">
        <v>123</v>
      </c>
      <c r="C41" s="1">
        <v>123</v>
      </c>
      <c r="D41" s="4" t="s">
        <v>0</v>
      </c>
      <c r="E41" s="4" t="s">
        <v>1</v>
      </c>
      <c r="J41" s="14">
        <v>29094</v>
      </c>
      <c r="K41" s="14"/>
      <c r="L41" s="14"/>
      <c r="M41" s="1">
        <v>8</v>
      </c>
      <c r="N41" s="1">
        <v>0</v>
      </c>
      <c r="O41" s="1">
        <v>8</v>
      </c>
      <c r="P41" s="1">
        <v>24</v>
      </c>
      <c r="Q41" s="1" t="s">
        <v>90</v>
      </c>
      <c r="R41" s="1">
        <v>0</v>
      </c>
      <c r="S41" s="1" t="s">
        <v>131</v>
      </c>
      <c r="U41" s="1" t="s">
        <v>3389</v>
      </c>
      <c r="W41" s="1">
        <v>1</v>
      </c>
      <c r="X41" s="1" t="s">
        <v>202</v>
      </c>
      <c r="Z41" s="1" t="s">
        <v>74</v>
      </c>
      <c r="AB41" s="1" t="s">
        <v>85</v>
      </c>
      <c r="AD41" s="1">
        <v>20</v>
      </c>
      <c r="AE41" s="1" t="s">
        <v>551</v>
      </c>
      <c r="AF41" s="1" t="s">
        <v>53</v>
      </c>
      <c r="AI41" s="1" t="s">
        <v>27</v>
      </c>
      <c r="AK41" s="1" t="s">
        <v>29</v>
      </c>
      <c r="AQ41" s="1" t="s">
        <v>542</v>
      </c>
      <c r="AS41" s="1">
        <v>6</v>
      </c>
      <c r="AU41" s="1">
        <v>6</v>
      </c>
      <c r="AW41" s="1">
        <v>15</v>
      </c>
      <c r="AX41" s="1" t="s">
        <v>675</v>
      </c>
      <c r="AY41" s="1" t="s">
        <v>68</v>
      </c>
      <c r="BA41" s="1">
        <v>10</v>
      </c>
      <c r="BB41" s="1" t="s">
        <v>676</v>
      </c>
      <c r="BC41" s="1" t="s">
        <v>677</v>
      </c>
      <c r="BD41" s="1" t="s">
        <v>678</v>
      </c>
    </row>
    <row r="42" spans="1:56">
      <c r="A42" s="1">
        <v>130</v>
      </c>
      <c r="B42" s="1">
        <v>130</v>
      </c>
      <c r="C42" s="1">
        <v>130</v>
      </c>
      <c r="D42" s="4" t="s">
        <v>0</v>
      </c>
      <c r="H42" s="4" t="s">
        <v>4</v>
      </c>
      <c r="J42" s="14">
        <v>31656</v>
      </c>
      <c r="K42" s="14"/>
      <c r="L42" s="14"/>
      <c r="M42" s="1">
        <v>7</v>
      </c>
      <c r="N42" s="1">
        <v>0</v>
      </c>
      <c r="O42" s="1">
        <v>14</v>
      </c>
      <c r="P42" s="1">
        <v>12</v>
      </c>
      <c r="Q42" s="1" t="s">
        <v>324</v>
      </c>
      <c r="R42" s="1">
        <v>0</v>
      </c>
      <c r="S42" s="1" t="s">
        <v>72</v>
      </c>
      <c r="U42" s="1" t="s">
        <v>3390</v>
      </c>
      <c r="W42" s="1">
        <v>0</v>
      </c>
      <c r="AF42" s="1" t="s">
        <v>77</v>
      </c>
      <c r="AI42" s="1" t="s">
        <v>27</v>
      </c>
      <c r="AQ42" s="1" t="s">
        <v>66</v>
      </c>
      <c r="AS42" s="1">
        <v>6</v>
      </c>
      <c r="AU42" s="1">
        <v>6</v>
      </c>
      <c r="AW42" s="1">
        <v>12</v>
      </c>
      <c r="AX42" s="1" t="s">
        <v>699</v>
      </c>
      <c r="AZ42" s="1" t="s">
        <v>700</v>
      </c>
      <c r="BA42" s="1">
        <v>7</v>
      </c>
      <c r="BB42" s="1" t="s">
        <v>701</v>
      </c>
    </row>
    <row r="43" spans="1:56">
      <c r="A43" s="1">
        <v>136</v>
      </c>
      <c r="B43" s="1">
        <v>136</v>
      </c>
      <c r="C43" s="1">
        <v>136</v>
      </c>
      <c r="D43" s="4" t="s">
        <v>0</v>
      </c>
      <c r="J43" s="14">
        <v>33877</v>
      </c>
      <c r="K43" s="14"/>
      <c r="L43" s="14"/>
      <c r="M43" s="1">
        <v>10</v>
      </c>
      <c r="N43" s="1">
        <v>30</v>
      </c>
      <c r="O43" s="1">
        <v>20</v>
      </c>
      <c r="P43" s="1">
        <v>3</v>
      </c>
      <c r="Q43" s="1" t="s">
        <v>71</v>
      </c>
      <c r="R43" s="1">
        <v>1</v>
      </c>
      <c r="S43" s="1" t="s">
        <v>48</v>
      </c>
      <c r="U43" s="1" t="s">
        <v>3390</v>
      </c>
      <c r="W43" s="1">
        <v>0</v>
      </c>
      <c r="AF43" s="1" t="s">
        <v>77</v>
      </c>
      <c r="AI43" s="1" t="s">
        <v>27</v>
      </c>
      <c r="AQ43" s="1" t="s">
        <v>66</v>
      </c>
      <c r="AT43" s="1">
        <v>10</v>
      </c>
      <c r="AV43" s="1">
        <v>10</v>
      </c>
      <c r="AW43" s="1">
        <v>10</v>
      </c>
      <c r="AX43" s="1" t="s">
        <v>726</v>
      </c>
      <c r="AY43" s="1" t="s">
        <v>334</v>
      </c>
      <c r="BA43" s="1">
        <v>9</v>
      </c>
      <c r="BB43" s="1" t="s">
        <v>727</v>
      </c>
      <c r="BD43" s="1" t="s">
        <v>728</v>
      </c>
    </row>
    <row r="44" spans="1:56">
      <c r="A44" s="1">
        <v>140</v>
      </c>
      <c r="B44" s="1">
        <v>140</v>
      </c>
      <c r="C44" s="1">
        <v>140</v>
      </c>
      <c r="D44" s="4" t="s">
        <v>0</v>
      </c>
      <c r="G44" s="4" t="s">
        <v>3</v>
      </c>
      <c r="H44" s="4" t="s">
        <v>4</v>
      </c>
      <c r="J44" s="14">
        <v>33876</v>
      </c>
      <c r="K44" s="14"/>
      <c r="L44" s="14"/>
      <c r="M44" s="1">
        <v>6</v>
      </c>
      <c r="N44" s="1">
        <v>90</v>
      </c>
      <c r="O44" s="1">
        <v>10</v>
      </c>
      <c r="P44" s="1">
        <v>12</v>
      </c>
      <c r="Q44" s="1" t="s">
        <v>214</v>
      </c>
      <c r="R44" s="1">
        <v>0</v>
      </c>
      <c r="S44" s="1" t="s">
        <v>62</v>
      </c>
      <c r="U44" s="1" t="s">
        <v>3389</v>
      </c>
      <c r="W44" s="1">
        <v>1</v>
      </c>
      <c r="X44" s="1" t="s">
        <v>396</v>
      </c>
      <c r="Z44" s="1" t="s">
        <v>102</v>
      </c>
      <c r="AC44" s="1" t="s">
        <v>745</v>
      </c>
      <c r="AD44" s="1">
        <v>2</v>
      </c>
      <c r="AE44" s="1" t="s">
        <v>746</v>
      </c>
      <c r="AF44" s="1" t="s">
        <v>53</v>
      </c>
      <c r="AI44" s="1" t="s">
        <v>27</v>
      </c>
      <c r="AQ44" s="1" t="s">
        <v>66</v>
      </c>
      <c r="AS44" s="1">
        <v>6</v>
      </c>
      <c r="AV44" s="1">
        <v>10</v>
      </c>
      <c r="AW44" s="1">
        <v>50</v>
      </c>
      <c r="AX44" s="1" t="s">
        <v>747</v>
      </c>
      <c r="AY44" s="1" t="s">
        <v>68</v>
      </c>
      <c r="BA44" s="1">
        <v>10</v>
      </c>
      <c r="BB44" s="1" t="s">
        <v>748</v>
      </c>
      <c r="BC44" s="1" t="s">
        <v>749</v>
      </c>
      <c r="BD44" s="1" t="s">
        <v>750</v>
      </c>
    </row>
    <row r="45" spans="1:56">
      <c r="A45" s="1">
        <v>143</v>
      </c>
      <c r="B45" s="1">
        <v>143</v>
      </c>
      <c r="C45" s="1">
        <v>143</v>
      </c>
      <c r="E45" s="4" t="s">
        <v>1</v>
      </c>
      <c r="J45" s="14">
        <v>32885</v>
      </c>
      <c r="K45" s="14"/>
      <c r="L45" s="14"/>
      <c r="M45" s="1">
        <v>7</v>
      </c>
      <c r="N45" s="1">
        <v>28</v>
      </c>
      <c r="O45" s="1">
        <v>12</v>
      </c>
      <c r="P45" s="1">
        <v>6</v>
      </c>
      <c r="Q45" s="1" t="s">
        <v>324</v>
      </c>
      <c r="R45" s="1">
        <v>0</v>
      </c>
      <c r="S45" s="1" t="s">
        <v>125</v>
      </c>
      <c r="U45" s="1" t="s">
        <v>3389</v>
      </c>
      <c r="W45" s="1">
        <v>1</v>
      </c>
      <c r="X45" s="1" t="s">
        <v>83</v>
      </c>
      <c r="Z45" s="1" t="s">
        <v>74</v>
      </c>
      <c r="AB45" s="1" t="s">
        <v>209</v>
      </c>
      <c r="AD45" s="1">
        <v>5</v>
      </c>
      <c r="AE45" s="1" t="s">
        <v>758</v>
      </c>
      <c r="AF45" s="1" t="s">
        <v>77</v>
      </c>
      <c r="AI45" s="1" t="s">
        <v>27</v>
      </c>
      <c r="AL45" s="1" t="s">
        <v>30</v>
      </c>
      <c r="AQ45" s="1" t="s">
        <v>54</v>
      </c>
      <c r="AS45" s="1">
        <v>4</v>
      </c>
      <c r="AU45" s="1">
        <v>4</v>
      </c>
      <c r="AW45" s="1">
        <v>100</v>
      </c>
      <c r="AX45" s="1" t="s">
        <v>759</v>
      </c>
      <c r="AY45" s="1" t="s">
        <v>58</v>
      </c>
      <c r="BA45" s="1">
        <v>9</v>
      </c>
      <c r="BB45" s="1" t="s">
        <v>760</v>
      </c>
      <c r="BC45" s="1" t="s">
        <v>761</v>
      </c>
    </row>
    <row r="46" spans="1:56">
      <c r="A46" s="1">
        <v>146</v>
      </c>
      <c r="B46" s="1">
        <v>146</v>
      </c>
      <c r="C46" s="1">
        <v>146</v>
      </c>
      <c r="D46" s="4" t="s">
        <v>0</v>
      </c>
      <c r="F46" s="4" t="s">
        <v>2</v>
      </c>
      <c r="J46" s="14">
        <v>32540</v>
      </c>
      <c r="K46" s="14"/>
      <c r="L46" s="14"/>
      <c r="M46" s="1">
        <v>8</v>
      </c>
      <c r="N46" s="1">
        <v>7</v>
      </c>
      <c r="O46" s="1">
        <v>12</v>
      </c>
      <c r="P46" s="1">
        <v>0</v>
      </c>
      <c r="Q46" s="1" t="s">
        <v>95</v>
      </c>
      <c r="R46" s="1">
        <v>1</v>
      </c>
      <c r="S46" s="1" t="s">
        <v>62</v>
      </c>
      <c r="U46" s="1" t="s">
        <v>3391</v>
      </c>
      <c r="W46" s="1">
        <v>1</v>
      </c>
      <c r="X46" s="1" t="s">
        <v>396</v>
      </c>
      <c r="Z46" s="1" t="s">
        <v>74</v>
      </c>
      <c r="AB46" s="1" t="s">
        <v>145</v>
      </c>
      <c r="AD46" s="1">
        <v>3</v>
      </c>
      <c r="AE46" s="1" t="s">
        <v>768</v>
      </c>
      <c r="AF46" s="1" t="s">
        <v>77</v>
      </c>
      <c r="AI46" s="1" t="s">
        <v>27</v>
      </c>
      <c r="AQ46" s="1" t="s">
        <v>66</v>
      </c>
      <c r="AS46" s="1">
        <v>4</v>
      </c>
      <c r="AU46" s="1">
        <v>6</v>
      </c>
      <c r="AW46" s="1">
        <v>20</v>
      </c>
      <c r="AX46" s="1" t="s">
        <v>769</v>
      </c>
      <c r="AY46" s="1" t="s">
        <v>68</v>
      </c>
      <c r="BA46" s="1">
        <v>10</v>
      </c>
      <c r="BB46" s="1" t="s">
        <v>770</v>
      </c>
      <c r="BC46" s="1" t="s">
        <v>771</v>
      </c>
      <c r="BD46" s="1" t="s">
        <v>772</v>
      </c>
    </row>
    <row r="47" spans="1:56">
      <c r="A47" s="1">
        <v>147</v>
      </c>
      <c r="B47" s="1">
        <v>147</v>
      </c>
      <c r="C47" s="1">
        <v>147</v>
      </c>
      <c r="D47" s="4" t="s">
        <v>0</v>
      </c>
      <c r="J47" s="14">
        <v>32950</v>
      </c>
      <c r="K47" s="14"/>
      <c r="L47" s="14"/>
      <c r="M47" s="1">
        <v>7</v>
      </c>
      <c r="N47" s="1">
        <v>60</v>
      </c>
      <c r="O47" s="1">
        <v>14</v>
      </c>
      <c r="P47" s="1">
        <v>5</v>
      </c>
      <c r="Q47" s="1" t="s">
        <v>47</v>
      </c>
      <c r="R47" s="1">
        <v>0</v>
      </c>
      <c r="S47" s="1" t="s">
        <v>48</v>
      </c>
      <c r="U47" s="1" t="s">
        <v>3389</v>
      </c>
      <c r="W47" s="1">
        <v>1</v>
      </c>
      <c r="X47" s="1" t="s">
        <v>137</v>
      </c>
      <c r="Z47" s="1" t="s">
        <v>74</v>
      </c>
      <c r="AB47" s="1" t="s">
        <v>103</v>
      </c>
      <c r="AD47" s="1">
        <v>5</v>
      </c>
      <c r="AE47" s="1" t="s">
        <v>773</v>
      </c>
      <c r="AF47" s="1" t="s">
        <v>53</v>
      </c>
      <c r="AI47" s="1" t="s">
        <v>27</v>
      </c>
      <c r="AQ47" s="1" t="s">
        <v>78</v>
      </c>
      <c r="AS47" s="1">
        <v>6</v>
      </c>
      <c r="AU47" s="1">
        <v>5</v>
      </c>
      <c r="AW47" s="1">
        <v>25</v>
      </c>
      <c r="AX47" s="1" t="s">
        <v>774</v>
      </c>
      <c r="AY47" s="1" t="s">
        <v>334</v>
      </c>
      <c r="BA47" s="1">
        <v>9</v>
      </c>
      <c r="BB47" s="1" t="s">
        <v>775</v>
      </c>
      <c r="BC47" s="1" t="s">
        <v>776</v>
      </c>
      <c r="BD47" s="1" t="s">
        <v>777</v>
      </c>
    </row>
    <row r="48" spans="1:56">
      <c r="A48" s="1">
        <v>150</v>
      </c>
      <c r="B48" s="1">
        <v>150</v>
      </c>
      <c r="C48" s="1">
        <v>150</v>
      </c>
      <c r="E48" s="4" t="s">
        <v>1</v>
      </c>
      <c r="J48" s="14">
        <v>33864</v>
      </c>
      <c r="K48" s="14"/>
      <c r="L48" s="14"/>
      <c r="M48" s="1">
        <v>7</v>
      </c>
      <c r="N48" s="1">
        <v>25</v>
      </c>
      <c r="O48" s="1">
        <v>9</v>
      </c>
      <c r="P48" s="1">
        <v>5</v>
      </c>
      <c r="Q48" s="1" t="s">
        <v>71</v>
      </c>
      <c r="R48" s="1">
        <v>0</v>
      </c>
      <c r="S48" s="1" t="s">
        <v>48</v>
      </c>
      <c r="U48" s="1" t="s">
        <v>3390</v>
      </c>
      <c r="W48" s="1">
        <v>1</v>
      </c>
      <c r="X48" s="1" t="s">
        <v>27</v>
      </c>
      <c r="Z48" s="1" t="s">
        <v>102</v>
      </c>
      <c r="AC48" s="1" t="s">
        <v>787</v>
      </c>
      <c r="AD48" s="1">
        <v>2</v>
      </c>
      <c r="AE48" s="1" t="s">
        <v>757</v>
      </c>
      <c r="AF48" s="1" t="s">
        <v>77</v>
      </c>
      <c r="AI48" s="1" t="s">
        <v>27</v>
      </c>
      <c r="AQ48" s="1" t="s">
        <v>66</v>
      </c>
      <c r="AS48" s="1">
        <v>2</v>
      </c>
      <c r="AU48" s="1">
        <v>1</v>
      </c>
      <c r="AW48" s="1">
        <v>10</v>
      </c>
      <c r="AX48" s="1" t="s">
        <v>757</v>
      </c>
      <c r="AY48" s="1" t="s">
        <v>181</v>
      </c>
      <c r="BA48" s="1">
        <v>8</v>
      </c>
      <c r="BB48" s="1" t="s">
        <v>757</v>
      </c>
      <c r="BC48" s="1" t="s">
        <v>788</v>
      </c>
      <c r="BD48" s="1" t="s">
        <v>757</v>
      </c>
    </row>
    <row r="49" spans="1:56">
      <c r="A49" s="1">
        <v>154</v>
      </c>
      <c r="B49" s="1">
        <v>154</v>
      </c>
      <c r="C49" s="1">
        <v>154</v>
      </c>
      <c r="E49" s="4" t="s">
        <v>1</v>
      </c>
      <c r="F49" s="4" t="s">
        <v>2</v>
      </c>
      <c r="G49" s="4" t="s">
        <v>3</v>
      </c>
      <c r="J49" s="14">
        <v>31912</v>
      </c>
      <c r="K49" s="14"/>
      <c r="L49" s="14"/>
      <c r="M49" s="1">
        <v>8</v>
      </c>
      <c r="N49" s="1">
        <v>60</v>
      </c>
      <c r="O49" s="1">
        <v>8</v>
      </c>
      <c r="P49" s="1">
        <v>2</v>
      </c>
      <c r="Q49" s="1" t="s">
        <v>71</v>
      </c>
      <c r="R49" s="1">
        <v>0</v>
      </c>
      <c r="S49" s="1" t="s">
        <v>91</v>
      </c>
      <c r="U49" s="1" t="s">
        <v>3390</v>
      </c>
      <c r="W49" s="1">
        <v>1</v>
      </c>
      <c r="X49" s="1" t="s">
        <v>396</v>
      </c>
      <c r="Z49" s="1" t="s">
        <v>102</v>
      </c>
      <c r="AB49" s="1" t="s">
        <v>51</v>
      </c>
      <c r="AD49" s="1">
        <v>3</v>
      </c>
      <c r="AE49" s="1" t="s">
        <v>807</v>
      </c>
      <c r="AF49" s="1" t="s">
        <v>77</v>
      </c>
      <c r="AI49" s="1" t="s">
        <v>27</v>
      </c>
      <c r="AL49" s="1" t="s">
        <v>30</v>
      </c>
      <c r="AQ49" s="1" t="s">
        <v>66</v>
      </c>
      <c r="AS49" s="1">
        <v>6</v>
      </c>
      <c r="AU49" s="1">
        <v>6</v>
      </c>
      <c r="AW49" s="1">
        <v>50</v>
      </c>
      <c r="AX49" s="1" t="s">
        <v>808</v>
      </c>
      <c r="AY49" s="1" t="s">
        <v>68</v>
      </c>
      <c r="BA49" s="1">
        <v>10</v>
      </c>
      <c r="BB49" s="1" t="s">
        <v>809</v>
      </c>
      <c r="BC49" s="1" t="s">
        <v>810</v>
      </c>
      <c r="BD49" s="1" t="s">
        <v>107</v>
      </c>
    </row>
    <row r="50" spans="1:56">
      <c r="A50" s="1">
        <v>155</v>
      </c>
      <c r="B50" s="1">
        <v>155</v>
      </c>
      <c r="C50" s="1">
        <v>155</v>
      </c>
      <c r="E50" s="4" t="s">
        <v>1</v>
      </c>
      <c r="G50" s="4" t="s">
        <v>3</v>
      </c>
      <c r="M50" s="1">
        <v>7</v>
      </c>
      <c r="N50" s="1">
        <v>60</v>
      </c>
      <c r="O50" s="1">
        <v>10</v>
      </c>
      <c r="P50" s="1">
        <v>1</v>
      </c>
      <c r="Q50" s="1" t="s">
        <v>324</v>
      </c>
      <c r="R50" s="1">
        <v>1</v>
      </c>
      <c r="S50" s="1" t="s">
        <v>72</v>
      </c>
      <c r="U50" s="1" t="s">
        <v>3391</v>
      </c>
      <c r="W50" s="1">
        <v>1</v>
      </c>
      <c r="X50" s="1" t="s">
        <v>144</v>
      </c>
      <c r="Z50" s="1" t="s">
        <v>339</v>
      </c>
      <c r="AB50" s="1" t="s">
        <v>103</v>
      </c>
      <c r="AD50" s="1">
        <v>0</v>
      </c>
      <c r="AE50" s="1" t="s">
        <v>811</v>
      </c>
      <c r="AF50" s="1" t="s">
        <v>77</v>
      </c>
      <c r="AI50" s="1" t="s">
        <v>27</v>
      </c>
      <c r="AQ50" s="1" t="s">
        <v>66</v>
      </c>
      <c r="AS50" s="1">
        <v>4</v>
      </c>
      <c r="AU50" s="1">
        <v>4</v>
      </c>
      <c r="AW50" s="1">
        <v>25</v>
      </c>
      <c r="AX50" s="1" t="s">
        <v>812</v>
      </c>
      <c r="AY50" s="1" t="s">
        <v>58</v>
      </c>
      <c r="BA50" s="1">
        <v>9</v>
      </c>
      <c r="BB50" s="1" t="s">
        <v>813</v>
      </c>
      <c r="BC50" s="1" t="s">
        <v>814</v>
      </c>
    </row>
    <row r="51" spans="1:56">
      <c r="A51" s="1">
        <v>159</v>
      </c>
      <c r="B51" s="1">
        <v>159</v>
      </c>
      <c r="C51" s="1">
        <v>159</v>
      </c>
      <c r="H51" s="4" t="s">
        <v>4</v>
      </c>
      <c r="J51" s="14">
        <v>25703</v>
      </c>
      <c r="K51" s="14"/>
      <c r="L51" s="14"/>
      <c r="M51" s="1">
        <v>5</v>
      </c>
      <c r="N51" s="1">
        <v>120</v>
      </c>
      <c r="O51" s="1">
        <v>8</v>
      </c>
      <c r="P51" s="1">
        <v>3</v>
      </c>
      <c r="Q51" s="1" t="s">
        <v>292</v>
      </c>
      <c r="R51" s="1">
        <v>0</v>
      </c>
      <c r="S51" s="1" t="s">
        <v>91</v>
      </c>
      <c r="U51" s="1" t="s">
        <v>3391</v>
      </c>
      <c r="W51" s="1">
        <v>1</v>
      </c>
      <c r="X51" s="1" t="s">
        <v>202</v>
      </c>
      <c r="Z51" s="1" t="s">
        <v>74</v>
      </c>
      <c r="AB51" s="1" t="s">
        <v>408</v>
      </c>
      <c r="AD51" s="1">
        <v>20</v>
      </c>
      <c r="AE51" s="1" t="s">
        <v>824</v>
      </c>
      <c r="AF51" s="1" t="s">
        <v>53</v>
      </c>
      <c r="AI51" s="1" t="s">
        <v>27</v>
      </c>
      <c r="AQ51" s="1" t="s">
        <v>78</v>
      </c>
      <c r="AS51" s="1">
        <v>5</v>
      </c>
      <c r="AU51" s="1">
        <v>2</v>
      </c>
      <c r="AW51" s="1">
        <v>12</v>
      </c>
      <c r="AX51" s="1" t="s">
        <v>825</v>
      </c>
      <c r="AY51" s="1" t="s">
        <v>58</v>
      </c>
      <c r="BA51" s="1">
        <v>10</v>
      </c>
      <c r="BB51" s="1" t="s">
        <v>826</v>
      </c>
      <c r="BC51" s="1" t="s">
        <v>827</v>
      </c>
      <c r="BD51" s="1" t="s">
        <v>828</v>
      </c>
    </row>
    <row r="52" spans="1:56">
      <c r="A52" s="1">
        <v>162</v>
      </c>
      <c r="B52" s="1">
        <v>162</v>
      </c>
      <c r="C52" s="1">
        <v>162</v>
      </c>
      <c r="D52" s="4" t="s">
        <v>0</v>
      </c>
      <c r="J52" s="14">
        <v>34622</v>
      </c>
      <c r="K52" s="14"/>
      <c r="L52" s="14"/>
      <c r="M52" s="1">
        <v>8</v>
      </c>
      <c r="N52" s="1">
        <v>120</v>
      </c>
      <c r="O52" s="1">
        <v>9</v>
      </c>
      <c r="P52" s="1">
        <v>5</v>
      </c>
      <c r="Q52" s="1" t="s">
        <v>292</v>
      </c>
      <c r="R52" s="1">
        <v>0</v>
      </c>
      <c r="S52" s="1" t="s">
        <v>378</v>
      </c>
      <c r="U52" s="1" t="s">
        <v>3391</v>
      </c>
      <c r="W52" s="1">
        <v>0</v>
      </c>
      <c r="AF52" s="1" t="s">
        <v>352</v>
      </c>
      <c r="AI52" s="1" t="s">
        <v>27</v>
      </c>
      <c r="AQ52" s="1" t="s">
        <v>66</v>
      </c>
      <c r="AS52" s="1">
        <v>4</v>
      </c>
      <c r="AV52" s="1">
        <v>28</v>
      </c>
      <c r="AW52" s="1">
        <v>70</v>
      </c>
      <c r="AX52" s="1" t="s">
        <v>837</v>
      </c>
      <c r="AY52" s="1" t="s">
        <v>68</v>
      </c>
      <c r="BA52" s="1">
        <v>10</v>
      </c>
      <c r="BB52" s="1" t="s">
        <v>838</v>
      </c>
      <c r="BC52" s="1" t="s">
        <v>839</v>
      </c>
      <c r="BD52" s="1" t="s">
        <v>840</v>
      </c>
    </row>
    <row r="53" spans="1:56" ht="260">
      <c r="A53" s="1">
        <v>163</v>
      </c>
      <c r="B53" s="1">
        <v>163</v>
      </c>
      <c r="C53" s="1">
        <v>163</v>
      </c>
      <c r="D53" s="4" t="s">
        <v>0</v>
      </c>
      <c r="H53" s="4" t="s">
        <v>4</v>
      </c>
      <c r="J53" s="14">
        <v>34999</v>
      </c>
      <c r="K53" s="14"/>
      <c r="L53" s="14"/>
      <c r="M53" s="1">
        <v>8</v>
      </c>
      <c r="N53" s="1">
        <v>0</v>
      </c>
      <c r="O53" s="1">
        <v>9</v>
      </c>
      <c r="P53" s="1">
        <v>0</v>
      </c>
      <c r="Q53" s="1" t="s">
        <v>124</v>
      </c>
      <c r="R53" s="1">
        <v>1</v>
      </c>
      <c r="S53" s="1" t="s">
        <v>91</v>
      </c>
      <c r="U53" s="1" t="s">
        <v>3390</v>
      </c>
      <c r="W53" s="1">
        <v>0</v>
      </c>
      <c r="AF53" s="1" t="s">
        <v>352</v>
      </c>
      <c r="AI53" s="1" t="s">
        <v>27</v>
      </c>
      <c r="AQ53" s="1" t="s">
        <v>66</v>
      </c>
      <c r="AT53" s="1">
        <v>40</v>
      </c>
      <c r="AV53" s="1">
        <v>10</v>
      </c>
      <c r="AW53" s="1">
        <v>30</v>
      </c>
      <c r="AX53" s="2" t="s">
        <v>841</v>
      </c>
      <c r="AY53" s="1" t="s">
        <v>68</v>
      </c>
      <c r="BA53" s="1">
        <v>10</v>
      </c>
      <c r="BB53" s="2" t="s">
        <v>842</v>
      </c>
      <c r="BC53" s="2" t="s">
        <v>843</v>
      </c>
      <c r="BD53" s="1" t="s">
        <v>844</v>
      </c>
    </row>
    <row r="54" spans="1:56">
      <c r="A54" s="1">
        <v>165</v>
      </c>
      <c r="B54" s="1">
        <v>165</v>
      </c>
      <c r="C54" s="1">
        <v>165</v>
      </c>
      <c r="E54" s="4" t="s">
        <v>1</v>
      </c>
      <c r="J54" s="14">
        <v>26615</v>
      </c>
      <c r="K54" s="14"/>
      <c r="L54" s="14"/>
      <c r="M54" s="1">
        <v>8</v>
      </c>
      <c r="N54" s="1">
        <v>180</v>
      </c>
      <c r="O54" s="1">
        <v>14</v>
      </c>
      <c r="P54" s="1">
        <v>15</v>
      </c>
      <c r="Q54" s="1" t="s">
        <v>178</v>
      </c>
      <c r="R54" s="1">
        <v>1</v>
      </c>
      <c r="S54" s="1" t="s">
        <v>91</v>
      </c>
      <c r="U54" s="1" t="s">
        <v>3391</v>
      </c>
      <c r="W54" s="1">
        <v>1</v>
      </c>
      <c r="X54" s="1" t="s">
        <v>202</v>
      </c>
      <c r="Z54" s="1" t="s">
        <v>50</v>
      </c>
      <c r="AB54" s="1" t="s">
        <v>85</v>
      </c>
      <c r="AD54" s="1">
        <v>22</v>
      </c>
      <c r="AE54" s="1" t="s">
        <v>68</v>
      </c>
      <c r="AF54" s="1" t="s">
        <v>77</v>
      </c>
      <c r="AI54" s="1" t="s">
        <v>27</v>
      </c>
      <c r="AQ54" s="1" t="s">
        <v>66</v>
      </c>
      <c r="AS54" s="1">
        <v>4</v>
      </c>
      <c r="AU54" s="1">
        <v>3</v>
      </c>
      <c r="AW54" s="1">
        <v>8</v>
      </c>
      <c r="AX54" s="1" t="s">
        <v>852</v>
      </c>
      <c r="AY54" s="1" t="s">
        <v>68</v>
      </c>
      <c r="BA54" s="1">
        <v>10</v>
      </c>
      <c r="BB54" s="1" t="s">
        <v>853</v>
      </c>
      <c r="BC54" s="1" t="s">
        <v>854</v>
      </c>
    </row>
    <row r="55" spans="1:56">
      <c r="A55" s="1">
        <v>166</v>
      </c>
      <c r="B55" s="1">
        <v>166</v>
      </c>
      <c r="C55" s="1">
        <v>166</v>
      </c>
      <c r="D55" s="4" t="s">
        <v>0</v>
      </c>
      <c r="E55" s="4" t="s">
        <v>1</v>
      </c>
      <c r="G55" s="4" t="s">
        <v>3</v>
      </c>
      <c r="H55" s="4" t="s">
        <v>4</v>
      </c>
      <c r="J55" s="14">
        <v>32663</v>
      </c>
      <c r="K55" s="14"/>
      <c r="L55" s="14"/>
      <c r="M55" s="1">
        <v>7</v>
      </c>
      <c r="N55" s="1">
        <v>55</v>
      </c>
      <c r="O55" s="1">
        <v>12</v>
      </c>
      <c r="P55" s="1">
        <v>6</v>
      </c>
      <c r="Q55" s="1" t="s">
        <v>71</v>
      </c>
      <c r="R55" s="1">
        <v>0</v>
      </c>
      <c r="S55" s="1" t="s">
        <v>62</v>
      </c>
      <c r="U55" s="1" t="s">
        <v>3390</v>
      </c>
      <c r="W55" s="1">
        <v>1</v>
      </c>
      <c r="X55" s="1" t="s">
        <v>137</v>
      </c>
      <c r="Z55" s="1" t="s">
        <v>74</v>
      </c>
      <c r="AB55" s="1" t="s">
        <v>85</v>
      </c>
      <c r="AD55" s="1">
        <v>7</v>
      </c>
      <c r="AE55" s="1" t="s">
        <v>855</v>
      </c>
      <c r="AF55" s="1" t="s">
        <v>77</v>
      </c>
      <c r="AI55" s="1" t="s">
        <v>27</v>
      </c>
      <c r="AQ55" s="1" t="s">
        <v>66</v>
      </c>
      <c r="AS55" s="1">
        <v>6</v>
      </c>
      <c r="AU55" s="1">
        <v>3</v>
      </c>
      <c r="AW55" s="1">
        <v>100</v>
      </c>
      <c r="AX55" s="1" t="s">
        <v>856</v>
      </c>
      <c r="AY55" s="1" t="s">
        <v>68</v>
      </c>
      <c r="BA55" s="1">
        <v>9</v>
      </c>
      <c r="BB55" s="1" t="s">
        <v>857</v>
      </c>
      <c r="BC55" s="1" t="s">
        <v>858</v>
      </c>
      <c r="BD55" s="1" t="s">
        <v>859</v>
      </c>
    </row>
    <row r="56" spans="1:56">
      <c r="A56" s="1">
        <v>167</v>
      </c>
      <c r="B56" s="1">
        <v>167</v>
      </c>
      <c r="C56" s="1">
        <v>167</v>
      </c>
      <c r="E56" s="4" t="s">
        <v>1</v>
      </c>
      <c r="J56" s="14">
        <v>32335</v>
      </c>
      <c r="K56" s="14"/>
      <c r="L56" s="14"/>
      <c r="M56" s="1">
        <v>7</v>
      </c>
      <c r="N56" s="1">
        <v>40</v>
      </c>
      <c r="O56" s="1">
        <v>10</v>
      </c>
      <c r="P56" s="1">
        <v>2</v>
      </c>
      <c r="Q56" s="1" t="s">
        <v>61</v>
      </c>
      <c r="R56" s="1">
        <v>0</v>
      </c>
      <c r="S56" s="1" t="s">
        <v>62</v>
      </c>
      <c r="U56" s="1" t="s">
        <v>3388</v>
      </c>
      <c r="W56" s="1">
        <v>1</v>
      </c>
      <c r="X56" s="1" t="s">
        <v>137</v>
      </c>
      <c r="Z56" s="1" t="s">
        <v>74</v>
      </c>
      <c r="AB56" s="1" t="s">
        <v>294</v>
      </c>
      <c r="AD56" s="1">
        <v>3</v>
      </c>
      <c r="AF56" s="1" t="s">
        <v>53</v>
      </c>
      <c r="AI56" s="1" t="s">
        <v>27</v>
      </c>
      <c r="AQ56" s="1" t="s">
        <v>66</v>
      </c>
      <c r="AT56" s="1">
        <v>20</v>
      </c>
      <c r="AU56" s="1">
        <v>6</v>
      </c>
      <c r="AW56" s="1">
        <v>6</v>
      </c>
      <c r="AX56" s="1" t="s">
        <v>860</v>
      </c>
      <c r="AY56" s="1" t="s">
        <v>68</v>
      </c>
      <c r="BA56" s="1">
        <v>9</v>
      </c>
      <c r="BB56" s="1" t="s">
        <v>860</v>
      </c>
    </row>
    <row r="57" spans="1:56">
      <c r="A57" s="1">
        <v>169</v>
      </c>
      <c r="B57" s="1">
        <v>169</v>
      </c>
      <c r="C57" s="1">
        <v>169</v>
      </c>
      <c r="E57" s="4" t="s">
        <v>1</v>
      </c>
      <c r="J57" s="14">
        <v>31190</v>
      </c>
      <c r="K57" s="14"/>
      <c r="L57" s="14"/>
      <c r="M57" s="1">
        <v>6</v>
      </c>
      <c r="N57" s="1">
        <v>180</v>
      </c>
      <c r="O57" s="5">
        <v>720</v>
      </c>
      <c r="P57" s="1">
        <v>2</v>
      </c>
      <c r="Q57" s="1" t="s">
        <v>124</v>
      </c>
      <c r="R57" s="1">
        <v>0</v>
      </c>
      <c r="S57" s="1" t="s">
        <v>48</v>
      </c>
      <c r="U57" s="1" t="s">
        <v>3388</v>
      </c>
      <c r="W57" s="1">
        <v>1</v>
      </c>
      <c r="X57" s="1" t="s">
        <v>137</v>
      </c>
      <c r="Z57" s="1" t="s">
        <v>74</v>
      </c>
      <c r="AB57" s="1" t="s">
        <v>220</v>
      </c>
      <c r="AD57" s="1">
        <v>2</v>
      </c>
      <c r="AE57" s="1" t="s">
        <v>866</v>
      </c>
      <c r="AF57" s="1" t="s">
        <v>53</v>
      </c>
      <c r="AI57" s="1" t="s">
        <v>27</v>
      </c>
      <c r="AQ57" s="1" t="s">
        <v>66</v>
      </c>
      <c r="AS57" s="1">
        <v>6</v>
      </c>
      <c r="AU57" s="1">
        <v>4</v>
      </c>
      <c r="AW57" s="1">
        <v>80</v>
      </c>
      <c r="AX57" s="1" t="s">
        <v>867</v>
      </c>
      <c r="AY57" s="1" t="s">
        <v>58</v>
      </c>
      <c r="BA57" s="1">
        <v>10</v>
      </c>
      <c r="BB57" s="1" t="s">
        <v>868</v>
      </c>
      <c r="BC57" s="1" t="s">
        <v>869</v>
      </c>
      <c r="BD57" s="1" t="s">
        <v>870</v>
      </c>
    </row>
    <row r="58" spans="1:56">
      <c r="A58" s="1">
        <v>176</v>
      </c>
      <c r="B58" s="1">
        <v>176</v>
      </c>
      <c r="C58" s="1">
        <v>176</v>
      </c>
      <c r="D58" s="4" t="s">
        <v>0</v>
      </c>
      <c r="E58" s="4" t="s">
        <v>1</v>
      </c>
      <c r="J58" s="14">
        <v>43095</v>
      </c>
      <c r="K58" s="14"/>
      <c r="L58" s="14"/>
      <c r="M58" s="1">
        <v>6</v>
      </c>
      <c r="N58" s="1">
        <v>75</v>
      </c>
      <c r="O58" s="1">
        <v>7</v>
      </c>
      <c r="P58" s="1">
        <v>4</v>
      </c>
      <c r="Q58" s="1" t="s">
        <v>90</v>
      </c>
      <c r="R58" s="1">
        <v>1</v>
      </c>
      <c r="S58" s="1" t="s">
        <v>62</v>
      </c>
      <c r="U58" s="1" t="s">
        <v>3391</v>
      </c>
      <c r="W58" s="1">
        <v>1</v>
      </c>
      <c r="X58" s="1" t="s">
        <v>27</v>
      </c>
      <c r="Z58" s="1" t="s">
        <v>102</v>
      </c>
      <c r="AB58" s="1" t="s">
        <v>482</v>
      </c>
      <c r="AD58" s="1">
        <v>0</v>
      </c>
      <c r="AF58" s="1" t="s">
        <v>53</v>
      </c>
      <c r="AI58" s="1" t="s">
        <v>27</v>
      </c>
      <c r="AQ58" s="1" t="s">
        <v>66</v>
      </c>
      <c r="AT58" s="1">
        <v>10</v>
      </c>
      <c r="AU58" s="1">
        <v>6</v>
      </c>
      <c r="AW58" s="1">
        <v>10</v>
      </c>
      <c r="AX58" s="1" t="s">
        <v>899</v>
      </c>
      <c r="AY58" s="1" t="s">
        <v>58</v>
      </c>
      <c r="BA58" s="1">
        <v>7</v>
      </c>
      <c r="BB58" s="1" t="s">
        <v>900</v>
      </c>
      <c r="BC58" s="1" t="s">
        <v>901</v>
      </c>
      <c r="BD58" s="1" t="s">
        <v>902</v>
      </c>
    </row>
    <row r="59" spans="1:56" ht="23" customHeight="1">
      <c r="A59" s="1">
        <v>192</v>
      </c>
      <c r="B59" s="1">
        <v>192</v>
      </c>
      <c r="C59" s="1">
        <v>192</v>
      </c>
      <c r="E59" s="4" t="s">
        <v>1</v>
      </c>
      <c r="H59" s="4" t="s">
        <v>4</v>
      </c>
      <c r="J59" s="14">
        <v>21540</v>
      </c>
      <c r="K59" s="14"/>
      <c r="L59" s="14"/>
      <c r="M59" s="1">
        <v>7</v>
      </c>
      <c r="N59" s="1">
        <v>0</v>
      </c>
      <c r="O59" s="1">
        <v>14</v>
      </c>
      <c r="P59" s="1">
        <v>2</v>
      </c>
      <c r="Q59" s="1" t="s">
        <v>47</v>
      </c>
      <c r="R59" s="1">
        <v>0</v>
      </c>
      <c r="S59" s="1" t="s">
        <v>48</v>
      </c>
      <c r="U59" s="1" t="s">
        <v>3391</v>
      </c>
      <c r="W59" s="1">
        <v>1</v>
      </c>
      <c r="X59" s="1" t="s">
        <v>132</v>
      </c>
      <c r="Z59" s="1" t="s">
        <v>74</v>
      </c>
      <c r="AB59" s="1" t="s">
        <v>75</v>
      </c>
      <c r="AD59" s="1">
        <v>34</v>
      </c>
      <c r="AE59" s="1" t="s">
        <v>975</v>
      </c>
      <c r="AF59" s="1" t="s">
        <v>77</v>
      </c>
      <c r="AI59" s="1" t="s">
        <v>27</v>
      </c>
      <c r="AK59" s="1" t="s">
        <v>29</v>
      </c>
      <c r="AQ59" s="1" t="s">
        <v>78</v>
      </c>
      <c r="AS59" s="1">
        <v>3</v>
      </c>
      <c r="AV59" s="1">
        <v>16</v>
      </c>
      <c r="AW59" s="1">
        <v>10</v>
      </c>
      <c r="AX59" s="1" t="s">
        <v>976</v>
      </c>
      <c r="AZ59" s="1" t="s">
        <v>977</v>
      </c>
      <c r="BA59" s="1">
        <v>9</v>
      </c>
      <c r="BB59" s="1" t="s">
        <v>978</v>
      </c>
      <c r="BC59" s="1" t="s">
        <v>979</v>
      </c>
      <c r="BD59" s="1" t="s">
        <v>980</v>
      </c>
    </row>
    <row r="60" spans="1:56" ht="23" customHeight="1">
      <c r="A60" s="1">
        <v>193</v>
      </c>
      <c r="B60" s="1">
        <v>193</v>
      </c>
      <c r="C60" s="1">
        <v>193</v>
      </c>
      <c r="D60" s="4" t="s">
        <v>0</v>
      </c>
      <c r="J60" s="14">
        <v>14611</v>
      </c>
      <c r="K60" s="14"/>
      <c r="L60" s="14"/>
      <c r="M60" s="1">
        <v>7</v>
      </c>
      <c r="N60" s="1">
        <v>75</v>
      </c>
      <c r="O60" s="1">
        <v>9</v>
      </c>
      <c r="P60" s="1">
        <v>5</v>
      </c>
      <c r="Q60" s="1" t="s">
        <v>90</v>
      </c>
      <c r="R60" s="1">
        <v>0</v>
      </c>
      <c r="S60" s="1" t="s">
        <v>91</v>
      </c>
      <c r="U60" s="1" t="s">
        <v>3389</v>
      </c>
      <c r="W60" s="1">
        <v>1</v>
      </c>
      <c r="X60" s="1" t="s">
        <v>49</v>
      </c>
      <c r="Z60" s="1" t="s">
        <v>74</v>
      </c>
      <c r="AB60" s="1" t="s">
        <v>261</v>
      </c>
      <c r="AD60" s="1">
        <v>10</v>
      </c>
      <c r="AE60" s="1" t="s">
        <v>981</v>
      </c>
      <c r="AF60" s="1" t="s">
        <v>77</v>
      </c>
      <c r="AI60" s="1" t="s">
        <v>27</v>
      </c>
      <c r="AQ60" s="1" t="s">
        <v>66</v>
      </c>
      <c r="AT60" s="1">
        <v>25</v>
      </c>
      <c r="AU60" s="1">
        <v>5</v>
      </c>
      <c r="AW60" s="1">
        <v>40</v>
      </c>
      <c r="AX60" s="1" t="s">
        <v>982</v>
      </c>
      <c r="AY60" s="1" t="s">
        <v>68</v>
      </c>
      <c r="BA60" s="1">
        <v>10</v>
      </c>
      <c r="BB60" s="1" t="s">
        <v>983</v>
      </c>
      <c r="BC60" s="1" t="s">
        <v>984</v>
      </c>
      <c r="BD60" s="1" t="s">
        <v>985</v>
      </c>
    </row>
    <row r="61" spans="1:56" ht="23" customHeight="1">
      <c r="A61" s="1">
        <v>194</v>
      </c>
      <c r="B61" s="1">
        <v>194</v>
      </c>
      <c r="C61" s="1">
        <v>194</v>
      </c>
      <c r="D61" s="4" t="s">
        <v>0</v>
      </c>
      <c r="E61" s="4" t="s">
        <v>1</v>
      </c>
      <c r="H61" s="4" t="s">
        <v>4</v>
      </c>
      <c r="J61" s="14">
        <v>29476</v>
      </c>
      <c r="K61" s="14"/>
      <c r="L61" s="14"/>
      <c r="M61" s="1">
        <v>6</v>
      </c>
      <c r="N61" s="1">
        <v>25</v>
      </c>
      <c r="O61" s="1">
        <v>10</v>
      </c>
      <c r="P61" s="1">
        <v>4</v>
      </c>
      <c r="Q61" s="1" t="s">
        <v>292</v>
      </c>
      <c r="R61" s="1">
        <v>0</v>
      </c>
      <c r="S61" s="1" t="s">
        <v>62</v>
      </c>
      <c r="U61" s="1" t="s">
        <v>3391</v>
      </c>
      <c r="W61" s="1">
        <v>1</v>
      </c>
      <c r="X61" s="1" t="s">
        <v>28</v>
      </c>
      <c r="Z61" s="1" t="s">
        <v>74</v>
      </c>
      <c r="AB61" s="1" t="s">
        <v>85</v>
      </c>
      <c r="AD61" s="1">
        <v>5</v>
      </c>
      <c r="AF61" s="1" t="s">
        <v>53</v>
      </c>
      <c r="AI61" s="1" t="s">
        <v>27</v>
      </c>
      <c r="AQ61" s="1" t="s">
        <v>66</v>
      </c>
      <c r="AS61" s="1">
        <v>6</v>
      </c>
      <c r="AU61" s="1">
        <v>6</v>
      </c>
      <c r="AW61" s="1">
        <v>120</v>
      </c>
      <c r="AX61" s="1" t="s">
        <v>986</v>
      </c>
      <c r="AY61" s="1" t="s">
        <v>68</v>
      </c>
      <c r="BA61" s="1">
        <v>9</v>
      </c>
      <c r="BB61" s="1" t="s">
        <v>987</v>
      </c>
      <c r="BC61" s="1" t="s">
        <v>988</v>
      </c>
      <c r="BD61" s="1" t="s">
        <v>989</v>
      </c>
    </row>
    <row r="62" spans="1:56" ht="23" customHeight="1">
      <c r="A62" s="1">
        <v>198</v>
      </c>
      <c r="B62" s="1">
        <v>198</v>
      </c>
      <c r="C62" s="1">
        <v>198</v>
      </c>
      <c r="E62" s="4" t="s">
        <v>1</v>
      </c>
      <c r="J62" s="14">
        <v>31399</v>
      </c>
      <c r="K62" s="14"/>
      <c r="L62" s="14"/>
      <c r="M62" s="1">
        <v>7</v>
      </c>
      <c r="N62" s="1">
        <v>40</v>
      </c>
      <c r="O62" s="1">
        <v>10</v>
      </c>
      <c r="P62" s="1">
        <v>30</v>
      </c>
      <c r="Q62" s="1" t="s">
        <v>112</v>
      </c>
      <c r="R62" s="1">
        <v>1</v>
      </c>
      <c r="T62" s="1" t="s">
        <v>999</v>
      </c>
      <c r="U62" s="1" t="s">
        <v>3388</v>
      </c>
      <c r="W62" s="1">
        <v>1</v>
      </c>
      <c r="X62" s="1" t="s">
        <v>137</v>
      </c>
      <c r="Z62" s="1" t="s">
        <v>74</v>
      </c>
      <c r="AB62" s="1" t="s">
        <v>115</v>
      </c>
      <c r="AD62" s="1">
        <v>7</v>
      </c>
      <c r="AE62" s="1" t="s">
        <v>1000</v>
      </c>
      <c r="AF62" s="1" t="s">
        <v>53</v>
      </c>
      <c r="AI62" s="1" t="s">
        <v>27</v>
      </c>
      <c r="AQ62" s="1" t="s">
        <v>151</v>
      </c>
      <c r="AT62" s="1">
        <v>10</v>
      </c>
      <c r="AU62" s="1">
        <v>5</v>
      </c>
      <c r="AW62" s="1">
        <v>20</v>
      </c>
      <c r="AX62" s="1" t="s">
        <v>1001</v>
      </c>
      <c r="AY62" s="1" t="s">
        <v>58</v>
      </c>
      <c r="BA62" s="1">
        <v>10</v>
      </c>
      <c r="BB62" s="1" t="s">
        <v>1002</v>
      </c>
      <c r="BC62" s="1" t="s">
        <v>1003</v>
      </c>
      <c r="BD62" s="1" t="s">
        <v>1004</v>
      </c>
    </row>
    <row r="63" spans="1:56" ht="23" customHeight="1">
      <c r="A63" s="1">
        <v>199</v>
      </c>
      <c r="B63" s="1">
        <v>199</v>
      </c>
      <c r="C63" s="1">
        <v>199</v>
      </c>
      <c r="E63" s="4" t="s">
        <v>1</v>
      </c>
      <c r="J63" s="14">
        <v>28804</v>
      </c>
      <c r="K63" s="14"/>
      <c r="L63" s="14"/>
      <c r="M63" s="1">
        <v>6</v>
      </c>
      <c r="N63" s="1">
        <v>120</v>
      </c>
      <c r="O63" s="1">
        <v>10</v>
      </c>
      <c r="P63" s="1">
        <v>12</v>
      </c>
      <c r="Q63" s="1" t="s">
        <v>82</v>
      </c>
      <c r="R63" s="1">
        <v>1</v>
      </c>
      <c r="S63" s="1" t="s">
        <v>62</v>
      </c>
      <c r="U63" s="1" t="s">
        <v>3391</v>
      </c>
      <c r="W63" s="1">
        <v>1</v>
      </c>
      <c r="X63" s="1" t="s">
        <v>396</v>
      </c>
      <c r="Z63" s="1" t="s">
        <v>102</v>
      </c>
      <c r="AB63" s="1" t="s">
        <v>561</v>
      </c>
      <c r="AD63" s="1">
        <v>12</v>
      </c>
      <c r="AE63" s="1" t="s">
        <v>1005</v>
      </c>
      <c r="AF63" s="1" t="s">
        <v>65</v>
      </c>
      <c r="AI63" s="1" t="s">
        <v>27</v>
      </c>
      <c r="AK63" s="1" t="s">
        <v>29</v>
      </c>
      <c r="AL63" s="1" t="s">
        <v>30</v>
      </c>
      <c r="AQ63" s="1" t="s">
        <v>54</v>
      </c>
      <c r="AS63" s="1">
        <v>6</v>
      </c>
      <c r="AU63" s="1">
        <v>4</v>
      </c>
      <c r="AW63" s="1">
        <v>8</v>
      </c>
      <c r="AX63" s="1" t="s">
        <v>1006</v>
      </c>
      <c r="AY63" s="1" t="s">
        <v>68</v>
      </c>
      <c r="BA63" s="1">
        <v>8</v>
      </c>
      <c r="BB63" s="1" t="s">
        <v>1007</v>
      </c>
      <c r="BC63" s="1" t="s">
        <v>1008</v>
      </c>
      <c r="BD63" s="1" t="s">
        <v>1009</v>
      </c>
    </row>
    <row r="64" spans="1:56" ht="23" customHeight="1">
      <c r="A64" s="1">
        <v>202</v>
      </c>
      <c r="B64" s="1">
        <v>202</v>
      </c>
      <c r="C64" s="1">
        <v>202</v>
      </c>
      <c r="E64" s="4" t="s">
        <v>1</v>
      </c>
      <c r="H64" s="4" t="s">
        <v>4</v>
      </c>
      <c r="J64" s="14">
        <v>31693</v>
      </c>
      <c r="K64" s="14"/>
      <c r="L64" s="14"/>
      <c r="M64" s="1">
        <v>7</v>
      </c>
      <c r="N64" s="1">
        <v>25</v>
      </c>
      <c r="O64" s="1">
        <v>12</v>
      </c>
      <c r="P64" s="1">
        <v>6</v>
      </c>
      <c r="Q64" s="1" t="s">
        <v>61</v>
      </c>
      <c r="R64" s="1">
        <v>0</v>
      </c>
      <c r="S64" s="1" t="s">
        <v>62</v>
      </c>
      <c r="U64" s="1" t="s">
        <v>3388</v>
      </c>
      <c r="W64" s="1">
        <v>1</v>
      </c>
      <c r="X64" s="1" t="s">
        <v>144</v>
      </c>
      <c r="Z64" s="1" t="s">
        <v>50</v>
      </c>
      <c r="AB64" s="1" t="s">
        <v>299</v>
      </c>
      <c r="AD64" s="1">
        <v>3</v>
      </c>
      <c r="AE64" s="1" t="s">
        <v>1018</v>
      </c>
      <c r="AF64" s="1" t="s">
        <v>77</v>
      </c>
      <c r="AI64" s="1" t="s">
        <v>27</v>
      </c>
      <c r="AQ64" s="1" t="s">
        <v>78</v>
      </c>
      <c r="AS64" s="1">
        <v>4</v>
      </c>
      <c r="AU64" s="1">
        <v>2</v>
      </c>
      <c r="AW64" s="1">
        <v>20</v>
      </c>
      <c r="AX64" s="1" t="s">
        <v>1019</v>
      </c>
      <c r="AZ64" s="1" t="s">
        <v>1020</v>
      </c>
      <c r="BA64" s="1">
        <v>9</v>
      </c>
      <c r="BB64" s="1" t="s">
        <v>1021</v>
      </c>
      <c r="BC64" s="1" t="s">
        <v>197</v>
      </c>
      <c r="BD64" s="1" t="s">
        <v>130</v>
      </c>
    </row>
    <row r="65" spans="1:56" ht="23" customHeight="1">
      <c r="A65" s="1">
        <v>208</v>
      </c>
      <c r="B65" s="1">
        <v>208</v>
      </c>
      <c r="C65" s="1">
        <v>208</v>
      </c>
      <c r="F65" s="4" t="s">
        <v>2</v>
      </c>
      <c r="J65" s="14">
        <v>29809</v>
      </c>
      <c r="K65" s="14"/>
      <c r="L65" s="14"/>
      <c r="M65" s="1">
        <v>5</v>
      </c>
      <c r="N65" s="1">
        <v>20</v>
      </c>
      <c r="O65" s="1">
        <v>18</v>
      </c>
      <c r="P65" s="1">
        <v>0</v>
      </c>
      <c r="Q65" s="1" t="s">
        <v>292</v>
      </c>
      <c r="R65" s="1">
        <v>1</v>
      </c>
      <c r="S65" s="1" t="s">
        <v>62</v>
      </c>
      <c r="V65" s="1" t="s">
        <v>1046</v>
      </c>
      <c r="W65" s="1">
        <v>1</v>
      </c>
      <c r="X65" s="1" t="s">
        <v>396</v>
      </c>
      <c r="AA65" s="1" t="s">
        <v>1047</v>
      </c>
      <c r="AB65" s="1" t="s">
        <v>51</v>
      </c>
      <c r="AD65" s="1">
        <v>15</v>
      </c>
      <c r="AE65" s="1" t="s">
        <v>1048</v>
      </c>
      <c r="AF65" s="1" t="s">
        <v>65</v>
      </c>
      <c r="AI65" s="1" t="s">
        <v>27</v>
      </c>
      <c r="AM65" s="1" t="s">
        <v>31</v>
      </c>
      <c r="AQ65" s="1" t="s">
        <v>54</v>
      </c>
      <c r="AT65" s="1">
        <v>16</v>
      </c>
      <c r="AV65" s="1">
        <v>10</v>
      </c>
      <c r="AW65" s="1">
        <v>2</v>
      </c>
      <c r="AX65" s="1" t="s">
        <v>1049</v>
      </c>
      <c r="AY65" s="1" t="s">
        <v>58</v>
      </c>
      <c r="BA65" s="1">
        <v>10</v>
      </c>
      <c r="BB65" s="1" t="s">
        <v>1050</v>
      </c>
      <c r="BC65" s="1" t="s">
        <v>1051</v>
      </c>
      <c r="BD65" s="1" t="s">
        <v>1052</v>
      </c>
    </row>
    <row r="66" spans="1:56" ht="23" customHeight="1">
      <c r="A66" s="1">
        <v>217</v>
      </c>
      <c r="B66" s="1">
        <v>217</v>
      </c>
      <c r="C66" s="1">
        <v>217</v>
      </c>
      <c r="D66" s="4" t="s">
        <v>0</v>
      </c>
      <c r="M66" s="1">
        <v>7</v>
      </c>
      <c r="N66" s="1">
        <v>180</v>
      </c>
      <c r="O66" s="1">
        <v>7</v>
      </c>
      <c r="P66" s="1">
        <v>2</v>
      </c>
      <c r="Q66" s="1" t="s">
        <v>214</v>
      </c>
      <c r="R66" s="1">
        <v>0</v>
      </c>
      <c r="S66" s="1" t="s">
        <v>91</v>
      </c>
      <c r="V66" s="1" t="s">
        <v>1085</v>
      </c>
      <c r="W66" s="1">
        <v>0</v>
      </c>
      <c r="AF66" s="1" t="s">
        <v>77</v>
      </c>
      <c r="AG66" s="1" t="s">
        <v>25</v>
      </c>
      <c r="AI66" s="1" t="s">
        <v>27</v>
      </c>
      <c r="AL66" s="1" t="s">
        <v>30</v>
      </c>
      <c r="AQ66" s="1" t="s">
        <v>66</v>
      </c>
      <c r="AT66" s="1">
        <v>10</v>
      </c>
      <c r="AV66" s="1">
        <v>10</v>
      </c>
      <c r="AW66" s="1">
        <v>8</v>
      </c>
      <c r="AX66" s="1" t="s">
        <v>1086</v>
      </c>
      <c r="AY66" s="1" t="s">
        <v>68</v>
      </c>
      <c r="BA66" s="1">
        <v>6</v>
      </c>
      <c r="BB66" s="1" t="s">
        <v>1087</v>
      </c>
      <c r="BC66" s="1" t="s">
        <v>1088</v>
      </c>
      <c r="BD66" s="1" t="s">
        <v>1089</v>
      </c>
    </row>
    <row r="67" spans="1:56" ht="23" customHeight="1">
      <c r="A67" s="1">
        <v>226</v>
      </c>
      <c r="B67" s="1">
        <v>226</v>
      </c>
      <c r="C67" s="1">
        <v>226</v>
      </c>
      <c r="D67" s="4" t="s">
        <v>0</v>
      </c>
      <c r="E67" s="4" t="s">
        <v>1</v>
      </c>
      <c r="H67" s="4" t="s">
        <v>4</v>
      </c>
      <c r="J67" s="14">
        <v>32528</v>
      </c>
      <c r="K67" s="14"/>
      <c r="L67" s="14"/>
      <c r="M67" s="1">
        <v>6</v>
      </c>
      <c r="N67" s="1">
        <v>10</v>
      </c>
      <c r="O67" s="1">
        <v>8</v>
      </c>
      <c r="P67" s="1">
        <v>12</v>
      </c>
      <c r="Q67" s="1" t="s">
        <v>61</v>
      </c>
      <c r="R67" s="1">
        <v>1</v>
      </c>
      <c r="S67" s="1" t="s">
        <v>48</v>
      </c>
      <c r="U67" s="1" t="s">
        <v>3389</v>
      </c>
      <c r="W67" s="1">
        <v>1</v>
      </c>
      <c r="X67" s="1" t="s">
        <v>49</v>
      </c>
      <c r="Z67" s="1" t="s">
        <v>74</v>
      </c>
      <c r="AB67" s="1" t="s">
        <v>220</v>
      </c>
      <c r="AD67" s="1">
        <v>4</v>
      </c>
      <c r="AE67" s="1" t="s">
        <v>334</v>
      </c>
      <c r="AF67" s="1" t="s">
        <v>53</v>
      </c>
      <c r="AI67" s="1" t="s">
        <v>27</v>
      </c>
      <c r="AQ67" s="1" t="s">
        <v>1063</v>
      </c>
      <c r="AS67" s="1">
        <v>5</v>
      </c>
      <c r="AU67" s="1">
        <v>2</v>
      </c>
      <c r="AW67" s="1">
        <v>6</v>
      </c>
      <c r="AX67" s="1" t="s">
        <v>1132</v>
      </c>
      <c r="AZ67" s="1" t="s">
        <v>1133</v>
      </c>
      <c r="BA67" s="1">
        <v>8</v>
      </c>
      <c r="BB67" s="1" t="s">
        <v>1134</v>
      </c>
      <c r="BD67" s="1" t="s">
        <v>1135</v>
      </c>
    </row>
    <row r="68" spans="1:56" ht="23" customHeight="1">
      <c r="A68" s="1">
        <v>228</v>
      </c>
      <c r="B68" s="1">
        <v>228</v>
      </c>
      <c r="C68" s="1">
        <v>228</v>
      </c>
      <c r="D68" s="4" t="s">
        <v>0</v>
      </c>
      <c r="E68" s="4" t="s">
        <v>1</v>
      </c>
      <c r="G68" s="4" t="s">
        <v>3</v>
      </c>
      <c r="J68" s="14">
        <v>34165</v>
      </c>
      <c r="K68" s="14"/>
      <c r="L68" s="14"/>
      <c r="M68" s="1">
        <v>8</v>
      </c>
      <c r="N68" s="1">
        <v>45</v>
      </c>
      <c r="O68" s="1">
        <v>8</v>
      </c>
      <c r="P68" s="1">
        <v>6</v>
      </c>
      <c r="Q68" s="1" t="s">
        <v>324</v>
      </c>
      <c r="R68" s="1">
        <v>0</v>
      </c>
      <c r="S68" s="1" t="s">
        <v>62</v>
      </c>
      <c r="U68" s="1" t="s">
        <v>3388</v>
      </c>
      <c r="W68" s="1">
        <v>1</v>
      </c>
      <c r="X68" s="1" t="s">
        <v>27</v>
      </c>
      <c r="Z68" s="1" t="s">
        <v>74</v>
      </c>
      <c r="AB68" s="1" t="s">
        <v>145</v>
      </c>
      <c r="AD68" s="1">
        <v>1</v>
      </c>
      <c r="AE68" s="1" t="s">
        <v>1140</v>
      </c>
      <c r="AF68" s="1" t="s">
        <v>53</v>
      </c>
      <c r="AI68" s="1" t="s">
        <v>27</v>
      </c>
      <c r="AQ68" s="1" t="s">
        <v>78</v>
      </c>
      <c r="AS68" s="1">
        <v>6</v>
      </c>
      <c r="AU68" s="1">
        <v>5</v>
      </c>
      <c r="AW68" s="1">
        <v>25</v>
      </c>
      <c r="AX68" s="1" t="s">
        <v>1141</v>
      </c>
      <c r="AY68" s="1" t="s">
        <v>68</v>
      </c>
      <c r="BA68" s="1">
        <v>10</v>
      </c>
      <c r="BB68" s="1" t="s">
        <v>1142</v>
      </c>
      <c r="BC68" s="1" t="s">
        <v>1143</v>
      </c>
    </row>
    <row r="69" spans="1:56" ht="23" customHeight="1">
      <c r="A69" s="1">
        <v>229</v>
      </c>
      <c r="B69" s="1">
        <v>229</v>
      </c>
      <c r="C69" s="1">
        <v>229</v>
      </c>
      <c r="D69" s="4" t="s">
        <v>0</v>
      </c>
      <c r="J69" s="14">
        <v>25799</v>
      </c>
      <c r="K69" s="14"/>
      <c r="L69" s="14"/>
      <c r="M69" s="1">
        <v>7</v>
      </c>
      <c r="N69" s="1">
        <v>60</v>
      </c>
      <c r="O69" s="1">
        <v>8</v>
      </c>
      <c r="P69" s="1">
        <v>5</v>
      </c>
      <c r="Q69" s="1" t="s">
        <v>124</v>
      </c>
      <c r="R69" s="1">
        <v>0</v>
      </c>
      <c r="S69" s="1" t="s">
        <v>91</v>
      </c>
      <c r="U69" s="1" t="s">
        <v>3390</v>
      </c>
      <c r="W69" s="1">
        <v>1</v>
      </c>
      <c r="Y69" s="1" t="s">
        <v>1144</v>
      </c>
      <c r="Z69" s="1" t="s">
        <v>74</v>
      </c>
      <c r="AB69" s="1" t="s">
        <v>103</v>
      </c>
      <c r="AD69" s="1">
        <v>15</v>
      </c>
      <c r="AE69" s="1" t="s">
        <v>1145</v>
      </c>
      <c r="AF69" s="1" t="s">
        <v>53</v>
      </c>
      <c r="AI69" s="1" t="s">
        <v>27</v>
      </c>
      <c r="AQ69" s="1" t="s">
        <v>66</v>
      </c>
      <c r="AT69" s="1">
        <v>15</v>
      </c>
      <c r="AU69" s="1">
        <v>5</v>
      </c>
      <c r="AW69" s="1">
        <v>40</v>
      </c>
      <c r="AX69" s="1" t="s">
        <v>1146</v>
      </c>
      <c r="AY69" s="1" t="s">
        <v>68</v>
      </c>
      <c r="BA69" s="1">
        <v>10</v>
      </c>
      <c r="BB69" s="1" t="s">
        <v>1147</v>
      </c>
      <c r="BC69" s="1" t="s">
        <v>757</v>
      </c>
      <c r="BD69" s="1" t="s">
        <v>757</v>
      </c>
    </row>
    <row r="70" spans="1:56" ht="23" customHeight="1">
      <c r="A70" s="1">
        <v>237</v>
      </c>
      <c r="B70" s="1">
        <v>237</v>
      </c>
      <c r="C70" s="1">
        <v>237</v>
      </c>
      <c r="D70" s="4" t="s">
        <v>0</v>
      </c>
      <c r="J70" s="14">
        <v>25050</v>
      </c>
      <c r="K70" s="14"/>
      <c r="L70" s="14"/>
      <c r="M70" s="1">
        <v>8</v>
      </c>
      <c r="N70" s="1">
        <v>0</v>
      </c>
      <c r="O70" s="1">
        <v>10</v>
      </c>
      <c r="P70" s="1">
        <v>12</v>
      </c>
      <c r="Q70" s="1" t="s">
        <v>324</v>
      </c>
      <c r="R70" s="1">
        <v>0</v>
      </c>
      <c r="S70" s="1" t="s">
        <v>62</v>
      </c>
      <c r="U70" s="1" t="s">
        <v>3391</v>
      </c>
      <c r="W70" s="1">
        <v>1</v>
      </c>
      <c r="X70" s="1" t="s">
        <v>137</v>
      </c>
      <c r="Z70" s="1" t="s">
        <v>74</v>
      </c>
      <c r="AB70" s="1" t="s">
        <v>85</v>
      </c>
      <c r="AD70" s="1">
        <v>1</v>
      </c>
      <c r="AE70" s="1" t="s">
        <v>1179</v>
      </c>
      <c r="AF70" s="1" t="s">
        <v>77</v>
      </c>
      <c r="AI70" s="1" t="s">
        <v>27</v>
      </c>
      <c r="AQ70" s="1" t="s">
        <v>151</v>
      </c>
      <c r="AT70" s="1">
        <v>20</v>
      </c>
      <c r="AV70" s="1">
        <v>10</v>
      </c>
      <c r="AW70" s="1">
        <v>40</v>
      </c>
      <c r="AX70" s="1" t="s">
        <v>1180</v>
      </c>
      <c r="AY70" s="1" t="s">
        <v>68</v>
      </c>
      <c r="BA70" s="1">
        <v>9</v>
      </c>
      <c r="BB70" s="1" t="s">
        <v>1181</v>
      </c>
      <c r="BD70" s="1" t="s">
        <v>1182</v>
      </c>
    </row>
    <row r="71" spans="1:56" ht="23" customHeight="1">
      <c r="A71" s="1">
        <v>238</v>
      </c>
      <c r="B71" s="1">
        <v>238</v>
      </c>
      <c r="C71" s="1">
        <v>238</v>
      </c>
      <c r="D71" s="4" t="s">
        <v>0</v>
      </c>
      <c r="J71" s="14">
        <v>33695</v>
      </c>
      <c r="K71" s="14"/>
      <c r="L71" s="14"/>
      <c r="M71" s="1">
        <v>8</v>
      </c>
      <c r="N71" s="1">
        <v>80</v>
      </c>
      <c r="O71" s="1">
        <v>8</v>
      </c>
      <c r="P71" s="1">
        <v>15</v>
      </c>
      <c r="Q71" s="1" t="s">
        <v>90</v>
      </c>
      <c r="R71" s="1">
        <v>0</v>
      </c>
      <c r="S71" s="1" t="s">
        <v>131</v>
      </c>
      <c r="U71" s="1" t="s">
        <v>3388</v>
      </c>
      <c r="W71" s="1">
        <v>0</v>
      </c>
      <c r="AF71" s="1" t="s">
        <v>53</v>
      </c>
      <c r="AI71" s="1" t="s">
        <v>27</v>
      </c>
      <c r="AK71" s="1" t="s">
        <v>29</v>
      </c>
      <c r="AQ71" s="1" t="s">
        <v>66</v>
      </c>
      <c r="AT71" s="1">
        <v>15</v>
      </c>
      <c r="AU71" s="1">
        <v>5</v>
      </c>
      <c r="AW71" s="1">
        <v>20</v>
      </c>
      <c r="AX71" s="1" t="s">
        <v>1183</v>
      </c>
      <c r="AY71" s="1" t="s">
        <v>58</v>
      </c>
      <c r="BA71" s="1">
        <v>10</v>
      </c>
      <c r="BB71" s="1" t="s">
        <v>1184</v>
      </c>
      <c r="BC71" s="1" t="s">
        <v>1185</v>
      </c>
    </row>
    <row r="72" spans="1:56" ht="23" customHeight="1">
      <c r="A72" s="1">
        <v>239</v>
      </c>
      <c r="B72" s="1">
        <v>239</v>
      </c>
      <c r="C72" s="1">
        <v>239</v>
      </c>
      <c r="D72" s="4" t="s">
        <v>0</v>
      </c>
      <c r="J72" s="14">
        <v>32523</v>
      </c>
      <c r="K72" s="14"/>
      <c r="L72" s="14"/>
      <c r="M72" s="1">
        <v>8</v>
      </c>
      <c r="N72" s="1">
        <v>10</v>
      </c>
      <c r="O72" s="1">
        <v>10</v>
      </c>
      <c r="P72" s="1">
        <v>8</v>
      </c>
      <c r="Q72" s="1" t="s">
        <v>95</v>
      </c>
      <c r="R72" s="1">
        <v>0</v>
      </c>
      <c r="S72" s="1" t="s">
        <v>72</v>
      </c>
      <c r="U72" s="1" t="s">
        <v>3390</v>
      </c>
      <c r="W72" s="1">
        <v>1</v>
      </c>
      <c r="X72" s="1" t="s">
        <v>137</v>
      </c>
      <c r="Z72" s="1" t="s">
        <v>74</v>
      </c>
      <c r="AB72" s="1" t="s">
        <v>220</v>
      </c>
      <c r="AD72" s="1">
        <v>3</v>
      </c>
      <c r="AF72" s="1" t="s">
        <v>53</v>
      </c>
      <c r="AG72" s="1" t="s">
        <v>25</v>
      </c>
      <c r="AI72" s="1" t="s">
        <v>27</v>
      </c>
      <c r="AQ72" s="1" t="s">
        <v>66</v>
      </c>
      <c r="AS72" s="1">
        <v>6</v>
      </c>
      <c r="AU72" s="1">
        <v>5</v>
      </c>
      <c r="AW72" s="1">
        <v>12</v>
      </c>
      <c r="AX72" s="1" t="s">
        <v>1186</v>
      </c>
      <c r="AY72" s="1" t="s">
        <v>58</v>
      </c>
      <c r="BA72" s="1">
        <v>10</v>
      </c>
      <c r="BB72" s="1" t="s">
        <v>1187</v>
      </c>
      <c r="BC72" s="1" t="s">
        <v>1188</v>
      </c>
      <c r="BD72" s="2" t="s">
        <v>1189</v>
      </c>
    </row>
    <row r="73" spans="1:56" ht="23" customHeight="1">
      <c r="A73" s="1">
        <v>240</v>
      </c>
      <c r="B73" s="1">
        <v>240</v>
      </c>
      <c r="C73" s="1">
        <v>240</v>
      </c>
      <c r="D73" s="4" t="s">
        <v>0</v>
      </c>
      <c r="H73" s="4" t="s">
        <v>4</v>
      </c>
      <c r="J73" s="14">
        <v>27368</v>
      </c>
      <c r="K73" s="14"/>
      <c r="L73" s="14"/>
      <c r="M73" s="1">
        <v>7</v>
      </c>
      <c r="N73" s="1">
        <v>150</v>
      </c>
      <c r="O73" s="1">
        <v>12</v>
      </c>
      <c r="P73" s="1">
        <v>24</v>
      </c>
      <c r="Q73" s="1" t="s">
        <v>71</v>
      </c>
      <c r="R73" s="1">
        <v>0</v>
      </c>
      <c r="S73" s="1" t="s">
        <v>62</v>
      </c>
      <c r="U73" s="1" t="s">
        <v>3390</v>
      </c>
      <c r="W73" s="1">
        <v>1</v>
      </c>
      <c r="X73" s="1" t="s">
        <v>202</v>
      </c>
      <c r="Z73" s="1" t="s">
        <v>74</v>
      </c>
      <c r="AB73" s="1" t="s">
        <v>75</v>
      </c>
      <c r="AD73" s="1">
        <v>23</v>
      </c>
      <c r="AE73" s="1" t="s">
        <v>1190</v>
      </c>
      <c r="AF73" s="1" t="s">
        <v>352</v>
      </c>
      <c r="AI73" s="1" t="s">
        <v>27</v>
      </c>
      <c r="AQ73" s="1" t="s">
        <v>78</v>
      </c>
      <c r="AS73" s="1">
        <v>2</v>
      </c>
      <c r="AU73" s="1">
        <v>2</v>
      </c>
      <c r="AW73" s="1">
        <v>5</v>
      </c>
      <c r="AX73" s="1" t="s">
        <v>1191</v>
      </c>
      <c r="AZ73" s="1" t="s">
        <v>1192</v>
      </c>
      <c r="BA73" s="1">
        <v>10</v>
      </c>
      <c r="BB73" s="1" t="s">
        <v>1193</v>
      </c>
      <c r="BC73" s="1" t="s">
        <v>1194</v>
      </c>
      <c r="BD73" s="1" t="s">
        <v>1195</v>
      </c>
    </row>
    <row r="74" spans="1:56" ht="23" customHeight="1">
      <c r="A74" s="1">
        <v>247</v>
      </c>
      <c r="B74" s="1">
        <v>247</v>
      </c>
      <c r="C74" s="1">
        <v>247</v>
      </c>
      <c r="D74" s="4" t="s">
        <v>0</v>
      </c>
      <c r="J74" s="14">
        <v>31550</v>
      </c>
      <c r="K74" s="14"/>
      <c r="L74" s="14"/>
      <c r="M74" s="1">
        <v>8</v>
      </c>
      <c r="N74" s="1">
        <v>30</v>
      </c>
      <c r="O74" s="1">
        <v>10</v>
      </c>
      <c r="P74" s="1">
        <v>3</v>
      </c>
      <c r="Q74" s="1" t="s">
        <v>90</v>
      </c>
      <c r="R74" s="1">
        <v>0</v>
      </c>
      <c r="S74" s="1" t="s">
        <v>48</v>
      </c>
      <c r="U74" s="1" t="s">
        <v>3391</v>
      </c>
      <c r="W74" s="1">
        <v>1</v>
      </c>
      <c r="X74" s="1" t="s">
        <v>202</v>
      </c>
      <c r="Z74" s="1" t="s">
        <v>74</v>
      </c>
      <c r="AB74" s="1" t="s">
        <v>561</v>
      </c>
      <c r="AD74" s="1">
        <v>6</v>
      </c>
      <c r="AE74" s="1" t="s">
        <v>1230</v>
      </c>
      <c r="AF74" s="1" t="s">
        <v>77</v>
      </c>
      <c r="AI74" s="1" t="s">
        <v>27</v>
      </c>
      <c r="AM74" s="1" t="s">
        <v>31</v>
      </c>
      <c r="AQ74" s="1" t="s">
        <v>66</v>
      </c>
      <c r="AT74" s="1">
        <v>10</v>
      </c>
      <c r="AV74" s="1">
        <v>10</v>
      </c>
      <c r="AW74" s="1">
        <v>30</v>
      </c>
      <c r="AX74" s="1" t="s">
        <v>1231</v>
      </c>
      <c r="AY74" s="1" t="s">
        <v>68</v>
      </c>
      <c r="BA74" s="1">
        <v>10</v>
      </c>
      <c r="BB74" s="1" t="s">
        <v>1232</v>
      </c>
    </row>
    <row r="75" spans="1:56" ht="23" customHeight="1">
      <c r="A75" s="1">
        <v>248</v>
      </c>
      <c r="B75" s="1">
        <v>248</v>
      </c>
      <c r="C75" s="1">
        <v>248</v>
      </c>
      <c r="D75" s="4" t="s">
        <v>0</v>
      </c>
      <c r="F75" s="4" t="s">
        <v>2</v>
      </c>
      <c r="G75" s="4" t="s">
        <v>3</v>
      </c>
      <c r="J75" s="14">
        <v>30922</v>
      </c>
      <c r="K75" s="14"/>
      <c r="L75" s="14"/>
      <c r="M75" s="1">
        <v>6</v>
      </c>
      <c r="N75" s="1">
        <v>2</v>
      </c>
      <c r="O75" s="1">
        <v>10</v>
      </c>
      <c r="P75" s="1">
        <v>5</v>
      </c>
      <c r="Q75" s="1" t="s">
        <v>47</v>
      </c>
      <c r="R75" s="1">
        <v>0</v>
      </c>
      <c r="S75" s="1" t="s">
        <v>48</v>
      </c>
      <c r="U75" s="1" t="s">
        <v>3389</v>
      </c>
      <c r="W75" s="1">
        <v>0</v>
      </c>
      <c r="AF75" s="1" t="s">
        <v>53</v>
      </c>
      <c r="AI75" s="1" t="s">
        <v>27</v>
      </c>
      <c r="AQ75" s="1" t="s">
        <v>78</v>
      </c>
      <c r="AS75" s="1">
        <v>6</v>
      </c>
      <c r="AV75" s="1">
        <v>8</v>
      </c>
      <c r="AW75" s="1">
        <v>80</v>
      </c>
      <c r="AX75" s="1" t="s">
        <v>1233</v>
      </c>
      <c r="AY75" s="1" t="s">
        <v>181</v>
      </c>
      <c r="BA75" s="1">
        <v>10</v>
      </c>
      <c r="BB75" s="1" t="s">
        <v>1234</v>
      </c>
      <c r="BC75" s="1" t="s">
        <v>1235</v>
      </c>
    </row>
    <row r="76" spans="1:56" ht="23" customHeight="1">
      <c r="A76" s="1">
        <v>250</v>
      </c>
      <c r="B76" s="1">
        <v>250</v>
      </c>
      <c r="C76" s="1">
        <v>250</v>
      </c>
      <c r="D76" s="4" t="s">
        <v>0</v>
      </c>
      <c r="H76" s="4" t="s">
        <v>4</v>
      </c>
      <c r="J76" s="14">
        <v>35106</v>
      </c>
      <c r="K76" s="14"/>
      <c r="L76" s="14"/>
      <c r="M76" s="1">
        <v>8</v>
      </c>
      <c r="N76" s="1">
        <v>30</v>
      </c>
      <c r="O76" s="1">
        <v>8</v>
      </c>
      <c r="P76" s="1">
        <v>15</v>
      </c>
      <c r="Q76" s="1" t="s">
        <v>90</v>
      </c>
      <c r="R76" s="1">
        <v>1</v>
      </c>
      <c r="S76" s="1" t="s">
        <v>62</v>
      </c>
      <c r="U76" s="1" t="s">
        <v>3389</v>
      </c>
      <c r="W76" s="1">
        <v>1</v>
      </c>
      <c r="X76" s="1" t="s">
        <v>126</v>
      </c>
      <c r="Z76" s="1" t="s">
        <v>133</v>
      </c>
      <c r="AB76" s="1" t="s">
        <v>85</v>
      </c>
      <c r="AD76" s="1">
        <v>2</v>
      </c>
      <c r="AE76" s="1" t="s">
        <v>1242</v>
      </c>
      <c r="AF76" s="1" t="s">
        <v>352</v>
      </c>
      <c r="AI76" s="1" t="s">
        <v>27</v>
      </c>
      <c r="AK76" s="1" t="s">
        <v>29</v>
      </c>
      <c r="AQ76" s="1" t="s">
        <v>78</v>
      </c>
      <c r="AT76" s="1">
        <v>15</v>
      </c>
      <c r="AV76" s="1">
        <v>10</v>
      </c>
      <c r="AW76" s="1">
        <v>120</v>
      </c>
      <c r="AX76" s="1" t="s">
        <v>1243</v>
      </c>
      <c r="AY76" s="1" t="s">
        <v>68</v>
      </c>
      <c r="BA76" s="1">
        <v>10</v>
      </c>
      <c r="BB76" s="1" t="s">
        <v>1244</v>
      </c>
      <c r="BC76" s="1" t="s">
        <v>1245</v>
      </c>
      <c r="BD76" s="1" t="s">
        <v>1246</v>
      </c>
    </row>
    <row r="77" spans="1:56" ht="23" customHeight="1">
      <c r="A77" s="1">
        <v>253</v>
      </c>
      <c r="B77" s="1">
        <v>253</v>
      </c>
      <c r="C77" s="1">
        <v>253</v>
      </c>
      <c r="D77" s="4" t="s">
        <v>0</v>
      </c>
      <c r="H77" s="4" t="s">
        <v>4</v>
      </c>
      <c r="J77" s="14">
        <v>31950</v>
      </c>
      <c r="K77" s="14"/>
      <c r="L77" s="14"/>
      <c r="M77" s="1">
        <v>7</v>
      </c>
      <c r="N77" s="1">
        <v>0</v>
      </c>
      <c r="O77" s="1">
        <v>5</v>
      </c>
      <c r="P77" s="1">
        <v>18</v>
      </c>
      <c r="Q77" s="1" t="s">
        <v>112</v>
      </c>
      <c r="R77" s="1">
        <v>1</v>
      </c>
      <c r="S77" s="1" t="s">
        <v>48</v>
      </c>
      <c r="V77" s="1" t="s">
        <v>1254</v>
      </c>
      <c r="W77" s="1">
        <v>1</v>
      </c>
      <c r="Y77" s="1" t="s">
        <v>1255</v>
      </c>
      <c r="AA77" s="1" t="s">
        <v>1256</v>
      </c>
      <c r="AB77" s="1" t="s">
        <v>97</v>
      </c>
      <c r="AD77" s="1">
        <v>12</v>
      </c>
      <c r="AE77" s="1" t="s">
        <v>1257</v>
      </c>
      <c r="AF77" s="1" t="s">
        <v>352</v>
      </c>
      <c r="AI77" s="1" t="s">
        <v>27</v>
      </c>
      <c r="AQ77" s="1" t="s">
        <v>78</v>
      </c>
      <c r="AT77" s="1">
        <v>12</v>
      </c>
      <c r="AU77" s="1">
        <v>6</v>
      </c>
      <c r="AW77" s="1">
        <v>14</v>
      </c>
      <c r="AX77" s="1" t="s">
        <v>1258</v>
      </c>
      <c r="AY77" s="1" t="s">
        <v>68</v>
      </c>
      <c r="BA77" s="1">
        <v>8</v>
      </c>
      <c r="BB77" s="1" t="s">
        <v>1259</v>
      </c>
      <c r="BC77" s="1" t="s">
        <v>1260</v>
      </c>
      <c r="BD77" s="1" t="s">
        <v>1261</v>
      </c>
    </row>
    <row r="78" spans="1:56" ht="23" customHeight="1">
      <c r="A78" s="1">
        <v>259</v>
      </c>
      <c r="B78" s="1">
        <v>259</v>
      </c>
      <c r="C78" s="1">
        <v>259</v>
      </c>
      <c r="F78" s="4" t="s">
        <v>2</v>
      </c>
      <c r="G78" s="4" t="s">
        <v>3</v>
      </c>
      <c r="H78" s="4" t="s">
        <v>4</v>
      </c>
      <c r="J78" s="14">
        <v>34504</v>
      </c>
      <c r="K78" s="14"/>
      <c r="L78" s="14"/>
      <c r="M78" s="1">
        <v>5</v>
      </c>
      <c r="N78" s="1">
        <v>0</v>
      </c>
      <c r="O78" s="1">
        <v>16</v>
      </c>
      <c r="P78" s="1">
        <v>5</v>
      </c>
      <c r="Q78" s="1" t="s">
        <v>61</v>
      </c>
      <c r="R78" s="1">
        <v>0</v>
      </c>
      <c r="S78" s="1" t="s">
        <v>91</v>
      </c>
      <c r="U78" s="1" t="s">
        <v>3391</v>
      </c>
      <c r="W78" s="1">
        <v>1</v>
      </c>
      <c r="X78" s="1" t="s">
        <v>63</v>
      </c>
      <c r="Z78" s="1" t="s">
        <v>74</v>
      </c>
      <c r="AB78" s="1" t="s">
        <v>51</v>
      </c>
      <c r="AD78" s="1">
        <v>1</v>
      </c>
      <c r="AE78" s="1" t="s">
        <v>52</v>
      </c>
      <c r="AF78" s="1" t="s">
        <v>53</v>
      </c>
      <c r="AI78" s="1" t="s">
        <v>27</v>
      </c>
      <c r="AQ78" s="1" t="s">
        <v>66</v>
      </c>
      <c r="AS78" s="1">
        <v>6</v>
      </c>
      <c r="AU78" s="1">
        <v>5</v>
      </c>
      <c r="AW78" s="1">
        <v>20</v>
      </c>
      <c r="AX78" s="1" t="s">
        <v>1290</v>
      </c>
      <c r="AZ78" s="1" t="s">
        <v>1291</v>
      </c>
      <c r="BA78" s="1">
        <v>10</v>
      </c>
      <c r="BB78" s="1" t="s">
        <v>1292</v>
      </c>
      <c r="BC78" s="1" t="s">
        <v>1293</v>
      </c>
      <c r="BD78" s="1" t="s">
        <v>1294</v>
      </c>
    </row>
    <row r="79" spans="1:56" ht="23" customHeight="1">
      <c r="A79" s="1">
        <v>261</v>
      </c>
      <c r="B79" s="1">
        <v>261</v>
      </c>
      <c r="C79" s="1">
        <v>261</v>
      </c>
      <c r="D79" s="4" t="s">
        <v>0</v>
      </c>
      <c r="E79" s="4" t="s">
        <v>1</v>
      </c>
      <c r="G79" s="4" t="s">
        <v>3</v>
      </c>
      <c r="H79" s="4" t="s">
        <v>4</v>
      </c>
      <c r="J79" s="14">
        <v>32765</v>
      </c>
      <c r="K79" s="14"/>
      <c r="L79" s="14"/>
      <c r="M79" s="1">
        <v>7</v>
      </c>
      <c r="N79" s="1">
        <v>90</v>
      </c>
      <c r="O79" s="1">
        <v>15</v>
      </c>
      <c r="P79" s="1">
        <v>6</v>
      </c>
      <c r="Q79" s="1" t="s">
        <v>292</v>
      </c>
      <c r="R79" s="1">
        <v>1</v>
      </c>
      <c r="S79" s="1" t="s">
        <v>48</v>
      </c>
      <c r="U79" s="1" t="s">
        <v>3391</v>
      </c>
      <c r="W79" s="1">
        <v>1</v>
      </c>
      <c r="X79" s="1" t="s">
        <v>27</v>
      </c>
      <c r="Z79" s="1" t="s">
        <v>74</v>
      </c>
      <c r="AB79" s="1" t="s">
        <v>145</v>
      </c>
      <c r="AD79" s="1">
        <v>3</v>
      </c>
      <c r="AE79" s="1" t="s">
        <v>1299</v>
      </c>
      <c r="AF79" s="1" t="s">
        <v>53</v>
      </c>
      <c r="AI79" s="1" t="s">
        <v>27</v>
      </c>
      <c r="AQ79" s="1" t="s">
        <v>66</v>
      </c>
      <c r="AS79" s="1">
        <v>6</v>
      </c>
      <c r="AU79" s="1">
        <v>4</v>
      </c>
      <c r="AW79" s="1">
        <v>25</v>
      </c>
      <c r="AX79" s="1" t="s">
        <v>1300</v>
      </c>
      <c r="AZ79" s="1" t="s">
        <v>1301</v>
      </c>
      <c r="BA79" s="1">
        <v>10</v>
      </c>
      <c r="BB79" s="1" t="s">
        <v>1302</v>
      </c>
      <c r="BC79" s="1" t="s">
        <v>1303</v>
      </c>
      <c r="BD79" s="1" t="s">
        <v>1304</v>
      </c>
    </row>
    <row r="80" spans="1:56" ht="23" customHeight="1">
      <c r="A80" s="1">
        <v>266</v>
      </c>
      <c r="B80" s="1">
        <v>266</v>
      </c>
      <c r="C80" s="1">
        <v>266</v>
      </c>
      <c r="D80" s="4" t="s">
        <v>0</v>
      </c>
      <c r="E80" s="4" t="s">
        <v>1</v>
      </c>
      <c r="H80" s="4" t="s">
        <v>4</v>
      </c>
      <c r="J80" s="14">
        <v>31253</v>
      </c>
      <c r="K80" s="14"/>
      <c r="L80" s="14"/>
      <c r="M80" s="1">
        <v>6</v>
      </c>
      <c r="N80" s="1">
        <v>270</v>
      </c>
      <c r="O80" s="1">
        <v>9</v>
      </c>
      <c r="P80" s="1">
        <v>2</v>
      </c>
      <c r="Q80" s="1" t="s">
        <v>112</v>
      </c>
      <c r="R80" s="1">
        <v>0</v>
      </c>
      <c r="S80" s="1" t="s">
        <v>48</v>
      </c>
      <c r="U80" s="1" t="s">
        <v>3391</v>
      </c>
      <c r="W80" s="1">
        <v>1</v>
      </c>
      <c r="X80" s="1" t="s">
        <v>202</v>
      </c>
      <c r="Z80" s="1" t="s">
        <v>74</v>
      </c>
      <c r="AB80" s="1" t="s">
        <v>209</v>
      </c>
      <c r="AD80" s="1">
        <v>7</v>
      </c>
      <c r="AE80" s="1" t="s">
        <v>1325</v>
      </c>
      <c r="AF80" s="1" t="s">
        <v>77</v>
      </c>
      <c r="AI80" s="1" t="s">
        <v>27</v>
      </c>
      <c r="AP80" s="1" t="s">
        <v>1326</v>
      </c>
      <c r="AQ80" s="1" t="s">
        <v>78</v>
      </c>
      <c r="AS80" s="1">
        <v>6</v>
      </c>
      <c r="AU80" s="1">
        <v>4</v>
      </c>
      <c r="AW80" s="1">
        <v>100</v>
      </c>
      <c r="AX80" s="1" t="s">
        <v>1327</v>
      </c>
      <c r="AY80" s="1" t="s">
        <v>58</v>
      </c>
      <c r="BA80" s="1">
        <v>8</v>
      </c>
      <c r="BB80" s="1" t="s">
        <v>1328</v>
      </c>
    </row>
    <row r="81" spans="1:57" ht="23" customHeight="1">
      <c r="A81" s="1">
        <v>288</v>
      </c>
      <c r="B81" s="1">
        <v>288</v>
      </c>
      <c r="C81" s="1">
        <v>288</v>
      </c>
      <c r="D81" s="4" t="s">
        <v>0</v>
      </c>
      <c r="G81" s="4" t="s">
        <v>3</v>
      </c>
      <c r="H81" s="4" t="s">
        <v>4</v>
      </c>
      <c r="J81" s="14">
        <v>30999</v>
      </c>
      <c r="K81" s="14"/>
      <c r="L81" s="14"/>
      <c r="M81" s="1">
        <v>6</v>
      </c>
      <c r="N81" s="1">
        <v>35</v>
      </c>
      <c r="O81" s="1">
        <v>10</v>
      </c>
      <c r="P81" s="1">
        <v>1</v>
      </c>
      <c r="Q81" s="1" t="s">
        <v>47</v>
      </c>
      <c r="R81" s="1">
        <v>1</v>
      </c>
      <c r="S81" s="1" t="s">
        <v>91</v>
      </c>
      <c r="U81" s="1" t="s">
        <v>3391</v>
      </c>
      <c r="W81" s="1">
        <v>1</v>
      </c>
      <c r="X81" s="1" t="s">
        <v>401</v>
      </c>
      <c r="Z81" s="1" t="s">
        <v>74</v>
      </c>
      <c r="AB81" s="1" t="s">
        <v>345</v>
      </c>
      <c r="AD81" s="1">
        <v>10</v>
      </c>
      <c r="AE81" s="1" t="s">
        <v>975</v>
      </c>
      <c r="AF81" s="1" t="s">
        <v>53</v>
      </c>
      <c r="AI81" s="1" t="s">
        <v>27</v>
      </c>
      <c r="AQ81" s="1" t="s">
        <v>78</v>
      </c>
      <c r="AS81" s="1">
        <v>5</v>
      </c>
      <c r="AU81" s="1">
        <v>5</v>
      </c>
      <c r="AW81" s="1">
        <v>15</v>
      </c>
      <c r="AX81" s="1" t="s">
        <v>1420</v>
      </c>
      <c r="AY81" s="1" t="s">
        <v>58</v>
      </c>
      <c r="BA81" s="1">
        <v>10</v>
      </c>
      <c r="BB81" s="1" t="s">
        <v>1421</v>
      </c>
      <c r="BC81" s="1" t="s">
        <v>1422</v>
      </c>
      <c r="BD81" s="1" t="s">
        <v>107</v>
      </c>
    </row>
    <row r="82" spans="1:57" ht="23" customHeight="1">
      <c r="A82" s="1">
        <v>303</v>
      </c>
      <c r="B82" s="1">
        <v>303</v>
      </c>
      <c r="C82" s="1">
        <v>303</v>
      </c>
      <c r="D82" s="4" t="s">
        <v>0</v>
      </c>
      <c r="F82" s="4" t="s">
        <v>2</v>
      </c>
      <c r="H82" s="4" t="s">
        <v>4</v>
      </c>
      <c r="J82" s="14">
        <v>32303</v>
      </c>
      <c r="K82" s="14"/>
      <c r="L82" s="14"/>
      <c r="M82" s="1">
        <v>6</v>
      </c>
      <c r="N82" s="1">
        <v>25</v>
      </c>
      <c r="O82" s="1">
        <v>8</v>
      </c>
      <c r="P82" s="1">
        <v>30</v>
      </c>
      <c r="Q82" s="1" t="s">
        <v>214</v>
      </c>
      <c r="R82" s="1">
        <v>0</v>
      </c>
      <c r="S82" s="1" t="s">
        <v>62</v>
      </c>
      <c r="U82" s="1" t="s">
        <v>3388</v>
      </c>
      <c r="W82" s="1">
        <v>1</v>
      </c>
      <c r="X82" s="1" t="s">
        <v>396</v>
      </c>
      <c r="AA82" s="1" t="s">
        <v>1483</v>
      </c>
      <c r="AB82" s="1" t="s">
        <v>145</v>
      </c>
      <c r="AD82" s="1">
        <v>4</v>
      </c>
      <c r="AE82" s="1" t="s">
        <v>1484</v>
      </c>
      <c r="AF82" s="1" t="s">
        <v>77</v>
      </c>
      <c r="AI82" s="1" t="s">
        <v>27</v>
      </c>
      <c r="AQ82" s="1" t="s">
        <v>66</v>
      </c>
      <c r="AS82" s="1">
        <v>5</v>
      </c>
      <c r="AU82" s="1">
        <v>5</v>
      </c>
      <c r="AW82" s="1">
        <v>20</v>
      </c>
      <c r="AX82" s="1" t="s">
        <v>1485</v>
      </c>
      <c r="AY82" s="1" t="s">
        <v>58</v>
      </c>
      <c r="BA82" s="1">
        <v>10</v>
      </c>
      <c r="BB82" s="1" t="s">
        <v>1486</v>
      </c>
      <c r="BC82" s="1" t="s">
        <v>1487</v>
      </c>
    </row>
    <row r="83" spans="1:57" ht="23" customHeight="1">
      <c r="A83" s="1">
        <v>304</v>
      </c>
      <c r="B83" s="1">
        <v>304</v>
      </c>
      <c r="C83" s="1">
        <v>304</v>
      </c>
      <c r="H83" s="4" t="s">
        <v>4</v>
      </c>
      <c r="J83" s="14">
        <v>43056</v>
      </c>
      <c r="K83" s="14"/>
      <c r="L83" s="14"/>
      <c r="M83" s="1">
        <v>8</v>
      </c>
      <c r="N83" s="1">
        <v>30</v>
      </c>
      <c r="O83" s="1">
        <v>8</v>
      </c>
      <c r="P83" s="1">
        <v>5</v>
      </c>
      <c r="Q83" s="1" t="s">
        <v>61</v>
      </c>
      <c r="R83" s="1">
        <v>0</v>
      </c>
      <c r="T83" s="1" t="s">
        <v>33</v>
      </c>
      <c r="V83" s="1" t="s">
        <v>1488</v>
      </c>
      <c r="W83" s="1">
        <v>1</v>
      </c>
      <c r="X83" s="1" t="s">
        <v>27</v>
      </c>
      <c r="Z83" s="1" t="s">
        <v>339</v>
      </c>
      <c r="AC83" s="1" t="s">
        <v>1489</v>
      </c>
      <c r="AD83" s="1">
        <v>10</v>
      </c>
      <c r="AE83" s="1" t="s">
        <v>1490</v>
      </c>
      <c r="AF83" s="1" t="s">
        <v>77</v>
      </c>
      <c r="AI83" s="1" t="s">
        <v>27</v>
      </c>
      <c r="AQ83" s="1" t="s">
        <v>151</v>
      </c>
      <c r="AT83" s="1" t="s">
        <v>3399</v>
      </c>
      <c r="AV83" s="1" t="s">
        <v>3400</v>
      </c>
      <c r="AW83" s="1">
        <v>5</v>
      </c>
      <c r="AX83" s="1" t="s">
        <v>1491</v>
      </c>
      <c r="AY83" s="1" t="s">
        <v>334</v>
      </c>
      <c r="BA83" s="1">
        <v>6</v>
      </c>
      <c r="BB83" s="1" t="s">
        <v>1492</v>
      </c>
      <c r="BC83" s="1" t="s">
        <v>1493</v>
      </c>
      <c r="BD83" s="1" t="s">
        <v>1494</v>
      </c>
    </row>
    <row r="84" spans="1:57" ht="23" customHeight="1">
      <c r="A84" s="1">
        <v>306</v>
      </c>
      <c r="B84" s="1">
        <v>306</v>
      </c>
      <c r="C84" s="1">
        <v>306</v>
      </c>
      <c r="D84" s="4" t="s">
        <v>0</v>
      </c>
      <c r="J84" s="14">
        <v>34335</v>
      </c>
      <c r="K84" s="14"/>
      <c r="L84" s="14"/>
      <c r="M84" s="1">
        <v>8</v>
      </c>
      <c r="N84" s="1">
        <v>150</v>
      </c>
      <c r="O84" s="1">
        <v>6</v>
      </c>
      <c r="P84" s="1">
        <v>5</v>
      </c>
      <c r="Q84" s="1" t="s">
        <v>82</v>
      </c>
      <c r="R84" s="1">
        <v>1</v>
      </c>
      <c r="S84" s="1" t="s">
        <v>72</v>
      </c>
      <c r="U84" s="1" t="s">
        <v>3390</v>
      </c>
      <c r="W84" s="1">
        <v>1</v>
      </c>
      <c r="X84" s="1" t="s">
        <v>202</v>
      </c>
      <c r="Z84" s="1" t="s">
        <v>74</v>
      </c>
      <c r="AC84" s="1" t="s">
        <v>1499</v>
      </c>
      <c r="AD84" s="1">
        <v>2</v>
      </c>
      <c r="AE84" s="1" t="s">
        <v>1500</v>
      </c>
      <c r="AF84" s="1" t="s">
        <v>53</v>
      </c>
      <c r="AI84" s="1" t="s">
        <v>27</v>
      </c>
      <c r="AQ84" s="1" t="s">
        <v>66</v>
      </c>
      <c r="AT84" s="1">
        <v>12</v>
      </c>
      <c r="AU84" s="1">
        <v>2</v>
      </c>
      <c r="AW84" s="1">
        <v>50</v>
      </c>
      <c r="AX84" s="1" t="s">
        <v>1501</v>
      </c>
      <c r="AY84" s="1" t="s">
        <v>68</v>
      </c>
      <c r="BA84" s="1">
        <v>10</v>
      </c>
      <c r="BB84" s="1" t="s">
        <v>1502</v>
      </c>
      <c r="BC84" s="1" t="s">
        <v>1503</v>
      </c>
      <c r="BD84" s="1" t="s">
        <v>1154</v>
      </c>
    </row>
    <row r="85" spans="1:57" ht="23" customHeight="1">
      <c r="A85" s="1">
        <v>309</v>
      </c>
      <c r="B85" s="1">
        <v>309</v>
      </c>
      <c r="C85" s="1">
        <v>309</v>
      </c>
      <c r="H85" s="4" t="s">
        <v>4</v>
      </c>
      <c r="J85" s="14">
        <v>33278</v>
      </c>
      <c r="K85" s="14"/>
      <c r="L85" s="14"/>
      <c r="M85" s="1">
        <v>7</v>
      </c>
      <c r="N85" s="1">
        <v>0</v>
      </c>
      <c r="O85" s="1">
        <v>8</v>
      </c>
      <c r="P85" s="1">
        <v>2</v>
      </c>
      <c r="Q85" s="1" t="s">
        <v>214</v>
      </c>
      <c r="R85" s="1">
        <v>0</v>
      </c>
      <c r="S85" s="1" t="s">
        <v>62</v>
      </c>
      <c r="U85" s="1" t="s">
        <v>3390</v>
      </c>
      <c r="W85" s="1">
        <v>0</v>
      </c>
      <c r="AF85" s="1" t="s">
        <v>53</v>
      </c>
      <c r="AI85" s="1" t="s">
        <v>27</v>
      </c>
      <c r="AQ85" s="1" t="s">
        <v>151</v>
      </c>
      <c r="AS85" s="1">
        <v>4</v>
      </c>
      <c r="AU85" s="1">
        <v>4</v>
      </c>
      <c r="AW85" s="1">
        <v>25</v>
      </c>
      <c r="AX85" s="1" t="s">
        <v>1508</v>
      </c>
      <c r="AZ85" s="1" t="s">
        <v>1509</v>
      </c>
      <c r="BA85" s="1">
        <v>10</v>
      </c>
      <c r="BB85" s="1" t="s">
        <v>1510</v>
      </c>
      <c r="BC85" s="1" t="s">
        <v>311</v>
      </c>
      <c r="BD85" s="1" t="s">
        <v>1511</v>
      </c>
    </row>
    <row r="86" spans="1:57" ht="23" customHeight="1">
      <c r="A86" s="1">
        <v>320</v>
      </c>
      <c r="B86" s="1">
        <v>320</v>
      </c>
      <c r="C86" s="1">
        <v>320</v>
      </c>
      <c r="D86" s="4" t="s">
        <v>0</v>
      </c>
      <c r="J86" s="14">
        <v>27200</v>
      </c>
      <c r="K86" s="14"/>
      <c r="L86" s="14"/>
      <c r="M86" s="1">
        <v>7</v>
      </c>
      <c r="N86" s="1">
        <v>0</v>
      </c>
      <c r="O86" s="1">
        <v>14</v>
      </c>
      <c r="P86" s="1">
        <v>2</v>
      </c>
      <c r="Q86" s="1" t="s">
        <v>61</v>
      </c>
      <c r="R86" s="1">
        <v>0</v>
      </c>
      <c r="S86" s="1" t="s">
        <v>62</v>
      </c>
      <c r="U86" s="1" t="s">
        <v>3388</v>
      </c>
      <c r="W86" s="1">
        <v>0</v>
      </c>
      <c r="AF86" s="1" t="s">
        <v>53</v>
      </c>
      <c r="AG86" s="1" t="s">
        <v>25</v>
      </c>
      <c r="AI86" s="1" t="s">
        <v>27</v>
      </c>
      <c r="AQ86" s="1" t="s">
        <v>66</v>
      </c>
      <c r="AT86" s="1">
        <v>10</v>
      </c>
      <c r="AU86" s="1">
        <v>2</v>
      </c>
      <c r="AW86" s="1">
        <v>14</v>
      </c>
      <c r="AX86" s="1" t="s">
        <v>1555</v>
      </c>
      <c r="AY86" s="1" t="s">
        <v>334</v>
      </c>
      <c r="BA86" s="1">
        <v>7</v>
      </c>
      <c r="BB86" s="1" t="s">
        <v>1556</v>
      </c>
      <c r="BC86" s="1" t="s">
        <v>1557</v>
      </c>
      <c r="BD86" s="1" t="s">
        <v>1558</v>
      </c>
    </row>
    <row r="87" spans="1:57" ht="23" customHeight="1">
      <c r="A87" s="1">
        <v>331</v>
      </c>
      <c r="B87" s="1">
        <v>331</v>
      </c>
      <c r="C87" s="1">
        <v>331</v>
      </c>
      <c r="G87" s="4" t="s">
        <v>3</v>
      </c>
      <c r="J87" s="14">
        <v>32523</v>
      </c>
      <c r="K87" s="14"/>
      <c r="L87" s="14"/>
      <c r="M87" s="1">
        <v>7</v>
      </c>
      <c r="N87" s="1">
        <v>10</v>
      </c>
      <c r="O87" s="1">
        <v>7</v>
      </c>
      <c r="P87" s="1">
        <v>10</v>
      </c>
      <c r="Q87" s="1" t="s">
        <v>292</v>
      </c>
      <c r="R87" s="1">
        <v>0</v>
      </c>
      <c r="S87" s="1" t="s">
        <v>48</v>
      </c>
      <c r="U87" s="1" t="s">
        <v>3388</v>
      </c>
      <c r="W87" s="1">
        <v>1</v>
      </c>
      <c r="X87" s="1" t="s">
        <v>202</v>
      </c>
      <c r="Z87" s="1" t="s">
        <v>102</v>
      </c>
      <c r="AB87" s="1" t="s">
        <v>51</v>
      </c>
      <c r="AD87" s="1">
        <v>4</v>
      </c>
      <c r="AE87" s="1" t="s">
        <v>1604</v>
      </c>
      <c r="AF87" s="1" t="s">
        <v>77</v>
      </c>
      <c r="AI87" s="1" t="s">
        <v>27</v>
      </c>
      <c r="AQ87" s="1" t="s">
        <v>66</v>
      </c>
      <c r="AS87" s="1">
        <v>5</v>
      </c>
      <c r="AU87" s="1">
        <v>5</v>
      </c>
      <c r="AW87" s="1">
        <v>180</v>
      </c>
      <c r="AX87" s="1" t="s">
        <v>1605</v>
      </c>
      <c r="AY87" s="1" t="s">
        <v>58</v>
      </c>
      <c r="BA87" s="1">
        <v>10</v>
      </c>
      <c r="BB87" s="1" t="s">
        <v>1606</v>
      </c>
      <c r="BC87" s="1" t="s">
        <v>1607</v>
      </c>
      <c r="BD87" s="1" t="s">
        <v>1608</v>
      </c>
    </row>
    <row r="88" spans="1:57" ht="23" customHeight="1">
      <c r="A88" s="1">
        <v>354</v>
      </c>
      <c r="B88" s="1">
        <v>354</v>
      </c>
      <c r="C88" s="1">
        <v>354</v>
      </c>
      <c r="H88" s="4" t="s">
        <v>4</v>
      </c>
      <c r="J88" s="14">
        <v>26617</v>
      </c>
      <c r="K88" s="14"/>
      <c r="L88" s="14"/>
      <c r="M88" s="1">
        <v>7</v>
      </c>
      <c r="N88" s="1">
        <v>120</v>
      </c>
      <c r="O88" s="1">
        <v>10</v>
      </c>
      <c r="P88" s="1">
        <v>3</v>
      </c>
      <c r="Q88" s="1" t="s">
        <v>95</v>
      </c>
      <c r="R88" s="1">
        <v>0</v>
      </c>
      <c r="S88" s="1" t="s">
        <v>72</v>
      </c>
      <c r="U88" s="1" t="s">
        <v>3390</v>
      </c>
      <c r="W88" s="1">
        <v>1</v>
      </c>
      <c r="X88" s="1" t="s">
        <v>49</v>
      </c>
      <c r="AA88" s="1" t="s">
        <v>1703</v>
      </c>
      <c r="AB88" s="1" t="s">
        <v>85</v>
      </c>
      <c r="AD88" s="1">
        <v>20</v>
      </c>
      <c r="AE88" s="1" t="s">
        <v>1704</v>
      </c>
      <c r="AF88" s="1" t="s">
        <v>77</v>
      </c>
      <c r="AI88" s="1" t="s">
        <v>27</v>
      </c>
      <c r="AQ88" s="1" t="s">
        <v>66</v>
      </c>
      <c r="AS88" s="1">
        <v>4</v>
      </c>
      <c r="AU88" s="1">
        <v>6</v>
      </c>
      <c r="AW88" s="1">
        <v>8</v>
      </c>
      <c r="AX88" s="1" t="s">
        <v>1705</v>
      </c>
      <c r="AZ88" s="1" t="s">
        <v>1706</v>
      </c>
      <c r="BA88" s="1">
        <v>9</v>
      </c>
      <c r="BB88" s="1" t="s">
        <v>1707</v>
      </c>
      <c r="BC88" s="1" t="s">
        <v>1708</v>
      </c>
      <c r="BD88" s="1" t="s">
        <v>1709</v>
      </c>
    </row>
    <row r="89" spans="1:57" ht="23" customHeight="1">
      <c r="A89" s="1">
        <v>356</v>
      </c>
      <c r="B89" s="1">
        <v>356</v>
      </c>
      <c r="C89" s="1">
        <v>356</v>
      </c>
      <c r="F89" s="4" t="s">
        <v>2</v>
      </c>
      <c r="J89" s="14">
        <v>33552</v>
      </c>
      <c r="K89" s="14"/>
      <c r="L89" s="14"/>
      <c r="M89" s="1">
        <v>6</v>
      </c>
      <c r="N89" s="1">
        <v>10</v>
      </c>
      <c r="O89" s="1">
        <v>13</v>
      </c>
      <c r="P89" s="1">
        <v>10</v>
      </c>
      <c r="Q89" s="1" t="s">
        <v>214</v>
      </c>
      <c r="R89" s="1">
        <v>1</v>
      </c>
      <c r="S89" s="1" t="s">
        <v>113</v>
      </c>
      <c r="U89" s="1" t="s">
        <v>3390</v>
      </c>
      <c r="W89" s="1">
        <v>0</v>
      </c>
      <c r="AF89" s="1" t="s">
        <v>77</v>
      </c>
      <c r="AI89" s="1" t="s">
        <v>27</v>
      </c>
      <c r="AQ89" s="1" t="s">
        <v>66</v>
      </c>
      <c r="AS89" s="1">
        <v>6</v>
      </c>
      <c r="AU89" s="1">
        <v>5</v>
      </c>
      <c r="AW89" s="1">
        <v>30</v>
      </c>
      <c r="AX89" s="1" t="s">
        <v>1714</v>
      </c>
      <c r="AY89" s="1" t="s">
        <v>58</v>
      </c>
      <c r="BA89" s="1">
        <v>8</v>
      </c>
      <c r="BB89" s="1" t="s">
        <v>1715</v>
      </c>
      <c r="BC89" s="1" t="s">
        <v>1716</v>
      </c>
      <c r="BD89" s="1" t="s">
        <v>1717</v>
      </c>
    </row>
    <row r="90" spans="1:57" ht="23" customHeight="1">
      <c r="A90" s="1">
        <v>360</v>
      </c>
      <c r="B90" s="1">
        <v>360</v>
      </c>
      <c r="C90" s="1">
        <v>360</v>
      </c>
      <c r="E90" s="4" t="s">
        <v>1</v>
      </c>
      <c r="H90" s="4" t="s">
        <v>4</v>
      </c>
      <c r="J90" s="14">
        <v>26673</v>
      </c>
      <c r="K90" s="14"/>
      <c r="L90" s="14"/>
      <c r="M90" s="1">
        <v>6</v>
      </c>
      <c r="N90" s="1">
        <v>120</v>
      </c>
      <c r="O90" s="1">
        <v>12</v>
      </c>
      <c r="P90" s="1">
        <v>15</v>
      </c>
      <c r="Q90" s="1" t="s">
        <v>112</v>
      </c>
      <c r="R90" s="1">
        <v>0</v>
      </c>
      <c r="S90" s="1" t="s">
        <v>48</v>
      </c>
      <c r="U90" s="1" t="s">
        <v>3390</v>
      </c>
      <c r="W90" s="1">
        <v>1</v>
      </c>
      <c r="X90" s="1" t="s">
        <v>454</v>
      </c>
      <c r="Z90" s="1" t="s">
        <v>133</v>
      </c>
      <c r="AB90" s="1" t="s">
        <v>220</v>
      </c>
      <c r="AD90" s="1">
        <v>20</v>
      </c>
      <c r="AE90" s="1" t="s">
        <v>1729</v>
      </c>
      <c r="AF90" s="1" t="s">
        <v>77</v>
      </c>
      <c r="AI90" s="1" t="s">
        <v>27</v>
      </c>
      <c r="AL90" s="1" t="s">
        <v>30</v>
      </c>
      <c r="AQ90" s="1" t="s">
        <v>66</v>
      </c>
      <c r="AS90" s="1">
        <v>6</v>
      </c>
      <c r="AU90" s="1">
        <v>5</v>
      </c>
      <c r="AW90" s="1">
        <v>15</v>
      </c>
      <c r="AX90" s="2" t="s">
        <v>1730</v>
      </c>
      <c r="AY90" s="1" t="s">
        <v>68</v>
      </c>
      <c r="BA90" s="1">
        <v>10</v>
      </c>
      <c r="BB90" s="1" t="s">
        <v>1731</v>
      </c>
      <c r="BC90" s="1" t="s">
        <v>1732</v>
      </c>
      <c r="BE90" s="1">
        <v>0</v>
      </c>
    </row>
    <row r="91" spans="1:57" ht="23" customHeight="1">
      <c r="A91" s="1">
        <v>368</v>
      </c>
      <c r="B91" s="1">
        <v>368</v>
      </c>
      <c r="C91" s="1">
        <v>368</v>
      </c>
      <c r="E91" s="4" t="s">
        <v>1</v>
      </c>
      <c r="J91" s="14">
        <v>26365</v>
      </c>
      <c r="K91" s="14"/>
      <c r="L91" s="14"/>
      <c r="M91" s="1">
        <v>6</v>
      </c>
      <c r="N91" s="1">
        <v>80</v>
      </c>
      <c r="O91" s="1">
        <v>10</v>
      </c>
      <c r="P91" s="1">
        <v>12</v>
      </c>
      <c r="Q91" s="1" t="s">
        <v>292</v>
      </c>
      <c r="R91" s="1">
        <v>1</v>
      </c>
      <c r="W91" s="1">
        <v>1</v>
      </c>
      <c r="X91" s="1" t="s">
        <v>202</v>
      </c>
      <c r="AA91" s="1" t="s">
        <v>248</v>
      </c>
      <c r="AC91" s="1" t="s">
        <v>1763</v>
      </c>
      <c r="AD91" s="1">
        <v>15</v>
      </c>
      <c r="AE91" s="1" t="s">
        <v>1764</v>
      </c>
      <c r="AF91" s="1" t="s">
        <v>77</v>
      </c>
      <c r="AI91" s="1" t="s">
        <v>27</v>
      </c>
      <c r="AQ91" s="1" t="s">
        <v>66</v>
      </c>
      <c r="AS91" s="1">
        <v>4</v>
      </c>
      <c r="AU91" s="1">
        <v>4</v>
      </c>
      <c r="AW91" s="1">
        <v>10</v>
      </c>
      <c r="AX91" s="1" t="s">
        <v>1765</v>
      </c>
      <c r="AY91" s="1" t="s">
        <v>68</v>
      </c>
      <c r="BA91" s="1">
        <v>9</v>
      </c>
      <c r="BB91" s="1" t="s">
        <v>1766</v>
      </c>
      <c r="BD91" s="1" t="s">
        <v>1767</v>
      </c>
    </row>
    <row r="92" spans="1:57" ht="23" customHeight="1">
      <c r="A92" s="1">
        <v>371</v>
      </c>
      <c r="B92" s="1">
        <v>371</v>
      </c>
      <c r="C92" s="1">
        <v>371</v>
      </c>
      <c r="D92" s="4" t="s">
        <v>0</v>
      </c>
      <c r="G92" s="4" t="s">
        <v>3</v>
      </c>
      <c r="H92" s="4" t="s">
        <v>4</v>
      </c>
      <c r="J92" s="14">
        <v>34961</v>
      </c>
      <c r="K92" s="14"/>
      <c r="L92" s="14"/>
      <c r="M92" s="1">
        <v>8</v>
      </c>
      <c r="N92" s="1">
        <v>60</v>
      </c>
      <c r="O92" s="1">
        <v>9</v>
      </c>
      <c r="P92" s="1">
        <v>30</v>
      </c>
      <c r="Q92" s="1" t="s">
        <v>47</v>
      </c>
      <c r="R92" s="1">
        <v>0</v>
      </c>
      <c r="S92" s="1" t="s">
        <v>91</v>
      </c>
      <c r="V92" s="1" t="s">
        <v>1777</v>
      </c>
      <c r="W92" s="1">
        <v>0</v>
      </c>
      <c r="AF92" s="1" t="s">
        <v>53</v>
      </c>
      <c r="AI92" s="1" t="s">
        <v>27</v>
      </c>
      <c r="AQ92" s="1" t="s">
        <v>78</v>
      </c>
      <c r="AT92" s="1" t="s">
        <v>3404</v>
      </c>
      <c r="AU92" s="1">
        <v>5</v>
      </c>
      <c r="AW92" s="1">
        <v>20</v>
      </c>
      <c r="AX92" s="1" t="s">
        <v>1778</v>
      </c>
      <c r="AY92" s="1" t="s">
        <v>68</v>
      </c>
      <c r="BA92" s="1">
        <v>8</v>
      </c>
      <c r="BB92" s="1" t="s">
        <v>1779</v>
      </c>
      <c r="BC92" s="1" t="s">
        <v>1780</v>
      </c>
      <c r="BD92" s="1" t="s">
        <v>1781</v>
      </c>
    </row>
    <row r="93" spans="1:57" ht="23" customHeight="1">
      <c r="A93" s="1">
        <v>399</v>
      </c>
      <c r="B93" s="1">
        <v>399</v>
      </c>
      <c r="C93" s="1">
        <v>399</v>
      </c>
      <c r="E93" s="4" t="s">
        <v>1</v>
      </c>
      <c r="F93" s="4" t="s">
        <v>2</v>
      </c>
      <c r="G93" s="4" t="s">
        <v>3</v>
      </c>
      <c r="J93" s="14">
        <v>34906</v>
      </c>
      <c r="K93" s="14"/>
      <c r="L93" s="14"/>
      <c r="M93" s="1">
        <v>5</v>
      </c>
      <c r="N93" s="1">
        <v>0</v>
      </c>
      <c r="O93" s="1">
        <v>8</v>
      </c>
      <c r="P93" s="1">
        <v>10</v>
      </c>
      <c r="Q93" s="1" t="s">
        <v>95</v>
      </c>
      <c r="R93" s="1">
        <v>1</v>
      </c>
      <c r="W93" s="1">
        <v>0</v>
      </c>
      <c r="AF93" s="1" t="s">
        <v>150</v>
      </c>
      <c r="AI93" s="1" t="s">
        <v>27</v>
      </c>
      <c r="AO93" s="1" t="s">
        <v>33</v>
      </c>
      <c r="AY93" s="1" t="s">
        <v>58</v>
      </c>
      <c r="BA93" s="1">
        <v>8</v>
      </c>
      <c r="BB93" s="1" t="s">
        <v>1901</v>
      </c>
      <c r="BC93" s="1" t="s">
        <v>1902</v>
      </c>
      <c r="BD93" s="1" t="s">
        <v>1903</v>
      </c>
      <c r="BE93" s="1">
        <v>1</v>
      </c>
    </row>
    <row r="94" spans="1:57" ht="23" customHeight="1">
      <c r="A94" s="1">
        <v>400</v>
      </c>
      <c r="B94" s="1">
        <v>400</v>
      </c>
      <c r="C94" s="1">
        <v>400</v>
      </c>
      <c r="D94" s="4" t="s">
        <v>0</v>
      </c>
      <c r="E94" s="4" t="s">
        <v>1</v>
      </c>
      <c r="H94" s="4" t="s">
        <v>4</v>
      </c>
      <c r="J94" s="14">
        <v>42940</v>
      </c>
      <c r="K94" s="14"/>
      <c r="L94" s="14"/>
      <c r="M94" s="1">
        <v>7</v>
      </c>
      <c r="N94" s="1">
        <v>30</v>
      </c>
      <c r="O94" s="1">
        <v>12</v>
      </c>
      <c r="P94" s="1">
        <v>25</v>
      </c>
      <c r="Q94" s="1" t="s">
        <v>292</v>
      </c>
      <c r="R94" s="1">
        <v>0</v>
      </c>
      <c r="S94" s="1" t="s">
        <v>378</v>
      </c>
      <c r="U94" s="1" t="s">
        <v>3391</v>
      </c>
      <c r="W94" s="1">
        <v>1</v>
      </c>
      <c r="X94" s="1" t="s">
        <v>454</v>
      </c>
      <c r="Z94" s="1" t="s">
        <v>50</v>
      </c>
      <c r="AB94" s="1" t="s">
        <v>294</v>
      </c>
      <c r="AD94" s="1">
        <v>6</v>
      </c>
      <c r="AE94" s="1" t="s">
        <v>1904</v>
      </c>
      <c r="AF94" s="1" t="s">
        <v>77</v>
      </c>
      <c r="AI94" s="1" t="s">
        <v>27</v>
      </c>
      <c r="AQ94" s="1" t="s">
        <v>78</v>
      </c>
      <c r="AS94" s="1">
        <v>4</v>
      </c>
      <c r="AU94" s="1">
        <v>4</v>
      </c>
      <c r="AW94" s="1">
        <v>25</v>
      </c>
      <c r="AX94" s="1" t="s">
        <v>1905</v>
      </c>
      <c r="AZ94" s="1" t="s">
        <v>1128</v>
      </c>
      <c r="BA94" s="1">
        <v>7</v>
      </c>
      <c r="BB94" s="1" t="s">
        <v>1906</v>
      </c>
      <c r="BD94" s="1" t="s">
        <v>1907</v>
      </c>
      <c r="BE94" s="1">
        <v>0</v>
      </c>
    </row>
    <row r="95" spans="1:57" ht="23" customHeight="1">
      <c r="A95" s="1">
        <v>403</v>
      </c>
      <c r="B95" s="1">
        <v>403</v>
      </c>
      <c r="C95" s="1">
        <v>403</v>
      </c>
      <c r="D95" s="4" t="s">
        <v>0</v>
      </c>
      <c r="E95" s="4" t="s">
        <v>1</v>
      </c>
      <c r="H95" s="4" t="s">
        <v>4</v>
      </c>
      <c r="J95" s="14">
        <v>31806</v>
      </c>
      <c r="K95" s="14"/>
      <c r="L95" s="14"/>
      <c r="M95" s="1">
        <v>8</v>
      </c>
      <c r="N95" s="1">
        <v>45</v>
      </c>
      <c r="O95" s="1">
        <v>12</v>
      </c>
      <c r="P95" s="1">
        <v>2</v>
      </c>
      <c r="Q95" s="1" t="s">
        <v>324</v>
      </c>
      <c r="R95" s="1">
        <v>1</v>
      </c>
      <c r="W95" s="1">
        <v>1</v>
      </c>
      <c r="X95" s="1" t="s">
        <v>137</v>
      </c>
      <c r="Z95" s="1" t="s">
        <v>50</v>
      </c>
      <c r="AB95" s="1" t="s">
        <v>145</v>
      </c>
      <c r="AD95" s="1">
        <v>2</v>
      </c>
      <c r="AE95" s="1" t="s">
        <v>1917</v>
      </c>
      <c r="AF95" s="1" t="s">
        <v>53</v>
      </c>
      <c r="AI95" s="1" t="s">
        <v>27</v>
      </c>
      <c r="AQ95" s="1" t="s">
        <v>66</v>
      </c>
      <c r="AS95" s="1">
        <v>6</v>
      </c>
      <c r="AU95" s="1">
        <v>4</v>
      </c>
      <c r="AW95" s="1">
        <v>35</v>
      </c>
      <c r="AX95" s="2" t="s">
        <v>1918</v>
      </c>
      <c r="AY95" s="1" t="s">
        <v>68</v>
      </c>
      <c r="BA95" s="1">
        <v>9</v>
      </c>
      <c r="BB95" s="1" t="s">
        <v>69</v>
      </c>
      <c r="BC95" s="1" t="s">
        <v>1919</v>
      </c>
      <c r="BE95" s="1">
        <v>1</v>
      </c>
    </row>
    <row r="96" spans="1:57" ht="23" customHeight="1">
      <c r="A96" s="1">
        <v>415</v>
      </c>
      <c r="B96" s="1">
        <v>415</v>
      </c>
      <c r="C96" s="1">
        <v>415</v>
      </c>
      <c r="D96" s="4" t="s">
        <v>0</v>
      </c>
      <c r="J96" s="14">
        <v>35421</v>
      </c>
      <c r="K96" s="14"/>
      <c r="L96" s="14"/>
      <c r="M96" s="1">
        <v>5</v>
      </c>
      <c r="N96" s="1">
        <v>60</v>
      </c>
      <c r="O96" s="1">
        <v>8</v>
      </c>
      <c r="P96" s="1">
        <v>2</v>
      </c>
      <c r="Q96" s="1" t="s">
        <v>95</v>
      </c>
      <c r="R96" s="1">
        <v>1</v>
      </c>
      <c r="W96" s="1">
        <v>0</v>
      </c>
      <c r="AF96" s="1" t="s">
        <v>150</v>
      </c>
      <c r="AI96" s="1" t="s">
        <v>27</v>
      </c>
      <c r="AQ96" s="1" t="s">
        <v>54</v>
      </c>
      <c r="AS96" s="1">
        <v>5</v>
      </c>
      <c r="AU96" s="1">
        <v>6</v>
      </c>
      <c r="AW96" s="1">
        <v>72</v>
      </c>
      <c r="AX96" s="1" t="s">
        <v>1964</v>
      </c>
      <c r="AY96" s="1" t="s">
        <v>68</v>
      </c>
      <c r="BA96" s="1">
        <v>10</v>
      </c>
      <c r="BB96" s="1" t="s">
        <v>1965</v>
      </c>
      <c r="BC96" s="1" t="s">
        <v>1966</v>
      </c>
      <c r="BD96" s="1" t="s">
        <v>1967</v>
      </c>
      <c r="BE96" s="1">
        <v>1</v>
      </c>
    </row>
    <row r="97" spans="1:57" ht="23" customHeight="1">
      <c r="A97" s="1">
        <v>418</v>
      </c>
      <c r="B97" s="1">
        <v>418</v>
      </c>
      <c r="C97" s="1">
        <v>418</v>
      </c>
      <c r="H97" s="4" t="s">
        <v>4</v>
      </c>
      <c r="J97" s="14">
        <v>30898</v>
      </c>
      <c r="K97" s="14"/>
      <c r="L97" s="14"/>
      <c r="M97" s="1">
        <v>8</v>
      </c>
      <c r="N97" s="1">
        <v>180</v>
      </c>
      <c r="O97" s="1">
        <v>6</v>
      </c>
      <c r="P97" s="1">
        <v>200</v>
      </c>
      <c r="Q97" s="1" t="s">
        <v>178</v>
      </c>
      <c r="R97" s="1">
        <v>0</v>
      </c>
      <c r="S97" s="1" t="s">
        <v>48</v>
      </c>
      <c r="U97" s="1" t="s">
        <v>3389</v>
      </c>
      <c r="W97" s="1">
        <v>1</v>
      </c>
      <c r="X97" s="1" t="s">
        <v>202</v>
      </c>
      <c r="Z97" s="1" t="s">
        <v>74</v>
      </c>
      <c r="AC97" s="1" t="s">
        <v>1149</v>
      </c>
      <c r="AD97" s="1">
        <v>9</v>
      </c>
      <c r="AF97" s="1" t="s">
        <v>77</v>
      </c>
      <c r="AI97" s="1" t="s">
        <v>27</v>
      </c>
      <c r="AQ97" s="1" t="s">
        <v>66</v>
      </c>
      <c r="AS97" s="1">
        <v>4</v>
      </c>
      <c r="AU97" s="1">
        <v>2</v>
      </c>
      <c r="AW97" s="1">
        <v>800</v>
      </c>
      <c r="AX97" s="1" t="s">
        <v>1974</v>
      </c>
      <c r="AY97" s="1" t="s">
        <v>68</v>
      </c>
      <c r="BA97" s="1">
        <v>9</v>
      </c>
      <c r="BB97" s="1" t="s">
        <v>1558</v>
      </c>
      <c r="BC97" s="1" t="s">
        <v>1558</v>
      </c>
      <c r="BE97" s="1">
        <v>1</v>
      </c>
    </row>
    <row r="98" spans="1:57" ht="23" customHeight="1">
      <c r="A98" s="1">
        <v>419</v>
      </c>
      <c r="B98" s="1">
        <v>419</v>
      </c>
      <c r="C98" s="1">
        <v>419</v>
      </c>
      <c r="E98" s="4" t="s">
        <v>1</v>
      </c>
      <c r="G98" s="4" t="s">
        <v>3</v>
      </c>
      <c r="H98" s="4" t="s">
        <v>4</v>
      </c>
      <c r="J98" s="14">
        <v>32560</v>
      </c>
      <c r="K98" s="14"/>
      <c r="L98" s="14"/>
      <c r="M98" s="1">
        <v>7</v>
      </c>
      <c r="N98" s="1">
        <v>60</v>
      </c>
      <c r="O98" s="5">
        <v>540</v>
      </c>
      <c r="P98" s="1">
        <v>12</v>
      </c>
      <c r="Q98" s="1" t="s">
        <v>112</v>
      </c>
      <c r="R98" s="1">
        <v>0</v>
      </c>
      <c r="S98" s="1" t="s">
        <v>91</v>
      </c>
      <c r="U98" s="1" t="s">
        <v>3389</v>
      </c>
      <c r="W98" s="1">
        <v>1</v>
      </c>
      <c r="X98" s="1" t="s">
        <v>83</v>
      </c>
      <c r="Z98" s="1" t="s">
        <v>74</v>
      </c>
      <c r="AB98" s="1" t="s">
        <v>636</v>
      </c>
      <c r="AD98" s="1">
        <v>5</v>
      </c>
      <c r="AE98" s="1" t="s">
        <v>1975</v>
      </c>
      <c r="AF98" s="1" t="s">
        <v>77</v>
      </c>
      <c r="AI98" s="1" t="s">
        <v>27</v>
      </c>
      <c r="AK98" s="1" t="s">
        <v>29</v>
      </c>
      <c r="AQ98" s="1" t="s">
        <v>66</v>
      </c>
      <c r="AT98" s="1" t="s">
        <v>3394</v>
      </c>
      <c r="AU98" s="1">
        <v>6</v>
      </c>
      <c r="AW98" s="1">
        <v>400</v>
      </c>
      <c r="AX98" s="1" t="s">
        <v>1976</v>
      </c>
      <c r="AY98" s="1" t="s">
        <v>68</v>
      </c>
      <c r="BA98" s="1">
        <v>8</v>
      </c>
      <c r="BB98" s="1" t="s">
        <v>1977</v>
      </c>
      <c r="BE98" s="1">
        <v>1</v>
      </c>
    </row>
    <row r="99" spans="1:57" ht="23" customHeight="1">
      <c r="A99" s="1">
        <v>428</v>
      </c>
      <c r="B99" s="1">
        <v>428</v>
      </c>
      <c r="C99" s="1">
        <v>428</v>
      </c>
      <c r="H99" s="4" t="s">
        <v>4</v>
      </c>
      <c r="J99" s="14">
        <v>34689</v>
      </c>
      <c r="K99" s="14"/>
      <c r="L99" s="14"/>
      <c r="M99" s="1">
        <v>7</v>
      </c>
      <c r="N99" s="1">
        <v>120</v>
      </c>
      <c r="O99" s="1">
        <v>8</v>
      </c>
      <c r="P99" s="1">
        <v>8</v>
      </c>
      <c r="Q99" s="1" t="s">
        <v>95</v>
      </c>
      <c r="R99" s="1">
        <v>1</v>
      </c>
      <c r="S99" s="1" t="s">
        <v>48</v>
      </c>
      <c r="U99" s="1" t="s">
        <v>3390</v>
      </c>
      <c r="W99" s="1">
        <v>0</v>
      </c>
      <c r="AF99" s="1" t="s">
        <v>352</v>
      </c>
      <c r="AI99" s="1" t="s">
        <v>27</v>
      </c>
      <c r="AM99" s="1" t="s">
        <v>31</v>
      </c>
      <c r="AQ99" s="1" t="s">
        <v>66</v>
      </c>
      <c r="AS99" s="1">
        <v>6</v>
      </c>
      <c r="AU99" s="1">
        <v>6</v>
      </c>
      <c r="AW99" s="1">
        <v>10</v>
      </c>
      <c r="AX99" s="1" t="s">
        <v>2009</v>
      </c>
      <c r="AY99" s="1" t="s">
        <v>68</v>
      </c>
      <c r="BA99" s="1">
        <v>8</v>
      </c>
      <c r="BB99" s="1" t="s">
        <v>2010</v>
      </c>
      <c r="BC99" s="1" t="s">
        <v>2011</v>
      </c>
      <c r="BD99" s="1" t="s">
        <v>2012</v>
      </c>
    </row>
    <row r="100" spans="1:57" ht="23" customHeight="1">
      <c r="A100" s="1">
        <v>429</v>
      </c>
      <c r="B100" s="1">
        <v>429</v>
      </c>
      <c r="C100" s="1">
        <v>429</v>
      </c>
      <c r="D100" s="4" t="s">
        <v>0</v>
      </c>
      <c r="E100" s="4" t="s">
        <v>1</v>
      </c>
      <c r="F100" s="4" t="s">
        <v>2</v>
      </c>
      <c r="J100" s="14">
        <v>29960</v>
      </c>
      <c r="K100" s="14"/>
      <c r="L100" s="14"/>
      <c r="M100" s="1">
        <v>7</v>
      </c>
      <c r="N100" s="1">
        <v>20</v>
      </c>
      <c r="O100" s="1">
        <v>8</v>
      </c>
      <c r="P100" s="1">
        <v>2</v>
      </c>
      <c r="Q100" s="1" t="s">
        <v>214</v>
      </c>
      <c r="R100" s="1">
        <v>0</v>
      </c>
      <c r="S100" s="1" t="s">
        <v>48</v>
      </c>
      <c r="U100" s="1" t="s">
        <v>3391</v>
      </c>
      <c r="W100" s="1">
        <v>0</v>
      </c>
      <c r="AF100" s="1" t="s">
        <v>65</v>
      </c>
      <c r="AI100" s="1" t="s">
        <v>27</v>
      </c>
      <c r="AQ100" s="1" t="s">
        <v>66</v>
      </c>
      <c r="AT100" s="1">
        <v>10</v>
      </c>
      <c r="AV100" s="1">
        <v>10</v>
      </c>
      <c r="AW100" s="1">
        <v>30</v>
      </c>
      <c r="AX100" s="1" t="s">
        <v>2013</v>
      </c>
      <c r="AY100" s="1" t="s">
        <v>68</v>
      </c>
      <c r="BA100" s="1">
        <v>8</v>
      </c>
      <c r="BB100" s="1" t="s">
        <v>2014</v>
      </c>
      <c r="BD100" s="2" t="s">
        <v>2015</v>
      </c>
      <c r="BE100" s="1">
        <v>0</v>
      </c>
    </row>
    <row r="101" spans="1:57" ht="23" customHeight="1">
      <c r="A101" s="1">
        <v>431</v>
      </c>
      <c r="B101" s="1">
        <v>431</v>
      </c>
      <c r="C101" s="1">
        <v>431</v>
      </c>
      <c r="D101" s="4" t="s">
        <v>0</v>
      </c>
      <c r="F101" s="4" t="s">
        <v>2</v>
      </c>
      <c r="H101" s="4" t="s">
        <v>4</v>
      </c>
      <c r="J101" s="14">
        <v>33238</v>
      </c>
      <c r="K101" s="14"/>
      <c r="L101" s="14"/>
      <c r="M101" s="1">
        <v>6</v>
      </c>
      <c r="N101" s="1">
        <v>0</v>
      </c>
      <c r="O101" s="1">
        <v>4</v>
      </c>
      <c r="P101" s="1">
        <v>4</v>
      </c>
      <c r="Q101" s="1" t="s">
        <v>214</v>
      </c>
      <c r="R101" s="1">
        <v>1</v>
      </c>
      <c r="W101" s="1">
        <v>1</v>
      </c>
      <c r="X101" s="1" t="s">
        <v>144</v>
      </c>
      <c r="Z101" s="1" t="s">
        <v>339</v>
      </c>
      <c r="AB101" s="1" t="s">
        <v>145</v>
      </c>
      <c r="AD101" s="1">
        <v>0</v>
      </c>
      <c r="AE101" s="1" t="s">
        <v>2019</v>
      </c>
      <c r="AF101" s="1" t="s">
        <v>53</v>
      </c>
      <c r="AI101" s="1" t="s">
        <v>27</v>
      </c>
      <c r="AQ101" s="1" t="s">
        <v>66</v>
      </c>
      <c r="AT101" s="1">
        <v>10</v>
      </c>
      <c r="AU101" s="1">
        <v>2</v>
      </c>
      <c r="AW101" s="1">
        <v>8</v>
      </c>
      <c r="AX101" s="1" t="s">
        <v>2020</v>
      </c>
      <c r="AY101" s="1" t="s">
        <v>68</v>
      </c>
      <c r="BA101" s="1">
        <v>10</v>
      </c>
      <c r="BB101" s="1" t="s">
        <v>2021</v>
      </c>
      <c r="BC101" s="1" t="s">
        <v>2022</v>
      </c>
      <c r="BD101" s="1" t="s">
        <v>2023</v>
      </c>
      <c r="BE101" s="1">
        <v>1</v>
      </c>
    </row>
    <row r="102" spans="1:57" ht="23" customHeight="1">
      <c r="A102" s="1">
        <v>433</v>
      </c>
      <c r="B102" s="1">
        <v>433</v>
      </c>
      <c r="C102" s="1">
        <v>433</v>
      </c>
      <c r="D102" s="4" t="s">
        <v>0</v>
      </c>
      <c r="E102" s="4" t="s">
        <v>1</v>
      </c>
      <c r="J102" s="14">
        <v>31434</v>
      </c>
      <c r="K102" s="14"/>
      <c r="L102" s="14"/>
      <c r="M102" s="1">
        <v>6</v>
      </c>
      <c r="N102" s="1">
        <v>30</v>
      </c>
      <c r="O102" s="1">
        <v>12</v>
      </c>
      <c r="P102" s="1">
        <v>2</v>
      </c>
      <c r="Q102" s="1" t="s">
        <v>178</v>
      </c>
      <c r="R102" s="1">
        <v>0</v>
      </c>
      <c r="S102" s="1" t="s">
        <v>48</v>
      </c>
      <c r="V102" s="1" t="s">
        <v>2028</v>
      </c>
      <c r="W102" s="1">
        <v>1</v>
      </c>
      <c r="X102" s="1" t="s">
        <v>202</v>
      </c>
      <c r="AA102" s="1" t="s">
        <v>2029</v>
      </c>
      <c r="AB102" s="1" t="s">
        <v>97</v>
      </c>
      <c r="AD102" s="1">
        <v>3</v>
      </c>
      <c r="AE102" s="1" t="s">
        <v>2030</v>
      </c>
      <c r="AF102" s="1" t="s">
        <v>77</v>
      </c>
      <c r="AI102" s="1" t="s">
        <v>27</v>
      </c>
      <c r="AQ102" s="1" t="s">
        <v>78</v>
      </c>
      <c r="AT102" s="1">
        <v>12</v>
      </c>
      <c r="AU102" s="1">
        <v>5</v>
      </c>
      <c r="AW102" s="1">
        <v>20</v>
      </c>
      <c r="AX102" s="1" t="s">
        <v>2031</v>
      </c>
      <c r="AY102" s="1" t="s">
        <v>68</v>
      </c>
      <c r="BA102" s="1">
        <v>8</v>
      </c>
      <c r="BB102" s="1" t="s">
        <v>2032</v>
      </c>
      <c r="BC102" s="1" t="s">
        <v>2033</v>
      </c>
      <c r="BD102" s="1" t="s">
        <v>2034</v>
      </c>
      <c r="BE102" s="1">
        <v>1</v>
      </c>
    </row>
    <row r="103" spans="1:57" ht="23" customHeight="1">
      <c r="A103" s="1">
        <v>435</v>
      </c>
      <c r="B103" s="1">
        <v>435</v>
      </c>
      <c r="C103" s="1">
        <v>435</v>
      </c>
      <c r="D103" s="4" t="s">
        <v>0</v>
      </c>
      <c r="G103" s="4" t="s">
        <v>3</v>
      </c>
      <c r="H103" s="4" t="s">
        <v>4</v>
      </c>
      <c r="J103" s="14">
        <v>31833</v>
      </c>
      <c r="K103" s="14"/>
      <c r="L103" s="14"/>
      <c r="M103" s="1">
        <v>8</v>
      </c>
      <c r="N103" s="1">
        <v>60</v>
      </c>
      <c r="O103" s="1">
        <v>12</v>
      </c>
      <c r="P103" s="1">
        <v>20</v>
      </c>
      <c r="Q103" s="1" t="s">
        <v>292</v>
      </c>
      <c r="R103" s="1">
        <v>0</v>
      </c>
      <c r="S103" s="1" t="s">
        <v>48</v>
      </c>
      <c r="U103" s="1" t="s">
        <v>3391</v>
      </c>
      <c r="W103" s="1">
        <v>0</v>
      </c>
      <c r="AF103" s="1" t="s">
        <v>77</v>
      </c>
      <c r="AI103" s="1" t="s">
        <v>27</v>
      </c>
      <c r="AQ103" s="1" t="s">
        <v>66</v>
      </c>
      <c r="AS103" s="1">
        <v>3</v>
      </c>
      <c r="AU103" s="1">
        <v>3</v>
      </c>
      <c r="AW103" s="1">
        <v>180</v>
      </c>
      <c r="AX103" s="1" t="s">
        <v>2037</v>
      </c>
      <c r="AY103" s="1" t="s">
        <v>181</v>
      </c>
      <c r="BA103" s="1">
        <v>9</v>
      </c>
      <c r="BB103" s="1" t="s">
        <v>2038</v>
      </c>
      <c r="BC103" s="1" t="s">
        <v>2039</v>
      </c>
      <c r="BD103" s="1" t="s">
        <v>2040</v>
      </c>
      <c r="BE103" s="1">
        <v>1</v>
      </c>
    </row>
    <row r="104" spans="1:57" ht="23" customHeight="1">
      <c r="A104" s="1">
        <v>459</v>
      </c>
      <c r="B104" s="1">
        <v>459</v>
      </c>
      <c r="C104" s="1">
        <v>459</v>
      </c>
      <c r="D104" s="4" t="s">
        <v>0</v>
      </c>
      <c r="E104" s="4" t="s">
        <v>1</v>
      </c>
      <c r="J104" s="14">
        <v>26900</v>
      </c>
      <c r="K104" s="14"/>
      <c r="L104" s="14"/>
      <c r="M104" s="1">
        <v>6</v>
      </c>
      <c r="N104" s="1">
        <v>60</v>
      </c>
      <c r="O104" s="1">
        <v>16</v>
      </c>
      <c r="P104" s="1">
        <v>10</v>
      </c>
      <c r="Q104" s="1" t="s">
        <v>95</v>
      </c>
      <c r="R104" s="1">
        <v>0</v>
      </c>
      <c r="S104" s="1" t="s">
        <v>91</v>
      </c>
      <c r="U104" s="1" t="s">
        <v>3390</v>
      </c>
      <c r="W104" s="1">
        <v>0</v>
      </c>
      <c r="AF104" s="1" t="s">
        <v>77</v>
      </c>
      <c r="AI104" s="1" t="s">
        <v>27</v>
      </c>
      <c r="AQ104" s="1" t="s">
        <v>66</v>
      </c>
      <c r="AT104" s="1">
        <v>40</v>
      </c>
      <c r="AV104" s="1">
        <v>20</v>
      </c>
      <c r="AW104" s="1">
        <v>25</v>
      </c>
      <c r="AX104" s="1" t="s">
        <v>2133</v>
      </c>
      <c r="AY104" s="1" t="s">
        <v>68</v>
      </c>
      <c r="BA104" s="1">
        <v>9</v>
      </c>
      <c r="BB104" s="1" t="s">
        <v>2134</v>
      </c>
      <c r="BC104" s="1" t="s">
        <v>2135</v>
      </c>
      <c r="BD104" s="1" t="s">
        <v>2136</v>
      </c>
      <c r="BE104" s="1">
        <v>1</v>
      </c>
    </row>
    <row r="105" spans="1:57" ht="23" customHeight="1">
      <c r="A105" s="1">
        <v>463</v>
      </c>
      <c r="B105" s="1">
        <v>463</v>
      </c>
      <c r="C105" s="1">
        <v>463</v>
      </c>
      <c r="D105" s="4" t="s">
        <v>0</v>
      </c>
      <c r="J105" s="14">
        <v>31904</v>
      </c>
      <c r="K105" s="14"/>
      <c r="L105" s="14"/>
      <c r="M105" s="1">
        <v>8</v>
      </c>
      <c r="N105" s="1">
        <v>0</v>
      </c>
      <c r="O105" s="1">
        <v>10</v>
      </c>
      <c r="P105" s="1">
        <v>12</v>
      </c>
      <c r="Q105" s="1" t="s">
        <v>178</v>
      </c>
      <c r="R105" s="1">
        <v>0</v>
      </c>
      <c r="S105" s="1" t="s">
        <v>48</v>
      </c>
      <c r="U105" s="1" t="s">
        <v>3388</v>
      </c>
      <c r="W105" s="1">
        <v>0</v>
      </c>
      <c r="AF105" s="1" t="s">
        <v>53</v>
      </c>
      <c r="AI105" s="1" t="s">
        <v>27</v>
      </c>
      <c r="AQ105" s="1" t="s">
        <v>66</v>
      </c>
      <c r="AS105" s="1">
        <v>5</v>
      </c>
      <c r="AU105" s="1">
        <v>5</v>
      </c>
      <c r="AW105" s="1">
        <v>5</v>
      </c>
      <c r="AX105" s="1" t="s">
        <v>2145</v>
      </c>
      <c r="AY105" s="1" t="s">
        <v>68</v>
      </c>
      <c r="BA105" s="1">
        <v>8</v>
      </c>
      <c r="BB105" s="1" t="s">
        <v>69</v>
      </c>
      <c r="BC105" s="1" t="s">
        <v>2146</v>
      </c>
      <c r="BD105" s="1" t="s">
        <v>2147</v>
      </c>
      <c r="BE105" s="1">
        <v>1</v>
      </c>
    </row>
    <row r="106" spans="1:57" ht="23" customHeight="1">
      <c r="A106" s="1">
        <v>464</v>
      </c>
      <c r="B106" s="1">
        <v>464</v>
      </c>
      <c r="C106" s="1">
        <v>464</v>
      </c>
      <c r="D106" s="4" t="s">
        <v>0</v>
      </c>
      <c r="F106" s="4" t="s">
        <v>2</v>
      </c>
      <c r="H106" s="4" t="s">
        <v>4</v>
      </c>
      <c r="J106" s="14">
        <v>29535</v>
      </c>
      <c r="K106" s="14"/>
      <c r="L106" s="14"/>
      <c r="M106" s="1">
        <v>7</v>
      </c>
      <c r="N106" s="1">
        <v>0</v>
      </c>
      <c r="O106" s="1">
        <v>10</v>
      </c>
      <c r="P106" s="1">
        <v>0</v>
      </c>
      <c r="Q106" s="1" t="s">
        <v>112</v>
      </c>
      <c r="R106" s="1">
        <v>0</v>
      </c>
      <c r="S106" s="1" t="s">
        <v>62</v>
      </c>
      <c r="U106" s="1" t="s">
        <v>3390</v>
      </c>
      <c r="W106" s="1">
        <v>1</v>
      </c>
      <c r="X106" s="1" t="s">
        <v>144</v>
      </c>
      <c r="Z106" s="1" t="s">
        <v>74</v>
      </c>
      <c r="AB106" s="1" t="s">
        <v>85</v>
      </c>
      <c r="AD106" s="1">
        <v>1</v>
      </c>
      <c r="AE106" s="1" t="s">
        <v>2148</v>
      </c>
      <c r="AF106" s="1" t="s">
        <v>77</v>
      </c>
      <c r="AI106" s="1" t="s">
        <v>27</v>
      </c>
      <c r="AQ106" s="1" t="s">
        <v>78</v>
      </c>
      <c r="AS106" s="1">
        <v>6</v>
      </c>
      <c r="AU106" s="1">
        <v>3</v>
      </c>
      <c r="AW106" s="1">
        <v>8</v>
      </c>
      <c r="AX106" s="1" t="s">
        <v>2149</v>
      </c>
      <c r="AZ106" s="1" t="s">
        <v>2150</v>
      </c>
      <c r="BA106" s="1">
        <v>6</v>
      </c>
      <c r="BB106" s="1" t="s">
        <v>2151</v>
      </c>
      <c r="BC106" s="1" t="s">
        <v>2152</v>
      </c>
      <c r="BE106" s="1">
        <v>1</v>
      </c>
    </row>
    <row r="107" spans="1:57" ht="23" customHeight="1">
      <c r="A107" s="1">
        <v>477</v>
      </c>
      <c r="B107" s="1">
        <v>477</v>
      </c>
      <c r="C107" s="1">
        <v>477</v>
      </c>
      <c r="D107" s="4" t="s">
        <v>0</v>
      </c>
      <c r="G107" s="4" t="s">
        <v>3</v>
      </c>
      <c r="H107" s="4" t="s">
        <v>4</v>
      </c>
      <c r="J107" s="14">
        <v>34058</v>
      </c>
      <c r="K107" s="14"/>
      <c r="L107" s="14"/>
      <c r="M107" s="1">
        <v>9</v>
      </c>
      <c r="N107" s="1">
        <v>0</v>
      </c>
      <c r="O107" s="1">
        <v>12</v>
      </c>
      <c r="P107" s="1">
        <v>6</v>
      </c>
      <c r="Q107" s="1" t="s">
        <v>214</v>
      </c>
      <c r="R107" s="1">
        <v>1</v>
      </c>
      <c r="W107" s="1">
        <v>1</v>
      </c>
      <c r="X107" s="1" t="s">
        <v>101</v>
      </c>
      <c r="Z107" s="1" t="s">
        <v>74</v>
      </c>
      <c r="AB107" s="1" t="s">
        <v>51</v>
      </c>
      <c r="AD107" s="1">
        <v>2</v>
      </c>
      <c r="AE107" s="1" t="s">
        <v>52</v>
      </c>
      <c r="AF107" s="1" t="s">
        <v>53</v>
      </c>
      <c r="AI107" s="1" t="s">
        <v>27</v>
      </c>
      <c r="AQ107" s="1" t="s">
        <v>66</v>
      </c>
      <c r="AT107" s="1">
        <v>15</v>
      </c>
      <c r="AV107" s="1">
        <v>30</v>
      </c>
      <c r="AW107" s="1">
        <v>22</v>
      </c>
      <c r="AX107" s="2" t="s">
        <v>2209</v>
      </c>
      <c r="AZ107" s="1" t="s">
        <v>2210</v>
      </c>
      <c r="BA107" s="1">
        <v>10</v>
      </c>
      <c r="BB107" s="1" t="s">
        <v>2211</v>
      </c>
      <c r="BC107" s="1" t="s">
        <v>2207</v>
      </c>
      <c r="BD107" s="2" t="s">
        <v>2212</v>
      </c>
      <c r="BE107" s="1">
        <v>1</v>
      </c>
    </row>
    <row r="108" spans="1:57" ht="23" customHeight="1">
      <c r="A108" s="1">
        <v>480</v>
      </c>
      <c r="B108" s="1">
        <v>480</v>
      </c>
      <c r="C108" s="1">
        <v>480</v>
      </c>
      <c r="D108" s="4" t="s">
        <v>0</v>
      </c>
      <c r="H108" s="4" t="s">
        <v>4</v>
      </c>
      <c r="J108" s="14">
        <v>31940</v>
      </c>
      <c r="K108" s="14"/>
      <c r="L108" s="14"/>
      <c r="M108" s="1">
        <v>6</v>
      </c>
      <c r="N108" s="1">
        <v>80</v>
      </c>
      <c r="O108" s="1">
        <v>4</v>
      </c>
      <c r="P108" s="1">
        <v>10</v>
      </c>
      <c r="Q108" s="1" t="s">
        <v>61</v>
      </c>
      <c r="R108" s="1">
        <v>0</v>
      </c>
      <c r="S108" s="1" t="s">
        <v>62</v>
      </c>
      <c r="U108" s="1" t="s">
        <v>3391</v>
      </c>
      <c r="W108" s="1">
        <v>1</v>
      </c>
      <c r="X108" s="1" t="s">
        <v>137</v>
      </c>
      <c r="Z108" s="1" t="s">
        <v>74</v>
      </c>
      <c r="AC108" s="1" t="s">
        <v>2220</v>
      </c>
      <c r="AD108" s="1">
        <v>4</v>
      </c>
      <c r="AF108" s="1" t="s">
        <v>53</v>
      </c>
      <c r="AI108" s="1" t="s">
        <v>27</v>
      </c>
      <c r="AQ108" s="1" t="s">
        <v>66</v>
      </c>
      <c r="AT108" s="1">
        <v>10</v>
      </c>
      <c r="AV108" s="1">
        <v>10</v>
      </c>
      <c r="AW108" s="1">
        <v>4</v>
      </c>
      <c r="AX108" s="1" t="s">
        <v>2221</v>
      </c>
      <c r="AY108" s="1" t="s">
        <v>68</v>
      </c>
      <c r="BA108" s="1">
        <v>8</v>
      </c>
      <c r="BB108" s="1" t="s">
        <v>2222</v>
      </c>
      <c r="BE108" s="1">
        <v>1</v>
      </c>
    </row>
    <row r="109" spans="1:57" ht="23" customHeight="1">
      <c r="A109" s="1">
        <v>485</v>
      </c>
      <c r="B109" s="1">
        <v>485</v>
      </c>
      <c r="C109" s="1">
        <v>485</v>
      </c>
      <c r="D109" s="4" t="s">
        <v>0</v>
      </c>
      <c r="G109" s="4" t="s">
        <v>3</v>
      </c>
      <c r="H109" s="4" t="s">
        <v>4</v>
      </c>
      <c r="J109" s="14">
        <v>30433</v>
      </c>
      <c r="K109" s="14"/>
      <c r="L109" s="14"/>
      <c r="M109" s="1">
        <v>7</v>
      </c>
      <c r="N109" s="1">
        <v>0</v>
      </c>
      <c r="O109" s="1">
        <v>8</v>
      </c>
      <c r="P109" s="1">
        <v>2</v>
      </c>
      <c r="Q109" s="1" t="s">
        <v>61</v>
      </c>
      <c r="R109" s="1">
        <v>1</v>
      </c>
      <c r="W109" s="1">
        <v>1</v>
      </c>
      <c r="X109" s="1" t="s">
        <v>508</v>
      </c>
      <c r="AA109" s="1" t="s">
        <v>2239</v>
      </c>
      <c r="AB109" s="1" t="s">
        <v>51</v>
      </c>
      <c r="AD109" s="1">
        <v>1</v>
      </c>
      <c r="AE109" s="1" t="s">
        <v>52</v>
      </c>
      <c r="AF109" s="1" t="s">
        <v>53</v>
      </c>
      <c r="AG109" s="1" t="s">
        <v>25</v>
      </c>
      <c r="AI109" s="1" t="s">
        <v>27</v>
      </c>
      <c r="AL109" s="1" t="s">
        <v>30</v>
      </c>
      <c r="AQ109" s="1" t="s">
        <v>66</v>
      </c>
      <c r="AS109" s="1">
        <v>6</v>
      </c>
      <c r="AU109" s="1">
        <v>6</v>
      </c>
      <c r="AW109" s="1">
        <v>6</v>
      </c>
      <c r="AX109" s="1" t="s">
        <v>2240</v>
      </c>
      <c r="AY109" s="1" t="s">
        <v>68</v>
      </c>
      <c r="BA109" s="1">
        <v>10</v>
      </c>
      <c r="BB109" s="1" t="s">
        <v>2241</v>
      </c>
      <c r="BC109" s="1" t="s">
        <v>2242</v>
      </c>
      <c r="BD109" s="1" t="s">
        <v>2243</v>
      </c>
      <c r="BE109" s="1">
        <v>0</v>
      </c>
    </row>
    <row r="110" spans="1:57" ht="23" customHeight="1">
      <c r="A110" s="1">
        <v>493</v>
      </c>
      <c r="B110" s="1">
        <v>493</v>
      </c>
      <c r="C110" s="1">
        <v>493</v>
      </c>
      <c r="H110" s="4" t="s">
        <v>4</v>
      </c>
      <c r="J110" s="14">
        <v>25883</v>
      </c>
      <c r="K110" s="14"/>
      <c r="L110" s="14"/>
      <c r="M110" s="1">
        <v>7</v>
      </c>
      <c r="N110" s="1">
        <v>0</v>
      </c>
      <c r="O110" s="1">
        <v>10</v>
      </c>
      <c r="P110" s="1">
        <v>30</v>
      </c>
      <c r="Q110" s="1" t="s">
        <v>324</v>
      </c>
      <c r="R110" s="1">
        <v>1</v>
      </c>
      <c r="W110" s="1">
        <v>1</v>
      </c>
      <c r="X110" s="1" t="s">
        <v>126</v>
      </c>
      <c r="Z110" s="1" t="s">
        <v>133</v>
      </c>
      <c r="AB110" s="1" t="s">
        <v>97</v>
      </c>
      <c r="AD110" s="1">
        <v>20</v>
      </c>
      <c r="AE110" s="1" t="s">
        <v>2279</v>
      </c>
      <c r="AF110" s="1" t="s">
        <v>150</v>
      </c>
      <c r="AI110" s="1" t="s">
        <v>27</v>
      </c>
      <c r="AQ110" s="1" t="s">
        <v>78</v>
      </c>
      <c r="AS110" s="1">
        <v>6</v>
      </c>
      <c r="AU110" s="1">
        <v>2</v>
      </c>
      <c r="AW110" s="1">
        <v>16</v>
      </c>
      <c r="AX110" s="1" t="s">
        <v>2280</v>
      </c>
      <c r="AY110" s="1" t="s">
        <v>68</v>
      </c>
      <c r="BA110" s="1">
        <v>9</v>
      </c>
      <c r="BB110" s="1" t="s">
        <v>2281</v>
      </c>
      <c r="BC110" s="1" t="s">
        <v>2282</v>
      </c>
      <c r="BD110" s="1" t="s">
        <v>2283</v>
      </c>
      <c r="BE110" s="1">
        <v>0</v>
      </c>
    </row>
    <row r="111" spans="1:57" ht="23" customHeight="1">
      <c r="A111" s="1">
        <v>495</v>
      </c>
      <c r="B111" s="1">
        <v>495</v>
      </c>
      <c r="C111" s="1">
        <v>495</v>
      </c>
      <c r="D111" s="4" t="s">
        <v>0</v>
      </c>
      <c r="E111" s="4" t="s">
        <v>1</v>
      </c>
      <c r="G111" s="4" t="s">
        <v>3</v>
      </c>
      <c r="J111" s="14">
        <v>30053</v>
      </c>
      <c r="K111" s="14"/>
      <c r="L111" s="14"/>
      <c r="M111" s="1">
        <v>6</v>
      </c>
      <c r="N111" s="1">
        <v>30</v>
      </c>
      <c r="O111" s="1">
        <v>10</v>
      </c>
      <c r="P111" s="1">
        <v>20</v>
      </c>
      <c r="Q111" s="1" t="s">
        <v>112</v>
      </c>
      <c r="R111" s="1">
        <v>1</v>
      </c>
      <c r="W111" s="1">
        <v>1</v>
      </c>
      <c r="X111" s="1" t="s">
        <v>5</v>
      </c>
      <c r="Z111" s="1" t="s">
        <v>102</v>
      </c>
      <c r="AB111" s="1" t="s">
        <v>145</v>
      </c>
      <c r="AD111" s="1">
        <v>5</v>
      </c>
      <c r="AE111" s="1" t="s">
        <v>2288</v>
      </c>
      <c r="AF111" s="1" t="s">
        <v>53</v>
      </c>
      <c r="AI111" s="1" t="s">
        <v>27</v>
      </c>
      <c r="AQ111" s="1" t="s">
        <v>66</v>
      </c>
      <c r="AT111" s="15">
        <v>44119</v>
      </c>
      <c r="AV111" s="15">
        <v>44119</v>
      </c>
      <c r="AW111" s="1">
        <v>500</v>
      </c>
      <c r="AX111" s="1" t="s">
        <v>2289</v>
      </c>
      <c r="AY111" s="1" t="s">
        <v>58</v>
      </c>
      <c r="BA111" s="1">
        <v>8</v>
      </c>
      <c r="BB111" s="1" t="s">
        <v>2290</v>
      </c>
      <c r="BC111" s="1" t="s">
        <v>2291</v>
      </c>
      <c r="BD111" s="1" t="s">
        <v>2292</v>
      </c>
      <c r="BE111" s="1">
        <v>1</v>
      </c>
    </row>
    <row r="112" spans="1:57" ht="23" customHeight="1">
      <c r="A112" s="1">
        <v>506</v>
      </c>
      <c r="B112" s="1">
        <v>506</v>
      </c>
      <c r="C112" s="1">
        <v>506</v>
      </c>
      <c r="D112" s="4" t="s">
        <v>0</v>
      </c>
      <c r="J112" s="14">
        <v>32478</v>
      </c>
      <c r="K112" s="14"/>
      <c r="L112" s="14"/>
      <c r="M112" s="1">
        <v>8</v>
      </c>
      <c r="N112" s="1">
        <v>0</v>
      </c>
      <c r="O112" s="1">
        <v>8</v>
      </c>
      <c r="P112" s="1">
        <v>4</v>
      </c>
      <c r="Q112" s="1" t="s">
        <v>61</v>
      </c>
      <c r="R112" s="1">
        <v>1</v>
      </c>
      <c r="S112" s="1" t="s">
        <v>48</v>
      </c>
      <c r="U112" s="1" t="s">
        <v>3391</v>
      </c>
      <c r="W112" s="1">
        <v>0</v>
      </c>
      <c r="AF112" s="1" t="s">
        <v>352</v>
      </c>
      <c r="AG112" s="1" t="s">
        <v>25</v>
      </c>
      <c r="AI112" s="1" t="s">
        <v>27</v>
      </c>
      <c r="AQ112" s="1" t="s">
        <v>78</v>
      </c>
      <c r="AT112" s="1">
        <v>35</v>
      </c>
      <c r="AV112" s="1">
        <v>56</v>
      </c>
      <c r="AW112" s="1">
        <v>112</v>
      </c>
      <c r="AX112" s="1" t="s">
        <v>2337</v>
      </c>
      <c r="AY112" s="1" t="s">
        <v>68</v>
      </c>
      <c r="BA112" s="1">
        <v>10</v>
      </c>
      <c r="BB112" s="1" t="s">
        <v>2338</v>
      </c>
      <c r="BC112" s="1" t="s">
        <v>2339</v>
      </c>
      <c r="BD112" s="1" t="s">
        <v>2340</v>
      </c>
    </row>
    <row r="113" spans="1:57" ht="23" customHeight="1">
      <c r="A113" s="1">
        <v>514</v>
      </c>
      <c r="B113" s="1">
        <v>514</v>
      </c>
      <c r="C113" s="1">
        <v>514</v>
      </c>
      <c r="G113" s="4" t="s">
        <v>3</v>
      </c>
      <c r="J113" s="14">
        <v>34335</v>
      </c>
      <c r="K113" s="14"/>
      <c r="L113" s="14"/>
      <c r="M113" s="1">
        <v>6</v>
      </c>
      <c r="N113" s="1">
        <v>2</v>
      </c>
      <c r="O113" s="1">
        <v>17</v>
      </c>
      <c r="P113" s="1">
        <v>50</v>
      </c>
      <c r="Q113" s="1" t="s">
        <v>95</v>
      </c>
      <c r="R113" s="1">
        <v>1</v>
      </c>
      <c r="W113" s="1">
        <v>0</v>
      </c>
      <c r="AF113" s="1" t="s">
        <v>77</v>
      </c>
      <c r="AI113" s="1" t="s">
        <v>27</v>
      </c>
      <c r="AQ113" s="1" t="s">
        <v>54</v>
      </c>
      <c r="AS113" s="1">
        <v>5</v>
      </c>
      <c r="AV113" s="1">
        <v>10</v>
      </c>
      <c r="AW113" s="1">
        <v>50</v>
      </c>
      <c r="AX113" s="1" t="s">
        <v>2367</v>
      </c>
      <c r="AY113" s="1" t="s">
        <v>58</v>
      </c>
      <c r="BA113" s="1">
        <v>10</v>
      </c>
      <c r="BB113" s="1" t="s">
        <v>2368</v>
      </c>
      <c r="BC113" s="1" t="s">
        <v>2369</v>
      </c>
      <c r="BE113" s="1">
        <v>1</v>
      </c>
    </row>
    <row r="114" spans="1:57" ht="23" customHeight="1">
      <c r="A114" s="1">
        <v>531</v>
      </c>
      <c r="B114" s="1">
        <v>531</v>
      </c>
      <c r="C114" s="1">
        <v>531</v>
      </c>
      <c r="D114" s="4" t="s">
        <v>0</v>
      </c>
      <c r="E114" s="4" t="s">
        <v>1</v>
      </c>
      <c r="H114" s="4" t="s">
        <v>4</v>
      </c>
      <c r="J114" s="14">
        <v>31751</v>
      </c>
      <c r="K114" s="14"/>
      <c r="L114" s="14"/>
      <c r="M114" s="1">
        <v>7</v>
      </c>
      <c r="N114" s="1">
        <v>60</v>
      </c>
      <c r="O114" s="1">
        <v>6</v>
      </c>
      <c r="P114" s="1">
        <v>4</v>
      </c>
      <c r="Q114" s="1" t="s">
        <v>90</v>
      </c>
      <c r="R114" s="1">
        <v>0</v>
      </c>
      <c r="S114" s="1" t="s">
        <v>91</v>
      </c>
      <c r="U114" s="1" t="s">
        <v>3391</v>
      </c>
      <c r="W114" s="1">
        <v>1</v>
      </c>
      <c r="X114" s="1" t="s">
        <v>454</v>
      </c>
      <c r="Z114" s="1" t="s">
        <v>50</v>
      </c>
      <c r="AB114" s="1" t="s">
        <v>75</v>
      </c>
      <c r="AD114" s="1">
        <v>5</v>
      </c>
      <c r="AE114" s="1" t="s">
        <v>2435</v>
      </c>
      <c r="AF114" s="1" t="s">
        <v>77</v>
      </c>
      <c r="AI114" s="1" t="s">
        <v>27</v>
      </c>
      <c r="AQ114" s="1" t="s">
        <v>66</v>
      </c>
      <c r="AT114" s="1">
        <v>14</v>
      </c>
      <c r="AU114" s="1">
        <v>2</v>
      </c>
      <c r="AW114" s="1">
        <v>32</v>
      </c>
      <c r="AX114" s="1" t="s">
        <v>2436</v>
      </c>
      <c r="AY114" s="1" t="s">
        <v>68</v>
      </c>
      <c r="BA114" s="1">
        <v>8</v>
      </c>
      <c r="BB114" s="1" t="s">
        <v>2437</v>
      </c>
      <c r="BC114" s="1" t="s">
        <v>2438</v>
      </c>
      <c r="BD114" s="1" t="s">
        <v>2439</v>
      </c>
      <c r="BE114" s="1">
        <v>1</v>
      </c>
    </row>
    <row r="115" spans="1:57" ht="23" customHeight="1">
      <c r="A115" s="1">
        <v>533</v>
      </c>
      <c r="B115" s="1">
        <v>533</v>
      </c>
      <c r="C115" s="1">
        <v>533</v>
      </c>
      <c r="E115" s="4" t="s">
        <v>1</v>
      </c>
      <c r="H115" s="4" t="s">
        <v>4</v>
      </c>
      <c r="J115" s="14">
        <v>25840</v>
      </c>
      <c r="K115" s="14"/>
      <c r="L115" s="14"/>
      <c r="M115" s="1">
        <v>8</v>
      </c>
      <c r="N115" s="1">
        <v>120</v>
      </c>
      <c r="O115" s="1">
        <v>10</v>
      </c>
      <c r="P115" s="1">
        <v>0</v>
      </c>
      <c r="Q115" s="1" t="s">
        <v>82</v>
      </c>
      <c r="R115" s="1">
        <v>0</v>
      </c>
      <c r="S115" s="1" t="s">
        <v>62</v>
      </c>
      <c r="U115" s="1" t="s">
        <v>3390</v>
      </c>
      <c r="W115" s="1">
        <v>1</v>
      </c>
      <c r="X115" s="1" t="s">
        <v>5</v>
      </c>
      <c r="Z115" s="1" t="s">
        <v>50</v>
      </c>
      <c r="AB115" s="1" t="s">
        <v>51</v>
      </c>
      <c r="AD115" s="1">
        <v>8</v>
      </c>
      <c r="AE115" s="1" t="s">
        <v>2446</v>
      </c>
      <c r="AF115" s="1" t="s">
        <v>65</v>
      </c>
      <c r="AI115" s="1" t="s">
        <v>27</v>
      </c>
      <c r="AQ115" s="1" t="s">
        <v>78</v>
      </c>
      <c r="AS115" s="1">
        <v>5</v>
      </c>
      <c r="AU115" s="1">
        <v>5</v>
      </c>
      <c r="AW115" s="1">
        <v>40</v>
      </c>
      <c r="AX115" s="1" t="s">
        <v>2447</v>
      </c>
      <c r="AY115" s="1" t="s">
        <v>68</v>
      </c>
      <c r="BA115" s="1">
        <v>10</v>
      </c>
      <c r="BB115" s="1" t="s">
        <v>2448</v>
      </c>
      <c r="BC115" s="1" t="s">
        <v>2449</v>
      </c>
      <c r="BE115" s="1">
        <v>1</v>
      </c>
    </row>
    <row r="116" spans="1:57" ht="23" customHeight="1">
      <c r="A116" s="1">
        <v>537</v>
      </c>
      <c r="B116" s="1">
        <v>537</v>
      </c>
      <c r="C116" s="1">
        <v>537</v>
      </c>
      <c r="D116" s="4" t="s">
        <v>0</v>
      </c>
      <c r="J116" s="14">
        <v>29407</v>
      </c>
      <c r="K116" s="14"/>
      <c r="L116" s="14"/>
      <c r="M116" s="1">
        <v>7</v>
      </c>
      <c r="N116" s="1">
        <v>60</v>
      </c>
      <c r="O116" s="1">
        <v>7</v>
      </c>
      <c r="P116" s="1">
        <v>0</v>
      </c>
      <c r="Q116" s="1" t="s">
        <v>82</v>
      </c>
      <c r="R116" s="1">
        <v>1</v>
      </c>
      <c r="W116" s="1">
        <v>1</v>
      </c>
      <c r="X116" s="1" t="s">
        <v>137</v>
      </c>
      <c r="Z116" s="1" t="s">
        <v>74</v>
      </c>
      <c r="AB116" s="1" t="s">
        <v>209</v>
      </c>
      <c r="AD116" s="1">
        <v>1</v>
      </c>
      <c r="AE116" s="1" t="s">
        <v>2462</v>
      </c>
      <c r="AF116" s="1" t="s">
        <v>65</v>
      </c>
      <c r="AI116" s="1" t="s">
        <v>27</v>
      </c>
      <c r="AQ116" s="1" t="s">
        <v>151</v>
      </c>
      <c r="AS116" s="1">
        <v>3</v>
      </c>
      <c r="AU116" s="1">
        <v>5</v>
      </c>
      <c r="AW116" s="1">
        <v>15</v>
      </c>
      <c r="AX116" s="1" t="s">
        <v>2463</v>
      </c>
      <c r="AY116" s="1" t="s">
        <v>58</v>
      </c>
      <c r="BA116" s="1">
        <v>9</v>
      </c>
      <c r="BB116" s="1" t="s">
        <v>2464</v>
      </c>
      <c r="BC116" s="1" t="s">
        <v>2465</v>
      </c>
      <c r="BD116" s="1" t="s">
        <v>2466</v>
      </c>
      <c r="BE116" s="1">
        <v>1</v>
      </c>
    </row>
    <row r="117" spans="1:57" ht="23" customHeight="1">
      <c r="A117" s="1">
        <v>545</v>
      </c>
      <c r="B117" s="1">
        <v>545</v>
      </c>
      <c r="C117" s="1">
        <v>545</v>
      </c>
      <c r="D117" s="4" t="s">
        <v>0</v>
      </c>
      <c r="J117" s="14">
        <v>22447</v>
      </c>
      <c r="K117" s="14"/>
      <c r="L117" s="14"/>
      <c r="M117" s="1">
        <v>8</v>
      </c>
      <c r="N117" s="1">
        <v>120</v>
      </c>
      <c r="O117" s="1">
        <v>2</v>
      </c>
      <c r="P117" s="1">
        <v>25</v>
      </c>
      <c r="Q117" s="1" t="s">
        <v>292</v>
      </c>
      <c r="R117" s="1">
        <v>1</v>
      </c>
      <c r="W117" s="1">
        <v>1</v>
      </c>
      <c r="X117" s="1" t="s">
        <v>202</v>
      </c>
      <c r="Z117" s="1" t="s">
        <v>50</v>
      </c>
      <c r="AB117" s="1" t="s">
        <v>345</v>
      </c>
      <c r="AD117" s="1">
        <v>25</v>
      </c>
      <c r="AE117" s="1" t="s">
        <v>2496</v>
      </c>
      <c r="AF117" s="1" t="s">
        <v>77</v>
      </c>
      <c r="AG117" s="1" t="s">
        <v>25</v>
      </c>
      <c r="AI117" s="1" t="s">
        <v>27</v>
      </c>
      <c r="AN117" s="1" t="s">
        <v>32</v>
      </c>
      <c r="AQ117" s="1" t="s">
        <v>78</v>
      </c>
      <c r="AT117" s="1">
        <v>20</v>
      </c>
      <c r="AU117" s="1">
        <v>5</v>
      </c>
      <c r="AW117" s="1">
        <v>15</v>
      </c>
      <c r="AX117" s="1" t="s">
        <v>2497</v>
      </c>
      <c r="AZ117" s="1" t="s">
        <v>2498</v>
      </c>
      <c r="BA117" s="1">
        <v>10</v>
      </c>
      <c r="BB117" s="1" t="s">
        <v>69</v>
      </c>
      <c r="BC117" s="1" t="s">
        <v>2499</v>
      </c>
      <c r="BD117" s="1" t="s">
        <v>107</v>
      </c>
      <c r="BE117" s="1">
        <v>1</v>
      </c>
    </row>
    <row r="118" spans="1:57" ht="23" customHeight="1">
      <c r="A118" s="1">
        <v>552</v>
      </c>
      <c r="B118" s="1">
        <v>552</v>
      </c>
      <c r="C118" s="1">
        <v>552</v>
      </c>
      <c r="D118" s="4" t="s">
        <v>0</v>
      </c>
      <c r="H118" s="4" t="s">
        <v>4</v>
      </c>
      <c r="J118" s="14">
        <v>28956</v>
      </c>
      <c r="K118" s="14"/>
      <c r="L118" s="14"/>
      <c r="M118" s="1">
        <v>6</v>
      </c>
      <c r="N118" s="1">
        <v>40</v>
      </c>
      <c r="O118" s="1">
        <v>12</v>
      </c>
      <c r="P118" s="1">
        <v>2</v>
      </c>
      <c r="Q118" s="1" t="s">
        <v>112</v>
      </c>
      <c r="R118" s="1">
        <v>0</v>
      </c>
      <c r="S118" s="1" t="s">
        <v>91</v>
      </c>
      <c r="U118" s="1" t="s">
        <v>3390</v>
      </c>
      <c r="W118" s="1">
        <v>1</v>
      </c>
      <c r="X118" s="1" t="s">
        <v>202</v>
      </c>
      <c r="Z118" s="1" t="s">
        <v>50</v>
      </c>
      <c r="AB118" s="1" t="s">
        <v>85</v>
      </c>
      <c r="AD118" s="1">
        <v>15</v>
      </c>
      <c r="AE118" s="1" t="s">
        <v>2527</v>
      </c>
      <c r="AF118" s="1" t="s">
        <v>65</v>
      </c>
      <c r="AI118" s="1" t="s">
        <v>27</v>
      </c>
      <c r="AQ118" s="1" t="s">
        <v>66</v>
      </c>
      <c r="AS118" s="1">
        <v>4</v>
      </c>
      <c r="AU118" s="1">
        <v>4</v>
      </c>
      <c r="AW118" s="1">
        <v>5</v>
      </c>
      <c r="AX118" s="1" t="s">
        <v>2528</v>
      </c>
      <c r="AY118" s="1" t="s">
        <v>68</v>
      </c>
      <c r="BA118" s="1">
        <v>10</v>
      </c>
      <c r="BB118" s="1" t="s">
        <v>2529</v>
      </c>
      <c r="BC118" s="1" t="s">
        <v>2530</v>
      </c>
      <c r="BD118" s="1" t="s">
        <v>2531</v>
      </c>
      <c r="BE118" s="1">
        <v>0</v>
      </c>
    </row>
    <row r="119" spans="1:57" ht="23" customHeight="1">
      <c r="A119" s="1">
        <v>555</v>
      </c>
      <c r="B119" s="1">
        <v>555</v>
      </c>
      <c r="C119" s="1">
        <v>555</v>
      </c>
      <c r="D119" s="4" t="s">
        <v>0</v>
      </c>
      <c r="J119" s="14">
        <v>23508</v>
      </c>
      <c r="K119" s="14"/>
      <c r="L119" s="14"/>
      <c r="M119" s="1">
        <v>6</v>
      </c>
      <c r="N119" s="1">
        <v>95</v>
      </c>
      <c r="O119" s="1">
        <v>8</v>
      </c>
      <c r="P119" s="1">
        <v>25</v>
      </c>
      <c r="Q119" s="1" t="s">
        <v>178</v>
      </c>
      <c r="R119" s="1">
        <v>1</v>
      </c>
      <c r="W119" s="1">
        <v>1</v>
      </c>
      <c r="X119" s="1" t="s">
        <v>144</v>
      </c>
      <c r="Z119" s="1" t="s">
        <v>74</v>
      </c>
      <c r="AB119" s="1" t="s">
        <v>145</v>
      </c>
      <c r="AD119" s="1">
        <v>10</v>
      </c>
      <c r="AE119" s="1" t="s">
        <v>2543</v>
      </c>
      <c r="AF119" s="1" t="s">
        <v>77</v>
      </c>
      <c r="AI119" s="1" t="s">
        <v>27</v>
      </c>
      <c r="AQ119" s="1" t="s">
        <v>151</v>
      </c>
      <c r="AS119" s="1">
        <v>3</v>
      </c>
      <c r="AU119" s="1">
        <v>6</v>
      </c>
      <c r="AW119" s="1">
        <v>25</v>
      </c>
      <c r="AX119" s="1" t="s">
        <v>2544</v>
      </c>
      <c r="AY119" s="1" t="s">
        <v>58</v>
      </c>
      <c r="BA119" s="1">
        <v>9</v>
      </c>
      <c r="BB119" s="1" t="s">
        <v>2545</v>
      </c>
      <c r="BC119" s="1" t="s">
        <v>663</v>
      </c>
      <c r="BD119" s="1" t="s">
        <v>2546</v>
      </c>
      <c r="BE119" s="1">
        <v>0</v>
      </c>
    </row>
    <row r="120" spans="1:57" ht="23" customHeight="1">
      <c r="A120" s="1">
        <v>566</v>
      </c>
      <c r="B120" s="1">
        <v>566</v>
      </c>
      <c r="C120" s="1">
        <v>566</v>
      </c>
      <c r="D120" s="4" t="s">
        <v>0</v>
      </c>
      <c r="H120" s="4" t="s">
        <v>4</v>
      </c>
      <c r="J120" s="14">
        <v>33518</v>
      </c>
      <c r="K120" s="14"/>
      <c r="L120" s="14"/>
      <c r="M120" s="1">
        <v>8</v>
      </c>
      <c r="N120" s="1">
        <v>30</v>
      </c>
      <c r="O120" s="1">
        <v>10</v>
      </c>
      <c r="P120" s="1">
        <v>10</v>
      </c>
      <c r="Q120" s="1" t="s">
        <v>214</v>
      </c>
      <c r="R120" s="1">
        <v>1</v>
      </c>
      <c r="W120" s="1">
        <v>1</v>
      </c>
      <c r="X120" s="1" t="s">
        <v>137</v>
      </c>
      <c r="Z120" s="1" t="s">
        <v>74</v>
      </c>
      <c r="AB120" s="1" t="s">
        <v>97</v>
      </c>
      <c r="AD120" s="1">
        <v>1</v>
      </c>
      <c r="AE120" s="1" t="s">
        <v>2587</v>
      </c>
      <c r="AF120" s="1" t="s">
        <v>53</v>
      </c>
      <c r="AI120" s="1" t="s">
        <v>27</v>
      </c>
      <c r="AP120" s="1" t="s">
        <v>2588</v>
      </c>
      <c r="AQ120" s="1" t="s">
        <v>78</v>
      </c>
      <c r="AT120" s="1" t="s">
        <v>3407</v>
      </c>
      <c r="AV120" s="1" t="s">
        <v>3394</v>
      </c>
      <c r="AW120" s="1">
        <v>20</v>
      </c>
      <c r="AX120" s="1" t="s">
        <v>2589</v>
      </c>
      <c r="AY120" s="1" t="s">
        <v>68</v>
      </c>
      <c r="BA120" s="1">
        <v>10</v>
      </c>
      <c r="BB120" s="1" t="s">
        <v>2590</v>
      </c>
      <c r="BC120" s="1" t="s">
        <v>2591</v>
      </c>
      <c r="BE120" s="1">
        <v>1</v>
      </c>
    </row>
    <row r="121" spans="1:57" ht="23" customHeight="1">
      <c r="A121" s="1">
        <v>571</v>
      </c>
      <c r="B121" s="1">
        <v>571</v>
      </c>
      <c r="C121" s="1">
        <v>571</v>
      </c>
      <c r="D121" s="4" t="s">
        <v>0</v>
      </c>
      <c r="E121" s="4" t="s">
        <v>1</v>
      </c>
      <c r="J121" s="14">
        <v>30653</v>
      </c>
      <c r="K121" s="14"/>
      <c r="L121" s="14"/>
      <c r="M121" s="1">
        <v>7</v>
      </c>
      <c r="N121" s="1">
        <v>60</v>
      </c>
      <c r="O121" s="1">
        <v>7</v>
      </c>
      <c r="P121" s="1">
        <v>15</v>
      </c>
      <c r="Q121" s="1" t="s">
        <v>95</v>
      </c>
      <c r="R121" s="1">
        <v>0</v>
      </c>
      <c r="S121" s="1" t="s">
        <v>48</v>
      </c>
      <c r="U121" s="1" t="s">
        <v>3391</v>
      </c>
      <c r="W121" s="1">
        <v>1</v>
      </c>
      <c r="X121" s="1" t="s">
        <v>144</v>
      </c>
      <c r="Z121" s="1" t="s">
        <v>74</v>
      </c>
      <c r="AB121" s="1" t="s">
        <v>85</v>
      </c>
      <c r="AD121" s="1">
        <v>8</v>
      </c>
      <c r="AE121" s="1" t="s">
        <v>1679</v>
      </c>
      <c r="AF121" s="1" t="s">
        <v>53</v>
      </c>
      <c r="AI121" s="1" t="s">
        <v>27</v>
      </c>
      <c r="AQ121" s="1" t="s">
        <v>66</v>
      </c>
      <c r="AS121" s="1">
        <v>5</v>
      </c>
      <c r="AU121" s="1">
        <v>5</v>
      </c>
      <c r="AW121" s="1">
        <v>20</v>
      </c>
      <c r="AX121" s="1" t="s">
        <v>2610</v>
      </c>
      <c r="AY121" s="1" t="s">
        <v>58</v>
      </c>
      <c r="BA121" s="1">
        <v>9</v>
      </c>
      <c r="BB121" s="1" t="s">
        <v>2611</v>
      </c>
      <c r="BC121" s="1" t="s">
        <v>2612</v>
      </c>
      <c r="BE121" s="1">
        <v>0</v>
      </c>
    </row>
    <row r="122" spans="1:57" ht="23" customHeight="1">
      <c r="A122" s="1">
        <v>575</v>
      </c>
      <c r="B122" s="1">
        <v>575</v>
      </c>
      <c r="C122" s="1">
        <v>575</v>
      </c>
      <c r="E122" s="4" t="s">
        <v>1</v>
      </c>
      <c r="J122" s="14">
        <v>29603</v>
      </c>
      <c r="K122" s="14"/>
      <c r="L122" s="14"/>
      <c r="M122" s="1">
        <v>8</v>
      </c>
      <c r="N122" s="1">
        <v>80</v>
      </c>
      <c r="O122" s="1">
        <v>12</v>
      </c>
      <c r="P122" s="1">
        <v>20</v>
      </c>
      <c r="Q122" s="1" t="s">
        <v>90</v>
      </c>
      <c r="R122" s="1">
        <v>1</v>
      </c>
      <c r="W122" s="1">
        <v>1</v>
      </c>
      <c r="X122" s="1" t="s">
        <v>144</v>
      </c>
      <c r="Z122" s="1" t="s">
        <v>50</v>
      </c>
      <c r="AB122" s="1" t="s">
        <v>209</v>
      </c>
      <c r="AD122" s="1">
        <v>14</v>
      </c>
      <c r="AE122" s="1" t="s">
        <v>2628</v>
      </c>
      <c r="AF122" s="1" t="s">
        <v>65</v>
      </c>
      <c r="AI122" s="1" t="s">
        <v>27</v>
      </c>
      <c r="AQ122" s="1" t="s">
        <v>78</v>
      </c>
      <c r="AT122" s="1">
        <v>12</v>
      </c>
      <c r="AV122" s="1">
        <v>12</v>
      </c>
      <c r="AW122" s="1">
        <v>300</v>
      </c>
      <c r="AX122" s="1" t="s">
        <v>2629</v>
      </c>
      <c r="AY122" s="1" t="s">
        <v>68</v>
      </c>
      <c r="BA122" s="1">
        <v>9</v>
      </c>
      <c r="BB122" s="1" t="s">
        <v>2630</v>
      </c>
      <c r="BC122" s="1" t="s">
        <v>2631</v>
      </c>
      <c r="BD122" s="1" t="s">
        <v>2632</v>
      </c>
      <c r="BE122" s="1">
        <v>1</v>
      </c>
    </row>
    <row r="123" spans="1:57" ht="23" customHeight="1">
      <c r="A123" s="1">
        <v>579</v>
      </c>
      <c r="B123" s="1">
        <v>579</v>
      </c>
      <c r="C123" s="1">
        <v>579</v>
      </c>
      <c r="D123" s="4" t="s">
        <v>0</v>
      </c>
      <c r="J123" s="14">
        <v>33589</v>
      </c>
      <c r="K123" s="14"/>
      <c r="L123" s="14"/>
      <c r="M123" s="1">
        <v>6</v>
      </c>
      <c r="N123" s="1">
        <v>5</v>
      </c>
      <c r="O123" s="1">
        <v>4</v>
      </c>
      <c r="P123" s="1">
        <v>50</v>
      </c>
      <c r="Q123" s="1" t="s">
        <v>178</v>
      </c>
      <c r="R123" s="1">
        <v>1</v>
      </c>
      <c r="W123" s="1">
        <v>1</v>
      </c>
      <c r="X123" s="1" t="s">
        <v>73</v>
      </c>
      <c r="Z123" s="1" t="s">
        <v>84</v>
      </c>
      <c r="AB123" s="1" t="s">
        <v>85</v>
      </c>
      <c r="AD123" s="1">
        <v>3</v>
      </c>
      <c r="AE123" s="1" t="s">
        <v>2639</v>
      </c>
      <c r="AF123" s="1" t="s">
        <v>53</v>
      </c>
      <c r="AI123" s="1" t="s">
        <v>27</v>
      </c>
      <c r="AQ123" s="1" t="s">
        <v>54</v>
      </c>
      <c r="AS123" s="1">
        <v>6</v>
      </c>
      <c r="AU123" s="1">
        <v>6</v>
      </c>
      <c r="AW123" s="1">
        <v>10</v>
      </c>
      <c r="AX123" s="1" t="s">
        <v>2640</v>
      </c>
      <c r="AY123" s="1" t="s">
        <v>68</v>
      </c>
      <c r="BA123" s="1">
        <v>8</v>
      </c>
      <c r="BB123" s="1" t="s">
        <v>2641</v>
      </c>
      <c r="BC123" s="1" t="s">
        <v>2642</v>
      </c>
      <c r="BD123" s="1" t="s">
        <v>2643</v>
      </c>
      <c r="BE123" s="1">
        <v>0</v>
      </c>
    </row>
    <row r="124" spans="1:57" ht="23" customHeight="1">
      <c r="A124" s="1">
        <v>580</v>
      </c>
      <c r="B124" s="1">
        <v>580</v>
      </c>
      <c r="C124" s="1">
        <v>580</v>
      </c>
      <c r="D124" s="4" t="s">
        <v>0</v>
      </c>
      <c r="J124" s="14">
        <v>32743</v>
      </c>
      <c r="K124" s="14"/>
      <c r="L124" s="14"/>
      <c r="M124" s="1">
        <v>7</v>
      </c>
      <c r="N124" s="1">
        <v>20</v>
      </c>
      <c r="O124" s="1">
        <v>12</v>
      </c>
      <c r="P124" s="1">
        <v>4</v>
      </c>
      <c r="Q124" s="1" t="s">
        <v>95</v>
      </c>
      <c r="R124" s="1">
        <v>1</v>
      </c>
      <c r="W124" s="1">
        <v>1</v>
      </c>
      <c r="X124" s="1" t="s">
        <v>202</v>
      </c>
      <c r="Z124" s="1" t="s">
        <v>74</v>
      </c>
      <c r="AB124" s="1" t="s">
        <v>115</v>
      </c>
      <c r="AD124" s="1">
        <v>3</v>
      </c>
      <c r="AE124" s="1" t="s">
        <v>2644</v>
      </c>
      <c r="AF124" s="1" t="s">
        <v>77</v>
      </c>
      <c r="AI124" s="1" t="s">
        <v>27</v>
      </c>
      <c r="AQ124" s="1" t="s">
        <v>66</v>
      </c>
      <c r="AS124" s="1">
        <v>5</v>
      </c>
      <c r="AV124" s="1">
        <v>7</v>
      </c>
      <c r="AW124" s="1">
        <v>12</v>
      </c>
      <c r="AX124" s="1" t="s">
        <v>2645</v>
      </c>
      <c r="AY124" s="1" t="s">
        <v>68</v>
      </c>
      <c r="BA124" s="1">
        <v>8</v>
      </c>
      <c r="BB124" s="1" t="s">
        <v>2646</v>
      </c>
      <c r="BC124" s="1" t="s">
        <v>2647</v>
      </c>
      <c r="BD124" s="1" t="s">
        <v>2648</v>
      </c>
      <c r="BE124" s="1">
        <v>1</v>
      </c>
    </row>
    <row r="125" spans="1:57" ht="23" customHeight="1">
      <c r="A125" s="1">
        <v>583</v>
      </c>
      <c r="B125" s="1">
        <v>583</v>
      </c>
      <c r="C125" s="1">
        <v>583</v>
      </c>
      <c r="D125" s="4" t="s">
        <v>0</v>
      </c>
      <c r="H125" s="4" t="s">
        <v>4</v>
      </c>
      <c r="J125" s="14">
        <v>30039</v>
      </c>
      <c r="K125" s="14"/>
      <c r="L125" s="14"/>
      <c r="M125" s="1">
        <v>6</v>
      </c>
      <c r="N125" s="1">
        <v>40</v>
      </c>
      <c r="O125" s="1">
        <v>14</v>
      </c>
      <c r="P125" s="1">
        <v>1</v>
      </c>
      <c r="Q125" s="1" t="s">
        <v>47</v>
      </c>
      <c r="R125" s="1">
        <v>1</v>
      </c>
      <c r="W125" s="1">
        <v>0</v>
      </c>
      <c r="AF125" s="1" t="s">
        <v>77</v>
      </c>
      <c r="AI125" s="1" t="s">
        <v>27</v>
      </c>
      <c r="AQ125" s="1" t="s">
        <v>78</v>
      </c>
      <c r="AS125" s="1">
        <v>5</v>
      </c>
      <c r="AU125" s="1">
        <v>4</v>
      </c>
      <c r="AW125" s="1">
        <v>4</v>
      </c>
      <c r="AX125" s="1" t="s">
        <v>2659</v>
      </c>
      <c r="AZ125" s="1" t="s">
        <v>2660</v>
      </c>
      <c r="BA125" s="1">
        <v>10</v>
      </c>
      <c r="BB125" s="1" t="s">
        <v>2661</v>
      </c>
      <c r="BC125" s="1" t="s">
        <v>2662</v>
      </c>
      <c r="BE125" s="1">
        <v>0</v>
      </c>
    </row>
    <row r="126" spans="1:57" ht="23" customHeight="1">
      <c r="A126" s="1">
        <v>604</v>
      </c>
      <c r="B126" s="1">
        <v>604</v>
      </c>
      <c r="C126" s="1">
        <v>604</v>
      </c>
      <c r="E126" s="4" t="s">
        <v>1</v>
      </c>
      <c r="J126" s="14">
        <v>33554</v>
      </c>
      <c r="K126" s="14"/>
      <c r="L126" s="14"/>
      <c r="M126" s="1">
        <v>7</v>
      </c>
      <c r="N126" s="1">
        <v>0</v>
      </c>
      <c r="O126" s="1">
        <v>6</v>
      </c>
      <c r="P126" s="1">
        <v>5</v>
      </c>
      <c r="Q126" s="1" t="s">
        <v>47</v>
      </c>
      <c r="R126" s="1">
        <v>1</v>
      </c>
      <c r="W126" s="1">
        <v>0</v>
      </c>
      <c r="AF126" s="1" t="s">
        <v>77</v>
      </c>
      <c r="AI126" s="1" t="s">
        <v>27</v>
      </c>
      <c r="AQ126" s="1" t="s">
        <v>66</v>
      </c>
      <c r="AS126" s="1">
        <v>5</v>
      </c>
      <c r="AU126" s="1">
        <v>4</v>
      </c>
      <c r="AW126" s="1">
        <v>12</v>
      </c>
      <c r="AX126" s="1" t="s">
        <v>2746</v>
      </c>
      <c r="AY126" s="1" t="s">
        <v>58</v>
      </c>
      <c r="BA126" s="1">
        <v>8</v>
      </c>
      <c r="BB126" s="1" t="s">
        <v>2747</v>
      </c>
      <c r="BE126" s="1">
        <v>0</v>
      </c>
    </row>
    <row r="127" spans="1:57" ht="23" customHeight="1">
      <c r="A127" s="1">
        <v>609</v>
      </c>
      <c r="B127" s="1">
        <v>609</v>
      </c>
      <c r="C127" s="1">
        <v>609</v>
      </c>
      <c r="D127" s="4" t="s">
        <v>0</v>
      </c>
      <c r="H127" s="4" t="s">
        <v>4</v>
      </c>
      <c r="J127" s="14">
        <v>31124</v>
      </c>
      <c r="K127" s="14"/>
      <c r="L127" s="14"/>
      <c r="M127" s="1">
        <v>7</v>
      </c>
      <c r="N127" s="1">
        <v>5</v>
      </c>
      <c r="O127" s="1">
        <v>6</v>
      </c>
      <c r="P127" s="1">
        <v>12</v>
      </c>
      <c r="Q127" s="1" t="s">
        <v>82</v>
      </c>
      <c r="R127" s="1">
        <v>1</v>
      </c>
      <c r="W127" s="1">
        <v>1</v>
      </c>
      <c r="X127" s="1" t="s">
        <v>5</v>
      </c>
      <c r="Z127" s="1" t="s">
        <v>102</v>
      </c>
      <c r="AB127" s="1" t="s">
        <v>1284</v>
      </c>
      <c r="AD127" s="1">
        <v>0</v>
      </c>
      <c r="AE127" s="1" t="s">
        <v>2766</v>
      </c>
      <c r="AF127" s="1" t="s">
        <v>77</v>
      </c>
      <c r="AI127" s="1" t="s">
        <v>27</v>
      </c>
      <c r="AR127" s="1" t="s">
        <v>2767</v>
      </c>
      <c r="AS127" s="1">
        <v>6</v>
      </c>
      <c r="AU127" s="1">
        <v>6</v>
      </c>
      <c r="AW127" s="1">
        <v>30</v>
      </c>
      <c r="AX127" s="1" t="s">
        <v>2768</v>
      </c>
      <c r="AZ127" s="1" t="s">
        <v>2769</v>
      </c>
      <c r="BA127" s="1">
        <v>10</v>
      </c>
      <c r="BB127" s="1" t="s">
        <v>2770</v>
      </c>
      <c r="BC127" s="1" t="s">
        <v>2771</v>
      </c>
      <c r="BD127" s="1" t="s">
        <v>2772</v>
      </c>
      <c r="BE127" s="1">
        <v>0</v>
      </c>
    </row>
    <row r="128" spans="1:57" ht="23" customHeight="1">
      <c r="A128" s="1">
        <v>614</v>
      </c>
      <c r="B128" s="1">
        <v>614</v>
      </c>
      <c r="C128" s="1">
        <v>614</v>
      </c>
      <c r="G128" s="4" t="s">
        <v>3</v>
      </c>
      <c r="J128" s="14">
        <v>33293</v>
      </c>
      <c r="K128" s="14"/>
      <c r="L128" s="14"/>
      <c r="M128" s="1">
        <v>7</v>
      </c>
      <c r="N128" s="1">
        <v>120</v>
      </c>
      <c r="O128" s="1">
        <v>10</v>
      </c>
      <c r="P128" s="1">
        <v>5</v>
      </c>
      <c r="Q128" s="1" t="s">
        <v>112</v>
      </c>
      <c r="R128" s="1">
        <v>1</v>
      </c>
      <c r="W128" s="1">
        <v>1</v>
      </c>
      <c r="X128" s="1" t="s">
        <v>159</v>
      </c>
      <c r="Z128" s="1" t="s">
        <v>339</v>
      </c>
      <c r="AB128" s="1" t="s">
        <v>51</v>
      </c>
      <c r="AD128" s="1">
        <v>1</v>
      </c>
      <c r="AE128" s="1" t="s">
        <v>2790</v>
      </c>
      <c r="AF128" s="1" t="s">
        <v>53</v>
      </c>
      <c r="AI128" s="1" t="s">
        <v>27</v>
      </c>
      <c r="AQ128" s="1" t="s">
        <v>151</v>
      </c>
      <c r="AT128" s="1">
        <v>12</v>
      </c>
      <c r="AU128" s="1">
        <v>6</v>
      </c>
      <c r="AW128" s="1">
        <v>160</v>
      </c>
      <c r="AX128" s="1" t="s">
        <v>2791</v>
      </c>
      <c r="AY128" s="1" t="s">
        <v>68</v>
      </c>
      <c r="BA128" s="1">
        <v>10</v>
      </c>
      <c r="BB128" s="1" t="s">
        <v>2792</v>
      </c>
      <c r="BC128" s="1" t="s">
        <v>2793</v>
      </c>
      <c r="BD128" s="1" t="s">
        <v>2794</v>
      </c>
      <c r="BE128" s="1">
        <v>1</v>
      </c>
    </row>
    <row r="129" spans="1:57" ht="23" customHeight="1">
      <c r="A129" s="1">
        <v>616</v>
      </c>
      <c r="B129" s="1">
        <v>616</v>
      </c>
      <c r="C129" s="1">
        <v>616</v>
      </c>
      <c r="E129" s="4" t="s">
        <v>1</v>
      </c>
      <c r="F129" s="4" t="s">
        <v>2</v>
      </c>
      <c r="H129" s="4" t="s">
        <v>4</v>
      </c>
      <c r="J129" s="14">
        <v>35081</v>
      </c>
      <c r="K129" s="14"/>
      <c r="L129" s="14"/>
      <c r="M129" s="1">
        <v>7</v>
      </c>
      <c r="N129" s="1">
        <v>60</v>
      </c>
      <c r="O129" s="1">
        <v>7</v>
      </c>
      <c r="P129" s="1">
        <v>20</v>
      </c>
      <c r="Q129" s="1" t="s">
        <v>178</v>
      </c>
      <c r="R129" s="1">
        <v>1</v>
      </c>
      <c r="W129" s="1">
        <v>0</v>
      </c>
      <c r="AF129" s="1" t="s">
        <v>53</v>
      </c>
      <c r="AI129" s="1" t="s">
        <v>27</v>
      </c>
      <c r="AL129" s="1" t="s">
        <v>30</v>
      </c>
      <c r="AQ129" s="1" t="s">
        <v>54</v>
      </c>
      <c r="AT129" s="1">
        <v>10</v>
      </c>
      <c r="AV129" s="1">
        <v>10</v>
      </c>
      <c r="AW129" s="1">
        <v>5</v>
      </c>
      <c r="AX129" s="1" t="s">
        <v>2800</v>
      </c>
      <c r="AY129" s="1" t="s">
        <v>68</v>
      </c>
      <c r="BA129" s="1">
        <v>8</v>
      </c>
      <c r="BB129" s="1" t="s">
        <v>2801</v>
      </c>
      <c r="BC129" s="1" t="s">
        <v>2802</v>
      </c>
      <c r="BD129" s="1" t="s">
        <v>2803</v>
      </c>
      <c r="BE129" s="1">
        <v>1</v>
      </c>
    </row>
    <row r="130" spans="1:57" ht="23" customHeight="1">
      <c r="A130" s="1">
        <v>617</v>
      </c>
      <c r="B130" s="1">
        <v>617</v>
      </c>
      <c r="C130" s="1">
        <v>617</v>
      </c>
      <c r="E130" s="4" t="s">
        <v>1</v>
      </c>
      <c r="J130" s="14">
        <v>30412</v>
      </c>
      <c r="K130" s="14"/>
      <c r="L130" s="14"/>
      <c r="M130" s="1">
        <v>7</v>
      </c>
      <c r="N130" s="1">
        <v>120</v>
      </c>
      <c r="O130" s="1">
        <v>9</v>
      </c>
      <c r="P130" s="1">
        <v>5</v>
      </c>
      <c r="Q130" s="1" t="s">
        <v>112</v>
      </c>
      <c r="R130" s="1">
        <v>1</v>
      </c>
      <c r="W130" s="1">
        <v>1</v>
      </c>
      <c r="X130" s="1" t="s">
        <v>27</v>
      </c>
      <c r="Z130" s="1" t="s">
        <v>74</v>
      </c>
      <c r="AB130" s="1" t="s">
        <v>85</v>
      </c>
      <c r="AD130" s="1">
        <v>11</v>
      </c>
      <c r="AE130" s="1" t="s">
        <v>2329</v>
      </c>
      <c r="AF130" s="1" t="s">
        <v>53</v>
      </c>
      <c r="AI130" s="1" t="s">
        <v>27</v>
      </c>
      <c r="AL130" s="1" t="s">
        <v>30</v>
      </c>
      <c r="AQ130" s="1" t="s">
        <v>54</v>
      </c>
      <c r="AT130" s="1">
        <v>15</v>
      </c>
      <c r="AV130" s="1">
        <v>10</v>
      </c>
      <c r="AW130" s="1">
        <v>10</v>
      </c>
      <c r="AX130" s="1" t="s">
        <v>2804</v>
      </c>
      <c r="AY130" s="1" t="s">
        <v>68</v>
      </c>
      <c r="BA130" s="1">
        <v>10</v>
      </c>
      <c r="BB130" s="1" t="s">
        <v>2805</v>
      </c>
      <c r="BC130" s="1" t="s">
        <v>2806</v>
      </c>
      <c r="BD130" s="1" t="s">
        <v>2807</v>
      </c>
      <c r="BE130" s="1">
        <v>1</v>
      </c>
    </row>
    <row r="131" spans="1:57" ht="23" customHeight="1">
      <c r="A131" s="1">
        <v>618</v>
      </c>
      <c r="B131" s="1">
        <v>618</v>
      </c>
      <c r="C131" s="1">
        <v>618</v>
      </c>
      <c r="D131" s="4" t="s">
        <v>0</v>
      </c>
      <c r="G131" s="4" t="s">
        <v>3</v>
      </c>
      <c r="J131" s="14">
        <v>34766</v>
      </c>
      <c r="K131" s="14"/>
      <c r="L131" s="14"/>
      <c r="M131" s="1">
        <v>7</v>
      </c>
      <c r="N131" s="1">
        <v>90</v>
      </c>
      <c r="O131" s="1">
        <v>11</v>
      </c>
      <c r="P131" s="1">
        <v>0</v>
      </c>
      <c r="Q131" s="1" t="s">
        <v>95</v>
      </c>
      <c r="R131" s="1">
        <v>1</v>
      </c>
      <c r="W131" s="1">
        <v>1</v>
      </c>
      <c r="X131" s="1" t="s">
        <v>202</v>
      </c>
      <c r="AA131" s="1" t="s">
        <v>2808</v>
      </c>
      <c r="AB131" s="1" t="s">
        <v>286</v>
      </c>
      <c r="AD131" s="1">
        <v>1</v>
      </c>
      <c r="AE131" s="1" t="s">
        <v>2809</v>
      </c>
      <c r="AF131" s="1" t="s">
        <v>53</v>
      </c>
      <c r="AI131" s="1" t="s">
        <v>27</v>
      </c>
      <c r="AQ131" s="1" t="s">
        <v>78</v>
      </c>
      <c r="AT131" s="1">
        <v>30</v>
      </c>
      <c r="AV131" s="1" t="s">
        <v>3409</v>
      </c>
      <c r="AW131" s="1">
        <v>24</v>
      </c>
      <c r="AX131" s="1" t="s">
        <v>2810</v>
      </c>
      <c r="AY131" s="1" t="s">
        <v>68</v>
      </c>
      <c r="BA131" s="1">
        <v>10</v>
      </c>
      <c r="BB131" s="1" t="s">
        <v>2811</v>
      </c>
      <c r="BD131" s="1" t="s">
        <v>2812</v>
      </c>
      <c r="BE131" s="1">
        <v>1</v>
      </c>
    </row>
    <row r="132" spans="1:57" ht="23" customHeight="1">
      <c r="A132" s="1">
        <v>620</v>
      </c>
      <c r="B132" s="1">
        <v>620</v>
      </c>
      <c r="C132" s="1">
        <v>620</v>
      </c>
      <c r="H132" s="4" t="s">
        <v>4</v>
      </c>
      <c r="J132" s="14">
        <v>31952</v>
      </c>
      <c r="K132" s="14"/>
      <c r="L132" s="14"/>
      <c r="M132" s="1">
        <v>6</v>
      </c>
      <c r="N132" s="1">
        <v>60</v>
      </c>
      <c r="O132" s="1">
        <v>10</v>
      </c>
      <c r="P132" s="1">
        <v>2</v>
      </c>
      <c r="Q132" s="1" t="s">
        <v>71</v>
      </c>
      <c r="R132" s="1">
        <v>1</v>
      </c>
      <c r="W132" s="1">
        <v>0</v>
      </c>
      <c r="AF132" s="1" t="s">
        <v>77</v>
      </c>
      <c r="AI132" s="1" t="s">
        <v>27</v>
      </c>
      <c r="AQ132" s="1" t="s">
        <v>78</v>
      </c>
      <c r="AS132" s="1">
        <v>3</v>
      </c>
      <c r="AU132" s="1">
        <v>2</v>
      </c>
      <c r="AW132" s="1">
        <v>8</v>
      </c>
      <c r="AX132" s="1" t="s">
        <v>2816</v>
      </c>
      <c r="AY132" s="1" t="s">
        <v>58</v>
      </c>
      <c r="BA132" s="1">
        <v>8</v>
      </c>
      <c r="BB132" s="1" t="s">
        <v>2817</v>
      </c>
      <c r="BC132" s="1" t="s">
        <v>2818</v>
      </c>
      <c r="BD132" s="1" t="s">
        <v>2819</v>
      </c>
      <c r="BE132" s="1">
        <v>1</v>
      </c>
    </row>
    <row r="133" spans="1:57" ht="23" customHeight="1">
      <c r="A133" s="1">
        <v>625</v>
      </c>
      <c r="B133" s="1">
        <v>625</v>
      </c>
      <c r="C133" s="1">
        <v>625</v>
      </c>
      <c r="D133" s="4" t="s">
        <v>0</v>
      </c>
      <c r="J133" s="14">
        <v>30310</v>
      </c>
      <c r="K133" s="14"/>
      <c r="L133" s="14"/>
      <c r="M133" s="1">
        <v>7</v>
      </c>
      <c r="N133" s="1">
        <v>50</v>
      </c>
      <c r="O133" s="1">
        <v>10</v>
      </c>
      <c r="P133" s="1">
        <v>30</v>
      </c>
      <c r="Q133" s="1" t="s">
        <v>214</v>
      </c>
      <c r="R133" s="1">
        <v>0</v>
      </c>
      <c r="S133" s="1" t="s">
        <v>113</v>
      </c>
      <c r="U133" s="1" t="s">
        <v>3388</v>
      </c>
      <c r="W133" s="1">
        <v>1</v>
      </c>
      <c r="X133" s="1" t="s">
        <v>49</v>
      </c>
      <c r="Z133" s="1" t="s">
        <v>50</v>
      </c>
      <c r="AC133" s="1" t="s">
        <v>886</v>
      </c>
      <c r="AD133" s="1">
        <v>9</v>
      </c>
      <c r="AE133" s="1" t="s">
        <v>2838</v>
      </c>
      <c r="AF133" s="1" t="s">
        <v>77</v>
      </c>
      <c r="AI133" s="1" t="s">
        <v>27</v>
      </c>
      <c r="AQ133" s="1" t="s">
        <v>66</v>
      </c>
      <c r="AS133" s="1">
        <v>6</v>
      </c>
      <c r="AU133" s="1">
        <v>4</v>
      </c>
      <c r="AW133" s="1">
        <v>48</v>
      </c>
      <c r="AX133" s="1" t="s">
        <v>2839</v>
      </c>
      <c r="AY133" s="1" t="s">
        <v>68</v>
      </c>
      <c r="BA133" s="1">
        <v>9</v>
      </c>
      <c r="BB133" s="1" t="s">
        <v>2840</v>
      </c>
      <c r="BE133" s="1">
        <v>0</v>
      </c>
    </row>
    <row r="134" spans="1:57" ht="23" customHeight="1">
      <c r="A134" s="1">
        <v>626</v>
      </c>
      <c r="B134" s="1">
        <v>626</v>
      </c>
      <c r="C134" s="1">
        <v>626</v>
      </c>
      <c r="D134" s="4" t="s">
        <v>0</v>
      </c>
      <c r="E134" s="4" t="s">
        <v>1</v>
      </c>
      <c r="J134" s="14">
        <v>33380</v>
      </c>
      <c r="K134" s="14"/>
      <c r="L134" s="14"/>
      <c r="M134" s="1">
        <v>7</v>
      </c>
      <c r="N134" s="1">
        <v>60</v>
      </c>
      <c r="O134" s="1">
        <v>8</v>
      </c>
      <c r="P134" s="1">
        <v>4</v>
      </c>
      <c r="Q134" s="1" t="s">
        <v>71</v>
      </c>
      <c r="R134" s="1">
        <v>1</v>
      </c>
      <c r="W134" s="1">
        <v>1</v>
      </c>
      <c r="X134" s="1" t="s">
        <v>27</v>
      </c>
      <c r="Z134" s="1" t="s">
        <v>74</v>
      </c>
      <c r="AB134" s="1" t="s">
        <v>145</v>
      </c>
      <c r="AD134" s="1">
        <v>2</v>
      </c>
      <c r="AE134" s="1" t="s">
        <v>2841</v>
      </c>
      <c r="AF134" s="1" t="s">
        <v>53</v>
      </c>
      <c r="AI134" s="1" t="s">
        <v>27</v>
      </c>
      <c r="AQ134" s="1" t="s">
        <v>78</v>
      </c>
      <c r="AS134" s="1">
        <v>5</v>
      </c>
      <c r="AU134" s="1">
        <v>6</v>
      </c>
      <c r="AW134" s="1">
        <v>10</v>
      </c>
      <c r="AX134" s="1" t="s">
        <v>2842</v>
      </c>
      <c r="AY134" s="1" t="s">
        <v>68</v>
      </c>
      <c r="BA134" s="1">
        <v>8</v>
      </c>
      <c r="BB134" s="1" t="s">
        <v>2843</v>
      </c>
      <c r="BC134" s="1" t="s">
        <v>2844</v>
      </c>
      <c r="BD134" s="1" t="s">
        <v>2845</v>
      </c>
      <c r="BE134" s="1">
        <v>1</v>
      </c>
    </row>
    <row r="135" spans="1:57" ht="23" customHeight="1">
      <c r="A135" s="1">
        <v>632</v>
      </c>
      <c r="B135" s="1">
        <v>632</v>
      </c>
      <c r="C135" s="1">
        <v>632</v>
      </c>
      <c r="H135" s="4" t="s">
        <v>4</v>
      </c>
      <c r="J135" s="14">
        <v>31293</v>
      </c>
      <c r="K135" s="14"/>
      <c r="L135" s="14"/>
      <c r="M135" s="1">
        <v>7</v>
      </c>
      <c r="N135" s="1">
        <v>90</v>
      </c>
      <c r="O135" s="1">
        <v>6</v>
      </c>
      <c r="P135" s="1">
        <v>30</v>
      </c>
      <c r="Q135" s="1" t="s">
        <v>178</v>
      </c>
      <c r="R135" s="1">
        <v>1</v>
      </c>
      <c r="W135" s="1">
        <v>1</v>
      </c>
      <c r="X135" s="1" t="s">
        <v>101</v>
      </c>
      <c r="Z135" s="1" t="s">
        <v>102</v>
      </c>
      <c r="AB135" s="1" t="s">
        <v>1284</v>
      </c>
      <c r="AD135" s="1">
        <v>2</v>
      </c>
      <c r="AF135" s="1" t="s">
        <v>65</v>
      </c>
      <c r="AI135" s="1" t="s">
        <v>27</v>
      </c>
      <c r="AQ135" s="1" t="s">
        <v>66</v>
      </c>
      <c r="AS135" s="1">
        <v>5</v>
      </c>
      <c r="AV135" s="1">
        <v>10</v>
      </c>
      <c r="AW135" s="1">
        <v>15</v>
      </c>
      <c r="AX135" s="1" t="s">
        <v>2867</v>
      </c>
      <c r="AZ135" s="1" t="s">
        <v>2868</v>
      </c>
      <c r="BA135" s="1">
        <v>9</v>
      </c>
      <c r="BB135" s="1" t="s">
        <v>2869</v>
      </c>
      <c r="BC135" s="1" t="s">
        <v>2870</v>
      </c>
      <c r="BD135" s="1" t="s">
        <v>2871</v>
      </c>
      <c r="BE135" s="1">
        <v>1</v>
      </c>
    </row>
    <row r="136" spans="1:57" ht="23" customHeight="1">
      <c r="A136" s="1">
        <v>640</v>
      </c>
      <c r="B136" s="1">
        <v>640</v>
      </c>
      <c r="C136" s="1">
        <v>640</v>
      </c>
      <c r="G136" s="4" t="s">
        <v>3</v>
      </c>
      <c r="J136" s="14">
        <v>34086</v>
      </c>
      <c r="K136" s="14"/>
      <c r="L136" s="14"/>
      <c r="M136" s="1">
        <v>8</v>
      </c>
      <c r="N136" s="1">
        <v>0</v>
      </c>
      <c r="O136" s="1">
        <v>14</v>
      </c>
      <c r="P136" s="1">
        <v>10</v>
      </c>
      <c r="Q136" s="1" t="s">
        <v>47</v>
      </c>
      <c r="R136" s="1">
        <v>1</v>
      </c>
      <c r="W136" s="1">
        <v>0</v>
      </c>
      <c r="AF136" s="1" t="s">
        <v>53</v>
      </c>
      <c r="AI136" s="1" t="s">
        <v>27</v>
      </c>
      <c r="AQ136" s="1" t="s">
        <v>66</v>
      </c>
      <c r="AS136" s="1">
        <v>6</v>
      </c>
      <c r="AU136" s="1">
        <v>6</v>
      </c>
      <c r="AW136" s="1">
        <v>50</v>
      </c>
      <c r="AX136" s="1" t="s">
        <v>2906</v>
      </c>
      <c r="AY136" s="1" t="s">
        <v>68</v>
      </c>
      <c r="BA136" s="1">
        <v>8</v>
      </c>
      <c r="BB136" s="1" t="s">
        <v>2907</v>
      </c>
      <c r="BC136" s="1" t="s">
        <v>395</v>
      </c>
      <c r="BD136" s="1" t="s">
        <v>2908</v>
      </c>
      <c r="BE136" s="1">
        <v>1</v>
      </c>
    </row>
    <row r="137" spans="1:57" ht="23" customHeight="1">
      <c r="A137" s="1">
        <v>643</v>
      </c>
      <c r="B137" s="1">
        <v>643</v>
      </c>
      <c r="C137" s="1">
        <v>643</v>
      </c>
      <c r="D137" s="4" t="s">
        <v>0</v>
      </c>
      <c r="J137" s="14">
        <v>30234</v>
      </c>
      <c r="K137" s="14"/>
      <c r="L137" s="14"/>
      <c r="M137" s="1">
        <v>8</v>
      </c>
      <c r="N137" s="1">
        <v>0</v>
      </c>
      <c r="O137" s="1">
        <v>12</v>
      </c>
      <c r="P137" s="1">
        <v>5</v>
      </c>
      <c r="Q137" s="1" t="s">
        <v>61</v>
      </c>
      <c r="R137" s="1">
        <v>0</v>
      </c>
      <c r="S137" s="1" t="s">
        <v>91</v>
      </c>
      <c r="U137" s="1" t="s">
        <v>3390</v>
      </c>
      <c r="W137" s="1">
        <v>0</v>
      </c>
      <c r="AF137" s="1" t="s">
        <v>77</v>
      </c>
      <c r="AI137" s="1" t="s">
        <v>27</v>
      </c>
      <c r="AQ137" s="1" t="s">
        <v>66</v>
      </c>
      <c r="AS137" s="1">
        <v>6</v>
      </c>
      <c r="AU137" s="1">
        <v>3</v>
      </c>
      <c r="AW137" s="1">
        <v>500</v>
      </c>
      <c r="AX137" s="1" t="s">
        <v>2919</v>
      </c>
      <c r="AY137" s="1" t="s">
        <v>68</v>
      </c>
      <c r="BA137" s="1">
        <v>10</v>
      </c>
      <c r="BB137" s="1" t="s">
        <v>2920</v>
      </c>
      <c r="BC137" s="1" t="s">
        <v>2921</v>
      </c>
      <c r="BD137" s="1" t="s">
        <v>1378</v>
      </c>
      <c r="BE137" s="1">
        <v>1</v>
      </c>
    </row>
    <row r="138" spans="1:57" ht="23" customHeight="1">
      <c r="A138" s="1">
        <v>644</v>
      </c>
      <c r="B138" s="1">
        <v>644</v>
      </c>
      <c r="C138" s="1">
        <v>644</v>
      </c>
      <c r="D138" s="4" t="s">
        <v>0</v>
      </c>
      <c r="J138" s="14">
        <v>30221</v>
      </c>
      <c r="K138" s="14"/>
      <c r="L138" s="14"/>
      <c r="M138" s="1">
        <v>5</v>
      </c>
      <c r="N138" s="1">
        <v>120</v>
      </c>
      <c r="O138" s="1">
        <v>14</v>
      </c>
      <c r="P138" s="1">
        <v>30</v>
      </c>
      <c r="Q138" s="1" t="s">
        <v>47</v>
      </c>
      <c r="R138" s="1">
        <v>0</v>
      </c>
      <c r="S138" s="1" t="s">
        <v>62</v>
      </c>
      <c r="U138" s="1" t="s">
        <v>3390</v>
      </c>
      <c r="W138" s="1">
        <v>1</v>
      </c>
      <c r="X138" s="1" t="s">
        <v>202</v>
      </c>
      <c r="Z138" s="1" t="s">
        <v>74</v>
      </c>
      <c r="AB138" s="1" t="s">
        <v>97</v>
      </c>
      <c r="AD138" s="1">
        <v>11</v>
      </c>
      <c r="AE138" s="1" t="s">
        <v>2922</v>
      </c>
      <c r="AF138" s="1" t="s">
        <v>53</v>
      </c>
      <c r="AI138" s="1" t="s">
        <v>27</v>
      </c>
      <c r="AQ138" s="1" t="s">
        <v>78</v>
      </c>
      <c r="AS138" s="1">
        <v>4</v>
      </c>
      <c r="AV138" s="1" t="s">
        <v>3394</v>
      </c>
      <c r="AW138" s="1">
        <v>50</v>
      </c>
      <c r="AX138" s="1" t="s">
        <v>2923</v>
      </c>
      <c r="AY138" s="1" t="s">
        <v>68</v>
      </c>
      <c r="BA138" s="1">
        <v>10</v>
      </c>
      <c r="BB138" s="1" t="s">
        <v>2924</v>
      </c>
      <c r="BE138" s="1">
        <v>1</v>
      </c>
    </row>
    <row r="139" spans="1:57" ht="23" customHeight="1">
      <c r="A139" s="1">
        <v>649</v>
      </c>
      <c r="B139" s="1">
        <v>649</v>
      </c>
      <c r="C139" s="1">
        <v>649</v>
      </c>
      <c r="D139" s="4" t="s">
        <v>0</v>
      </c>
      <c r="E139" s="4" t="s">
        <v>1</v>
      </c>
      <c r="F139" s="4" t="s">
        <v>2</v>
      </c>
      <c r="G139" s="4" t="s">
        <v>3</v>
      </c>
      <c r="H139" s="4" t="s">
        <v>4</v>
      </c>
      <c r="I139" s="4" t="s">
        <v>2940</v>
      </c>
      <c r="J139" s="14">
        <v>35199</v>
      </c>
      <c r="K139" s="14"/>
      <c r="L139" s="14"/>
      <c r="M139" s="1">
        <v>6</v>
      </c>
      <c r="N139" s="1">
        <v>120</v>
      </c>
      <c r="O139" s="1">
        <v>8</v>
      </c>
      <c r="P139" s="1">
        <v>24</v>
      </c>
      <c r="Q139" s="1" t="s">
        <v>324</v>
      </c>
      <c r="R139" s="1">
        <v>1</v>
      </c>
      <c r="W139" s="1">
        <v>0</v>
      </c>
      <c r="AF139" s="1" t="s">
        <v>352</v>
      </c>
      <c r="AI139" s="1" t="s">
        <v>27</v>
      </c>
      <c r="AQ139" s="1" t="s">
        <v>66</v>
      </c>
      <c r="AS139" s="1">
        <v>3</v>
      </c>
      <c r="AU139" s="1">
        <v>3</v>
      </c>
      <c r="AW139" s="1">
        <v>320</v>
      </c>
      <c r="AX139" s="1" t="s">
        <v>2941</v>
      </c>
      <c r="AY139" s="1" t="s">
        <v>68</v>
      </c>
      <c r="BA139" s="1">
        <v>10</v>
      </c>
      <c r="BB139" s="1" t="s">
        <v>2942</v>
      </c>
      <c r="BC139" s="1" t="s">
        <v>2943</v>
      </c>
      <c r="BD139" s="1" t="s">
        <v>2944</v>
      </c>
      <c r="BE139" s="1">
        <v>1</v>
      </c>
    </row>
    <row r="140" spans="1:57" ht="23" customHeight="1">
      <c r="A140" s="1">
        <v>667</v>
      </c>
      <c r="B140" s="1">
        <v>667</v>
      </c>
      <c r="C140" s="1">
        <v>667</v>
      </c>
      <c r="E140" s="4" t="s">
        <v>1</v>
      </c>
      <c r="J140" s="14">
        <v>35320</v>
      </c>
      <c r="K140" s="14"/>
      <c r="L140" s="14"/>
      <c r="M140" s="1">
        <v>6</v>
      </c>
      <c r="N140" s="1">
        <v>100</v>
      </c>
      <c r="O140" s="1">
        <v>14</v>
      </c>
      <c r="P140" s="1">
        <v>6</v>
      </c>
      <c r="Q140" s="1" t="s">
        <v>214</v>
      </c>
      <c r="R140" s="1">
        <v>1</v>
      </c>
      <c r="W140" s="1">
        <v>1</v>
      </c>
      <c r="X140" s="1" t="s">
        <v>132</v>
      </c>
      <c r="Z140" s="1" t="s">
        <v>339</v>
      </c>
      <c r="AB140" s="1" t="s">
        <v>220</v>
      </c>
      <c r="AD140" s="1">
        <v>0</v>
      </c>
      <c r="AE140" s="1" t="s">
        <v>3017</v>
      </c>
      <c r="AF140" s="1" t="s">
        <v>53</v>
      </c>
      <c r="AI140" s="1" t="s">
        <v>27</v>
      </c>
      <c r="AQ140" s="1" t="s">
        <v>66</v>
      </c>
      <c r="AS140" s="1">
        <v>6</v>
      </c>
      <c r="AU140" s="1">
        <v>6</v>
      </c>
      <c r="AW140" s="1">
        <v>80</v>
      </c>
      <c r="AX140" s="1" t="s">
        <v>3018</v>
      </c>
      <c r="AY140" s="1" t="s">
        <v>68</v>
      </c>
      <c r="BA140" s="1">
        <v>9</v>
      </c>
      <c r="BB140" s="1" t="s">
        <v>3019</v>
      </c>
      <c r="BC140" s="1" t="s">
        <v>3020</v>
      </c>
      <c r="BD140" s="1" t="s">
        <v>1378</v>
      </c>
      <c r="BE140" s="1">
        <v>0</v>
      </c>
    </row>
    <row r="141" spans="1:57" ht="23" customHeight="1">
      <c r="A141" s="1">
        <v>671</v>
      </c>
      <c r="B141" s="1">
        <v>671</v>
      </c>
      <c r="C141" s="1">
        <v>671</v>
      </c>
      <c r="E141" s="4" t="s">
        <v>1</v>
      </c>
      <c r="H141" s="4" t="s">
        <v>4</v>
      </c>
      <c r="J141" s="14">
        <v>31907</v>
      </c>
      <c r="K141" s="14"/>
      <c r="L141" s="14"/>
      <c r="M141" s="1">
        <v>7</v>
      </c>
      <c r="N141" s="1">
        <v>150</v>
      </c>
      <c r="O141" s="1">
        <v>12</v>
      </c>
      <c r="P141" s="1">
        <v>12</v>
      </c>
      <c r="Q141" s="1" t="s">
        <v>71</v>
      </c>
      <c r="R141" s="1">
        <v>0</v>
      </c>
      <c r="S141" s="1" t="s">
        <v>91</v>
      </c>
      <c r="U141" s="1" t="s">
        <v>3391</v>
      </c>
      <c r="W141" s="1">
        <v>1</v>
      </c>
      <c r="X141" s="1" t="s">
        <v>83</v>
      </c>
      <c r="Z141" s="1" t="s">
        <v>74</v>
      </c>
      <c r="AB141" s="1" t="s">
        <v>85</v>
      </c>
      <c r="AD141" s="1">
        <v>3</v>
      </c>
      <c r="AE141" s="1" t="s">
        <v>596</v>
      </c>
      <c r="AF141" s="1" t="s">
        <v>77</v>
      </c>
      <c r="AI141" s="1" t="s">
        <v>27</v>
      </c>
      <c r="AQ141" s="1" t="s">
        <v>78</v>
      </c>
      <c r="AT141" s="1">
        <v>20</v>
      </c>
      <c r="AU141" s="1">
        <v>5</v>
      </c>
      <c r="AW141" s="1">
        <v>20</v>
      </c>
      <c r="AX141" s="1" t="s">
        <v>3032</v>
      </c>
      <c r="AZ141" s="1" t="s">
        <v>1313</v>
      </c>
      <c r="BA141" s="1">
        <v>8</v>
      </c>
      <c r="BB141" s="1" t="s">
        <v>3033</v>
      </c>
      <c r="BC141" s="1" t="s">
        <v>3034</v>
      </c>
      <c r="BD141" s="1" t="s">
        <v>3035</v>
      </c>
      <c r="BE141" s="1">
        <v>0</v>
      </c>
    </row>
    <row r="142" spans="1:57" ht="23" customHeight="1">
      <c r="A142" s="1">
        <v>674</v>
      </c>
      <c r="B142" s="1">
        <v>674</v>
      </c>
      <c r="C142" s="1">
        <v>674</v>
      </c>
      <c r="D142" s="4" t="s">
        <v>0</v>
      </c>
      <c r="H142" s="4" t="s">
        <v>4</v>
      </c>
      <c r="J142" s="14">
        <v>32513</v>
      </c>
      <c r="K142" s="14"/>
      <c r="L142" s="14"/>
      <c r="M142" s="1">
        <v>6</v>
      </c>
      <c r="N142" s="1">
        <v>45</v>
      </c>
      <c r="O142" s="1">
        <v>10</v>
      </c>
      <c r="P142" s="1">
        <v>1</v>
      </c>
      <c r="Q142" s="1" t="s">
        <v>178</v>
      </c>
      <c r="R142" s="1">
        <v>0</v>
      </c>
      <c r="S142" s="1" t="s">
        <v>62</v>
      </c>
      <c r="U142" s="1" t="s">
        <v>3391</v>
      </c>
      <c r="W142" s="1">
        <v>1</v>
      </c>
      <c r="X142" s="1" t="s">
        <v>63</v>
      </c>
      <c r="Z142" s="1" t="s">
        <v>102</v>
      </c>
      <c r="AB142" s="1" t="s">
        <v>51</v>
      </c>
      <c r="AD142" s="1">
        <v>5</v>
      </c>
      <c r="AE142" s="1" t="s">
        <v>3045</v>
      </c>
      <c r="AF142" s="1" t="s">
        <v>53</v>
      </c>
      <c r="AI142" s="1" t="s">
        <v>27</v>
      </c>
      <c r="AQ142" s="1" t="s">
        <v>66</v>
      </c>
      <c r="AT142" s="1">
        <v>10</v>
      </c>
      <c r="AV142" s="1">
        <v>20</v>
      </c>
      <c r="AW142" s="1">
        <v>10</v>
      </c>
      <c r="AX142" s="1" t="s">
        <v>3046</v>
      </c>
      <c r="AY142" s="1" t="s">
        <v>366</v>
      </c>
      <c r="BA142" s="1">
        <v>8</v>
      </c>
      <c r="BB142" s="1" t="s">
        <v>3047</v>
      </c>
      <c r="BC142" s="1" t="s">
        <v>3048</v>
      </c>
      <c r="BD142" s="1" t="s">
        <v>3049</v>
      </c>
      <c r="BE142" s="1">
        <v>0</v>
      </c>
    </row>
    <row r="143" spans="1:57" ht="23" customHeight="1">
      <c r="A143" s="1">
        <v>678</v>
      </c>
      <c r="B143" s="1">
        <v>678</v>
      </c>
      <c r="C143" s="1">
        <v>678</v>
      </c>
      <c r="E143" s="4" t="s">
        <v>1</v>
      </c>
      <c r="J143" s="14">
        <v>32960</v>
      </c>
      <c r="K143" s="14"/>
      <c r="L143" s="14"/>
      <c r="M143" s="1">
        <v>7</v>
      </c>
      <c r="N143" s="1">
        <v>60</v>
      </c>
      <c r="O143" s="1">
        <v>7</v>
      </c>
      <c r="P143" s="1">
        <v>5</v>
      </c>
      <c r="Q143" s="1" t="s">
        <v>214</v>
      </c>
      <c r="R143" s="1">
        <v>1</v>
      </c>
      <c r="W143" s="1">
        <v>1</v>
      </c>
      <c r="X143" s="1" t="s">
        <v>83</v>
      </c>
      <c r="Z143" s="1" t="s">
        <v>74</v>
      </c>
      <c r="AB143" s="1" t="s">
        <v>85</v>
      </c>
      <c r="AD143" s="1">
        <v>2</v>
      </c>
      <c r="AE143" s="1" t="s">
        <v>1500</v>
      </c>
      <c r="AF143" s="1" t="s">
        <v>77</v>
      </c>
      <c r="AI143" s="1" t="s">
        <v>27</v>
      </c>
      <c r="AQ143" s="1" t="s">
        <v>78</v>
      </c>
      <c r="AS143" s="1">
        <v>3</v>
      </c>
      <c r="AU143" s="1">
        <v>5</v>
      </c>
      <c r="AW143" s="1">
        <v>168</v>
      </c>
      <c r="AX143" s="1" t="s">
        <v>3063</v>
      </c>
      <c r="AY143" s="1" t="s">
        <v>58</v>
      </c>
      <c r="BA143" s="1">
        <v>9</v>
      </c>
      <c r="BB143" s="1" t="s">
        <v>3064</v>
      </c>
      <c r="BC143" s="1" t="s">
        <v>3065</v>
      </c>
      <c r="BD143" s="1" t="s">
        <v>3066</v>
      </c>
      <c r="BE143" s="1">
        <v>1</v>
      </c>
    </row>
    <row r="144" spans="1:57" ht="23" customHeight="1">
      <c r="A144" s="1">
        <v>696</v>
      </c>
      <c r="B144" s="1">
        <v>696</v>
      </c>
      <c r="C144" s="1">
        <v>696</v>
      </c>
      <c r="D144" s="4" t="s">
        <v>0</v>
      </c>
      <c r="E144" s="4" t="s">
        <v>1</v>
      </c>
      <c r="G144" s="4" t="s">
        <v>3</v>
      </c>
      <c r="H144" s="4" t="s">
        <v>4</v>
      </c>
      <c r="J144" s="14">
        <v>27646</v>
      </c>
      <c r="K144" s="14"/>
      <c r="L144" s="14"/>
      <c r="M144" s="1">
        <v>6</v>
      </c>
      <c r="N144" s="1">
        <v>60</v>
      </c>
      <c r="O144" s="1">
        <v>6</v>
      </c>
      <c r="P144" s="1">
        <v>3</v>
      </c>
      <c r="Q144" s="1" t="s">
        <v>178</v>
      </c>
      <c r="R144" s="1">
        <v>0</v>
      </c>
      <c r="S144" s="1" t="s">
        <v>48</v>
      </c>
      <c r="U144" s="1" t="s">
        <v>3390</v>
      </c>
      <c r="W144" s="1">
        <v>1</v>
      </c>
      <c r="X144" s="1" t="s">
        <v>27</v>
      </c>
      <c r="Z144" s="1" t="s">
        <v>74</v>
      </c>
      <c r="AC144" s="1" t="s">
        <v>3137</v>
      </c>
      <c r="AD144" s="1">
        <v>4</v>
      </c>
      <c r="AE144" s="1" t="s">
        <v>3138</v>
      </c>
      <c r="AF144" s="1" t="s">
        <v>1102</v>
      </c>
      <c r="AI144" s="1" t="s">
        <v>27</v>
      </c>
      <c r="AQ144" s="1" t="s">
        <v>66</v>
      </c>
      <c r="AS144" s="1">
        <v>5</v>
      </c>
      <c r="AU144" s="1">
        <v>5</v>
      </c>
      <c r="AW144" s="1">
        <v>12</v>
      </c>
      <c r="AX144" s="1" t="s">
        <v>3139</v>
      </c>
      <c r="AY144" s="1" t="s">
        <v>68</v>
      </c>
      <c r="BA144" s="1">
        <v>10</v>
      </c>
      <c r="BB144" s="1" t="s">
        <v>33</v>
      </c>
      <c r="BC144" s="1" t="s">
        <v>3140</v>
      </c>
      <c r="BD144" s="1" t="s">
        <v>3141</v>
      </c>
      <c r="BE144" s="1">
        <v>0</v>
      </c>
    </row>
    <row r="145" spans="1:57" ht="23" customHeight="1">
      <c r="A145" s="1">
        <v>699</v>
      </c>
      <c r="B145" s="1">
        <v>699</v>
      </c>
      <c r="C145" s="1">
        <v>699</v>
      </c>
      <c r="D145" s="4" t="s">
        <v>0</v>
      </c>
      <c r="J145" s="14">
        <v>26235</v>
      </c>
      <c r="K145" s="14"/>
      <c r="L145" s="14"/>
      <c r="M145" s="1">
        <v>8</v>
      </c>
      <c r="N145" s="1">
        <v>40</v>
      </c>
      <c r="O145" s="1">
        <v>10</v>
      </c>
      <c r="P145" s="1">
        <v>6</v>
      </c>
      <c r="Q145" s="1" t="s">
        <v>95</v>
      </c>
      <c r="R145" s="1">
        <v>0</v>
      </c>
      <c r="S145" s="1" t="s">
        <v>62</v>
      </c>
      <c r="U145" s="1" t="s">
        <v>3389</v>
      </c>
      <c r="W145" s="1">
        <v>1</v>
      </c>
      <c r="X145" s="1" t="s">
        <v>73</v>
      </c>
      <c r="Z145" s="1" t="s">
        <v>50</v>
      </c>
      <c r="AC145" s="1" t="s">
        <v>3152</v>
      </c>
      <c r="AD145" s="1">
        <v>5</v>
      </c>
      <c r="AE145" s="1" t="s">
        <v>3153</v>
      </c>
      <c r="AF145" s="1" t="s">
        <v>65</v>
      </c>
      <c r="AI145" s="1" t="s">
        <v>27</v>
      </c>
      <c r="AQ145" s="1" t="s">
        <v>78</v>
      </c>
      <c r="AT145" s="1">
        <v>12</v>
      </c>
      <c r="AU145" s="1">
        <v>6</v>
      </c>
      <c r="AW145" s="1">
        <v>20</v>
      </c>
      <c r="AX145" s="1" t="s">
        <v>3154</v>
      </c>
      <c r="AY145" s="1" t="s">
        <v>68</v>
      </c>
      <c r="BA145" s="1">
        <v>9</v>
      </c>
      <c r="BB145" s="1" t="s">
        <v>3155</v>
      </c>
      <c r="BC145" s="1" t="s">
        <v>3156</v>
      </c>
      <c r="BE145" s="1">
        <v>1</v>
      </c>
    </row>
    <row r="146" spans="1:57" ht="23" customHeight="1">
      <c r="A146" s="1">
        <v>703</v>
      </c>
      <c r="B146" s="1">
        <v>703</v>
      </c>
      <c r="C146" s="1">
        <v>703</v>
      </c>
      <c r="D146" s="4" t="s">
        <v>0</v>
      </c>
      <c r="H146" s="4" t="s">
        <v>4</v>
      </c>
      <c r="J146" s="14">
        <v>33040</v>
      </c>
      <c r="K146" s="14"/>
      <c r="L146" s="14"/>
      <c r="M146" s="1">
        <v>6</v>
      </c>
      <c r="N146" s="1">
        <v>50</v>
      </c>
      <c r="O146" s="1">
        <v>10</v>
      </c>
      <c r="P146" s="1">
        <v>3</v>
      </c>
      <c r="Q146" s="1" t="s">
        <v>214</v>
      </c>
      <c r="R146" s="1">
        <v>1</v>
      </c>
      <c r="W146" s="1">
        <v>0</v>
      </c>
      <c r="AF146" s="1" t="s">
        <v>77</v>
      </c>
      <c r="AI146" s="1" t="s">
        <v>27</v>
      </c>
      <c r="AL146" s="1" t="s">
        <v>30</v>
      </c>
      <c r="AQ146" s="1" t="s">
        <v>78</v>
      </c>
      <c r="AS146" s="1">
        <v>6</v>
      </c>
      <c r="AU146" s="1">
        <v>4</v>
      </c>
      <c r="AW146" s="1">
        <v>100</v>
      </c>
      <c r="AX146" s="1" t="s">
        <v>3169</v>
      </c>
      <c r="AY146" s="1" t="s">
        <v>58</v>
      </c>
      <c r="BA146" s="1">
        <v>8</v>
      </c>
      <c r="BB146" s="1" t="s">
        <v>3170</v>
      </c>
      <c r="BD146" s="1" t="s">
        <v>3171</v>
      </c>
      <c r="BE146" s="1">
        <v>1</v>
      </c>
    </row>
    <row r="147" spans="1:57" ht="23" customHeight="1">
      <c r="A147" s="1">
        <v>708</v>
      </c>
      <c r="B147" s="1">
        <v>708</v>
      </c>
      <c r="C147" s="1">
        <v>708</v>
      </c>
      <c r="H147" s="4" t="s">
        <v>4</v>
      </c>
      <c r="J147" s="14">
        <v>24983</v>
      </c>
      <c r="K147" s="14"/>
      <c r="L147" s="14"/>
      <c r="M147" s="1">
        <v>7</v>
      </c>
      <c r="N147" s="1">
        <v>2</v>
      </c>
      <c r="O147" s="1">
        <v>3</v>
      </c>
      <c r="P147" s="1">
        <v>15</v>
      </c>
      <c r="Q147" s="1" t="s">
        <v>292</v>
      </c>
      <c r="R147" s="1">
        <v>0</v>
      </c>
      <c r="S147" s="1" t="s">
        <v>72</v>
      </c>
      <c r="U147" s="1" t="s">
        <v>3390</v>
      </c>
      <c r="W147" s="1">
        <v>1</v>
      </c>
      <c r="X147" s="1" t="s">
        <v>5</v>
      </c>
      <c r="Z147" s="1" t="s">
        <v>102</v>
      </c>
      <c r="AC147" s="1" t="s">
        <v>3189</v>
      </c>
      <c r="AD147" s="1">
        <v>25</v>
      </c>
      <c r="AE147" s="1" t="s">
        <v>3190</v>
      </c>
      <c r="AF147" s="1" t="s">
        <v>53</v>
      </c>
      <c r="AI147" s="1" t="s">
        <v>27</v>
      </c>
      <c r="AQ147" s="1" t="s">
        <v>78</v>
      </c>
      <c r="AS147" s="1">
        <v>4</v>
      </c>
      <c r="AU147" s="1">
        <v>3</v>
      </c>
      <c r="AW147" s="1">
        <v>6</v>
      </c>
      <c r="AX147" s="1" t="s">
        <v>3191</v>
      </c>
      <c r="AY147" s="1" t="s">
        <v>58</v>
      </c>
      <c r="BA147" s="1">
        <v>8</v>
      </c>
      <c r="BB147" s="1" t="s">
        <v>3192</v>
      </c>
      <c r="BC147" s="1" t="s">
        <v>3193</v>
      </c>
      <c r="BE147" s="1">
        <v>0</v>
      </c>
    </row>
    <row r="148" spans="1:57" ht="23" customHeight="1">
      <c r="A148" s="1">
        <v>709</v>
      </c>
      <c r="B148" s="1">
        <v>709</v>
      </c>
      <c r="C148" s="1">
        <v>709</v>
      </c>
      <c r="D148" s="4" t="s">
        <v>0</v>
      </c>
      <c r="J148" s="14">
        <v>31720</v>
      </c>
      <c r="K148" s="14"/>
      <c r="L148" s="14"/>
      <c r="M148" s="1">
        <v>6</v>
      </c>
      <c r="N148" s="1">
        <v>30</v>
      </c>
      <c r="O148" s="1">
        <v>6</v>
      </c>
      <c r="P148" s="1">
        <v>30</v>
      </c>
      <c r="Q148" s="1" t="s">
        <v>124</v>
      </c>
      <c r="R148" s="1">
        <v>1</v>
      </c>
      <c r="W148" s="1">
        <v>1</v>
      </c>
      <c r="X148" s="1" t="s">
        <v>27</v>
      </c>
      <c r="Z148" s="1" t="s">
        <v>102</v>
      </c>
      <c r="AC148" s="1" t="s">
        <v>3194</v>
      </c>
      <c r="AD148" s="1">
        <v>5</v>
      </c>
      <c r="AE148" s="1" t="s">
        <v>3195</v>
      </c>
      <c r="AF148" s="1" t="s">
        <v>352</v>
      </c>
      <c r="AI148" s="1" t="s">
        <v>27</v>
      </c>
      <c r="AQ148" s="1" t="s">
        <v>78</v>
      </c>
      <c r="AS148" s="1">
        <v>4</v>
      </c>
      <c r="AU148" s="1">
        <v>4</v>
      </c>
      <c r="AW148" s="1">
        <v>20</v>
      </c>
      <c r="AX148" s="1" t="s">
        <v>3196</v>
      </c>
      <c r="AY148" s="1" t="s">
        <v>58</v>
      </c>
      <c r="BA148" s="1">
        <v>9</v>
      </c>
      <c r="BB148" s="1" t="s">
        <v>3197</v>
      </c>
      <c r="BC148" s="1" t="s">
        <v>3198</v>
      </c>
      <c r="BD148" s="1" t="s">
        <v>3199</v>
      </c>
      <c r="BE148" s="1">
        <v>1</v>
      </c>
    </row>
    <row r="149" spans="1:57" ht="23" customHeight="1">
      <c r="A149" s="1">
        <v>710</v>
      </c>
      <c r="B149" s="1">
        <v>710</v>
      </c>
      <c r="C149" s="1">
        <v>710</v>
      </c>
      <c r="D149" s="4" t="s">
        <v>0</v>
      </c>
      <c r="J149" s="14">
        <v>31861</v>
      </c>
      <c r="K149" s="14"/>
      <c r="L149" s="14"/>
      <c r="M149" s="1">
        <v>7</v>
      </c>
      <c r="N149" s="1">
        <v>0</v>
      </c>
      <c r="O149" s="1">
        <v>14</v>
      </c>
      <c r="P149" s="1">
        <v>1</v>
      </c>
      <c r="Q149" s="1" t="s">
        <v>214</v>
      </c>
      <c r="R149" s="1">
        <v>0</v>
      </c>
      <c r="T149" s="1" t="s">
        <v>3200</v>
      </c>
      <c r="U149" s="1" t="s">
        <v>3388</v>
      </c>
      <c r="W149" s="1">
        <v>0</v>
      </c>
      <c r="AF149" s="1" t="s">
        <v>77</v>
      </c>
      <c r="AI149" s="1" t="s">
        <v>27</v>
      </c>
      <c r="AQ149" s="1" t="s">
        <v>66</v>
      </c>
      <c r="AS149" s="1">
        <v>6</v>
      </c>
      <c r="AU149" s="1">
        <v>6</v>
      </c>
      <c r="AW149" s="1">
        <v>8</v>
      </c>
      <c r="AX149" s="1" t="s">
        <v>3201</v>
      </c>
      <c r="AY149" s="1" t="s">
        <v>68</v>
      </c>
      <c r="BA149" s="1">
        <v>5</v>
      </c>
      <c r="BB149" s="1" t="s">
        <v>3202</v>
      </c>
      <c r="BD149" s="1" t="s">
        <v>3203</v>
      </c>
    </row>
    <row r="150" spans="1:57" ht="23" customHeight="1">
      <c r="A150" s="1">
        <v>714</v>
      </c>
      <c r="B150" s="1">
        <v>714</v>
      </c>
      <c r="C150" s="1">
        <v>714</v>
      </c>
      <c r="E150" s="4" t="s">
        <v>1</v>
      </c>
      <c r="J150" s="14">
        <v>31082</v>
      </c>
      <c r="K150" s="14"/>
      <c r="L150" s="14"/>
      <c r="M150" s="1">
        <v>8</v>
      </c>
      <c r="N150" s="1">
        <v>80</v>
      </c>
      <c r="O150" s="1">
        <v>9</v>
      </c>
      <c r="P150" s="1">
        <v>2</v>
      </c>
      <c r="Q150" s="1" t="s">
        <v>71</v>
      </c>
      <c r="R150" s="1">
        <v>1</v>
      </c>
      <c r="W150" s="1">
        <v>1</v>
      </c>
      <c r="X150" s="1" t="s">
        <v>5</v>
      </c>
      <c r="Z150" s="1" t="s">
        <v>74</v>
      </c>
      <c r="AB150" s="1" t="s">
        <v>636</v>
      </c>
      <c r="AD150" s="1">
        <v>10</v>
      </c>
      <c r="AE150" s="1" t="s">
        <v>3214</v>
      </c>
      <c r="AF150" s="1" t="s">
        <v>77</v>
      </c>
      <c r="AI150" s="1" t="s">
        <v>27</v>
      </c>
      <c r="AQ150" s="1" t="s">
        <v>66</v>
      </c>
      <c r="AT150" s="1">
        <v>13</v>
      </c>
      <c r="AV150" s="1">
        <v>10</v>
      </c>
      <c r="AW150" s="1">
        <v>30</v>
      </c>
      <c r="AX150" s="1" t="s">
        <v>3215</v>
      </c>
      <c r="AZ150" s="1" t="s">
        <v>3216</v>
      </c>
      <c r="BA150" s="1">
        <v>7</v>
      </c>
      <c r="BB150" s="1" t="s">
        <v>3217</v>
      </c>
      <c r="BC150" s="1" t="s">
        <v>596</v>
      </c>
      <c r="BD150" s="1" t="s">
        <v>596</v>
      </c>
      <c r="BE150" s="1">
        <v>1</v>
      </c>
    </row>
    <row r="151" spans="1:57" ht="23" customHeight="1">
      <c r="A151" s="1">
        <v>730</v>
      </c>
      <c r="B151" s="1">
        <v>730</v>
      </c>
      <c r="C151" s="1">
        <v>730</v>
      </c>
      <c r="E151" s="4" t="s">
        <v>1</v>
      </c>
      <c r="J151" s="14">
        <v>34285</v>
      </c>
      <c r="K151" s="14"/>
      <c r="L151" s="14"/>
      <c r="M151" s="1">
        <v>6</v>
      </c>
      <c r="N151" s="1">
        <v>50</v>
      </c>
      <c r="O151" s="1">
        <v>10</v>
      </c>
      <c r="P151" s="1">
        <v>1</v>
      </c>
      <c r="Q151" s="1" t="s">
        <v>178</v>
      </c>
      <c r="R151" s="1">
        <v>1</v>
      </c>
      <c r="S151" s="1" t="s">
        <v>72</v>
      </c>
      <c r="U151" s="1" t="s">
        <v>3390</v>
      </c>
      <c r="W151" s="1">
        <v>1</v>
      </c>
      <c r="X151" s="1" t="s">
        <v>202</v>
      </c>
      <c r="Z151" s="1" t="s">
        <v>74</v>
      </c>
      <c r="AB151" s="1" t="s">
        <v>103</v>
      </c>
      <c r="AD151" s="1">
        <v>2</v>
      </c>
      <c r="AE151" s="1" t="s">
        <v>855</v>
      </c>
      <c r="AF151" s="1" t="s">
        <v>53</v>
      </c>
      <c r="AI151" s="1" t="s">
        <v>27</v>
      </c>
      <c r="AQ151" s="1" t="s">
        <v>78</v>
      </c>
      <c r="AS151" s="1">
        <v>5</v>
      </c>
      <c r="AU151" s="1">
        <v>4</v>
      </c>
      <c r="AW151" s="1">
        <v>4</v>
      </c>
      <c r="AX151" s="1" t="s">
        <v>3277</v>
      </c>
      <c r="AY151" s="1" t="s">
        <v>68</v>
      </c>
      <c r="BA151" s="1">
        <v>8</v>
      </c>
      <c r="BB151" s="1" t="s">
        <v>3278</v>
      </c>
    </row>
    <row r="152" spans="1:57" ht="23" customHeight="1">
      <c r="A152" s="1">
        <v>733</v>
      </c>
      <c r="B152" s="1">
        <v>733</v>
      </c>
      <c r="C152" s="1">
        <v>733</v>
      </c>
      <c r="D152" s="4" t="s">
        <v>0</v>
      </c>
      <c r="J152" s="14">
        <v>29049</v>
      </c>
      <c r="K152" s="14"/>
      <c r="L152" s="14"/>
      <c r="M152" s="1">
        <v>6</v>
      </c>
      <c r="N152" s="1">
        <v>20</v>
      </c>
      <c r="O152" s="1">
        <v>13</v>
      </c>
      <c r="P152" s="1">
        <v>2</v>
      </c>
      <c r="Q152" s="1" t="s">
        <v>71</v>
      </c>
      <c r="R152" s="1">
        <v>0</v>
      </c>
      <c r="S152" s="1" t="s">
        <v>91</v>
      </c>
      <c r="U152" s="1" t="s">
        <v>3391</v>
      </c>
      <c r="W152" s="1">
        <v>1</v>
      </c>
      <c r="X152" s="1" t="s">
        <v>202</v>
      </c>
      <c r="Z152" s="1" t="s">
        <v>74</v>
      </c>
      <c r="AB152" s="1" t="s">
        <v>85</v>
      </c>
      <c r="AD152" s="1">
        <v>2</v>
      </c>
      <c r="AE152" s="1" t="s">
        <v>3291</v>
      </c>
      <c r="AF152" s="1" t="s">
        <v>77</v>
      </c>
      <c r="AI152" s="1" t="s">
        <v>27</v>
      </c>
      <c r="AQ152" s="1" t="s">
        <v>66</v>
      </c>
      <c r="AS152" s="1">
        <v>6</v>
      </c>
      <c r="AU152" s="1">
        <v>6</v>
      </c>
      <c r="AW152" s="1">
        <v>25</v>
      </c>
      <c r="AX152" s="1" t="s">
        <v>3292</v>
      </c>
      <c r="AY152" s="1" t="s">
        <v>68</v>
      </c>
      <c r="BA152" s="1">
        <v>8</v>
      </c>
      <c r="BB152" s="1" t="s">
        <v>3293</v>
      </c>
      <c r="BE152" s="1">
        <v>1</v>
      </c>
    </row>
    <row r="153" spans="1:57" ht="23" customHeight="1">
      <c r="A153" s="1">
        <v>734</v>
      </c>
      <c r="B153" s="1">
        <v>734</v>
      </c>
      <c r="C153" s="1">
        <v>734</v>
      </c>
      <c r="D153" s="4" t="s">
        <v>0</v>
      </c>
      <c r="J153" s="14">
        <v>29668</v>
      </c>
      <c r="K153" s="14"/>
      <c r="L153" s="14"/>
      <c r="M153" s="1">
        <v>65</v>
      </c>
      <c r="N153" s="1">
        <v>40</v>
      </c>
      <c r="O153" s="1">
        <v>12</v>
      </c>
      <c r="P153" s="1">
        <v>3</v>
      </c>
      <c r="Q153" s="1" t="s">
        <v>90</v>
      </c>
      <c r="R153" s="1">
        <v>0</v>
      </c>
      <c r="S153" s="1" t="s">
        <v>62</v>
      </c>
      <c r="U153" s="1" t="s">
        <v>3388</v>
      </c>
      <c r="W153" s="1">
        <v>1</v>
      </c>
      <c r="X153" s="1" t="s">
        <v>396</v>
      </c>
      <c r="Z153" s="1" t="s">
        <v>74</v>
      </c>
      <c r="AB153" s="1" t="s">
        <v>482</v>
      </c>
      <c r="AD153" s="1">
        <v>14</v>
      </c>
      <c r="AE153" s="1" t="s">
        <v>3294</v>
      </c>
      <c r="AF153" s="1" t="s">
        <v>65</v>
      </c>
      <c r="AI153" s="1" t="s">
        <v>27</v>
      </c>
      <c r="AQ153" s="1" t="s">
        <v>54</v>
      </c>
      <c r="AS153" s="1">
        <v>3</v>
      </c>
      <c r="AV153" s="1">
        <v>20</v>
      </c>
      <c r="AW153" s="1">
        <v>30</v>
      </c>
      <c r="AX153" s="1" t="s">
        <v>3295</v>
      </c>
      <c r="AY153" s="1" t="s">
        <v>68</v>
      </c>
      <c r="BA153" s="1">
        <v>10</v>
      </c>
      <c r="BB153" s="1" t="s">
        <v>3296</v>
      </c>
      <c r="BC153" s="1" t="s">
        <v>3297</v>
      </c>
      <c r="BE153" s="1">
        <v>1</v>
      </c>
    </row>
    <row r="154" spans="1:57" ht="23" customHeight="1">
      <c r="A154" s="1">
        <v>743</v>
      </c>
      <c r="B154" s="1">
        <v>743</v>
      </c>
      <c r="C154" s="1">
        <v>743</v>
      </c>
      <c r="E154" s="4" t="s">
        <v>1</v>
      </c>
      <c r="H154" s="4" t="s">
        <v>4</v>
      </c>
      <c r="M154" s="1">
        <v>8</v>
      </c>
      <c r="N154" s="1">
        <v>30</v>
      </c>
      <c r="O154" s="1">
        <v>6</v>
      </c>
      <c r="P154" s="1">
        <v>5</v>
      </c>
      <c r="Q154" s="1" t="s">
        <v>124</v>
      </c>
      <c r="R154" s="1">
        <v>0</v>
      </c>
      <c r="S154" s="1" t="s">
        <v>125</v>
      </c>
      <c r="U154" s="1" t="s">
        <v>3389</v>
      </c>
      <c r="W154" s="1">
        <v>1</v>
      </c>
      <c r="X154" s="1" t="s">
        <v>508</v>
      </c>
      <c r="Z154" s="1" t="s">
        <v>50</v>
      </c>
      <c r="AC154" s="1" t="s">
        <v>886</v>
      </c>
      <c r="AD154" s="1">
        <v>9</v>
      </c>
      <c r="AF154" s="1" t="s">
        <v>77</v>
      </c>
      <c r="AI154" s="1" t="s">
        <v>27</v>
      </c>
      <c r="AQ154" s="1" t="s">
        <v>151</v>
      </c>
      <c r="AS154" s="1">
        <v>5</v>
      </c>
      <c r="AU154" s="1">
        <v>1</v>
      </c>
      <c r="AW154" s="1">
        <v>8</v>
      </c>
      <c r="AX154" s="1" t="s">
        <v>3334</v>
      </c>
      <c r="AZ154" s="1" t="s">
        <v>3335</v>
      </c>
      <c r="BA154" s="1">
        <v>8</v>
      </c>
      <c r="BB154" s="1" t="s">
        <v>3336</v>
      </c>
      <c r="BC154" s="1" t="s">
        <v>3337</v>
      </c>
      <c r="BE154" s="1">
        <v>0</v>
      </c>
    </row>
    <row r="155" spans="1:57" ht="23" customHeight="1">
      <c r="A155" s="1">
        <v>744</v>
      </c>
      <c r="B155" s="1">
        <v>744</v>
      </c>
      <c r="C155" s="1">
        <v>744</v>
      </c>
      <c r="D155" s="4" t="s">
        <v>0</v>
      </c>
      <c r="H155" s="4" t="s">
        <v>4</v>
      </c>
      <c r="J155" s="14">
        <v>29339</v>
      </c>
      <c r="K155" s="14"/>
      <c r="L155" s="14"/>
      <c r="M155" s="1">
        <v>8</v>
      </c>
      <c r="N155" s="1">
        <v>45</v>
      </c>
      <c r="O155" s="1">
        <v>5</v>
      </c>
      <c r="P155" s="1">
        <v>6</v>
      </c>
      <c r="Q155" s="1" t="s">
        <v>178</v>
      </c>
      <c r="R155" s="1">
        <v>1</v>
      </c>
      <c r="W155" s="1">
        <v>1</v>
      </c>
      <c r="X155" s="1" t="s">
        <v>508</v>
      </c>
      <c r="Z155" s="1" t="s">
        <v>102</v>
      </c>
      <c r="AB155" s="1" t="s">
        <v>294</v>
      </c>
      <c r="AD155" s="1">
        <v>10</v>
      </c>
      <c r="AF155" s="1" t="s">
        <v>77</v>
      </c>
      <c r="AI155" s="1" t="s">
        <v>27</v>
      </c>
      <c r="AQ155" s="1" t="s">
        <v>78</v>
      </c>
      <c r="AS155" s="1">
        <v>3</v>
      </c>
      <c r="AU155" s="1">
        <v>4</v>
      </c>
      <c r="AW155" s="1">
        <v>8</v>
      </c>
      <c r="AX155" s="1" t="s">
        <v>3338</v>
      </c>
      <c r="AY155" s="1" t="s">
        <v>68</v>
      </c>
      <c r="BA155" s="1">
        <v>10</v>
      </c>
      <c r="BB155" s="2" t="s">
        <v>3339</v>
      </c>
      <c r="BC155" s="1" t="s">
        <v>3340</v>
      </c>
      <c r="BD155" s="1" t="s">
        <v>3341</v>
      </c>
      <c r="BE155" s="1">
        <v>1</v>
      </c>
    </row>
    <row r="156" spans="1:57" ht="23" customHeight="1">
      <c r="A156" s="1">
        <v>747</v>
      </c>
      <c r="B156" s="1">
        <v>747</v>
      </c>
      <c r="C156" s="1">
        <v>747</v>
      </c>
      <c r="E156" s="4" t="s">
        <v>1</v>
      </c>
      <c r="J156" s="14">
        <v>34109</v>
      </c>
      <c r="K156" s="14"/>
      <c r="L156" s="14"/>
      <c r="M156" s="1">
        <v>7</v>
      </c>
      <c r="N156" s="1">
        <v>30</v>
      </c>
      <c r="O156" s="1">
        <v>12</v>
      </c>
      <c r="P156" s="1">
        <v>0</v>
      </c>
      <c r="Q156" s="1" t="s">
        <v>112</v>
      </c>
      <c r="R156" s="1">
        <v>0</v>
      </c>
      <c r="S156" s="1" t="s">
        <v>91</v>
      </c>
      <c r="U156" s="1" t="s">
        <v>3390</v>
      </c>
      <c r="W156" s="1">
        <v>0</v>
      </c>
      <c r="AF156" s="1" t="s">
        <v>53</v>
      </c>
      <c r="AI156" s="1" t="s">
        <v>27</v>
      </c>
      <c r="AQ156" s="1" t="s">
        <v>151</v>
      </c>
      <c r="AS156" s="1">
        <v>5</v>
      </c>
      <c r="AU156" s="1">
        <v>5</v>
      </c>
      <c r="AW156" s="1">
        <v>16</v>
      </c>
      <c r="AX156" s="2" t="s">
        <v>3349</v>
      </c>
      <c r="AZ156" s="1" t="s">
        <v>3350</v>
      </c>
      <c r="BA156" s="1">
        <v>9</v>
      </c>
      <c r="BB156" s="1" t="s">
        <v>33</v>
      </c>
      <c r="BC156" s="1" t="s">
        <v>3351</v>
      </c>
      <c r="BD156" s="1" t="s">
        <v>3352</v>
      </c>
      <c r="BE156" s="1">
        <v>1</v>
      </c>
    </row>
    <row r="157" spans="1:57" ht="23" customHeight="1">
      <c r="A157" s="1">
        <v>748</v>
      </c>
      <c r="B157" s="1">
        <v>748</v>
      </c>
      <c r="C157" s="1">
        <v>748</v>
      </c>
      <c r="E157" s="4" t="s">
        <v>1</v>
      </c>
      <c r="F157" s="4" t="s">
        <v>2</v>
      </c>
      <c r="J157" s="14">
        <v>34114</v>
      </c>
      <c r="K157" s="14"/>
      <c r="L157" s="14"/>
      <c r="M157" s="1">
        <v>7</v>
      </c>
      <c r="N157" s="1">
        <v>40</v>
      </c>
      <c r="O157" s="1">
        <v>10</v>
      </c>
      <c r="P157" s="1">
        <v>4</v>
      </c>
      <c r="Q157" s="1" t="s">
        <v>47</v>
      </c>
      <c r="R157" s="1">
        <v>1</v>
      </c>
      <c r="W157" s="1">
        <v>1</v>
      </c>
      <c r="X157" s="1" t="s">
        <v>401</v>
      </c>
      <c r="Z157" s="1" t="s">
        <v>50</v>
      </c>
      <c r="AB157" s="1" t="s">
        <v>85</v>
      </c>
      <c r="AD157" s="1">
        <v>1</v>
      </c>
      <c r="AE157" s="1" t="s">
        <v>3353</v>
      </c>
      <c r="AF157" s="1" t="s">
        <v>53</v>
      </c>
      <c r="AI157" s="1" t="s">
        <v>27</v>
      </c>
      <c r="AQ157" s="1" t="s">
        <v>66</v>
      </c>
      <c r="AS157" s="1">
        <v>6</v>
      </c>
      <c r="AV157" s="1">
        <v>10</v>
      </c>
      <c r="AW157" s="1">
        <v>30</v>
      </c>
      <c r="AX157" s="1" t="s">
        <v>3354</v>
      </c>
      <c r="AY157" s="1" t="s">
        <v>68</v>
      </c>
      <c r="BA157" s="1">
        <v>8</v>
      </c>
      <c r="BB157" s="1" t="s">
        <v>3355</v>
      </c>
      <c r="BC157" s="1" t="s">
        <v>3356</v>
      </c>
      <c r="BD157" s="1" t="s">
        <v>3357</v>
      </c>
      <c r="BE157" s="1">
        <v>0</v>
      </c>
    </row>
    <row r="158" spans="1:57" ht="23" customHeight="1">
      <c r="A158" s="1">
        <v>752</v>
      </c>
      <c r="B158" s="1">
        <v>752</v>
      </c>
      <c r="C158" s="1">
        <v>752</v>
      </c>
      <c r="D158" s="4" t="s">
        <v>0</v>
      </c>
      <c r="J158" s="14">
        <v>31258</v>
      </c>
      <c r="K158" s="14"/>
      <c r="L158" s="14"/>
      <c r="M158" s="1">
        <v>6</v>
      </c>
      <c r="N158" s="1">
        <v>25</v>
      </c>
      <c r="O158" s="1">
        <v>14</v>
      </c>
      <c r="P158" s="1">
        <v>1</v>
      </c>
      <c r="Q158" s="1" t="s">
        <v>71</v>
      </c>
      <c r="R158" s="1">
        <v>1</v>
      </c>
      <c r="W158" s="1">
        <v>1</v>
      </c>
      <c r="X158" s="1" t="s">
        <v>27</v>
      </c>
      <c r="Z158" s="1" t="s">
        <v>74</v>
      </c>
      <c r="AB158" s="1" t="s">
        <v>209</v>
      </c>
      <c r="AD158" s="1">
        <v>1</v>
      </c>
      <c r="AE158" s="1" t="s">
        <v>3370</v>
      </c>
      <c r="AF158" s="1" t="s">
        <v>352</v>
      </c>
      <c r="AI158" s="1" t="s">
        <v>27</v>
      </c>
      <c r="AQ158" s="1" t="s">
        <v>78</v>
      </c>
      <c r="AS158" s="1">
        <v>6</v>
      </c>
      <c r="AU158" s="1">
        <v>5</v>
      </c>
      <c r="AW158" s="1">
        <v>40</v>
      </c>
      <c r="AX158" s="1" t="s">
        <v>3371</v>
      </c>
      <c r="AY158" s="1" t="s">
        <v>68</v>
      </c>
      <c r="BA158" s="1">
        <v>8</v>
      </c>
      <c r="BB158" s="1" t="s">
        <v>3372</v>
      </c>
      <c r="BC158" s="1" t="s">
        <v>3373</v>
      </c>
      <c r="BD158" s="1" t="s">
        <v>3374</v>
      </c>
      <c r="BE158" s="1">
        <v>1</v>
      </c>
    </row>
    <row r="159" spans="1:57" ht="23" customHeight="1">
      <c r="A159" s="1">
        <v>1</v>
      </c>
      <c r="B159" s="1">
        <v>1</v>
      </c>
      <c r="C159" s="1">
        <v>1</v>
      </c>
      <c r="J159" s="14">
        <v>29466</v>
      </c>
      <c r="K159" s="14"/>
      <c r="L159" s="14"/>
      <c r="Q159" s="1" t="s">
        <v>61</v>
      </c>
      <c r="R159" s="1">
        <v>1</v>
      </c>
      <c r="S159" s="1" t="s">
        <v>62</v>
      </c>
      <c r="U159" s="1" t="s">
        <v>3389</v>
      </c>
      <c r="W159" s="1">
        <v>1</v>
      </c>
      <c r="X159" s="1" t="s">
        <v>63</v>
      </c>
      <c r="Z159" s="1" t="s">
        <v>50</v>
      </c>
      <c r="AB159" s="1" t="s">
        <v>51</v>
      </c>
      <c r="AE159" s="1" t="s">
        <v>64</v>
      </c>
      <c r="AF159" s="1" t="s">
        <v>65</v>
      </c>
      <c r="AJ159" s="1" t="s">
        <v>28</v>
      </c>
      <c r="AK159" s="1" t="s">
        <v>29</v>
      </c>
      <c r="AQ159" s="1" t="s">
        <v>66</v>
      </c>
      <c r="AS159" s="1" t="s">
        <v>55</v>
      </c>
      <c r="AU159" s="1" t="s">
        <v>55</v>
      </c>
      <c r="AX159" s="1" t="s">
        <v>67</v>
      </c>
      <c r="AY159" s="1" t="s">
        <v>68</v>
      </c>
      <c r="BA159" s="1">
        <v>10</v>
      </c>
      <c r="BB159" s="1" t="s">
        <v>69</v>
      </c>
      <c r="BD159" s="1" t="s">
        <v>70</v>
      </c>
    </row>
    <row r="160" spans="1:57" ht="23" customHeight="1">
      <c r="A160" s="1">
        <v>4</v>
      </c>
      <c r="B160" s="1">
        <v>4</v>
      </c>
      <c r="C160" s="1">
        <v>4</v>
      </c>
      <c r="D160" s="4" t="s">
        <v>0</v>
      </c>
      <c r="J160" s="14">
        <v>34359</v>
      </c>
      <c r="K160" s="14"/>
      <c r="L160" s="14"/>
      <c r="M160" s="1">
        <v>8</v>
      </c>
      <c r="N160" s="1">
        <v>65</v>
      </c>
      <c r="O160" s="5">
        <v>610</v>
      </c>
      <c r="P160" s="1">
        <v>45</v>
      </c>
      <c r="Q160" s="1" t="s">
        <v>90</v>
      </c>
      <c r="R160" s="1">
        <v>0</v>
      </c>
      <c r="S160" s="1" t="s">
        <v>91</v>
      </c>
      <c r="U160" s="1" t="s">
        <v>3390</v>
      </c>
      <c r="W160" s="1">
        <v>1</v>
      </c>
      <c r="X160" s="1" t="s">
        <v>28</v>
      </c>
      <c r="Z160" s="1" t="s">
        <v>74</v>
      </c>
      <c r="AB160" s="1" t="s">
        <v>85</v>
      </c>
      <c r="AD160" s="1">
        <v>0</v>
      </c>
      <c r="AE160" s="1" t="s">
        <v>92</v>
      </c>
      <c r="AF160" s="1" t="s">
        <v>53</v>
      </c>
      <c r="AJ160" s="1" t="s">
        <v>28</v>
      </c>
      <c r="AQ160" s="1" t="s">
        <v>66</v>
      </c>
      <c r="AS160" s="1">
        <v>2</v>
      </c>
      <c r="AU160" s="1">
        <v>1</v>
      </c>
      <c r="AW160" s="1">
        <v>1</v>
      </c>
      <c r="AX160" s="1" t="s">
        <v>33</v>
      </c>
      <c r="AY160" s="1" t="s">
        <v>68</v>
      </c>
      <c r="BA160" s="1">
        <v>5</v>
      </c>
      <c r="BB160" s="1" t="s">
        <v>93</v>
      </c>
      <c r="BC160" s="2" t="s">
        <v>94</v>
      </c>
    </row>
    <row r="161" spans="1:57" ht="23" customHeight="1">
      <c r="A161" s="1">
        <v>16</v>
      </c>
      <c r="B161" s="1">
        <v>16</v>
      </c>
      <c r="C161" s="1">
        <v>16</v>
      </c>
      <c r="D161" s="4" t="s">
        <v>0</v>
      </c>
      <c r="E161" s="4" t="s">
        <v>1</v>
      </c>
      <c r="G161" s="4" t="s">
        <v>3</v>
      </c>
      <c r="H161" s="4" t="s">
        <v>4</v>
      </c>
      <c r="J161" s="14">
        <v>34746</v>
      </c>
      <c r="K161" s="14"/>
      <c r="L161" s="14"/>
      <c r="M161" s="1">
        <v>8</v>
      </c>
      <c r="N161" s="1">
        <v>120</v>
      </c>
      <c r="O161" s="1">
        <v>12</v>
      </c>
      <c r="P161" s="1">
        <v>12</v>
      </c>
      <c r="Q161" s="1" t="s">
        <v>61</v>
      </c>
      <c r="R161" s="1">
        <v>1</v>
      </c>
      <c r="S161" s="1" t="s">
        <v>48</v>
      </c>
      <c r="U161" s="1" t="s">
        <v>3388</v>
      </c>
      <c r="W161" s="1">
        <v>1</v>
      </c>
      <c r="X161" s="1" t="s">
        <v>159</v>
      </c>
      <c r="AA161" s="1" t="s">
        <v>160</v>
      </c>
      <c r="AB161" s="1" t="s">
        <v>85</v>
      </c>
      <c r="AD161" s="1">
        <v>4</v>
      </c>
      <c r="AE161" s="1" t="s">
        <v>161</v>
      </c>
      <c r="AF161" s="1" t="s">
        <v>150</v>
      </c>
      <c r="AJ161" s="1" t="s">
        <v>28</v>
      </c>
      <c r="AQ161" s="1" t="s">
        <v>78</v>
      </c>
      <c r="AS161" s="1">
        <v>6</v>
      </c>
      <c r="AU161" s="1">
        <v>4</v>
      </c>
      <c r="AW161" s="1">
        <v>120</v>
      </c>
      <c r="AX161" s="1" t="s">
        <v>162</v>
      </c>
      <c r="AZ161" s="1" t="s">
        <v>163</v>
      </c>
      <c r="BA161" s="1">
        <v>8</v>
      </c>
      <c r="BB161" s="1" t="s">
        <v>164</v>
      </c>
      <c r="BC161" s="2"/>
      <c r="BD161" s="2"/>
      <c r="BE161" s="2"/>
    </row>
    <row r="162" spans="1:57" ht="23" customHeight="1">
      <c r="A162" s="1">
        <v>22</v>
      </c>
      <c r="B162" s="1">
        <v>22</v>
      </c>
      <c r="C162" s="1">
        <v>22</v>
      </c>
      <c r="H162" s="4" t="s">
        <v>4</v>
      </c>
      <c r="J162" s="14">
        <v>29194</v>
      </c>
      <c r="K162" s="14"/>
      <c r="L162" s="14"/>
      <c r="M162" s="1">
        <v>7</v>
      </c>
      <c r="N162" s="1">
        <v>180</v>
      </c>
      <c r="O162" s="1">
        <v>12</v>
      </c>
      <c r="P162" s="1">
        <v>6</v>
      </c>
      <c r="Q162" s="1" t="s">
        <v>112</v>
      </c>
      <c r="R162" s="1">
        <v>0</v>
      </c>
      <c r="T162" s="1" t="s">
        <v>33</v>
      </c>
      <c r="U162" s="1" t="s">
        <v>3388</v>
      </c>
      <c r="W162" s="1">
        <v>1</v>
      </c>
      <c r="X162" s="1" t="s">
        <v>63</v>
      </c>
      <c r="Z162" s="1" t="s">
        <v>102</v>
      </c>
      <c r="AB162" s="1" t="s">
        <v>51</v>
      </c>
      <c r="AD162" s="1">
        <v>8</v>
      </c>
      <c r="AE162" s="1" t="s">
        <v>192</v>
      </c>
      <c r="AF162" s="1" t="s">
        <v>77</v>
      </c>
      <c r="AJ162" s="1" t="s">
        <v>28</v>
      </c>
      <c r="AQ162" s="1" t="s">
        <v>78</v>
      </c>
      <c r="AS162" s="1">
        <v>2</v>
      </c>
      <c r="AU162" s="1">
        <v>4</v>
      </c>
      <c r="AW162" s="1">
        <v>4</v>
      </c>
      <c r="AX162" s="2" t="s">
        <v>193</v>
      </c>
      <c r="AY162" s="1" t="s">
        <v>181</v>
      </c>
      <c r="BA162" s="1">
        <v>9</v>
      </c>
      <c r="BB162" s="1" t="s">
        <v>194</v>
      </c>
      <c r="BC162" s="2"/>
      <c r="BD162" s="2"/>
      <c r="BE162" s="2"/>
    </row>
    <row r="163" spans="1:57" ht="23" customHeight="1">
      <c r="A163" s="1">
        <v>27</v>
      </c>
      <c r="B163" s="1">
        <v>27</v>
      </c>
      <c r="C163" s="1">
        <v>27</v>
      </c>
      <c r="D163" s="4" t="s">
        <v>0</v>
      </c>
      <c r="J163" s="14">
        <v>31486</v>
      </c>
      <c r="K163" s="14"/>
      <c r="L163" s="14"/>
      <c r="M163" s="1">
        <v>7</v>
      </c>
      <c r="N163" s="1">
        <v>30</v>
      </c>
      <c r="O163" s="1">
        <v>10</v>
      </c>
      <c r="P163" s="1">
        <v>2</v>
      </c>
      <c r="Q163" s="1" t="s">
        <v>214</v>
      </c>
      <c r="R163" s="1">
        <v>1</v>
      </c>
      <c r="S163" s="1" t="s">
        <v>62</v>
      </c>
      <c r="U163" s="1" t="s">
        <v>3388</v>
      </c>
      <c r="W163" s="1">
        <v>1</v>
      </c>
      <c r="X163" s="1" t="s">
        <v>137</v>
      </c>
      <c r="Z163" s="1" t="s">
        <v>74</v>
      </c>
      <c r="AB163" s="1" t="s">
        <v>145</v>
      </c>
      <c r="AD163" s="1">
        <v>8</v>
      </c>
      <c r="AE163" s="1" t="s">
        <v>215</v>
      </c>
      <c r="AF163" s="1" t="s">
        <v>77</v>
      </c>
      <c r="AJ163" s="1" t="s">
        <v>28</v>
      </c>
      <c r="AQ163" s="1" t="s">
        <v>66</v>
      </c>
      <c r="AS163" s="1">
        <v>6</v>
      </c>
      <c r="AU163" s="1">
        <v>5</v>
      </c>
      <c r="AW163" s="1">
        <v>500</v>
      </c>
      <c r="AX163" s="1" t="s">
        <v>216</v>
      </c>
      <c r="AY163" s="1" t="s">
        <v>68</v>
      </c>
      <c r="BA163" s="1">
        <v>7</v>
      </c>
      <c r="BB163" s="1" t="s">
        <v>217</v>
      </c>
      <c r="BC163" s="1" t="s">
        <v>218</v>
      </c>
      <c r="BD163" s="1" t="s">
        <v>219</v>
      </c>
    </row>
    <row r="164" spans="1:57" ht="23" customHeight="1">
      <c r="A164" s="1">
        <v>31</v>
      </c>
      <c r="B164" s="1">
        <v>31</v>
      </c>
      <c r="C164" s="1">
        <v>31</v>
      </c>
      <c r="D164" s="4" t="s">
        <v>0</v>
      </c>
      <c r="E164" s="4" t="s">
        <v>1</v>
      </c>
      <c r="H164" s="4" t="s">
        <v>4</v>
      </c>
      <c r="J164" s="14">
        <v>29344</v>
      </c>
      <c r="K164" s="14"/>
      <c r="L164" s="14"/>
      <c r="M164" s="1">
        <v>8</v>
      </c>
      <c r="N164" s="1">
        <v>0</v>
      </c>
      <c r="O164" s="1">
        <v>10</v>
      </c>
      <c r="P164" s="1">
        <v>20</v>
      </c>
      <c r="Q164" s="1" t="s">
        <v>47</v>
      </c>
      <c r="R164" s="1">
        <v>1</v>
      </c>
      <c r="S164" s="1" t="s">
        <v>48</v>
      </c>
      <c r="U164" s="1" t="s">
        <v>3391</v>
      </c>
      <c r="W164" s="1">
        <v>1</v>
      </c>
      <c r="X164" s="1" t="s">
        <v>202</v>
      </c>
      <c r="Z164" s="1" t="s">
        <v>84</v>
      </c>
      <c r="AB164" s="1" t="s">
        <v>85</v>
      </c>
      <c r="AD164" s="1">
        <v>10</v>
      </c>
      <c r="AE164" s="1" t="s">
        <v>232</v>
      </c>
      <c r="AF164" s="1" t="s">
        <v>77</v>
      </c>
      <c r="AJ164" s="1" t="s">
        <v>28</v>
      </c>
      <c r="AK164" s="1" t="s">
        <v>29</v>
      </c>
      <c r="AQ164" s="1" t="s">
        <v>54</v>
      </c>
      <c r="AT164" s="15">
        <v>44124</v>
      </c>
      <c r="AV164" s="15">
        <v>44124</v>
      </c>
      <c r="AW164" s="1">
        <v>20</v>
      </c>
      <c r="AX164" s="1" t="s">
        <v>233</v>
      </c>
      <c r="AY164" s="1" t="s">
        <v>68</v>
      </c>
      <c r="BA164" s="1">
        <v>8</v>
      </c>
      <c r="BB164" s="1" t="s">
        <v>234</v>
      </c>
      <c r="BC164" s="1" t="s">
        <v>235</v>
      </c>
    </row>
    <row r="165" spans="1:57" ht="23" customHeight="1">
      <c r="A165" s="1">
        <v>33</v>
      </c>
      <c r="B165" s="1">
        <v>33</v>
      </c>
      <c r="C165" s="1">
        <v>33</v>
      </c>
      <c r="E165" s="4" t="s">
        <v>1</v>
      </c>
      <c r="F165" s="4" t="s">
        <v>2</v>
      </c>
      <c r="H165" s="4" t="s">
        <v>4</v>
      </c>
      <c r="J165" s="14">
        <v>35136</v>
      </c>
      <c r="K165" s="14"/>
      <c r="L165" s="14"/>
      <c r="M165" s="1">
        <v>6</v>
      </c>
      <c r="N165" s="1">
        <v>120</v>
      </c>
      <c r="O165" s="1">
        <v>16</v>
      </c>
      <c r="P165" s="1">
        <v>2</v>
      </c>
      <c r="Q165" s="1" t="s">
        <v>90</v>
      </c>
      <c r="R165" s="1">
        <v>0</v>
      </c>
      <c r="S165" s="1" t="s">
        <v>48</v>
      </c>
      <c r="U165" s="1" t="s">
        <v>3388</v>
      </c>
      <c r="W165" s="1">
        <v>0</v>
      </c>
      <c r="AF165" s="1" t="s">
        <v>150</v>
      </c>
      <c r="AJ165" s="1" t="s">
        <v>28</v>
      </c>
      <c r="AQ165" s="1" t="s">
        <v>66</v>
      </c>
      <c r="AS165" s="1">
        <v>6</v>
      </c>
      <c r="AU165" s="1">
        <v>6</v>
      </c>
      <c r="AW165" s="1">
        <v>60</v>
      </c>
      <c r="AX165" s="1" t="s">
        <v>240</v>
      </c>
      <c r="AY165" s="1" t="s">
        <v>58</v>
      </c>
      <c r="BA165" s="1">
        <v>9</v>
      </c>
      <c r="BB165" s="1" t="s">
        <v>241</v>
      </c>
      <c r="BC165" s="1" t="s">
        <v>242</v>
      </c>
    </row>
    <row r="166" spans="1:57" ht="23" customHeight="1">
      <c r="A166" s="1">
        <v>36</v>
      </c>
      <c r="B166" s="1">
        <v>36</v>
      </c>
      <c r="C166" s="1">
        <v>36</v>
      </c>
      <c r="H166" s="4" t="s">
        <v>4</v>
      </c>
      <c r="J166" s="14">
        <v>27959</v>
      </c>
      <c r="K166" s="14"/>
      <c r="L166" s="14"/>
      <c r="M166" s="1">
        <v>7</v>
      </c>
      <c r="N166" s="1">
        <v>50</v>
      </c>
      <c r="O166" s="1">
        <v>8</v>
      </c>
      <c r="P166" s="1">
        <v>1</v>
      </c>
      <c r="Q166" s="1" t="s">
        <v>95</v>
      </c>
      <c r="R166" s="1">
        <v>0</v>
      </c>
      <c r="S166" s="1" t="s">
        <v>91</v>
      </c>
      <c r="U166" s="1" t="s">
        <v>3388</v>
      </c>
      <c r="W166" s="1">
        <v>1</v>
      </c>
      <c r="X166" s="1" t="s">
        <v>202</v>
      </c>
      <c r="Z166" s="1" t="s">
        <v>74</v>
      </c>
      <c r="AB166" s="1" t="s">
        <v>85</v>
      </c>
      <c r="AD166" s="1">
        <v>22</v>
      </c>
      <c r="AE166" s="1" t="s">
        <v>254</v>
      </c>
      <c r="AF166" s="1" t="s">
        <v>53</v>
      </c>
      <c r="AJ166" s="1" t="s">
        <v>28</v>
      </c>
      <c r="AQ166" s="1" t="s">
        <v>78</v>
      </c>
      <c r="AS166" s="1">
        <v>4</v>
      </c>
      <c r="AU166" s="1">
        <v>6</v>
      </c>
      <c r="AW166" s="1">
        <v>12</v>
      </c>
      <c r="AX166" s="1" t="s">
        <v>255</v>
      </c>
      <c r="AY166" s="1" t="s">
        <v>58</v>
      </c>
      <c r="BA166" s="1">
        <v>10</v>
      </c>
      <c r="BB166" s="1" t="s">
        <v>256</v>
      </c>
      <c r="BC166" s="1" t="s">
        <v>257</v>
      </c>
    </row>
    <row r="167" spans="1:57" ht="23" customHeight="1">
      <c r="A167" s="1">
        <v>37</v>
      </c>
      <c r="B167" s="1">
        <v>37</v>
      </c>
      <c r="C167" s="1">
        <v>37</v>
      </c>
      <c r="D167" s="4" t="s">
        <v>0</v>
      </c>
      <c r="E167" s="4" t="s">
        <v>1</v>
      </c>
      <c r="G167" s="4" t="s">
        <v>3</v>
      </c>
      <c r="H167" s="4" t="s">
        <v>4</v>
      </c>
      <c r="J167" s="14">
        <v>33295</v>
      </c>
      <c r="K167" s="14"/>
      <c r="L167" s="14"/>
      <c r="M167" s="1">
        <v>6</v>
      </c>
      <c r="N167" s="1">
        <v>60</v>
      </c>
      <c r="O167" s="1">
        <v>8</v>
      </c>
      <c r="P167" s="1">
        <v>5</v>
      </c>
      <c r="Q167" s="1" t="s">
        <v>214</v>
      </c>
      <c r="R167" s="1">
        <v>1</v>
      </c>
      <c r="S167" s="1" t="s">
        <v>131</v>
      </c>
      <c r="U167" s="1" t="s">
        <v>3389</v>
      </c>
      <c r="W167" s="1">
        <v>1</v>
      </c>
      <c r="X167" s="1" t="s">
        <v>144</v>
      </c>
      <c r="Z167" s="1" t="s">
        <v>102</v>
      </c>
      <c r="AB167" s="1" t="s">
        <v>85</v>
      </c>
      <c r="AD167" s="1">
        <v>3</v>
      </c>
      <c r="AE167" s="1" t="s">
        <v>188</v>
      </c>
      <c r="AF167" s="1" t="s">
        <v>77</v>
      </c>
      <c r="AJ167" s="1" t="s">
        <v>28</v>
      </c>
      <c r="AQ167" s="1" t="s">
        <v>54</v>
      </c>
      <c r="AS167" s="1">
        <v>6</v>
      </c>
      <c r="AU167" s="1">
        <v>6</v>
      </c>
      <c r="AW167" s="1">
        <v>6</v>
      </c>
      <c r="AX167" s="1" t="s">
        <v>258</v>
      </c>
      <c r="AY167" s="1" t="s">
        <v>68</v>
      </c>
      <c r="BA167" s="1">
        <v>10</v>
      </c>
      <c r="BB167" s="1" t="s">
        <v>259</v>
      </c>
      <c r="BD167" s="1" t="s">
        <v>260</v>
      </c>
    </row>
    <row r="168" spans="1:57" ht="23" customHeight="1">
      <c r="A168" s="1">
        <v>39</v>
      </c>
      <c r="B168" s="1">
        <v>39</v>
      </c>
      <c r="C168" s="1">
        <v>39</v>
      </c>
      <c r="F168" s="4" t="s">
        <v>2</v>
      </c>
      <c r="J168" s="14">
        <v>35093</v>
      </c>
      <c r="K168" s="14"/>
      <c r="L168" s="14"/>
      <c r="M168" s="1">
        <v>8</v>
      </c>
      <c r="N168" s="1">
        <v>60</v>
      </c>
      <c r="O168" s="1">
        <v>9</v>
      </c>
      <c r="P168" s="1">
        <v>6</v>
      </c>
      <c r="Q168" s="1" t="s">
        <v>214</v>
      </c>
      <c r="R168" s="1">
        <v>0</v>
      </c>
      <c r="S168" s="1" t="s">
        <v>91</v>
      </c>
      <c r="U168" s="1" t="s">
        <v>3391</v>
      </c>
      <c r="W168" s="1">
        <v>0</v>
      </c>
      <c r="AF168" s="1" t="s">
        <v>150</v>
      </c>
      <c r="AJ168" s="1" t="s">
        <v>28</v>
      </c>
      <c r="AQ168" s="1" t="s">
        <v>66</v>
      </c>
      <c r="AS168" s="1">
        <v>5</v>
      </c>
      <c r="AU168" s="1">
        <v>5</v>
      </c>
      <c r="AW168" s="1">
        <v>24</v>
      </c>
      <c r="AX168" s="1" t="s">
        <v>266</v>
      </c>
      <c r="AY168" s="1" t="s">
        <v>58</v>
      </c>
      <c r="BA168" s="1">
        <v>9</v>
      </c>
      <c r="BB168" s="1" t="s">
        <v>267</v>
      </c>
      <c r="BC168" s="1" t="s">
        <v>268</v>
      </c>
      <c r="BD168" s="1" t="s">
        <v>269</v>
      </c>
    </row>
    <row r="169" spans="1:57" ht="23" customHeight="1">
      <c r="A169" s="1">
        <v>42</v>
      </c>
      <c r="B169" s="1">
        <v>42</v>
      </c>
      <c r="C169" s="1">
        <v>42</v>
      </c>
      <c r="D169" s="4" t="s">
        <v>0</v>
      </c>
      <c r="M169" s="1">
        <v>6</v>
      </c>
      <c r="N169" s="1">
        <v>30</v>
      </c>
      <c r="O169" s="1">
        <v>10</v>
      </c>
      <c r="P169" s="1">
        <v>5</v>
      </c>
      <c r="Q169" s="1" t="s">
        <v>112</v>
      </c>
      <c r="R169" s="1">
        <v>0</v>
      </c>
      <c r="S169" s="1" t="s">
        <v>91</v>
      </c>
      <c r="U169" s="1" t="s">
        <v>3389</v>
      </c>
      <c r="W169" s="1">
        <v>1</v>
      </c>
      <c r="X169" s="1" t="s">
        <v>5</v>
      </c>
      <c r="AA169" s="1" t="s">
        <v>280</v>
      </c>
      <c r="AC169" s="1" t="s">
        <v>281</v>
      </c>
      <c r="AD169" s="1">
        <v>6</v>
      </c>
      <c r="AF169" s="1" t="s">
        <v>77</v>
      </c>
      <c r="AJ169" s="1" t="s">
        <v>28</v>
      </c>
      <c r="AK169" s="1" t="s">
        <v>29</v>
      </c>
      <c r="AQ169" s="1" t="s">
        <v>54</v>
      </c>
      <c r="AS169" s="1">
        <v>4</v>
      </c>
      <c r="AU169" s="1">
        <v>4</v>
      </c>
      <c r="AW169" s="1">
        <v>8</v>
      </c>
      <c r="AX169" s="1" t="s">
        <v>282</v>
      </c>
      <c r="AY169" s="1" t="s">
        <v>68</v>
      </c>
      <c r="BA169" s="1">
        <v>7</v>
      </c>
      <c r="BB169" s="1" t="s">
        <v>283</v>
      </c>
      <c r="BC169" s="1" t="s">
        <v>284</v>
      </c>
      <c r="BD169" s="1" t="s">
        <v>285</v>
      </c>
    </row>
    <row r="170" spans="1:57" ht="23" customHeight="1">
      <c r="A170" s="1">
        <v>46</v>
      </c>
      <c r="B170" s="1">
        <v>46</v>
      </c>
      <c r="C170" s="1">
        <v>46</v>
      </c>
      <c r="D170" s="4" t="s">
        <v>0</v>
      </c>
      <c r="M170" s="1">
        <v>9</v>
      </c>
      <c r="N170" s="1">
        <v>20</v>
      </c>
      <c r="O170" s="1">
        <v>13</v>
      </c>
      <c r="P170" s="1">
        <v>26</v>
      </c>
      <c r="Q170" s="1" t="s">
        <v>178</v>
      </c>
      <c r="R170" s="1">
        <v>0</v>
      </c>
      <c r="S170" s="1" t="s">
        <v>62</v>
      </c>
      <c r="U170" s="1" t="s">
        <v>3389</v>
      </c>
      <c r="W170" s="1">
        <v>0</v>
      </c>
      <c r="AF170" s="1" t="s">
        <v>77</v>
      </c>
      <c r="AJ170" s="1" t="s">
        <v>28</v>
      </c>
      <c r="AQ170" s="1" t="s">
        <v>78</v>
      </c>
      <c r="AS170" s="1">
        <v>6</v>
      </c>
      <c r="AU170" s="1">
        <v>6</v>
      </c>
      <c r="AW170" s="1">
        <v>80</v>
      </c>
      <c r="AX170" s="1" t="s">
        <v>304</v>
      </c>
      <c r="AY170" s="1" t="s">
        <v>58</v>
      </c>
      <c r="BA170" s="1">
        <v>7</v>
      </c>
      <c r="BB170" s="1" t="s">
        <v>305</v>
      </c>
      <c r="BC170" s="1" t="s">
        <v>306</v>
      </c>
      <c r="BD170" s="1" t="s">
        <v>307</v>
      </c>
    </row>
    <row r="171" spans="1:57" ht="23" customHeight="1">
      <c r="A171" s="1">
        <v>48</v>
      </c>
      <c r="B171" s="1">
        <v>48</v>
      </c>
      <c r="C171" s="1">
        <v>48</v>
      </c>
      <c r="E171" s="4" t="s">
        <v>1</v>
      </c>
      <c r="H171" s="4" t="s">
        <v>4</v>
      </c>
      <c r="J171" s="14">
        <v>33178</v>
      </c>
      <c r="K171" s="14"/>
      <c r="L171" s="14"/>
      <c r="M171" s="1">
        <v>7</v>
      </c>
      <c r="N171" s="1">
        <v>40</v>
      </c>
      <c r="O171" s="1">
        <v>15</v>
      </c>
      <c r="P171" s="1">
        <v>12</v>
      </c>
      <c r="Q171" s="1" t="s">
        <v>292</v>
      </c>
      <c r="R171" s="1">
        <v>0</v>
      </c>
      <c r="S171" s="1" t="s">
        <v>62</v>
      </c>
      <c r="U171" s="1" t="s">
        <v>3390</v>
      </c>
      <c r="W171" s="1">
        <v>1</v>
      </c>
      <c r="X171" s="1" t="s">
        <v>5</v>
      </c>
      <c r="Z171" s="1" t="s">
        <v>74</v>
      </c>
      <c r="AC171" s="1" t="s">
        <v>313</v>
      </c>
      <c r="AD171" s="1">
        <v>4</v>
      </c>
      <c r="AE171" s="1" t="s">
        <v>314</v>
      </c>
      <c r="AF171" s="1" t="s">
        <v>77</v>
      </c>
      <c r="AJ171" s="1" t="s">
        <v>28</v>
      </c>
      <c r="AQ171" s="1" t="s">
        <v>66</v>
      </c>
      <c r="AS171" s="1">
        <v>4</v>
      </c>
      <c r="AU171" s="1">
        <v>2</v>
      </c>
      <c r="AW171" s="1">
        <v>10</v>
      </c>
      <c r="AX171" s="1" t="s">
        <v>233</v>
      </c>
      <c r="AY171" s="1" t="s">
        <v>68</v>
      </c>
      <c r="BA171" s="1">
        <v>8</v>
      </c>
      <c r="BB171" s="1" t="s">
        <v>315</v>
      </c>
    </row>
    <row r="172" spans="1:57" ht="23" customHeight="1">
      <c r="A172" s="1">
        <v>51</v>
      </c>
      <c r="B172" s="1">
        <v>51</v>
      </c>
      <c r="C172" s="1">
        <v>51</v>
      </c>
      <c r="D172" s="4" t="s">
        <v>0</v>
      </c>
      <c r="J172" s="14">
        <v>31588</v>
      </c>
      <c r="K172" s="14"/>
      <c r="L172" s="14"/>
      <c r="M172" s="1">
        <v>7</v>
      </c>
      <c r="N172" s="1">
        <v>30</v>
      </c>
      <c r="O172" s="1">
        <v>12</v>
      </c>
      <c r="P172" s="1">
        <v>15</v>
      </c>
      <c r="Q172" s="1" t="s">
        <v>324</v>
      </c>
      <c r="R172" s="1">
        <v>0</v>
      </c>
      <c r="S172" s="1" t="s">
        <v>48</v>
      </c>
      <c r="U172" s="1" t="s">
        <v>3390</v>
      </c>
      <c r="W172" s="1">
        <v>1</v>
      </c>
      <c r="X172" s="1" t="s">
        <v>28</v>
      </c>
      <c r="AA172" s="1" t="s">
        <v>325</v>
      </c>
      <c r="AB172" s="1" t="s">
        <v>85</v>
      </c>
      <c r="AD172" s="1">
        <v>4</v>
      </c>
      <c r="AE172" s="1" t="s">
        <v>326</v>
      </c>
      <c r="AF172" s="1" t="s">
        <v>77</v>
      </c>
      <c r="AJ172" s="1" t="s">
        <v>28</v>
      </c>
      <c r="AR172" s="1" t="s">
        <v>327</v>
      </c>
      <c r="AS172" s="1">
        <v>4</v>
      </c>
      <c r="AU172" s="1">
        <v>6</v>
      </c>
      <c r="AW172" s="1">
        <v>4</v>
      </c>
      <c r="AX172" s="1" t="s">
        <v>328</v>
      </c>
      <c r="AY172" s="1" t="s">
        <v>58</v>
      </c>
      <c r="BA172" s="1">
        <v>10</v>
      </c>
      <c r="BB172" s="1" t="s">
        <v>329</v>
      </c>
      <c r="BC172" s="1" t="s">
        <v>330</v>
      </c>
      <c r="BD172" s="1" t="s">
        <v>331</v>
      </c>
    </row>
    <row r="173" spans="1:57" ht="23" customHeight="1">
      <c r="A173" s="1">
        <v>53</v>
      </c>
      <c r="B173" s="1">
        <v>53</v>
      </c>
      <c r="C173" s="1">
        <v>53</v>
      </c>
      <c r="D173" s="4" t="s">
        <v>0</v>
      </c>
      <c r="F173" s="4" t="s">
        <v>2</v>
      </c>
      <c r="G173" s="4" t="s">
        <v>3</v>
      </c>
      <c r="H173" s="4" t="s">
        <v>4</v>
      </c>
      <c r="J173" s="14">
        <v>35240</v>
      </c>
      <c r="K173" s="14"/>
      <c r="L173" s="14"/>
      <c r="M173" s="1">
        <v>7</v>
      </c>
      <c r="N173" s="1">
        <v>120</v>
      </c>
      <c r="O173" s="1">
        <v>8</v>
      </c>
      <c r="P173" s="1">
        <v>2</v>
      </c>
      <c r="Q173" s="1" t="s">
        <v>214</v>
      </c>
      <c r="R173" s="1">
        <v>1</v>
      </c>
      <c r="S173" s="1" t="s">
        <v>72</v>
      </c>
      <c r="V173" s="1" t="s">
        <v>338</v>
      </c>
      <c r="W173" s="1">
        <v>1</v>
      </c>
      <c r="X173" s="1" t="s">
        <v>28</v>
      </c>
      <c r="Z173" s="1" t="s">
        <v>339</v>
      </c>
      <c r="AB173" s="1" t="s">
        <v>75</v>
      </c>
      <c r="AD173" s="1">
        <v>1</v>
      </c>
      <c r="AE173" s="1" t="s">
        <v>340</v>
      </c>
      <c r="AF173" s="1" t="s">
        <v>53</v>
      </c>
      <c r="AJ173" s="1" t="s">
        <v>28</v>
      </c>
      <c r="AK173" s="1" t="s">
        <v>29</v>
      </c>
      <c r="AQ173" s="1" t="s">
        <v>54</v>
      </c>
      <c r="AS173" s="1">
        <v>4</v>
      </c>
      <c r="AU173" s="1">
        <v>4</v>
      </c>
      <c r="AW173" s="1">
        <v>17</v>
      </c>
      <c r="AX173" s="1" t="s">
        <v>341</v>
      </c>
      <c r="AY173" s="1" t="s">
        <v>58</v>
      </c>
      <c r="BA173" s="1">
        <v>10</v>
      </c>
      <c r="BB173" s="1" t="s">
        <v>342</v>
      </c>
      <c r="BC173" s="1" t="s">
        <v>343</v>
      </c>
      <c r="BD173" s="1" t="s">
        <v>344</v>
      </c>
    </row>
    <row r="174" spans="1:57" ht="23" customHeight="1">
      <c r="A174" s="1">
        <v>55</v>
      </c>
      <c r="B174" s="1">
        <v>55</v>
      </c>
      <c r="C174" s="1">
        <v>55</v>
      </c>
      <c r="E174" s="4" t="s">
        <v>1</v>
      </c>
      <c r="J174" s="14">
        <v>31568</v>
      </c>
      <c r="K174" s="14"/>
      <c r="L174" s="14"/>
      <c r="M174" s="1">
        <v>7</v>
      </c>
      <c r="N174" s="1">
        <v>30</v>
      </c>
      <c r="O174" s="1">
        <v>7</v>
      </c>
      <c r="P174" s="1">
        <v>1</v>
      </c>
      <c r="Q174" s="1" t="s">
        <v>90</v>
      </c>
      <c r="R174" s="1">
        <v>0</v>
      </c>
      <c r="S174" s="1" t="s">
        <v>48</v>
      </c>
      <c r="U174" s="1" t="s">
        <v>3388</v>
      </c>
      <c r="W174" s="1">
        <v>1</v>
      </c>
      <c r="X174" s="1" t="s">
        <v>144</v>
      </c>
      <c r="Z174" s="1" t="s">
        <v>50</v>
      </c>
      <c r="AB174" s="1" t="s">
        <v>85</v>
      </c>
      <c r="AD174" s="1">
        <v>4</v>
      </c>
      <c r="AE174" s="1" t="s">
        <v>351</v>
      </c>
      <c r="AF174" s="1" t="s">
        <v>352</v>
      </c>
      <c r="AJ174" s="1" t="s">
        <v>28</v>
      </c>
      <c r="AQ174" s="1" t="s">
        <v>78</v>
      </c>
      <c r="AS174" s="1">
        <v>4</v>
      </c>
      <c r="AU174" s="1">
        <v>2</v>
      </c>
      <c r="AW174" s="1">
        <v>3</v>
      </c>
      <c r="AX174" s="1" t="s">
        <v>353</v>
      </c>
      <c r="AY174" s="1" t="s">
        <v>68</v>
      </c>
      <c r="BA174" s="1">
        <v>10</v>
      </c>
      <c r="BB174" s="1" t="s">
        <v>354</v>
      </c>
      <c r="BC174" s="1" t="s">
        <v>355</v>
      </c>
      <c r="BD174" s="1" t="s">
        <v>356</v>
      </c>
    </row>
    <row r="175" spans="1:57" ht="23" customHeight="1">
      <c r="A175" s="1">
        <v>59</v>
      </c>
      <c r="B175" s="1">
        <v>59</v>
      </c>
      <c r="C175" s="1">
        <v>59</v>
      </c>
      <c r="D175" s="4" t="s">
        <v>0</v>
      </c>
      <c r="J175" s="14">
        <v>28389</v>
      </c>
      <c r="K175" s="14"/>
      <c r="L175" s="14"/>
      <c r="M175" s="1">
        <v>7</v>
      </c>
      <c r="N175" s="1">
        <v>45</v>
      </c>
      <c r="O175" s="1">
        <v>10</v>
      </c>
      <c r="P175" s="1">
        <v>2</v>
      </c>
      <c r="Q175" s="1" t="s">
        <v>178</v>
      </c>
      <c r="R175" s="1">
        <v>0</v>
      </c>
      <c r="S175" s="1" t="s">
        <v>113</v>
      </c>
      <c r="U175" s="1" t="s">
        <v>3391</v>
      </c>
      <c r="W175" s="1">
        <v>1</v>
      </c>
      <c r="X175" s="1" t="s">
        <v>144</v>
      </c>
      <c r="Z175" s="1" t="s">
        <v>339</v>
      </c>
      <c r="AB175" s="1" t="s">
        <v>75</v>
      </c>
      <c r="AD175" s="1">
        <v>1</v>
      </c>
      <c r="AE175" s="1" t="s">
        <v>369</v>
      </c>
      <c r="AF175" s="1" t="s">
        <v>77</v>
      </c>
      <c r="AJ175" s="1" t="s">
        <v>28</v>
      </c>
      <c r="AQ175" s="1" t="s">
        <v>78</v>
      </c>
      <c r="AT175" s="1">
        <v>10</v>
      </c>
      <c r="AV175" s="1">
        <v>12</v>
      </c>
      <c r="AW175" s="1">
        <v>80</v>
      </c>
      <c r="AX175" s="1" t="s">
        <v>370</v>
      </c>
      <c r="AY175" s="1" t="s">
        <v>58</v>
      </c>
      <c r="BA175" s="1">
        <v>10</v>
      </c>
      <c r="BB175" s="1" t="s">
        <v>371</v>
      </c>
      <c r="BC175" s="1" t="s">
        <v>197</v>
      </c>
    </row>
    <row r="176" spans="1:57" ht="23" customHeight="1">
      <c r="A176" s="1">
        <v>60</v>
      </c>
      <c r="B176" s="1">
        <v>60</v>
      </c>
      <c r="C176" s="1">
        <v>60</v>
      </c>
      <c r="H176" s="4" t="s">
        <v>4</v>
      </c>
      <c r="J176" s="14">
        <v>24534</v>
      </c>
      <c r="K176" s="14"/>
      <c r="L176" s="14"/>
      <c r="M176" s="1">
        <v>6</v>
      </c>
      <c r="N176" s="1">
        <v>30</v>
      </c>
      <c r="O176" s="1">
        <v>8</v>
      </c>
      <c r="P176" s="1">
        <v>104</v>
      </c>
      <c r="Q176" s="1" t="s">
        <v>90</v>
      </c>
      <c r="R176" s="1">
        <v>0</v>
      </c>
      <c r="S176" s="1" t="s">
        <v>48</v>
      </c>
      <c r="U176" s="1" t="s">
        <v>3389</v>
      </c>
      <c r="W176" s="1">
        <v>1</v>
      </c>
      <c r="X176" s="1" t="s">
        <v>202</v>
      </c>
      <c r="Z176" s="1" t="s">
        <v>372</v>
      </c>
      <c r="AB176" s="1" t="s">
        <v>85</v>
      </c>
      <c r="AD176" s="1">
        <v>27</v>
      </c>
      <c r="AE176" s="1" t="s">
        <v>373</v>
      </c>
      <c r="AF176" s="1" t="s">
        <v>53</v>
      </c>
      <c r="AJ176" s="1" t="s">
        <v>28</v>
      </c>
      <c r="AQ176" s="1" t="s">
        <v>66</v>
      </c>
      <c r="AS176" s="1">
        <v>6</v>
      </c>
      <c r="AU176" s="1">
        <v>6</v>
      </c>
      <c r="AW176" s="1">
        <v>4</v>
      </c>
      <c r="AX176" s="1" t="s">
        <v>374</v>
      </c>
      <c r="AY176" s="1" t="s">
        <v>58</v>
      </c>
      <c r="BA176" s="1">
        <v>10</v>
      </c>
      <c r="BB176" s="1" t="s">
        <v>375</v>
      </c>
      <c r="BC176" s="1" t="s">
        <v>376</v>
      </c>
      <c r="BD176" s="1" t="s">
        <v>377</v>
      </c>
    </row>
    <row r="177" spans="1:56" ht="23" customHeight="1">
      <c r="A177" s="1">
        <v>64</v>
      </c>
      <c r="B177" s="1">
        <v>64</v>
      </c>
      <c r="C177" s="1">
        <v>64</v>
      </c>
      <c r="D177" s="4" t="s">
        <v>0</v>
      </c>
      <c r="J177" s="14">
        <v>34393</v>
      </c>
      <c r="K177" s="14"/>
      <c r="L177" s="14"/>
      <c r="M177" s="1">
        <v>8</v>
      </c>
      <c r="N177" s="1">
        <v>20</v>
      </c>
      <c r="O177" s="1">
        <v>11</v>
      </c>
      <c r="P177" s="1">
        <v>11</v>
      </c>
      <c r="Q177" s="1" t="s">
        <v>90</v>
      </c>
      <c r="R177" s="1">
        <v>1</v>
      </c>
      <c r="S177" s="1" t="s">
        <v>48</v>
      </c>
      <c r="U177" s="1" t="s">
        <v>3389</v>
      </c>
      <c r="W177" s="1">
        <v>1</v>
      </c>
      <c r="X177" s="1" t="s">
        <v>27</v>
      </c>
      <c r="Z177" s="1" t="s">
        <v>74</v>
      </c>
      <c r="AB177" s="1" t="s">
        <v>85</v>
      </c>
      <c r="AD177" s="1">
        <v>1</v>
      </c>
      <c r="AE177" s="1" t="s">
        <v>392</v>
      </c>
      <c r="AF177" s="1" t="s">
        <v>352</v>
      </c>
      <c r="AJ177" s="1" t="s">
        <v>28</v>
      </c>
      <c r="AQ177" s="1" t="s">
        <v>54</v>
      </c>
      <c r="AS177" s="1">
        <v>5</v>
      </c>
      <c r="AU177" s="1">
        <v>5</v>
      </c>
      <c r="AW177" s="1">
        <v>100</v>
      </c>
      <c r="AX177" s="1" t="s">
        <v>393</v>
      </c>
      <c r="AY177" s="1" t="s">
        <v>68</v>
      </c>
      <c r="BA177" s="1">
        <v>10</v>
      </c>
      <c r="BB177" s="1" t="s">
        <v>394</v>
      </c>
      <c r="BC177" s="1" t="s">
        <v>395</v>
      </c>
      <c r="BD177" s="1" t="s">
        <v>130</v>
      </c>
    </row>
    <row r="178" spans="1:56" ht="23" customHeight="1">
      <c r="A178" s="1">
        <v>67</v>
      </c>
      <c r="B178" s="1">
        <v>67</v>
      </c>
      <c r="C178" s="1">
        <v>67</v>
      </c>
      <c r="D178" s="4" t="s">
        <v>0</v>
      </c>
      <c r="E178" s="4" t="s">
        <v>1</v>
      </c>
      <c r="H178" s="4" t="s">
        <v>4</v>
      </c>
      <c r="J178" s="14">
        <v>31954</v>
      </c>
      <c r="K178" s="14"/>
      <c r="L178" s="14"/>
      <c r="M178" s="1">
        <v>8</v>
      </c>
      <c r="N178" s="1">
        <v>40</v>
      </c>
      <c r="O178" s="1">
        <v>12</v>
      </c>
      <c r="P178" s="1">
        <v>6</v>
      </c>
      <c r="Q178" s="1" t="s">
        <v>112</v>
      </c>
      <c r="R178" s="1">
        <v>0</v>
      </c>
      <c r="S178" s="1" t="s">
        <v>62</v>
      </c>
      <c r="U178" s="1" t="s">
        <v>3388</v>
      </c>
      <c r="W178" s="1">
        <v>1</v>
      </c>
      <c r="X178" s="1" t="s">
        <v>27</v>
      </c>
      <c r="Z178" s="1" t="s">
        <v>74</v>
      </c>
      <c r="AB178" s="1" t="s">
        <v>408</v>
      </c>
      <c r="AD178" s="1">
        <v>2</v>
      </c>
      <c r="AE178" s="1" t="s">
        <v>409</v>
      </c>
      <c r="AF178" s="1" t="s">
        <v>77</v>
      </c>
      <c r="AJ178" s="1" t="s">
        <v>28</v>
      </c>
      <c r="AQ178" s="1" t="s">
        <v>66</v>
      </c>
      <c r="AS178" s="1">
        <v>6</v>
      </c>
      <c r="AV178" s="1">
        <v>10</v>
      </c>
      <c r="AW178" s="1">
        <v>240</v>
      </c>
      <c r="AX178" s="1" t="s">
        <v>410</v>
      </c>
      <c r="AY178" s="1" t="s">
        <v>58</v>
      </c>
      <c r="BA178" s="1">
        <v>7</v>
      </c>
      <c r="BB178" s="1" t="s">
        <v>411</v>
      </c>
      <c r="BC178" s="1" t="s">
        <v>412</v>
      </c>
      <c r="BD178" s="1" t="s">
        <v>413</v>
      </c>
    </row>
    <row r="179" spans="1:56" ht="23" customHeight="1">
      <c r="A179" s="1">
        <v>69</v>
      </c>
      <c r="B179" s="1">
        <v>69</v>
      </c>
      <c r="C179" s="1">
        <v>69</v>
      </c>
      <c r="E179" s="4" t="s">
        <v>1</v>
      </c>
      <c r="H179" s="4" t="s">
        <v>4</v>
      </c>
      <c r="J179" s="14">
        <v>42956</v>
      </c>
      <c r="K179" s="14"/>
      <c r="L179" s="14"/>
      <c r="M179" s="1">
        <v>7</v>
      </c>
      <c r="N179" s="1">
        <v>0</v>
      </c>
      <c r="O179" s="1">
        <v>5</v>
      </c>
      <c r="P179" s="1">
        <v>5</v>
      </c>
      <c r="Q179" s="1" t="s">
        <v>112</v>
      </c>
      <c r="R179" s="1">
        <v>1</v>
      </c>
      <c r="S179" s="1" t="s">
        <v>62</v>
      </c>
      <c r="U179" s="1" t="s">
        <v>3390</v>
      </c>
      <c r="W179" s="1">
        <v>0</v>
      </c>
      <c r="AF179" s="1" t="s">
        <v>53</v>
      </c>
      <c r="AJ179" s="1" t="s">
        <v>28</v>
      </c>
      <c r="AQ179" s="1" t="s">
        <v>78</v>
      </c>
      <c r="AS179" s="1">
        <v>6</v>
      </c>
      <c r="AU179" s="1">
        <v>6</v>
      </c>
      <c r="AW179" s="1">
        <v>5</v>
      </c>
      <c r="AX179" s="1" t="s">
        <v>419</v>
      </c>
      <c r="AZ179" s="1" t="s">
        <v>420</v>
      </c>
      <c r="BA179" s="1">
        <v>9</v>
      </c>
      <c r="BB179" s="1" t="s">
        <v>421</v>
      </c>
      <c r="BC179" s="1" t="s">
        <v>422</v>
      </c>
      <c r="BD179" s="1" t="s">
        <v>423</v>
      </c>
    </row>
    <row r="180" spans="1:56" ht="23" customHeight="1">
      <c r="A180" s="1">
        <v>74</v>
      </c>
      <c r="B180" s="1">
        <v>74</v>
      </c>
      <c r="C180" s="1">
        <v>74</v>
      </c>
      <c r="D180" s="4" t="s">
        <v>0</v>
      </c>
      <c r="G180" s="4" t="s">
        <v>3</v>
      </c>
      <c r="H180" s="4" t="s">
        <v>4</v>
      </c>
      <c r="J180" s="14">
        <v>33311</v>
      </c>
      <c r="K180" s="14"/>
      <c r="L180" s="14"/>
      <c r="M180" s="1">
        <v>6</v>
      </c>
      <c r="N180" s="1">
        <v>0</v>
      </c>
      <c r="O180" s="1">
        <v>6</v>
      </c>
      <c r="P180" s="1">
        <v>5</v>
      </c>
      <c r="Q180" s="1" t="s">
        <v>61</v>
      </c>
      <c r="R180" s="1">
        <v>0</v>
      </c>
      <c r="S180" s="1" t="s">
        <v>48</v>
      </c>
      <c r="U180" s="1" t="s">
        <v>3391</v>
      </c>
      <c r="W180" s="1">
        <v>1</v>
      </c>
      <c r="X180" s="1" t="s">
        <v>202</v>
      </c>
      <c r="Z180" s="1" t="s">
        <v>74</v>
      </c>
      <c r="AB180" s="1" t="s">
        <v>85</v>
      </c>
      <c r="AD180" s="1">
        <v>3</v>
      </c>
      <c r="AE180" s="1" t="s">
        <v>444</v>
      </c>
      <c r="AF180" s="1" t="s">
        <v>53</v>
      </c>
      <c r="AJ180" s="1" t="s">
        <v>28</v>
      </c>
      <c r="AQ180" s="1" t="s">
        <v>66</v>
      </c>
      <c r="AS180" s="1">
        <v>3</v>
      </c>
      <c r="AU180" s="1">
        <v>3</v>
      </c>
      <c r="AW180" s="1">
        <v>30</v>
      </c>
      <c r="AX180" s="1" t="s">
        <v>445</v>
      </c>
      <c r="AY180" s="1" t="s">
        <v>68</v>
      </c>
      <c r="BA180" s="1">
        <v>8</v>
      </c>
      <c r="BB180" s="1" t="s">
        <v>446</v>
      </c>
      <c r="BC180" s="1" t="s">
        <v>447</v>
      </c>
    </row>
    <row r="181" spans="1:56" ht="23" customHeight="1">
      <c r="A181" s="1">
        <v>76</v>
      </c>
      <c r="B181" s="1">
        <v>76</v>
      </c>
      <c r="C181" s="1">
        <v>76</v>
      </c>
      <c r="D181" s="4" t="s">
        <v>0</v>
      </c>
      <c r="E181" s="4" t="s">
        <v>1</v>
      </c>
      <c r="H181" s="4" t="s">
        <v>4</v>
      </c>
      <c r="M181" s="1">
        <v>7</v>
      </c>
      <c r="N181" s="1">
        <v>120</v>
      </c>
      <c r="O181" s="1">
        <v>8</v>
      </c>
      <c r="P181" s="1">
        <v>10</v>
      </c>
      <c r="Q181" s="1" t="s">
        <v>90</v>
      </c>
      <c r="R181" s="1">
        <v>0</v>
      </c>
      <c r="T181" s="1" t="s">
        <v>453</v>
      </c>
      <c r="U181" s="1" t="s">
        <v>3390</v>
      </c>
      <c r="W181" s="1">
        <v>1</v>
      </c>
      <c r="X181" s="1" t="s">
        <v>454</v>
      </c>
      <c r="Z181" s="1" t="s">
        <v>133</v>
      </c>
      <c r="AC181" s="1" t="s">
        <v>455</v>
      </c>
      <c r="AD181" s="1">
        <v>15</v>
      </c>
      <c r="AF181" s="1" t="s">
        <v>77</v>
      </c>
      <c r="AJ181" s="1" t="s">
        <v>28</v>
      </c>
      <c r="AK181" s="1" t="s">
        <v>29</v>
      </c>
      <c r="AQ181" s="1" t="s">
        <v>78</v>
      </c>
      <c r="AT181" s="1">
        <v>10</v>
      </c>
      <c r="AU181" s="1">
        <v>5</v>
      </c>
      <c r="AW181" s="1">
        <v>10</v>
      </c>
      <c r="AX181" s="1" t="s">
        <v>456</v>
      </c>
      <c r="AY181" s="1" t="s">
        <v>68</v>
      </c>
      <c r="BA181" s="1">
        <v>10</v>
      </c>
      <c r="BB181" s="1" t="s">
        <v>457</v>
      </c>
      <c r="BC181" s="1" t="s">
        <v>458</v>
      </c>
      <c r="BD181" s="1" t="s">
        <v>459</v>
      </c>
    </row>
    <row r="182" spans="1:56" ht="23" customHeight="1">
      <c r="A182" s="1">
        <v>77</v>
      </c>
      <c r="B182" s="1">
        <v>77</v>
      </c>
      <c r="C182" s="1">
        <v>77</v>
      </c>
      <c r="D182" s="4" t="s">
        <v>0</v>
      </c>
      <c r="F182" s="4" t="s">
        <v>2</v>
      </c>
      <c r="G182" s="4" t="s">
        <v>3</v>
      </c>
      <c r="H182" s="4" t="s">
        <v>4</v>
      </c>
      <c r="J182" s="14">
        <v>35250</v>
      </c>
      <c r="K182" s="14"/>
      <c r="L182" s="14"/>
      <c r="M182" s="1">
        <v>7</v>
      </c>
      <c r="N182" s="1">
        <v>60</v>
      </c>
      <c r="O182" s="1">
        <v>12</v>
      </c>
      <c r="P182" s="1">
        <v>24</v>
      </c>
      <c r="Q182" s="1" t="s">
        <v>124</v>
      </c>
      <c r="R182" s="1">
        <v>1</v>
      </c>
      <c r="S182" s="1" t="s">
        <v>48</v>
      </c>
      <c r="U182" s="1" t="s">
        <v>3389</v>
      </c>
      <c r="W182" s="1">
        <v>1</v>
      </c>
      <c r="X182" s="1" t="s">
        <v>159</v>
      </c>
      <c r="Z182" s="1" t="s">
        <v>339</v>
      </c>
      <c r="AB182" s="1" t="s">
        <v>85</v>
      </c>
      <c r="AD182" s="1">
        <v>2</v>
      </c>
      <c r="AE182" s="1" t="s">
        <v>460</v>
      </c>
      <c r="AF182" s="1" t="s">
        <v>150</v>
      </c>
      <c r="AJ182" s="1" t="s">
        <v>28</v>
      </c>
      <c r="AQ182" s="1" t="s">
        <v>78</v>
      </c>
      <c r="AS182" s="1">
        <v>3</v>
      </c>
      <c r="AU182" s="1">
        <v>5</v>
      </c>
      <c r="AW182" s="1">
        <v>25</v>
      </c>
      <c r="AX182" s="1" t="s">
        <v>461</v>
      </c>
      <c r="AY182" s="1" t="s">
        <v>68</v>
      </c>
      <c r="BA182" s="1">
        <v>8</v>
      </c>
      <c r="BB182" s="1" t="s">
        <v>462</v>
      </c>
      <c r="BC182" s="1" t="s">
        <v>463</v>
      </c>
      <c r="BD182" s="1" t="s">
        <v>464</v>
      </c>
    </row>
    <row r="183" spans="1:56" ht="23" customHeight="1">
      <c r="A183" s="1">
        <v>80</v>
      </c>
      <c r="B183" s="1">
        <v>80</v>
      </c>
      <c r="C183" s="1">
        <v>80</v>
      </c>
      <c r="E183" s="4" t="s">
        <v>1</v>
      </c>
      <c r="F183" s="4" t="s">
        <v>2</v>
      </c>
      <c r="H183" s="4" t="s">
        <v>4</v>
      </c>
      <c r="J183" s="14">
        <v>33587</v>
      </c>
      <c r="K183" s="14"/>
      <c r="L183" s="14"/>
      <c r="M183" s="1">
        <v>7</v>
      </c>
      <c r="N183" s="1">
        <v>10</v>
      </c>
      <c r="O183" s="1">
        <v>8</v>
      </c>
      <c r="P183" s="1">
        <v>20</v>
      </c>
      <c r="Q183" s="1" t="s">
        <v>47</v>
      </c>
      <c r="R183" s="1">
        <v>1</v>
      </c>
      <c r="S183" s="1" t="s">
        <v>91</v>
      </c>
      <c r="U183" s="1" t="s">
        <v>3390</v>
      </c>
      <c r="W183" s="1">
        <v>0</v>
      </c>
      <c r="AF183" s="1" t="s">
        <v>77</v>
      </c>
      <c r="AJ183" s="1" t="s">
        <v>28</v>
      </c>
      <c r="AQ183" s="1" t="s">
        <v>66</v>
      </c>
      <c r="AS183" s="1">
        <v>4</v>
      </c>
      <c r="AU183" s="1">
        <v>6</v>
      </c>
      <c r="AW183" s="1">
        <v>4</v>
      </c>
      <c r="AX183" s="1" t="s">
        <v>475</v>
      </c>
      <c r="AY183" s="1" t="s">
        <v>68</v>
      </c>
      <c r="BA183" s="1">
        <v>10</v>
      </c>
      <c r="BB183" s="1" t="s">
        <v>476</v>
      </c>
      <c r="BC183" s="1" t="s">
        <v>477</v>
      </c>
      <c r="BD183" s="1" t="s">
        <v>130</v>
      </c>
    </row>
    <row r="184" spans="1:56" ht="23" customHeight="1">
      <c r="A184" s="1">
        <v>90</v>
      </c>
      <c r="B184" s="1">
        <v>90</v>
      </c>
      <c r="C184" s="1">
        <v>90</v>
      </c>
      <c r="E184" s="4" t="s">
        <v>1</v>
      </c>
      <c r="H184" s="4" t="s">
        <v>4</v>
      </c>
      <c r="J184" s="14">
        <v>35137</v>
      </c>
      <c r="K184" s="14"/>
      <c r="L184" s="14"/>
      <c r="M184" s="1">
        <v>8</v>
      </c>
      <c r="N184" s="1">
        <v>60</v>
      </c>
      <c r="O184" s="5">
        <v>50</v>
      </c>
      <c r="P184" s="1">
        <v>13</v>
      </c>
      <c r="Q184" s="1" t="s">
        <v>292</v>
      </c>
      <c r="R184" s="1">
        <v>0</v>
      </c>
      <c r="S184" s="1" t="s">
        <v>91</v>
      </c>
      <c r="U184" s="1" t="s">
        <v>3390</v>
      </c>
      <c r="W184" s="1">
        <v>0</v>
      </c>
      <c r="AF184" s="1" t="s">
        <v>53</v>
      </c>
      <c r="AJ184" s="1" t="s">
        <v>28</v>
      </c>
      <c r="AQ184" s="1" t="s">
        <v>66</v>
      </c>
      <c r="AS184" s="1">
        <v>6</v>
      </c>
      <c r="AU184" s="1">
        <v>5</v>
      </c>
      <c r="AW184" s="1">
        <v>7</v>
      </c>
      <c r="AX184" s="1" t="s">
        <v>525</v>
      </c>
      <c r="AY184" s="1" t="s">
        <v>68</v>
      </c>
      <c r="BA184" s="1">
        <v>9</v>
      </c>
      <c r="BB184" s="1" t="s">
        <v>526</v>
      </c>
      <c r="BC184" s="1" t="s">
        <v>527</v>
      </c>
      <c r="BD184" s="1" t="s">
        <v>528</v>
      </c>
    </row>
    <row r="185" spans="1:56" ht="23" customHeight="1">
      <c r="A185" s="1">
        <v>92</v>
      </c>
      <c r="B185" s="1">
        <v>92</v>
      </c>
      <c r="C185" s="1">
        <v>92</v>
      </c>
      <c r="D185" s="4" t="s">
        <v>0</v>
      </c>
      <c r="J185" s="14">
        <v>31433</v>
      </c>
      <c r="K185" s="14"/>
      <c r="L185" s="14"/>
      <c r="M185" s="1">
        <v>8</v>
      </c>
      <c r="N185" s="1">
        <v>30</v>
      </c>
      <c r="O185" s="1">
        <v>10</v>
      </c>
      <c r="P185" s="1">
        <v>2</v>
      </c>
      <c r="Q185" s="1" t="s">
        <v>61</v>
      </c>
      <c r="R185" s="1">
        <v>0</v>
      </c>
      <c r="S185" s="1" t="s">
        <v>72</v>
      </c>
      <c r="U185" s="1" t="s">
        <v>3390</v>
      </c>
      <c r="W185" s="1">
        <v>1</v>
      </c>
      <c r="X185" s="1" t="s">
        <v>144</v>
      </c>
      <c r="Z185" s="1" t="s">
        <v>74</v>
      </c>
      <c r="AB185" s="1" t="s">
        <v>85</v>
      </c>
      <c r="AD185" s="1">
        <v>5</v>
      </c>
      <c r="AE185" s="1" t="s">
        <v>533</v>
      </c>
      <c r="AF185" s="1" t="s">
        <v>77</v>
      </c>
      <c r="AJ185" s="1" t="s">
        <v>28</v>
      </c>
      <c r="AQ185" s="1" t="s">
        <v>151</v>
      </c>
      <c r="AS185" s="1">
        <v>6</v>
      </c>
      <c r="AU185" s="1">
        <v>6</v>
      </c>
      <c r="AW185" s="1">
        <v>10</v>
      </c>
      <c r="AX185" s="1" t="s">
        <v>534</v>
      </c>
      <c r="AY185" s="1" t="s">
        <v>68</v>
      </c>
      <c r="BA185" s="1">
        <v>10</v>
      </c>
      <c r="BB185" s="1" t="s">
        <v>534</v>
      </c>
      <c r="BC185" s="1" t="s">
        <v>534</v>
      </c>
      <c r="BD185" s="1" t="s">
        <v>534</v>
      </c>
    </row>
    <row r="186" spans="1:56" ht="23" customHeight="1">
      <c r="A186" s="1">
        <v>94</v>
      </c>
      <c r="B186" s="1">
        <v>94</v>
      </c>
      <c r="C186" s="1">
        <v>94</v>
      </c>
      <c r="E186" s="4" t="s">
        <v>1</v>
      </c>
      <c r="H186" s="4" t="s">
        <v>4</v>
      </c>
      <c r="J186" s="14">
        <v>42904</v>
      </c>
      <c r="K186" s="14"/>
      <c r="L186" s="14"/>
      <c r="M186" s="1">
        <v>6</v>
      </c>
      <c r="N186" s="1">
        <v>40</v>
      </c>
      <c r="O186" s="1">
        <v>10</v>
      </c>
      <c r="P186" s="1">
        <v>5</v>
      </c>
      <c r="Q186" s="1" t="s">
        <v>47</v>
      </c>
      <c r="R186" s="1">
        <v>1</v>
      </c>
      <c r="S186" s="1" t="s">
        <v>48</v>
      </c>
      <c r="U186" s="1" t="s">
        <v>3390</v>
      </c>
      <c r="W186" s="1">
        <v>1</v>
      </c>
      <c r="X186" s="1" t="s">
        <v>454</v>
      </c>
      <c r="Z186" s="1" t="s">
        <v>84</v>
      </c>
      <c r="AB186" s="1" t="s">
        <v>145</v>
      </c>
      <c r="AD186" s="1">
        <v>5</v>
      </c>
      <c r="AE186" s="1" t="s">
        <v>536</v>
      </c>
      <c r="AF186" s="1" t="s">
        <v>77</v>
      </c>
      <c r="AJ186" s="1" t="s">
        <v>28</v>
      </c>
      <c r="AL186" s="1" t="s">
        <v>30</v>
      </c>
      <c r="AQ186" s="1" t="s">
        <v>54</v>
      </c>
      <c r="AS186" s="1">
        <v>4</v>
      </c>
      <c r="AU186" s="1">
        <v>3</v>
      </c>
      <c r="AW186" s="1">
        <v>3</v>
      </c>
      <c r="AX186" s="1" t="s">
        <v>537</v>
      </c>
      <c r="AY186" s="1" t="s">
        <v>334</v>
      </c>
      <c r="BA186" s="1">
        <v>7</v>
      </c>
      <c r="BB186" s="1" t="s">
        <v>538</v>
      </c>
      <c r="BC186" s="1" t="s">
        <v>539</v>
      </c>
      <c r="BD186" s="1" t="s">
        <v>540</v>
      </c>
    </row>
    <row r="187" spans="1:56" ht="23" customHeight="1">
      <c r="A187" s="1">
        <v>95</v>
      </c>
      <c r="B187" s="1">
        <v>95</v>
      </c>
      <c r="C187" s="1">
        <v>95</v>
      </c>
      <c r="D187" s="4" t="s">
        <v>0</v>
      </c>
      <c r="J187" s="14">
        <v>32049</v>
      </c>
      <c r="K187" s="14"/>
      <c r="L187" s="14"/>
      <c r="M187" s="1">
        <v>8</v>
      </c>
      <c r="N187" s="1">
        <v>90</v>
      </c>
      <c r="O187" s="1">
        <v>7</v>
      </c>
      <c r="P187" s="1">
        <v>50</v>
      </c>
      <c r="Q187" s="1" t="s">
        <v>82</v>
      </c>
      <c r="R187" s="1">
        <v>0</v>
      </c>
      <c r="S187" s="1" t="s">
        <v>378</v>
      </c>
      <c r="U187" s="1" t="s">
        <v>3388</v>
      </c>
      <c r="W187" s="1">
        <v>1</v>
      </c>
      <c r="X187" s="1" t="s">
        <v>144</v>
      </c>
      <c r="Z187" s="1" t="s">
        <v>74</v>
      </c>
      <c r="AB187" s="1" t="s">
        <v>299</v>
      </c>
      <c r="AD187" s="1">
        <v>6</v>
      </c>
      <c r="AE187" s="1" t="s">
        <v>541</v>
      </c>
      <c r="AF187" s="1" t="s">
        <v>65</v>
      </c>
      <c r="AJ187" s="1" t="s">
        <v>28</v>
      </c>
      <c r="AK187" s="1" t="s">
        <v>29</v>
      </c>
      <c r="AQ187" s="1" t="s">
        <v>542</v>
      </c>
      <c r="AT187" s="1">
        <v>15</v>
      </c>
      <c r="AU187" s="1">
        <v>6</v>
      </c>
      <c r="AW187" s="1">
        <v>40</v>
      </c>
      <c r="AX187" s="1" t="s">
        <v>321</v>
      </c>
      <c r="AY187" s="1" t="s">
        <v>68</v>
      </c>
      <c r="BA187" s="1">
        <v>10</v>
      </c>
      <c r="BB187" s="1" t="s">
        <v>69</v>
      </c>
    </row>
    <row r="188" spans="1:56" ht="23" customHeight="1">
      <c r="A188" s="1">
        <v>96</v>
      </c>
      <c r="B188" s="1">
        <v>96</v>
      </c>
      <c r="C188" s="1">
        <v>96</v>
      </c>
      <c r="H188" s="4" t="s">
        <v>4</v>
      </c>
      <c r="J188" s="14">
        <v>35247</v>
      </c>
      <c r="K188" s="14"/>
      <c r="L188" s="14"/>
      <c r="M188" s="1">
        <v>6</v>
      </c>
      <c r="N188" s="1">
        <v>200</v>
      </c>
      <c r="O188" s="1">
        <v>4</v>
      </c>
      <c r="P188" s="1">
        <v>15</v>
      </c>
      <c r="Q188" s="1" t="s">
        <v>82</v>
      </c>
      <c r="R188" s="1">
        <v>1</v>
      </c>
      <c r="S188" s="1" t="s">
        <v>91</v>
      </c>
      <c r="U188" s="1" t="s">
        <v>3390</v>
      </c>
      <c r="W188" s="1">
        <v>1</v>
      </c>
      <c r="X188" s="1" t="s">
        <v>101</v>
      </c>
      <c r="Z188" s="1" t="s">
        <v>74</v>
      </c>
      <c r="AB188" s="1" t="s">
        <v>51</v>
      </c>
      <c r="AD188" s="1">
        <v>1</v>
      </c>
      <c r="AE188" s="1" t="s">
        <v>52</v>
      </c>
      <c r="AF188" s="1" t="s">
        <v>53</v>
      </c>
      <c r="AJ188" s="1" t="s">
        <v>28</v>
      </c>
      <c r="AL188" s="1" t="s">
        <v>30</v>
      </c>
      <c r="AQ188" s="1" t="s">
        <v>78</v>
      </c>
      <c r="AT188" s="1">
        <v>80</v>
      </c>
      <c r="AV188" s="1">
        <v>15</v>
      </c>
      <c r="AW188" s="1">
        <v>4</v>
      </c>
      <c r="AX188" s="1" t="s">
        <v>543</v>
      </c>
      <c r="AY188" s="1" t="s">
        <v>58</v>
      </c>
      <c r="BA188" s="1">
        <v>10</v>
      </c>
      <c r="BB188" s="1" t="s">
        <v>544</v>
      </c>
      <c r="BC188" s="1" t="s">
        <v>545</v>
      </c>
      <c r="BD188" s="1" t="s">
        <v>546</v>
      </c>
    </row>
    <row r="189" spans="1:56" ht="23" customHeight="1">
      <c r="A189" s="1">
        <v>103</v>
      </c>
      <c r="B189" s="1">
        <v>103</v>
      </c>
      <c r="C189" s="1">
        <v>103</v>
      </c>
      <c r="D189" s="4" t="s">
        <v>0</v>
      </c>
      <c r="J189" s="14">
        <v>23231</v>
      </c>
      <c r="K189" s="14"/>
      <c r="L189" s="14"/>
      <c r="M189" s="1">
        <v>7</v>
      </c>
      <c r="N189" s="1">
        <v>0</v>
      </c>
      <c r="O189" s="1">
        <v>10</v>
      </c>
      <c r="P189" s="1">
        <v>20</v>
      </c>
      <c r="Q189" s="1" t="s">
        <v>292</v>
      </c>
      <c r="R189" s="1">
        <v>1</v>
      </c>
      <c r="S189" s="1" t="s">
        <v>62</v>
      </c>
      <c r="U189" s="1" t="s">
        <v>3390</v>
      </c>
      <c r="W189" s="1">
        <v>1</v>
      </c>
      <c r="X189" s="1" t="s">
        <v>101</v>
      </c>
      <c r="Z189" s="1" t="s">
        <v>114</v>
      </c>
      <c r="AB189" s="1" t="s">
        <v>145</v>
      </c>
      <c r="AD189" s="1">
        <v>27</v>
      </c>
      <c r="AE189" s="1" t="s">
        <v>579</v>
      </c>
      <c r="AF189" s="1" t="s">
        <v>77</v>
      </c>
      <c r="AJ189" s="1" t="s">
        <v>28</v>
      </c>
      <c r="AR189" s="1" t="s">
        <v>580</v>
      </c>
      <c r="AT189" s="1">
        <v>10</v>
      </c>
      <c r="AU189" s="1">
        <v>4</v>
      </c>
      <c r="AW189" s="1">
        <v>10</v>
      </c>
      <c r="AX189" s="1" t="s">
        <v>581</v>
      </c>
      <c r="AY189" s="1" t="s">
        <v>334</v>
      </c>
      <c r="BA189" s="1">
        <v>2</v>
      </c>
      <c r="BB189" s="1" t="s">
        <v>582</v>
      </c>
      <c r="BC189" s="1" t="s">
        <v>583</v>
      </c>
      <c r="BD189" s="1" t="s">
        <v>584</v>
      </c>
    </row>
    <row r="190" spans="1:56" ht="23" customHeight="1">
      <c r="A190" s="1">
        <v>104</v>
      </c>
      <c r="B190" s="1">
        <v>104</v>
      </c>
      <c r="C190" s="1">
        <v>104</v>
      </c>
      <c r="D190" s="4" t="s">
        <v>0</v>
      </c>
      <c r="H190" s="4" t="s">
        <v>4</v>
      </c>
      <c r="J190" s="14">
        <v>32437</v>
      </c>
      <c r="K190" s="14"/>
      <c r="L190" s="14"/>
      <c r="M190" s="1">
        <v>8</v>
      </c>
      <c r="N190" s="1">
        <v>0</v>
      </c>
      <c r="O190" s="1">
        <v>10</v>
      </c>
      <c r="P190" s="1">
        <v>10</v>
      </c>
      <c r="Q190" s="1" t="s">
        <v>95</v>
      </c>
      <c r="R190" s="1">
        <v>0</v>
      </c>
      <c r="S190" s="1" t="s">
        <v>62</v>
      </c>
      <c r="V190" s="1" t="s">
        <v>585</v>
      </c>
      <c r="W190" s="1">
        <v>0</v>
      </c>
      <c r="AF190" s="1" t="s">
        <v>77</v>
      </c>
      <c r="AJ190" s="1" t="s">
        <v>28</v>
      </c>
      <c r="AL190" s="1" t="s">
        <v>30</v>
      </c>
      <c r="AQ190" s="1" t="s">
        <v>78</v>
      </c>
      <c r="AT190" s="1">
        <v>15</v>
      </c>
      <c r="AV190" s="1">
        <v>15</v>
      </c>
      <c r="AW190" s="1">
        <v>16</v>
      </c>
      <c r="AX190" s="1" t="s">
        <v>586</v>
      </c>
      <c r="AZ190" s="1" t="s">
        <v>587</v>
      </c>
      <c r="BA190" s="1">
        <v>4</v>
      </c>
      <c r="BB190" s="1" t="s">
        <v>588</v>
      </c>
      <c r="BC190" s="1" t="s">
        <v>589</v>
      </c>
      <c r="BD190" s="1" t="s">
        <v>590</v>
      </c>
    </row>
    <row r="191" spans="1:56" ht="23" customHeight="1">
      <c r="A191" s="1">
        <v>105</v>
      </c>
      <c r="B191" s="1">
        <v>105</v>
      </c>
      <c r="C191" s="1">
        <v>105</v>
      </c>
      <c r="E191" s="4" t="s">
        <v>1</v>
      </c>
      <c r="F191" s="4" t="s">
        <v>2</v>
      </c>
      <c r="J191" s="14">
        <v>31109</v>
      </c>
      <c r="K191" s="14"/>
      <c r="L191" s="14"/>
      <c r="M191" s="1">
        <v>6</v>
      </c>
      <c r="N191" s="1">
        <v>45</v>
      </c>
      <c r="O191" s="1">
        <v>9</v>
      </c>
      <c r="P191" s="1">
        <v>2</v>
      </c>
      <c r="Q191" s="1" t="s">
        <v>47</v>
      </c>
      <c r="R191" s="1">
        <v>1</v>
      </c>
      <c r="S191" s="1" t="s">
        <v>48</v>
      </c>
      <c r="U191" s="1" t="s">
        <v>3390</v>
      </c>
      <c r="W191" s="1">
        <v>1</v>
      </c>
      <c r="X191" s="1" t="s">
        <v>28</v>
      </c>
      <c r="AA191" s="1" t="s">
        <v>591</v>
      </c>
      <c r="AB191" s="1" t="s">
        <v>51</v>
      </c>
      <c r="AD191" s="1">
        <v>3</v>
      </c>
      <c r="AE191" s="1" t="s">
        <v>592</v>
      </c>
      <c r="AF191" s="1" t="s">
        <v>65</v>
      </c>
      <c r="AJ191" s="1" t="s">
        <v>28</v>
      </c>
      <c r="AQ191" s="1" t="s">
        <v>78</v>
      </c>
      <c r="AS191" s="1">
        <v>4</v>
      </c>
      <c r="AU191" s="1">
        <v>5</v>
      </c>
      <c r="AW191" s="1">
        <v>30</v>
      </c>
      <c r="AX191" s="1" t="s">
        <v>593</v>
      </c>
      <c r="AY191" s="1" t="s">
        <v>58</v>
      </c>
      <c r="BA191" s="1">
        <v>9</v>
      </c>
      <c r="BB191" s="1" t="s">
        <v>594</v>
      </c>
      <c r="BC191" s="1" t="s">
        <v>595</v>
      </c>
    </row>
    <row r="192" spans="1:56" ht="23" customHeight="1">
      <c r="A192" s="1">
        <v>107</v>
      </c>
      <c r="B192" s="1">
        <v>107</v>
      </c>
      <c r="C192" s="1">
        <v>107</v>
      </c>
      <c r="E192" s="4" t="s">
        <v>1</v>
      </c>
      <c r="J192" s="14">
        <v>30505</v>
      </c>
      <c r="K192" s="14"/>
      <c r="L192" s="14"/>
      <c r="M192" s="1">
        <v>7</v>
      </c>
      <c r="N192" s="1">
        <v>80</v>
      </c>
      <c r="O192" s="1">
        <v>5</v>
      </c>
      <c r="P192" s="1">
        <v>10</v>
      </c>
      <c r="Q192" s="1" t="s">
        <v>292</v>
      </c>
      <c r="R192" s="1">
        <v>1</v>
      </c>
      <c r="S192" s="1" t="s">
        <v>62</v>
      </c>
      <c r="U192" s="1" t="s">
        <v>3390</v>
      </c>
      <c r="W192" s="1">
        <v>1</v>
      </c>
      <c r="X192" s="1" t="s">
        <v>202</v>
      </c>
      <c r="Z192" s="1" t="s">
        <v>74</v>
      </c>
      <c r="AB192" s="1" t="s">
        <v>85</v>
      </c>
      <c r="AD192" s="1">
        <v>10</v>
      </c>
      <c r="AE192" s="1" t="s">
        <v>600</v>
      </c>
      <c r="AF192" s="1" t="s">
        <v>77</v>
      </c>
      <c r="AJ192" s="1" t="s">
        <v>28</v>
      </c>
      <c r="AQ192" s="1" t="s">
        <v>66</v>
      </c>
      <c r="AS192" s="1">
        <v>6</v>
      </c>
      <c r="AU192" s="1">
        <v>4</v>
      </c>
      <c r="AW192" s="1">
        <v>12</v>
      </c>
      <c r="AX192" s="1" t="s">
        <v>601</v>
      </c>
      <c r="AY192" s="1" t="s">
        <v>68</v>
      </c>
      <c r="BA192" s="1">
        <v>7</v>
      </c>
      <c r="BB192" s="1" t="s">
        <v>602</v>
      </c>
      <c r="BC192" s="1" t="s">
        <v>603</v>
      </c>
    </row>
    <row r="193" spans="1:56" ht="23" customHeight="1">
      <c r="A193" s="1">
        <v>108</v>
      </c>
      <c r="B193" s="1">
        <v>108</v>
      </c>
      <c r="C193" s="1">
        <v>108</v>
      </c>
      <c r="D193" s="4" t="s">
        <v>0</v>
      </c>
      <c r="H193" s="4" t="s">
        <v>4</v>
      </c>
      <c r="J193" s="14">
        <v>30306</v>
      </c>
      <c r="K193" s="14"/>
      <c r="L193" s="14"/>
      <c r="M193" s="1">
        <v>7</v>
      </c>
      <c r="N193" s="1">
        <v>120</v>
      </c>
      <c r="O193" s="1">
        <v>15</v>
      </c>
      <c r="P193" s="1">
        <v>12</v>
      </c>
      <c r="Q193" s="1" t="s">
        <v>178</v>
      </c>
      <c r="R193" s="1">
        <v>0</v>
      </c>
      <c r="S193" s="1" t="s">
        <v>62</v>
      </c>
      <c r="U193" s="1" t="s">
        <v>3389</v>
      </c>
      <c r="W193" s="1">
        <v>1</v>
      </c>
      <c r="X193" s="1" t="s">
        <v>401</v>
      </c>
      <c r="Z193" s="1" t="s">
        <v>50</v>
      </c>
      <c r="AB193" s="1" t="s">
        <v>85</v>
      </c>
      <c r="AD193" s="1">
        <v>7</v>
      </c>
      <c r="AE193" s="1" t="s">
        <v>604</v>
      </c>
      <c r="AF193" s="1" t="s">
        <v>77</v>
      </c>
      <c r="AG193" s="1" t="s">
        <v>25</v>
      </c>
      <c r="AJ193" s="1" t="s">
        <v>28</v>
      </c>
      <c r="AQ193" s="1" t="s">
        <v>66</v>
      </c>
      <c r="AT193" s="1" t="s">
        <v>3394</v>
      </c>
      <c r="AV193" s="1" t="s">
        <v>3394</v>
      </c>
      <c r="AW193" s="1">
        <v>8</v>
      </c>
      <c r="AX193" s="1" t="s">
        <v>605</v>
      </c>
      <c r="AY193" s="1" t="s">
        <v>58</v>
      </c>
      <c r="BA193" s="1">
        <v>8</v>
      </c>
      <c r="BB193" s="1" t="s">
        <v>606</v>
      </c>
      <c r="BC193" s="1" t="s">
        <v>607</v>
      </c>
      <c r="BD193" s="1" t="s">
        <v>608</v>
      </c>
    </row>
    <row r="194" spans="1:56" ht="23" customHeight="1">
      <c r="A194" s="1">
        <v>110</v>
      </c>
      <c r="B194" s="1">
        <v>110</v>
      </c>
      <c r="C194" s="1">
        <v>110</v>
      </c>
      <c r="H194" s="4" t="s">
        <v>4</v>
      </c>
      <c r="J194" s="14">
        <v>35313</v>
      </c>
      <c r="K194" s="14"/>
      <c r="L194" s="14"/>
      <c r="M194" s="1">
        <v>8</v>
      </c>
      <c r="N194" s="1">
        <v>60</v>
      </c>
      <c r="O194" s="1">
        <v>10</v>
      </c>
      <c r="P194" s="1">
        <v>6</v>
      </c>
      <c r="Q194" s="1" t="s">
        <v>47</v>
      </c>
      <c r="R194" s="1">
        <v>1</v>
      </c>
      <c r="S194" s="1" t="s">
        <v>62</v>
      </c>
      <c r="U194" s="1" t="s">
        <v>3390</v>
      </c>
      <c r="W194" s="1">
        <v>1</v>
      </c>
      <c r="X194" s="1" t="s">
        <v>28</v>
      </c>
      <c r="Z194" s="1" t="s">
        <v>74</v>
      </c>
      <c r="AB194" s="1" t="s">
        <v>115</v>
      </c>
      <c r="AD194" s="1">
        <v>0</v>
      </c>
      <c r="AE194" s="1" t="s">
        <v>613</v>
      </c>
      <c r="AF194" s="1" t="s">
        <v>352</v>
      </c>
      <c r="AJ194" s="1" t="s">
        <v>28</v>
      </c>
      <c r="AQ194" s="1" t="s">
        <v>78</v>
      </c>
      <c r="AS194" s="1">
        <v>6</v>
      </c>
      <c r="AU194" s="1">
        <v>3</v>
      </c>
      <c r="AW194" s="1">
        <v>5</v>
      </c>
      <c r="AX194" s="1" t="s">
        <v>614</v>
      </c>
      <c r="AY194" s="1" t="s">
        <v>68</v>
      </c>
      <c r="BA194" s="1">
        <v>10</v>
      </c>
      <c r="BB194" s="1" t="s">
        <v>615</v>
      </c>
      <c r="BC194" s="1" t="s">
        <v>616</v>
      </c>
    </row>
    <row r="195" spans="1:56" ht="23" customHeight="1">
      <c r="A195" s="1">
        <v>111</v>
      </c>
      <c r="B195" s="1">
        <v>111</v>
      </c>
      <c r="C195" s="1">
        <v>111</v>
      </c>
      <c r="D195" s="4" t="s">
        <v>0</v>
      </c>
      <c r="J195" s="14">
        <v>30983</v>
      </c>
      <c r="K195" s="14"/>
      <c r="L195" s="14"/>
      <c r="M195" s="1">
        <v>7</v>
      </c>
      <c r="N195" s="1">
        <v>20</v>
      </c>
      <c r="O195" s="1">
        <v>9</v>
      </c>
      <c r="P195" s="1">
        <v>2</v>
      </c>
      <c r="Q195" s="1" t="s">
        <v>214</v>
      </c>
      <c r="R195" s="1">
        <v>1</v>
      </c>
      <c r="S195" s="1" t="s">
        <v>378</v>
      </c>
      <c r="U195" s="1" t="s">
        <v>3391</v>
      </c>
      <c r="W195" s="1">
        <v>1</v>
      </c>
      <c r="X195" s="1" t="s">
        <v>5</v>
      </c>
      <c r="Z195" s="1" t="s">
        <v>74</v>
      </c>
      <c r="AB195" s="1" t="s">
        <v>75</v>
      </c>
      <c r="AD195" s="1">
        <v>3</v>
      </c>
      <c r="AE195" s="1" t="s">
        <v>617</v>
      </c>
      <c r="AF195" s="1" t="s">
        <v>77</v>
      </c>
      <c r="AJ195" s="1" t="s">
        <v>28</v>
      </c>
      <c r="AQ195" s="1" t="s">
        <v>78</v>
      </c>
      <c r="AT195" s="1">
        <v>10</v>
      </c>
      <c r="AU195" s="1">
        <v>6</v>
      </c>
      <c r="AW195" s="1">
        <v>15</v>
      </c>
      <c r="AX195" s="1" t="s">
        <v>618</v>
      </c>
      <c r="AY195" s="1" t="s">
        <v>68</v>
      </c>
      <c r="BA195" s="1">
        <v>7</v>
      </c>
      <c r="BB195" s="1" t="s">
        <v>619</v>
      </c>
      <c r="BC195" s="1" t="s">
        <v>620</v>
      </c>
      <c r="BD195" s="1" t="s">
        <v>621</v>
      </c>
    </row>
    <row r="196" spans="1:56" ht="23" customHeight="1">
      <c r="A196" s="1">
        <v>114</v>
      </c>
      <c r="B196" s="1">
        <v>114</v>
      </c>
      <c r="C196" s="1">
        <v>114</v>
      </c>
      <c r="D196" s="4" t="s">
        <v>0</v>
      </c>
      <c r="J196" s="14">
        <v>34088</v>
      </c>
      <c r="K196" s="14"/>
      <c r="L196" s="14"/>
      <c r="M196" s="1">
        <v>6</v>
      </c>
      <c r="N196" s="1">
        <v>50</v>
      </c>
      <c r="O196" s="1">
        <v>10</v>
      </c>
      <c r="P196" s="1">
        <v>20</v>
      </c>
      <c r="Q196" s="1" t="s">
        <v>95</v>
      </c>
      <c r="R196" s="1">
        <v>1</v>
      </c>
      <c r="S196" s="1" t="s">
        <v>378</v>
      </c>
      <c r="V196" s="1" t="s">
        <v>632</v>
      </c>
      <c r="W196" s="1">
        <v>1</v>
      </c>
      <c r="X196" s="1" t="s">
        <v>28</v>
      </c>
      <c r="Z196" s="1" t="s">
        <v>74</v>
      </c>
      <c r="AB196" s="1" t="s">
        <v>261</v>
      </c>
      <c r="AD196" s="1">
        <v>2</v>
      </c>
      <c r="AE196" s="1" t="s">
        <v>633</v>
      </c>
      <c r="AF196" s="1" t="s">
        <v>77</v>
      </c>
      <c r="AJ196" s="1" t="s">
        <v>28</v>
      </c>
      <c r="AQ196" s="1" t="s">
        <v>66</v>
      </c>
      <c r="AS196" s="1">
        <v>3</v>
      </c>
      <c r="AU196" s="1">
        <v>3</v>
      </c>
      <c r="AW196" s="1">
        <v>45</v>
      </c>
      <c r="AX196" s="1" t="s">
        <v>634</v>
      </c>
      <c r="AY196" s="1" t="s">
        <v>68</v>
      </c>
      <c r="BA196" s="1">
        <v>9</v>
      </c>
      <c r="BB196" s="1" t="s">
        <v>635</v>
      </c>
    </row>
    <row r="197" spans="1:56" ht="23" customHeight="1">
      <c r="A197" s="1">
        <v>118</v>
      </c>
      <c r="B197" s="1">
        <v>118</v>
      </c>
      <c r="C197" s="1">
        <v>118</v>
      </c>
      <c r="D197" s="4" t="s">
        <v>0</v>
      </c>
      <c r="E197" s="4" t="s">
        <v>1</v>
      </c>
      <c r="G197" s="4" t="s">
        <v>3</v>
      </c>
      <c r="H197" s="4" t="s">
        <v>4</v>
      </c>
      <c r="J197" s="14">
        <v>33156</v>
      </c>
      <c r="K197" s="14"/>
      <c r="L197" s="14"/>
      <c r="M197" s="1">
        <v>7</v>
      </c>
      <c r="N197" s="1">
        <v>80</v>
      </c>
      <c r="O197" s="1">
        <v>12</v>
      </c>
      <c r="P197" s="1">
        <v>12</v>
      </c>
      <c r="Q197" s="1" t="s">
        <v>324</v>
      </c>
      <c r="R197" s="1">
        <v>1</v>
      </c>
      <c r="S197" s="1" t="s">
        <v>378</v>
      </c>
      <c r="U197" s="1" t="s">
        <v>3389</v>
      </c>
      <c r="W197" s="1">
        <v>1</v>
      </c>
      <c r="X197" s="1" t="s">
        <v>202</v>
      </c>
      <c r="Z197" s="1" t="s">
        <v>50</v>
      </c>
      <c r="AB197" s="1" t="s">
        <v>561</v>
      </c>
      <c r="AD197" s="1">
        <v>3</v>
      </c>
      <c r="AE197" s="1" t="s">
        <v>650</v>
      </c>
      <c r="AF197" s="1" t="s">
        <v>53</v>
      </c>
      <c r="AJ197" s="1" t="s">
        <v>28</v>
      </c>
      <c r="AQ197" s="1" t="s">
        <v>78</v>
      </c>
      <c r="AS197" s="1">
        <v>6</v>
      </c>
      <c r="AU197" s="1">
        <v>2</v>
      </c>
      <c r="AW197" s="1">
        <v>12</v>
      </c>
      <c r="AX197" s="1" t="s">
        <v>651</v>
      </c>
      <c r="AY197" s="1" t="s">
        <v>68</v>
      </c>
      <c r="BA197" s="1">
        <v>10</v>
      </c>
      <c r="BB197" s="1" t="s">
        <v>652</v>
      </c>
      <c r="BC197" s="1" t="s">
        <v>653</v>
      </c>
      <c r="BD197" s="1" t="s">
        <v>654</v>
      </c>
    </row>
    <row r="198" spans="1:56" ht="23" customHeight="1">
      <c r="A198" s="1">
        <v>121</v>
      </c>
      <c r="B198" s="1">
        <v>121</v>
      </c>
      <c r="C198" s="1">
        <v>121</v>
      </c>
      <c r="E198" s="4" t="s">
        <v>1</v>
      </c>
      <c r="H198" s="4" t="s">
        <v>4</v>
      </c>
      <c r="J198" s="14">
        <v>34237</v>
      </c>
      <c r="K198" s="14"/>
      <c r="L198" s="14"/>
      <c r="M198" s="1">
        <v>7</v>
      </c>
      <c r="N198" s="1">
        <v>0</v>
      </c>
      <c r="O198" s="1">
        <v>12</v>
      </c>
      <c r="P198" s="1">
        <v>20</v>
      </c>
      <c r="Q198" s="1" t="s">
        <v>178</v>
      </c>
      <c r="R198" s="1">
        <v>1</v>
      </c>
      <c r="S198" s="1" t="s">
        <v>48</v>
      </c>
      <c r="U198" s="1" t="s">
        <v>3388</v>
      </c>
      <c r="W198" s="1">
        <v>1</v>
      </c>
      <c r="X198" s="1" t="s">
        <v>508</v>
      </c>
      <c r="Z198" s="1" t="s">
        <v>133</v>
      </c>
      <c r="AB198" s="1" t="s">
        <v>85</v>
      </c>
      <c r="AD198" s="1">
        <v>5</v>
      </c>
      <c r="AE198" s="1" t="s">
        <v>664</v>
      </c>
      <c r="AF198" s="1" t="s">
        <v>53</v>
      </c>
      <c r="AJ198" s="1" t="s">
        <v>28</v>
      </c>
      <c r="AQ198" s="1" t="s">
        <v>78</v>
      </c>
      <c r="AS198" s="1">
        <v>5</v>
      </c>
      <c r="AU198" s="1">
        <v>5</v>
      </c>
      <c r="AW198" s="1">
        <v>10</v>
      </c>
      <c r="AX198" s="1" t="s">
        <v>665</v>
      </c>
      <c r="AY198" s="1" t="s">
        <v>58</v>
      </c>
      <c r="BA198" s="1">
        <v>10</v>
      </c>
      <c r="BB198" s="1" t="s">
        <v>666</v>
      </c>
      <c r="BC198" s="1" t="s">
        <v>667</v>
      </c>
      <c r="BD198" s="1" t="s">
        <v>668</v>
      </c>
    </row>
    <row r="199" spans="1:56" ht="23" customHeight="1">
      <c r="A199" s="1">
        <v>122</v>
      </c>
      <c r="B199" s="1">
        <v>122</v>
      </c>
      <c r="C199" s="1">
        <v>122</v>
      </c>
      <c r="D199" s="4" t="s">
        <v>0</v>
      </c>
      <c r="J199" s="14">
        <v>34688</v>
      </c>
      <c r="K199" s="14"/>
      <c r="L199" s="14"/>
      <c r="M199" s="1">
        <v>9</v>
      </c>
      <c r="N199" s="1">
        <v>10</v>
      </c>
      <c r="O199" s="1">
        <v>9</v>
      </c>
      <c r="P199" s="1">
        <v>20</v>
      </c>
      <c r="Q199" s="1" t="s">
        <v>95</v>
      </c>
      <c r="R199" s="1">
        <v>0</v>
      </c>
      <c r="S199" s="1" t="s">
        <v>91</v>
      </c>
      <c r="V199" s="1" t="s">
        <v>669</v>
      </c>
      <c r="W199" s="1">
        <v>1</v>
      </c>
      <c r="X199" s="1" t="s">
        <v>132</v>
      </c>
      <c r="Z199" s="1" t="s">
        <v>74</v>
      </c>
      <c r="AB199" s="1" t="s">
        <v>51</v>
      </c>
      <c r="AD199" s="1">
        <v>0</v>
      </c>
      <c r="AE199" s="1" t="s">
        <v>670</v>
      </c>
      <c r="AF199" s="1" t="s">
        <v>53</v>
      </c>
      <c r="AJ199" s="1" t="s">
        <v>28</v>
      </c>
      <c r="AQ199" s="1" t="s">
        <v>66</v>
      </c>
      <c r="AT199" s="1">
        <v>30</v>
      </c>
      <c r="AU199" s="1">
        <v>5</v>
      </c>
      <c r="AW199" s="1">
        <v>200</v>
      </c>
      <c r="AX199" s="1" t="s">
        <v>671</v>
      </c>
      <c r="AY199" s="1" t="s">
        <v>68</v>
      </c>
      <c r="BA199" s="1">
        <v>9</v>
      </c>
      <c r="BB199" s="1" t="s">
        <v>672</v>
      </c>
      <c r="BC199" s="1" t="s">
        <v>673</v>
      </c>
      <c r="BD199" s="1" t="s">
        <v>674</v>
      </c>
    </row>
    <row r="200" spans="1:56" ht="23" customHeight="1">
      <c r="A200" s="1">
        <v>126</v>
      </c>
      <c r="B200" s="1">
        <v>126</v>
      </c>
      <c r="C200" s="1">
        <v>126</v>
      </c>
      <c r="H200" s="4" t="s">
        <v>4</v>
      </c>
      <c r="J200" s="14">
        <v>32011</v>
      </c>
      <c r="K200" s="14"/>
      <c r="L200" s="14"/>
      <c r="M200" s="1">
        <v>7</v>
      </c>
      <c r="N200" s="1">
        <v>0</v>
      </c>
      <c r="O200" s="1">
        <v>12</v>
      </c>
      <c r="P200" s="1">
        <v>0</v>
      </c>
      <c r="Q200" s="1" t="s">
        <v>112</v>
      </c>
      <c r="R200" s="1">
        <v>1</v>
      </c>
      <c r="S200" s="1" t="s">
        <v>125</v>
      </c>
      <c r="U200" s="1" t="s">
        <v>3390</v>
      </c>
      <c r="W200" s="1">
        <v>1</v>
      </c>
      <c r="X200" s="1" t="s">
        <v>202</v>
      </c>
      <c r="Z200" s="1" t="s">
        <v>102</v>
      </c>
      <c r="AB200" s="1" t="s">
        <v>85</v>
      </c>
      <c r="AD200" s="1">
        <v>7</v>
      </c>
      <c r="AE200" s="1" t="s">
        <v>596</v>
      </c>
      <c r="AF200" s="1" t="s">
        <v>77</v>
      </c>
      <c r="AJ200" s="1" t="s">
        <v>28</v>
      </c>
      <c r="AQ200" s="1" t="s">
        <v>66</v>
      </c>
      <c r="AT200" s="1">
        <v>15</v>
      </c>
      <c r="AV200" s="1">
        <v>10</v>
      </c>
      <c r="AW200" s="1">
        <v>20</v>
      </c>
      <c r="AX200" s="1" t="s">
        <v>596</v>
      </c>
      <c r="AY200" s="1" t="s">
        <v>58</v>
      </c>
      <c r="BA200" s="1">
        <v>9</v>
      </c>
      <c r="BB200" s="1" t="s">
        <v>596</v>
      </c>
      <c r="BC200" s="1" t="s">
        <v>596</v>
      </c>
      <c r="BD200" s="1" t="s">
        <v>596</v>
      </c>
    </row>
    <row r="201" spans="1:56" ht="23" customHeight="1">
      <c r="A201" s="1">
        <v>127</v>
      </c>
      <c r="B201" s="1">
        <v>127</v>
      </c>
      <c r="C201" s="1">
        <v>127</v>
      </c>
      <c r="D201" s="4" t="s">
        <v>0</v>
      </c>
      <c r="J201" s="14">
        <v>34037</v>
      </c>
      <c r="K201" s="14"/>
      <c r="L201" s="14"/>
      <c r="M201" s="1">
        <v>7</v>
      </c>
      <c r="N201" s="1">
        <v>60</v>
      </c>
      <c r="O201" s="1">
        <v>11</v>
      </c>
      <c r="P201" s="1">
        <v>6</v>
      </c>
      <c r="Q201" s="1" t="s">
        <v>112</v>
      </c>
      <c r="R201" s="1">
        <v>0</v>
      </c>
      <c r="S201" s="1" t="s">
        <v>48</v>
      </c>
      <c r="U201" s="1" t="s">
        <v>3390</v>
      </c>
      <c r="W201" s="1">
        <v>1</v>
      </c>
      <c r="X201" s="1" t="s">
        <v>202</v>
      </c>
      <c r="Z201" s="1" t="s">
        <v>74</v>
      </c>
      <c r="AB201" s="1" t="s">
        <v>85</v>
      </c>
      <c r="AD201" s="1">
        <v>3</v>
      </c>
      <c r="AE201" s="1" t="s">
        <v>686</v>
      </c>
      <c r="AF201" s="1" t="s">
        <v>77</v>
      </c>
      <c r="AJ201" s="1" t="s">
        <v>28</v>
      </c>
      <c r="AQ201" s="1" t="s">
        <v>66</v>
      </c>
      <c r="AS201" s="1">
        <v>5</v>
      </c>
      <c r="AU201" s="1">
        <v>1</v>
      </c>
      <c r="AW201" s="1">
        <v>10</v>
      </c>
      <c r="AX201" s="1" t="s">
        <v>687</v>
      </c>
      <c r="AY201" s="1" t="s">
        <v>58</v>
      </c>
      <c r="BA201" s="1">
        <v>10</v>
      </c>
      <c r="BB201" s="1" t="s">
        <v>688</v>
      </c>
      <c r="BC201" s="1" t="s">
        <v>689</v>
      </c>
    </row>
    <row r="202" spans="1:56" ht="23" customHeight="1">
      <c r="A202" s="1">
        <v>128</v>
      </c>
      <c r="B202" s="1">
        <v>128</v>
      </c>
      <c r="C202" s="1">
        <v>128</v>
      </c>
      <c r="D202" s="4" t="s">
        <v>0</v>
      </c>
      <c r="E202" s="4" t="s">
        <v>1</v>
      </c>
      <c r="H202" s="4" t="s">
        <v>4</v>
      </c>
      <c r="J202" s="14">
        <v>28828</v>
      </c>
      <c r="K202" s="14"/>
      <c r="L202" s="14"/>
      <c r="M202" s="1">
        <v>5</v>
      </c>
      <c r="N202" s="1">
        <v>30</v>
      </c>
      <c r="O202" s="1">
        <v>16</v>
      </c>
      <c r="P202" s="1">
        <v>50</v>
      </c>
      <c r="Q202" s="1" t="s">
        <v>90</v>
      </c>
      <c r="R202" s="1">
        <v>1</v>
      </c>
      <c r="S202" s="1" t="s">
        <v>62</v>
      </c>
      <c r="U202" s="1" t="s">
        <v>3389</v>
      </c>
      <c r="W202" s="1">
        <v>1</v>
      </c>
      <c r="X202" s="1" t="s">
        <v>454</v>
      </c>
      <c r="Z202" s="1" t="s">
        <v>50</v>
      </c>
      <c r="AC202" s="1" t="s">
        <v>690</v>
      </c>
      <c r="AD202" s="1">
        <v>13</v>
      </c>
      <c r="AE202" s="1" t="s">
        <v>691</v>
      </c>
      <c r="AF202" s="1" t="s">
        <v>77</v>
      </c>
      <c r="AJ202" s="1" t="s">
        <v>28</v>
      </c>
      <c r="AQ202" s="1" t="s">
        <v>66</v>
      </c>
      <c r="AS202" s="1">
        <v>6</v>
      </c>
      <c r="AV202" s="1">
        <v>10</v>
      </c>
      <c r="AW202" s="1">
        <v>20</v>
      </c>
      <c r="AX202" s="1" t="s">
        <v>692</v>
      </c>
      <c r="AY202" s="1" t="s">
        <v>181</v>
      </c>
      <c r="BA202" s="1">
        <v>10</v>
      </c>
      <c r="BB202" s="1" t="s">
        <v>693</v>
      </c>
      <c r="BC202" s="1" t="s">
        <v>694</v>
      </c>
      <c r="BD202" s="1" t="s">
        <v>695</v>
      </c>
    </row>
    <row r="203" spans="1:56" ht="23" customHeight="1">
      <c r="A203" s="1">
        <v>129</v>
      </c>
      <c r="B203" s="1">
        <v>129</v>
      </c>
      <c r="C203" s="1">
        <v>129</v>
      </c>
      <c r="D203" s="4" t="s">
        <v>0</v>
      </c>
      <c r="M203" s="1">
        <v>8</v>
      </c>
      <c r="N203" s="1">
        <v>90</v>
      </c>
      <c r="O203" s="1">
        <v>6</v>
      </c>
      <c r="P203" s="1">
        <v>4</v>
      </c>
      <c r="Q203" s="1" t="s">
        <v>90</v>
      </c>
      <c r="R203" s="1">
        <v>0</v>
      </c>
      <c r="S203" s="1" t="s">
        <v>72</v>
      </c>
      <c r="U203" s="1" t="s">
        <v>3389</v>
      </c>
      <c r="W203" s="1">
        <v>1</v>
      </c>
      <c r="X203" s="1" t="s">
        <v>202</v>
      </c>
      <c r="Z203" s="1" t="s">
        <v>74</v>
      </c>
      <c r="AB203" s="1" t="s">
        <v>85</v>
      </c>
      <c r="AD203" s="1">
        <v>10</v>
      </c>
      <c r="AE203" s="1" t="s">
        <v>696</v>
      </c>
      <c r="AF203" s="1" t="s">
        <v>77</v>
      </c>
      <c r="AJ203" s="1" t="s">
        <v>28</v>
      </c>
      <c r="AQ203" s="1" t="s">
        <v>78</v>
      </c>
      <c r="AS203" s="1">
        <v>6</v>
      </c>
      <c r="AU203" s="1">
        <v>4</v>
      </c>
      <c r="AW203" s="1">
        <v>30</v>
      </c>
      <c r="AX203" s="1" t="s">
        <v>697</v>
      </c>
      <c r="AY203" s="1" t="s">
        <v>58</v>
      </c>
      <c r="BA203" s="1">
        <v>9</v>
      </c>
      <c r="BB203" s="1" t="s">
        <v>698</v>
      </c>
    </row>
    <row r="204" spans="1:56" ht="23" customHeight="1">
      <c r="A204" s="1">
        <v>134</v>
      </c>
      <c r="B204" s="1">
        <v>134</v>
      </c>
      <c r="C204" s="1">
        <v>134</v>
      </c>
      <c r="E204" s="4" t="s">
        <v>1</v>
      </c>
      <c r="H204" s="4" t="s">
        <v>4</v>
      </c>
      <c r="J204" s="14">
        <v>34615</v>
      </c>
      <c r="K204" s="14"/>
      <c r="L204" s="14"/>
      <c r="M204" s="1">
        <v>6</v>
      </c>
      <c r="N204" s="1">
        <v>240</v>
      </c>
      <c r="O204" s="1">
        <v>10</v>
      </c>
      <c r="P204" s="1">
        <v>20</v>
      </c>
      <c r="Q204" s="1" t="s">
        <v>214</v>
      </c>
      <c r="R204" s="1">
        <v>1</v>
      </c>
      <c r="S204" s="1" t="s">
        <v>72</v>
      </c>
      <c r="U204" s="1" t="s">
        <v>3390</v>
      </c>
      <c r="W204" s="1">
        <v>1</v>
      </c>
      <c r="X204" s="1" t="s">
        <v>144</v>
      </c>
      <c r="AA204" s="1" t="s">
        <v>717</v>
      </c>
      <c r="AB204" s="1" t="s">
        <v>85</v>
      </c>
      <c r="AD204" s="1">
        <v>2</v>
      </c>
      <c r="AE204" s="1" t="s">
        <v>718</v>
      </c>
      <c r="AF204" s="1" t="s">
        <v>53</v>
      </c>
      <c r="AJ204" s="1" t="s">
        <v>28</v>
      </c>
      <c r="AQ204" s="1" t="s">
        <v>66</v>
      </c>
      <c r="AS204" s="1">
        <v>5</v>
      </c>
      <c r="AU204" s="1">
        <v>6</v>
      </c>
      <c r="AW204" s="1">
        <v>300</v>
      </c>
      <c r="AX204" s="1" t="s">
        <v>719</v>
      </c>
      <c r="AY204" s="1" t="s">
        <v>68</v>
      </c>
      <c r="BA204" s="1">
        <v>10</v>
      </c>
      <c r="BB204" s="1" t="s">
        <v>720</v>
      </c>
      <c r="BC204" s="1" t="s">
        <v>721</v>
      </c>
    </row>
    <row r="205" spans="1:56" ht="23" customHeight="1">
      <c r="A205" s="1">
        <v>137</v>
      </c>
      <c r="B205" s="1">
        <v>137</v>
      </c>
      <c r="C205" s="1">
        <v>137</v>
      </c>
      <c r="H205" s="4" t="s">
        <v>4</v>
      </c>
      <c r="J205" s="14">
        <v>29845</v>
      </c>
      <c r="K205" s="14"/>
      <c r="L205" s="14"/>
      <c r="M205" s="1">
        <v>8</v>
      </c>
      <c r="N205" s="1">
        <v>65</v>
      </c>
      <c r="O205" s="1">
        <v>14</v>
      </c>
      <c r="P205" s="1">
        <v>20</v>
      </c>
      <c r="Q205" s="1" t="s">
        <v>95</v>
      </c>
      <c r="R205" s="1">
        <v>1</v>
      </c>
      <c r="S205" s="1" t="s">
        <v>48</v>
      </c>
      <c r="U205" s="1" t="s">
        <v>3388</v>
      </c>
      <c r="W205" s="1">
        <v>1</v>
      </c>
      <c r="X205" s="1" t="s">
        <v>28</v>
      </c>
      <c r="Z205" s="1" t="s">
        <v>84</v>
      </c>
      <c r="AB205" s="1" t="s">
        <v>220</v>
      </c>
      <c r="AD205" s="1">
        <v>15</v>
      </c>
      <c r="AE205" s="1" t="s">
        <v>729</v>
      </c>
      <c r="AF205" s="1" t="s">
        <v>150</v>
      </c>
      <c r="AJ205" s="1" t="s">
        <v>28</v>
      </c>
      <c r="AQ205" s="1" t="s">
        <v>78</v>
      </c>
      <c r="AS205" s="1">
        <v>4</v>
      </c>
      <c r="AU205" s="1">
        <v>6</v>
      </c>
      <c r="AW205" s="1">
        <v>16</v>
      </c>
      <c r="AX205" s="1" t="s">
        <v>730</v>
      </c>
      <c r="AZ205" s="1" t="s">
        <v>731</v>
      </c>
      <c r="BA205" s="1">
        <v>10</v>
      </c>
      <c r="BB205" s="1" t="s">
        <v>732</v>
      </c>
      <c r="BC205" s="1" t="s">
        <v>733</v>
      </c>
      <c r="BD205" s="1" t="s">
        <v>734</v>
      </c>
    </row>
    <row r="206" spans="1:56" ht="23" customHeight="1">
      <c r="A206" s="1">
        <v>138</v>
      </c>
      <c r="B206" s="1">
        <v>138</v>
      </c>
      <c r="C206" s="1">
        <v>138</v>
      </c>
      <c r="D206" s="4" t="s">
        <v>0</v>
      </c>
      <c r="J206" s="14">
        <v>33885</v>
      </c>
      <c r="K206" s="14"/>
      <c r="L206" s="14"/>
      <c r="M206" s="1">
        <v>8</v>
      </c>
      <c r="N206" s="1">
        <v>60</v>
      </c>
      <c r="O206" s="1">
        <v>8</v>
      </c>
      <c r="P206" s="1">
        <v>10</v>
      </c>
      <c r="Q206" s="1" t="s">
        <v>178</v>
      </c>
      <c r="R206" s="1">
        <v>1</v>
      </c>
      <c r="S206" s="1" t="s">
        <v>62</v>
      </c>
      <c r="U206" s="1" t="s">
        <v>3390</v>
      </c>
      <c r="W206" s="1">
        <v>1</v>
      </c>
      <c r="X206" s="1" t="s">
        <v>28</v>
      </c>
      <c r="Z206" s="1" t="s">
        <v>74</v>
      </c>
      <c r="AB206" s="1" t="s">
        <v>145</v>
      </c>
      <c r="AD206" s="1">
        <v>1</v>
      </c>
      <c r="AE206" s="1" t="s">
        <v>735</v>
      </c>
      <c r="AF206" s="1" t="s">
        <v>53</v>
      </c>
      <c r="AJ206" s="1" t="s">
        <v>28</v>
      </c>
      <c r="AQ206" s="1" t="s">
        <v>78</v>
      </c>
      <c r="AS206" s="1">
        <v>6</v>
      </c>
      <c r="AU206" s="1">
        <v>6</v>
      </c>
      <c r="AW206" s="1">
        <v>10</v>
      </c>
      <c r="AX206" s="1" t="s">
        <v>736</v>
      </c>
      <c r="AZ206" s="1" t="s">
        <v>737</v>
      </c>
      <c r="BA206" s="1">
        <v>9</v>
      </c>
      <c r="BB206" s="1" t="s">
        <v>738</v>
      </c>
      <c r="BC206" s="1" t="s">
        <v>739</v>
      </c>
      <c r="BD206" s="1" t="s">
        <v>740</v>
      </c>
    </row>
    <row r="207" spans="1:56" ht="23" customHeight="1">
      <c r="A207" s="1">
        <v>139</v>
      </c>
      <c r="B207" s="1">
        <v>139</v>
      </c>
      <c r="C207" s="1">
        <v>139</v>
      </c>
      <c r="D207" s="4" t="s">
        <v>0</v>
      </c>
      <c r="J207" s="14">
        <v>29414</v>
      </c>
      <c r="K207" s="14"/>
      <c r="L207" s="14"/>
      <c r="M207" s="1">
        <v>6</v>
      </c>
      <c r="N207" s="1">
        <v>140</v>
      </c>
      <c r="O207" s="1">
        <v>12</v>
      </c>
      <c r="P207" s="1">
        <v>1</v>
      </c>
      <c r="Q207" s="1" t="s">
        <v>71</v>
      </c>
      <c r="R207" s="1">
        <v>0</v>
      </c>
      <c r="S207" s="1" t="s">
        <v>48</v>
      </c>
      <c r="U207" s="1" t="s">
        <v>3389</v>
      </c>
      <c r="W207" s="1">
        <v>1</v>
      </c>
      <c r="X207" s="1" t="s">
        <v>144</v>
      </c>
      <c r="Z207" s="1" t="s">
        <v>74</v>
      </c>
      <c r="AB207" s="1" t="s">
        <v>85</v>
      </c>
      <c r="AD207" s="1">
        <v>1</v>
      </c>
      <c r="AE207" s="1" t="s">
        <v>741</v>
      </c>
      <c r="AF207" s="1" t="s">
        <v>77</v>
      </c>
      <c r="AJ207" s="1" t="s">
        <v>28</v>
      </c>
      <c r="AQ207" s="1" t="s">
        <v>66</v>
      </c>
      <c r="AT207" s="1">
        <v>10</v>
      </c>
      <c r="AU207" s="1">
        <v>6</v>
      </c>
      <c r="AW207" s="1">
        <v>20</v>
      </c>
      <c r="AX207" s="1" t="s">
        <v>742</v>
      </c>
      <c r="AY207" s="1" t="s">
        <v>58</v>
      </c>
      <c r="BA207" s="1">
        <v>6</v>
      </c>
      <c r="BB207" s="1" t="s">
        <v>743</v>
      </c>
      <c r="BC207" s="1" t="s">
        <v>311</v>
      </c>
      <c r="BD207" s="1" t="s">
        <v>744</v>
      </c>
    </row>
    <row r="208" spans="1:56" ht="23" customHeight="1">
      <c r="A208" s="1">
        <v>144</v>
      </c>
      <c r="B208" s="1">
        <v>144</v>
      </c>
      <c r="C208" s="1">
        <v>144</v>
      </c>
      <c r="H208" s="4" t="s">
        <v>4</v>
      </c>
      <c r="J208" s="14">
        <v>32154</v>
      </c>
      <c r="K208" s="14"/>
      <c r="L208" s="14"/>
      <c r="M208" s="1">
        <v>8</v>
      </c>
      <c r="N208" s="1">
        <v>0</v>
      </c>
      <c r="O208" s="1">
        <v>12</v>
      </c>
      <c r="P208" s="1">
        <v>1</v>
      </c>
      <c r="Q208" s="1" t="s">
        <v>82</v>
      </c>
      <c r="R208" s="1">
        <v>0</v>
      </c>
      <c r="S208" s="1" t="s">
        <v>48</v>
      </c>
      <c r="U208" s="1" t="s">
        <v>3388</v>
      </c>
      <c r="W208" s="1">
        <v>1</v>
      </c>
      <c r="X208" s="1" t="s">
        <v>202</v>
      </c>
      <c r="AA208" s="1" t="s">
        <v>202</v>
      </c>
      <c r="AB208" s="1" t="s">
        <v>85</v>
      </c>
      <c r="AD208" s="1">
        <v>5</v>
      </c>
      <c r="AE208" s="1" t="s">
        <v>762</v>
      </c>
      <c r="AF208" s="1" t="s">
        <v>53</v>
      </c>
      <c r="AJ208" s="1" t="s">
        <v>28</v>
      </c>
      <c r="AQ208" s="1" t="s">
        <v>78</v>
      </c>
      <c r="AS208" s="1">
        <v>3</v>
      </c>
      <c r="AU208" s="1">
        <v>1</v>
      </c>
      <c r="AW208" s="1">
        <v>160</v>
      </c>
      <c r="AX208" s="1" t="s">
        <v>33</v>
      </c>
      <c r="AY208" s="1" t="s">
        <v>58</v>
      </c>
      <c r="BA208" s="1">
        <v>10</v>
      </c>
      <c r="BB208" s="1" t="s">
        <v>763</v>
      </c>
      <c r="BC208" s="1" t="s">
        <v>407</v>
      </c>
      <c r="BD208" s="1" t="s">
        <v>279</v>
      </c>
    </row>
    <row r="209" spans="1:56" ht="23" customHeight="1">
      <c r="A209" s="1">
        <v>149</v>
      </c>
      <c r="B209" s="1">
        <v>149</v>
      </c>
      <c r="C209" s="1">
        <v>149</v>
      </c>
      <c r="D209" s="4" t="s">
        <v>0</v>
      </c>
      <c r="E209" s="4" t="s">
        <v>1</v>
      </c>
      <c r="H209" s="4" t="s">
        <v>4</v>
      </c>
      <c r="J209" s="14">
        <v>30465</v>
      </c>
      <c r="K209" s="14"/>
      <c r="L209" s="14"/>
      <c r="M209" s="1">
        <v>7</v>
      </c>
      <c r="N209" s="1">
        <v>55</v>
      </c>
      <c r="O209" s="1">
        <v>9</v>
      </c>
      <c r="P209" s="1">
        <v>2</v>
      </c>
      <c r="Q209" s="1" t="s">
        <v>82</v>
      </c>
      <c r="R209" s="1">
        <v>0</v>
      </c>
      <c r="S209" s="1" t="s">
        <v>91</v>
      </c>
      <c r="U209" s="1" t="s">
        <v>3390</v>
      </c>
      <c r="W209" s="1">
        <v>1</v>
      </c>
      <c r="X209" s="1" t="s">
        <v>144</v>
      </c>
      <c r="Z209" s="1" t="s">
        <v>74</v>
      </c>
      <c r="AB209" s="1" t="s">
        <v>97</v>
      </c>
      <c r="AD209" s="1">
        <v>6</v>
      </c>
      <c r="AE209" s="1" t="s">
        <v>781</v>
      </c>
      <c r="AF209" s="1" t="s">
        <v>352</v>
      </c>
      <c r="AJ209" s="1" t="s">
        <v>28</v>
      </c>
      <c r="AK209" s="1" t="s">
        <v>29</v>
      </c>
      <c r="AL209" s="1" t="s">
        <v>30</v>
      </c>
      <c r="AQ209" s="1" t="s">
        <v>66</v>
      </c>
      <c r="AS209" s="1">
        <v>4</v>
      </c>
      <c r="AU209" s="1">
        <v>4</v>
      </c>
      <c r="AW209" s="1">
        <v>6</v>
      </c>
      <c r="AX209" s="1" t="s">
        <v>782</v>
      </c>
      <c r="AZ209" s="1" t="s">
        <v>783</v>
      </c>
      <c r="BA209" s="1">
        <v>10</v>
      </c>
      <c r="BB209" s="1" t="s">
        <v>784</v>
      </c>
      <c r="BC209" s="1" t="s">
        <v>785</v>
      </c>
      <c r="BD209" s="1" t="s">
        <v>786</v>
      </c>
    </row>
    <row r="210" spans="1:56" ht="23" customHeight="1">
      <c r="A210" s="1">
        <v>151</v>
      </c>
      <c r="B210" s="1">
        <v>151</v>
      </c>
      <c r="C210" s="1">
        <v>151</v>
      </c>
      <c r="D210" s="4" t="s">
        <v>0</v>
      </c>
      <c r="E210" s="4" t="s">
        <v>1</v>
      </c>
      <c r="G210" s="4" t="s">
        <v>3</v>
      </c>
      <c r="J210" s="14">
        <v>31252</v>
      </c>
      <c r="K210" s="14"/>
      <c r="L210" s="14"/>
      <c r="M210" s="1">
        <v>6</v>
      </c>
      <c r="N210" s="1">
        <v>0</v>
      </c>
      <c r="O210" s="1">
        <v>10</v>
      </c>
      <c r="P210" s="1">
        <v>6</v>
      </c>
      <c r="Q210" s="1" t="s">
        <v>124</v>
      </c>
      <c r="R210" s="1">
        <v>0</v>
      </c>
      <c r="S210" s="1" t="s">
        <v>62</v>
      </c>
      <c r="U210" s="1" t="s">
        <v>3388</v>
      </c>
      <c r="W210" s="1">
        <v>1</v>
      </c>
      <c r="X210" s="1" t="s">
        <v>401</v>
      </c>
      <c r="Z210" s="1" t="s">
        <v>50</v>
      </c>
      <c r="AB210" s="1" t="s">
        <v>85</v>
      </c>
      <c r="AD210" s="1">
        <v>10</v>
      </c>
      <c r="AE210" s="1" t="s">
        <v>789</v>
      </c>
      <c r="AF210" s="1" t="s">
        <v>53</v>
      </c>
      <c r="AJ210" s="1" t="s">
        <v>28</v>
      </c>
      <c r="AP210" s="1" t="s">
        <v>790</v>
      </c>
      <c r="AQ210" s="1" t="s">
        <v>66</v>
      </c>
      <c r="AS210" s="1">
        <v>6</v>
      </c>
      <c r="AU210" s="1">
        <v>6</v>
      </c>
      <c r="AW210" s="1">
        <v>16</v>
      </c>
      <c r="AX210" s="1" t="s">
        <v>791</v>
      </c>
      <c r="AY210" s="1" t="s">
        <v>68</v>
      </c>
      <c r="BA210" s="1">
        <v>10</v>
      </c>
      <c r="BB210" s="1" t="s">
        <v>792</v>
      </c>
      <c r="BC210" s="1" t="s">
        <v>793</v>
      </c>
      <c r="BD210" s="1" t="s">
        <v>794</v>
      </c>
    </row>
    <row r="211" spans="1:56" ht="23" customHeight="1">
      <c r="A211" s="1">
        <v>157</v>
      </c>
      <c r="B211" s="1">
        <v>157</v>
      </c>
      <c r="C211" s="1">
        <v>157</v>
      </c>
      <c r="H211" s="4" t="s">
        <v>4</v>
      </c>
      <c r="J211" s="14">
        <v>36223</v>
      </c>
      <c r="K211" s="14"/>
      <c r="L211" s="14"/>
      <c r="M211" s="1">
        <v>9</v>
      </c>
      <c r="N211" s="1">
        <v>120</v>
      </c>
      <c r="O211" s="1">
        <v>10</v>
      </c>
      <c r="P211" s="1">
        <v>10</v>
      </c>
      <c r="Q211" s="1" t="s">
        <v>47</v>
      </c>
      <c r="R211" s="1">
        <v>0</v>
      </c>
      <c r="S211" s="1" t="s">
        <v>62</v>
      </c>
      <c r="U211" s="1" t="s">
        <v>3388</v>
      </c>
      <c r="W211" s="1">
        <v>0</v>
      </c>
      <c r="AF211" s="1" t="s">
        <v>53</v>
      </c>
      <c r="AJ211" s="1" t="s">
        <v>28</v>
      </c>
      <c r="AQ211" s="1" t="s">
        <v>54</v>
      </c>
      <c r="AT211" s="1">
        <v>15</v>
      </c>
      <c r="AU211" s="1">
        <v>6</v>
      </c>
      <c r="AW211" s="1">
        <v>10</v>
      </c>
      <c r="AX211" s="1" t="s">
        <v>816</v>
      </c>
      <c r="AZ211" s="1" t="s">
        <v>817</v>
      </c>
      <c r="BA211" s="1">
        <v>10</v>
      </c>
      <c r="BB211" s="1" t="s">
        <v>818</v>
      </c>
      <c r="BC211" s="1" t="s">
        <v>819</v>
      </c>
    </row>
    <row r="212" spans="1:56" ht="23" customHeight="1">
      <c r="A212" s="1">
        <v>164</v>
      </c>
      <c r="B212" s="1">
        <v>164</v>
      </c>
      <c r="C212" s="1">
        <v>164</v>
      </c>
      <c r="E212" s="4" t="s">
        <v>1</v>
      </c>
      <c r="J212" s="14">
        <v>32122</v>
      </c>
      <c r="K212" s="14"/>
      <c r="L212" s="14"/>
      <c r="M212" s="1">
        <v>7</v>
      </c>
      <c r="N212" s="1">
        <v>0</v>
      </c>
      <c r="O212" s="1">
        <v>12</v>
      </c>
      <c r="P212" s="1">
        <v>5</v>
      </c>
      <c r="Q212" s="1" t="s">
        <v>47</v>
      </c>
      <c r="R212" s="1">
        <v>0</v>
      </c>
      <c r="S212" s="1" t="s">
        <v>48</v>
      </c>
      <c r="U212" s="1" t="s">
        <v>3390</v>
      </c>
      <c r="W212" s="1">
        <v>1</v>
      </c>
      <c r="X212" s="1" t="s">
        <v>401</v>
      </c>
      <c r="AA212" s="1" t="s">
        <v>845</v>
      </c>
      <c r="AC212" s="1" t="s">
        <v>846</v>
      </c>
      <c r="AD212" s="1">
        <v>3</v>
      </c>
      <c r="AE212" s="1" t="s">
        <v>847</v>
      </c>
      <c r="AF212" s="1" t="s">
        <v>77</v>
      </c>
      <c r="AJ212" s="1" t="s">
        <v>28</v>
      </c>
      <c r="AQ212" s="1" t="s">
        <v>66</v>
      </c>
      <c r="AS212" s="1">
        <v>5</v>
      </c>
      <c r="AU212" s="1">
        <v>2</v>
      </c>
      <c r="AW212" s="1">
        <v>12</v>
      </c>
      <c r="AX212" s="1" t="s">
        <v>848</v>
      </c>
      <c r="AY212" s="1" t="s">
        <v>68</v>
      </c>
      <c r="BA212" s="1">
        <v>10</v>
      </c>
      <c r="BB212" s="1" t="s">
        <v>849</v>
      </c>
      <c r="BC212" s="1" t="s">
        <v>850</v>
      </c>
      <c r="BD212" s="1" t="s">
        <v>851</v>
      </c>
    </row>
    <row r="213" spans="1:56" ht="23" customHeight="1">
      <c r="A213" s="1">
        <v>168</v>
      </c>
      <c r="B213" s="1">
        <v>168</v>
      </c>
      <c r="C213" s="1">
        <v>168</v>
      </c>
      <c r="D213" s="4" t="s">
        <v>0</v>
      </c>
      <c r="F213" s="4" t="s">
        <v>2</v>
      </c>
      <c r="J213" s="14">
        <v>29706</v>
      </c>
      <c r="K213" s="14"/>
      <c r="L213" s="14"/>
      <c r="M213" s="1">
        <v>7</v>
      </c>
      <c r="N213" s="1">
        <v>20</v>
      </c>
      <c r="O213" s="1">
        <v>15</v>
      </c>
      <c r="P213" s="1">
        <v>2</v>
      </c>
      <c r="Q213" s="1" t="s">
        <v>214</v>
      </c>
      <c r="R213" s="1">
        <v>0</v>
      </c>
      <c r="T213" s="1" t="s">
        <v>861</v>
      </c>
      <c r="U213" s="1" t="s">
        <v>3391</v>
      </c>
      <c r="W213" s="1">
        <v>1</v>
      </c>
      <c r="X213" s="1" t="s">
        <v>396</v>
      </c>
      <c r="Z213" s="1" t="s">
        <v>74</v>
      </c>
      <c r="AB213" s="1" t="s">
        <v>145</v>
      </c>
      <c r="AD213" s="1">
        <v>13</v>
      </c>
      <c r="AE213" s="1" t="s">
        <v>862</v>
      </c>
      <c r="AF213" s="1" t="s">
        <v>65</v>
      </c>
      <c r="AJ213" s="1" t="s">
        <v>28</v>
      </c>
      <c r="AK213" s="1" t="s">
        <v>29</v>
      </c>
      <c r="AQ213" s="1" t="s">
        <v>66</v>
      </c>
      <c r="AS213" s="1">
        <v>5</v>
      </c>
      <c r="AU213" s="1">
        <v>1</v>
      </c>
      <c r="AW213" s="1">
        <v>10</v>
      </c>
      <c r="AX213" s="1" t="s">
        <v>863</v>
      </c>
      <c r="AY213" s="1" t="s">
        <v>68</v>
      </c>
      <c r="BA213" s="1">
        <v>8</v>
      </c>
      <c r="BB213" s="1" t="s">
        <v>864</v>
      </c>
      <c r="BC213" s="1" t="s">
        <v>865</v>
      </c>
    </row>
    <row r="214" spans="1:56" ht="23" customHeight="1">
      <c r="A214" s="1">
        <v>177</v>
      </c>
      <c r="B214" s="1">
        <v>177</v>
      </c>
      <c r="C214" s="1">
        <v>177</v>
      </c>
      <c r="H214" s="4" t="s">
        <v>4</v>
      </c>
      <c r="J214" s="14">
        <v>29512</v>
      </c>
      <c r="K214" s="14"/>
      <c r="L214" s="14"/>
      <c r="M214" s="1">
        <v>6</v>
      </c>
      <c r="N214" s="1">
        <v>60</v>
      </c>
      <c r="O214" s="1">
        <v>10</v>
      </c>
      <c r="P214" s="1">
        <v>12</v>
      </c>
      <c r="Q214" s="1" t="s">
        <v>47</v>
      </c>
      <c r="R214" s="1">
        <v>0</v>
      </c>
      <c r="S214" s="1" t="s">
        <v>113</v>
      </c>
      <c r="U214" s="1" t="s">
        <v>3391</v>
      </c>
      <c r="W214" s="1">
        <v>1</v>
      </c>
      <c r="X214" s="1" t="s">
        <v>144</v>
      </c>
      <c r="Z214" s="1" t="s">
        <v>133</v>
      </c>
      <c r="AB214" s="1" t="s">
        <v>85</v>
      </c>
      <c r="AD214" s="1">
        <v>6</v>
      </c>
      <c r="AE214" s="1" t="s">
        <v>903</v>
      </c>
      <c r="AF214" s="1" t="s">
        <v>65</v>
      </c>
      <c r="AJ214" s="1" t="s">
        <v>28</v>
      </c>
      <c r="AL214" s="1" t="s">
        <v>30</v>
      </c>
      <c r="AQ214" s="1" t="s">
        <v>54</v>
      </c>
      <c r="AS214" s="1">
        <v>4</v>
      </c>
      <c r="AU214" s="1">
        <v>4</v>
      </c>
      <c r="AW214" s="1">
        <v>6</v>
      </c>
      <c r="AX214" s="1" t="s">
        <v>904</v>
      </c>
      <c r="AZ214" s="1" t="s">
        <v>905</v>
      </c>
      <c r="BA214" s="1">
        <v>7</v>
      </c>
      <c r="BB214" s="1" t="s">
        <v>906</v>
      </c>
      <c r="BC214" s="2" t="s">
        <v>907</v>
      </c>
      <c r="BD214" s="1" t="s">
        <v>908</v>
      </c>
    </row>
    <row r="215" spans="1:56" ht="23" customHeight="1">
      <c r="A215" s="1">
        <v>179</v>
      </c>
      <c r="B215" s="1">
        <v>179</v>
      </c>
      <c r="C215" s="1">
        <v>179</v>
      </c>
      <c r="F215" s="4" t="s">
        <v>2</v>
      </c>
      <c r="G215" s="4" t="s">
        <v>3</v>
      </c>
      <c r="H215" s="4" t="s">
        <v>4</v>
      </c>
      <c r="J215" s="14">
        <v>35302</v>
      </c>
      <c r="K215" s="14"/>
      <c r="L215" s="14"/>
      <c r="M215" s="1">
        <v>7</v>
      </c>
      <c r="N215" s="1">
        <v>90</v>
      </c>
      <c r="O215" s="5">
        <v>200</v>
      </c>
      <c r="P215" s="1">
        <v>15</v>
      </c>
      <c r="Q215" s="1" t="s">
        <v>61</v>
      </c>
      <c r="R215" s="1">
        <v>0</v>
      </c>
      <c r="S215" s="1" t="s">
        <v>62</v>
      </c>
      <c r="U215" s="1" t="s">
        <v>3389</v>
      </c>
      <c r="W215" s="1">
        <v>0</v>
      </c>
      <c r="AF215" s="1" t="s">
        <v>53</v>
      </c>
      <c r="AJ215" s="1" t="s">
        <v>28</v>
      </c>
      <c r="AQ215" s="1" t="s">
        <v>66</v>
      </c>
      <c r="AT215" s="1">
        <v>12</v>
      </c>
      <c r="AU215" s="1">
        <v>6</v>
      </c>
      <c r="AW215" s="1">
        <v>30</v>
      </c>
      <c r="AX215" s="1" t="s">
        <v>915</v>
      </c>
      <c r="AY215" s="1" t="s">
        <v>58</v>
      </c>
      <c r="BA215" s="1">
        <v>10</v>
      </c>
      <c r="BB215" s="1" t="s">
        <v>916</v>
      </c>
      <c r="BC215" s="1" t="s">
        <v>917</v>
      </c>
      <c r="BD215" s="1" t="s">
        <v>918</v>
      </c>
    </row>
    <row r="216" spans="1:56" ht="23" customHeight="1">
      <c r="A216" s="1">
        <v>180</v>
      </c>
      <c r="B216" s="1">
        <v>180</v>
      </c>
      <c r="C216" s="1">
        <v>180</v>
      </c>
      <c r="D216" s="4" t="s">
        <v>0</v>
      </c>
      <c r="H216" s="4" t="s">
        <v>4</v>
      </c>
      <c r="J216" s="14">
        <v>32621</v>
      </c>
      <c r="K216" s="14"/>
      <c r="L216" s="14"/>
      <c r="M216" s="1">
        <v>6</v>
      </c>
      <c r="N216" s="1">
        <v>300</v>
      </c>
      <c r="O216" s="1">
        <v>15</v>
      </c>
      <c r="P216" s="1">
        <v>20</v>
      </c>
      <c r="Q216" s="1" t="s">
        <v>61</v>
      </c>
      <c r="R216" s="1">
        <v>1</v>
      </c>
      <c r="S216" s="1" t="s">
        <v>48</v>
      </c>
      <c r="U216" s="1" t="s">
        <v>3391</v>
      </c>
      <c r="W216" s="1">
        <v>1</v>
      </c>
      <c r="X216" s="1" t="s">
        <v>83</v>
      </c>
      <c r="Z216" s="1" t="s">
        <v>50</v>
      </c>
      <c r="AC216" s="1" t="s">
        <v>919</v>
      </c>
      <c r="AD216" s="1">
        <v>1</v>
      </c>
      <c r="AE216" s="1" t="s">
        <v>920</v>
      </c>
      <c r="AF216" s="1" t="s">
        <v>77</v>
      </c>
      <c r="AJ216" s="1" t="s">
        <v>28</v>
      </c>
      <c r="AQ216" s="1" t="s">
        <v>78</v>
      </c>
      <c r="AT216" s="1" t="s">
        <v>3395</v>
      </c>
      <c r="AU216" s="1">
        <v>5</v>
      </c>
      <c r="AW216" s="1">
        <v>20</v>
      </c>
      <c r="AX216" s="1" t="s">
        <v>921</v>
      </c>
      <c r="AZ216" s="1" t="s">
        <v>922</v>
      </c>
      <c r="BA216" s="1">
        <v>10</v>
      </c>
      <c r="BB216" s="1" t="s">
        <v>923</v>
      </c>
      <c r="BC216" s="2" t="s">
        <v>924</v>
      </c>
      <c r="BD216" s="1" t="s">
        <v>925</v>
      </c>
    </row>
    <row r="217" spans="1:56" ht="23" customHeight="1">
      <c r="A217" s="1">
        <v>181</v>
      </c>
      <c r="B217" s="1">
        <v>181</v>
      </c>
      <c r="C217" s="1">
        <v>181</v>
      </c>
      <c r="D217" s="4" t="s">
        <v>0</v>
      </c>
      <c r="J217" s="14">
        <v>35568</v>
      </c>
      <c r="K217" s="14"/>
      <c r="L217" s="14"/>
      <c r="M217" s="1">
        <v>7</v>
      </c>
      <c r="N217" s="1">
        <v>0</v>
      </c>
      <c r="O217" s="1">
        <v>6</v>
      </c>
      <c r="P217" s="1">
        <v>5</v>
      </c>
      <c r="Q217" s="1" t="s">
        <v>112</v>
      </c>
      <c r="R217" s="1">
        <v>1</v>
      </c>
      <c r="S217" s="1" t="s">
        <v>91</v>
      </c>
      <c r="U217" s="1" t="s">
        <v>3391</v>
      </c>
      <c r="W217" s="1">
        <v>0</v>
      </c>
      <c r="AF217" s="1" t="s">
        <v>352</v>
      </c>
      <c r="AJ217" s="1" t="s">
        <v>28</v>
      </c>
      <c r="AQ217" s="1" t="s">
        <v>66</v>
      </c>
      <c r="AS217" s="1">
        <v>6</v>
      </c>
      <c r="AV217" s="1">
        <v>8</v>
      </c>
      <c r="AW217" s="1">
        <v>5</v>
      </c>
      <c r="AX217" s="1" t="s">
        <v>926</v>
      </c>
      <c r="AY217" s="1" t="s">
        <v>58</v>
      </c>
      <c r="BA217" s="1">
        <v>9</v>
      </c>
      <c r="BB217" s="1" t="s">
        <v>927</v>
      </c>
      <c r="BC217" s="1" t="s">
        <v>928</v>
      </c>
      <c r="BD217" s="1" t="s">
        <v>929</v>
      </c>
    </row>
    <row r="218" spans="1:56" ht="23" customHeight="1">
      <c r="A218" s="1">
        <v>182</v>
      </c>
      <c r="B218" s="1">
        <v>182</v>
      </c>
      <c r="C218" s="1">
        <v>182</v>
      </c>
      <c r="H218" s="4" t="s">
        <v>4</v>
      </c>
      <c r="J218" s="14">
        <v>34453</v>
      </c>
      <c r="K218" s="14"/>
      <c r="L218" s="14"/>
      <c r="M218" s="1">
        <v>7</v>
      </c>
      <c r="N218" s="1">
        <v>30</v>
      </c>
      <c r="O218" s="1">
        <v>7</v>
      </c>
      <c r="P218" s="1">
        <v>12</v>
      </c>
      <c r="Q218" s="1" t="s">
        <v>90</v>
      </c>
      <c r="R218" s="1">
        <v>1</v>
      </c>
      <c r="S218" s="1" t="s">
        <v>62</v>
      </c>
      <c r="U218" s="1" t="s">
        <v>3389</v>
      </c>
      <c r="W218" s="1">
        <v>0</v>
      </c>
      <c r="AF218" s="1" t="s">
        <v>53</v>
      </c>
      <c r="AJ218" s="1" t="s">
        <v>28</v>
      </c>
      <c r="AQ218" s="1" t="s">
        <v>66</v>
      </c>
      <c r="AT218" s="1">
        <v>20</v>
      </c>
      <c r="AV218" s="1">
        <v>20</v>
      </c>
      <c r="AW218" s="1">
        <v>20</v>
      </c>
      <c r="AX218" s="1" t="s">
        <v>930</v>
      </c>
      <c r="AY218" s="1" t="s">
        <v>68</v>
      </c>
      <c r="BA218" s="1">
        <v>10</v>
      </c>
      <c r="BB218" s="1" t="s">
        <v>931</v>
      </c>
      <c r="BC218" s="1" t="s">
        <v>932</v>
      </c>
      <c r="BD218" s="1" t="s">
        <v>158</v>
      </c>
    </row>
    <row r="219" spans="1:56" ht="23" customHeight="1">
      <c r="A219" s="1">
        <v>186</v>
      </c>
      <c r="B219" s="1">
        <v>186</v>
      </c>
      <c r="C219" s="1">
        <v>186</v>
      </c>
      <c r="D219" s="4" t="s">
        <v>0</v>
      </c>
      <c r="G219" s="4" t="s">
        <v>3</v>
      </c>
      <c r="H219" s="4" t="s">
        <v>4</v>
      </c>
      <c r="J219" s="14">
        <v>30802</v>
      </c>
      <c r="K219" s="14"/>
      <c r="L219" s="14"/>
      <c r="M219" s="1">
        <v>8</v>
      </c>
      <c r="N219" s="1">
        <v>150</v>
      </c>
      <c r="O219" s="1">
        <v>4</v>
      </c>
      <c r="P219" s="1">
        <v>12</v>
      </c>
      <c r="Q219" s="1" t="s">
        <v>214</v>
      </c>
      <c r="R219" s="1">
        <v>0</v>
      </c>
      <c r="S219" s="1" t="s">
        <v>62</v>
      </c>
      <c r="V219" s="1" t="s">
        <v>948</v>
      </c>
      <c r="W219" s="1">
        <v>1</v>
      </c>
      <c r="X219" s="1" t="s">
        <v>63</v>
      </c>
      <c r="Z219" s="1" t="s">
        <v>74</v>
      </c>
      <c r="AB219" s="1" t="s">
        <v>51</v>
      </c>
      <c r="AD219" s="1">
        <v>9</v>
      </c>
      <c r="AE219" s="1" t="s">
        <v>949</v>
      </c>
      <c r="AF219" s="1" t="s">
        <v>77</v>
      </c>
      <c r="AJ219" s="1" t="s">
        <v>28</v>
      </c>
      <c r="AQ219" s="1" t="s">
        <v>66</v>
      </c>
      <c r="AT219" s="1">
        <v>20</v>
      </c>
      <c r="AV219" s="1">
        <v>20</v>
      </c>
      <c r="AW219" s="1">
        <v>20</v>
      </c>
      <c r="AX219" s="1" t="s">
        <v>950</v>
      </c>
      <c r="AY219" s="1" t="s">
        <v>334</v>
      </c>
      <c r="BA219" s="1">
        <v>10</v>
      </c>
      <c r="BB219" s="1" t="s">
        <v>951</v>
      </c>
      <c r="BC219" s="1" t="s">
        <v>952</v>
      </c>
      <c r="BD219" s="1" t="s">
        <v>953</v>
      </c>
    </row>
    <row r="220" spans="1:56" ht="23" customHeight="1">
      <c r="A220" s="1">
        <v>187</v>
      </c>
      <c r="B220" s="1">
        <v>187</v>
      </c>
      <c r="C220" s="1">
        <v>187</v>
      </c>
      <c r="H220" s="4" t="s">
        <v>4</v>
      </c>
      <c r="J220" s="14">
        <v>31003</v>
      </c>
      <c r="K220" s="14"/>
      <c r="L220" s="14"/>
      <c r="M220" s="1">
        <v>8</v>
      </c>
      <c r="N220" s="1">
        <v>30</v>
      </c>
      <c r="O220" s="1">
        <v>10</v>
      </c>
      <c r="P220" s="1">
        <v>4</v>
      </c>
      <c r="Q220" s="1" t="s">
        <v>71</v>
      </c>
      <c r="R220" s="1">
        <v>0</v>
      </c>
      <c r="S220" s="1" t="s">
        <v>48</v>
      </c>
      <c r="U220" s="1" t="s">
        <v>3391</v>
      </c>
      <c r="W220" s="1">
        <v>1</v>
      </c>
      <c r="X220" s="1" t="s">
        <v>126</v>
      </c>
      <c r="Z220" s="1" t="s">
        <v>102</v>
      </c>
      <c r="AB220" s="1" t="s">
        <v>85</v>
      </c>
      <c r="AD220" s="1">
        <v>11</v>
      </c>
      <c r="AE220" s="1" t="s">
        <v>954</v>
      </c>
      <c r="AF220" s="1" t="s">
        <v>77</v>
      </c>
      <c r="AJ220" s="1" t="s">
        <v>28</v>
      </c>
      <c r="AQ220" s="1" t="s">
        <v>78</v>
      </c>
      <c r="AS220" s="1">
        <v>6</v>
      </c>
      <c r="AU220" s="1">
        <v>6</v>
      </c>
      <c r="AW220" s="1">
        <v>8</v>
      </c>
      <c r="AX220" s="1" t="s">
        <v>955</v>
      </c>
      <c r="AY220" s="1" t="s">
        <v>68</v>
      </c>
      <c r="BA220" s="1">
        <v>6</v>
      </c>
      <c r="BB220" s="1" t="s">
        <v>956</v>
      </c>
    </row>
    <row r="221" spans="1:56" ht="23" customHeight="1">
      <c r="A221" s="1">
        <v>190</v>
      </c>
      <c r="B221" s="1">
        <v>190</v>
      </c>
      <c r="C221" s="1">
        <v>190</v>
      </c>
      <c r="D221" s="4" t="s">
        <v>0</v>
      </c>
      <c r="J221" s="14">
        <v>30953</v>
      </c>
      <c r="K221" s="14"/>
      <c r="L221" s="14"/>
      <c r="M221" s="1">
        <v>7</v>
      </c>
      <c r="N221" s="1">
        <v>30</v>
      </c>
      <c r="O221" s="1">
        <v>10</v>
      </c>
      <c r="P221" s="1">
        <v>3</v>
      </c>
      <c r="Q221" s="1" t="s">
        <v>292</v>
      </c>
      <c r="R221" s="1">
        <v>0</v>
      </c>
      <c r="S221" s="1" t="s">
        <v>91</v>
      </c>
      <c r="U221" s="1" t="s">
        <v>3391</v>
      </c>
      <c r="W221" s="1">
        <v>1</v>
      </c>
      <c r="X221" s="1" t="s">
        <v>63</v>
      </c>
      <c r="Z221" s="1" t="s">
        <v>74</v>
      </c>
      <c r="AB221" s="1" t="s">
        <v>51</v>
      </c>
      <c r="AD221" s="1">
        <v>3</v>
      </c>
      <c r="AE221" s="1" t="s">
        <v>967</v>
      </c>
      <c r="AF221" s="1" t="s">
        <v>77</v>
      </c>
      <c r="AJ221" s="1" t="s">
        <v>28</v>
      </c>
      <c r="AQ221" s="1" t="s">
        <v>66</v>
      </c>
      <c r="AS221" s="1">
        <v>4</v>
      </c>
      <c r="AU221" s="1">
        <v>2</v>
      </c>
      <c r="AW221" s="1">
        <v>8</v>
      </c>
      <c r="AX221" s="1" t="s">
        <v>968</v>
      </c>
      <c r="AY221" s="1" t="s">
        <v>68</v>
      </c>
      <c r="BA221" s="1">
        <v>9</v>
      </c>
      <c r="BB221" s="1" t="s">
        <v>969</v>
      </c>
      <c r="BC221" s="1" t="s">
        <v>395</v>
      </c>
    </row>
    <row r="222" spans="1:56" ht="23" customHeight="1">
      <c r="A222" s="1">
        <v>196</v>
      </c>
      <c r="B222" s="1">
        <v>196</v>
      </c>
      <c r="C222" s="1">
        <v>196</v>
      </c>
      <c r="H222" s="4" t="s">
        <v>4</v>
      </c>
      <c r="J222" s="14">
        <v>29633</v>
      </c>
      <c r="K222" s="14"/>
      <c r="L222" s="14"/>
      <c r="M222" s="1">
        <v>8</v>
      </c>
      <c r="N222" s="1">
        <v>20</v>
      </c>
      <c r="O222" s="1">
        <v>5</v>
      </c>
      <c r="P222" s="1">
        <v>10</v>
      </c>
      <c r="Q222" s="1" t="s">
        <v>324</v>
      </c>
      <c r="R222" s="1">
        <v>0</v>
      </c>
      <c r="S222" s="1" t="s">
        <v>62</v>
      </c>
      <c r="U222" s="1" t="s">
        <v>3388</v>
      </c>
      <c r="W222" s="1">
        <v>1</v>
      </c>
      <c r="X222" s="1" t="s">
        <v>49</v>
      </c>
      <c r="Z222" s="1" t="s">
        <v>339</v>
      </c>
      <c r="AC222" s="1" t="s">
        <v>994</v>
      </c>
      <c r="AD222" s="1">
        <v>12</v>
      </c>
      <c r="AE222" s="1" t="s">
        <v>596</v>
      </c>
      <c r="AF222" s="1" t="s">
        <v>65</v>
      </c>
      <c r="AJ222" s="1" t="s">
        <v>28</v>
      </c>
      <c r="AQ222" s="1" t="s">
        <v>66</v>
      </c>
      <c r="AS222" s="1">
        <v>6</v>
      </c>
      <c r="AU222" s="1">
        <v>6</v>
      </c>
      <c r="AW222" s="1">
        <v>5</v>
      </c>
      <c r="AX222" s="1" t="s">
        <v>995</v>
      </c>
      <c r="AY222" s="1" t="s">
        <v>68</v>
      </c>
      <c r="BA222" s="1">
        <v>8</v>
      </c>
      <c r="BB222" s="1" t="s">
        <v>596</v>
      </c>
      <c r="BC222" s="1" t="s">
        <v>996</v>
      </c>
      <c r="BD222" s="1" t="s">
        <v>985</v>
      </c>
    </row>
    <row r="223" spans="1:56" ht="23" customHeight="1">
      <c r="A223" s="1">
        <v>197</v>
      </c>
      <c r="B223" s="1">
        <v>197</v>
      </c>
      <c r="C223" s="1">
        <v>197</v>
      </c>
      <c r="G223" s="4" t="s">
        <v>3</v>
      </c>
      <c r="J223" s="14">
        <v>34650</v>
      </c>
      <c r="K223" s="14"/>
      <c r="L223" s="14"/>
      <c r="M223" s="1">
        <v>8</v>
      </c>
      <c r="N223" s="1">
        <v>2</v>
      </c>
      <c r="O223" s="1">
        <v>8</v>
      </c>
      <c r="P223" s="1">
        <v>2</v>
      </c>
      <c r="Q223" s="1" t="s">
        <v>112</v>
      </c>
      <c r="R223" s="1">
        <v>0</v>
      </c>
      <c r="S223" s="1" t="s">
        <v>72</v>
      </c>
      <c r="U223" s="1" t="s">
        <v>3389</v>
      </c>
      <c r="W223" s="1">
        <v>0</v>
      </c>
      <c r="AF223" s="1" t="s">
        <v>53</v>
      </c>
      <c r="AJ223" s="1" t="s">
        <v>28</v>
      </c>
      <c r="AQ223" s="1" t="s">
        <v>66</v>
      </c>
      <c r="AS223" s="1">
        <v>6</v>
      </c>
      <c r="AU223" s="1">
        <v>4</v>
      </c>
      <c r="AW223" s="1">
        <v>4</v>
      </c>
      <c r="AX223" s="1" t="s">
        <v>997</v>
      </c>
      <c r="AY223" s="1" t="s">
        <v>68</v>
      </c>
      <c r="BA223" s="1">
        <v>10</v>
      </c>
      <c r="BB223" s="1" t="s">
        <v>998</v>
      </c>
      <c r="BC223" s="1" t="s">
        <v>780</v>
      </c>
    </row>
    <row r="224" spans="1:56" ht="23" customHeight="1">
      <c r="A224" s="1">
        <v>200</v>
      </c>
      <c r="B224" s="1">
        <v>200</v>
      </c>
      <c r="C224" s="1">
        <v>200</v>
      </c>
      <c r="H224" s="4" t="s">
        <v>4</v>
      </c>
      <c r="J224" s="14">
        <v>31882</v>
      </c>
      <c r="K224" s="14"/>
      <c r="L224" s="14"/>
      <c r="M224" s="1">
        <v>7</v>
      </c>
      <c r="N224" s="1">
        <v>1</v>
      </c>
      <c r="O224" s="1">
        <v>14</v>
      </c>
      <c r="P224" s="1">
        <v>20</v>
      </c>
      <c r="Q224" s="1" t="s">
        <v>71</v>
      </c>
      <c r="R224" s="1">
        <v>1</v>
      </c>
      <c r="S224" s="1" t="s">
        <v>62</v>
      </c>
      <c r="U224" s="1" t="s">
        <v>3388</v>
      </c>
      <c r="W224" s="1">
        <v>1</v>
      </c>
      <c r="X224" s="1" t="s">
        <v>5</v>
      </c>
      <c r="Z224" s="1" t="s">
        <v>74</v>
      </c>
      <c r="AB224" s="1" t="s">
        <v>286</v>
      </c>
      <c r="AD224" s="1">
        <v>8</v>
      </c>
      <c r="AE224" s="1" t="s">
        <v>1010</v>
      </c>
      <c r="AF224" s="1" t="s">
        <v>53</v>
      </c>
      <c r="AJ224" s="1" t="s">
        <v>28</v>
      </c>
      <c r="AK224" s="1" t="s">
        <v>29</v>
      </c>
      <c r="AL224" s="1" t="s">
        <v>30</v>
      </c>
      <c r="AQ224" s="1" t="s">
        <v>78</v>
      </c>
      <c r="AS224" s="1">
        <v>6</v>
      </c>
      <c r="AU224" s="1">
        <v>4</v>
      </c>
      <c r="AW224" s="1">
        <v>6</v>
      </c>
      <c r="AX224" s="1" t="s">
        <v>1011</v>
      </c>
      <c r="AY224" s="1" t="s">
        <v>68</v>
      </c>
      <c r="BA224" s="1">
        <v>10</v>
      </c>
      <c r="BB224" s="1" t="s">
        <v>1012</v>
      </c>
      <c r="BC224" s="1" t="s">
        <v>1013</v>
      </c>
      <c r="BD224" s="1" t="s">
        <v>107</v>
      </c>
    </row>
    <row r="225" spans="1:56" ht="23" customHeight="1">
      <c r="A225" s="1">
        <v>201</v>
      </c>
      <c r="B225" s="1">
        <v>201</v>
      </c>
      <c r="C225" s="1">
        <v>201</v>
      </c>
      <c r="D225" s="4" t="s">
        <v>0</v>
      </c>
      <c r="F225" s="4" t="s">
        <v>2</v>
      </c>
      <c r="H225" s="4" t="s">
        <v>4</v>
      </c>
      <c r="J225" s="14">
        <v>33421</v>
      </c>
      <c r="K225" s="14"/>
      <c r="L225" s="14"/>
      <c r="M225" s="1">
        <v>7</v>
      </c>
      <c r="N225" s="1">
        <v>40</v>
      </c>
      <c r="O225" s="1">
        <v>6</v>
      </c>
      <c r="P225" s="1">
        <v>12</v>
      </c>
      <c r="Q225" s="1" t="s">
        <v>178</v>
      </c>
      <c r="R225" s="1">
        <v>1</v>
      </c>
      <c r="S225" s="1" t="s">
        <v>91</v>
      </c>
      <c r="U225" s="1" t="s">
        <v>3390</v>
      </c>
      <c r="W225" s="1">
        <v>1</v>
      </c>
      <c r="X225" s="1" t="s">
        <v>5</v>
      </c>
      <c r="Z225" s="1" t="s">
        <v>102</v>
      </c>
      <c r="AB225" s="1" t="s">
        <v>286</v>
      </c>
      <c r="AD225" s="1">
        <v>0</v>
      </c>
      <c r="AE225" s="1" t="s">
        <v>1014</v>
      </c>
      <c r="AF225" s="1" t="s">
        <v>65</v>
      </c>
      <c r="AJ225" s="1" t="s">
        <v>28</v>
      </c>
      <c r="AR225" s="1" t="s">
        <v>1015</v>
      </c>
      <c r="AS225" s="1">
        <v>3</v>
      </c>
      <c r="AU225" s="1">
        <v>1</v>
      </c>
      <c r="AW225" s="1">
        <v>2</v>
      </c>
      <c r="AX225" s="1" t="s">
        <v>1016</v>
      </c>
      <c r="AY225" s="1" t="s">
        <v>68</v>
      </c>
      <c r="BA225" s="1">
        <v>8</v>
      </c>
      <c r="BB225" s="1" t="s">
        <v>1017</v>
      </c>
    </row>
    <row r="226" spans="1:56" ht="23" customHeight="1">
      <c r="A226" s="1">
        <v>205</v>
      </c>
      <c r="B226" s="1">
        <v>205</v>
      </c>
      <c r="C226" s="1">
        <v>205</v>
      </c>
      <c r="D226" s="4" t="s">
        <v>0</v>
      </c>
      <c r="E226" s="4" t="s">
        <v>1</v>
      </c>
      <c r="H226" s="4" t="s">
        <v>4</v>
      </c>
      <c r="J226" s="14">
        <v>28682</v>
      </c>
      <c r="K226" s="14"/>
      <c r="L226" s="14"/>
      <c r="M226" s="1">
        <v>8</v>
      </c>
      <c r="N226" s="1">
        <v>30</v>
      </c>
      <c r="O226" s="1">
        <v>9</v>
      </c>
      <c r="P226" s="1">
        <v>10</v>
      </c>
      <c r="Q226" s="1" t="s">
        <v>112</v>
      </c>
      <c r="R226" s="1">
        <v>0</v>
      </c>
      <c r="S226" s="1" t="s">
        <v>48</v>
      </c>
      <c r="U226" s="1" t="s">
        <v>3391</v>
      </c>
      <c r="W226" s="1">
        <v>1</v>
      </c>
      <c r="X226" s="1" t="s">
        <v>202</v>
      </c>
      <c r="Z226" s="1" t="s">
        <v>74</v>
      </c>
      <c r="AB226" s="1" t="s">
        <v>85</v>
      </c>
      <c r="AD226" s="1">
        <v>10</v>
      </c>
      <c r="AE226" s="1" t="s">
        <v>1030</v>
      </c>
      <c r="AF226" s="1" t="s">
        <v>77</v>
      </c>
      <c r="AJ226" s="1" t="s">
        <v>28</v>
      </c>
      <c r="AQ226" s="1" t="s">
        <v>66</v>
      </c>
      <c r="AT226" s="1" t="s">
        <v>3396</v>
      </c>
      <c r="AV226" s="1" t="s">
        <v>3397</v>
      </c>
      <c r="AW226" s="1">
        <v>4</v>
      </c>
      <c r="AX226" s="1" t="s">
        <v>1031</v>
      </c>
      <c r="AY226" s="1" t="s">
        <v>68</v>
      </c>
      <c r="BA226" s="1">
        <v>9</v>
      </c>
      <c r="BB226" s="1" t="s">
        <v>1032</v>
      </c>
      <c r="BD226" s="1" t="s">
        <v>1033</v>
      </c>
    </row>
    <row r="227" spans="1:56" ht="23" customHeight="1">
      <c r="A227" s="1">
        <v>214</v>
      </c>
      <c r="B227" s="1">
        <v>214</v>
      </c>
      <c r="C227" s="1">
        <v>214</v>
      </c>
      <c r="D227" s="4" t="s">
        <v>0</v>
      </c>
      <c r="E227" s="4" t="s">
        <v>1</v>
      </c>
      <c r="F227" s="4" t="s">
        <v>2</v>
      </c>
      <c r="M227" s="1">
        <v>7</v>
      </c>
      <c r="N227" s="1">
        <v>40</v>
      </c>
      <c r="O227" s="1">
        <v>8</v>
      </c>
      <c r="P227" s="1">
        <v>3</v>
      </c>
      <c r="Q227" s="1" t="s">
        <v>61</v>
      </c>
      <c r="R227" s="1">
        <v>0</v>
      </c>
      <c r="S227" s="1" t="s">
        <v>62</v>
      </c>
      <c r="U227" s="1" t="s">
        <v>3391</v>
      </c>
      <c r="W227" s="1">
        <v>0</v>
      </c>
      <c r="AF227" s="1" t="s">
        <v>77</v>
      </c>
      <c r="AJ227" s="1" t="s">
        <v>28</v>
      </c>
      <c r="AQ227" s="1" t="s">
        <v>78</v>
      </c>
      <c r="AS227" s="1">
        <v>6</v>
      </c>
      <c r="AV227" s="1">
        <v>30</v>
      </c>
      <c r="AW227" s="1">
        <v>500</v>
      </c>
      <c r="AX227" s="1" t="s">
        <v>1073</v>
      </c>
      <c r="AY227" s="1" t="s">
        <v>181</v>
      </c>
      <c r="BA227" s="1">
        <v>7</v>
      </c>
      <c r="BB227" s="1" t="s">
        <v>1074</v>
      </c>
      <c r="BC227" s="1" t="s">
        <v>1075</v>
      </c>
    </row>
    <row r="228" spans="1:56" ht="23" customHeight="1">
      <c r="A228" s="1">
        <v>225</v>
      </c>
      <c r="B228" s="1">
        <v>225</v>
      </c>
      <c r="C228" s="1">
        <v>225</v>
      </c>
      <c r="E228" s="4" t="s">
        <v>1</v>
      </c>
      <c r="F228" s="4" t="s">
        <v>2</v>
      </c>
      <c r="G228" s="4" t="s">
        <v>3</v>
      </c>
      <c r="J228" s="14">
        <v>34191</v>
      </c>
      <c r="K228" s="14"/>
      <c r="L228" s="14"/>
      <c r="M228" s="1">
        <v>8</v>
      </c>
      <c r="N228" s="1">
        <v>2</v>
      </c>
      <c r="O228" s="1">
        <v>9</v>
      </c>
      <c r="P228" s="1">
        <v>30</v>
      </c>
      <c r="Q228" s="1" t="s">
        <v>124</v>
      </c>
      <c r="R228" s="1">
        <v>1</v>
      </c>
      <c r="S228" s="1" t="s">
        <v>91</v>
      </c>
      <c r="U228" s="1" t="s">
        <v>3390</v>
      </c>
      <c r="W228" s="1">
        <v>0</v>
      </c>
      <c r="AF228" s="1" t="s">
        <v>65</v>
      </c>
      <c r="AJ228" s="1" t="s">
        <v>28</v>
      </c>
      <c r="AL228" s="1" t="s">
        <v>30</v>
      </c>
      <c r="AQ228" s="1" t="s">
        <v>66</v>
      </c>
      <c r="AS228" s="1">
        <v>6</v>
      </c>
      <c r="AU228" s="1">
        <v>3</v>
      </c>
      <c r="AW228" s="1">
        <v>60</v>
      </c>
      <c r="AX228" s="1" t="s">
        <v>1127</v>
      </c>
      <c r="AZ228" s="1" t="s">
        <v>1128</v>
      </c>
      <c r="BA228" s="1">
        <v>10</v>
      </c>
      <c r="BB228" s="1" t="s">
        <v>1129</v>
      </c>
      <c r="BC228" s="1" t="s">
        <v>1130</v>
      </c>
      <c r="BD228" s="1" t="s">
        <v>1131</v>
      </c>
    </row>
    <row r="229" spans="1:56" ht="23" customHeight="1">
      <c r="A229" s="1">
        <v>231</v>
      </c>
      <c r="B229" s="1">
        <v>231</v>
      </c>
      <c r="C229" s="1">
        <v>231</v>
      </c>
      <c r="D229" s="4" t="s">
        <v>0</v>
      </c>
      <c r="E229" s="4" t="s">
        <v>1</v>
      </c>
      <c r="F229" s="4" t="s">
        <v>2</v>
      </c>
      <c r="H229" s="4" t="s">
        <v>4</v>
      </c>
      <c r="J229" s="14">
        <v>34312</v>
      </c>
      <c r="K229" s="14"/>
      <c r="L229" s="14"/>
      <c r="M229" s="1">
        <v>8</v>
      </c>
      <c r="N229" s="1">
        <v>120</v>
      </c>
      <c r="O229" s="1">
        <v>15</v>
      </c>
      <c r="P229" s="1">
        <v>2</v>
      </c>
      <c r="Q229" s="1" t="s">
        <v>214</v>
      </c>
      <c r="R229" s="1">
        <v>1</v>
      </c>
      <c r="S229" s="1" t="s">
        <v>72</v>
      </c>
      <c r="U229" s="1" t="s">
        <v>3390</v>
      </c>
      <c r="W229" s="1">
        <v>1</v>
      </c>
      <c r="X229" s="1" t="s">
        <v>202</v>
      </c>
      <c r="Z229" s="1" t="s">
        <v>339</v>
      </c>
      <c r="AC229" s="1" t="s">
        <v>1149</v>
      </c>
      <c r="AD229" s="1">
        <v>0</v>
      </c>
      <c r="AE229" s="1" t="s">
        <v>1150</v>
      </c>
      <c r="AF229" s="1" t="s">
        <v>53</v>
      </c>
      <c r="AJ229" s="1" t="s">
        <v>28</v>
      </c>
      <c r="AQ229" s="1" t="s">
        <v>151</v>
      </c>
      <c r="AS229" s="1">
        <v>6</v>
      </c>
      <c r="AU229" s="1">
        <v>4</v>
      </c>
      <c r="AW229" s="1">
        <v>100</v>
      </c>
      <c r="AX229" s="1" t="s">
        <v>1151</v>
      </c>
      <c r="AY229" s="1" t="s">
        <v>68</v>
      </c>
      <c r="BA229" s="1">
        <v>10</v>
      </c>
      <c r="BB229" s="1" t="s">
        <v>1152</v>
      </c>
      <c r="BC229" s="1" t="s">
        <v>1153</v>
      </c>
      <c r="BD229" s="1" t="s">
        <v>1154</v>
      </c>
    </row>
    <row r="230" spans="1:56" ht="23" customHeight="1">
      <c r="A230" s="1">
        <v>262</v>
      </c>
      <c r="B230" s="1">
        <v>262</v>
      </c>
      <c r="C230" s="1">
        <v>262</v>
      </c>
      <c r="F230" s="4" t="s">
        <v>2</v>
      </c>
      <c r="J230" s="14">
        <v>33475</v>
      </c>
      <c r="K230" s="14"/>
      <c r="L230" s="14"/>
      <c r="M230" s="1">
        <v>8</v>
      </c>
      <c r="N230" s="1">
        <v>100</v>
      </c>
      <c r="O230" s="1">
        <v>10</v>
      </c>
      <c r="P230" s="1">
        <v>20</v>
      </c>
      <c r="Q230" s="1" t="s">
        <v>61</v>
      </c>
      <c r="R230" s="1">
        <v>0</v>
      </c>
      <c r="S230" s="1" t="s">
        <v>62</v>
      </c>
      <c r="U230" s="1" t="s">
        <v>3390</v>
      </c>
      <c r="W230" s="1">
        <v>0</v>
      </c>
      <c r="AF230" s="1" t="s">
        <v>53</v>
      </c>
      <c r="AJ230" s="1" t="s">
        <v>28</v>
      </c>
      <c r="AQ230" s="1" t="s">
        <v>78</v>
      </c>
      <c r="AT230" s="1">
        <v>10</v>
      </c>
      <c r="AU230" s="1">
        <v>6</v>
      </c>
      <c r="AW230" s="1">
        <v>50</v>
      </c>
      <c r="AX230" s="2" t="s">
        <v>1305</v>
      </c>
      <c r="AZ230" s="1" t="s">
        <v>1306</v>
      </c>
      <c r="BA230" s="1">
        <v>10</v>
      </c>
      <c r="BB230" s="2" t="s">
        <v>1307</v>
      </c>
      <c r="BC230" s="2" t="s">
        <v>1308</v>
      </c>
      <c r="BD230" s="1" t="s">
        <v>1309</v>
      </c>
    </row>
    <row r="231" spans="1:56" ht="23" customHeight="1">
      <c r="A231" s="1">
        <v>265</v>
      </c>
      <c r="B231" s="1">
        <v>265</v>
      </c>
      <c r="C231" s="1">
        <v>265</v>
      </c>
      <c r="D231" s="4" t="s">
        <v>0</v>
      </c>
      <c r="E231" s="4" t="s">
        <v>1</v>
      </c>
      <c r="J231" s="14">
        <v>32105</v>
      </c>
      <c r="K231" s="14"/>
      <c r="L231" s="14"/>
      <c r="M231" s="1">
        <v>8</v>
      </c>
      <c r="N231" s="1">
        <v>15</v>
      </c>
      <c r="O231" s="1">
        <v>12</v>
      </c>
      <c r="P231" s="1">
        <v>3</v>
      </c>
      <c r="Q231" s="1" t="s">
        <v>324</v>
      </c>
      <c r="R231" s="1">
        <v>0</v>
      </c>
      <c r="S231" s="1" t="s">
        <v>91</v>
      </c>
      <c r="U231" s="1" t="s">
        <v>3389</v>
      </c>
      <c r="W231" s="1">
        <v>1</v>
      </c>
      <c r="X231" s="1" t="s">
        <v>144</v>
      </c>
      <c r="Z231" s="1" t="s">
        <v>74</v>
      </c>
      <c r="AB231" s="1" t="s">
        <v>561</v>
      </c>
      <c r="AD231" s="1">
        <v>3</v>
      </c>
      <c r="AE231" s="1" t="s">
        <v>1321</v>
      </c>
      <c r="AF231" s="1" t="s">
        <v>77</v>
      </c>
      <c r="AJ231" s="1" t="s">
        <v>28</v>
      </c>
      <c r="AQ231" s="1" t="s">
        <v>66</v>
      </c>
      <c r="AS231" s="1">
        <v>6</v>
      </c>
      <c r="AU231" s="1">
        <v>6</v>
      </c>
      <c r="AW231" s="1">
        <v>8</v>
      </c>
      <c r="AX231" s="1" t="s">
        <v>1322</v>
      </c>
      <c r="AY231" s="1" t="s">
        <v>68</v>
      </c>
      <c r="BA231" s="1">
        <v>10</v>
      </c>
      <c r="BB231" s="1" t="s">
        <v>1323</v>
      </c>
      <c r="BD231" s="1" t="s">
        <v>1324</v>
      </c>
    </row>
    <row r="232" spans="1:56" ht="23" customHeight="1">
      <c r="A232" s="1">
        <v>273</v>
      </c>
      <c r="B232" s="1">
        <v>273</v>
      </c>
      <c r="C232" s="1">
        <v>273</v>
      </c>
      <c r="H232" s="4" t="s">
        <v>4</v>
      </c>
      <c r="J232" s="14">
        <v>32356</v>
      </c>
      <c r="K232" s="14"/>
      <c r="L232" s="14"/>
      <c r="M232" s="1">
        <v>7</v>
      </c>
      <c r="N232" s="1">
        <v>50</v>
      </c>
      <c r="O232" s="1">
        <v>10</v>
      </c>
      <c r="P232" s="1">
        <v>10</v>
      </c>
      <c r="Q232" s="1" t="s">
        <v>214</v>
      </c>
      <c r="R232" s="1">
        <v>0</v>
      </c>
      <c r="S232" s="1" t="s">
        <v>62</v>
      </c>
      <c r="U232" s="1" t="s">
        <v>3390</v>
      </c>
      <c r="W232" s="1">
        <v>1</v>
      </c>
      <c r="X232" s="1" t="s">
        <v>202</v>
      </c>
      <c r="Z232" s="1" t="s">
        <v>74</v>
      </c>
      <c r="AB232" s="1" t="s">
        <v>145</v>
      </c>
      <c r="AD232" s="1">
        <v>7</v>
      </c>
      <c r="AF232" s="1" t="s">
        <v>77</v>
      </c>
      <c r="AJ232" s="1" t="s">
        <v>28</v>
      </c>
      <c r="AQ232" s="1" t="s">
        <v>66</v>
      </c>
      <c r="AS232" s="1">
        <v>3</v>
      </c>
      <c r="AU232" s="1">
        <v>2</v>
      </c>
      <c r="AW232" s="1">
        <v>8</v>
      </c>
      <c r="AX232" s="1" t="s">
        <v>1357</v>
      </c>
      <c r="AY232" s="1" t="s">
        <v>58</v>
      </c>
      <c r="BA232" s="1">
        <v>10</v>
      </c>
      <c r="BB232" s="1" t="s">
        <v>1358</v>
      </c>
    </row>
    <row r="233" spans="1:56" ht="23" customHeight="1">
      <c r="A233" s="1">
        <v>282</v>
      </c>
      <c r="B233" s="1">
        <v>282</v>
      </c>
      <c r="C233" s="1">
        <v>282</v>
      </c>
      <c r="H233" s="4" t="s">
        <v>4</v>
      </c>
      <c r="J233" s="14">
        <v>34818</v>
      </c>
      <c r="K233" s="14"/>
      <c r="L233" s="14"/>
      <c r="M233" s="1">
        <v>8</v>
      </c>
      <c r="N233" s="1">
        <v>150</v>
      </c>
      <c r="O233" s="1">
        <v>12</v>
      </c>
      <c r="P233" s="1">
        <v>2</v>
      </c>
      <c r="Q233" s="1" t="s">
        <v>61</v>
      </c>
      <c r="R233" s="1">
        <v>1</v>
      </c>
      <c r="S233" s="1" t="s">
        <v>62</v>
      </c>
      <c r="U233" s="1" t="s">
        <v>3391</v>
      </c>
      <c r="W233" s="1">
        <v>1</v>
      </c>
      <c r="X233" s="1" t="s">
        <v>202</v>
      </c>
      <c r="AA233" s="1" t="s">
        <v>1397</v>
      </c>
      <c r="AB233" s="1" t="s">
        <v>85</v>
      </c>
      <c r="AD233" s="1">
        <v>0</v>
      </c>
      <c r="AE233" s="1" t="s">
        <v>1398</v>
      </c>
      <c r="AF233" s="1" t="s">
        <v>53</v>
      </c>
      <c r="AJ233" s="1" t="s">
        <v>28</v>
      </c>
      <c r="AQ233" s="1" t="s">
        <v>66</v>
      </c>
      <c r="AT233" s="1">
        <v>10</v>
      </c>
      <c r="AU233" s="1">
        <v>5</v>
      </c>
      <c r="AW233" s="1">
        <v>8</v>
      </c>
      <c r="AX233" s="1" t="s">
        <v>1399</v>
      </c>
      <c r="AY233" s="1" t="s">
        <v>68</v>
      </c>
      <c r="BA233" s="1">
        <v>10</v>
      </c>
      <c r="BB233" s="1" t="s">
        <v>1400</v>
      </c>
    </row>
    <row r="234" spans="1:56" ht="23" customHeight="1">
      <c r="A234" s="1">
        <v>284</v>
      </c>
      <c r="B234" s="1">
        <v>284</v>
      </c>
      <c r="C234" s="1">
        <v>284</v>
      </c>
      <c r="D234" s="4" t="s">
        <v>0</v>
      </c>
      <c r="H234" s="4" t="s">
        <v>4</v>
      </c>
      <c r="J234" s="14">
        <v>42813</v>
      </c>
      <c r="K234" s="14"/>
      <c r="L234" s="14"/>
      <c r="M234" s="1">
        <v>7</v>
      </c>
      <c r="N234" s="1">
        <v>0</v>
      </c>
      <c r="O234" s="1">
        <v>13</v>
      </c>
      <c r="P234" s="1">
        <v>5</v>
      </c>
      <c r="Q234" s="1" t="s">
        <v>95</v>
      </c>
      <c r="R234" s="1">
        <v>1</v>
      </c>
      <c r="S234" s="1" t="s">
        <v>62</v>
      </c>
      <c r="U234" s="1" t="s">
        <v>3391</v>
      </c>
      <c r="W234" s="1">
        <v>0</v>
      </c>
      <c r="AF234" s="1" t="s">
        <v>53</v>
      </c>
      <c r="AJ234" s="1" t="s">
        <v>28</v>
      </c>
      <c r="AQ234" s="1" t="s">
        <v>78</v>
      </c>
      <c r="AT234" s="1">
        <v>25</v>
      </c>
      <c r="AV234" s="1">
        <v>15</v>
      </c>
      <c r="AW234" s="1">
        <v>50</v>
      </c>
      <c r="AX234" s="1" t="s">
        <v>1406</v>
      </c>
      <c r="AY234" s="1" t="s">
        <v>58</v>
      </c>
      <c r="BA234" s="1">
        <v>9</v>
      </c>
      <c r="BB234" s="1" t="s">
        <v>1407</v>
      </c>
      <c r="BC234" s="1" t="s">
        <v>1408</v>
      </c>
      <c r="BD234" s="1" t="s">
        <v>279</v>
      </c>
    </row>
    <row r="235" spans="1:56" ht="23" customHeight="1">
      <c r="A235" s="1">
        <v>291</v>
      </c>
      <c r="B235" s="1">
        <v>291</v>
      </c>
      <c r="C235" s="1">
        <v>291</v>
      </c>
      <c r="E235" s="4" t="s">
        <v>1</v>
      </c>
      <c r="J235" s="14">
        <v>31633</v>
      </c>
      <c r="K235" s="14"/>
      <c r="L235" s="14"/>
      <c r="M235" s="1">
        <v>9</v>
      </c>
      <c r="N235" s="1">
        <v>20</v>
      </c>
      <c r="O235" s="1">
        <v>10</v>
      </c>
      <c r="P235" s="1">
        <v>40</v>
      </c>
      <c r="Q235" s="1" t="s">
        <v>90</v>
      </c>
      <c r="R235" s="1">
        <v>0</v>
      </c>
      <c r="S235" s="1" t="s">
        <v>125</v>
      </c>
      <c r="U235" s="1" t="s">
        <v>3391</v>
      </c>
      <c r="W235" s="1">
        <v>1</v>
      </c>
      <c r="X235" s="1" t="s">
        <v>202</v>
      </c>
      <c r="Z235" s="1" t="s">
        <v>74</v>
      </c>
      <c r="AB235" s="1" t="s">
        <v>51</v>
      </c>
      <c r="AD235" s="1">
        <v>11</v>
      </c>
      <c r="AE235" s="1" t="s">
        <v>52</v>
      </c>
      <c r="AF235" s="1" t="s">
        <v>150</v>
      </c>
      <c r="AJ235" s="1" t="s">
        <v>28</v>
      </c>
      <c r="AL235" s="1" t="s">
        <v>30</v>
      </c>
      <c r="AR235" s="1" t="s">
        <v>1432</v>
      </c>
      <c r="AS235" s="1">
        <v>6</v>
      </c>
      <c r="AU235" s="1">
        <v>4</v>
      </c>
      <c r="AW235" s="1">
        <v>3</v>
      </c>
      <c r="AX235" s="1" t="s">
        <v>1433</v>
      </c>
      <c r="AY235" s="1" t="s">
        <v>68</v>
      </c>
      <c r="BA235" s="1">
        <v>7</v>
      </c>
      <c r="BB235" s="1" t="s">
        <v>1434</v>
      </c>
      <c r="BC235" s="1" t="s">
        <v>1435</v>
      </c>
    </row>
    <row r="236" spans="1:56" ht="23" customHeight="1">
      <c r="A236" s="1">
        <v>292</v>
      </c>
      <c r="B236" s="1">
        <v>292</v>
      </c>
      <c r="C236" s="1">
        <v>292</v>
      </c>
      <c r="H236" s="4" t="s">
        <v>4</v>
      </c>
      <c r="J236" s="14">
        <v>31426</v>
      </c>
      <c r="K236" s="14"/>
      <c r="L236" s="14"/>
      <c r="M236" s="1">
        <v>8</v>
      </c>
      <c r="N236" s="1">
        <v>0</v>
      </c>
      <c r="O236" s="1">
        <v>10</v>
      </c>
      <c r="P236" s="1">
        <v>10</v>
      </c>
      <c r="Q236" s="1" t="s">
        <v>82</v>
      </c>
      <c r="R236" s="1">
        <v>0</v>
      </c>
      <c r="S236" s="1" t="s">
        <v>48</v>
      </c>
      <c r="U236" s="1" t="s">
        <v>3388</v>
      </c>
      <c r="W236" s="1">
        <v>1</v>
      </c>
      <c r="Y236" s="1" t="s">
        <v>1436</v>
      </c>
      <c r="Z236" s="1" t="s">
        <v>372</v>
      </c>
      <c r="AB236" s="1" t="s">
        <v>85</v>
      </c>
      <c r="AD236" s="1">
        <v>12</v>
      </c>
      <c r="AE236" s="1" t="s">
        <v>1437</v>
      </c>
      <c r="AF236" s="1" t="s">
        <v>352</v>
      </c>
      <c r="AJ236" s="1" t="s">
        <v>28</v>
      </c>
      <c r="AQ236" s="1" t="s">
        <v>66</v>
      </c>
      <c r="AS236" s="1">
        <v>3</v>
      </c>
      <c r="AU236" s="1">
        <v>5</v>
      </c>
      <c r="AW236" s="1">
        <v>15</v>
      </c>
      <c r="AX236" s="1" t="s">
        <v>1438</v>
      </c>
      <c r="AY236" s="1" t="s">
        <v>181</v>
      </c>
      <c r="BA236" s="1">
        <v>9</v>
      </c>
      <c r="BB236" s="1" t="s">
        <v>69</v>
      </c>
      <c r="BC236" s="1" t="s">
        <v>1439</v>
      </c>
    </row>
    <row r="237" spans="1:56" ht="23" customHeight="1">
      <c r="A237" s="1">
        <v>293</v>
      </c>
      <c r="B237" s="1">
        <v>293</v>
      </c>
      <c r="C237" s="1">
        <v>293</v>
      </c>
      <c r="D237" s="4" t="s">
        <v>0</v>
      </c>
      <c r="J237" s="14">
        <v>34741</v>
      </c>
      <c r="K237" s="14"/>
      <c r="L237" s="14"/>
      <c r="M237" s="1">
        <v>7</v>
      </c>
      <c r="N237" s="1">
        <v>120</v>
      </c>
      <c r="O237" s="1">
        <v>9</v>
      </c>
      <c r="P237" s="1">
        <v>4</v>
      </c>
      <c r="Q237" s="1" t="s">
        <v>324</v>
      </c>
      <c r="R237" s="1">
        <v>0</v>
      </c>
      <c r="S237" s="1" t="s">
        <v>48</v>
      </c>
      <c r="U237" s="1" t="s">
        <v>3390</v>
      </c>
      <c r="W237" s="1">
        <v>0</v>
      </c>
      <c r="AF237" s="1" t="s">
        <v>53</v>
      </c>
      <c r="AJ237" s="1" t="s">
        <v>28</v>
      </c>
      <c r="AQ237" s="1" t="s">
        <v>54</v>
      </c>
      <c r="AT237" s="1">
        <v>20</v>
      </c>
      <c r="AV237" s="1">
        <v>20</v>
      </c>
      <c r="AW237" s="1">
        <v>10</v>
      </c>
      <c r="AX237" s="1" t="s">
        <v>1440</v>
      </c>
      <c r="AY237" s="1" t="s">
        <v>58</v>
      </c>
      <c r="BA237" s="1">
        <v>8</v>
      </c>
      <c r="BB237" s="1" t="s">
        <v>1441</v>
      </c>
      <c r="BC237" s="1" t="s">
        <v>1442</v>
      </c>
      <c r="BD237" s="1" t="s">
        <v>1443</v>
      </c>
    </row>
    <row r="238" spans="1:56" ht="23" customHeight="1">
      <c r="A238" s="1">
        <v>297</v>
      </c>
      <c r="B238" s="1">
        <v>297</v>
      </c>
      <c r="C238" s="1">
        <v>297</v>
      </c>
      <c r="D238" s="4" t="s">
        <v>0</v>
      </c>
      <c r="H238" s="4" t="s">
        <v>4</v>
      </c>
      <c r="J238" s="14">
        <v>30785</v>
      </c>
      <c r="K238" s="14"/>
      <c r="L238" s="14"/>
      <c r="M238" s="1">
        <v>7</v>
      </c>
      <c r="N238" s="1">
        <v>0</v>
      </c>
      <c r="O238" s="1">
        <v>12</v>
      </c>
      <c r="P238" s="1">
        <v>8</v>
      </c>
      <c r="Q238" s="1" t="s">
        <v>82</v>
      </c>
      <c r="R238" s="1">
        <v>1</v>
      </c>
      <c r="S238" s="1" t="s">
        <v>91</v>
      </c>
      <c r="U238" s="1" t="s">
        <v>3391</v>
      </c>
      <c r="W238" s="1">
        <v>1</v>
      </c>
      <c r="Y238" s="1" t="s">
        <v>1453</v>
      </c>
      <c r="Z238" s="1" t="s">
        <v>74</v>
      </c>
      <c r="AB238" s="1" t="s">
        <v>85</v>
      </c>
      <c r="AD238" s="1">
        <v>10</v>
      </c>
      <c r="AE238" s="1" t="s">
        <v>1454</v>
      </c>
      <c r="AF238" s="1" t="s">
        <v>352</v>
      </c>
      <c r="AJ238" s="1" t="s">
        <v>28</v>
      </c>
      <c r="AL238" s="1" t="s">
        <v>30</v>
      </c>
      <c r="AQ238" s="1" t="s">
        <v>78</v>
      </c>
      <c r="AS238" s="1">
        <v>3</v>
      </c>
      <c r="AU238" s="1">
        <v>5</v>
      </c>
      <c r="AW238" s="1">
        <v>10</v>
      </c>
      <c r="AX238" s="1" t="s">
        <v>1455</v>
      </c>
      <c r="AY238" s="1" t="s">
        <v>58</v>
      </c>
      <c r="BA238" s="1">
        <v>10</v>
      </c>
      <c r="BB238" s="1" t="s">
        <v>1456</v>
      </c>
      <c r="BC238" s="1" t="s">
        <v>1457</v>
      </c>
      <c r="BD238" s="1" t="s">
        <v>1458</v>
      </c>
    </row>
    <row r="239" spans="1:56" ht="23" customHeight="1">
      <c r="A239" s="1">
        <v>305</v>
      </c>
      <c r="B239" s="1">
        <v>305</v>
      </c>
      <c r="C239" s="1">
        <v>305</v>
      </c>
      <c r="E239" s="4" t="s">
        <v>1</v>
      </c>
      <c r="J239" s="14">
        <v>31769</v>
      </c>
      <c r="K239" s="14"/>
      <c r="L239" s="14"/>
      <c r="M239" s="1">
        <v>8</v>
      </c>
      <c r="N239" s="1">
        <v>90</v>
      </c>
      <c r="O239" s="1">
        <v>12</v>
      </c>
      <c r="P239" s="1">
        <v>4</v>
      </c>
      <c r="Q239" s="1" t="s">
        <v>95</v>
      </c>
      <c r="R239" s="1">
        <v>0</v>
      </c>
      <c r="S239" s="1" t="s">
        <v>62</v>
      </c>
      <c r="U239" s="1" t="s">
        <v>3391</v>
      </c>
      <c r="W239" s="1">
        <v>1</v>
      </c>
      <c r="X239" s="1" t="s">
        <v>202</v>
      </c>
      <c r="Z239" s="1" t="s">
        <v>74</v>
      </c>
      <c r="AB239" s="1" t="s">
        <v>85</v>
      </c>
      <c r="AD239" s="1">
        <v>9</v>
      </c>
      <c r="AE239" s="1" t="s">
        <v>1495</v>
      </c>
      <c r="AF239" s="1" t="s">
        <v>77</v>
      </c>
      <c r="AJ239" s="1" t="s">
        <v>28</v>
      </c>
      <c r="AQ239" s="1" t="s">
        <v>78</v>
      </c>
      <c r="AS239" s="1">
        <v>6</v>
      </c>
      <c r="AU239" s="1">
        <v>6</v>
      </c>
      <c r="AW239" s="1">
        <v>6</v>
      </c>
      <c r="AX239" s="1" t="s">
        <v>1496</v>
      </c>
      <c r="AY239" s="1" t="s">
        <v>58</v>
      </c>
      <c r="BA239" s="1">
        <v>8</v>
      </c>
      <c r="BB239" s="1" t="s">
        <v>1497</v>
      </c>
      <c r="BC239" s="1" t="s">
        <v>1498</v>
      </c>
    </row>
    <row r="240" spans="1:56" ht="23" customHeight="1">
      <c r="A240" s="1">
        <v>312</v>
      </c>
      <c r="B240" s="1">
        <v>312</v>
      </c>
      <c r="C240" s="1">
        <v>312</v>
      </c>
      <c r="D240" s="4" t="s">
        <v>0</v>
      </c>
      <c r="J240" s="14">
        <v>23937</v>
      </c>
      <c r="K240" s="14"/>
      <c r="L240" s="14"/>
      <c r="M240" s="1">
        <v>6</v>
      </c>
      <c r="N240" s="1">
        <v>0</v>
      </c>
      <c r="O240" s="1">
        <v>10</v>
      </c>
      <c r="P240" s="1">
        <v>20</v>
      </c>
      <c r="Q240" s="1" t="s">
        <v>71</v>
      </c>
      <c r="R240" s="1">
        <v>0</v>
      </c>
      <c r="S240" s="1" t="s">
        <v>91</v>
      </c>
      <c r="U240" s="1" t="s">
        <v>3390</v>
      </c>
      <c r="W240" s="1">
        <v>0</v>
      </c>
      <c r="AF240" s="1" t="s">
        <v>53</v>
      </c>
      <c r="AJ240" s="1" t="s">
        <v>28</v>
      </c>
      <c r="AQ240" s="1" t="s">
        <v>54</v>
      </c>
      <c r="AS240" s="1">
        <v>4</v>
      </c>
      <c r="AU240" s="1">
        <v>6</v>
      </c>
      <c r="AW240" s="1">
        <v>20</v>
      </c>
      <c r="AX240" s="1" t="s">
        <v>1523</v>
      </c>
      <c r="AY240" s="1" t="s">
        <v>58</v>
      </c>
      <c r="BA240" s="1">
        <v>10</v>
      </c>
      <c r="BB240" s="1" t="s">
        <v>1524</v>
      </c>
      <c r="BC240" s="1" t="s">
        <v>1525</v>
      </c>
      <c r="BD240" s="1" t="s">
        <v>1526</v>
      </c>
    </row>
    <row r="241" spans="1:56" ht="23" customHeight="1">
      <c r="A241" s="1">
        <v>315</v>
      </c>
      <c r="B241" s="1">
        <v>315</v>
      </c>
      <c r="C241" s="1">
        <v>315</v>
      </c>
      <c r="D241" s="4" t="s">
        <v>0</v>
      </c>
      <c r="E241" s="4" t="s">
        <v>1</v>
      </c>
      <c r="H241" s="4" t="s">
        <v>4</v>
      </c>
      <c r="J241" s="14">
        <v>26395</v>
      </c>
      <c r="K241" s="14"/>
      <c r="L241" s="14"/>
      <c r="M241" s="1">
        <v>6</v>
      </c>
      <c r="N241" s="1">
        <v>35</v>
      </c>
      <c r="O241" s="1">
        <v>8</v>
      </c>
      <c r="P241" s="1">
        <v>7</v>
      </c>
      <c r="Q241" s="1" t="s">
        <v>90</v>
      </c>
      <c r="R241" s="1">
        <v>1</v>
      </c>
      <c r="S241" s="1" t="s">
        <v>113</v>
      </c>
      <c r="U241" s="1" t="s">
        <v>3391</v>
      </c>
      <c r="W241" s="1">
        <v>1</v>
      </c>
      <c r="X241" s="1" t="s">
        <v>49</v>
      </c>
      <c r="Z241" s="1" t="s">
        <v>50</v>
      </c>
      <c r="AB241" s="1" t="s">
        <v>85</v>
      </c>
      <c r="AD241" s="1">
        <v>23</v>
      </c>
      <c r="AE241" s="1" t="s">
        <v>1535</v>
      </c>
      <c r="AF241" s="1" t="s">
        <v>77</v>
      </c>
      <c r="AJ241" s="1" t="s">
        <v>28</v>
      </c>
      <c r="AQ241" s="1" t="s">
        <v>66</v>
      </c>
      <c r="AT241" s="1">
        <v>10</v>
      </c>
      <c r="AU241" s="1">
        <v>3</v>
      </c>
      <c r="AW241" s="1">
        <v>8</v>
      </c>
      <c r="AX241" s="1" t="s">
        <v>1536</v>
      </c>
      <c r="AY241" s="1" t="s">
        <v>68</v>
      </c>
      <c r="BA241" s="1">
        <v>7</v>
      </c>
      <c r="BB241" s="1" t="s">
        <v>1537</v>
      </c>
      <c r="BC241" s="1" t="s">
        <v>1538</v>
      </c>
    </row>
    <row r="242" spans="1:56" ht="23" customHeight="1">
      <c r="A242" s="1">
        <v>316</v>
      </c>
      <c r="B242" s="1">
        <v>316</v>
      </c>
      <c r="C242" s="1">
        <v>316</v>
      </c>
      <c r="D242" s="4" t="s">
        <v>0</v>
      </c>
      <c r="G242" s="4" t="s">
        <v>3</v>
      </c>
      <c r="H242" s="4" t="s">
        <v>4</v>
      </c>
      <c r="J242" s="14">
        <v>32544</v>
      </c>
      <c r="K242" s="14"/>
      <c r="L242" s="14"/>
      <c r="M242" s="1">
        <v>7</v>
      </c>
      <c r="N242" s="1">
        <v>40</v>
      </c>
      <c r="O242" s="1">
        <v>12</v>
      </c>
      <c r="P242" s="1">
        <v>25</v>
      </c>
      <c r="Q242" s="1" t="s">
        <v>124</v>
      </c>
      <c r="R242" s="1">
        <v>0</v>
      </c>
      <c r="S242" s="1" t="s">
        <v>62</v>
      </c>
      <c r="U242" s="1" t="s">
        <v>3390</v>
      </c>
      <c r="W242" s="1">
        <v>1</v>
      </c>
      <c r="X242" s="1" t="s">
        <v>508</v>
      </c>
      <c r="Z242" s="1" t="s">
        <v>74</v>
      </c>
      <c r="AB242" s="1" t="s">
        <v>85</v>
      </c>
      <c r="AD242" s="1">
        <v>1</v>
      </c>
      <c r="AE242" s="1" t="s">
        <v>1539</v>
      </c>
      <c r="AF242" s="1" t="s">
        <v>77</v>
      </c>
      <c r="AJ242" s="1" t="s">
        <v>28</v>
      </c>
      <c r="AQ242" s="1" t="s">
        <v>151</v>
      </c>
      <c r="AS242" s="1">
        <v>6</v>
      </c>
      <c r="AU242" s="1">
        <v>2</v>
      </c>
      <c r="AW242" s="1">
        <v>15</v>
      </c>
      <c r="AX242" s="2" t="s">
        <v>1540</v>
      </c>
      <c r="AY242" s="1" t="s">
        <v>68</v>
      </c>
      <c r="BA242" s="1">
        <v>10</v>
      </c>
      <c r="BB242" s="2" t="s">
        <v>1541</v>
      </c>
    </row>
    <row r="243" spans="1:56" ht="23" customHeight="1">
      <c r="A243" s="1">
        <v>318</v>
      </c>
      <c r="B243" s="1">
        <v>318</v>
      </c>
      <c r="C243" s="1">
        <v>318</v>
      </c>
      <c r="D243" s="4" t="s">
        <v>0</v>
      </c>
      <c r="F243" s="4" t="s">
        <v>2</v>
      </c>
      <c r="J243" s="14">
        <v>33609</v>
      </c>
      <c r="K243" s="14"/>
      <c r="L243" s="14"/>
      <c r="M243" s="1">
        <v>7</v>
      </c>
      <c r="N243" s="1">
        <v>0</v>
      </c>
      <c r="O243" s="1">
        <v>6</v>
      </c>
      <c r="P243" s="1">
        <v>15</v>
      </c>
      <c r="Q243" s="1" t="s">
        <v>82</v>
      </c>
      <c r="R243" s="1">
        <v>1</v>
      </c>
      <c r="S243" s="1" t="s">
        <v>91</v>
      </c>
      <c r="V243" s="1" t="s">
        <v>1546</v>
      </c>
      <c r="W243" s="1">
        <v>0</v>
      </c>
      <c r="AF243" s="1" t="s">
        <v>53</v>
      </c>
      <c r="AJ243" s="1" t="s">
        <v>28</v>
      </c>
      <c r="AL243" s="1" t="s">
        <v>30</v>
      </c>
      <c r="AQ243" s="1" t="s">
        <v>66</v>
      </c>
      <c r="AS243" s="1">
        <v>6</v>
      </c>
      <c r="AU243" s="1">
        <v>6</v>
      </c>
      <c r="AW243" s="1">
        <v>20</v>
      </c>
      <c r="AX243" s="1" t="s">
        <v>1547</v>
      </c>
      <c r="AY243" s="1" t="s">
        <v>68</v>
      </c>
      <c r="BA243" s="1">
        <v>6</v>
      </c>
      <c r="BB243" s="1" t="s">
        <v>1548</v>
      </c>
      <c r="BC243" s="2" t="s">
        <v>193</v>
      </c>
      <c r="BD243" s="1" t="s">
        <v>1549</v>
      </c>
    </row>
    <row r="244" spans="1:56" ht="23" customHeight="1">
      <c r="A244" s="1">
        <v>321</v>
      </c>
      <c r="B244" s="1">
        <v>321</v>
      </c>
      <c r="C244" s="1">
        <v>321</v>
      </c>
      <c r="E244" s="4" t="s">
        <v>1</v>
      </c>
      <c r="H244" s="4" t="s">
        <v>4</v>
      </c>
      <c r="J244" s="14">
        <v>33989</v>
      </c>
      <c r="K244" s="14"/>
      <c r="L244" s="14"/>
      <c r="M244" s="1">
        <v>8</v>
      </c>
      <c r="N244" s="1">
        <v>0</v>
      </c>
      <c r="O244" s="1">
        <v>10</v>
      </c>
      <c r="P244" s="1">
        <v>30</v>
      </c>
      <c r="Q244" s="1" t="s">
        <v>324</v>
      </c>
      <c r="R244" s="1">
        <v>0</v>
      </c>
      <c r="S244" s="1" t="s">
        <v>62</v>
      </c>
      <c r="U244" s="1" t="s">
        <v>3390</v>
      </c>
      <c r="W244" s="1">
        <v>1</v>
      </c>
      <c r="X244" s="1" t="s">
        <v>202</v>
      </c>
      <c r="AA244" s="1" t="s">
        <v>1559</v>
      </c>
      <c r="AB244" s="1" t="s">
        <v>261</v>
      </c>
      <c r="AD244" s="1">
        <v>2</v>
      </c>
      <c r="AE244" s="1" t="s">
        <v>1560</v>
      </c>
      <c r="AF244" s="1" t="s">
        <v>53</v>
      </c>
      <c r="AJ244" s="1" t="s">
        <v>28</v>
      </c>
      <c r="AL244" s="1" t="s">
        <v>30</v>
      </c>
      <c r="AQ244" s="1" t="s">
        <v>54</v>
      </c>
      <c r="AS244" s="1">
        <v>4</v>
      </c>
      <c r="AU244" s="1">
        <v>4</v>
      </c>
      <c r="AW244" s="1">
        <v>3</v>
      </c>
      <c r="AX244" s="1" t="s">
        <v>1561</v>
      </c>
      <c r="AY244" s="1" t="s">
        <v>68</v>
      </c>
      <c r="BA244" s="1">
        <v>8</v>
      </c>
      <c r="BB244" s="1" t="s">
        <v>1562</v>
      </c>
      <c r="BC244" s="1" t="s">
        <v>1563</v>
      </c>
    </row>
    <row r="245" spans="1:56" ht="23" customHeight="1">
      <c r="A245" s="1">
        <v>324</v>
      </c>
      <c r="B245" s="1">
        <v>324</v>
      </c>
      <c r="C245" s="1">
        <v>324</v>
      </c>
      <c r="E245" s="4" t="s">
        <v>1</v>
      </c>
      <c r="J245" s="14">
        <v>29439</v>
      </c>
      <c r="K245" s="14"/>
      <c r="L245" s="14"/>
      <c r="M245" s="1">
        <v>7</v>
      </c>
      <c r="N245" s="1">
        <v>120</v>
      </c>
      <c r="O245" s="1">
        <v>12</v>
      </c>
      <c r="P245" s="1">
        <v>12</v>
      </c>
      <c r="Q245" s="1" t="s">
        <v>90</v>
      </c>
      <c r="R245" s="1">
        <v>1</v>
      </c>
      <c r="S245" s="1" t="s">
        <v>125</v>
      </c>
      <c r="U245" s="1" t="s">
        <v>3390</v>
      </c>
      <c r="W245" s="1">
        <v>1</v>
      </c>
      <c r="X245" s="1" t="s">
        <v>144</v>
      </c>
      <c r="Z245" s="1" t="s">
        <v>74</v>
      </c>
      <c r="AB245" s="1" t="s">
        <v>85</v>
      </c>
      <c r="AD245" s="1">
        <v>14</v>
      </c>
      <c r="AE245" s="1" t="s">
        <v>1570</v>
      </c>
      <c r="AF245" s="1" t="s">
        <v>77</v>
      </c>
      <c r="AJ245" s="1" t="s">
        <v>28</v>
      </c>
      <c r="AL245" s="1" t="s">
        <v>30</v>
      </c>
      <c r="AQ245" s="1" t="s">
        <v>66</v>
      </c>
      <c r="AT245" s="1">
        <v>10</v>
      </c>
      <c r="AV245" s="1">
        <v>8</v>
      </c>
      <c r="AW245" s="1">
        <v>24</v>
      </c>
      <c r="AX245" s="1" t="s">
        <v>1571</v>
      </c>
      <c r="AY245" s="1" t="s">
        <v>68</v>
      </c>
      <c r="BA245" s="1">
        <v>9</v>
      </c>
      <c r="BB245" s="1" t="s">
        <v>1572</v>
      </c>
      <c r="BC245" s="1" t="s">
        <v>1573</v>
      </c>
      <c r="BD245" s="1" t="s">
        <v>1574</v>
      </c>
    </row>
    <row r="246" spans="1:56" ht="23" customHeight="1">
      <c r="A246" s="1">
        <v>325</v>
      </c>
      <c r="B246" s="1">
        <v>325</v>
      </c>
      <c r="C246" s="1">
        <v>325</v>
      </c>
      <c r="D246" s="4" t="s">
        <v>0</v>
      </c>
      <c r="E246" s="4" t="s">
        <v>1</v>
      </c>
      <c r="F246" s="4" t="s">
        <v>2</v>
      </c>
      <c r="J246" s="14">
        <v>28859</v>
      </c>
      <c r="K246" s="14"/>
      <c r="L246" s="14"/>
      <c r="M246" s="1">
        <v>8</v>
      </c>
      <c r="N246" s="1">
        <v>15</v>
      </c>
      <c r="O246" s="1">
        <v>5</v>
      </c>
      <c r="P246" s="1">
        <v>10</v>
      </c>
      <c r="Q246" s="1" t="s">
        <v>292</v>
      </c>
      <c r="R246" s="1">
        <v>0</v>
      </c>
      <c r="S246" s="1" t="s">
        <v>131</v>
      </c>
      <c r="V246" s="1" t="s">
        <v>1575</v>
      </c>
      <c r="W246" s="1">
        <v>1</v>
      </c>
      <c r="X246" s="1" t="s">
        <v>63</v>
      </c>
      <c r="AA246" s="1" t="s">
        <v>1576</v>
      </c>
      <c r="AB246" s="1" t="s">
        <v>51</v>
      </c>
      <c r="AD246" s="1">
        <v>6</v>
      </c>
      <c r="AE246" s="1" t="s">
        <v>1577</v>
      </c>
      <c r="AF246" s="1" t="s">
        <v>65</v>
      </c>
      <c r="AJ246" s="1" t="s">
        <v>28</v>
      </c>
      <c r="AQ246" s="1" t="s">
        <v>66</v>
      </c>
      <c r="AS246" s="1">
        <v>6</v>
      </c>
      <c r="AU246" s="1">
        <v>6</v>
      </c>
      <c r="AW246" s="1">
        <v>40</v>
      </c>
      <c r="AX246" s="1" t="s">
        <v>1578</v>
      </c>
      <c r="AZ246" s="1" t="s">
        <v>1579</v>
      </c>
      <c r="BA246" s="1">
        <v>10</v>
      </c>
      <c r="BB246" s="1" t="s">
        <v>1580</v>
      </c>
      <c r="BC246" s="1" t="s">
        <v>1581</v>
      </c>
      <c r="BD246" s="1" t="s">
        <v>1582</v>
      </c>
    </row>
    <row r="247" spans="1:56" ht="23" customHeight="1">
      <c r="A247" s="1">
        <v>326</v>
      </c>
      <c r="B247" s="1">
        <v>326</v>
      </c>
      <c r="C247" s="1">
        <v>326</v>
      </c>
      <c r="D247" s="4" t="s">
        <v>0</v>
      </c>
      <c r="J247" s="14">
        <v>33643</v>
      </c>
      <c r="K247" s="14"/>
      <c r="L247" s="14"/>
      <c r="M247" s="1">
        <v>7</v>
      </c>
      <c r="N247" s="1">
        <v>180</v>
      </c>
      <c r="O247" s="1">
        <v>9</v>
      </c>
      <c r="P247" s="1">
        <v>20</v>
      </c>
      <c r="Q247" s="1" t="s">
        <v>214</v>
      </c>
      <c r="R247" s="1">
        <v>1</v>
      </c>
      <c r="S247" s="1" t="s">
        <v>48</v>
      </c>
      <c r="U247" s="1" t="s">
        <v>3391</v>
      </c>
      <c r="W247" s="1">
        <v>1</v>
      </c>
      <c r="X247" s="1" t="s">
        <v>83</v>
      </c>
      <c r="Z247" s="1" t="s">
        <v>74</v>
      </c>
      <c r="AB247" s="1" t="s">
        <v>85</v>
      </c>
      <c r="AD247" s="1">
        <v>2</v>
      </c>
      <c r="AE247" s="1" t="s">
        <v>1583</v>
      </c>
      <c r="AF247" s="1" t="s">
        <v>77</v>
      </c>
      <c r="AJ247" s="1" t="s">
        <v>28</v>
      </c>
      <c r="AM247" s="1" t="s">
        <v>31</v>
      </c>
      <c r="AQ247" s="1" t="s">
        <v>151</v>
      </c>
      <c r="AS247" s="1">
        <v>4</v>
      </c>
      <c r="AU247" s="1">
        <v>4</v>
      </c>
      <c r="AW247" s="1">
        <v>10</v>
      </c>
      <c r="AX247" s="1" t="s">
        <v>1584</v>
      </c>
      <c r="AY247" s="1" t="s">
        <v>68</v>
      </c>
      <c r="BA247" s="1">
        <v>6</v>
      </c>
      <c r="BB247" s="1" t="s">
        <v>1585</v>
      </c>
      <c r="BC247" s="1" t="s">
        <v>1586</v>
      </c>
      <c r="BD247" s="1" t="s">
        <v>1587</v>
      </c>
    </row>
    <row r="248" spans="1:56" ht="23" customHeight="1">
      <c r="A248" s="1">
        <v>330</v>
      </c>
      <c r="B248" s="1">
        <v>330</v>
      </c>
      <c r="C248" s="1">
        <v>330</v>
      </c>
      <c r="D248" s="4" t="s">
        <v>0</v>
      </c>
      <c r="J248" s="14">
        <v>25259</v>
      </c>
      <c r="K248" s="14"/>
      <c r="L248" s="14"/>
      <c r="M248" s="1">
        <v>8</v>
      </c>
      <c r="N248" s="1">
        <v>0</v>
      </c>
      <c r="O248" s="1">
        <v>14</v>
      </c>
      <c r="P248" s="1">
        <v>2</v>
      </c>
      <c r="Q248" s="1" t="s">
        <v>61</v>
      </c>
      <c r="R248" s="1">
        <v>1</v>
      </c>
      <c r="W248" s="1">
        <v>0</v>
      </c>
      <c r="AF248" s="1" t="s">
        <v>53</v>
      </c>
      <c r="AJ248" s="1" t="s">
        <v>28</v>
      </c>
      <c r="AQ248" s="1" t="s">
        <v>66</v>
      </c>
      <c r="AS248" s="1">
        <v>6</v>
      </c>
      <c r="AU248" s="1">
        <v>6</v>
      </c>
      <c r="AW248" s="1">
        <v>16</v>
      </c>
      <c r="AX248" s="1" t="s">
        <v>1601</v>
      </c>
      <c r="AY248" s="1" t="s">
        <v>68</v>
      </c>
      <c r="BA248" s="1">
        <v>9</v>
      </c>
      <c r="BB248" s="1" t="s">
        <v>1602</v>
      </c>
      <c r="BD248" s="1" t="s">
        <v>1603</v>
      </c>
    </row>
    <row r="249" spans="1:56" ht="23" customHeight="1">
      <c r="A249" s="1">
        <v>334</v>
      </c>
      <c r="B249" s="1">
        <v>334</v>
      </c>
      <c r="C249" s="1">
        <v>334</v>
      </c>
      <c r="E249" s="4" t="s">
        <v>1</v>
      </c>
      <c r="H249" s="4" t="s">
        <v>4</v>
      </c>
      <c r="J249" s="14">
        <v>30461</v>
      </c>
      <c r="K249" s="14"/>
      <c r="L249" s="14"/>
      <c r="M249" s="1">
        <v>8</v>
      </c>
      <c r="N249" s="1">
        <v>0</v>
      </c>
      <c r="O249" s="1">
        <v>16</v>
      </c>
      <c r="P249" s="1">
        <v>2</v>
      </c>
      <c r="Q249" s="1" t="s">
        <v>178</v>
      </c>
      <c r="R249" s="1">
        <v>0</v>
      </c>
      <c r="S249" s="1" t="s">
        <v>62</v>
      </c>
      <c r="U249" s="1" t="s">
        <v>3390</v>
      </c>
      <c r="W249" s="1">
        <v>1</v>
      </c>
      <c r="X249" s="1" t="s">
        <v>202</v>
      </c>
      <c r="Z249" s="1" t="s">
        <v>74</v>
      </c>
      <c r="AB249" s="1" t="s">
        <v>97</v>
      </c>
      <c r="AD249" s="1">
        <v>12</v>
      </c>
      <c r="AE249" s="1" t="s">
        <v>1618</v>
      </c>
      <c r="AF249" s="1" t="s">
        <v>150</v>
      </c>
      <c r="AJ249" s="1" t="s">
        <v>28</v>
      </c>
      <c r="AL249" s="1" t="s">
        <v>30</v>
      </c>
      <c r="AQ249" s="1" t="s">
        <v>66</v>
      </c>
      <c r="AS249" s="1">
        <v>6</v>
      </c>
      <c r="AU249" s="1">
        <v>6</v>
      </c>
      <c r="AW249" s="1">
        <v>4</v>
      </c>
      <c r="AX249" s="1" t="s">
        <v>1619</v>
      </c>
      <c r="AY249" s="1" t="s">
        <v>68</v>
      </c>
      <c r="BA249" s="1">
        <v>10</v>
      </c>
      <c r="BB249" s="1" t="s">
        <v>1620</v>
      </c>
      <c r="BC249" s="1" t="s">
        <v>1621</v>
      </c>
    </row>
    <row r="250" spans="1:56" ht="23" customHeight="1">
      <c r="A250" s="1">
        <v>335</v>
      </c>
      <c r="B250" s="1">
        <v>335</v>
      </c>
      <c r="C250" s="1">
        <v>335</v>
      </c>
      <c r="D250" s="4" t="s">
        <v>0</v>
      </c>
      <c r="E250" s="4" t="s">
        <v>1</v>
      </c>
      <c r="F250" s="4" t="s">
        <v>2</v>
      </c>
      <c r="H250" s="4" t="s">
        <v>4</v>
      </c>
      <c r="M250" s="1">
        <v>6</v>
      </c>
      <c r="N250" s="1">
        <v>120</v>
      </c>
      <c r="O250" s="1">
        <v>9</v>
      </c>
      <c r="P250" s="1">
        <v>10</v>
      </c>
      <c r="Q250" s="1" t="s">
        <v>214</v>
      </c>
      <c r="R250" s="1">
        <v>0</v>
      </c>
      <c r="S250" s="1" t="s">
        <v>125</v>
      </c>
      <c r="U250" s="1" t="s">
        <v>3390</v>
      </c>
      <c r="W250" s="1">
        <v>1</v>
      </c>
      <c r="X250" s="1" t="s">
        <v>202</v>
      </c>
      <c r="Z250" s="1" t="s">
        <v>74</v>
      </c>
      <c r="AB250" s="1" t="s">
        <v>85</v>
      </c>
      <c r="AD250" s="1">
        <v>2</v>
      </c>
      <c r="AE250" s="1" t="s">
        <v>1622</v>
      </c>
      <c r="AF250" s="1" t="s">
        <v>352</v>
      </c>
      <c r="AJ250" s="1" t="s">
        <v>28</v>
      </c>
      <c r="AQ250" s="1" t="s">
        <v>151</v>
      </c>
      <c r="AS250" s="1">
        <v>6</v>
      </c>
      <c r="AU250" s="1">
        <v>4</v>
      </c>
      <c r="AW250" s="1">
        <v>12</v>
      </c>
      <c r="AX250" s="1" t="s">
        <v>1623</v>
      </c>
      <c r="AY250" s="1" t="s">
        <v>68</v>
      </c>
      <c r="BA250" s="1">
        <v>10</v>
      </c>
      <c r="BB250" s="1" t="s">
        <v>1624</v>
      </c>
      <c r="BC250" s="1" t="s">
        <v>1625</v>
      </c>
      <c r="BD250" s="1" t="s">
        <v>107</v>
      </c>
    </row>
    <row r="251" spans="1:56" ht="23" customHeight="1">
      <c r="A251" s="1">
        <v>336</v>
      </c>
      <c r="B251" s="1">
        <v>336</v>
      </c>
      <c r="C251" s="1">
        <v>336</v>
      </c>
      <c r="D251" s="4" t="s">
        <v>0</v>
      </c>
      <c r="H251" s="4" t="s">
        <v>4</v>
      </c>
      <c r="J251" s="14">
        <v>32534</v>
      </c>
      <c r="K251" s="14"/>
      <c r="L251" s="14"/>
      <c r="M251" s="1">
        <v>8</v>
      </c>
      <c r="N251" s="1">
        <v>0</v>
      </c>
      <c r="O251" s="1">
        <v>4</v>
      </c>
      <c r="P251" s="1">
        <v>20</v>
      </c>
      <c r="Q251" s="1" t="s">
        <v>112</v>
      </c>
      <c r="R251" s="1">
        <v>1</v>
      </c>
      <c r="S251" s="1" t="s">
        <v>48</v>
      </c>
      <c r="U251" s="1" t="s">
        <v>3390</v>
      </c>
      <c r="W251" s="1">
        <v>1</v>
      </c>
      <c r="X251" s="1" t="s">
        <v>126</v>
      </c>
      <c r="Z251" s="1" t="s">
        <v>133</v>
      </c>
      <c r="AB251" s="1" t="s">
        <v>85</v>
      </c>
      <c r="AD251" s="1">
        <v>2</v>
      </c>
      <c r="AF251" s="1" t="s">
        <v>352</v>
      </c>
      <c r="AJ251" s="1" t="s">
        <v>28</v>
      </c>
      <c r="AP251" s="1" t="s">
        <v>1626</v>
      </c>
      <c r="AQ251" s="1" t="s">
        <v>54</v>
      </c>
      <c r="AS251" s="1">
        <v>6</v>
      </c>
      <c r="AU251" s="1">
        <v>6</v>
      </c>
      <c r="AW251" s="1">
        <v>20</v>
      </c>
      <c r="AX251" s="1" t="s">
        <v>1627</v>
      </c>
      <c r="AY251" s="1" t="s">
        <v>68</v>
      </c>
      <c r="BA251" s="1">
        <v>10</v>
      </c>
      <c r="BB251" s="1" t="s">
        <v>1110</v>
      </c>
      <c r="BC251" s="1" t="s">
        <v>1628</v>
      </c>
      <c r="BD251" s="1" t="s">
        <v>1629</v>
      </c>
    </row>
    <row r="252" spans="1:56" ht="23" customHeight="1">
      <c r="A252" s="1">
        <v>340</v>
      </c>
      <c r="B252" s="1">
        <v>340</v>
      </c>
      <c r="C252" s="1">
        <v>340</v>
      </c>
      <c r="H252" s="4" t="s">
        <v>4</v>
      </c>
      <c r="J252" s="14">
        <v>32492</v>
      </c>
      <c r="K252" s="14"/>
      <c r="L252" s="14"/>
      <c r="M252" s="1">
        <v>8</v>
      </c>
      <c r="N252" s="1">
        <v>120</v>
      </c>
      <c r="O252" s="1">
        <v>10</v>
      </c>
      <c r="P252" s="1">
        <v>10</v>
      </c>
      <c r="Q252" s="1" t="s">
        <v>214</v>
      </c>
      <c r="R252" s="1">
        <v>0</v>
      </c>
      <c r="S252" s="1" t="s">
        <v>72</v>
      </c>
      <c r="U252" s="1" t="s">
        <v>3388</v>
      </c>
      <c r="W252" s="1">
        <v>1</v>
      </c>
      <c r="X252" s="1" t="s">
        <v>202</v>
      </c>
      <c r="Z252" s="1" t="s">
        <v>74</v>
      </c>
      <c r="AB252" s="1" t="s">
        <v>85</v>
      </c>
      <c r="AD252" s="1">
        <v>7</v>
      </c>
      <c r="AE252" s="1" t="s">
        <v>1641</v>
      </c>
      <c r="AF252" s="1" t="s">
        <v>53</v>
      </c>
      <c r="AJ252" s="1" t="s">
        <v>28</v>
      </c>
      <c r="AQ252" s="1" t="s">
        <v>54</v>
      </c>
      <c r="AT252" s="1">
        <v>10</v>
      </c>
      <c r="AU252" s="1">
        <v>6</v>
      </c>
      <c r="AW252" s="1">
        <v>6</v>
      </c>
      <c r="AX252" s="1" t="s">
        <v>1642</v>
      </c>
      <c r="AY252" s="1" t="s">
        <v>68</v>
      </c>
      <c r="BA252" s="1">
        <v>10</v>
      </c>
      <c r="BB252" s="1" t="s">
        <v>1643</v>
      </c>
      <c r="BC252" s="1" t="s">
        <v>1452</v>
      </c>
    </row>
    <row r="253" spans="1:56" ht="23" customHeight="1">
      <c r="A253" s="1">
        <v>341</v>
      </c>
      <c r="B253" s="1">
        <v>341</v>
      </c>
      <c r="C253" s="1">
        <v>341</v>
      </c>
      <c r="D253" s="4" t="s">
        <v>0</v>
      </c>
      <c r="J253" s="14">
        <v>32577</v>
      </c>
      <c r="K253" s="14"/>
      <c r="L253" s="14"/>
      <c r="M253" s="1">
        <v>7</v>
      </c>
      <c r="N253" s="1">
        <v>420</v>
      </c>
      <c r="O253" s="1">
        <v>5</v>
      </c>
      <c r="P253" s="1">
        <v>3</v>
      </c>
      <c r="Q253" s="1" t="s">
        <v>82</v>
      </c>
      <c r="R253" s="1">
        <v>0</v>
      </c>
      <c r="S253" s="1" t="s">
        <v>62</v>
      </c>
      <c r="U253" s="1" t="s">
        <v>3390</v>
      </c>
      <c r="W253" s="1">
        <v>0</v>
      </c>
      <c r="AF253" s="1" t="s">
        <v>53</v>
      </c>
      <c r="AJ253" s="1" t="s">
        <v>28</v>
      </c>
      <c r="AQ253" s="1" t="s">
        <v>66</v>
      </c>
      <c r="AS253" s="1">
        <v>6</v>
      </c>
      <c r="AU253" s="1">
        <v>6</v>
      </c>
      <c r="AW253" s="1">
        <v>1</v>
      </c>
      <c r="AX253" s="1" t="s">
        <v>1644</v>
      </c>
      <c r="AY253" s="1" t="s">
        <v>68</v>
      </c>
      <c r="BA253" s="1">
        <v>4</v>
      </c>
      <c r="BB253" s="1" t="s">
        <v>1645</v>
      </c>
    </row>
    <row r="254" spans="1:56" ht="23" customHeight="1">
      <c r="A254" s="1">
        <v>346</v>
      </c>
      <c r="B254" s="1">
        <v>346</v>
      </c>
      <c r="C254" s="1">
        <v>346</v>
      </c>
      <c r="E254" s="4" t="s">
        <v>1</v>
      </c>
      <c r="J254" s="14">
        <v>32679</v>
      </c>
      <c r="K254" s="14"/>
      <c r="L254" s="14"/>
      <c r="M254" s="1">
        <v>6</v>
      </c>
      <c r="N254" s="1">
        <v>10</v>
      </c>
      <c r="O254" s="1">
        <v>7</v>
      </c>
      <c r="P254" s="1">
        <v>3</v>
      </c>
      <c r="Q254" s="1" t="s">
        <v>61</v>
      </c>
      <c r="R254" s="1">
        <v>0</v>
      </c>
      <c r="S254" s="1" t="s">
        <v>72</v>
      </c>
      <c r="U254" s="1" t="s">
        <v>3390</v>
      </c>
      <c r="W254" s="1">
        <v>1</v>
      </c>
      <c r="X254" s="1" t="s">
        <v>137</v>
      </c>
      <c r="Z254" s="1" t="s">
        <v>74</v>
      </c>
      <c r="AB254" s="1" t="s">
        <v>145</v>
      </c>
      <c r="AD254" s="1">
        <v>3</v>
      </c>
      <c r="AE254" s="1" t="s">
        <v>1663</v>
      </c>
      <c r="AF254" s="1" t="s">
        <v>77</v>
      </c>
      <c r="AG254" s="1" t="s">
        <v>25</v>
      </c>
      <c r="AJ254" s="1" t="s">
        <v>28</v>
      </c>
      <c r="AQ254" s="1" t="s">
        <v>66</v>
      </c>
      <c r="AS254" s="1">
        <v>6</v>
      </c>
      <c r="AU254" s="1">
        <v>3</v>
      </c>
      <c r="AW254" s="1">
        <v>9</v>
      </c>
      <c r="AX254" s="1" t="s">
        <v>1664</v>
      </c>
      <c r="AY254" s="1" t="s">
        <v>68</v>
      </c>
      <c r="BA254" s="1">
        <v>9</v>
      </c>
      <c r="BB254" s="1" t="s">
        <v>1665</v>
      </c>
      <c r="BC254" s="1" t="s">
        <v>1666</v>
      </c>
      <c r="BD254" s="1" t="s">
        <v>1667</v>
      </c>
    </row>
    <row r="255" spans="1:56" ht="23" customHeight="1">
      <c r="A255" s="1">
        <v>348</v>
      </c>
      <c r="B255" s="1">
        <v>348</v>
      </c>
      <c r="C255" s="1">
        <v>348</v>
      </c>
      <c r="F255" s="4" t="s">
        <v>2</v>
      </c>
      <c r="H255" s="4" t="s">
        <v>4</v>
      </c>
      <c r="J255" s="14">
        <v>32591</v>
      </c>
      <c r="K255" s="14"/>
      <c r="L255" s="14"/>
      <c r="M255" s="1">
        <v>7</v>
      </c>
      <c r="N255" s="1">
        <v>30</v>
      </c>
      <c r="O255" s="1">
        <v>8</v>
      </c>
      <c r="P255" s="1">
        <v>12</v>
      </c>
      <c r="Q255" s="1" t="s">
        <v>292</v>
      </c>
      <c r="R255" s="1">
        <v>1</v>
      </c>
      <c r="T255" s="1" t="s">
        <v>1672</v>
      </c>
      <c r="U255" s="1" t="s">
        <v>3390</v>
      </c>
      <c r="W255" s="1">
        <v>1</v>
      </c>
      <c r="X255" s="1" t="s">
        <v>396</v>
      </c>
      <c r="Z255" s="1" t="s">
        <v>74</v>
      </c>
      <c r="AB255" s="1" t="s">
        <v>85</v>
      </c>
      <c r="AD255" s="1">
        <v>3</v>
      </c>
      <c r="AE255" s="1" t="s">
        <v>1673</v>
      </c>
      <c r="AF255" s="1" t="s">
        <v>77</v>
      </c>
      <c r="AJ255" s="1" t="s">
        <v>28</v>
      </c>
      <c r="AQ255" s="1" t="s">
        <v>78</v>
      </c>
      <c r="AT255" s="1">
        <v>21</v>
      </c>
      <c r="AV255" s="1">
        <v>16</v>
      </c>
      <c r="AW255" s="1">
        <v>12</v>
      </c>
      <c r="AX255" s="1" t="s">
        <v>1674</v>
      </c>
      <c r="AZ255" s="1" t="s">
        <v>1675</v>
      </c>
      <c r="BA255" s="1">
        <v>10</v>
      </c>
      <c r="BB255" s="1" t="s">
        <v>1676</v>
      </c>
      <c r="BC255" s="1" t="s">
        <v>1677</v>
      </c>
      <c r="BD255" s="1" t="s">
        <v>1678</v>
      </c>
    </row>
    <row r="256" spans="1:56" ht="23" customHeight="1">
      <c r="A256" s="1">
        <v>350</v>
      </c>
      <c r="B256" s="1">
        <v>350</v>
      </c>
      <c r="C256" s="1">
        <v>350</v>
      </c>
      <c r="H256" s="4" t="s">
        <v>4</v>
      </c>
      <c r="J256" s="14">
        <v>32005</v>
      </c>
      <c r="K256" s="14"/>
      <c r="L256" s="14"/>
      <c r="M256" s="1">
        <v>8</v>
      </c>
      <c r="N256" s="1">
        <v>0</v>
      </c>
      <c r="O256" s="1">
        <v>12</v>
      </c>
      <c r="P256" s="1">
        <v>15</v>
      </c>
      <c r="Q256" s="1" t="s">
        <v>178</v>
      </c>
      <c r="R256" s="1">
        <v>0</v>
      </c>
      <c r="T256" s="1" t="s">
        <v>1684</v>
      </c>
      <c r="V256" s="1" t="s">
        <v>1685</v>
      </c>
      <c r="W256" s="1">
        <v>1</v>
      </c>
      <c r="X256" s="1" t="s">
        <v>5</v>
      </c>
      <c r="Z256" s="1" t="s">
        <v>102</v>
      </c>
      <c r="AB256" s="1" t="s">
        <v>85</v>
      </c>
      <c r="AD256" s="1">
        <v>15</v>
      </c>
      <c r="AE256" s="1" t="s">
        <v>1686</v>
      </c>
      <c r="AF256" s="1" t="s">
        <v>53</v>
      </c>
      <c r="AJ256" s="1" t="s">
        <v>28</v>
      </c>
      <c r="AR256" s="1" t="s">
        <v>1687</v>
      </c>
      <c r="AT256" s="1" t="s">
        <v>3402</v>
      </c>
      <c r="AV256" s="1">
        <v>100</v>
      </c>
      <c r="AW256" s="1">
        <v>50</v>
      </c>
      <c r="AX256" s="1" t="s">
        <v>1688</v>
      </c>
      <c r="AY256" s="1" t="s">
        <v>58</v>
      </c>
      <c r="BA256" s="1">
        <v>6</v>
      </c>
      <c r="BB256" s="1" t="s">
        <v>1689</v>
      </c>
      <c r="BC256" s="1" t="s">
        <v>1690</v>
      </c>
      <c r="BD256" s="1" t="s">
        <v>1691</v>
      </c>
    </row>
    <row r="257" spans="1:57" ht="23" customHeight="1">
      <c r="A257" s="1">
        <v>364</v>
      </c>
      <c r="B257" s="1">
        <v>364</v>
      </c>
      <c r="C257" s="1">
        <v>364</v>
      </c>
      <c r="D257" s="4" t="s">
        <v>0</v>
      </c>
      <c r="E257" s="4" t="s">
        <v>1</v>
      </c>
      <c r="H257" s="4" t="s">
        <v>4</v>
      </c>
      <c r="J257" s="14">
        <v>33430</v>
      </c>
      <c r="K257" s="14"/>
      <c r="L257" s="14"/>
      <c r="M257" s="1">
        <v>6</v>
      </c>
      <c r="N257" s="1">
        <v>90</v>
      </c>
      <c r="O257" s="1">
        <v>8</v>
      </c>
      <c r="P257" s="1">
        <v>12</v>
      </c>
      <c r="Q257" s="1" t="s">
        <v>292</v>
      </c>
      <c r="R257" s="1">
        <v>1</v>
      </c>
      <c r="W257" s="1">
        <v>1</v>
      </c>
      <c r="X257" s="1" t="s">
        <v>137</v>
      </c>
      <c r="Z257" s="1" t="s">
        <v>74</v>
      </c>
      <c r="AB257" s="1" t="s">
        <v>85</v>
      </c>
      <c r="AD257" s="1">
        <v>3</v>
      </c>
      <c r="AE257" s="1" t="s">
        <v>1746</v>
      </c>
      <c r="AF257" s="1" t="s">
        <v>53</v>
      </c>
      <c r="AJ257" s="1" t="s">
        <v>28</v>
      </c>
      <c r="AL257" s="1" t="s">
        <v>30</v>
      </c>
      <c r="AQ257" s="1" t="s">
        <v>66</v>
      </c>
      <c r="AS257" s="1">
        <v>6</v>
      </c>
      <c r="AU257" s="1">
        <v>6</v>
      </c>
      <c r="AW257" s="1">
        <v>12</v>
      </c>
      <c r="AX257" s="1" t="s">
        <v>1747</v>
      </c>
      <c r="AY257" s="1" t="s">
        <v>58</v>
      </c>
      <c r="BA257" s="1">
        <v>10</v>
      </c>
      <c r="BB257" s="1" t="s">
        <v>1748</v>
      </c>
      <c r="BC257" s="1" t="s">
        <v>1749</v>
      </c>
      <c r="BD257" s="1" t="s">
        <v>1750</v>
      </c>
      <c r="BE257" s="1">
        <v>1</v>
      </c>
    </row>
    <row r="258" spans="1:57" ht="23" customHeight="1">
      <c r="A258" s="1">
        <v>366</v>
      </c>
      <c r="B258" s="1">
        <v>366</v>
      </c>
      <c r="C258" s="1">
        <v>366</v>
      </c>
      <c r="D258" s="4" t="s">
        <v>0</v>
      </c>
      <c r="H258" s="4" t="s">
        <v>4</v>
      </c>
      <c r="J258" s="14">
        <v>30676</v>
      </c>
      <c r="K258" s="14"/>
      <c r="L258" s="14"/>
      <c r="M258" s="1">
        <v>8</v>
      </c>
      <c r="N258" s="1">
        <v>0</v>
      </c>
      <c r="O258" s="1">
        <v>8</v>
      </c>
      <c r="P258" s="1">
        <v>2</v>
      </c>
      <c r="Q258" s="1" t="s">
        <v>90</v>
      </c>
      <c r="R258" s="1">
        <v>1</v>
      </c>
      <c r="W258" s="1">
        <v>1</v>
      </c>
      <c r="X258" s="1" t="s">
        <v>126</v>
      </c>
      <c r="Z258" s="1" t="s">
        <v>133</v>
      </c>
      <c r="AB258" s="1" t="s">
        <v>85</v>
      </c>
      <c r="AD258" s="1">
        <v>12</v>
      </c>
      <c r="AE258" s="1" t="s">
        <v>1756</v>
      </c>
      <c r="AF258" s="1" t="s">
        <v>77</v>
      </c>
      <c r="AJ258" s="1" t="s">
        <v>28</v>
      </c>
      <c r="AQ258" s="1" t="s">
        <v>66</v>
      </c>
      <c r="AT258" s="1">
        <v>10</v>
      </c>
      <c r="AV258" s="1">
        <v>5</v>
      </c>
      <c r="AW258" s="1">
        <v>8</v>
      </c>
      <c r="AX258" s="1" t="s">
        <v>1757</v>
      </c>
      <c r="AY258" s="1" t="s">
        <v>68</v>
      </c>
      <c r="BA258" s="1">
        <v>10</v>
      </c>
      <c r="BB258" s="1" t="s">
        <v>1758</v>
      </c>
      <c r="BC258" s="1" t="s">
        <v>1759</v>
      </c>
      <c r="BD258" s="1" t="s">
        <v>1760</v>
      </c>
      <c r="BE258" s="1">
        <v>1</v>
      </c>
    </row>
    <row r="259" spans="1:57" ht="23" customHeight="1">
      <c r="A259" s="1">
        <v>369</v>
      </c>
      <c r="B259" s="1">
        <v>369</v>
      </c>
      <c r="C259" s="1">
        <v>369</v>
      </c>
      <c r="D259" s="4" t="s">
        <v>0</v>
      </c>
      <c r="J259" s="14">
        <v>33162</v>
      </c>
      <c r="K259" s="14"/>
      <c r="L259" s="14"/>
      <c r="M259" s="1">
        <v>7</v>
      </c>
      <c r="N259" s="1">
        <v>30</v>
      </c>
      <c r="O259" s="1">
        <v>8</v>
      </c>
      <c r="P259" s="1">
        <v>8</v>
      </c>
      <c r="Q259" s="1" t="s">
        <v>292</v>
      </c>
      <c r="R259" s="1">
        <v>1</v>
      </c>
      <c r="W259" s="1">
        <v>1</v>
      </c>
      <c r="X259" s="1" t="s">
        <v>1768</v>
      </c>
      <c r="AA259" s="1" t="s">
        <v>1769</v>
      </c>
      <c r="AB259" s="1" t="s">
        <v>51</v>
      </c>
      <c r="AD259" s="1">
        <v>1</v>
      </c>
      <c r="AE259" s="1" t="s">
        <v>52</v>
      </c>
      <c r="AF259" s="1" t="s">
        <v>53</v>
      </c>
      <c r="AJ259" s="1" t="s">
        <v>28</v>
      </c>
      <c r="AL259" s="1" t="s">
        <v>30</v>
      </c>
      <c r="AQ259" s="1" t="s">
        <v>151</v>
      </c>
      <c r="AT259" s="1">
        <v>18</v>
      </c>
      <c r="AU259" s="1">
        <v>6</v>
      </c>
      <c r="AW259" s="1">
        <v>10</v>
      </c>
      <c r="AX259" s="1" t="s">
        <v>1770</v>
      </c>
      <c r="AY259" s="1" t="s">
        <v>68</v>
      </c>
      <c r="BA259" s="1">
        <v>10</v>
      </c>
      <c r="BB259" s="1" t="s">
        <v>1771</v>
      </c>
      <c r="BC259" s="1" t="s">
        <v>1772</v>
      </c>
      <c r="BD259" s="1" t="s">
        <v>1773</v>
      </c>
      <c r="BE259" s="1">
        <v>1</v>
      </c>
    </row>
    <row r="260" spans="1:57" ht="23" customHeight="1">
      <c r="A260" s="1">
        <v>373</v>
      </c>
      <c r="B260" s="1">
        <v>373</v>
      </c>
      <c r="C260" s="1">
        <v>373</v>
      </c>
      <c r="D260" s="4" t="s">
        <v>0</v>
      </c>
      <c r="J260" s="14">
        <v>30265</v>
      </c>
      <c r="K260" s="14"/>
      <c r="L260" s="14"/>
      <c r="M260" s="1">
        <v>8</v>
      </c>
      <c r="N260" s="1">
        <v>8</v>
      </c>
      <c r="O260" s="1">
        <v>8</v>
      </c>
      <c r="P260" s="1">
        <v>25</v>
      </c>
      <c r="Q260" s="1" t="s">
        <v>90</v>
      </c>
      <c r="R260" s="1">
        <v>0</v>
      </c>
      <c r="S260" s="1" t="s">
        <v>72</v>
      </c>
      <c r="U260" s="1" t="s">
        <v>3391</v>
      </c>
      <c r="W260" s="1">
        <v>1</v>
      </c>
      <c r="X260" s="1" t="s">
        <v>508</v>
      </c>
      <c r="Z260" s="1" t="s">
        <v>102</v>
      </c>
      <c r="AB260" s="1" t="s">
        <v>85</v>
      </c>
      <c r="AD260" s="1">
        <v>2</v>
      </c>
      <c r="AF260" s="1" t="s">
        <v>77</v>
      </c>
      <c r="AG260" s="1" t="s">
        <v>25</v>
      </c>
      <c r="AJ260" s="1" t="s">
        <v>28</v>
      </c>
      <c r="AL260" s="1" t="s">
        <v>30</v>
      </c>
      <c r="AR260" s="1" t="s">
        <v>78</v>
      </c>
      <c r="AT260" s="1">
        <v>25</v>
      </c>
      <c r="AV260" s="1">
        <v>10</v>
      </c>
      <c r="AW260" s="1">
        <v>5</v>
      </c>
      <c r="AX260" s="1" t="s">
        <v>1787</v>
      </c>
      <c r="AY260" s="1" t="s">
        <v>68</v>
      </c>
      <c r="BA260" s="1">
        <v>9</v>
      </c>
      <c r="BB260" s="1" t="s">
        <v>1788</v>
      </c>
      <c r="BC260" s="1" t="s">
        <v>1789</v>
      </c>
      <c r="BE260" s="1">
        <v>1</v>
      </c>
    </row>
    <row r="261" spans="1:57" ht="23" customHeight="1">
      <c r="A261" s="1">
        <v>378</v>
      </c>
      <c r="B261" s="1">
        <v>378</v>
      </c>
      <c r="C261" s="1">
        <v>378</v>
      </c>
      <c r="D261" s="4" t="s">
        <v>0</v>
      </c>
      <c r="J261" s="14">
        <v>32442</v>
      </c>
      <c r="K261" s="14"/>
      <c r="L261" s="14"/>
      <c r="M261" s="1">
        <v>7</v>
      </c>
      <c r="N261" s="1">
        <v>45</v>
      </c>
      <c r="O261" s="1">
        <v>6</v>
      </c>
      <c r="P261" s="1">
        <v>3</v>
      </c>
      <c r="Q261" s="1" t="s">
        <v>124</v>
      </c>
      <c r="R261" s="1">
        <v>1</v>
      </c>
      <c r="W261" s="1">
        <v>1</v>
      </c>
      <c r="X261" s="1" t="s">
        <v>5</v>
      </c>
      <c r="Z261" s="1" t="s">
        <v>74</v>
      </c>
      <c r="AC261" s="1" t="s">
        <v>1809</v>
      </c>
      <c r="AD261" s="1">
        <v>0</v>
      </c>
      <c r="AE261" s="1" t="s">
        <v>1810</v>
      </c>
      <c r="AF261" s="1" t="s">
        <v>53</v>
      </c>
      <c r="AJ261" s="1" t="s">
        <v>28</v>
      </c>
      <c r="AQ261" s="1" t="s">
        <v>66</v>
      </c>
      <c r="AS261" s="1">
        <v>5</v>
      </c>
      <c r="AU261" s="1">
        <v>5</v>
      </c>
      <c r="AW261" s="1">
        <v>15</v>
      </c>
      <c r="AX261" s="2" t="s">
        <v>1811</v>
      </c>
      <c r="AY261" s="1" t="s">
        <v>68</v>
      </c>
      <c r="BA261" s="1">
        <v>6</v>
      </c>
      <c r="BB261" s="1" t="s">
        <v>1812</v>
      </c>
      <c r="BC261" s="1" t="s">
        <v>1813</v>
      </c>
      <c r="BE261" s="1">
        <v>1</v>
      </c>
    </row>
    <row r="262" spans="1:57" ht="23" customHeight="1">
      <c r="A262" s="1">
        <v>380</v>
      </c>
      <c r="B262" s="1">
        <v>380</v>
      </c>
      <c r="C262" s="1">
        <v>380</v>
      </c>
      <c r="H262" s="4" t="s">
        <v>4</v>
      </c>
      <c r="J262" s="14">
        <v>35217</v>
      </c>
      <c r="K262" s="14"/>
      <c r="L262" s="14"/>
      <c r="M262" s="1">
        <v>8</v>
      </c>
      <c r="N262" s="1">
        <v>45</v>
      </c>
      <c r="O262" s="1">
        <v>10</v>
      </c>
      <c r="P262" s="1">
        <v>5</v>
      </c>
      <c r="Q262" s="1" t="s">
        <v>178</v>
      </c>
      <c r="R262" s="1">
        <v>1</v>
      </c>
      <c r="W262" s="1">
        <v>1</v>
      </c>
      <c r="X262" s="1" t="s">
        <v>202</v>
      </c>
      <c r="Z262" s="1" t="s">
        <v>339</v>
      </c>
      <c r="AB262" s="1" t="s">
        <v>261</v>
      </c>
      <c r="AD262" s="1">
        <v>1</v>
      </c>
      <c r="AE262" s="1" t="s">
        <v>1821</v>
      </c>
      <c r="AF262" s="1" t="s">
        <v>1102</v>
      </c>
      <c r="AJ262" s="1" t="s">
        <v>28</v>
      </c>
      <c r="AQ262" s="1" t="s">
        <v>78</v>
      </c>
      <c r="AT262" s="1">
        <v>25</v>
      </c>
      <c r="AU262" s="1">
        <v>5</v>
      </c>
      <c r="AW262" s="1">
        <v>1</v>
      </c>
      <c r="AX262" s="1" t="s">
        <v>1822</v>
      </c>
      <c r="AY262" s="1" t="s">
        <v>68</v>
      </c>
      <c r="BA262" s="1">
        <v>10</v>
      </c>
      <c r="BB262" s="1" t="s">
        <v>1823</v>
      </c>
      <c r="BC262" s="1" t="s">
        <v>1824</v>
      </c>
      <c r="BE262" s="1">
        <v>1</v>
      </c>
    </row>
    <row r="263" spans="1:57" ht="23" customHeight="1">
      <c r="A263" s="1">
        <v>381</v>
      </c>
      <c r="B263" s="1">
        <v>381</v>
      </c>
      <c r="C263" s="1">
        <v>381</v>
      </c>
      <c r="D263" s="4" t="s">
        <v>0</v>
      </c>
      <c r="E263" s="4" t="s">
        <v>1</v>
      </c>
      <c r="H263" s="4" t="s">
        <v>4</v>
      </c>
      <c r="J263" s="14">
        <v>26635</v>
      </c>
      <c r="K263" s="14"/>
      <c r="L263" s="14"/>
      <c r="M263" s="1">
        <v>8</v>
      </c>
      <c r="N263" s="1">
        <v>15</v>
      </c>
      <c r="O263" s="1">
        <v>12</v>
      </c>
      <c r="P263" s="1">
        <v>24</v>
      </c>
      <c r="Q263" s="1" t="s">
        <v>292</v>
      </c>
      <c r="R263" s="1">
        <v>1</v>
      </c>
      <c r="W263" s="1">
        <v>1</v>
      </c>
      <c r="X263" s="1" t="s">
        <v>5</v>
      </c>
      <c r="Z263" s="1" t="s">
        <v>114</v>
      </c>
      <c r="AB263" s="1" t="s">
        <v>103</v>
      </c>
      <c r="AD263" s="1">
        <v>20</v>
      </c>
      <c r="AE263" s="1" t="s">
        <v>1825</v>
      </c>
      <c r="AF263" s="1" t="s">
        <v>77</v>
      </c>
      <c r="AJ263" s="1" t="s">
        <v>28</v>
      </c>
      <c r="AQ263" s="1" t="s">
        <v>66</v>
      </c>
      <c r="AS263" s="1">
        <v>4</v>
      </c>
      <c r="AU263" s="1">
        <v>6</v>
      </c>
      <c r="AW263" s="1">
        <v>12</v>
      </c>
      <c r="AX263" s="1" t="s">
        <v>1826</v>
      </c>
      <c r="AY263" s="1" t="s">
        <v>68</v>
      </c>
      <c r="BA263" s="1">
        <v>10</v>
      </c>
      <c r="BB263" s="1" t="s">
        <v>1827</v>
      </c>
      <c r="BC263" s="1" t="s">
        <v>1828</v>
      </c>
      <c r="BD263" s="1" t="s">
        <v>1829</v>
      </c>
      <c r="BE263" s="1">
        <v>1</v>
      </c>
    </row>
    <row r="264" spans="1:57" ht="23" customHeight="1">
      <c r="A264" s="1">
        <v>389</v>
      </c>
      <c r="B264" s="1">
        <v>389</v>
      </c>
      <c r="C264" s="1">
        <v>389</v>
      </c>
      <c r="E264" s="4" t="s">
        <v>1</v>
      </c>
      <c r="J264" s="14">
        <v>34100</v>
      </c>
      <c r="K264" s="14"/>
      <c r="L264" s="14"/>
      <c r="M264" s="1">
        <v>7</v>
      </c>
      <c r="N264" s="1">
        <v>120</v>
      </c>
      <c r="O264" s="1">
        <v>8</v>
      </c>
      <c r="P264" s="1">
        <v>3</v>
      </c>
      <c r="Q264" s="1" t="s">
        <v>214</v>
      </c>
      <c r="R264" s="1">
        <v>0</v>
      </c>
      <c r="S264" s="1" t="s">
        <v>125</v>
      </c>
      <c r="U264" s="1" t="s">
        <v>3390</v>
      </c>
      <c r="W264" s="1">
        <v>1</v>
      </c>
      <c r="X264" s="1" t="s">
        <v>202</v>
      </c>
      <c r="Z264" s="1" t="s">
        <v>74</v>
      </c>
      <c r="AB264" s="1" t="s">
        <v>85</v>
      </c>
      <c r="AD264" s="1">
        <v>2</v>
      </c>
      <c r="AE264" s="1" t="s">
        <v>1855</v>
      </c>
      <c r="AF264" s="1" t="s">
        <v>352</v>
      </c>
      <c r="AJ264" s="1" t="s">
        <v>28</v>
      </c>
      <c r="AQ264" s="1" t="s">
        <v>66</v>
      </c>
      <c r="AS264" s="1">
        <v>6</v>
      </c>
      <c r="AU264" s="1">
        <v>5</v>
      </c>
      <c r="AW264" s="1">
        <v>3</v>
      </c>
      <c r="AX264" s="1" t="s">
        <v>1856</v>
      </c>
      <c r="AZ264" s="1" t="s">
        <v>1857</v>
      </c>
      <c r="BA264" s="1">
        <v>9</v>
      </c>
      <c r="BB264" s="1" t="s">
        <v>1858</v>
      </c>
      <c r="BC264" s="1" t="s">
        <v>1859</v>
      </c>
      <c r="BD264" s="1" t="s">
        <v>1860</v>
      </c>
      <c r="BE264" s="1">
        <v>1</v>
      </c>
    </row>
    <row r="265" spans="1:57" ht="23" customHeight="1">
      <c r="A265" s="1">
        <v>393</v>
      </c>
      <c r="B265" s="1">
        <v>393</v>
      </c>
      <c r="C265" s="1">
        <v>393</v>
      </c>
      <c r="F265" s="4" t="s">
        <v>2</v>
      </c>
      <c r="H265" s="4" t="s">
        <v>4</v>
      </c>
      <c r="J265" s="14">
        <v>31097</v>
      </c>
      <c r="K265" s="14"/>
      <c r="L265" s="14"/>
      <c r="M265" s="1">
        <v>8</v>
      </c>
      <c r="N265" s="1">
        <v>40</v>
      </c>
      <c r="O265" s="1">
        <v>12</v>
      </c>
      <c r="P265" s="1">
        <v>75</v>
      </c>
      <c r="Q265" s="1" t="s">
        <v>292</v>
      </c>
      <c r="R265" s="1">
        <v>1</v>
      </c>
      <c r="W265" s="1">
        <v>1</v>
      </c>
      <c r="X265" s="1" t="s">
        <v>144</v>
      </c>
      <c r="Z265" s="1" t="s">
        <v>74</v>
      </c>
      <c r="AB265" s="1" t="s">
        <v>145</v>
      </c>
      <c r="AD265" s="1">
        <v>2</v>
      </c>
      <c r="AE265" s="1" t="s">
        <v>1875</v>
      </c>
      <c r="AF265" s="1" t="s">
        <v>77</v>
      </c>
      <c r="AJ265" s="1" t="s">
        <v>28</v>
      </c>
      <c r="AR265" s="1" t="s">
        <v>1876</v>
      </c>
      <c r="AS265" s="1">
        <v>4</v>
      </c>
      <c r="AV265" s="1">
        <v>12</v>
      </c>
      <c r="AW265" s="1">
        <v>12</v>
      </c>
      <c r="AX265" s="2" t="s">
        <v>1877</v>
      </c>
      <c r="AZ265" s="1" t="s">
        <v>1878</v>
      </c>
      <c r="BA265" s="1">
        <v>7</v>
      </c>
      <c r="BB265" s="1" t="s">
        <v>1879</v>
      </c>
      <c r="BC265" s="1" t="s">
        <v>1880</v>
      </c>
      <c r="BE265" s="1">
        <v>1</v>
      </c>
    </row>
    <row r="266" spans="1:57" ht="23" customHeight="1">
      <c r="A266" s="1">
        <v>394</v>
      </c>
      <c r="B266" s="1">
        <v>394</v>
      </c>
      <c r="C266" s="1">
        <v>394</v>
      </c>
      <c r="H266" s="4" t="s">
        <v>4</v>
      </c>
      <c r="J266" s="14">
        <v>27924</v>
      </c>
      <c r="K266" s="14"/>
      <c r="L266" s="14"/>
      <c r="M266" s="1">
        <v>8</v>
      </c>
      <c r="N266" s="1">
        <v>0</v>
      </c>
      <c r="O266" s="1">
        <v>2</v>
      </c>
      <c r="P266" s="1">
        <v>0</v>
      </c>
      <c r="Q266" s="1" t="s">
        <v>214</v>
      </c>
      <c r="R266" s="1">
        <v>1</v>
      </c>
      <c r="W266" s="1">
        <v>1</v>
      </c>
      <c r="X266" s="1" t="s">
        <v>401</v>
      </c>
      <c r="Z266" s="1" t="s">
        <v>74</v>
      </c>
      <c r="AB266" s="1" t="s">
        <v>85</v>
      </c>
      <c r="AD266" s="1">
        <v>20</v>
      </c>
      <c r="AE266" s="1" t="s">
        <v>1881</v>
      </c>
      <c r="AF266" s="1" t="s">
        <v>77</v>
      </c>
      <c r="AJ266" s="1" t="s">
        <v>28</v>
      </c>
      <c r="AQ266" s="1" t="s">
        <v>66</v>
      </c>
      <c r="AS266" s="1">
        <v>2</v>
      </c>
      <c r="AU266" s="1">
        <v>2</v>
      </c>
      <c r="AW266" s="1">
        <v>80</v>
      </c>
      <c r="AX266" s="1" t="s">
        <v>1882</v>
      </c>
      <c r="AZ266" s="1" t="s">
        <v>1883</v>
      </c>
      <c r="BA266" s="1">
        <v>10</v>
      </c>
      <c r="BB266" s="1" t="s">
        <v>1558</v>
      </c>
      <c r="BC266" s="1" t="s">
        <v>1362</v>
      </c>
      <c r="BD266" s="1" t="s">
        <v>1884</v>
      </c>
      <c r="BE266" s="1">
        <v>1</v>
      </c>
    </row>
    <row r="267" spans="1:57" ht="23" customHeight="1">
      <c r="A267" s="1">
        <v>401</v>
      </c>
      <c r="B267" s="1">
        <v>401</v>
      </c>
      <c r="C267" s="1">
        <v>401</v>
      </c>
      <c r="D267" s="4" t="s">
        <v>0</v>
      </c>
      <c r="E267" s="4" t="s">
        <v>1</v>
      </c>
      <c r="H267" s="4" t="s">
        <v>4</v>
      </c>
      <c r="J267" s="14">
        <v>27108</v>
      </c>
      <c r="K267" s="14"/>
      <c r="L267" s="14"/>
      <c r="M267" s="1">
        <v>7</v>
      </c>
      <c r="N267" s="1">
        <v>100</v>
      </c>
      <c r="O267" s="1">
        <v>11</v>
      </c>
      <c r="P267" s="1">
        <v>6</v>
      </c>
      <c r="Q267" s="1" t="s">
        <v>47</v>
      </c>
      <c r="R267" s="1">
        <v>0</v>
      </c>
      <c r="S267" s="1" t="s">
        <v>113</v>
      </c>
      <c r="U267" s="1" t="s">
        <v>3391</v>
      </c>
      <c r="W267" s="1">
        <v>1</v>
      </c>
      <c r="X267" s="1" t="s">
        <v>5</v>
      </c>
      <c r="AA267" s="1" t="s">
        <v>1908</v>
      </c>
      <c r="AB267" s="1" t="s">
        <v>408</v>
      </c>
      <c r="AD267" s="1">
        <v>3</v>
      </c>
      <c r="AE267" s="1" t="s">
        <v>1909</v>
      </c>
      <c r="AF267" s="1" t="s">
        <v>53</v>
      </c>
      <c r="AJ267" s="1" t="s">
        <v>28</v>
      </c>
      <c r="AQ267" s="1" t="s">
        <v>66</v>
      </c>
      <c r="AS267" s="1">
        <v>5</v>
      </c>
      <c r="AU267" s="1">
        <v>5</v>
      </c>
      <c r="AW267" s="1">
        <v>130</v>
      </c>
      <c r="AX267" s="1" t="s">
        <v>1910</v>
      </c>
      <c r="AY267" s="1" t="s">
        <v>68</v>
      </c>
      <c r="BA267" s="1">
        <v>7</v>
      </c>
      <c r="BB267" s="1" t="s">
        <v>1911</v>
      </c>
      <c r="BC267" s="1" t="s">
        <v>1912</v>
      </c>
      <c r="BE267" s="1">
        <v>1</v>
      </c>
    </row>
    <row r="268" spans="1:57" ht="23" customHeight="1">
      <c r="A268" s="1">
        <v>402</v>
      </c>
      <c r="B268" s="1">
        <v>402</v>
      </c>
      <c r="C268" s="1">
        <v>402</v>
      </c>
      <c r="E268" s="4" t="s">
        <v>1</v>
      </c>
      <c r="J268" s="14">
        <v>32681</v>
      </c>
      <c r="K268" s="14"/>
      <c r="L268" s="14"/>
      <c r="M268" s="1">
        <v>7</v>
      </c>
      <c r="N268" s="1">
        <v>10</v>
      </c>
      <c r="O268" s="1">
        <v>10</v>
      </c>
      <c r="P268" s="1">
        <v>15</v>
      </c>
      <c r="Q268" s="1" t="s">
        <v>112</v>
      </c>
      <c r="R268" s="1">
        <v>1</v>
      </c>
      <c r="W268" s="1">
        <v>1</v>
      </c>
      <c r="X268" s="1" t="s">
        <v>202</v>
      </c>
      <c r="Z268" s="1" t="s">
        <v>102</v>
      </c>
      <c r="AB268" s="1" t="s">
        <v>85</v>
      </c>
      <c r="AD268" s="1">
        <v>6</v>
      </c>
      <c r="AE268" s="1" t="s">
        <v>1913</v>
      </c>
      <c r="AF268" s="1" t="s">
        <v>77</v>
      </c>
      <c r="AJ268" s="1" t="s">
        <v>28</v>
      </c>
      <c r="AQ268" s="1" t="s">
        <v>54</v>
      </c>
      <c r="AS268" s="1">
        <v>4</v>
      </c>
      <c r="AU268" s="1">
        <v>4</v>
      </c>
      <c r="AW268" s="1">
        <v>10</v>
      </c>
      <c r="AX268" s="1" t="s">
        <v>1914</v>
      </c>
      <c r="AY268" s="1" t="s">
        <v>68</v>
      </c>
      <c r="BA268" s="1">
        <v>10</v>
      </c>
      <c r="BB268" s="1" t="s">
        <v>1915</v>
      </c>
      <c r="BC268" s="1" t="s">
        <v>1916</v>
      </c>
      <c r="BE268" s="1">
        <v>1</v>
      </c>
    </row>
    <row r="269" spans="1:57" ht="23" customHeight="1">
      <c r="A269" s="1">
        <v>405</v>
      </c>
      <c r="B269" s="1">
        <v>405</v>
      </c>
      <c r="C269" s="1">
        <v>405</v>
      </c>
      <c r="G269" s="4" t="s">
        <v>3</v>
      </c>
      <c r="H269" s="4" t="s">
        <v>4</v>
      </c>
      <c r="J269" s="14">
        <v>35212</v>
      </c>
      <c r="K269" s="14"/>
      <c r="L269" s="14"/>
      <c r="M269" s="1">
        <v>4</v>
      </c>
      <c r="N269" s="1">
        <v>10</v>
      </c>
      <c r="O269" s="1">
        <v>10</v>
      </c>
      <c r="P269" s="1">
        <v>14</v>
      </c>
      <c r="Q269" s="1" t="s">
        <v>95</v>
      </c>
      <c r="R269" s="1">
        <v>0</v>
      </c>
      <c r="S269" s="1" t="s">
        <v>62</v>
      </c>
      <c r="U269" s="1" t="s">
        <v>3390</v>
      </c>
      <c r="W269" s="1">
        <v>0</v>
      </c>
      <c r="AF269" s="1" t="s">
        <v>53</v>
      </c>
      <c r="AJ269" s="1" t="s">
        <v>28</v>
      </c>
      <c r="AQ269" s="1" t="s">
        <v>66</v>
      </c>
      <c r="AT269" s="1">
        <v>30</v>
      </c>
      <c r="AU269" s="1">
        <v>6</v>
      </c>
      <c r="AW269" s="1">
        <v>25</v>
      </c>
      <c r="AX269" s="1" t="s">
        <v>1925</v>
      </c>
      <c r="AY269" s="1" t="s">
        <v>58</v>
      </c>
      <c r="BA269" s="1">
        <v>9</v>
      </c>
      <c r="BB269" s="1" t="s">
        <v>1926</v>
      </c>
      <c r="BC269" s="1" t="s">
        <v>1927</v>
      </c>
      <c r="BE269" s="1">
        <v>1</v>
      </c>
    </row>
    <row r="270" spans="1:57" ht="23" customHeight="1">
      <c r="A270" s="1">
        <v>407</v>
      </c>
      <c r="B270" s="1">
        <v>407</v>
      </c>
      <c r="C270" s="1">
        <v>407</v>
      </c>
      <c r="E270" s="4" t="s">
        <v>1</v>
      </c>
      <c r="H270" s="4" t="s">
        <v>4</v>
      </c>
      <c r="J270" s="14">
        <v>33438</v>
      </c>
      <c r="K270" s="14"/>
      <c r="L270" s="14"/>
      <c r="M270" s="1">
        <v>6</v>
      </c>
      <c r="N270" s="1">
        <v>50</v>
      </c>
      <c r="O270" s="1">
        <v>12</v>
      </c>
      <c r="P270" s="1">
        <v>2</v>
      </c>
      <c r="Q270" s="1" t="s">
        <v>71</v>
      </c>
      <c r="R270" s="1">
        <v>0</v>
      </c>
      <c r="S270" s="1" t="s">
        <v>62</v>
      </c>
      <c r="U270" s="1" t="s">
        <v>3388</v>
      </c>
      <c r="W270" s="1">
        <v>1</v>
      </c>
      <c r="X270" s="1" t="s">
        <v>202</v>
      </c>
      <c r="Z270" s="1" t="s">
        <v>74</v>
      </c>
      <c r="AB270" s="1" t="s">
        <v>636</v>
      </c>
      <c r="AD270" s="1">
        <v>3</v>
      </c>
      <c r="AE270" s="1" t="s">
        <v>1931</v>
      </c>
      <c r="AF270" s="1" t="s">
        <v>53</v>
      </c>
      <c r="AJ270" s="1" t="s">
        <v>28</v>
      </c>
      <c r="AQ270" s="1" t="s">
        <v>78</v>
      </c>
      <c r="AS270" s="1">
        <v>6</v>
      </c>
      <c r="AU270" s="1">
        <v>6</v>
      </c>
      <c r="AW270" s="1">
        <v>220</v>
      </c>
      <c r="AX270" s="1" t="s">
        <v>1932</v>
      </c>
      <c r="AY270" s="1" t="s">
        <v>58</v>
      </c>
      <c r="BA270" s="1">
        <v>10</v>
      </c>
      <c r="BB270" s="1" t="s">
        <v>1933</v>
      </c>
      <c r="BC270" s="1" t="s">
        <v>1934</v>
      </c>
      <c r="BE270" s="1">
        <v>0</v>
      </c>
    </row>
    <row r="271" spans="1:57" ht="23" customHeight="1">
      <c r="A271" s="1">
        <v>409</v>
      </c>
      <c r="B271" s="1">
        <v>409</v>
      </c>
      <c r="C271" s="1">
        <v>409</v>
      </c>
      <c r="H271" s="4" t="s">
        <v>4</v>
      </c>
      <c r="M271" s="1">
        <v>45</v>
      </c>
      <c r="N271" s="1">
        <v>180</v>
      </c>
      <c r="O271" s="1">
        <v>6</v>
      </c>
      <c r="P271" s="1">
        <v>5</v>
      </c>
      <c r="Q271" s="1" t="s">
        <v>324</v>
      </c>
      <c r="R271" s="1">
        <v>0</v>
      </c>
      <c r="S271" s="1" t="s">
        <v>378</v>
      </c>
      <c r="U271" s="1" t="s">
        <v>3390</v>
      </c>
      <c r="W271" s="1">
        <v>1</v>
      </c>
      <c r="X271" s="1" t="s">
        <v>144</v>
      </c>
      <c r="Z271" s="1" t="s">
        <v>84</v>
      </c>
      <c r="AB271" s="1" t="s">
        <v>408</v>
      </c>
      <c r="AD271" s="1">
        <v>27</v>
      </c>
      <c r="AE271" s="1" t="s">
        <v>1939</v>
      </c>
      <c r="AF271" s="1" t="s">
        <v>77</v>
      </c>
      <c r="AJ271" s="1" t="s">
        <v>28</v>
      </c>
      <c r="AQ271" s="1" t="s">
        <v>66</v>
      </c>
      <c r="AS271" s="1">
        <v>6</v>
      </c>
      <c r="AU271" s="1">
        <v>6</v>
      </c>
      <c r="AW271" s="1">
        <v>20</v>
      </c>
      <c r="AX271" s="1" t="s">
        <v>1940</v>
      </c>
      <c r="AY271" s="1" t="s">
        <v>68</v>
      </c>
      <c r="BA271" s="1">
        <v>10</v>
      </c>
      <c r="BB271" s="1" t="s">
        <v>1941</v>
      </c>
      <c r="BC271" s="1" t="s">
        <v>1942</v>
      </c>
      <c r="BE271" s="1">
        <v>0</v>
      </c>
    </row>
    <row r="272" spans="1:57" ht="23" customHeight="1">
      <c r="A272" s="1">
        <v>414</v>
      </c>
      <c r="B272" s="1">
        <v>414</v>
      </c>
      <c r="C272" s="1">
        <v>414</v>
      </c>
      <c r="E272" s="4" t="s">
        <v>1</v>
      </c>
      <c r="J272" s="14">
        <v>33369</v>
      </c>
      <c r="K272" s="14"/>
      <c r="L272" s="14"/>
      <c r="M272" s="1">
        <v>7</v>
      </c>
      <c r="N272" s="1">
        <v>60</v>
      </c>
      <c r="O272" s="1">
        <v>12</v>
      </c>
      <c r="P272" s="1">
        <v>10</v>
      </c>
      <c r="Q272" s="1" t="s">
        <v>61</v>
      </c>
      <c r="R272" s="1">
        <v>0</v>
      </c>
      <c r="S272" s="1" t="s">
        <v>48</v>
      </c>
      <c r="U272" s="1" t="s">
        <v>3388</v>
      </c>
      <c r="W272" s="1">
        <v>1</v>
      </c>
      <c r="X272" s="1" t="s">
        <v>137</v>
      </c>
      <c r="Z272" s="1" t="s">
        <v>74</v>
      </c>
      <c r="AB272" s="1" t="s">
        <v>220</v>
      </c>
      <c r="AD272" s="1">
        <v>2</v>
      </c>
      <c r="AE272" s="1" t="s">
        <v>444</v>
      </c>
      <c r="AF272" s="1" t="s">
        <v>77</v>
      </c>
      <c r="AJ272" s="1" t="s">
        <v>28</v>
      </c>
      <c r="AQ272" s="1" t="s">
        <v>78</v>
      </c>
      <c r="AS272" s="1">
        <v>3</v>
      </c>
      <c r="AU272" s="1">
        <v>2</v>
      </c>
      <c r="AW272" s="1">
        <v>4</v>
      </c>
      <c r="AX272" s="1" t="s">
        <v>1960</v>
      </c>
      <c r="AY272" s="1" t="s">
        <v>58</v>
      </c>
      <c r="BA272" s="1">
        <v>9</v>
      </c>
      <c r="BB272" s="1" t="s">
        <v>1961</v>
      </c>
      <c r="BC272" s="1" t="s">
        <v>1962</v>
      </c>
      <c r="BD272" s="1" t="s">
        <v>1963</v>
      </c>
      <c r="BE272" s="1">
        <v>0</v>
      </c>
    </row>
    <row r="273" spans="1:57" ht="23" customHeight="1">
      <c r="A273" s="1">
        <v>421</v>
      </c>
      <c r="B273" s="1">
        <v>421</v>
      </c>
      <c r="C273" s="1">
        <v>421</v>
      </c>
      <c r="D273" s="4" t="s">
        <v>0</v>
      </c>
      <c r="E273" s="4" t="s">
        <v>1</v>
      </c>
      <c r="F273" s="4" t="s">
        <v>2</v>
      </c>
      <c r="H273" s="4" t="s">
        <v>4</v>
      </c>
      <c r="J273" s="14">
        <v>34931</v>
      </c>
      <c r="K273" s="14"/>
      <c r="L273" s="14"/>
      <c r="M273" s="1">
        <v>8</v>
      </c>
      <c r="N273" s="1">
        <v>0</v>
      </c>
      <c r="O273" s="1">
        <v>10</v>
      </c>
      <c r="P273" s="1">
        <v>2</v>
      </c>
      <c r="Q273" s="1" t="s">
        <v>82</v>
      </c>
      <c r="R273" s="1">
        <v>0</v>
      </c>
      <c r="S273" s="1" t="s">
        <v>91</v>
      </c>
      <c r="U273" s="1" t="s">
        <v>3391</v>
      </c>
      <c r="W273" s="1">
        <v>0</v>
      </c>
      <c r="AF273" s="1" t="s">
        <v>53</v>
      </c>
      <c r="AJ273" s="1" t="s">
        <v>28</v>
      </c>
      <c r="AP273" s="1" t="s">
        <v>1056</v>
      </c>
      <c r="AQ273" s="1" t="s">
        <v>66</v>
      </c>
      <c r="AT273" s="1">
        <v>25</v>
      </c>
      <c r="AV273" s="1">
        <v>10</v>
      </c>
      <c r="AW273" s="1">
        <v>12</v>
      </c>
      <c r="AX273" s="1" t="s">
        <v>1982</v>
      </c>
      <c r="AY273" s="1" t="s">
        <v>68</v>
      </c>
      <c r="BA273" s="1">
        <v>10</v>
      </c>
      <c r="BB273" s="1" t="s">
        <v>1983</v>
      </c>
      <c r="BC273" s="1" t="s">
        <v>1984</v>
      </c>
      <c r="BD273" s="1" t="s">
        <v>1985</v>
      </c>
      <c r="BE273" s="1">
        <v>1</v>
      </c>
    </row>
    <row r="274" spans="1:57" ht="23" customHeight="1">
      <c r="A274" s="1">
        <v>425</v>
      </c>
      <c r="B274" s="1">
        <v>425</v>
      </c>
      <c r="C274" s="1">
        <v>425</v>
      </c>
      <c r="D274" s="4" t="s">
        <v>0</v>
      </c>
      <c r="J274" s="14">
        <v>22450</v>
      </c>
      <c r="K274" s="14"/>
      <c r="L274" s="14"/>
      <c r="M274" s="1">
        <v>7</v>
      </c>
      <c r="N274" s="1">
        <v>0</v>
      </c>
      <c r="O274" s="1">
        <v>8</v>
      </c>
      <c r="P274" s="1">
        <v>15</v>
      </c>
      <c r="Q274" s="1" t="s">
        <v>112</v>
      </c>
      <c r="R274" s="1">
        <v>0</v>
      </c>
      <c r="S274" s="1" t="s">
        <v>91</v>
      </c>
      <c r="U274" s="1" t="s">
        <v>3390</v>
      </c>
      <c r="W274" s="1">
        <v>1</v>
      </c>
      <c r="X274" s="1" t="s">
        <v>401</v>
      </c>
      <c r="Z274" s="1" t="s">
        <v>74</v>
      </c>
      <c r="AB274" s="1" t="s">
        <v>85</v>
      </c>
      <c r="AD274" s="1">
        <v>30</v>
      </c>
      <c r="AE274" s="1" t="s">
        <v>101</v>
      </c>
      <c r="AF274" s="1" t="s">
        <v>77</v>
      </c>
      <c r="AJ274" s="1" t="s">
        <v>28</v>
      </c>
      <c r="AQ274" s="1" t="s">
        <v>66</v>
      </c>
      <c r="AS274" s="1">
        <v>6</v>
      </c>
      <c r="AU274" s="1">
        <v>6</v>
      </c>
      <c r="AW274" s="1">
        <v>40</v>
      </c>
      <c r="AX274" s="1" t="s">
        <v>1999</v>
      </c>
      <c r="AY274" s="1" t="s">
        <v>68</v>
      </c>
      <c r="BA274" s="1">
        <v>10</v>
      </c>
      <c r="BB274" s="1" t="s">
        <v>2000</v>
      </c>
      <c r="BC274" s="1" t="s">
        <v>2001</v>
      </c>
      <c r="BD274" s="1" t="s">
        <v>2002</v>
      </c>
      <c r="BE274" s="1">
        <v>1</v>
      </c>
    </row>
    <row r="275" spans="1:57" ht="23" customHeight="1">
      <c r="A275" s="1">
        <v>427</v>
      </c>
      <c r="B275" s="1">
        <v>427</v>
      </c>
      <c r="C275" s="1">
        <v>427</v>
      </c>
      <c r="D275" s="4" t="s">
        <v>0</v>
      </c>
      <c r="J275" s="14">
        <v>29952</v>
      </c>
      <c r="K275" s="14"/>
      <c r="L275" s="14"/>
      <c r="M275" s="1">
        <v>7</v>
      </c>
      <c r="N275" s="1">
        <v>40</v>
      </c>
      <c r="O275" s="1">
        <v>7</v>
      </c>
      <c r="P275" s="1">
        <v>36</v>
      </c>
      <c r="Q275" s="1" t="s">
        <v>61</v>
      </c>
      <c r="R275" s="1">
        <v>0</v>
      </c>
      <c r="S275" s="1" t="s">
        <v>62</v>
      </c>
      <c r="U275" s="1" t="s">
        <v>3391</v>
      </c>
      <c r="W275" s="1">
        <v>1</v>
      </c>
      <c r="X275" s="1" t="s">
        <v>5</v>
      </c>
      <c r="Z275" s="1" t="s">
        <v>102</v>
      </c>
      <c r="AB275" s="1" t="s">
        <v>408</v>
      </c>
      <c r="AD275" s="1">
        <v>6</v>
      </c>
      <c r="AE275" s="1" t="s">
        <v>2004</v>
      </c>
      <c r="AF275" s="1" t="s">
        <v>1102</v>
      </c>
      <c r="AJ275" s="1" t="s">
        <v>28</v>
      </c>
      <c r="AQ275" s="1" t="s">
        <v>66</v>
      </c>
      <c r="AS275" s="1">
        <v>5</v>
      </c>
      <c r="AU275" s="1">
        <v>3</v>
      </c>
      <c r="AW275" s="1">
        <v>3</v>
      </c>
      <c r="AX275" s="1" t="s">
        <v>2005</v>
      </c>
      <c r="AY275" s="1" t="s">
        <v>68</v>
      </c>
      <c r="BA275" s="1">
        <v>7</v>
      </c>
      <c r="BB275" s="1" t="s">
        <v>2006</v>
      </c>
      <c r="BC275" s="1" t="s">
        <v>2007</v>
      </c>
      <c r="BD275" s="1" t="s">
        <v>2008</v>
      </c>
      <c r="BE275" s="1">
        <v>0</v>
      </c>
    </row>
    <row r="276" spans="1:57" ht="23" customHeight="1">
      <c r="A276" s="1">
        <v>430</v>
      </c>
      <c r="B276" s="1">
        <v>430</v>
      </c>
      <c r="C276" s="1">
        <v>430</v>
      </c>
      <c r="D276" s="4" t="s">
        <v>0</v>
      </c>
      <c r="G276" s="4" t="s">
        <v>3</v>
      </c>
      <c r="H276" s="4" t="s">
        <v>4</v>
      </c>
      <c r="J276" s="14">
        <v>33591</v>
      </c>
      <c r="K276" s="14"/>
      <c r="L276" s="14"/>
      <c r="M276" s="1">
        <v>8</v>
      </c>
      <c r="N276" s="1">
        <v>15</v>
      </c>
      <c r="O276" s="1">
        <v>6</v>
      </c>
      <c r="P276" s="1">
        <v>30</v>
      </c>
      <c r="Q276" s="1" t="s">
        <v>324</v>
      </c>
      <c r="R276" s="1">
        <v>0</v>
      </c>
      <c r="S276" s="1" t="s">
        <v>62</v>
      </c>
      <c r="U276" s="1" t="s">
        <v>3389</v>
      </c>
      <c r="W276" s="1">
        <v>1</v>
      </c>
      <c r="X276" s="1" t="s">
        <v>202</v>
      </c>
      <c r="Z276" s="1" t="s">
        <v>74</v>
      </c>
      <c r="AB276" s="1" t="s">
        <v>85</v>
      </c>
      <c r="AD276" s="1">
        <v>2</v>
      </c>
      <c r="AE276" s="1" t="s">
        <v>2016</v>
      </c>
      <c r="AF276" s="1" t="s">
        <v>53</v>
      </c>
      <c r="AJ276" s="1" t="s">
        <v>28</v>
      </c>
      <c r="AQ276" s="1" t="s">
        <v>78</v>
      </c>
      <c r="AS276" s="1">
        <v>3</v>
      </c>
      <c r="AU276" s="1">
        <v>3</v>
      </c>
      <c r="AW276" s="1">
        <v>5</v>
      </c>
      <c r="AX276" s="1" t="s">
        <v>2017</v>
      </c>
      <c r="AY276" s="1" t="s">
        <v>68</v>
      </c>
      <c r="BA276" s="1">
        <v>9</v>
      </c>
      <c r="BB276" s="1" t="s">
        <v>2018</v>
      </c>
      <c r="BE276" s="1">
        <v>1</v>
      </c>
    </row>
    <row r="277" spans="1:57" ht="23" customHeight="1">
      <c r="A277" s="1">
        <v>432</v>
      </c>
      <c r="B277" s="1">
        <v>432</v>
      </c>
      <c r="C277" s="1">
        <v>432</v>
      </c>
      <c r="D277" s="4" t="s">
        <v>0</v>
      </c>
      <c r="J277" s="14">
        <v>30585</v>
      </c>
      <c r="K277" s="14"/>
      <c r="L277" s="14"/>
      <c r="M277" s="1">
        <v>7</v>
      </c>
      <c r="N277" s="1">
        <v>40</v>
      </c>
      <c r="O277" s="1">
        <v>12</v>
      </c>
      <c r="P277" s="1">
        <v>10</v>
      </c>
      <c r="Q277" s="1" t="s">
        <v>124</v>
      </c>
      <c r="R277" s="1">
        <v>0</v>
      </c>
      <c r="S277" s="1" t="s">
        <v>48</v>
      </c>
      <c r="U277" s="1" t="s">
        <v>3390</v>
      </c>
      <c r="W277" s="1">
        <v>1</v>
      </c>
      <c r="X277" s="1" t="s">
        <v>73</v>
      </c>
      <c r="Z277" s="1" t="s">
        <v>84</v>
      </c>
      <c r="AB277" s="1" t="s">
        <v>75</v>
      </c>
      <c r="AD277" s="1">
        <v>13</v>
      </c>
      <c r="AE277" s="1" t="s">
        <v>2024</v>
      </c>
      <c r="AF277" s="1" t="s">
        <v>77</v>
      </c>
      <c r="AJ277" s="1" t="s">
        <v>28</v>
      </c>
      <c r="AL277" s="1" t="s">
        <v>30</v>
      </c>
      <c r="AQ277" s="1" t="s">
        <v>66</v>
      </c>
      <c r="AS277" s="1">
        <v>6</v>
      </c>
      <c r="AU277" s="1">
        <v>5</v>
      </c>
      <c r="AW277" s="1">
        <v>6</v>
      </c>
      <c r="AX277" s="1" t="s">
        <v>2025</v>
      </c>
      <c r="AY277" s="1" t="s">
        <v>58</v>
      </c>
      <c r="BA277" s="1">
        <v>8</v>
      </c>
      <c r="BB277" s="1" t="s">
        <v>2026</v>
      </c>
      <c r="BC277" s="1" t="s">
        <v>2027</v>
      </c>
      <c r="BE277" s="1">
        <v>1</v>
      </c>
    </row>
    <row r="278" spans="1:57" ht="23" customHeight="1">
      <c r="A278" s="1">
        <v>434</v>
      </c>
      <c r="B278" s="1">
        <v>434</v>
      </c>
      <c r="C278" s="1">
        <v>434</v>
      </c>
      <c r="H278" s="4" t="s">
        <v>4</v>
      </c>
      <c r="J278" s="14">
        <v>29930</v>
      </c>
      <c r="K278" s="14"/>
      <c r="L278" s="14"/>
      <c r="M278" s="1">
        <v>4</v>
      </c>
      <c r="N278" s="1">
        <v>0</v>
      </c>
      <c r="O278" s="1">
        <v>10</v>
      </c>
      <c r="P278" s="1">
        <v>120</v>
      </c>
      <c r="Q278" s="1" t="s">
        <v>61</v>
      </c>
      <c r="R278" s="1">
        <v>0</v>
      </c>
      <c r="S278" s="1" t="s">
        <v>91</v>
      </c>
      <c r="U278" s="1" t="s">
        <v>3390</v>
      </c>
      <c r="W278" s="1">
        <v>1</v>
      </c>
      <c r="X278" s="1" t="s">
        <v>401</v>
      </c>
      <c r="Z278" s="1" t="s">
        <v>102</v>
      </c>
      <c r="AB278" s="1" t="s">
        <v>85</v>
      </c>
      <c r="AD278" s="1">
        <v>15</v>
      </c>
      <c r="AF278" s="1" t="s">
        <v>53</v>
      </c>
      <c r="AJ278" s="1" t="s">
        <v>28</v>
      </c>
      <c r="AQ278" s="1" t="s">
        <v>54</v>
      </c>
      <c r="AS278" s="1">
        <v>5</v>
      </c>
      <c r="AV278" s="1">
        <v>10</v>
      </c>
      <c r="AW278" s="1">
        <v>20</v>
      </c>
      <c r="AX278" s="1" t="s">
        <v>2035</v>
      </c>
      <c r="AY278" s="1" t="s">
        <v>68</v>
      </c>
      <c r="BA278" s="1">
        <v>10</v>
      </c>
      <c r="BB278" s="1" t="s">
        <v>2036</v>
      </c>
      <c r="BE278" s="1">
        <v>0</v>
      </c>
    </row>
    <row r="279" spans="1:57" ht="23" customHeight="1">
      <c r="A279" s="1">
        <v>438</v>
      </c>
      <c r="B279" s="1">
        <v>438</v>
      </c>
      <c r="C279" s="1">
        <v>438</v>
      </c>
      <c r="F279" s="4" t="s">
        <v>2</v>
      </c>
      <c r="G279" s="4" t="s">
        <v>3</v>
      </c>
      <c r="J279" s="14">
        <v>34275</v>
      </c>
      <c r="K279" s="14"/>
      <c r="L279" s="14"/>
      <c r="M279" s="1">
        <v>7</v>
      </c>
      <c r="N279" s="1">
        <v>30</v>
      </c>
      <c r="O279" s="1">
        <v>8</v>
      </c>
      <c r="P279" s="1">
        <v>5</v>
      </c>
      <c r="Q279" s="1" t="s">
        <v>214</v>
      </c>
      <c r="R279" s="1">
        <v>1</v>
      </c>
      <c r="W279" s="1">
        <v>0</v>
      </c>
      <c r="AF279" s="1" t="s">
        <v>53</v>
      </c>
      <c r="AJ279" s="1" t="s">
        <v>28</v>
      </c>
      <c r="AQ279" s="1" t="s">
        <v>66</v>
      </c>
      <c r="AS279" s="1">
        <v>6</v>
      </c>
      <c r="AU279" s="1">
        <v>4</v>
      </c>
      <c r="AW279" s="1">
        <v>30</v>
      </c>
      <c r="AX279" s="1" t="s">
        <v>2047</v>
      </c>
      <c r="AY279" s="1" t="s">
        <v>58</v>
      </c>
      <c r="BA279" s="1">
        <v>9</v>
      </c>
      <c r="BB279" s="1" t="s">
        <v>2048</v>
      </c>
      <c r="BC279" s="1" t="s">
        <v>2049</v>
      </c>
      <c r="BD279" s="1" t="s">
        <v>2050</v>
      </c>
      <c r="BE279" s="1">
        <v>0</v>
      </c>
    </row>
    <row r="280" spans="1:57" ht="23" customHeight="1">
      <c r="A280" s="1">
        <v>447</v>
      </c>
      <c r="B280" s="1">
        <v>447</v>
      </c>
      <c r="C280" s="1">
        <v>447</v>
      </c>
      <c r="D280" s="4" t="s">
        <v>0</v>
      </c>
      <c r="J280" s="14">
        <v>34025</v>
      </c>
      <c r="K280" s="14"/>
      <c r="L280" s="14"/>
      <c r="M280" s="1">
        <v>9</v>
      </c>
      <c r="N280" s="1">
        <v>1</v>
      </c>
      <c r="O280" s="1">
        <v>6</v>
      </c>
      <c r="P280" s="1">
        <v>5</v>
      </c>
      <c r="Q280" s="1" t="s">
        <v>292</v>
      </c>
      <c r="R280" s="1">
        <v>1</v>
      </c>
      <c r="W280" s="1">
        <v>1</v>
      </c>
      <c r="X280" s="1" t="s">
        <v>202</v>
      </c>
      <c r="Z280" s="1" t="s">
        <v>74</v>
      </c>
      <c r="AB280" s="1" t="s">
        <v>85</v>
      </c>
      <c r="AD280" s="1">
        <v>2</v>
      </c>
      <c r="AE280" s="1" t="s">
        <v>2088</v>
      </c>
      <c r="AF280" s="1" t="s">
        <v>53</v>
      </c>
      <c r="AJ280" s="1" t="s">
        <v>28</v>
      </c>
      <c r="AQ280" s="1" t="s">
        <v>78</v>
      </c>
      <c r="AS280" s="1">
        <v>6</v>
      </c>
      <c r="AU280" s="1">
        <v>5</v>
      </c>
      <c r="AW280" s="1">
        <v>100</v>
      </c>
      <c r="AX280" s="1" t="s">
        <v>2089</v>
      </c>
      <c r="AY280" s="1" t="s">
        <v>68</v>
      </c>
      <c r="BA280" s="1">
        <v>9</v>
      </c>
      <c r="BB280" s="1" t="s">
        <v>2090</v>
      </c>
      <c r="BC280" s="1" t="s">
        <v>2091</v>
      </c>
      <c r="BE280" s="1">
        <v>1</v>
      </c>
    </row>
    <row r="281" spans="1:57" ht="23" customHeight="1">
      <c r="A281" s="1">
        <v>448</v>
      </c>
      <c r="B281" s="1">
        <v>448</v>
      </c>
      <c r="C281" s="1">
        <v>448</v>
      </c>
      <c r="E281" s="4" t="s">
        <v>1</v>
      </c>
      <c r="J281" s="14">
        <v>33077</v>
      </c>
      <c r="K281" s="14"/>
      <c r="L281" s="14"/>
      <c r="M281" s="1">
        <v>8</v>
      </c>
      <c r="N281" s="1">
        <v>6</v>
      </c>
      <c r="O281" s="1">
        <v>14</v>
      </c>
      <c r="P281" s="1">
        <v>6</v>
      </c>
      <c r="Q281" s="1" t="s">
        <v>47</v>
      </c>
      <c r="R281" s="1">
        <v>0</v>
      </c>
      <c r="S281" s="1" t="s">
        <v>62</v>
      </c>
      <c r="U281" s="1" t="s">
        <v>3391</v>
      </c>
      <c r="W281" s="1">
        <v>1</v>
      </c>
      <c r="X281" s="1" t="s">
        <v>202</v>
      </c>
      <c r="Z281" s="1" t="s">
        <v>74</v>
      </c>
      <c r="AB281" s="1" t="s">
        <v>85</v>
      </c>
      <c r="AD281" s="1">
        <v>5</v>
      </c>
      <c r="AE281" s="1" t="s">
        <v>2092</v>
      </c>
      <c r="AF281" s="1" t="s">
        <v>53</v>
      </c>
      <c r="AJ281" s="1" t="s">
        <v>28</v>
      </c>
      <c r="AQ281" s="1" t="s">
        <v>78</v>
      </c>
      <c r="AS281" s="1">
        <v>6</v>
      </c>
      <c r="AU281" s="1">
        <v>4</v>
      </c>
      <c r="AW281" s="1">
        <v>3</v>
      </c>
      <c r="AX281" s="1" t="s">
        <v>2093</v>
      </c>
      <c r="AY281" s="1" t="s">
        <v>58</v>
      </c>
      <c r="BA281" s="1">
        <v>10</v>
      </c>
      <c r="BB281" s="1" t="s">
        <v>2094</v>
      </c>
      <c r="BC281" s="1" t="s">
        <v>2095</v>
      </c>
      <c r="BE281" s="1">
        <v>0</v>
      </c>
    </row>
    <row r="282" spans="1:57" ht="23" customHeight="1">
      <c r="A282" s="1">
        <v>449</v>
      </c>
      <c r="B282" s="1">
        <v>449</v>
      </c>
      <c r="C282" s="1">
        <v>449</v>
      </c>
      <c r="H282" s="4" t="s">
        <v>4</v>
      </c>
      <c r="J282" s="14">
        <v>27948</v>
      </c>
      <c r="K282" s="14"/>
      <c r="L282" s="14"/>
      <c r="M282" s="1">
        <v>6</v>
      </c>
      <c r="N282" s="1">
        <v>50</v>
      </c>
      <c r="O282" s="1">
        <v>8</v>
      </c>
      <c r="P282" s="1">
        <v>5</v>
      </c>
      <c r="Q282" s="1" t="s">
        <v>292</v>
      </c>
      <c r="R282" s="1">
        <v>1</v>
      </c>
      <c r="W282" s="1">
        <v>1</v>
      </c>
      <c r="X282" s="1" t="s">
        <v>1768</v>
      </c>
      <c r="Z282" s="1" t="s">
        <v>50</v>
      </c>
      <c r="AB282" s="1" t="s">
        <v>261</v>
      </c>
      <c r="AD282" s="1">
        <v>5</v>
      </c>
      <c r="AE282" s="1" t="s">
        <v>2096</v>
      </c>
      <c r="AF282" s="1" t="s">
        <v>65</v>
      </c>
      <c r="AJ282" s="1" t="s">
        <v>28</v>
      </c>
      <c r="AM282" s="1" t="s">
        <v>31</v>
      </c>
      <c r="AQ282" s="1" t="s">
        <v>66</v>
      </c>
      <c r="AS282" s="1">
        <v>5</v>
      </c>
      <c r="AU282" s="1">
        <v>3</v>
      </c>
      <c r="AW282" s="1">
        <v>20</v>
      </c>
      <c r="AX282" s="1" t="s">
        <v>2097</v>
      </c>
      <c r="AZ282" s="1" t="s">
        <v>2098</v>
      </c>
      <c r="BA282" s="1">
        <v>9</v>
      </c>
      <c r="BB282" s="1" t="s">
        <v>2099</v>
      </c>
      <c r="BC282" s="1" t="s">
        <v>1288</v>
      </c>
      <c r="BE282" s="1">
        <v>0</v>
      </c>
    </row>
    <row r="283" spans="1:57" ht="23" customHeight="1">
      <c r="A283" s="1">
        <v>450</v>
      </c>
      <c r="B283" s="1">
        <v>450</v>
      </c>
      <c r="C283" s="1">
        <v>450</v>
      </c>
      <c r="D283" s="4" t="s">
        <v>0</v>
      </c>
      <c r="H283" s="4" t="s">
        <v>4</v>
      </c>
      <c r="J283" s="14">
        <v>29093</v>
      </c>
      <c r="K283" s="14"/>
      <c r="L283" s="14"/>
      <c r="M283" s="1">
        <v>8</v>
      </c>
      <c r="N283" s="1">
        <v>75</v>
      </c>
      <c r="O283" s="1">
        <v>9</v>
      </c>
      <c r="P283" s="1">
        <v>20</v>
      </c>
      <c r="Q283" s="1" t="s">
        <v>90</v>
      </c>
      <c r="R283" s="1">
        <v>0</v>
      </c>
      <c r="S283" s="1" t="s">
        <v>62</v>
      </c>
      <c r="U283" s="1" t="s">
        <v>3390</v>
      </c>
      <c r="W283" s="1">
        <v>1</v>
      </c>
      <c r="X283" s="1" t="s">
        <v>101</v>
      </c>
      <c r="Z283" s="1" t="s">
        <v>102</v>
      </c>
      <c r="AB283" s="1" t="s">
        <v>85</v>
      </c>
      <c r="AD283" s="1">
        <v>14</v>
      </c>
      <c r="AE283" s="1" t="s">
        <v>2100</v>
      </c>
      <c r="AF283" s="1" t="s">
        <v>77</v>
      </c>
      <c r="AJ283" s="1" t="s">
        <v>28</v>
      </c>
      <c r="AQ283" s="1" t="s">
        <v>66</v>
      </c>
      <c r="AS283" s="1">
        <v>6</v>
      </c>
      <c r="AV283" s="1">
        <v>10</v>
      </c>
      <c r="AW283" s="1">
        <v>15</v>
      </c>
      <c r="AX283" s="1" t="s">
        <v>2101</v>
      </c>
      <c r="AZ283" s="1" t="s">
        <v>2102</v>
      </c>
      <c r="BA283" s="1">
        <v>10</v>
      </c>
      <c r="BB283" s="1" t="s">
        <v>2103</v>
      </c>
      <c r="BC283" s="1" t="s">
        <v>2104</v>
      </c>
      <c r="BD283" s="1" t="s">
        <v>107</v>
      </c>
      <c r="BE283" s="1">
        <v>1</v>
      </c>
    </row>
    <row r="284" spans="1:57" ht="23" customHeight="1">
      <c r="A284" s="1">
        <v>451</v>
      </c>
      <c r="B284" s="1">
        <v>451</v>
      </c>
      <c r="C284" s="1">
        <v>451</v>
      </c>
      <c r="D284" s="4" t="s">
        <v>0</v>
      </c>
      <c r="G284" s="4" t="s">
        <v>3</v>
      </c>
      <c r="H284" s="4" t="s">
        <v>4</v>
      </c>
      <c r="J284" s="14">
        <v>32527</v>
      </c>
      <c r="K284" s="14"/>
      <c r="L284" s="14"/>
      <c r="M284" s="1">
        <v>8</v>
      </c>
      <c r="N284" s="1">
        <v>0</v>
      </c>
      <c r="O284" s="1">
        <v>10</v>
      </c>
      <c r="P284" s="1">
        <v>60</v>
      </c>
      <c r="Q284" s="1" t="s">
        <v>112</v>
      </c>
      <c r="R284" s="1">
        <v>1</v>
      </c>
      <c r="W284" s="1">
        <v>1</v>
      </c>
      <c r="X284" s="1" t="s">
        <v>159</v>
      </c>
      <c r="Z284" s="1" t="s">
        <v>339</v>
      </c>
      <c r="AB284" s="1" t="s">
        <v>85</v>
      </c>
      <c r="AD284" s="1">
        <v>1</v>
      </c>
      <c r="AE284" s="1" t="s">
        <v>2105</v>
      </c>
      <c r="AF284" s="1" t="s">
        <v>53</v>
      </c>
      <c r="AJ284" s="1" t="s">
        <v>28</v>
      </c>
      <c r="AK284" s="1" t="s">
        <v>29</v>
      </c>
      <c r="AQ284" s="1" t="s">
        <v>54</v>
      </c>
      <c r="AS284" s="1">
        <v>5</v>
      </c>
      <c r="AU284" s="1">
        <v>2</v>
      </c>
      <c r="AW284" s="1">
        <v>6</v>
      </c>
      <c r="AX284" s="1" t="s">
        <v>2106</v>
      </c>
      <c r="AY284" s="1" t="s">
        <v>68</v>
      </c>
      <c r="BA284" s="1">
        <v>7</v>
      </c>
      <c r="BB284" s="1" t="s">
        <v>2107</v>
      </c>
      <c r="BC284" s="1" t="s">
        <v>2108</v>
      </c>
      <c r="BD284" s="1" t="s">
        <v>2109</v>
      </c>
      <c r="BE284" s="1">
        <v>0</v>
      </c>
    </row>
    <row r="285" spans="1:57" ht="23" customHeight="1">
      <c r="A285" s="1">
        <v>456</v>
      </c>
      <c r="B285" s="1">
        <v>456</v>
      </c>
      <c r="C285" s="1">
        <v>456</v>
      </c>
      <c r="D285" s="4" t="s">
        <v>0</v>
      </c>
      <c r="G285" s="4" t="s">
        <v>3</v>
      </c>
      <c r="H285" s="4" t="s">
        <v>4</v>
      </c>
      <c r="J285" s="14">
        <v>35411</v>
      </c>
      <c r="K285" s="14"/>
      <c r="L285" s="14"/>
      <c r="M285" s="1">
        <v>7</v>
      </c>
      <c r="N285" s="1">
        <v>50</v>
      </c>
      <c r="O285" s="1">
        <v>9</v>
      </c>
      <c r="P285" s="1">
        <v>15</v>
      </c>
      <c r="Q285" s="1" t="s">
        <v>90</v>
      </c>
      <c r="R285" s="1">
        <v>1</v>
      </c>
      <c r="W285" s="1">
        <v>0</v>
      </c>
      <c r="AF285" s="1" t="s">
        <v>53</v>
      </c>
      <c r="AJ285" s="1" t="s">
        <v>28</v>
      </c>
      <c r="AQ285" s="1" t="s">
        <v>66</v>
      </c>
      <c r="AS285" s="1">
        <v>5</v>
      </c>
      <c r="AU285" s="1">
        <v>6</v>
      </c>
      <c r="AW285" s="1">
        <v>14</v>
      </c>
      <c r="AX285" s="1" t="s">
        <v>2121</v>
      </c>
      <c r="AY285" s="1" t="s">
        <v>58</v>
      </c>
      <c r="BA285" s="1">
        <v>10</v>
      </c>
      <c r="BB285" s="1" t="s">
        <v>2122</v>
      </c>
      <c r="BC285" s="1" t="s">
        <v>2123</v>
      </c>
      <c r="BD285" s="1" t="s">
        <v>2124</v>
      </c>
      <c r="BE285" s="1">
        <v>1</v>
      </c>
    </row>
    <row r="286" spans="1:57" ht="23" customHeight="1">
      <c r="A286" s="1">
        <v>460</v>
      </c>
      <c r="B286" s="1">
        <v>460</v>
      </c>
      <c r="C286" s="1">
        <v>460</v>
      </c>
      <c r="D286" s="4" t="s">
        <v>0</v>
      </c>
      <c r="J286" s="14">
        <v>32226</v>
      </c>
      <c r="K286" s="14"/>
      <c r="L286" s="14"/>
      <c r="M286" s="1">
        <v>6</v>
      </c>
      <c r="N286" s="1">
        <v>20</v>
      </c>
      <c r="O286" s="1">
        <v>8</v>
      </c>
      <c r="P286" s="1">
        <v>3</v>
      </c>
      <c r="Q286" s="1" t="s">
        <v>292</v>
      </c>
      <c r="R286" s="1">
        <v>1</v>
      </c>
      <c r="W286" s="1">
        <v>1</v>
      </c>
      <c r="X286" s="1" t="s">
        <v>202</v>
      </c>
      <c r="Z286" s="1" t="s">
        <v>102</v>
      </c>
      <c r="AB286" s="1" t="s">
        <v>85</v>
      </c>
      <c r="AD286" s="1">
        <v>2</v>
      </c>
      <c r="AE286" s="1" t="s">
        <v>1679</v>
      </c>
      <c r="AF286" s="1" t="s">
        <v>77</v>
      </c>
      <c r="AJ286" s="1" t="s">
        <v>28</v>
      </c>
      <c r="AR286" s="1" t="s">
        <v>2137</v>
      </c>
      <c r="AS286" s="1">
        <v>5</v>
      </c>
      <c r="AU286" s="1">
        <v>5</v>
      </c>
      <c r="AW286" s="1">
        <v>20</v>
      </c>
      <c r="AX286" s="1" t="s">
        <v>2138</v>
      </c>
      <c r="AY286" s="1" t="s">
        <v>58</v>
      </c>
      <c r="BA286" s="1">
        <v>10</v>
      </c>
      <c r="BB286" s="1" t="s">
        <v>69</v>
      </c>
      <c r="BC286" s="1" t="s">
        <v>69</v>
      </c>
      <c r="BD286" s="1" t="s">
        <v>279</v>
      </c>
      <c r="BE286" s="1">
        <v>0</v>
      </c>
    </row>
    <row r="287" spans="1:57" ht="23" customHeight="1">
      <c r="A287" s="1">
        <v>466</v>
      </c>
      <c r="B287" s="1">
        <v>466</v>
      </c>
      <c r="C287" s="1">
        <v>466</v>
      </c>
      <c r="E287" s="4" t="s">
        <v>1</v>
      </c>
      <c r="H287" s="4" t="s">
        <v>4</v>
      </c>
      <c r="J287" s="14">
        <v>20026</v>
      </c>
      <c r="K287" s="14"/>
      <c r="L287" s="14"/>
      <c r="M287" s="1">
        <v>6</v>
      </c>
      <c r="N287" s="1">
        <v>48</v>
      </c>
      <c r="O287" s="1">
        <v>10</v>
      </c>
      <c r="P287" s="1">
        <v>4</v>
      </c>
      <c r="Q287" s="1" t="s">
        <v>292</v>
      </c>
      <c r="R287" s="1">
        <v>0</v>
      </c>
      <c r="S287" s="1" t="s">
        <v>91</v>
      </c>
      <c r="U287" s="1" t="s">
        <v>3390</v>
      </c>
      <c r="W287" s="1">
        <v>1</v>
      </c>
      <c r="X287" s="1" t="s">
        <v>401</v>
      </c>
      <c r="Z287" s="1" t="s">
        <v>50</v>
      </c>
      <c r="AB287" s="1" t="s">
        <v>85</v>
      </c>
      <c r="AD287" s="1">
        <v>40</v>
      </c>
      <c r="AE287" s="1" t="s">
        <v>2158</v>
      </c>
      <c r="AF287" s="1" t="s">
        <v>77</v>
      </c>
      <c r="AJ287" s="1" t="s">
        <v>28</v>
      </c>
      <c r="AQ287" s="1" t="s">
        <v>66</v>
      </c>
      <c r="AS287" s="1">
        <v>6</v>
      </c>
      <c r="AU287" s="1">
        <v>6</v>
      </c>
      <c r="AW287" s="1">
        <v>100</v>
      </c>
      <c r="AX287" s="1" t="s">
        <v>2159</v>
      </c>
      <c r="AY287" s="1" t="s">
        <v>68</v>
      </c>
      <c r="BA287" s="1">
        <v>9</v>
      </c>
      <c r="BB287" s="1" t="s">
        <v>2160</v>
      </c>
      <c r="BC287" s="1" t="s">
        <v>2161</v>
      </c>
      <c r="BE287" s="1">
        <v>1</v>
      </c>
    </row>
    <row r="288" spans="1:57" ht="23" customHeight="1">
      <c r="A288" s="1">
        <v>468</v>
      </c>
      <c r="B288" s="1">
        <v>468</v>
      </c>
      <c r="C288" s="1">
        <v>468</v>
      </c>
      <c r="D288" s="4" t="s">
        <v>0</v>
      </c>
      <c r="J288" s="14">
        <v>34587</v>
      </c>
      <c r="K288" s="14"/>
      <c r="L288" s="14"/>
      <c r="M288" s="1">
        <v>7</v>
      </c>
      <c r="N288" s="1">
        <v>0</v>
      </c>
      <c r="O288" s="1">
        <v>9</v>
      </c>
      <c r="P288" s="1">
        <v>3</v>
      </c>
      <c r="Q288" s="1" t="s">
        <v>82</v>
      </c>
      <c r="R288" s="1">
        <v>1</v>
      </c>
      <c r="W288" s="1">
        <v>1</v>
      </c>
      <c r="X288" s="1" t="s">
        <v>28</v>
      </c>
      <c r="Z288" s="1" t="s">
        <v>102</v>
      </c>
      <c r="AB288" s="1" t="s">
        <v>51</v>
      </c>
      <c r="AD288" s="1">
        <v>0</v>
      </c>
      <c r="AE288" s="1" t="s">
        <v>52</v>
      </c>
      <c r="AF288" s="1" t="s">
        <v>53</v>
      </c>
      <c r="AJ288" s="1" t="s">
        <v>28</v>
      </c>
      <c r="AQ288" s="1" t="s">
        <v>54</v>
      </c>
      <c r="AS288" s="1">
        <v>6</v>
      </c>
      <c r="AU288" s="1">
        <v>6</v>
      </c>
      <c r="AW288" s="1">
        <v>10</v>
      </c>
      <c r="AX288" s="1" t="s">
        <v>2168</v>
      </c>
      <c r="AY288" s="1" t="s">
        <v>68</v>
      </c>
      <c r="BA288" s="1">
        <v>10</v>
      </c>
      <c r="BB288" s="1" t="s">
        <v>2169</v>
      </c>
      <c r="BC288" s="1" t="s">
        <v>2170</v>
      </c>
      <c r="BD288" s="1" t="s">
        <v>2171</v>
      </c>
      <c r="BE288" s="1">
        <v>1</v>
      </c>
    </row>
    <row r="289" spans="1:57" ht="23" customHeight="1">
      <c r="A289" s="1">
        <v>469</v>
      </c>
      <c r="B289" s="1">
        <v>469</v>
      </c>
      <c r="C289" s="1">
        <v>469</v>
      </c>
      <c r="D289" s="4" t="s">
        <v>0</v>
      </c>
      <c r="E289" s="4" t="s">
        <v>1</v>
      </c>
      <c r="H289" s="4" t="s">
        <v>4</v>
      </c>
      <c r="J289" s="14">
        <v>28762</v>
      </c>
      <c r="K289" s="14"/>
      <c r="L289" s="14"/>
      <c r="M289" s="1">
        <v>4</v>
      </c>
      <c r="N289" s="1">
        <v>180</v>
      </c>
      <c r="O289" s="1">
        <v>12</v>
      </c>
      <c r="P289" s="1">
        <v>10</v>
      </c>
      <c r="Q289" s="1" t="s">
        <v>324</v>
      </c>
      <c r="R289" s="1">
        <v>1</v>
      </c>
      <c r="W289" s="1">
        <v>1</v>
      </c>
      <c r="X289" s="1" t="s">
        <v>396</v>
      </c>
      <c r="AA289" s="1" t="s">
        <v>280</v>
      </c>
      <c r="AB289" s="1" t="s">
        <v>85</v>
      </c>
      <c r="AD289" s="1">
        <v>14</v>
      </c>
      <c r="AE289" s="1" t="s">
        <v>2172</v>
      </c>
      <c r="AF289" s="1" t="s">
        <v>65</v>
      </c>
      <c r="AJ289" s="1" t="s">
        <v>28</v>
      </c>
      <c r="AK289" s="1" t="s">
        <v>29</v>
      </c>
      <c r="AL289" s="1" t="s">
        <v>30</v>
      </c>
      <c r="AM289" s="1" t="s">
        <v>31</v>
      </c>
      <c r="AQ289" s="1" t="s">
        <v>54</v>
      </c>
      <c r="AT289" s="1">
        <v>30</v>
      </c>
      <c r="AU289" s="1">
        <v>6</v>
      </c>
      <c r="AW289" s="1">
        <v>60</v>
      </c>
      <c r="AX289" s="1" t="s">
        <v>2173</v>
      </c>
      <c r="AY289" s="1" t="s">
        <v>58</v>
      </c>
      <c r="BA289" s="1">
        <v>10</v>
      </c>
      <c r="BB289" s="1" t="s">
        <v>2174</v>
      </c>
      <c r="BC289" s="1" t="s">
        <v>2175</v>
      </c>
      <c r="BD289" s="1" t="s">
        <v>2176</v>
      </c>
      <c r="BE289" s="1">
        <v>0</v>
      </c>
    </row>
    <row r="290" spans="1:57" ht="23" customHeight="1">
      <c r="A290" s="1">
        <v>471</v>
      </c>
      <c r="B290" s="1">
        <v>471</v>
      </c>
      <c r="C290" s="1">
        <v>471</v>
      </c>
      <c r="E290" s="4" t="s">
        <v>1</v>
      </c>
      <c r="J290" s="14">
        <v>32413</v>
      </c>
      <c r="K290" s="14"/>
      <c r="L290" s="14"/>
      <c r="M290" s="1">
        <v>6</v>
      </c>
      <c r="N290" s="1">
        <v>120</v>
      </c>
      <c r="O290" s="1">
        <v>14</v>
      </c>
      <c r="P290" s="1">
        <v>50</v>
      </c>
      <c r="Q290" s="1" t="s">
        <v>214</v>
      </c>
      <c r="R290" s="1">
        <v>0</v>
      </c>
      <c r="S290" s="1" t="s">
        <v>48</v>
      </c>
      <c r="U290" s="1" t="s">
        <v>3390</v>
      </c>
      <c r="W290" s="1">
        <v>1</v>
      </c>
      <c r="X290" s="1" t="s">
        <v>126</v>
      </c>
      <c r="Z290" s="1" t="s">
        <v>133</v>
      </c>
      <c r="AB290" s="1" t="s">
        <v>85</v>
      </c>
      <c r="AD290" s="1">
        <v>1</v>
      </c>
      <c r="AE290" s="1" t="s">
        <v>2183</v>
      </c>
      <c r="AF290" s="1" t="s">
        <v>352</v>
      </c>
      <c r="AJ290" s="1" t="s">
        <v>28</v>
      </c>
      <c r="AQ290" s="1" t="s">
        <v>78</v>
      </c>
      <c r="AT290" s="1">
        <v>25</v>
      </c>
      <c r="AV290" s="1">
        <v>15</v>
      </c>
      <c r="AW290" s="1">
        <v>5</v>
      </c>
      <c r="AX290" s="1" t="s">
        <v>237</v>
      </c>
      <c r="AY290" s="1" t="s">
        <v>58</v>
      </c>
      <c r="BA290" s="1">
        <v>10</v>
      </c>
      <c r="BB290" s="1" t="s">
        <v>2184</v>
      </c>
      <c r="BC290" s="1" t="s">
        <v>2185</v>
      </c>
      <c r="BD290" s="1" t="s">
        <v>2186</v>
      </c>
      <c r="BE290" s="1">
        <v>1</v>
      </c>
    </row>
    <row r="291" spans="1:57" ht="23" customHeight="1">
      <c r="A291" s="1">
        <v>474</v>
      </c>
      <c r="B291" s="1">
        <v>474</v>
      </c>
      <c r="C291" s="1">
        <v>474</v>
      </c>
      <c r="H291" s="4" t="s">
        <v>4</v>
      </c>
      <c r="J291" s="14">
        <v>30294</v>
      </c>
      <c r="K291" s="14"/>
      <c r="L291" s="14"/>
      <c r="M291" s="1">
        <v>8</v>
      </c>
      <c r="N291" s="1">
        <v>25</v>
      </c>
      <c r="O291" s="1">
        <v>10</v>
      </c>
      <c r="P291" s="1">
        <v>40</v>
      </c>
      <c r="Q291" s="1" t="s">
        <v>112</v>
      </c>
      <c r="R291" s="1">
        <v>1</v>
      </c>
      <c r="W291" s="1">
        <v>1</v>
      </c>
      <c r="X291" s="1" t="s">
        <v>137</v>
      </c>
      <c r="Z291" s="1" t="s">
        <v>74</v>
      </c>
      <c r="AB291" s="1" t="s">
        <v>145</v>
      </c>
      <c r="AD291" s="1">
        <v>5</v>
      </c>
      <c r="AE291" s="1" t="s">
        <v>1504</v>
      </c>
      <c r="AF291" s="1" t="s">
        <v>65</v>
      </c>
      <c r="AJ291" s="1" t="s">
        <v>28</v>
      </c>
      <c r="AQ291" s="1" t="s">
        <v>66</v>
      </c>
      <c r="AS291" s="1">
        <v>4</v>
      </c>
      <c r="AU291" s="1">
        <v>3</v>
      </c>
      <c r="AW291" s="1">
        <v>120</v>
      </c>
      <c r="AX291" s="1" t="s">
        <v>2198</v>
      </c>
      <c r="AZ291" s="1" t="s">
        <v>2102</v>
      </c>
      <c r="BA291" s="1">
        <v>9</v>
      </c>
      <c r="BB291" s="1" t="s">
        <v>69</v>
      </c>
      <c r="BC291" s="1" t="s">
        <v>2199</v>
      </c>
      <c r="BD291" s="1" t="s">
        <v>1653</v>
      </c>
      <c r="BE291" s="1">
        <v>0</v>
      </c>
    </row>
    <row r="292" spans="1:57" ht="23" customHeight="1">
      <c r="A292" s="1">
        <v>479</v>
      </c>
      <c r="B292" s="1">
        <v>479</v>
      </c>
      <c r="C292" s="1">
        <v>479</v>
      </c>
      <c r="D292" s="4" t="s">
        <v>0</v>
      </c>
      <c r="H292" s="4" t="s">
        <v>4</v>
      </c>
      <c r="J292" s="14">
        <v>29964</v>
      </c>
      <c r="K292" s="14"/>
      <c r="L292" s="14"/>
      <c r="M292" s="1">
        <v>7</v>
      </c>
      <c r="N292" s="1">
        <v>40</v>
      </c>
      <c r="O292" s="1">
        <v>8</v>
      </c>
      <c r="P292" s="1">
        <v>15</v>
      </c>
      <c r="Q292" s="1" t="s">
        <v>82</v>
      </c>
      <c r="R292" s="1">
        <v>1</v>
      </c>
      <c r="W292" s="1">
        <v>1</v>
      </c>
      <c r="X292" s="1" t="s">
        <v>202</v>
      </c>
      <c r="AA292" s="1" t="s">
        <v>2215</v>
      </c>
      <c r="AB292" s="1" t="s">
        <v>408</v>
      </c>
      <c r="AD292" s="1">
        <v>10</v>
      </c>
      <c r="AE292" s="1" t="s">
        <v>2216</v>
      </c>
      <c r="AF292" s="1" t="s">
        <v>77</v>
      </c>
      <c r="AJ292" s="1" t="s">
        <v>28</v>
      </c>
      <c r="AQ292" s="1" t="s">
        <v>54</v>
      </c>
      <c r="AS292" s="1">
        <v>2</v>
      </c>
      <c r="AV292" s="1">
        <v>6</v>
      </c>
      <c r="AW292" s="1">
        <v>30</v>
      </c>
      <c r="AX292" s="1" t="s">
        <v>2217</v>
      </c>
      <c r="AY292" s="1" t="s">
        <v>68</v>
      </c>
      <c r="BA292" s="1">
        <v>5</v>
      </c>
      <c r="BB292" s="1" t="s">
        <v>2218</v>
      </c>
      <c r="BC292" s="1" t="s">
        <v>2219</v>
      </c>
      <c r="BD292" s="1" t="s">
        <v>107</v>
      </c>
      <c r="BE292" s="1">
        <v>1</v>
      </c>
    </row>
    <row r="293" spans="1:57" ht="23" customHeight="1">
      <c r="A293" s="1">
        <v>486</v>
      </c>
      <c r="B293" s="1">
        <v>486</v>
      </c>
      <c r="C293" s="1">
        <v>486</v>
      </c>
      <c r="D293" s="4" t="s">
        <v>0</v>
      </c>
      <c r="J293" s="14">
        <v>31192</v>
      </c>
      <c r="K293" s="14"/>
      <c r="L293" s="14"/>
      <c r="M293" s="1">
        <v>6</v>
      </c>
      <c r="N293" s="1">
        <v>60</v>
      </c>
      <c r="O293" s="1">
        <v>14</v>
      </c>
      <c r="P293" s="1">
        <v>6</v>
      </c>
      <c r="Q293" s="1" t="s">
        <v>95</v>
      </c>
      <c r="R293" s="1">
        <v>1</v>
      </c>
      <c r="W293" s="1">
        <v>1</v>
      </c>
      <c r="X293" s="1" t="s">
        <v>202</v>
      </c>
      <c r="Z293" s="1" t="s">
        <v>74</v>
      </c>
      <c r="AC293" s="1" t="s">
        <v>2244</v>
      </c>
      <c r="AD293" s="1">
        <v>10</v>
      </c>
      <c r="AE293" s="1" t="s">
        <v>2245</v>
      </c>
      <c r="AF293" s="1" t="s">
        <v>53</v>
      </c>
      <c r="AJ293" s="1" t="s">
        <v>28</v>
      </c>
      <c r="AL293" s="1" t="s">
        <v>30</v>
      </c>
      <c r="AQ293" s="1" t="s">
        <v>54</v>
      </c>
      <c r="AT293" s="1">
        <v>10</v>
      </c>
      <c r="AV293" s="1">
        <v>26</v>
      </c>
      <c r="AW293" s="1">
        <v>22</v>
      </c>
      <c r="AX293" s="1" t="s">
        <v>2246</v>
      </c>
      <c r="AY293" s="1" t="s">
        <v>58</v>
      </c>
      <c r="BA293" s="1">
        <v>10</v>
      </c>
      <c r="BB293" s="1" t="s">
        <v>2247</v>
      </c>
      <c r="BC293" s="1" t="s">
        <v>122</v>
      </c>
      <c r="BE293" s="1">
        <v>0</v>
      </c>
    </row>
    <row r="294" spans="1:57" ht="23" customHeight="1">
      <c r="A294" s="1">
        <v>487</v>
      </c>
      <c r="B294" s="1">
        <v>487</v>
      </c>
      <c r="C294" s="1">
        <v>487</v>
      </c>
      <c r="D294" s="4" t="s">
        <v>0</v>
      </c>
      <c r="J294" s="14">
        <v>21582</v>
      </c>
      <c r="K294" s="14"/>
      <c r="L294" s="14"/>
      <c r="M294" s="1">
        <v>8</v>
      </c>
      <c r="N294" s="1">
        <v>0</v>
      </c>
      <c r="O294" s="1">
        <v>8</v>
      </c>
      <c r="P294" s="1">
        <v>10</v>
      </c>
      <c r="Q294" s="1" t="s">
        <v>292</v>
      </c>
      <c r="R294" s="1">
        <v>0</v>
      </c>
      <c r="T294" s="1" t="s">
        <v>2248</v>
      </c>
      <c r="V294" s="1" t="s">
        <v>2249</v>
      </c>
      <c r="W294" s="1">
        <v>0</v>
      </c>
      <c r="AF294" s="1" t="s">
        <v>77</v>
      </c>
      <c r="AJ294" s="1" t="s">
        <v>28</v>
      </c>
      <c r="AQ294" s="1" t="s">
        <v>78</v>
      </c>
      <c r="AT294" s="1">
        <v>14</v>
      </c>
      <c r="AU294" s="1">
        <v>6</v>
      </c>
      <c r="AW294" s="1">
        <v>20</v>
      </c>
      <c r="AX294" s="1" t="s">
        <v>2250</v>
      </c>
      <c r="AY294" s="1" t="s">
        <v>58</v>
      </c>
      <c r="BA294" s="1">
        <v>9</v>
      </c>
      <c r="BB294" s="1" t="s">
        <v>2251</v>
      </c>
      <c r="BC294" s="1" t="s">
        <v>2252</v>
      </c>
      <c r="BD294" s="2" t="s">
        <v>2253</v>
      </c>
      <c r="BE294" s="1">
        <v>1</v>
      </c>
    </row>
    <row r="295" spans="1:57" ht="23" customHeight="1">
      <c r="A295" s="1">
        <v>491</v>
      </c>
      <c r="B295" s="1">
        <v>491</v>
      </c>
      <c r="C295" s="1">
        <v>491</v>
      </c>
      <c r="D295" s="4" t="s">
        <v>0</v>
      </c>
      <c r="E295" s="4" t="s">
        <v>1</v>
      </c>
      <c r="H295" s="4" t="s">
        <v>4</v>
      </c>
      <c r="J295" s="14">
        <v>19547</v>
      </c>
      <c r="K295" s="14"/>
      <c r="L295" s="14"/>
      <c r="M295" s="1">
        <v>5</v>
      </c>
      <c r="N295" s="1">
        <v>60</v>
      </c>
      <c r="O295" s="1">
        <v>8</v>
      </c>
      <c r="P295" s="1">
        <v>4</v>
      </c>
      <c r="Q295" s="1" t="s">
        <v>124</v>
      </c>
      <c r="R295" s="1">
        <v>0</v>
      </c>
      <c r="S295" s="1" t="s">
        <v>72</v>
      </c>
      <c r="U295" s="1" t="s">
        <v>3391</v>
      </c>
      <c r="W295" s="1">
        <v>1</v>
      </c>
      <c r="X295" s="1" t="s">
        <v>28</v>
      </c>
      <c r="Z295" s="1" t="s">
        <v>74</v>
      </c>
      <c r="AB295" s="1" t="s">
        <v>636</v>
      </c>
      <c r="AD295" s="1">
        <v>6</v>
      </c>
      <c r="AE295" s="1" t="s">
        <v>2269</v>
      </c>
      <c r="AF295" s="1" t="s">
        <v>77</v>
      </c>
      <c r="AJ295" s="1" t="s">
        <v>28</v>
      </c>
      <c r="AQ295" s="1" t="s">
        <v>542</v>
      </c>
      <c r="AS295" s="1">
        <v>4</v>
      </c>
      <c r="AV295" s="1">
        <v>30</v>
      </c>
      <c r="AW295" s="1">
        <v>60</v>
      </c>
      <c r="AX295" s="1" t="s">
        <v>2270</v>
      </c>
      <c r="AZ295" s="1" t="s">
        <v>2271</v>
      </c>
      <c r="BA295" s="1">
        <v>8</v>
      </c>
      <c r="BB295" s="1" t="s">
        <v>2272</v>
      </c>
      <c r="BC295" s="1" t="s">
        <v>2273</v>
      </c>
      <c r="BD295" s="1" t="s">
        <v>130</v>
      </c>
      <c r="BE295" s="1">
        <v>1</v>
      </c>
    </row>
    <row r="296" spans="1:57" ht="23" customHeight="1">
      <c r="A296" s="1">
        <v>494</v>
      </c>
      <c r="B296" s="1">
        <v>494</v>
      </c>
      <c r="C296" s="1">
        <v>494</v>
      </c>
      <c r="D296" s="4" t="s">
        <v>0</v>
      </c>
      <c r="J296" s="14">
        <v>32718</v>
      </c>
      <c r="K296" s="14"/>
      <c r="L296" s="14"/>
      <c r="M296" s="1">
        <v>7</v>
      </c>
      <c r="N296" s="1">
        <v>0</v>
      </c>
      <c r="O296" s="1">
        <v>13</v>
      </c>
      <c r="P296" s="1">
        <v>6</v>
      </c>
      <c r="Q296" s="1" t="s">
        <v>178</v>
      </c>
      <c r="R296" s="1">
        <v>0</v>
      </c>
      <c r="S296" s="1" t="s">
        <v>113</v>
      </c>
      <c r="U296" s="1" t="s">
        <v>3389</v>
      </c>
      <c r="W296" s="1">
        <v>0</v>
      </c>
      <c r="AF296" s="1" t="s">
        <v>53</v>
      </c>
      <c r="AJ296" s="1" t="s">
        <v>28</v>
      </c>
      <c r="AQ296" s="1" t="s">
        <v>78</v>
      </c>
      <c r="AS296" s="1">
        <v>5</v>
      </c>
      <c r="AU296" s="1">
        <v>2</v>
      </c>
      <c r="AW296" s="1">
        <v>6</v>
      </c>
      <c r="AX296" s="1" t="s">
        <v>2284</v>
      </c>
      <c r="AY296" s="1" t="s">
        <v>58</v>
      </c>
      <c r="BA296" s="1">
        <v>6</v>
      </c>
      <c r="BB296" s="1" t="s">
        <v>2285</v>
      </c>
      <c r="BC296" s="1" t="s">
        <v>2286</v>
      </c>
      <c r="BD296" s="1" t="s">
        <v>2287</v>
      </c>
      <c r="BE296" s="1">
        <v>1</v>
      </c>
    </row>
    <row r="297" spans="1:57" ht="23" customHeight="1">
      <c r="A297" s="1">
        <v>496</v>
      </c>
      <c r="B297" s="1">
        <v>496</v>
      </c>
      <c r="C297" s="1">
        <v>496</v>
      </c>
      <c r="D297" s="4" t="s">
        <v>0</v>
      </c>
      <c r="J297" s="14">
        <v>22816</v>
      </c>
      <c r="K297" s="14"/>
      <c r="L297" s="14"/>
      <c r="M297" s="1">
        <v>8</v>
      </c>
      <c r="N297" s="1">
        <v>60</v>
      </c>
      <c r="O297" s="1">
        <v>8</v>
      </c>
      <c r="P297" s="1">
        <v>5</v>
      </c>
      <c r="Q297" s="1" t="s">
        <v>112</v>
      </c>
      <c r="R297" s="1">
        <v>1</v>
      </c>
      <c r="W297" s="1">
        <v>1</v>
      </c>
      <c r="X297" s="1" t="s">
        <v>137</v>
      </c>
      <c r="Z297" s="1" t="s">
        <v>50</v>
      </c>
      <c r="AB297" s="1" t="s">
        <v>85</v>
      </c>
      <c r="AD297" s="1">
        <v>25</v>
      </c>
      <c r="AE297" s="1" t="s">
        <v>2293</v>
      </c>
      <c r="AF297" s="1" t="s">
        <v>77</v>
      </c>
      <c r="AJ297" s="1" t="s">
        <v>28</v>
      </c>
      <c r="AQ297" s="1" t="s">
        <v>66</v>
      </c>
      <c r="AT297" s="1">
        <v>21</v>
      </c>
      <c r="AW297" s="1">
        <v>8</v>
      </c>
      <c r="AX297" s="1" t="s">
        <v>2294</v>
      </c>
      <c r="AY297" s="1" t="s">
        <v>68</v>
      </c>
      <c r="BA297" s="1">
        <v>10</v>
      </c>
      <c r="BB297" s="1" t="s">
        <v>2295</v>
      </c>
      <c r="BC297" s="1" t="s">
        <v>2296</v>
      </c>
      <c r="BD297" s="1" t="s">
        <v>2297</v>
      </c>
      <c r="BE297" s="1">
        <v>1</v>
      </c>
    </row>
    <row r="298" spans="1:57" ht="23" customHeight="1">
      <c r="A298" s="1">
        <v>497</v>
      </c>
      <c r="B298" s="1">
        <v>497</v>
      </c>
      <c r="C298" s="1">
        <v>497</v>
      </c>
      <c r="H298" s="4" t="s">
        <v>4</v>
      </c>
      <c r="J298" s="14">
        <v>31540</v>
      </c>
      <c r="K298" s="14"/>
      <c r="L298" s="14"/>
      <c r="M298" s="1">
        <v>5</v>
      </c>
      <c r="N298" s="1">
        <v>20</v>
      </c>
      <c r="O298" s="1">
        <v>12</v>
      </c>
      <c r="P298" s="1">
        <v>20</v>
      </c>
      <c r="Q298" s="1" t="s">
        <v>82</v>
      </c>
      <c r="R298" s="1">
        <v>0</v>
      </c>
      <c r="T298" s="1" t="s">
        <v>2298</v>
      </c>
      <c r="U298" s="1" t="s">
        <v>3388</v>
      </c>
      <c r="W298" s="1">
        <v>1</v>
      </c>
      <c r="X298" s="1" t="s">
        <v>202</v>
      </c>
      <c r="AA298" s="1" t="s">
        <v>2299</v>
      </c>
      <c r="AB298" s="1" t="s">
        <v>345</v>
      </c>
      <c r="AD298" s="1">
        <v>6</v>
      </c>
      <c r="AE298" s="1" t="s">
        <v>2300</v>
      </c>
      <c r="AF298" s="1" t="s">
        <v>77</v>
      </c>
      <c r="AG298" s="1" t="s">
        <v>25</v>
      </c>
      <c r="AJ298" s="1" t="s">
        <v>28</v>
      </c>
      <c r="AQ298" s="1" t="s">
        <v>54</v>
      </c>
      <c r="AT298" s="1">
        <v>10</v>
      </c>
      <c r="AU298" s="1">
        <v>2</v>
      </c>
      <c r="AW298" s="1">
        <v>10</v>
      </c>
      <c r="AX298" s="1" t="s">
        <v>2301</v>
      </c>
      <c r="AY298" s="1" t="s">
        <v>68</v>
      </c>
      <c r="BA298" s="1">
        <v>10</v>
      </c>
      <c r="BB298" s="1" t="s">
        <v>2302</v>
      </c>
      <c r="BC298" s="1" t="s">
        <v>2303</v>
      </c>
      <c r="BD298" s="1" t="s">
        <v>2304</v>
      </c>
    </row>
    <row r="299" spans="1:57" ht="23" customHeight="1">
      <c r="A299" s="1">
        <v>498</v>
      </c>
      <c r="B299" s="1">
        <v>498</v>
      </c>
      <c r="C299" s="1">
        <v>498</v>
      </c>
      <c r="D299" s="4" t="s">
        <v>0</v>
      </c>
      <c r="J299" s="14">
        <v>30081</v>
      </c>
      <c r="K299" s="14"/>
      <c r="L299" s="14"/>
      <c r="M299" s="1">
        <v>9</v>
      </c>
      <c r="N299" s="1">
        <v>15</v>
      </c>
      <c r="O299" s="1">
        <v>8</v>
      </c>
      <c r="P299" s="1">
        <v>20</v>
      </c>
      <c r="Q299" s="1" t="s">
        <v>214</v>
      </c>
      <c r="R299" s="1">
        <v>1</v>
      </c>
      <c r="W299" s="1">
        <v>1</v>
      </c>
      <c r="X299" s="1" t="s">
        <v>5</v>
      </c>
      <c r="Z299" s="1" t="s">
        <v>74</v>
      </c>
      <c r="AC299" s="1" t="s">
        <v>281</v>
      </c>
      <c r="AD299" s="1">
        <v>7</v>
      </c>
      <c r="AE299" s="1" t="s">
        <v>2305</v>
      </c>
      <c r="AF299" s="1" t="s">
        <v>77</v>
      </c>
      <c r="AJ299" s="1" t="s">
        <v>28</v>
      </c>
      <c r="AQ299" s="1" t="s">
        <v>78</v>
      </c>
      <c r="AS299" s="1">
        <v>6</v>
      </c>
      <c r="AU299" s="1">
        <v>6</v>
      </c>
      <c r="AW299" s="1">
        <v>20</v>
      </c>
      <c r="AX299" s="1" t="s">
        <v>2306</v>
      </c>
      <c r="AY299" s="1" t="s">
        <v>58</v>
      </c>
      <c r="BA299" s="1">
        <v>10</v>
      </c>
      <c r="BB299" s="1" t="s">
        <v>2307</v>
      </c>
      <c r="BC299" s="1" t="s">
        <v>395</v>
      </c>
      <c r="BD299" s="1" t="s">
        <v>2308</v>
      </c>
      <c r="BE299" s="1">
        <v>0</v>
      </c>
    </row>
    <row r="300" spans="1:57" ht="23" customHeight="1">
      <c r="A300" s="1">
        <v>500</v>
      </c>
      <c r="B300" s="1">
        <v>500</v>
      </c>
      <c r="C300" s="1">
        <v>500</v>
      </c>
      <c r="D300" s="4" t="s">
        <v>0</v>
      </c>
      <c r="E300" s="4" t="s">
        <v>1</v>
      </c>
      <c r="H300" s="4" t="s">
        <v>4</v>
      </c>
      <c r="J300" s="14">
        <v>32964</v>
      </c>
      <c r="K300" s="14"/>
      <c r="L300" s="14"/>
      <c r="M300" s="1">
        <v>6</v>
      </c>
      <c r="N300" s="1">
        <v>15</v>
      </c>
      <c r="O300" s="1">
        <v>8</v>
      </c>
      <c r="P300" s="1">
        <v>1</v>
      </c>
      <c r="Q300" s="1" t="s">
        <v>112</v>
      </c>
      <c r="R300" s="1">
        <v>0</v>
      </c>
      <c r="S300" s="1" t="s">
        <v>113</v>
      </c>
      <c r="U300" s="1" t="s">
        <v>3390</v>
      </c>
      <c r="W300" s="1">
        <v>1</v>
      </c>
      <c r="X300" s="1" t="s">
        <v>144</v>
      </c>
      <c r="Z300" s="1" t="s">
        <v>74</v>
      </c>
      <c r="AB300" s="1" t="s">
        <v>145</v>
      </c>
      <c r="AD300" s="1">
        <v>0</v>
      </c>
      <c r="AE300" s="1" t="s">
        <v>188</v>
      </c>
      <c r="AF300" s="1" t="s">
        <v>53</v>
      </c>
      <c r="AJ300" s="1" t="s">
        <v>28</v>
      </c>
      <c r="AP300" s="1" t="s">
        <v>2313</v>
      </c>
      <c r="AQ300" s="1" t="s">
        <v>66</v>
      </c>
      <c r="AS300" s="1">
        <v>4</v>
      </c>
      <c r="AU300" s="1">
        <v>6</v>
      </c>
      <c r="AW300" s="1">
        <v>60</v>
      </c>
      <c r="AX300" s="1" t="s">
        <v>2314</v>
      </c>
      <c r="AY300" s="1" t="s">
        <v>68</v>
      </c>
      <c r="BA300" s="1">
        <v>10</v>
      </c>
      <c r="BB300" s="1" t="s">
        <v>2315</v>
      </c>
      <c r="BE300" s="1">
        <v>1</v>
      </c>
    </row>
    <row r="301" spans="1:57" ht="23" customHeight="1">
      <c r="A301" s="1">
        <v>502</v>
      </c>
      <c r="B301" s="1">
        <v>502</v>
      </c>
      <c r="C301" s="1">
        <v>502</v>
      </c>
      <c r="E301" s="4" t="s">
        <v>1</v>
      </c>
      <c r="J301" s="14">
        <v>30672</v>
      </c>
      <c r="K301" s="14"/>
      <c r="L301" s="14"/>
      <c r="M301" s="1">
        <v>7</v>
      </c>
      <c r="N301" s="1">
        <v>20</v>
      </c>
      <c r="O301" s="1">
        <v>10</v>
      </c>
      <c r="P301" s="1">
        <v>24</v>
      </c>
      <c r="Q301" s="1" t="s">
        <v>95</v>
      </c>
      <c r="R301" s="1">
        <v>1</v>
      </c>
      <c r="W301" s="1">
        <v>1</v>
      </c>
      <c r="X301" s="1" t="s">
        <v>202</v>
      </c>
      <c r="Z301" s="1" t="s">
        <v>74</v>
      </c>
      <c r="AB301" s="1" t="s">
        <v>345</v>
      </c>
      <c r="AD301" s="1">
        <v>10</v>
      </c>
      <c r="AE301" s="1" t="s">
        <v>2321</v>
      </c>
      <c r="AF301" s="1" t="s">
        <v>77</v>
      </c>
      <c r="AJ301" s="1" t="s">
        <v>28</v>
      </c>
      <c r="AQ301" s="1" t="s">
        <v>66</v>
      </c>
      <c r="AS301" s="1">
        <v>5</v>
      </c>
      <c r="AU301" s="1">
        <v>1</v>
      </c>
      <c r="AW301" s="1">
        <v>6</v>
      </c>
      <c r="AX301" s="1" t="s">
        <v>2322</v>
      </c>
      <c r="AY301" s="1" t="s">
        <v>68</v>
      </c>
      <c r="BA301" s="1">
        <v>10</v>
      </c>
      <c r="BB301" s="1" t="s">
        <v>2323</v>
      </c>
      <c r="BC301" s="1" t="s">
        <v>2324</v>
      </c>
      <c r="BD301" s="1" t="s">
        <v>130</v>
      </c>
      <c r="BE301" s="1">
        <v>1</v>
      </c>
    </row>
    <row r="302" spans="1:57" ht="23" customHeight="1">
      <c r="A302" s="1">
        <v>503</v>
      </c>
      <c r="B302" s="1">
        <v>503</v>
      </c>
      <c r="C302" s="1">
        <v>503</v>
      </c>
      <c r="H302" s="4" t="s">
        <v>4</v>
      </c>
      <c r="J302" s="14">
        <v>28203</v>
      </c>
      <c r="K302" s="14"/>
      <c r="L302" s="14"/>
      <c r="M302" s="1">
        <v>6</v>
      </c>
      <c r="N302" s="1">
        <v>30</v>
      </c>
      <c r="O302" s="1">
        <v>7</v>
      </c>
      <c r="P302" s="1">
        <v>6</v>
      </c>
      <c r="Q302" s="1" t="s">
        <v>61</v>
      </c>
      <c r="R302" s="1">
        <v>0</v>
      </c>
      <c r="S302" s="1" t="s">
        <v>125</v>
      </c>
      <c r="U302" s="1" t="s">
        <v>3391</v>
      </c>
      <c r="W302" s="1">
        <v>1</v>
      </c>
      <c r="X302" s="1" t="s">
        <v>73</v>
      </c>
      <c r="Z302" s="1" t="s">
        <v>50</v>
      </c>
      <c r="AC302" s="1" t="s">
        <v>2325</v>
      </c>
      <c r="AD302" s="1">
        <v>20</v>
      </c>
      <c r="AE302" s="1" t="s">
        <v>2326</v>
      </c>
      <c r="AF302" s="1" t="s">
        <v>352</v>
      </c>
      <c r="AJ302" s="1" t="s">
        <v>28</v>
      </c>
      <c r="AQ302" s="1" t="s">
        <v>151</v>
      </c>
      <c r="AS302" s="1">
        <v>6</v>
      </c>
      <c r="AU302" s="1">
        <v>5</v>
      </c>
      <c r="AW302" s="1">
        <v>100</v>
      </c>
      <c r="AX302" s="1" t="s">
        <v>2327</v>
      </c>
      <c r="AY302" s="1" t="s">
        <v>68</v>
      </c>
      <c r="BA302" s="1">
        <v>9</v>
      </c>
      <c r="BB302" s="1" t="s">
        <v>2328</v>
      </c>
      <c r="BC302" s="1" t="s">
        <v>477</v>
      </c>
      <c r="BD302" s="1" t="s">
        <v>130</v>
      </c>
      <c r="BE302" s="1">
        <v>0</v>
      </c>
    </row>
    <row r="303" spans="1:57" ht="23" customHeight="1">
      <c r="A303" s="1">
        <v>515</v>
      </c>
      <c r="B303" s="1">
        <v>515</v>
      </c>
      <c r="C303" s="1">
        <v>515</v>
      </c>
      <c r="D303" s="4" t="s">
        <v>0</v>
      </c>
      <c r="J303" s="14">
        <v>31403</v>
      </c>
      <c r="K303" s="14"/>
      <c r="L303" s="14"/>
      <c r="M303" s="1">
        <v>7</v>
      </c>
      <c r="N303" s="1">
        <v>60</v>
      </c>
      <c r="O303" s="1">
        <v>9</v>
      </c>
      <c r="P303" s="1">
        <v>3</v>
      </c>
      <c r="Q303" s="1" t="s">
        <v>90</v>
      </c>
      <c r="R303" s="1">
        <v>0</v>
      </c>
      <c r="S303" s="1" t="s">
        <v>125</v>
      </c>
      <c r="U303" s="1" t="s">
        <v>3390</v>
      </c>
      <c r="W303" s="1">
        <v>0</v>
      </c>
      <c r="AF303" s="1" t="s">
        <v>77</v>
      </c>
      <c r="AJ303" s="1" t="s">
        <v>28</v>
      </c>
      <c r="AQ303" s="1" t="s">
        <v>78</v>
      </c>
      <c r="AS303" s="1">
        <v>6</v>
      </c>
      <c r="AU303" s="1">
        <v>6</v>
      </c>
      <c r="AW303" s="1">
        <v>20</v>
      </c>
      <c r="AX303" s="1" t="s">
        <v>2370</v>
      </c>
      <c r="AY303" s="1" t="s">
        <v>68</v>
      </c>
      <c r="BA303" s="1">
        <v>8</v>
      </c>
      <c r="BB303" s="1" t="s">
        <v>2371</v>
      </c>
      <c r="BC303" s="1" t="s">
        <v>2372</v>
      </c>
      <c r="BD303" s="1" t="s">
        <v>2373</v>
      </c>
      <c r="BE303" s="1">
        <v>1</v>
      </c>
    </row>
    <row r="304" spans="1:57" ht="23" customHeight="1">
      <c r="A304" s="1">
        <v>522</v>
      </c>
      <c r="B304" s="1">
        <v>522</v>
      </c>
      <c r="C304" s="1">
        <v>522</v>
      </c>
      <c r="D304" s="4" t="s">
        <v>0</v>
      </c>
      <c r="J304" s="14">
        <v>32220</v>
      </c>
      <c r="K304" s="14"/>
      <c r="L304" s="14"/>
      <c r="M304" s="1">
        <v>4</v>
      </c>
      <c r="N304" s="1">
        <v>5</v>
      </c>
      <c r="O304" s="1">
        <v>12</v>
      </c>
      <c r="P304" s="1">
        <v>1</v>
      </c>
      <c r="Q304" s="1" t="s">
        <v>324</v>
      </c>
      <c r="R304" s="1">
        <v>0</v>
      </c>
      <c r="S304" s="1" t="s">
        <v>62</v>
      </c>
      <c r="U304" s="1" t="s">
        <v>3390</v>
      </c>
      <c r="W304" s="1">
        <v>0</v>
      </c>
      <c r="AF304" s="1" t="s">
        <v>352</v>
      </c>
      <c r="AJ304" s="1" t="s">
        <v>28</v>
      </c>
      <c r="AQ304" s="1" t="s">
        <v>78</v>
      </c>
      <c r="AT304" s="1">
        <v>10</v>
      </c>
      <c r="AU304" s="1">
        <v>3</v>
      </c>
      <c r="AW304" s="1">
        <v>100</v>
      </c>
      <c r="AX304" s="1" t="s">
        <v>2397</v>
      </c>
      <c r="AZ304" s="1" t="s">
        <v>2398</v>
      </c>
      <c r="BA304" s="1">
        <v>0</v>
      </c>
      <c r="BB304" s="1" t="s">
        <v>2399</v>
      </c>
      <c r="BC304" s="1" t="s">
        <v>2400</v>
      </c>
      <c r="BE304" s="1">
        <v>0</v>
      </c>
    </row>
    <row r="305" spans="1:57" ht="23" customHeight="1">
      <c r="A305" s="1">
        <v>523</v>
      </c>
      <c r="B305" s="1">
        <v>523</v>
      </c>
      <c r="C305" s="1">
        <v>523</v>
      </c>
      <c r="D305" s="4" t="s">
        <v>0</v>
      </c>
      <c r="H305" s="4" t="s">
        <v>4</v>
      </c>
      <c r="J305" s="14">
        <v>31081</v>
      </c>
      <c r="K305" s="14"/>
      <c r="L305" s="14"/>
      <c r="M305" s="1">
        <v>6</v>
      </c>
      <c r="N305" s="1">
        <v>0</v>
      </c>
      <c r="O305" s="1">
        <v>2</v>
      </c>
      <c r="P305" s="1">
        <v>15</v>
      </c>
      <c r="Q305" s="1" t="s">
        <v>214</v>
      </c>
      <c r="R305" s="1">
        <v>0</v>
      </c>
      <c r="S305" s="1" t="s">
        <v>72</v>
      </c>
      <c r="U305" s="1" t="s">
        <v>3391</v>
      </c>
      <c r="W305" s="1">
        <v>1</v>
      </c>
      <c r="X305" s="1" t="s">
        <v>137</v>
      </c>
      <c r="Z305" s="1" t="s">
        <v>50</v>
      </c>
      <c r="AB305" s="1" t="s">
        <v>209</v>
      </c>
      <c r="AD305" s="1">
        <v>10</v>
      </c>
      <c r="AE305" s="1" t="s">
        <v>2401</v>
      </c>
      <c r="AF305" s="1" t="s">
        <v>53</v>
      </c>
      <c r="AJ305" s="1" t="s">
        <v>28</v>
      </c>
      <c r="AM305" s="1" t="s">
        <v>31</v>
      </c>
      <c r="AQ305" s="1" t="s">
        <v>66</v>
      </c>
      <c r="AS305" s="1">
        <v>5</v>
      </c>
      <c r="AV305" s="1">
        <v>20</v>
      </c>
      <c r="AW305" s="1">
        <v>20</v>
      </c>
      <c r="AX305" s="1" t="s">
        <v>2402</v>
      </c>
      <c r="AY305" s="1" t="s">
        <v>58</v>
      </c>
      <c r="BA305" s="1">
        <v>9</v>
      </c>
      <c r="BB305" s="1" t="s">
        <v>2403</v>
      </c>
      <c r="BD305" s="1" t="s">
        <v>2404</v>
      </c>
      <c r="BE305" s="1">
        <v>1</v>
      </c>
    </row>
    <row r="306" spans="1:57" ht="23" customHeight="1">
      <c r="A306" s="1">
        <v>526</v>
      </c>
      <c r="B306" s="1">
        <v>526</v>
      </c>
      <c r="C306" s="1">
        <v>526</v>
      </c>
      <c r="D306" s="4" t="s">
        <v>0</v>
      </c>
      <c r="M306" s="1">
        <v>7</v>
      </c>
      <c r="N306" s="1">
        <v>13</v>
      </c>
      <c r="O306" s="1">
        <v>10</v>
      </c>
      <c r="P306" s="1">
        <v>2</v>
      </c>
      <c r="Q306" s="1" t="s">
        <v>214</v>
      </c>
      <c r="R306" s="1">
        <v>1</v>
      </c>
      <c r="W306" s="1">
        <v>1</v>
      </c>
      <c r="X306" s="1" t="s">
        <v>28</v>
      </c>
      <c r="Z306" s="1" t="s">
        <v>74</v>
      </c>
      <c r="AB306" s="1" t="s">
        <v>85</v>
      </c>
      <c r="AD306" s="1">
        <v>2</v>
      </c>
      <c r="AE306" s="1" t="s">
        <v>2413</v>
      </c>
      <c r="AF306" s="1" t="s">
        <v>53</v>
      </c>
      <c r="AJ306" s="1" t="s">
        <v>28</v>
      </c>
      <c r="AQ306" s="1" t="s">
        <v>78</v>
      </c>
      <c r="AT306" s="1">
        <v>10</v>
      </c>
      <c r="AV306" s="1">
        <v>15</v>
      </c>
      <c r="AW306" s="1">
        <v>35</v>
      </c>
      <c r="AX306" s="1" t="s">
        <v>2414</v>
      </c>
      <c r="AY306" s="1" t="s">
        <v>68</v>
      </c>
      <c r="BA306" s="1">
        <v>10</v>
      </c>
      <c r="BB306" s="1" t="s">
        <v>2415</v>
      </c>
      <c r="BE306" s="1">
        <v>0</v>
      </c>
    </row>
    <row r="307" spans="1:57" ht="23" customHeight="1">
      <c r="A307" s="1">
        <v>527</v>
      </c>
      <c r="B307" s="1">
        <v>527</v>
      </c>
      <c r="C307" s="1">
        <v>527</v>
      </c>
      <c r="D307" s="4" t="s">
        <v>0</v>
      </c>
      <c r="E307" s="4" t="s">
        <v>1</v>
      </c>
      <c r="H307" s="4" t="s">
        <v>4</v>
      </c>
      <c r="J307" s="14">
        <v>28843</v>
      </c>
      <c r="K307" s="14"/>
      <c r="L307" s="14"/>
      <c r="M307" s="1">
        <v>7</v>
      </c>
      <c r="N307" s="1">
        <v>0</v>
      </c>
      <c r="O307" s="1">
        <v>8</v>
      </c>
      <c r="P307" s="1">
        <v>2</v>
      </c>
      <c r="Q307" s="1" t="s">
        <v>71</v>
      </c>
      <c r="R307" s="1">
        <v>1</v>
      </c>
      <c r="W307" s="1">
        <v>1</v>
      </c>
      <c r="X307" s="1" t="s">
        <v>132</v>
      </c>
      <c r="Z307" s="1" t="s">
        <v>74</v>
      </c>
      <c r="AB307" s="1" t="s">
        <v>145</v>
      </c>
      <c r="AD307" s="1">
        <v>15</v>
      </c>
      <c r="AE307" s="1" t="s">
        <v>2416</v>
      </c>
      <c r="AF307" s="1" t="s">
        <v>352</v>
      </c>
      <c r="AJ307" s="1" t="s">
        <v>28</v>
      </c>
      <c r="AL307" s="1" t="s">
        <v>30</v>
      </c>
      <c r="AQ307" s="1" t="s">
        <v>66</v>
      </c>
      <c r="AS307" s="1">
        <v>4</v>
      </c>
      <c r="AU307" s="1">
        <v>4</v>
      </c>
      <c r="AW307" s="1">
        <v>24</v>
      </c>
      <c r="AX307" s="1" t="s">
        <v>2417</v>
      </c>
      <c r="AY307" s="1" t="s">
        <v>68</v>
      </c>
      <c r="BA307" s="1">
        <v>10</v>
      </c>
      <c r="BB307" s="1" t="s">
        <v>2418</v>
      </c>
      <c r="BC307" s="1" t="s">
        <v>2419</v>
      </c>
      <c r="BD307" s="1" t="s">
        <v>2420</v>
      </c>
      <c r="BE307" s="1">
        <v>1</v>
      </c>
    </row>
    <row r="308" spans="1:57" ht="23" customHeight="1">
      <c r="A308" s="1">
        <v>534</v>
      </c>
      <c r="B308" s="1">
        <v>534</v>
      </c>
      <c r="C308" s="1">
        <v>534</v>
      </c>
      <c r="D308" s="4" t="s">
        <v>0</v>
      </c>
      <c r="F308" s="4" t="s">
        <v>2</v>
      </c>
      <c r="H308" s="4" t="s">
        <v>4</v>
      </c>
      <c r="J308" s="14">
        <v>29476</v>
      </c>
      <c r="K308" s="14"/>
      <c r="L308" s="14"/>
      <c r="M308" s="1">
        <v>7</v>
      </c>
      <c r="N308" s="1">
        <v>40</v>
      </c>
      <c r="O308" s="1">
        <v>12</v>
      </c>
      <c r="P308" s="1">
        <v>10</v>
      </c>
      <c r="Q308" s="1" t="s">
        <v>124</v>
      </c>
      <c r="R308" s="1">
        <v>0</v>
      </c>
      <c r="S308" s="1" t="s">
        <v>48</v>
      </c>
      <c r="U308" s="1" t="s">
        <v>3390</v>
      </c>
      <c r="W308" s="1">
        <v>1</v>
      </c>
      <c r="X308" s="1" t="s">
        <v>396</v>
      </c>
      <c r="Z308" s="1" t="s">
        <v>102</v>
      </c>
      <c r="AB308" s="1" t="s">
        <v>51</v>
      </c>
      <c r="AD308" s="1">
        <v>8</v>
      </c>
      <c r="AE308" s="1" t="s">
        <v>2450</v>
      </c>
      <c r="AF308" s="1" t="s">
        <v>65</v>
      </c>
      <c r="AJ308" s="1" t="s">
        <v>28</v>
      </c>
      <c r="AQ308" s="1" t="s">
        <v>66</v>
      </c>
      <c r="AS308" s="1">
        <v>6</v>
      </c>
      <c r="AU308" s="1">
        <v>5</v>
      </c>
      <c r="AW308" s="1">
        <v>10</v>
      </c>
      <c r="AX308" s="1" t="s">
        <v>2451</v>
      </c>
      <c r="AY308" s="1" t="s">
        <v>68</v>
      </c>
      <c r="BA308" s="1">
        <v>4</v>
      </c>
      <c r="BB308" s="1" t="s">
        <v>2452</v>
      </c>
      <c r="BC308" s="1" t="s">
        <v>2453</v>
      </c>
      <c r="BD308" s="2" t="s">
        <v>2454</v>
      </c>
      <c r="BE308" s="1">
        <v>0</v>
      </c>
    </row>
    <row r="309" spans="1:57" ht="23" customHeight="1">
      <c r="A309" s="1">
        <v>536</v>
      </c>
      <c r="B309" s="1">
        <v>536</v>
      </c>
      <c r="C309" s="1">
        <v>536</v>
      </c>
      <c r="D309" s="4" t="s">
        <v>0</v>
      </c>
      <c r="E309" s="4" t="s">
        <v>1</v>
      </c>
      <c r="H309" s="4" t="s">
        <v>4</v>
      </c>
      <c r="J309" s="14">
        <v>28333</v>
      </c>
      <c r="K309" s="14"/>
      <c r="L309" s="14"/>
      <c r="M309" s="1">
        <v>6</v>
      </c>
      <c r="N309" s="1">
        <v>120</v>
      </c>
      <c r="O309" s="1">
        <v>9</v>
      </c>
      <c r="P309" s="1">
        <v>7</v>
      </c>
      <c r="Q309" s="1" t="s">
        <v>112</v>
      </c>
      <c r="R309" s="1">
        <v>1</v>
      </c>
      <c r="W309" s="1">
        <v>1</v>
      </c>
      <c r="X309" s="1" t="s">
        <v>454</v>
      </c>
      <c r="Z309" s="1" t="s">
        <v>133</v>
      </c>
      <c r="AC309" s="1" t="s">
        <v>2220</v>
      </c>
      <c r="AD309" s="1">
        <v>10</v>
      </c>
      <c r="AF309" s="1" t="s">
        <v>77</v>
      </c>
      <c r="AJ309" s="1" t="s">
        <v>28</v>
      </c>
      <c r="AQ309" s="1" t="s">
        <v>66</v>
      </c>
      <c r="AS309" s="1">
        <v>6</v>
      </c>
      <c r="AU309" s="1">
        <v>5</v>
      </c>
      <c r="AW309" s="1">
        <v>15</v>
      </c>
      <c r="AX309" s="1" t="s">
        <v>2458</v>
      </c>
      <c r="AY309" s="1" t="s">
        <v>68</v>
      </c>
      <c r="BA309" s="1">
        <v>9</v>
      </c>
      <c r="BB309" s="1" t="s">
        <v>2459</v>
      </c>
      <c r="BC309" s="1" t="s">
        <v>2460</v>
      </c>
      <c r="BD309" s="1" t="s">
        <v>2461</v>
      </c>
      <c r="BE309" s="1">
        <v>1</v>
      </c>
    </row>
    <row r="310" spans="1:57" ht="23" customHeight="1">
      <c r="A310" s="1">
        <v>541</v>
      </c>
      <c r="B310" s="1">
        <v>541</v>
      </c>
      <c r="C310" s="1">
        <v>541</v>
      </c>
      <c r="D310" s="4" t="s">
        <v>0</v>
      </c>
      <c r="J310" s="14">
        <v>33569</v>
      </c>
      <c r="K310" s="14"/>
      <c r="L310" s="14"/>
      <c r="M310" s="1">
        <v>8</v>
      </c>
      <c r="N310" s="1">
        <v>15</v>
      </c>
      <c r="O310" s="1">
        <v>6</v>
      </c>
      <c r="P310" s="1">
        <v>10</v>
      </c>
      <c r="Q310" s="1" t="s">
        <v>95</v>
      </c>
      <c r="R310" s="1">
        <v>0</v>
      </c>
      <c r="S310" s="1" t="s">
        <v>72</v>
      </c>
      <c r="U310" s="1" t="s">
        <v>3391</v>
      </c>
      <c r="W310" s="1">
        <v>1</v>
      </c>
      <c r="X310" s="1" t="s">
        <v>144</v>
      </c>
      <c r="Z310" s="1" t="s">
        <v>74</v>
      </c>
      <c r="AB310" s="1" t="s">
        <v>220</v>
      </c>
      <c r="AD310" s="1">
        <v>1</v>
      </c>
      <c r="AE310" s="1" t="s">
        <v>2478</v>
      </c>
      <c r="AF310" s="1" t="s">
        <v>53</v>
      </c>
      <c r="AJ310" s="1" t="s">
        <v>28</v>
      </c>
      <c r="AL310" s="1" t="s">
        <v>30</v>
      </c>
      <c r="AM310" s="1" t="s">
        <v>31</v>
      </c>
      <c r="AQ310" s="1" t="s">
        <v>54</v>
      </c>
      <c r="AS310" s="1">
        <v>6</v>
      </c>
      <c r="AV310" s="1">
        <v>20</v>
      </c>
      <c r="AW310" s="1">
        <v>15</v>
      </c>
      <c r="AX310" s="1" t="s">
        <v>2479</v>
      </c>
      <c r="AY310" s="1" t="s">
        <v>58</v>
      </c>
      <c r="BA310" s="1">
        <v>10</v>
      </c>
      <c r="BB310" s="1" t="s">
        <v>2480</v>
      </c>
      <c r="BC310" s="1" t="s">
        <v>2481</v>
      </c>
      <c r="BD310" s="1" t="s">
        <v>519</v>
      </c>
      <c r="BE310" s="1">
        <v>1</v>
      </c>
    </row>
    <row r="311" spans="1:57" ht="23" customHeight="1">
      <c r="A311" s="1">
        <v>543</v>
      </c>
      <c r="B311" s="1">
        <v>543</v>
      </c>
      <c r="C311" s="1">
        <v>543</v>
      </c>
      <c r="D311" s="4" t="s">
        <v>0</v>
      </c>
      <c r="H311" s="4" t="s">
        <v>4</v>
      </c>
      <c r="J311" s="14">
        <v>31463</v>
      </c>
      <c r="K311" s="14"/>
      <c r="L311" s="14"/>
      <c r="M311" s="1">
        <v>7</v>
      </c>
      <c r="N311" s="1">
        <v>0</v>
      </c>
      <c r="O311" s="1">
        <v>8</v>
      </c>
      <c r="P311" s="1">
        <v>1</v>
      </c>
      <c r="Q311" s="1" t="s">
        <v>90</v>
      </c>
      <c r="R311" s="1">
        <v>1</v>
      </c>
      <c r="W311" s="1">
        <v>1</v>
      </c>
      <c r="X311" s="1" t="s">
        <v>396</v>
      </c>
      <c r="Z311" s="1" t="s">
        <v>102</v>
      </c>
      <c r="AC311" s="1" t="s">
        <v>886</v>
      </c>
      <c r="AD311" s="1">
        <v>5</v>
      </c>
      <c r="AF311" s="1" t="s">
        <v>77</v>
      </c>
      <c r="AJ311" s="1" t="s">
        <v>28</v>
      </c>
      <c r="AL311" s="1" t="s">
        <v>30</v>
      </c>
      <c r="AQ311" s="1" t="s">
        <v>66</v>
      </c>
      <c r="AS311" s="1">
        <v>2</v>
      </c>
      <c r="AU311" s="1">
        <v>3</v>
      </c>
      <c r="AW311" s="1">
        <v>10</v>
      </c>
      <c r="AX311" s="1" t="s">
        <v>2488</v>
      </c>
      <c r="AY311" s="1" t="s">
        <v>68</v>
      </c>
      <c r="BA311" s="1">
        <v>9</v>
      </c>
      <c r="BB311" s="1" t="s">
        <v>2489</v>
      </c>
      <c r="BC311" s="1" t="s">
        <v>2490</v>
      </c>
      <c r="BD311" s="1" t="s">
        <v>2491</v>
      </c>
      <c r="BE311" s="1">
        <v>0</v>
      </c>
    </row>
    <row r="312" spans="1:57" ht="23" customHeight="1">
      <c r="A312" s="1">
        <v>544</v>
      </c>
      <c r="B312" s="1">
        <v>544</v>
      </c>
      <c r="C312" s="1">
        <v>544</v>
      </c>
      <c r="E312" s="4" t="s">
        <v>1</v>
      </c>
      <c r="G312" s="4" t="s">
        <v>3</v>
      </c>
      <c r="H312" s="4" t="s">
        <v>4</v>
      </c>
      <c r="J312" s="14">
        <v>32088</v>
      </c>
      <c r="K312" s="14"/>
      <c r="L312" s="14"/>
      <c r="M312" s="1">
        <v>7</v>
      </c>
      <c r="N312" s="1">
        <v>45</v>
      </c>
      <c r="O312" s="1">
        <v>7</v>
      </c>
      <c r="P312" s="1">
        <v>6</v>
      </c>
      <c r="Q312" s="1" t="s">
        <v>71</v>
      </c>
      <c r="R312" s="1">
        <v>0</v>
      </c>
      <c r="S312" s="1" t="s">
        <v>91</v>
      </c>
      <c r="U312" s="1" t="s">
        <v>3390</v>
      </c>
      <c r="W312" s="1">
        <v>1</v>
      </c>
      <c r="X312" s="1" t="s">
        <v>202</v>
      </c>
      <c r="Z312" s="1" t="s">
        <v>50</v>
      </c>
      <c r="AC312" s="1" t="s">
        <v>2492</v>
      </c>
      <c r="AD312" s="1">
        <v>8</v>
      </c>
      <c r="AE312" s="1" t="s">
        <v>2493</v>
      </c>
      <c r="AF312" s="1" t="s">
        <v>77</v>
      </c>
      <c r="AJ312" s="1" t="s">
        <v>28</v>
      </c>
      <c r="AQ312" s="1" t="s">
        <v>66</v>
      </c>
      <c r="AS312" s="1">
        <v>3</v>
      </c>
      <c r="AU312" s="1">
        <v>2</v>
      </c>
      <c r="AW312" s="1">
        <v>40</v>
      </c>
      <c r="AX312" s="1" t="s">
        <v>2494</v>
      </c>
      <c r="AY312" s="1" t="s">
        <v>68</v>
      </c>
      <c r="BA312" s="1">
        <v>10</v>
      </c>
      <c r="BB312" s="2" t="s">
        <v>2495</v>
      </c>
      <c r="BE312" s="1">
        <v>0</v>
      </c>
    </row>
    <row r="313" spans="1:57" ht="23" customHeight="1">
      <c r="A313" s="1">
        <v>550</v>
      </c>
      <c r="B313" s="1">
        <v>550</v>
      </c>
      <c r="C313" s="1">
        <v>550</v>
      </c>
      <c r="E313" s="4" t="s">
        <v>1</v>
      </c>
      <c r="G313" s="4" t="s">
        <v>3</v>
      </c>
      <c r="J313" s="14">
        <v>30539</v>
      </c>
      <c r="K313" s="14"/>
      <c r="L313" s="14"/>
      <c r="M313" s="1">
        <v>7</v>
      </c>
      <c r="N313" s="1">
        <v>30</v>
      </c>
      <c r="O313" s="1">
        <v>8</v>
      </c>
      <c r="P313" s="1">
        <v>4</v>
      </c>
      <c r="Q313" s="1" t="s">
        <v>292</v>
      </c>
      <c r="R313" s="1">
        <v>0</v>
      </c>
      <c r="S313" s="1" t="s">
        <v>62</v>
      </c>
      <c r="U313" s="1" t="s">
        <v>3389</v>
      </c>
      <c r="W313" s="1">
        <v>1</v>
      </c>
      <c r="X313" s="1" t="s">
        <v>202</v>
      </c>
      <c r="Z313" s="1" t="s">
        <v>74</v>
      </c>
      <c r="AB313" s="1" t="s">
        <v>85</v>
      </c>
      <c r="AD313" s="1">
        <v>7</v>
      </c>
      <c r="AE313" s="1" t="s">
        <v>188</v>
      </c>
      <c r="AF313" s="1" t="s">
        <v>77</v>
      </c>
      <c r="AJ313" s="1" t="s">
        <v>28</v>
      </c>
      <c r="AL313" s="1" t="s">
        <v>30</v>
      </c>
      <c r="AQ313" s="1" t="s">
        <v>54</v>
      </c>
      <c r="AS313" s="1">
        <v>3</v>
      </c>
      <c r="AU313" s="1">
        <v>2</v>
      </c>
      <c r="AW313" s="1">
        <v>8</v>
      </c>
      <c r="AX313" s="1" t="s">
        <v>2519</v>
      </c>
      <c r="AZ313" s="1" t="s">
        <v>2520</v>
      </c>
      <c r="BA313" s="1">
        <v>9</v>
      </c>
      <c r="BB313" s="2" t="s">
        <v>2521</v>
      </c>
      <c r="BC313" s="1" t="s">
        <v>2522</v>
      </c>
      <c r="BE313" s="1">
        <v>0</v>
      </c>
    </row>
    <row r="314" spans="1:57" ht="23" customHeight="1">
      <c r="A314" s="1">
        <v>553</v>
      </c>
      <c r="B314" s="1">
        <v>553</v>
      </c>
      <c r="C314" s="1">
        <v>553</v>
      </c>
      <c r="E314" s="4" t="s">
        <v>1</v>
      </c>
      <c r="G314" s="4" t="s">
        <v>3</v>
      </c>
      <c r="H314" s="4" t="s">
        <v>4</v>
      </c>
      <c r="J314" s="14">
        <v>30258</v>
      </c>
      <c r="K314" s="14"/>
      <c r="L314" s="14"/>
      <c r="M314" s="1">
        <v>6</v>
      </c>
      <c r="N314" s="1">
        <v>70</v>
      </c>
      <c r="O314" s="1">
        <v>10</v>
      </c>
      <c r="P314" s="1">
        <v>12</v>
      </c>
      <c r="Q314" s="1" t="s">
        <v>112</v>
      </c>
      <c r="R314" s="1">
        <v>0</v>
      </c>
      <c r="S314" s="1" t="s">
        <v>91</v>
      </c>
      <c r="U314" s="1" t="s">
        <v>3391</v>
      </c>
      <c r="W314" s="1">
        <v>1</v>
      </c>
      <c r="X314" s="1" t="s">
        <v>202</v>
      </c>
      <c r="Z314" s="1" t="s">
        <v>74</v>
      </c>
      <c r="AB314" s="1" t="s">
        <v>85</v>
      </c>
      <c r="AD314" s="1">
        <v>10</v>
      </c>
      <c r="AE314" s="1" t="s">
        <v>2532</v>
      </c>
      <c r="AF314" s="1" t="s">
        <v>53</v>
      </c>
      <c r="AJ314" s="1" t="s">
        <v>28</v>
      </c>
      <c r="AP314" s="1" t="s">
        <v>1056</v>
      </c>
      <c r="AQ314" s="1" t="s">
        <v>66</v>
      </c>
      <c r="AS314" s="1">
        <v>6</v>
      </c>
      <c r="AU314" s="1">
        <v>4</v>
      </c>
      <c r="AW314" s="1">
        <v>20</v>
      </c>
      <c r="AX314" s="1" t="s">
        <v>2533</v>
      </c>
      <c r="AZ314" s="1" t="s">
        <v>2534</v>
      </c>
      <c r="BA314" s="1">
        <v>10</v>
      </c>
      <c r="BB314" s="1" t="s">
        <v>2535</v>
      </c>
      <c r="BC314" s="1" t="s">
        <v>2536</v>
      </c>
      <c r="BD314" s="1" t="s">
        <v>2537</v>
      </c>
      <c r="BE314" s="1">
        <v>1</v>
      </c>
    </row>
    <row r="315" spans="1:57" ht="23" customHeight="1">
      <c r="A315" s="1">
        <v>556</v>
      </c>
      <c r="B315" s="1">
        <v>556</v>
      </c>
      <c r="C315" s="1">
        <v>556</v>
      </c>
      <c r="D315" s="4" t="s">
        <v>0</v>
      </c>
      <c r="F315" s="4" t="s">
        <v>2</v>
      </c>
      <c r="H315" s="4" t="s">
        <v>4</v>
      </c>
      <c r="J315" s="14">
        <v>29547</v>
      </c>
      <c r="K315" s="14"/>
      <c r="L315" s="14"/>
      <c r="M315" s="1">
        <v>6</v>
      </c>
      <c r="N315" s="1">
        <v>30</v>
      </c>
      <c r="O315" s="1">
        <v>10</v>
      </c>
      <c r="P315" s="1">
        <v>10</v>
      </c>
      <c r="Q315" s="1" t="s">
        <v>95</v>
      </c>
      <c r="R315" s="1">
        <v>0</v>
      </c>
      <c r="S315" s="1" t="s">
        <v>72</v>
      </c>
      <c r="U315" s="1" t="s">
        <v>3391</v>
      </c>
      <c r="W315" s="1">
        <v>1</v>
      </c>
      <c r="X315" s="1" t="s">
        <v>126</v>
      </c>
      <c r="Z315" s="1" t="s">
        <v>133</v>
      </c>
      <c r="AB315" s="1" t="s">
        <v>145</v>
      </c>
      <c r="AD315" s="1">
        <v>12</v>
      </c>
      <c r="AE315" s="1" t="s">
        <v>2547</v>
      </c>
      <c r="AF315" s="1" t="s">
        <v>65</v>
      </c>
      <c r="AJ315" s="1" t="s">
        <v>28</v>
      </c>
      <c r="AQ315" s="1" t="s">
        <v>66</v>
      </c>
      <c r="AS315" s="1">
        <v>6</v>
      </c>
      <c r="AU315" s="1">
        <v>6</v>
      </c>
      <c r="AW315" s="1">
        <v>3</v>
      </c>
      <c r="AX315" s="1" t="s">
        <v>2548</v>
      </c>
      <c r="AY315" s="1" t="s">
        <v>68</v>
      </c>
      <c r="BA315" s="1">
        <v>10</v>
      </c>
      <c r="BB315" s="1" t="s">
        <v>2549</v>
      </c>
      <c r="BC315" s="1" t="s">
        <v>417</v>
      </c>
      <c r="BD315" s="1" t="s">
        <v>2550</v>
      </c>
      <c r="BE315" s="1">
        <v>1</v>
      </c>
    </row>
    <row r="316" spans="1:57" ht="23" customHeight="1">
      <c r="A316" s="1">
        <v>557</v>
      </c>
      <c r="B316" s="1">
        <v>557</v>
      </c>
      <c r="C316" s="1">
        <v>557</v>
      </c>
      <c r="D316" s="4" t="s">
        <v>0</v>
      </c>
      <c r="G316" s="4" t="s">
        <v>3</v>
      </c>
      <c r="H316" s="4" t="s">
        <v>4</v>
      </c>
      <c r="J316" s="14">
        <v>30965</v>
      </c>
      <c r="K316" s="14"/>
      <c r="L316" s="14"/>
      <c r="M316" s="1">
        <v>8</v>
      </c>
      <c r="N316" s="1">
        <v>0</v>
      </c>
      <c r="O316" s="1">
        <v>14</v>
      </c>
      <c r="P316" s="1">
        <v>20</v>
      </c>
      <c r="Q316" s="1" t="s">
        <v>47</v>
      </c>
      <c r="R316" s="1">
        <v>1</v>
      </c>
      <c r="W316" s="1">
        <v>0</v>
      </c>
      <c r="AF316" s="1" t="s">
        <v>150</v>
      </c>
      <c r="AJ316" s="1" t="s">
        <v>28</v>
      </c>
      <c r="AQ316" s="1" t="s">
        <v>66</v>
      </c>
      <c r="AS316" s="1">
        <v>6</v>
      </c>
      <c r="AV316" s="1">
        <v>10</v>
      </c>
      <c r="AW316" s="1">
        <v>12</v>
      </c>
      <c r="AX316" s="1" t="s">
        <v>2551</v>
      </c>
      <c r="AY316" s="1" t="s">
        <v>58</v>
      </c>
      <c r="BA316" s="1">
        <v>9</v>
      </c>
      <c r="BB316" s="1" t="s">
        <v>2552</v>
      </c>
      <c r="BC316" s="1" t="s">
        <v>2553</v>
      </c>
      <c r="BD316" s="1" t="s">
        <v>2554</v>
      </c>
      <c r="BE316" s="1">
        <v>1</v>
      </c>
    </row>
    <row r="317" spans="1:57" ht="23" customHeight="1">
      <c r="A317" s="1">
        <v>558</v>
      </c>
      <c r="B317" s="1">
        <v>558</v>
      </c>
      <c r="C317" s="1">
        <v>558</v>
      </c>
      <c r="E317" s="4" t="s">
        <v>1</v>
      </c>
      <c r="J317" s="14">
        <v>29954</v>
      </c>
      <c r="K317" s="14"/>
      <c r="L317" s="14"/>
      <c r="M317" s="1">
        <v>8</v>
      </c>
      <c r="N317" s="1">
        <v>8</v>
      </c>
      <c r="O317" s="1">
        <v>1</v>
      </c>
      <c r="P317" s="1">
        <v>5</v>
      </c>
      <c r="Q317" s="1" t="s">
        <v>112</v>
      </c>
      <c r="R317" s="1">
        <v>1</v>
      </c>
      <c r="W317" s="1">
        <v>1</v>
      </c>
      <c r="X317" s="1" t="s">
        <v>28</v>
      </c>
      <c r="Z317" s="1" t="s">
        <v>102</v>
      </c>
      <c r="AB317" s="1" t="s">
        <v>85</v>
      </c>
      <c r="AD317" s="1">
        <v>15</v>
      </c>
      <c r="AE317" s="1" t="s">
        <v>2555</v>
      </c>
      <c r="AF317" s="1" t="s">
        <v>65</v>
      </c>
      <c r="AJ317" s="1" t="s">
        <v>28</v>
      </c>
      <c r="AQ317" s="1" t="s">
        <v>66</v>
      </c>
      <c r="AS317" s="1">
        <v>6</v>
      </c>
      <c r="AU317" s="1">
        <v>3</v>
      </c>
      <c r="AW317" s="1">
        <v>40</v>
      </c>
      <c r="AX317" s="1" t="s">
        <v>2556</v>
      </c>
      <c r="AY317" s="1" t="s">
        <v>68</v>
      </c>
      <c r="BA317" s="1">
        <v>10</v>
      </c>
      <c r="BB317" s="1" t="s">
        <v>2557</v>
      </c>
      <c r="BC317" s="1" t="s">
        <v>2558</v>
      </c>
      <c r="BD317" s="1" t="s">
        <v>307</v>
      </c>
      <c r="BE317" s="1">
        <v>1</v>
      </c>
    </row>
    <row r="318" spans="1:57" ht="23" customHeight="1">
      <c r="A318" s="1">
        <v>559</v>
      </c>
      <c r="B318" s="1">
        <v>559</v>
      </c>
      <c r="C318" s="1">
        <v>559</v>
      </c>
      <c r="D318" s="4" t="s">
        <v>0</v>
      </c>
      <c r="E318" s="4" t="s">
        <v>1</v>
      </c>
      <c r="H318" s="4" t="s">
        <v>4</v>
      </c>
      <c r="J318" s="14">
        <v>34041</v>
      </c>
      <c r="K318" s="14"/>
      <c r="L318" s="14"/>
      <c r="M318" s="1">
        <v>7</v>
      </c>
      <c r="N318" s="1">
        <v>20</v>
      </c>
      <c r="O318" s="1">
        <v>14</v>
      </c>
      <c r="P318" s="1">
        <v>10</v>
      </c>
      <c r="Q318" s="1" t="s">
        <v>47</v>
      </c>
      <c r="R318" s="1">
        <v>1</v>
      </c>
      <c r="W318" s="1">
        <v>1</v>
      </c>
      <c r="X318" s="1" t="s">
        <v>202</v>
      </c>
      <c r="Z318" s="1" t="s">
        <v>74</v>
      </c>
      <c r="AB318" s="1" t="s">
        <v>261</v>
      </c>
      <c r="AD318" s="1">
        <v>2</v>
      </c>
      <c r="AE318" s="1" t="s">
        <v>2559</v>
      </c>
      <c r="AF318" s="1" t="s">
        <v>53</v>
      </c>
      <c r="AJ318" s="1" t="s">
        <v>28</v>
      </c>
      <c r="AQ318" s="1" t="s">
        <v>66</v>
      </c>
      <c r="AT318" s="1">
        <v>30</v>
      </c>
      <c r="AV318" s="1">
        <v>10</v>
      </c>
      <c r="AW318" s="1">
        <v>20</v>
      </c>
      <c r="AX318" s="1" t="s">
        <v>2560</v>
      </c>
      <c r="AY318" s="1" t="s">
        <v>68</v>
      </c>
      <c r="BA318" s="1">
        <v>5</v>
      </c>
      <c r="BB318" s="2" t="s">
        <v>2561</v>
      </c>
      <c r="BC318" s="1" t="s">
        <v>164</v>
      </c>
      <c r="BD318" s="1" t="s">
        <v>2562</v>
      </c>
      <c r="BE318" s="1">
        <v>1</v>
      </c>
    </row>
    <row r="319" spans="1:57" ht="23" customHeight="1">
      <c r="A319" s="1">
        <v>560</v>
      </c>
      <c r="B319" s="1">
        <v>560</v>
      </c>
      <c r="C319" s="1">
        <v>560</v>
      </c>
      <c r="D319" s="4" t="s">
        <v>0</v>
      </c>
      <c r="J319" s="14">
        <v>34098</v>
      </c>
      <c r="K319" s="14"/>
      <c r="L319" s="14"/>
      <c r="M319" s="1">
        <v>8</v>
      </c>
      <c r="N319" s="1">
        <v>60</v>
      </c>
      <c r="O319" s="1">
        <v>12</v>
      </c>
      <c r="P319" s="1">
        <v>3</v>
      </c>
      <c r="Q319" s="1" t="s">
        <v>292</v>
      </c>
      <c r="R319" s="1">
        <v>1</v>
      </c>
      <c r="W319" s="1">
        <v>1</v>
      </c>
      <c r="X319" s="1" t="s">
        <v>132</v>
      </c>
      <c r="Z319" s="1" t="s">
        <v>74</v>
      </c>
      <c r="AB319" s="1" t="s">
        <v>220</v>
      </c>
      <c r="AD319" s="1">
        <v>1</v>
      </c>
      <c r="AE319" s="1" t="s">
        <v>2563</v>
      </c>
      <c r="AF319" s="1" t="s">
        <v>53</v>
      </c>
      <c r="AJ319" s="1" t="s">
        <v>28</v>
      </c>
      <c r="AQ319" s="1" t="s">
        <v>54</v>
      </c>
      <c r="AS319" s="1">
        <v>6</v>
      </c>
      <c r="AU319" s="1">
        <v>6</v>
      </c>
      <c r="AW319" s="1">
        <v>15</v>
      </c>
      <c r="AX319" s="2" t="s">
        <v>2564</v>
      </c>
      <c r="AY319" s="1" t="s">
        <v>68</v>
      </c>
      <c r="BA319" s="1">
        <v>10</v>
      </c>
      <c r="BB319" s="1" t="s">
        <v>2565</v>
      </c>
      <c r="BC319" s="1" t="s">
        <v>2566</v>
      </c>
      <c r="BD319" s="1" t="s">
        <v>2567</v>
      </c>
      <c r="BE319" s="1">
        <v>0</v>
      </c>
    </row>
    <row r="320" spans="1:57" ht="23" customHeight="1">
      <c r="A320" s="1">
        <v>561</v>
      </c>
      <c r="B320" s="1">
        <v>561</v>
      </c>
      <c r="C320" s="1">
        <v>561</v>
      </c>
      <c r="H320" s="4" t="s">
        <v>4</v>
      </c>
      <c r="J320" s="14">
        <v>33946</v>
      </c>
      <c r="K320" s="14"/>
      <c r="L320" s="14"/>
      <c r="M320" s="1">
        <v>8</v>
      </c>
      <c r="N320" s="1">
        <v>20</v>
      </c>
      <c r="O320" s="1">
        <v>8</v>
      </c>
      <c r="P320" s="1">
        <v>24</v>
      </c>
      <c r="Q320" s="1" t="s">
        <v>124</v>
      </c>
      <c r="R320" s="1">
        <v>0</v>
      </c>
      <c r="S320" s="1" t="s">
        <v>62</v>
      </c>
      <c r="U320" s="1" t="s">
        <v>3388</v>
      </c>
      <c r="W320" s="1">
        <v>0</v>
      </c>
      <c r="AF320" s="1" t="s">
        <v>77</v>
      </c>
      <c r="AJ320" s="1" t="s">
        <v>28</v>
      </c>
      <c r="AQ320" s="1" t="s">
        <v>66</v>
      </c>
      <c r="AS320" s="1">
        <v>4</v>
      </c>
      <c r="AU320" s="1">
        <v>4</v>
      </c>
      <c r="AW320" s="1">
        <v>120</v>
      </c>
      <c r="AX320" s="1" t="s">
        <v>2568</v>
      </c>
      <c r="AY320" s="1" t="s">
        <v>68</v>
      </c>
      <c r="BA320" s="1">
        <v>5</v>
      </c>
      <c r="BB320" s="1" t="s">
        <v>2569</v>
      </c>
      <c r="BC320" s="1" t="s">
        <v>2570</v>
      </c>
      <c r="BE320" s="1">
        <v>0</v>
      </c>
    </row>
    <row r="321" spans="1:57" ht="23" customHeight="1">
      <c r="A321" s="1">
        <v>563</v>
      </c>
      <c r="B321" s="1">
        <v>563</v>
      </c>
      <c r="C321" s="1">
        <v>563</v>
      </c>
      <c r="D321" s="4" t="s">
        <v>0</v>
      </c>
      <c r="E321" s="4" t="s">
        <v>1</v>
      </c>
      <c r="J321" s="14">
        <v>42950</v>
      </c>
      <c r="K321" s="14"/>
      <c r="L321" s="14"/>
      <c r="M321" s="1">
        <v>7</v>
      </c>
      <c r="N321" s="1">
        <v>90</v>
      </c>
      <c r="O321" s="1">
        <v>11</v>
      </c>
      <c r="P321" s="1">
        <v>12</v>
      </c>
      <c r="Q321" s="1" t="s">
        <v>324</v>
      </c>
      <c r="R321" s="1">
        <v>0</v>
      </c>
      <c r="S321" s="1" t="s">
        <v>72</v>
      </c>
      <c r="U321" s="1" t="s">
        <v>3390</v>
      </c>
      <c r="W321" s="1">
        <v>1</v>
      </c>
      <c r="X321" s="1" t="s">
        <v>137</v>
      </c>
      <c r="Z321" s="1" t="s">
        <v>74</v>
      </c>
      <c r="AC321" s="1" t="s">
        <v>2575</v>
      </c>
      <c r="AD321" s="1">
        <v>3</v>
      </c>
      <c r="AE321" s="1" t="s">
        <v>2576</v>
      </c>
      <c r="AF321" s="1" t="s">
        <v>65</v>
      </c>
      <c r="AJ321" s="1" t="s">
        <v>28</v>
      </c>
      <c r="AQ321" s="1" t="s">
        <v>66</v>
      </c>
      <c r="AT321" s="1">
        <v>16</v>
      </c>
      <c r="AU321" s="1">
        <v>6</v>
      </c>
      <c r="AW321" s="1">
        <v>50</v>
      </c>
      <c r="AX321" s="1" t="s">
        <v>2577</v>
      </c>
      <c r="AY321" s="1" t="s">
        <v>68</v>
      </c>
      <c r="BA321" s="1">
        <v>7</v>
      </c>
      <c r="BB321" s="1" t="s">
        <v>2578</v>
      </c>
      <c r="BC321" s="1" t="s">
        <v>2579</v>
      </c>
      <c r="BE321" s="1">
        <v>1</v>
      </c>
    </row>
    <row r="322" spans="1:57" ht="23" customHeight="1">
      <c r="A322" s="1">
        <v>564</v>
      </c>
      <c r="B322" s="1">
        <v>564</v>
      </c>
      <c r="C322" s="1">
        <v>564</v>
      </c>
      <c r="D322" s="4" t="s">
        <v>0</v>
      </c>
      <c r="H322" s="4" t="s">
        <v>4</v>
      </c>
      <c r="J322" s="14">
        <v>28831</v>
      </c>
      <c r="K322" s="14"/>
      <c r="L322" s="14"/>
      <c r="M322" s="1">
        <v>7</v>
      </c>
      <c r="N322" s="1">
        <v>0</v>
      </c>
      <c r="O322" s="1">
        <v>10</v>
      </c>
      <c r="P322" s="1">
        <v>5</v>
      </c>
      <c r="Q322" s="1" t="s">
        <v>61</v>
      </c>
      <c r="R322" s="1">
        <v>0</v>
      </c>
      <c r="S322" s="1" t="s">
        <v>62</v>
      </c>
      <c r="U322" s="1" t="s">
        <v>3390</v>
      </c>
      <c r="W322" s="1">
        <v>0</v>
      </c>
      <c r="AF322" s="1" t="s">
        <v>352</v>
      </c>
      <c r="AJ322" s="1" t="s">
        <v>28</v>
      </c>
      <c r="AQ322" s="1" t="s">
        <v>54</v>
      </c>
      <c r="AS322" s="1">
        <v>6</v>
      </c>
      <c r="AU322" s="1">
        <v>6</v>
      </c>
      <c r="AW322" s="1">
        <v>7</v>
      </c>
      <c r="AX322" s="1" t="s">
        <v>2580</v>
      </c>
      <c r="AY322" s="1" t="s">
        <v>68</v>
      </c>
      <c r="BA322" s="1">
        <v>10</v>
      </c>
      <c r="BB322" s="1" t="s">
        <v>2581</v>
      </c>
      <c r="BC322" s="1" t="s">
        <v>2582</v>
      </c>
      <c r="BE322" s="1">
        <v>1</v>
      </c>
    </row>
    <row r="323" spans="1:57" ht="23" customHeight="1">
      <c r="A323" s="1">
        <v>567</v>
      </c>
      <c r="B323" s="1">
        <v>567</v>
      </c>
      <c r="C323" s="1">
        <v>567</v>
      </c>
      <c r="D323" s="4" t="s">
        <v>0</v>
      </c>
      <c r="J323" s="14">
        <v>28195</v>
      </c>
      <c r="K323" s="14"/>
      <c r="L323" s="14"/>
      <c r="M323" s="1">
        <v>7</v>
      </c>
      <c r="N323" s="1">
        <v>40</v>
      </c>
      <c r="O323" s="1">
        <v>10</v>
      </c>
      <c r="P323" s="1">
        <v>1</v>
      </c>
      <c r="Q323" s="1" t="s">
        <v>292</v>
      </c>
      <c r="R323" s="1">
        <v>0</v>
      </c>
      <c r="S323" s="1" t="s">
        <v>72</v>
      </c>
      <c r="U323" s="1" t="s">
        <v>3391</v>
      </c>
      <c r="W323" s="1">
        <v>1</v>
      </c>
      <c r="X323" s="1" t="s">
        <v>83</v>
      </c>
      <c r="Z323" s="1" t="s">
        <v>74</v>
      </c>
      <c r="AB323" s="1" t="s">
        <v>561</v>
      </c>
      <c r="AD323" s="1">
        <v>1</v>
      </c>
      <c r="AE323" s="1" t="s">
        <v>2592</v>
      </c>
      <c r="AF323" s="1" t="s">
        <v>77</v>
      </c>
      <c r="AJ323" s="1" t="s">
        <v>28</v>
      </c>
      <c r="AQ323" s="1" t="s">
        <v>66</v>
      </c>
      <c r="AT323" s="1">
        <v>20</v>
      </c>
      <c r="AV323" s="1">
        <v>20</v>
      </c>
      <c r="AW323" s="1">
        <v>20</v>
      </c>
      <c r="AX323" s="1" t="s">
        <v>2593</v>
      </c>
      <c r="AY323" s="1" t="s">
        <v>58</v>
      </c>
      <c r="BA323" s="1">
        <v>8</v>
      </c>
      <c r="BB323" s="1" t="s">
        <v>2594</v>
      </c>
      <c r="BE323" s="1">
        <v>1</v>
      </c>
    </row>
    <row r="324" spans="1:57" ht="23" customHeight="1">
      <c r="A324" s="1">
        <v>569</v>
      </c>
      <c r="B324" s="1">
        <v>569</v>
      </c>
      <c r="C324" s="1">
        <v>569</v>
      </c>
      <c r="D324" s="4" t="s">
        <v>0</v>
      </c>
      <c r="H324" s="4" t="s">
        <v>4</v>
      </c>
      <c r="J324" s="14">
        <v>29683</v>
      </c>
      <c r="K324" s="14"/>
      <c r="L324" s="14"/>
      <c r="M324" s="1">
        <v>6</v>
      </c>
      <c r="N324" s="1">
        <v>180</v>
      </c>
      <c r="O324" s="1">
        <v>12</v>
      </c>
      <c r="P324" s="1">
        <v>14</v>
      </c>
      <c r="Q324" s="1" t="s">
        <v>61</v>
      </c>
      <c r="R324" s="1">
        <v>1</v>
      </c>
      <c r="W324" s="1">
        <v>1</v>
      </c>
      <c r="X324" s="1" t="s">
        <v>202</v>
      </c>
      <c r="Z324" s="1" t="s">
        <v>50</v>
      </c>
      <c r="AC324" s="1" t="s">
        <v>722</v>
      </c>
      <c r="AD324" s="1">
        <v>12</v>
      </c>
      <c r="AE324" s="1" t="s">
        <v>2603</v>
      </c>
      <c r="AF324" s="1" t="s">
        <v>77</v>
      </c>
      <c r="AJ324" s="1" t="s">
        <v>28</v>
      </c>
      <c r="AQ324" s="1" t="s">
        <v>66</v>
      </c>
      <c r="AS324" s="1">
        <v>6</v>
      </c>
      <c r="AV324" s="1">
        <v>12</v>
      </c>
      <c r="AW324" s="1">
        <v>24</v>
      </c>
      <c r="AX324" s="1" t="s">
        <v>2604</v>
      </c>
      <c r="AY324" s="1" t="s">
        <v>68</v>
      </c>
      <c r="BA324" s="1">
        <v>7</v>
      </c>
      <c r="BB324" s="1" t="s">
        <v>2605</v>
      </c>
      <c r="BC324" s="1" t="s">
        <v>2606</v>
      </c>
      <c r="BE324" s="1">
        <v>0</v>
      </c>
    </row>
    <row r="325" spans="1:57" ht="23" customHeight="1">
      <c r="A325" s="1">
        <v>572</v>
      </c>
      <c r="B325" s="1">
        <v>572</v>
      </c>
      <c r="C325" s="1">
        <v>572</v>
      </c>
      <c r="D325" s="4" t="s">
        <v>0</v>
      </c>
      <c r="J325" s="14">
        <v>43004</v>
      </c>
      <c r="K325" s="14"/>
      <c r="L325" s="14"/>
      <c r="M325" s="1">
        <v>6</v>
      </c>
      <c r="N325" s="1">
        <v>20</v>
      </c>
      <c r="O325" s="1">
        <v>6</v>
      </c>
      <c r="P325" s="1">
        <v>4</v>
      </c>
      <c r="Q325" s="1" t="s">
        <v>82</v>
      </c>
      <c r="R325" s="1">
        <v>0</v>
      </c>
      <c r="S325" s="1" t="s">
        <v>125</v>
      </c>
      <c r="U325" s="1" t="s">
        <v>3390</v>
      </c>
      <c r="W325" s="1">
        <v>1</v>
      </c>
      <c r="Y325" s="1" t="s">
        <v>903</v>
      </c>
      <c r="Z325" s="1" t="s">
        <v>74</v>
      </c>
      <c r="AB325" s="1" t="s">
        <v>636</v>
      </c>
      <c r="AD325" s="1">
        <v>6</v>
      </c>
      <c r="AE325" s="1" t="s">
        <v>2613</v>
      </c>
      <c r="AF325" s="1" t="s">
        <v>77</v>
      </c>
      <c r="AJ325" s="1" t="s">
        <v>28</v>
      </c>
      <c r="AQ325" s="1" t="s">
        <v>66</v>
      </c>
      <c r="AS325" s="1">
        <v>5</v>
      </c>
      <c r="AU325" s="1">
        <v>1</v>
      </c>
      <c r="AW325" s="1">
        <v>489</v>
      </c>
      <c r="AX325" s="1" t="s">
        <v>2614</v>
      </c>
      <c r="AY325" s="1" t="s">
        <v>68</v>
      </c>
      <c r="BA325" s="1">
        <v>8</v>
      </c>
      <c r="BB325" s="1" t="s">
        <v>2615</v>
      </c>
      <c r="BC325" s="1" t="s">
        <v>2616</v>
      </c>
      <c r="BD325" s="1" t="s">
        <v>2617</v>
      </c>
      <c r="BE325" s="1">
        <v>0</v>
      </c>
    </row>
    <row r="326" spans="1:57" ht="23" customHeight="1">
      <c r="A326" s="1">
        <v>578</v>
      </c>
      <c r="B326" s="1">
        <v>578</v>
      </c>
      <c r="C326" s="1">
        <v>578</v>
      </c>
      <c r="D326" s="4" t="s">
        <v>0</v>
      </c>
      <c r="J326" s="14">
        <v>29840</v>
      </c>
      <c r="K326" s="14"/>
      <c r="L326" s="14"/>
      <c r="M326" s="1">
        <v>7</v>
      </c>
      <c r="N326" s="1">
        <v>60</v>
      </c>
      <c r="O326" s="1">
        <v>8</v>
      </c>
      <c r="P326" s="1">
        <v>12</v>
      </c>
      <c r="Q326" s="1" t="s">
        <v>292</v>
      </c>
      <c r="R326" s="1">
        <v>0</v>
      </c>
      <c r="S326" s="1" t="s">
        <v>91</v>
      </c>
      <c r="U326" s="1" t="s">
        <v>3388</v>
      </c>
      <c r="W326" s="1">
        <v>0</v>
      </c>
      <c r="AF326" s="1" t="s">
        <v>53</v>
      </c>
      <c r="AJ326" s="1" t="s">
        <v>28</v>
      </c>
      <c r="AQ326" s="1" t="s">
        <v>66</v>
      </c>
      <c r="AS326" s="1">
        <v>6</v>
      </c>
      <c r="AU326" s="1">
        <v>6</v>
      </c>
      <c r="AW326" s="1">
        <v>18</v>
      </c>
      <c r="AX326" s="1" t="s">
        <v>2637</v>
      </c>
      <c r="AY326" s="1" t="s">
        <v>68</v>
      </c>
      <c r="BA326" s="1">
        <v>9</v>
      </c>
      <c r="BB326" s="1" t="s">
        <v>1110</v>
      </c>
      <c r="BC326" s="1" t="s">
        <v>2638</v>
      </c>
      <c r="BD326" s="1" t="s">
        <v>130</v>
      </c>
      <c r="BE326" s="1">
        <v>0</v>
      </c>
    </row>
    <row r="327" spans="1:57" ht="23" customHeight="1">
      <c r="A327" s="1">
        <v>585</v>
      </c>
      <c r="B327" s="1">
        <v>585</v>
      </c>
      <c r="C327" s="1">
        <v>585</v>
      </c>
      <c r="D327" s="4" t="s">
        <v>0</v>
      </c>
      <c r="J327" s="14">
        <v>33254</v>
      </c>
      <c r="K327" s="14"/>
      <c r="L327" s="14"/>
      <c r="M327" s="1">
        <v>8</v>
      </c>
      <c r="N327" s="1">
        <v>15</v>
      </c>
      <c r="O327" s="1">
        <v>10</v>
      </c>
      <c r="P327" s="1">
        <v>12</v>
      </c>
      <c r="Q327" s="1" t="s">
        <v>292</v>
      </c>
      <c r="R327" s="1">
        <v>1</v>
      </c>
      <c r="W327" s="1">
        <v>1</v>
      </c>
      <c r="X327" s="1" t="s">
        <v>27</v>
      </c>
      <c r="Z327" s="1" t="s">
        <v>339</v>
      </c>
      <c r="AB327" s="1" t="s">
        <v>209</v>
      </c>
      <c r="AD327" s="1">
        <v>1</v>
      </c>
      <c r="AE327" s="1" t="s">
        <v>2664</v>
      </c>
      <c r="AF327" s="1" t="s">
        <v>77</v>
      </c>
      <c r="AJ327" s="1" t="s">
        <v>28</v>
      </c>
      <c r="AQ327" s="1" t="s">
        <v>78</v>
      </c>
      <c r="AS327" s="1">
        <v>6</v>
      </c>
      <c r="AU327" s="1">
        <v>6</v>
      </c>
      <c r="AW327" s="1">
        <v>6</v>
      </c>
      <c r="AX327" s="1" t="s">
        <v>2665</v>
      </c>
      <c r="AY327" s="1" t="s">
        <v>68</v>
      </c>
      <c r="BA327" s="1">
        <v>10</v>
      </c>
      <c r="BB327" s="1" t="s">
        <v>2666</v>
      </c>
      <c r="BC327" s="1" t="s">
        <v>219</v>
      </c>
      <c r="BD327" s="1" t="s">
        <v>2667</v>
      </c>
      <c r="BE327" s="1">
        <v>1</v>
      </c>
    </row>
    <row r="328" spans="1:57" ht="23" customHeight="1">
      <c r="A328" s="1">
        <v>586</v>
      </c>
      <c r="B328" s="1">
        <v>586</v>
      </c>
      <c r="C328" s="1">
        <v>586</v>
      </c>
      <c r="D328" s="4" t="s">
        <v>0</v>
      </c>
      <c r="E328" s="4" t="s">
        <v>1</v>
      </c>
      <c r="G328" s="4" t="s">
        <v>3</v>
      </c>
      <c r="H328" s="4" t="s">
        <v>4</v>
      </c>
      <c r="M328" s="1">
        <v>8</v>
      </c>
      <c r="N328" s="1">
        <v>0</v>
      </c>
      <c r="O328" s="1">
        <v>10</v>
      </c>
      <c r="P328" s="1">
        <v>15</v>
      </c>
      <c r="Q328" s="1" t="s">
        <v>47</v>
      </c>
      <c r="R328" s="1">
        <v>0</v>
      </c>
      <c r="S328" s="1" t="s">
        <v>72</v>
      </c>
      <c r="V328" s="1" t="s">
        <v>2668</v>
      </c>
      <c r="W328" s="1">
        <v>1</v>
      </c>
      <c r="X328" s="1" t="s">
        <v>508</v>
      </c>
      <c r="Z328" s="1" t="s">
        <v>74</v>
      </c>
      <c r="AB328" s="1" t="s">
        <v>85</v>
      </c>
      <c r="AD328" s="1">
        <v>2</v>
      </c>
      <c r="AF328" s="1" t="s">
        <v>53</v>
      </c>
      <c r="AJ328" s="1" t="s">
        <v>28</v>
      </c>
      <c r="AQ328" s="1" t="s">
        <v>66</v>
      </c>
      <c r="AS328" s="1">
        <v>5</v>
      </c>
      <c r="AU328" s="1">
        <v>5</v>
      </c>
      <c r="AW328" s="1">
        <v>20</v>
      </c>
      <c r="AX328" s="1" t="s">
        <v>2669</v>
      </c>
      <c r="AY328" s="1" t="s">
        <v>68</v>
      </c>
      <c r="BA328" s="1">
        <v>10</v>
      </c>
      <c r="BB328" s="1" t="s">
        <v>2670</v>
      </c>
      <c r="BC328" s="1" t="s">
        <v>2671</v>
      </c>
      <c r="BE328" s="1">
        <v>0</v>
      </c>
    </row>
    <row r="329" spans="1:57" ht="23" customHeight="1">
      <c r="A329" s="1">
        <v>588</v>
      </c>
      <c r="B329" s="1">
        <v>588</v>
      </c>
      <c r="C329" s="1">
        <v>588</v>
      </c>
      <c r="D329" s="4" t="s">
        <v>0</v>
      </c>
      <c r="J329" s="14">
        <v>24696</v>
      </c>
      <c r="K329" s="14"/>
      <c r="L329" s="14"/>
      <c r="M329" s="1">
        <v>4</v>
      </c>
      <c r="N329" s="1">
        <v>60</v>
      </c>
      <c r="O329" s="1">
        <v>10</v>
      </c>
      <c r="P329" s="1">
        <v>15</v>
      </c>
      <c r="Q329" s="1" t="s">
        <v>112</v>
      </c>
      <c r="R329" s="1">
        <v>0</v>
      </c>
      <c r="S329" s="1" t="s">
        <v>91</v>
      </c>
      <c r="U329" s="1" t="s">
        <v>3389</v>
      </c>
      <c r="W329" s="1">
        <v>1</v>
      </c>
      <c r="X329" s="1" t="s">
        <v>202</v>
      </c>
      <c r="Z329" s="1" t="s">
        <v>50</v>
      </c>
      <c r="AB329" s="1" t="s">
        <v>299</v>
      </c>
      <c r="AD329" s="1">
        <v>27</v>
      </c>
      <c r="AE329" s="1" t="s">
        <v>2677</v>
      </c>
      <c r="AF329" s="1" t="s">
        <v>53</v>
      </c>
      <c r="AJ329" s="1" t="s">
        <v>28</v>
      </c>
      <c r="AQ329" s="1" t="s">
        <v>66</v>
      </c>
      <c r="AT329" s="1">
        <v>20</v>
      </c>
      <c r="AV329" s="1">
        <v>10</v>
      </c>
      <c r="AW329" s="1">
        <v>1000</v>
      </c>
      <c r="AX329" s="1" t="s">
        <v>2678</v>
      </c>
      <c r="AZ329" s="1" t="s">
        <v>2679</v>
      </c>
      <c r="BA329" s="1">
        <v>8</v>
      </c>
      <c r="BB329" s="1" t="s">
        <v>2680</v>
      </c>
      <c r="BC329" s="1" t="s">
        <v>2681</v>
      </c>
      <c r="BD329" s="1" t="s">
        <v>2682</v>
      </c>
      <c r="BE329" s="1">
        <v>1</v>
      </c>
    </row>
    <row r="330" spans="1:57" ht="23" customHeight="1">
      <c r="A330" s="1">
        <v>590</v>
      </c>
      <c r="B330" s="1">
        <v>590</v>
      </c>
      <c r="C330" s="1">
        <v>590</v>
      </c>
      <c r="E330" s="4" t="s">
        <v>1</v>
      </c>
      <c r="J330" s="14">
        <v>25775</v>
      </c>
      <c r="K330" s="14"/>
      <c r="L330" s="14"/>
      <c r="M330" s="1">
        <v>6</v>
      </c>
      <c r="N330" s="1">
        <v>21</v>
      </c>
      <c r="O330" s="1">
        <v>12</v>
      </c>
      <c r="P330" s="1">
        <v>20</v>
      </c>
      <c r="Q330" s="1" t="s">
        <v>90</v>
      </c>
      <c r="R330" s="1">
        <v>0</v>
      </c>
      <c r="S330" s="1" t="s">
        <v>48</v>
      </c>
      <c r="U330" s="1" t="s">
        <v>3390</v>
      </c>
      <c r="W330" s="1">
        <v>1</v>
      </c>
      <c r="X330" s="1" t="s">
        <v>83</v>
      </c>
      <c r="Z330" s="1" t="s">
        <v>74</v>
      </c>
      <c r="AB330" s="1" t="s">
        <v>636</v>
      </c>
      <c r="AD330" s="1">
        <v>15</v>
      </c>
      <c r="AE330" s="1" t="s">
        <v>2687</v>
      </c>
      <c r="AF330" s="1" t="s">
        <v>53</v>
      </c>
      <c r="AJ330" s="1" t="s">
        <v>28</v>
      </c>
      <c r="AQ330" s="1" t="s">
        <v>66</v>
      </c>
      <c r="AS330" s="1">
        <v>3</v>
      </c>
      <c r="AV330" s="1">
        <v>10</v>
      </c>
      <c r="AW330" s="1">
        <v>10</v>
      </c>
      <c r="AX330" s="1" t="s">
        <v>2688</v>
      </c>
      <c r="AY330" s="1" t="s">
        <v>68</v>
      </c>
      <c r="BA330" s="1">
        <v>9</v>
      </c>
      <c r="BB330" s="1" t="s">
        <v>2689</v>
      </c>
      <c r="BC330" s="1" t="s">
        <v>2690</v>
      </c>
      <c r="BD330" s="1" t="s">
        <v>2691</v>
      </c>
      <c r="BE330" s="1">
        <v>0</v>
      </c>
    </row>
    <row r="331" spans="1:57" ht="23" customHeight="1">
      <c r="A331" s="1">
        <v>596</v>
      </c>
      <c r="B331" s="1">
        <v>596</v>
      </c>
      <c r="C331" s="1">
        <v>596</v>
      </c>
      <c r="D331" s="4" t="s">
        <v>0</v>
      </c>
      <c r="G331" s="4" t="s">
        <v>3</v>
      </c>
      <c r="H331" s="4" t="s">
        <v>4</v>
      </c>
      <c r="J331" s="14">
        <v>34481</v>
      </c>
      <c r="K331" s="14"/>
      <c r="L331" s="14"/>
      <c r="M331" s="1">
        <v>9</v>
      </c>
      <c r="N331" s="1">
        <v>30</v>
      </c>
      <c r="O331" s="1">
        <v>13</v>
      </c>
      <c r="P331" s="1">
        <v>25</v>
      </c>
      <c r="Q331" s="1" t="s">
        <v>61</v>
      </c>
      <c r="R331" s="1">
        <v>1</v>
      </c>
      <c r="W331" s="1">
        <v>0</v>
      </c>
      <c r="AF331" s="1" t="s">
        <v>150</v>
      </c>
      <c r="AJ331" s="1" t="s">
        <v>28</v>
      </c>
      <c r="AQ331" s="1" t="s">
        <v>78</v>
      </c>
      <c r="AS331" s="1">
        <v>6</v>
      </c>
      <c r="AU331" s="1">
        <v>3</v>
      </c>
      <c r="AW331" s="1">
        <v>4</v>
      </c>
      <c r="AX331" s="1" t="s">
        <v>2718</v>
      </c>
      <c r="AY331" s="1" t="s">
        <v>68</v>
      </c>
      <c r="BA331" s="1">
        <v>9</v>
      </c>
      <c r="BB331" s="1" t="s">
        <v>2719</v>
      </c>
      <c r="BC331" s="1" t="s">
        <v>417</v>
      </c>
      <c r="BD331" s="1" t="s">
        <v>307</v>
      </c>
      <c r="BE331" s="1">
        <v>1</v>
      </c>
    </row>
    <row r="332" spans="1:57" ht="23" customHeight="1">
      <c r="A332" s="1">
        <v>601</v>
      </c>
      <c r="B332" s="1">
        <v>601</v>
      </c>
      <c r="C332" s="1">
        <v>601</v>
      </c>
      <c r="F332" s="4" t="s">
        <v>2</v>
      </c>
      <c r="J332" s="14">
        <v>34732</v>
      </c>
      <c r="K332" s="14"/>
      <c r="L332" s="14"/>
      <c r="M332" s="1">
        <v>7</v>
      </c>
      <c r="N332" s="1">
        <v>40</v>
      </c>
      <c r="O332" s="1">
        <v>5</v>
      </c>
      <c r="P332" s="1">
        <v>4</v>
      </c>
      <c r="Q332" s="1" t="s">
        <v>90</v>
      </c>
      <c r="R332" s="1">
        <v>1</v>
      </c>
      <c r="W332" s="1">
        <v>0</v>
      </c>
      <c r="AF332" s="1" t="s">
        <v>53</v>
      </c>
      <c r="AJ332" s="1" t="s">
        <v>28</v>
      </c>
      <c r="AQ332" s="1" t="s">
        <v>66</v>
      </c>
      <c r="AS332" s="1">
        <v>5</v>
      </c>
      <c r="AU332" s="1">
        <v>4</v>
      </c>
      <c r="AW332" s="1">
        <v>15</v>
      </c>
      <c r="AX332" s="1" t="s">
        <v>2735</v>
      </c>
      <c r="AY332" s="1" t="s">
        <v>68</v>
      </c>
      <c r="BA332" s="1">
        <v>9</v>
      </c>
      <c r="BB332" s="1" t="s">
        <v>2736</v>
      </c>
      <c r="BC332" s="1" t="s">
        <v>2737</v>
      </c>
      <c r="BE332" s="1">
        <v>1</v>
      </c>
    </row>
    <row r="333" spans="1:57" ht="23" customHeight="1">
      <c r="A333" s="1">
        <v>605</v>
      </c>
      <c r="B333" s="1">
        <v>605</v>
      </c>
      <c r="C333" s="1">
        <v>605</v>
      </c>
      <c r="D333" s="4" t="s">
        <v>0</v>
      </c>
      <c r="E333" s="4" t="s">
        <v>1</v>
      </c>
      <c r="H333" s="4" t="s">
        <v>4</v>
      </c>
      <c r="J333" s="14">
        <v>30376</v>
      </c>
      <c r="K333" s="14"/>
      <c r="L333" s="14"/>
      <c r="M333" s="1">
        <v>7</v>
      </c>
      <c r="N333" s="1">
        <v>0</v>
      </c>
      <c r="O333" s="1">
        <v>7</v>
      </c>
      <c r="P333" s="1">
        <v>12</v>
      </c>
      <c r="Q333" s="1" t="s">
        <v>95</v>
      </c>
      <c r="R333" s="1">
        <v>1</v>
      </c>
      <c r="W333" s="1">
        <v>0</v>
      </c>
      <c r="AF333" s="1" t="s">
        <v>77</v>
      </c>
      <c r="AJ333" s="1" t="s">
        <v>28</v>
      </c>
      <c r="AQ333" s="1" t="s">
        <v>542</v>
      </c>
      <c r="AS333" s="1">
        <v>6</v>
      </c>
      <c r="AU333" s="1">
        <v>6</v>
      </c>
      <c r="AW333" s="1">
        <v>100</v>
      </c>
      <c r="AX333" s="1" t="s">
        <v>863</v>
      </c>
      <c r="AZ333" s="1" t="s">
        <v>2748</v>
      </c>
      <c r="BA333" s="1">
        <v>10</v>
      </c>
      <c r="BB333" s="1" t="s">
        <v>2749</v>
      </c>
      <c r="BC333" s="1" t="s">
        <v>2750</v>
      </c>
      <c r="BD333" s="1" t="s">
        <v>2751</v>
      </c>
      <c r="BE333" s="1">
        <v>1</v>
      </c>
    </row>
    <row r="334" spans="1:57" ht="23" customHeight="1">
      <c r="A334" s="1">
        <v>607</v>
      </c>
      <c r="B334" s="1">
        <v>607</v>
      </c>
      <c r="C334" s="1">
        <v>607</v>
      </c>
      <c r="E334" s="4" t="s">
        <v>1</v>
      </c>
      <c r="J334" s="14">
        <v>35032</v>
      </c>
      <c r="K334" s="14"/>
      <c r="L334" s="14"/>
      <c r="M334" s="1">
        <v>8</v>
      </c>
      <c r="N334" s="1">
        <v>60</v>
      </c>
      <c r="O334" s="1">
        <v>8</v>
      </c>
      <c r="P334" s="1">
        <v>5</v>
      </c>
      <c r="Q334" s="1" t="s">
        <v>112</v>
      </c>
      <c r="R334" s="1">
        <v>1</v>
      </c>
      <c r="W334" s="1">
        <v>0</v>
      </c>
      <c r="AF334" s="1" t="s">
        <v>77</v>
      </c>
      <c r="AJ334" s="1" t="s">
        <v>28</v>
      </c>
      <c r="AL334" s="1" t="s">
        <v>30</v>
      </c>
      <c r="AQ334" s="1" t="s">
        <v>151</v>
      </c>
      <c r="AT334" s="1">
        <v>20</v>
      </c>
      <c r="AU334" s="1">
        <v>6</v>
      </c>
      <c r="AW334" s="1">
        <v>10</v>
      </c>
      <c r="AX334" s="1" t="s">
        <v>2757</v>
      </c>
      <c r="AY334" s="1" t="s">
        <v>58</v>
      </c>
      <c r="BA334" s="1">
        <v>10</v>
      </c>
      <c r="BB334" s="1" t="s">
        <v>2758</v>
      </c>
      <c r="BC334" s="1" t="s">
        <v>2759</v>
      </c>
      <c r="BD334" s="1" t="s">
        <v>2760</v>
      </c>
      <c r="BE334" s="1">
        <v>1</v>
      </c>
    </row>
    <row r="335" spans="1:57" ht="23" customHeight="1">
      <c r="A335" s="1">
        <v>608</v>
      </c>
      <c r="B335" s="1">
        <v>608</v>
      </c>
      <c r="C335" s="1">
        <v>608</v>
      </c>
      <c r="E335" s="4" t="s">
        <v>1</v>
      </c>
      <c r="H335" s="4" t="s">
        <v>4</v>
      </c>
      <c r="J335" s="14">
        <v>30004</v>
      </c>
      <c r="K335" s="14"/>
      <c r="L335" s="14"/>
      <c r="M335" s="1">
        <v>6</v>
      </c>
      <c r="N335" s="1">
        <v>60</v>
      </c>
      <c r="O335" s="1">
        <v>10</v>
      </c>
      <c r="P335" s="1">
        <v>12</v>
      </c>
      <c r="Q335" s="1" t="s">
        <v>214</v>
      </c>
      <c r="R335" s="1">
        <v>1</v>
      </c>
      <c r="W335" s="1">
        <v>1</v>
      </c>
      <c r="X335" s="1" t="s">
        <v>202</v>
      </c>
      <c r="Z335" s="1" t="s">
        <v>50</v>
      </c>
      <c r="AC335" s="1" t="s">
        <v>2761</v>
      </c>
      <c r="AD335" s="1">
        <v>5</v>
      </c>
      <c r="AE335" s="1" t="s">
        <v>2762</v>
      </c>
      <c r="AF335" s="1" t="s">
        <v>77</v>
      </c>
      <c r="AJ335" s="1" t="s">
        <v>28</v>
      </c>
      <c r="AQ335" s="1" t="s">
        <v>66</v>
      </c>
      <c r="AS335" s="1">
        <v>6</v>
      </c>
      <c r="AU335" s="1">
        <v>6</v>
      </c>
      <c r="AW335" s="1">
        <v>10</v>
      </c>
      <c r="AX335" s="1" t="s">
        <v>2763</v>
      </c>
      <c r="AY335" s="1" t="s">
        <v>68</v>
      </c>
      <c r="BA335" s="1">
        <v>10</v>
      </c>
      <c r="BB335" s="1" t="s">
        <v>2764</v>
      </c>
      <c r="BC335" s="1" t="s">
        <v>2765</v>
      </c>
      <c r="BE335" s="1">
        <v>1</v>
      </c>
    </row>
    <row r="336" spans="1:57" ht="23" customHeight="1">
      <c r="A336" s="1">
        <v>612</v>
      </c>
      <c r="B336" s="1">
        <v>612</v>
      </c>
      <c r="C336" s="1">
        <v>612</v>
      </c>
      <c r="D336" s="4" t="s">
        <v>0</v>
      </c>
      <c r="J336" s="14">
        <v>32450</v>
      </c>
      <c r="K336" s="14"/>
      <c r="L336" s="14"/>
      <c r="M336" s="1">
        <v>7</v>
      </c>
      <c r="N336" s="1">
        <v>50</v>
      </c>
      <c r="O336" s="1">
        <v>10</v>
      </c>
      <c r="P336" s="1">
        <v>10</v>
      </c>
      <c r="Q336" s="1" t="s">
        <v>324</v>
      </c>
      <c r="R336" s="1">
        <v>0</v>
      </c>
      <c r="S336" s="1" t="s">
        <v>62</v>
      </c>
      <c r="U336" s="1" t="s">
        <v>3390</v>
      </c>
      <c r="W336" s="1">
        <v>1</v>
      </c>
      <c r="X336" s="1" t="s">
        <v>202</v>
      </c>
      <c r="Z336" s="1" t="s">
        <v>339</v>
      </c>
      <c r="AB336" s="1" t="s">
        <v>220</v>
      </c>
      <c r="AD336" s="1">
        <v>10</v>
      </c>
      <c r="AE336" s="1" t="s">
        <v>2782</v>
      </c>
      <c r="AF336" s="1" t="s">
        <v>53</v>
      </c>
      <c r="AJ336" s="1" t="s">
        <v>28</v>
      </c>
      <c r="AQ336" s="1" t="s">
        <v>78</v>
      </c>
      <c r="AT336" s="1">
        <v>10</v>
      </c>
      <c r="AU336" s="1">
        <v>4</v>
      </c>
      <c r="AW336" s="1">
        <v>15</v>
      </c>
      <c r="AX336" s="1" t="s">
        <v>2783</v>
      </c>
      <c r="AY336" s="1" t="s">
        <v>68</v>
      </c>
      <c r="BA336" s="1">
        <v>9</v>
      </c>
      <c r="BB336" s="1" t="s">
        <v>2784</v>
      </c>
      <c r="BC336" s="1" t="s">
        <v>2785</v>
      </c>
      <c r="BE336" s="1">
        <v>1</v>
      </c>
    </row>
    <row r="337" spans="1:57" ht="23" customHeight="1">
      <c r="A337" s="1">
        <v>615</v>
      </c>
      <c r="B337" s="1">
        <v>615</v>
      </c>
      <c r="C337" s="1">
        <v>615</v>
      </c>
      <c r="F337" s="4" t="s">
        <v>2</v>
      </c>
      <c r="H337" s="4" t="s">
        <v>4</v>
      </c>
      <c r="J337" s="14">
        <v>25412</v>
      </c>
      <c r="K337" s="14"/>
      <c r="L337" s="14"/>
      <c r="M337" s="1">
        <v>6</v>
      </c>
      <c r="N337" s="1">
        <v>60</v>
      </c>
      <c r="O337" s="1">
        <v>6</v>
      </c>
      <c r="P337" s="1">
        <v>50</v>
      </c>
      <c r="Q337" s="1" t="s">
        <v>324</v>
      </c>
      <c r="R337" s="1">
        <v>0</v>
      </c>
      <c r="S337" s="1" t="s">
        <v>72</v>
      </c>
      <c r="U337" s="1" t="s">
        <v>3389</v>
      </c>
      <c r="W337" s="1">
        <v>1</v>
      </c>
      <c r="X337" s="1" t="s">
        <v>63</v>
      </c>
      <c r="Z337" s="1" t="s">
        <v>102</v>
      </c>
      <c r="AB337" s="1" t="s">
        <v>51</v>
      </c>
      <c r="AD337" s="1">
        <v>9</v>
      </c>
      <c r="AE337" s="1" t="s">
        <v>2795</v>
      </c>
      <c r="AF337" s="1" t="s">
        <v>65</v>
      </c>
      <c r="AJ337" s="1" t="s">
        <v>28</v>
      </c>
      <c r="AQ337" s="1" t="s">
        <v>151</v>
      </c>
      <c r="AT337" s="1">
        <v>15</v>
      </c>
      <c r="AV337" s="1">
        <v>15</v>
      </c>
      <c r="AW337" s="1">
        <v>20</v>
      </c>
      <c r="AX337" s="1" t="s">
        <v>2796</v>
      </c>
      <c r="AY337" s="1" t="s">
        <v>58</v>
      </c>
      <c r="BA337" s="1">
        <v>10</v>
      </c>
      <c r="BB337" s="1" t="s">
        <v>2797</v>
      </c>
      <c r="BC337" s="1" t="s">
        <v>2798</v>
      </c>
      <c r="BD337" s="1" t="s">
        <v>2799</v>
      </c>
      <c r="BE337" s="1">
        <v>0</v>
      </c>
    </row>
    <row r="338" spans="1:57" ht="23" customHeight="1">
      <c r="A338" s="1">
        <v>621</v>
      </c>
      <c r="B338" s="1">
        <v>621</v>
      </c>
      <c r="C338" s="1">
        <v>621</v>
      </c>
      <c r="H338" s="4" t="s">
        <v>4</v>
      </c>
      <c r="M338" s="1">
        <v>7</v>
      </c>
      <c r="N338" s="1">
        <v>60</v>
      </c>
      <c r="O338" s="1">
        <v>8</v>
      </c>
      <c r="P338" s="1">
        <v>5</v>
      </c>
      <c r="Q338" s="1" t="s">
        <v>61</v>
      </c>
      <c r="R338" s="1">
        <v>0</v>
      </c>
      <c r="S338" s="1" t="s">
        <v>62</v>
      </c>
      <c r="U338" s="1" t="s">
        <v>3391</v>
      </c>
      <c r="W338" s="1">
        <v>1</v>
      </c>
      <c r="X338" s="1" t="s">
        <v>1107</v>
      </c>
      <c r="Z338" s="1" t="s">
        <v>133</v>
      </c>
      <c r="AB338" s="1" t="s">
        <v>85</v>
      </c>
      <c r="AD338" s="1">
        <v>10</v>
      </c>
      <c r="AE338" s="1" t="s">
        <v>2820</v>
      </c>
      <c r="AF338" s="1" t="s">
        <v>53</v>
      </c>
      <c r="AJ338" s="1" t="s">
        <v>28</v>
      </c>
      <c r="AK338" s="1" t="s">
        <v>29</v>
      </c>
      <c r="AQ338" s="1" t="s">
        <v>66</v>
      </c>
      <c r="AS338" s="1">
        <v>5</v>
      </c>
      <c r="AU338" s="1">
        <v>4</v>
      </c>
      <c r="AW338" s="1">
        <v>15</v>
      </c>
      <c r="AX338" s="1" t="s">
        <v>2821</v>
      </c>
      <c r="AY338" s="1" t="s">
        <v>68</v>
      </c>
      <c r="BA338" s="1">
        <v>8</v>
      </c>
      <c r="BB338" s="1" t="s">
        <v>2822</v>
      </c>
      <c r="BC338" s="1" t="s">
        <v>2823</v>
      </c>
      <c r="BE338" s="1">
        <v>1</v>
      </c>
    </row>
    <row r="339" spans="1:57" ht="23" customHeight="1">
      <c r="A339" s="1">
        <v>624</v>
      </c>
      <c r="B339" s="1">
        <v>624</v>
      </c>
      <c r="C339" s="1">
        <v>624</v>
      </c>
      <c r="E339" s="4" t="s">
        <v>1</v>
      </c>
      <c r="J339" s="14">
        <v>34422</v>
      </c>
      <c r="K339" s="14"/>
      <c r="L339" s="14"/>
      <c r="M339" s="1">
        <v>7</v>
      </c>
      <c r="N339" s="1">
        <v>0</v>
      </c>
      <c r="O339" s="1">
        <v>12</v>
      </c>
      <c r="P339" s="1">
        <v>10</v>
      </c>
      <c r="Q339" s="1" t="s">
        <v>124</v>
      </c>
      <c r="R339" s="1">
        <v>1</v>
      </c>
      <c r="W339" s="1">
        <v>1</v>
      </c>
      <c r="X339" s="1" t="s">
        <v>159</v>
      </c>
      <c r="Z339" s="1" t="s">
        <v>102</v>
      </c>
      <c r="AB339" s="1" t="s">
        <v>85</v>
      </c>
      <c r="AD339" s="1">
        <v>3</v>
      </c>
      <c r="AE339" s="1" t="s">
        <v>2833</v>
      </c>
      <c r="AF339" s="1" t="s">
        <v>77</v>
      </c>
      <c r="AJ339" s="1" t="s">
        <v>28</v>
      </c>
      <c r="AL339" s="1" t="s">
        <v>30</v>
      </c>
      <c r="AQ339" s="1" t="s">
        <v>66</v>
      </c>
      <c r="AS339" s="1">
        <v>6</v>
      </c>
      <c r="AU339" s="1">
        <v>3</v>
      </c>
      <c r="AW339" s="1">
        <v>4</v>
      </c>
      <c r="AX339" s="1" t="s">
        <v>2834</v>
      </c>
      <c r="AY339" s="1" t="s">
        <v>58</v>
      </c>
      <c r="BA339" s="1">
        <v>10</v>
      </c>
      <c r="BB339" s="1" t="s">
        <v>2835</v>
      </c>
      <c r="BC339" s="1" t="s">
        <v>2836</v>
      </c>
      <c r="BD339" s="2" t="s">
        <v>2837</v>
      </c>
      <c r="BE339" s="1">
        <v>1</v>
      </c>
    </row>
    <row r="340" spans="1:57" ht="23" customHeight="1">
      <c r="A340" s="1">
        <v>628</v>
      </c>
      <c r="B340" s="1">
        <v>628</v>
      </c>
      <c r="C340" s="1">
        <v>628</v>
      </c>
      <c r="H340" s="4" t="s">
        <v>4</v>
      </c>
      <c r="J340" s="14">
        <v>27133</v>
      </c>
      <c r="K340" s="14"/>
      <c r="L340" s="14"/>
      <c r="M340" s="1">
        <v>6</v>
      </c>
      <c r="N340" s="1">
        <v>50</v>
      </c>
      <c r="O340" s="1">
        <v>10</v>
      </c>
      <c r="P340" s="1">
        <v>20</v>
      </c>
      <c r="Q340" s="1" t="s">
        <v>90</v>
      </c>
      <c r="R340" s="1">
        <v>1</v>
      </c>
      <c r="W340" s="1">
        <v>1</v>
      </c>
      <c r="X340" s="1" t="s">
        <v>1107</v>
      </c>
      <c r="Z340" s="1" t="s">
        <v>84</v>
      </c>
      <c r="AB340" s="1" t="s">
        <v>85</v>
      </c>
      <c r="AD340" s="1">
        <v>22</v>
      </c>
      <c r="AE340" s="1" t="s">
        <v>68</v>
      </c>
      <c r="AF340" s="1" t="s">
        <v>77</v>
      </c>
      <c r="AJ340" s="1" t="s">
        <v>28</v>
      </c>
      <c r="AK340" s="1" t="s">
        <v>29</v>
      </c>
      <c r="AQ340" s="1" t="s">
        <v>66</v>
      </c>
      <c r="AS340" s="1">
        <v>5</v>
      </c>
      <c r="AU340" s="1">
        <v>5</v>
      </c>
      <c r="AW340" s="1">
        <v>35</v>
      </c>
      <c r="AX340" s="2" t="s">
        <v>2852</v>
      </c>
      <c r="AZ340" s="1" t="s">
        <v>2853</v>
      </c>
      <c r="BA340" s="1">
        <v>10</v>
      </c>
      <c r="BB340" s="2" t="s">
        <v>2854</v>
      </c>
      <c r="BC340" s="1" t="s">
        <v>2855</v>
      </c>
      <c r="BD340" s="1" t="s">
        <v>2856</v>
      </c>
      <c r="BE340" s="1">
        <v>1</v>
      </c>
    </row>
    <row r="341" spans="1:57" ht="23" customHeight="1">
      <c r="A341" s="1">
        <v>634</v>
      </c>
      <c r="B341" s="1">
        <v>634</v>
      </c>
      <c r="C341" s="1">
        <v>634</v>
      </c>
      <c r="D341" s="4" t="s">
        <v>0</v>
      </c>
      <c r="E341" s="4" t="s">
        <v>1</v>
      </c>
      <c r="F341" s="4" t="s">
        <v>2</v>
      </c>
      <c r="H341" s="4" t="s">
        <v>4</v>
      </c>
      <c r="J341" s="14">
        <v>31866</v>
      </c>
      <c r="K341" s="14"/>
      <c r="L341" s="14"/>
      <c r="M341" s="1">
        <v>7</v>
      </c>
      <c r="N341" s="1">
        <v>10</v>
      </c>
      <c r="O341" s="1">
        <v>7</v>
      </c>
      <c r="P341" s="1">
        <v>6</v>
      </c>
      <c r="Q341" s="1" t="s">
        <v>95</v>
      </c>
      <c r="R341" s="1">
        <v>0</v>
      </c>
      <c r="S341" s="1" t="s">
        <v>125</v>
      </c>
      <c r="V341" s="1" t="s">
        <v>2878</v>
      </c>
      <c r="W341" s="1">
        <v>0</v>
      </c>
      <c r="AF341" s="1" t="s">
        <v>77</v>
      </c>
      <c r="AJ341" s="1" t="s">
        <v>28</v>
      </c>
      <c r="AQ341" s="1" t="s">
        <v>151</v>
      </c>
      <c r="AS341" s="1">
        <v>6</v>
      </c>
      <c r="AU341" s="1">
        <v>5</v>
      </c>
      <c r="AW341" s="1">
        <v>8</v>
      </c>
      <c r="AX341" s="1" t="s">
        <v>2879</v>
      </c>
      <c r="AY341" s="1" t="s">
        <v>68</v>
      </c>
      <c r="BA341" s="1">
        <v>10</v>
      </c>
      <c r="BB341" s="2" t="s">
        <v>2880</v>
      </c>
      <c r="BC341" s="1" t="s">
        <v>2881</v>
      </c>
      <c r="BD341" s="1" t="s">
        <v>2882</v>
      </c>
      <c r="BE341" s="1">
        <v>1</v>
      </c>
    </row>
    <row r="342" spans="1:57" ht="23" customHeight="1">
      <c r="A342" s="1">
        <v>636</v>
      </c>
      <c r="B342" s="1">
        <v>636</v>
      </c>
      <c r="C342" s="1">
        <v>636</v>
      </c>
      <c r="H342" s="4" t="s">
        <v>4</v>
      </c>
      <c r="J342" s="14">
        <v>42992</v>
      </c>
      <c r="K342" s="14"/>
      <c r="L342" s="14"/>
      <c r="M342" s="1">
        <v>9141984</v>
      </c>
      <c r="N342" s="1">
        <v>45</v>
      </c>
      <c r="O342" s="1">
        <v>8</v>
      </c>
      <c r="P342" s="1">
        <v>3</v>
      </c>
      <c r="Q342" s="1" t="s">
        <v>324</v>
      </c>
      <c r="R342" s="1">
        <v>0</v>
      </c>
      <c r="S342" s="1" t="s">
        <v>91</v>
      </c>
      <c r="U342" s="1" t="s">
        <v>3390</v>
      </c>
      <c r="W342" s="1">
        <v>1</v>
      </c>
      <c r="X342" s="1" t="s">
        <v>202</v>
      </c>
      <c r="Z342" s="1" t="s">
        <v>74</v>
      </c>
      <c r="AB342" s="1" t="s">
        <v>85</v>
      </c>
      <c r="AD342" s="1">
        <v>8</v>
      </c>
      <c r="AE342" s="1" t="s">
        <v>68</v>
      </c>
      <c r="AF342" s="1" t="s">
        <v>77</v>
      </c>
      <c r="AJ342" s="1" t="s">
        <v>28</v>
      </c>
      <c r="AQ342" s="1" t="s">
        <v>66</v>
      </c>
      <c r="AS342" s="1">
        <v>4</v>
      </c>
      <c r="AU342" s="1">
        <v>3</v>
      </c>
      <c r="AW342" s="1">
        <v>6</v>
      </c>
      <c r="AX342" s="1" t="s">
        <v>2890</v>
      </c>
      <c r="AY342" s="1" t="s">
        <v>68</v>
      </c>
      <c r="BA342" s="1">
        <v>6</v>
      </c>
      <c r="BB342" s="1" t="s">
        <v>2891</v>
      </c>
      <c r="BC342" s="1" t="s">
        <v>407</v>
      </c>
      <c r="BD342" s="1" t="s">
        <v>2892</v>
      </c>
      <c r="BE342" s="1">
        <v>0</v>
      </c>
    </row>
    <row r="343" spans="1:57" ht="23" customHeight="1">
      <c r="A343" s="1">
        <v>641</v>
      </c>
      <c r="B343" s="1">
        <v>641</v>
      </c>
      <c r="C343" s="1">
        <v>641</v>
      </c>
      <c r="F343" s="4" t="s">
        <v>2</v>
      </c>
      <c r="H343" s="4" t="s">
        <v>4</v>
      </c>
      <c r="J343" s="14">
        <v>33799</v>
      </c>
      <c r="K343" s="14"/>
      <c r="L343" s="14"/>
      <c r="M343" s="1">
        <v>5</v>
      </c>
      <c r="N343" s="1">
        <v>20</v>
      </c>
      <c r="O343" s="1">
        <v>9</v>
      </c>
      <c r="P343" s="1">
        <v>0</v>
      </c>
      <c r="Q343" s="1" t="s">
        <v>71</v>
      </c>
      <c r="R343" s="1">
        <v>1</v>
      </c>
      <c r="W343" s="1">
        <v>1</v>
      </c>
      <c r="X343" s="1" t="s">
        <v>396</v>
      </c>
      <c r="Z343" s="1" t="s">
        <v>102</v>
      </c>
      <c r="AC343" s="1" t="s">
        <v>2909</v>
      </c>
      <c r="AD343" s="1">
        <v>1</v>
      </c>
      <c r="AE343" s="1" t="s">
        <v>2910</v>
      </c>
      <c r="AF343" s="1" t="s">
        <v>77</v>
      </c>
      <c r="AJ343" s="1" t="s">
        <v>28</v>
      </c>
      <c r="AQ343" s="1" t="s">
        <v>66</v>
      </c>
      <c r="AS343" s="1">
        <v>5</v>
      </c>
      <c r="AU343" s="1">
        <v>5</v>
      </c>
      <c r="AW343" s="1">
        <v>20</v>
      </c>
      <c r="AX343" s="1" t="s">
        <v>2911</v>
      </c>
      <c r="AY343" s="1" t="s">
        <v>366</v>
      </c>
      <c r="BA343" s="1">
        <v>7</v>
      </c>
      <c r="BB343" s="1" t="s">
        <v>2912</v>
      </c>
      <c r="BC343" s="1" t="s">
        <v>2913</v>
      </c>
      <c r="BD343" s="1" t="s">
        <v>107</v>
      </c>
      <c r="BE343" s="1">
        <v>1</v>
      </c>
    </row>
    <row r="344" spans="1:57" ht="23" customHeight="1">
      <c r="A344" s="1">
        <v>642</v>
      </c>
      <c r="B344" s="1">
        <v>642</v>
      </c>
      <c r="C344" s="1">
        <v>642</v>
      </c>
      <c r="D344" s="4" t="s">
        <v>0</v>
      </c>
      <c r="H344" s="4" t="s">
        <v>4</v>
      </c>
      <c r="J344" s="14">
        <v>33737</v>
      </c>
      <c r="K344" s="14"/>
      <c r="L344" s="14"/>
      <c r="M344" s="1">
        <v>8</v>
      </c>
      <c r="N344" s="1">
        <v>120</v>
      </c>
      <c r="O344" s="1">
        <v>12</v>
      </c>
      <c r="P344" s="1">
        <v>20</v>
      </c>
      <c r="Q344" s="1" t="s">
        <v>324</v>
      </c>
      <c r="R344" s="1">
        <v>1</v>
      </c>
      <c r="W344" s="1">
        <v>0</v>
      </c>
      <c r="AF344" s="1" t="s">
        <v>53</v>
      </c>
      <c r="AG344" s="1" t="s">
        <v>25</v>
      </c>
      <c r="AJ344" s="1" t="s">
        <v>28</v>
      </c>
      <c r="AR344" s="1" t="s">
        <v>2914</v>
      </c>
      <c r="AS344" s="1">
        <v>4</v>
      </c>
      <c r="AU344" s="1">
        <v>6</v>
      </c>
      <c r="AW344" s="1">
        <v>40</v>
      </c>
      <c r="AX344" s="1" t="s">
        <v>2915</v>
      </c>
      <c r="AY344" s="1" t="s">
        <v>68</v>
      </c>
      <c r="BA344" s="1">
        <v>10</v>
      </c>
      <c r="BB344" s="1" t="s">
        <v>2916</v>
      </c>
      <c r="BC344" s="1" t="s">
        <v>2917</v>
      </c>
      <c r="BD344" s="1" t="s">
        <v>2918</v>
      </c>
      <c r="BE344" s="1">
        <v>1</v>
      </c>
    </row>
    <row r="345" spans="1:57" ht="23" customHeight="1">
      <c r="A345" s="1">
        <v>647</v>
      </c>
      <c r="B345" s="1">
        <v>647</v>
      </c>
      <c r="C345" s="1">
        <v>647</v>
      </c>
      <c r="E345" s="4" t="s">
        <v>1</v>
      </c>
      <c r="H345" s="4" t="s">
        <v>4</v>
      </c>
      <c r="J345" s="14">
        <v>30466</v>
      </c>
      <c r="K345" s="14"/>
      <c r="L345" s="14"/>
      <c r="M345" s="1">
        <v>7</v>
      </c>
      <c r="N345" s="1">
        <v>60</v>
      </c>
      <c r="O345" s="1">
        <v>8</v>
      </c>
      <c r="P345" s="1">
        <v>2</v>
      </c>
      <c r="Q345" s="1" t="s">
        <v>90</v>
      </c>
      <c r="R345" s="1">
        <v>0</v>
      </c>
      <c r="S345" s="1" t="s">
        <v>72</v>
      </c>
      <c r="U345" s="1" t="s">
        <v>3390</v>
      </c>
      <c r="W345" s="1">
        <v>1</v>
      </c>
      <c r="X345" s="1" t="s">
        <v>28</v>
      </c>
      <c r="Z345" s="1" t="s">
        <v>74</v>
      </c>
      <c r="AB345" s="1" t="s">
        <v>85</v>
      </c>
      <c r="AD345" s="1">
        <v>7</v>
      </c>
      <c r="AE345" s="1" t="s">
        <v>2931</v>
      </c>
      <c r="AF345" s="1" t="s">
        <v>77</v>
      </c>
      <c r="AJ345" s="1" t="s">
        <v>28</v>
      </c>
      <c r="AQ345" s="1" t="s">
        <v>78</v>
      </c>
      <c r="AS345" s="1">
        <v>3</v>
      </c>
      <c r="AU345" s="1">
        <v>5</v>
      </c>
      <c r="AW345" s="1">
        <v>5</v>
      </c>
      <c r="AX345" s="1" t="s">
        <v>2932</v>
      </c>
      <c r="AZ345" s="1" t="s">
        <v>430</v>
      </c>
      <c r="BA345" s="1">
        <v>6</v>
      </c>
      <c r="BB345" s="1" t="s">
        <v>2933</v>
      </c>
      <c r="BC345" s="1" t="s">
        <v>2934</v>
      </c>
      <c r="BD345" s="1" t="s">
        <v>2935</v>
      </c>
      <c r="BE345" s="1">
        <v>0</v>
      </c>
    </row>
    <row r="346" spans="1:57" ht="23" customHeight="1">
      <c r="A346" s="1">
        <v>650</v>
      </c>
      <c r="B346" s="1">
        <v>650</v>
      </c>
      <c r="C346" s="1">
        <v>650</v>
      </c>
      <c r="E346" s="4" t="s">
        <v>1</v>
      </c>
      <c r="J346" s="14">
        <v>33773</v>
      </c>
      <c r="K346" s="14"/>
      <c r="L346" s="14"/>
      <c r="M346" s="1">
        <v>7</v>
      </c>
      <c r="N346" s="1">
        <v>30</v>
      </c>
      <c r="O346" s="1">
        <v>12</v>
      </c>
      <c r="P346" s="1">
        <v>2</v>
      </c>
      <c r="Q346" s="1" t="s">
        <v>82</v>
      </c>
      <c r="R346" s="1">
        <v>1</v>
      </c>
      <c r="W346" s="1">
        <v>1</v>
      </c>
      <c r="X346" s="1" t="s">
        <v>508</v>
      </c>
      <c r="Z346" s="1" t="s">
        <v>50</v>
      </c>
      <c r="AB346" s="1" t="s">
        <v>51</v>
      </c>
      <c r="AD346" s="1">
        <v>3</v>
      </c>
      <c r="AE346" s="1" t="s">
        <v>2945</v>
      </c>
      <c r="AF346" s="1" t="s">
        <v>53</v>
      </c>
      <c r="AJ346" s="1" t="s">
        <v>28</v>
      </c>
      <c r="AK346" s="1" t="s">
        <v>29</v>
      </c>
      <c r="AL346" s="1" t="s">
        <v>30</v>
      </c>
      <c r="AP346" s="1" t="s">
        <v>2946</v>
      </c>
      <c r="AQ346" s="1" t="s">
        <v>66</v>
      </c>
      <c r="AS346" s="1">
        <v>6</v>
      </c>
      <c r="AV346" s="1" t="s">
        <v>3411</v>
      </c>
      <c r="AW346" s="1">
        <v>8</v>
      </c>
      <c r="AX346" s="1" t="s">
        <v>2947</v>
      </c>
      <c r="AY346" s="1" t="s">
        <v>68</v>
      </c>
      <c r="BA346" s="1">
        <v>10</v>
      </c>
      <c r="BB346" s="1" t="s">
        <v>2948</v>
      </c>
      <c r="BC346" s="1" t="s">
        <v>2949</v>
      </c>
      <c r="BD346" s="1" t="s">
        <v>2950</v>
      </c>
      <c r="BE346" s="1">
        <v>1</v>
      </c>
    </row>
    <row r="347" spans="1:57" ht="23" customHeight="1">
      <c r="A347" s="1">
        <v>652</v>
      </c>
      <c r="B347" s="1">
        <v>652</v>
      </c>
      <c r="C347" s="1">
        <v>652</v>
      </c>
      <c r="F347" s="4" t="s">
        <v>2</v>
      </c>
      <c r="J347" s="14">
        <v>32443</v>
      </c>
      <c r="K347" s="14"/>
      <c r="L347" s="14"/>
      <c r="M347" s="1">
        <v>7</v>
      </c>
      <c r="N347" s="1">
        <v>15</v>
      </c>
      <c r="O347" s="1">
        <v>8</v>
      </c>
      <c r="P347" s="1">
        <v>2</v>
      </c>
      <c r="Q347" s="1" t="s">
        <v>47</v>
      </c>
      <c r="R347" s="1">
        <v>0</v>
      </c>
      <c r="S347" s="1" t="s">
        <v>48</v>
      </c>
      <c r="U347" s="1" t="s">
        <v>3389</v>
      </c>
      <c r="W347" s="1">
        <v>1</v>
      </c>
      <c r="X347" s="1" t="s">
        <v>144</v>
      </c>
      <c r="Z347" s="1" t="s">
        <v>74</v>
      </c>
      <c r="AB347" s="1" t="s">
        <v>97</v>
      </c>
      <c r="AD347" s="1">
        <v>0</v>
      </c>
      <c r="AE347" s="1" t="s">
        <v>2955</v>
      </c>
      <c r="AF347" s="1" t="s">
        <v>65</v>
      </c>
      <c r="AJ347" s="1" t="s">
        <v>28</v>
      </c>
      <c r="AQ347" s="1" t="s">
        <v>151</v>
      </c>
      <c r="AS347" s="1">
        <v>6</v>
      </c>
      <c r="AU347" s="1">
        <v>2</v>
      </c>
      <c r="AW347" s="1">
        <v>15</v>
      </c>
      <c r="AX347" s="1" t="s">
        <v>2956</v>
      </c>
      <c r="AY347" s="1" t="s">
        <v>68</v>
      </c>
      <c r="BA347" s="1">
        <v>10</v>
      </c>
      <c r="BB347" s="1" t="s">
        <v>2957</v>
      </c>
      <c r="BC347" s="1" t="s">
        <v>2958</v>
      </c>
      <c r="BE347" s="1">
        <v>0</v>
      </c>
    </row>
    <row r="348" spans="1:57" ht="23" customHeight="1">
      <c r="A348" s="1">
        <v>656</v>
      </c>
      <c r="B348" s="1">
        <v>656</v>
      </c>
      <c r="C348" s="1">
        <v>656</v>
      </c>
      <c r="H348" s="4" t="s">
        <v>4</v>
      </c>
      <c r="J348" s="14">
        <v>30257</v>
      </c>
      <c r="K348" s="14"/>
      <c r="L348" s="14"/>
      <c r="M348" s="1">
        <v>7</v>
      </c>
      <c r="N348" s="1">
        <v>3</v>
      </c>
      <c r="O348" s="1">
        <v>7</v>
      </c>
      <c r="P348" s="1">
        <v>100</v>
      </c>
      <c r="Q348" s="1" t="s">
        <v>214</v>
      </c>
      <c r="R348" s="1">
        <v>0</v>
      </c>
      <c r="S348" s="1" t="s">
        <v>62</v>
      </c>
      <c r="U348" s="1" t="s">
        <v>3390</v>
      </c>
      <c r="W348" s="1">
        <v>0</v>
      </c>
      <c r="AF348" s="1" t="s">
        <v>53</v>
      </c>
      <c r="AJ348" s="1" t="s">
        <v>28</v>
      </c>
      <c r="AL348" s="1" t="s">
        <v>30</v>
      </c>
      <c r="AQ348" s="1" t="s">
        <v>54</v>
      </c>
      <c r="AS348" s="1">
        <v>6</v>
      </c>
      <c r="AU348" s="1">
        <v>6</v>
      </c>
      <c r="AW348" s="1">
        <v>15</v>
      </c>
      <c r="AX348" s="1" t="s">
        <v>2971</v>
      </c>
      <c r="AY348" s="1" t="s">
        <v>58</v>
      </c>
      <c r="BA348" s="1">
        <v>5</v>
      </c>
      <c r="BB348" s="1" t="s">
        <v>2972</v>
      </c>
      <c r="BC348" s="1" t="s">
        <v>311</v>
      </c>
      <c r="BD348" s="1" t="s">
        <v>107</v>
      </c>
      <c r="BE348" s="1">
        <v>1</v>
      </c>
    </row>
    <row r="349" spans="1:57" ht="23" customHeight="1">
      <c r="A349" s="1">
        <v>657</v>
      </c>
      <c r="B349" s="1">
        <v>657</v>
      </c>
      <c r="C349" s="1">
        <v>657</v>
      </c>
      <c r="F349" s="4" t="s">
        <v>2</v>
      </c>
      <c r="J349" s="14">
        <v>35031</v>
      </c>
      <c r="K349" s="14"/>
      <c r="L349" s="14"/>
      <c r="M349" s="1">
        <v>7</v>
      </c>
      <c r="N349" s="1">
        <v>180</v>
      </c>
      <c r="O349" s="1">
        <v>6</v>
      </c>
      <c r="P349" s="1">
        <v>5</v>
      </c>
      <c r="Q349" s="1" t="s">
        <v>61</v>
      </c>
      <c r="R349" s="1">
        <v>1</v>
      </c>
      <c r="W349" s="1">
        <v>1</v>
      </c>
      <c r="X349" s="1" t="s">
        <v>159</v>
      </c>
      <c r="Z349" s="1" t="s">
        <v>339</v>
      </c>
      <c r="AB349" s="1" t="s">
        <v>85</v>
      </c>
      <c r="AD349" s="1">
        <v>0</v>
      </c>
      <c r="AE349" s="1" t="s">
        <v>2973</v>
      </c>
      <c r="AF349" s="1" t="s">
        <v>150</v>
      </c>
      <c r="AJ349" s="1" t="s">
        <v>28</v>
      </c>
      <c r="AL349" s="1" t="s">
        <v>30</v>
      </c>
      <c r="AQ349" s="1" t="s">
        <v>66</v>
      </c>
      <c r="AT349" s="1">
        <v>15</v>
      </c>
      <c r="AV349" s="1">
        <v>10</v>
      </c>
      <c r="AW349" s="1">
        <v>5</v>
      </c>
      <c r="AX349" s="1" t="s">
        <v>2974</v>
      </c>
      <c r="AY349" s="1" t="s">
        <v>68</v>
      </c>
      <c r="BA349" s="1">
        <v>9</v>
      </c>
      <c r="BB349" s="1" t="s">
        <v>2975</v>
      </c>
      <c r="BC349" s="1" t="s">
        <v>2976</v>
      </c>
      <c r="BD349" s="1" t="s">
        <v>2977</v>
      </c>
      <c r="BE349" s="1">
        <v>1</v>
      </c>
    </row>
    <row r="350" spans="1:57" ht="23" customHeight="1">
      <c r="A350" s="1">
        <v>658</v>
      </c>
      <c r="B350" s="1">
        <v>658</v>
      </c>
      <c r="C350" s="1">
        <v>658</v>
      </c>
      <c r="D350" s="4" t="s">
        <v>0</v>
      </c>
      <c r="M350" s="1">
        <v>7</v>
      </c>
      <c r="N350" s="1">
        <v>0</v>
      </c>
      <c r="O350" s="1">
        <v>8</v>
      </c>
      <c r="P350" s="1">
        <v>6</v>
      </c>
      <c r="Q350" s="1" t="s">
        <v>214</v>
      </c>
      <c r="R350" s="1">
        <v>0</v>
      </c>
      <c r="S350" s="1" t="s">
        <v>91</v>
      </c>
      <c r="V350" s="1" t="s">
        <v>2978</v>
      </c>
      <c r="W350" s="1">
        <v>0</v>
      </c>
      <c r="AF350" s="1" t="s">
        <v>53</v>
      </c>
      <c r="AJ350" s="1" t="s">
        <v>28</v>
      </c>
      <c r="AQ350" s="1" t="s">
        <v>78</v>
      </c>
      <c r="AT350" s="1">
        <v>10</v>
      </c>
      <c r="AV350" s="1">
        <v>10</v>
      </c>
      <c r="AW350" s="1">
        <v>20</v>
      </c>
      <c r="AX350" s="1" t="s">
        <v>2979</v>
      </c>
      <c r="AY350" s="1" t="s">
        <v>68</v>
      </c>
      <c r="BA350" s="1">
        <v>8</v>
      </c>
      <c r="BB350" s="1" t="s">
        <v>2980</v>
      </c>
      <c r="BC350" s="1" t="s">
        <v>2981</v>
      </c>
      <c r="BD350" s="1" t="s">
        <v>2982</v>
      </c>
      <c r="BE350" s="1">
        <v>1</v>
      </c>
    </row>
    <row r="351" spans="1:57" ht="23" customHeight="1">
      <c r="A351" s="1">
        <v>663</v>
      </c>
      <c r="B351" s="1">
        <v>663</v>
      </c>
      <c r="C351" s="1">
        <v>663</v>
      </c>
      <c r="H351" s="4" t="s">
        <v>4</v>
      </c>
      <c r="J351" s="14">
        <v>32521</v>
      </c>
      <c r="K351" s="14"/>
      <c r="L351" s="14"/>
      <c r="M351" s="1">
        <v>6</v>
      </c>
      <c r="N351" s="1">
        <v>45</v>
      </c>
      <c r="O351" s="1">
        <v>10</v>
      </c>
      <c r="P351" s="1">
        <v>15</v>
      </c>
      <c r="Q351" s="1" t="s">
        <v>178</v>
      </c>
      <c r="R351" s="1">
        <v>1</v>
      </c>
      <c r="W351" s="1">
        <v>1</v>
      </c>
      <c r="X351" s="1" t="s">
        <v>202</v>
      </c>
      <c r="Z351" s="1" t="s">
        <v>74</v>
      </c>
      <c r="AB351" s="1" t="s">
        <v>85</v>
      </c>
      <c r="AD351" s="1">
        <v>5</v>
      </c>
      <c r="AE351" s="1" t="s">
        <v>3003</v>
      </c>
      <c r="AF351" s="1" t="s">
        <v>53</v>
      </c>
      <c r="AJ351" s="1" t="s">
        <v>28</v>
      </c>
      <c r="AQ351" s="1" t="s">
        <v>66</v>
      </c>
      <c r="AS351" s="1">
        <v>6</v>
      </c>
      <c r="AU351" s="1">
        <v>1</v>
      </c>
      <c r="AW351" s="1">
        <v>10</v>
      </c>
      <c r="AX351" s="2" t="s">
        <v>193</v>
      </c>
      <c r="AY351" s="1" t="s">
        <v>68</v>
      </c>
      <c r="BA351" s="1">
        <v>10</v>
      </c>
      <c r="BB351" s="2" t="s">
        <v>193</v>
      </c>
      <c r="BC351" s="1" t="s">
        <v>3004</v>
      </c>
      <c r="BD351" s="2" t="s">
        <v>193</v>
      </c>
      <c r="BE351" s="1">
        <v>0</v>
      </c>
    </row>
    <row r="352" spans="1:57" ht="23" customHeight="1">
      <c r="A352" s="1">
        <v>665</v>
      </c>
      <c r="B352" s="1">
        <v>665</v>
      </c>
      <c r="C352" s="1">
        <v>665</v>
      </c>
      <c r="G352" s="4" t="s">
        <v>3</v>
      </c>
      <c r="J352" s="14">
        <v>35001</v>
      </c>
      <c r="K352" s="14"/>
      <c r="L352" s="14"/>
      <c r="M352" s="1">
        <v>6</v>
      </c>
      <c r="N352" s="1">
        <v>30</v>
      </c>
      <c r="O352" s="1">
        <v>12</v>
      </c>
      <c r="P352" s="1">
        <v>5</v>
      </c>
      <c r="Q352" s="1" t="s">
        <v>178</v>
      </c>
      <c r="R352" s="1">
        <v>1</v>
      </c>
      <c r="W352" s="1">
        <v>0</v>
      </c>
      <c r="AF352" s="1" t="s">
        <v>53</v>
      </c>
      <c r="AJ352" s="1" t="s">
        <v>28</v>
      </c>
      <c r="AQ352" s="1" t="s">
        <v>78</v>
      </c>
      <c r="AS352" s="1">
        <v>4</v>
      </c>
      <c r="AU352" s="1">
        <v>6</v>
      </c>
      <c r="AW352" s="1">
        <v>4</v>
      </c>
      <c r="AX352" s="1" t="s">
        <v>3007</v>
      </c>
      <c r="AY352" s="1" t="s">
        <v>68</v>
      </c>
      <c r="BA352" s="1">
        <v>10</v>
      </c>
      <c r="BB352" s="1" t="s">
        <v>3008</v>
      </c>
      <c r="BC352" s="1" t="s">
        <v>3009</v>
      </c>
      <c r="BD352" s="1" t="s">
        <v>3010</v>
      </c>
      <c r="BE352" s="1">
        <v>1</v>
      </c>
    </row>
    <row r="353" spans="1:57" ht="23" customHeight="1">
      <c r="A353" s="1">
        <v>668</v>
      </c>
      <c r="B353" s="1">
        <v>668</v>
      </c>
      <c r="C353" s="1">
        <v>668</v>
      </c>
      <c r="H353" s="4" t="s">
        <v>4</v>
      </c>
      <c r="J353" s="14">
        <v>32021</v>
      </c>
      <c r="K353" s="14"/>
      <c r="L353" s="14"/>
      <c r="M353" s="1">
        <v>6</v>
      </c>
      <c r="N353" s="1">
        <v>600</v>
      </c>
      <c r="O353" s="1">
        <v>6</v>
      </c>
      <c r="P353" s="1">
        <v>20</v>
      </c>
      <c r="Q353" s="1" t="s">
        <v>324</v>
      </c>
      <c r="R353" s="1">
        <v>1</v>
      </c>
      <c r="W353" s="1">
        <v>1</v>
      </c>
      <c r="X353" s="1" t="s">
        <v>83</v>
      </c>
      <c r="Z353" s="1" t="s">
        <v>102</v>
      </c>
      <c r="AB353" s="1" t="s">
        <v>299</v>
      </c>
      <c r="AD353" s="1">
        <v>7</v>
      </c>
      <c r="AE353" s="1" t="s">
        <v>3021</v>
      </c>
      <c r="AF353" s="1" t="s">
        <v>77</v>
      </c>
      <c r="AJ353" s="1" t="s">
        <v>28</v>
      </c>
      <c r="AQ353" s="1" t="s">
        <v>66</v>
      </c>
      <c r="AS353" s="1">
        <v>6</v>
      </c>
      <c r="AU353" s="1">
        <v>6</v>
      </c>
      <c r="AW353" s="1">
        <v>10</v>
      </c>
      <c r="AX353" s="1" t="s">
        <v>3022</v>
      </c>
      <c r="AY353" s="1" t="s">
        <v>58</v>
      </c>
      <c r="BA353" s="1">
        <v>8</v>
      </c>
      <c r="BB353" s="1" t="s">
        <v>3023</v>
      </c>
      <c r="BC353" s="1" t="s">
        <v>3024</v>
      </c>
      <c r="BD353" s="1" t="s">
        <v>130</v>
      </c>
      <c r="BE353" s="1">
        <v>1</v>
      </c>
    </row>
    <row r="354" spans="1:57" ht="23" customHeight="1">
      <c r="A354" s="1">
        <v>670</v>
      </c>
      <c r="B354" s="1">
        <v>670</v>
      </c>
      <c r="C354" s="1">
        <v>670</v>
      </c>
      <c r="D354" s="4" t="s">
        <v>0</v>
      </c>
      <c r="E354" s="4" t="s">
        <v>1</v>
      </c>
      <c r="M354" s="1">
        <v>7</v>
      </c>
      <c r="N354" s="1">
        <v>40</v>
      </c>
      <c r="O354" s="1">
        <v>9</v>
      </c>
      <c r="P354" s="1">
        <v>6</v>
      </c>
      <c r="Q354" s="1" t="s">
        <v>95</v>
      </c>
      <c r="R354" s="1">
        <v>1</v>
      </c>
      <c r="W354" s="1">
        <v>1</v>
      </c>
      <c r="X354" s="1" t="s">
        <v>132</v>
      </c>
      <c r="Z354" s="1" t="s">
        <v>50</v>
      </c>
      <c r="AB354" s="1" t="s">
        <v>75</v>
      </c>
      <c r="AD354" s="1">
        <v>7</v>
      </c>
      <c r="AE354" s="1" t="s">
        <v>3029</v>
      </c>
      <c r="AF354" s="1" t="s">
        <v>77</v>
      </c>
      <c r="AJ354" s="1" t="s">
        <v>28</v>
      </c>
      <c r="AL354" s="1" t="s">
        <v>30</v>
      </c>
      <c r="AQ354" s="1" t="s">
        <v>542</v>
      </c>
      <c r="AS354" s="1">
        <v>4</v>
      </c>
      <c r="AU354" s="1">
        <v>5</v>
      </c>
      <c r="AW354" s="1">
        <v>8</v>
      </c>
      <c r="AX354" s="1" t="s">
        <v>3030</v>
      </c>
      <c r="AZ354" s="1" t="s">
        <v>3031</v>
      </c>
      <c r="BA354" s="1">
        <v>9</v>
      </c>
      <c r="BB354" s="1" t="s">
        <v>130</v>
      </c>
      <c r="BC354" s="1" t="s">
        <v>130</v>
      </c>
      <c r="BD354" s="1" t="s">
        <v>130</v>
      </c>
      <c r="BE354" s="1">
        <v>0</v>
      </c>
    </row>
    <row r="355" spans="1:57" ht="23" customHeight="1">
      <c r="A355" s="1">
        <v>673</v>
      </c>
      <c r="B355" s="1">
        <v>673</v>
      </c>
      <c r="C355" s="1">
        <v>673</v>
      </c>
      <c r="D355" s="4" t="s">
        <v>0</v>
      </c>
      <c r="E355" s="4" t="s">
        <v>1</v>
      </c>
      <c r="H355" s="4" t="s">
        <v>4</v>
      </c>
      <c r="J355" s="14">
        <v>33000</v>
      </c>
      <c r="K355" s="14"/>
      <c r="L355" s="14"/>
      <c r="M355" s="1">
        <v>7</v>
      </c>
      <c r="N355" s="1">
        <v>140</v>
      </c>
      <c r="O355" s="1">
        <v>14</v>
      </c>
      <c r="P355" s="1">
        <v>30</v>
      </c>
      <c r="Q355" s="1" t="s">
        <v>61</v>
      </c>
      <c r="R355" s="1">
        <v>1</v>
      </c>
      <c r="W355" s="1">
        <v>0</v>
      </c>
      <c r="AF355" s="1" t="s">
        <v>77</v>
      </c>
      <c r="AJ355" s="1" t="s">
        <v>28</v>
      </c>
      <c r="AN355" s="1" t="s">
        <v>32</v>
      </c>
      <c r="AQ355" s="1" t="s">
        <v>54</v>
      </c>
      <c r="AS355" s="1">
        <v>6</v>
      </c>
      <c r="AV355" s="1">
        <v>13</v>
      </c>
      <c r="AW355" s="1">
        <v>20</v>
      </c>
      <c r="AX355" s="1" t="s">
        <v>3041</v>
      </c>
      <c r="AY355" s="1" t="s">
        <v>68</v>
      </c>
      <c r="BA355" s="1">
        <v>9</v>
      </c>
      <c r="BB355" s="1" t="s">
        <v>3042</v>
      </c>
      <c r="BC355" s="1" t="s">
        <v>3043</v>
      </c>
      <c r="BD355" s="1" t="s">
        <v>3044</v>
      </c>
      <c r="BE355" s="1">
        <v>1</v>
      </c>
    </row>
    <row r="356" spans="1:57" ht="23" customHeight="1">
      <c r="A356" s="1">
        <v>685</v>
      </c>
      <c r="B356" s="1">
        <v>685</v>
      </c>
      <c r="C356" s="1">
        <v>685</v>
      </c>
      <c r="D356" s="4" t="s">
        <v>0</v>
      </c>
      <c r="J356" s="14">
        <v>30645</v>
      </c>
      <c r="K356" s="14"/>
      <c r="L356" s="14"/>
      <c r="M356" s="1">
        <v>7</v>
      </c>
      <c r="N356" s="1">
        <v>20</v>
      </c>
      <c r="O356" s="1">
        <v>10</v>
      </c>
      <c r="P356" s="1">
        <v>20</v>
      </c>
      <c r="Q356" s="1" t="s">
        <v>90</v>
      </c>
      <c r="R356" s="1">
        <v>1</v>
      </c>
      <c r="W356" s="1">
        <v>1</v>
      </c>
      <c r="X356" s="1" t="s">
        <v>132</v>
      </c>
      <c r="Z356" s="1" t="s">
        <v>50</v>
      </c>
      <c r="AB356" s="1" t="s">
        <v>51</v>
      </c>
      <c r="AD356" s="1">
        <v>1</v>
      </c>
      <c r="AE356" s="1" t="s">
        <v>3090</v>
      </c>
      <c r="AF356" s="1" t="s">
        <v>77</v>
      </c>
      <c r="AJ356" s="1" t="s">
        <v>28</v>
      </c>
      <c r="AQ356" s="1" t="s">
        <v>78</v>
      </c>
      <c r="AT356" s="1">
        <v>15</v>
      </c>
      <c r="AV356" s="1">
        <v>20</v>
      </c>
      <c r="AW356" s="1">
        <v>20</v>
      </c>
      <c r="AX356" s="1" t="s">
        <v>3091</v>
      </c>
      <c r="AY356" s="1" t="s">
        <v>58</v>
      </c>
      <c r="BA356" s="1">
        <v>10</v>
      </c>
      <c r="BB356" s="1" t="s">
        <v>3092</v>
      </c>
      <c r="BC356" s="1" t="s">
        <v>3093</v>
      </c>
      <c r="BD356" s="1" t="s">
        <v>3094</v>
      </c>
      <c r="BE356" s="1">
        <v>0</v>
      </c>
    </row>
    <row r="357" spans="1:57" ht="23" customHeight="1">
      <c r="A357" s="1">
        <v>692</v>
      </c>
      <c r="B357" s="1">
        <v>692</v>
      </c>
      <c r="C357" s="1">
        <v>692</v>
      </c>
      <c r="E357" s="4" t="s">
        <v>1</v>
      </c>
      <c r="J357" s="14">
        <v>26256</v>
      </c>
      <c r="K357" s="14"/>
      <c r="L357" s="14"/>
      <c r="M357" s="1">
        <v>8</v>
      </c>
      <c r="N357" s="1">
        <v>0</v>
      </c>
      <c r="O357" s="1">
        <v>12</v>
      </c>
      <c r="P357" s="1">
        <v>26</v>
      </c>
      <c r="Q357" s="1" t="s">
        <v>124</v>
      </c>
      <c r="R357" s="1">
        <v>1</v>
      </c>
      <c r="W357" s="1">
        <v>1</v>
      </c>
      <c r="X357" s="1" t="s">
        <v>202</v>
      </c>
      <c r="Z357" s="1" t="s">
        <v>74</v>
      </c>
      <c r="AB357" s="1" t="s">
        <v>145</v>
      </c>
      <c r="AD357" s="1">
        <v>7</v>
      </c>
      <c r="AE357" s="1" t="s">
        <v>3115</v>
      </c>
      <c r="AF357" s="1" t="s">
        <v>65</v>
      </c>
      <c r="AJ357" s="1" t="s">
        <v>28</v>
      </c>
      <c r="AK357" s="1" t="s">
        <v>29</v>
      </c>
      <c r="AM357" s="1" t="s">
        <v>31</v>
      </c>
      <c r="AQ357" s="1" t="s">
        <v>54</v>
      </c>
      <c r="AS357" s="1">
        <v>6</v>
      </c>
      <c r="AU357" s="1">
        <v>2</v>
      </c>
      <c r="AW357" s="1">
        <v>8</v>
      </c>
      <c r="AX357" s="1" t="s">
        <v>3116</v>
      </c>
      <c r="AZ357" s="1" t="s">
        <v>3117</v>
      </c>
      <c r="BA357" s="1">
        <v>10</v>
      </c>
      <c r="BB357" s="1" t="s">
        <v>3118</v>
      </c>
      <c r="BC357" s="1" t="s">
        <v>3119</v>
      </c>
      <c r="BD357" s="1" t="s">
        <v>3120</v>
      </c>
      <c r="BE357" s="1">
        <v>1</v>
      </c>
    </row>
    <row r="358" spans="1:57" ht="23" customHeight="1">
      <c r="A358" s="1">
        <v>700</v>
      </c>
      <c r="B358" s="1">
        <v>700</v>
      </c>
      <c r="C358" s="1">
        <v>700</v>
      </c>
      <c r="D358" s="4" t="s">
        <v>0</v>
      </c>
      <c r="E358" s="4" t="s">
        <v>1</v>
      </c>
      <c r="H358" s="4" t="s">
        <v>4</v>
      </c>
      <c r="J358" s="14">
        <v>24168</v>
      </c>
      <c r="K358" s="14"/>
      <c r="L358" s="14"/>
      <c r="M358" s="1">
        <v>7</v>
      </c>
      <c r="N358" s="1">
        <v>180</v>
      </c>
      <c r="O358" s="1">
        <v>12</v>
      </c>
      <c r="P358" s="1">
        <v>10</v>
      </c>
      <c r="Q358" s="1" t="s">
        <v>82</v>
      </c>
      <c r="R358" s="1">
        <v>0</v>
      </c>
      <c r="S358" s="1" t="s">
        <v>91</v>
      </c>
      <c r="U358" s="1" t="s">
        <v>3391</v>
      </c>
      <c r="W358" s="1">
        <v>1</v>
      </c>
      <c r="X358" s="1" t="s">
        <v>49</v>
      </c>
      <c r="Z358" s="1" t="s">
        <v>74</v>
      </c>
      <c r="AB358" s="1" t="s">
        <v>97</v>
      </c>
      <c r="AD358" s="1">
        <v>25</v>
      </c>
      <c r="AF358" s="1" t="s">
        <v>77</v>
      </c>
      <c r="AJ358" s="1" t="s">
        <v>28</v>
      </c>
      <c r="AQ358" s="1" t="s">
        <v>78</v>
      </c>
      <c r="AS358" s="1">
        <v>6</v>
      </c>
      <c r="AU358" s="1">
        <v>5</v>
      </c>
      <c r="AW358" s="1">
        <v>260</v>
      </c>
      <c r="AX358" s="1" t="s">
        <v>3157</v>
      </c>
      <c r="AY358" s="1" t="s">
        <v>68</v>
      </c>
      <c r="BA358" s="1">
        <v>9</v>
      </c>
      <c r="BB358" s="1" t="s">
        <v>3158</v>
      </c>
      <c r="BD358" s="1" t="s">
        <v>3159</v>
      </c>
      <c r="BE358" s="1">
        <v>0</v>
      </c>
    </row>
    <row r="359" spans="1:57" ht="23" customHeight="1">
      <c r="A359" s="1">
        <v>701</v>
      </c>
      <c r="B359" s="1">
        <v>701</v>
      </c>
      <c r="C359" s="1">
        <v>701</v>
      </c>
      <c r="D359" s="4" t="s">
        <v>0</v>
      </c>
      <c r="G359" s="4" t="s">
        <v>3</v>
      </c>
      <c r="H359" s="4" t="s">
        <v>4</v>
      </c>
      <c r="J359" s="14">
        <v>33512</v>
      </c>
      <c r="K359" s="14"/>
      <c r="L359" s="14"/>
      <c r="M359" s="1">
        <v>8</v>
      </c>
      <c r="N359" s="1">
        <v>30</v>
      </c>
      <c r="O359" s="1">
        <v>10</v>
      </c>
      <c r="P359" s="1">
        <v>18</v>
      </c>
      <c r="Q359" s="1" t="s">
        <v>61</v>
      </c>
      <c r="R359" s="1">
        <v>1</v>
      </c>
      <c r="W359" s="1">
        <v>0</v>
      </c>
      <c r="AF359" s="1" t="s">
        <v>77</v>
      </c>
      <c r="AJ359" s="1" t="s">
        <v>28</v>
      </c>
      <c r="AQ359" s="1" t="s">
        <v>78</v>
      </c>
      <c r="AT359" s="1">
        <v>12</v>
      </c>
      <c r="AV359" s="1">
        <v>12</v>
      </c>
      <c r="AW359" s="1">
        <v>30</v>
      </c>
      <c r="AX359" s="1" t="s">
        <v>3160</v>
      </c>
      <c r="AY359" s="1" t="s">
        <v>68</v>
      </c>
      <c r="BA359" s="1">
        <v>8</v>
      </c>
      <c r="BB359" s="1" t="s">
        <v>3161</v>
      </c>
      <c r="BC359" s="1" t="s">
        <v>3162</v>
      </c>
      <c r="BE359" s="1">
        <v>0</v>
      </c>
    </row>
    <row r="360" spans="1:57" ht="23" customHeight="1">
      <c r="A360" s="1">
        <v>707</v>
      </c>
      <c r="B360" s="1">
        <v>707</v>
      </c>
      <c r="C360" s="1">
        <v>707</v>
      </c>
      <c r="D360" s="4" t="s">
        <v>0</v>
      </c>
      <c r="G360" s="4" t="s">
        <v>3</v>
      </c>
      <c r="J360" s="14">
        <v>34816</v>
      </c>
      <c r="K360" s="14"/>
      <c r="L360" s="14"/>
      <c r="M360" s="1">
        <v>4</v>
      </c>
      <c r="N360" s="1">
        <v>0</v>
      </c>
      <c r="O360" s="1">
        <v>9</v>
      </c>
      <c r="P360" s="1">
        <v>15</v>
      </c>
      <c r="Q360" s="1" t="s">
        <v>178</v>
      </c>
      <c r="R360" s="1">
        <v>0</v>
      </c>
      <c r="S360" s="1" t="s">
        <v>48</v>
      </c>
      <c r="U360" s="1" t="s">
        <v>3391</v>
      </c>
      <c r="W360" s="1">
        <v>1</v>
      </c>
      <c r="X360" s="1" t="s">
        <v>101</v>
      </c>
      <c r="Z360" s="1" t="s">
        <v>74</v>
      </c>
      <c r="AB360" s="1" t="s">
        <v>85</v>
      </c>
      <c r="AD360" s="1">
        <v>2</v>
      </c>
      <c r="AE360" s="1" t="s">
        <v>2105</v>
      </c>
      <c r="AF360" s="1" t="s">
        <v>53</v>
      </c>
      <c r="AJ360" s="1" t="s">
        <v>28</v>
      </c>
      <c r="AQ360" s="1" t="s">
        <v>151</v>
      </c>
      <c r="AS360" s="1">
        <v>6</v>
      </c>
      <c r="AU360" s="1">
        <v>5</v>
      </c>
      <c r="AW360" s="1">
        <v>10</v>
      </c>
      <c r="AX360" s="1" t="s">
        <v>3185</v>
      </c>
      <c r="AY360" s="1" t="s">
        <v>68</v>
      </c>
      <c r="BA360" s="1">
        <v>10</v>
      </c>
      <c r="BB360" s="1" t="s">
        <v>3186</v>
      </c>
      <c r="BC360" s="1" t="s">
        <v>3187</v>
      </c>
      <c r="BD360" s="1" t="s">
        <v>3188</v>
      </c>
      <c r="BE360" s="1">
        <v>1</v>
      </c>
    </row>
    <row r="361" spans="1:57" ht="23" customHeight="1">
      <c r="A361" s="1">
        <v>715</v>
      </c>
      <c r="B361" s="1">
        <v>715</v>
      </c>
      <c r="C361" s="1">
        <v>715</v>
      </c>
      <c r="E361" s="4" t="s">
        <v>1</v>
      </c>
      <c r="J361" s="14">
        <v>34222</v>
      </c>
      <c r="K361" s="14"/>
      <c r="L361" s="14"/>
      <c r="M361" s="1">
        <v>8</v>
      </c>
      <c r="N361" s="1">
        <v>15</v>
      </c>
      <c r="O361" s="1">
        <v>9</v>
      </c>
      <c r="P361" s="1">
        <v>12</v>
      </c>
      <c r="Q361" s="1" t="s">
        <v>214</v>
      </c>
      <c r="R361" s="1">
        <v>1</v>
      </c>
      <c r="W361" s="1">
        <v>0</v>
      </c>
      <c r="AF361" s="1" t="s">
        <v>53</v>
      </c>
      <c r="AJ361" s="1" t="s">
        <v>28</v>
      </c>
      <c r="AQ361" s="1" t="s">
        <v>66</v>
      </c>
      <c r="AT361" s="1" t="s">
        <v>3394</v>
      </c>
      <c r="AV361" s="1" t="s">
        <v>3394</v>
      </c>
      <c r="AW361" s="1">
        <v>30</v>
      </c>
      <c r="AX361" s="2" t="s">
        <v>3218</v>
      </c>
      <c r="AY361" s="1" t="s">
        <v>58</v>
      </c>
      <c r="BA361" s="1">
        <v>10</v>
      </c>
      <c r="BB361" s="1" t="s">
        <v>3219</v>
      </c>
      <c r="BD361" s="1" t="s">
        <v>3220</v>
      </c>
      <c r="BE361" s="1">
        <v>1</v>
      </c>
    </row>
    <row r="362" spans="1:57" ht="23" customHeight="1">
      <c r="A362" s="1">
        <v>716</v>
      </c>
      <c r="B362" s="1">
        <v>716</v>
      </c>
      <c r="C362" s="1">
        <v>716</v>
      </c>
      <c r="D362" s="4" t="s">
        <v>0</v>
      </c>
      <c r="E362" s="4" t="s">
        <v>1</v>
      </c>
      <c r="F362" s="4" t="s">
        <v>2</v>
      </c>
      <c r="J362" s="14">
        <v>29744</v>
      </c>
      <c r="K362" s="14"/>
      <c r="L362" s="14"/>
      <c r="M362" s="1">
        <v>7</v>
      </c>
      <c r="N362" s="1">
        <v>40</v>
      </c>
      <c r="O362" s="1">
        <v>10</v>
      </c>
      <c r="P362" s="1">
        <v>0</v>
      </c>
      <c r="Q362" s="1" t="s">
        <v>95</v>
      </c>
      <c r="R362" s="1">
        <v>0</v>
      </c>
      <c r="S362" s="1" t="s">
        <v>62</v>
      </c>
      <c r="U362" s="1" t="s">
        <v>3390</v>
      </c>
      <c r="W362" s="1">
        <v>1</v>
      </c>
      <c r="X362" s="1" t="s">
        <v>396</v>
      </c>
      <c r="Z362" s="1" t="s">
        <v>102</v>
      </c>
      <c r="AB362" s="1" t="s">
        <v>51</v>
      </c>
      <c r="AD362" s="1">
        <v>6</v>
      </c>
      <c r="AE362" s="1" t="s">
        <v>3221</v>
      </c>
      <c r="AF362" s="1" t="s">
        <v>65</v>
      </c>
      <c r="AJ362" s="1" t="s">
        <v>28</v>
      </c>
      <c r="AQ362" s="1" t="s">
        <v>151</v>
      </c>
      <c r="AS362" s="1">
        <v>5</v>
      </c>
      <c r="AU362" s="1">
        <v>5</v>
      </c>
      <c r="AW362" s="1">
        <v>4</v>
      </c>
      <c r="AX362" s="1" t="s">
        <v>3222</v>
      </c>
      <c r="AY362" s="1" t="s">
        <v>58</v>
      </c>
      <c r="BA362" s="1">
        <v>8</v>
      </c>
      <c r="BB362" s="1" t="s">
        <v>3223</v>
      </c>
      <c r="BE362" s="1">
        <v>1</v>
      </c>
    </row>
    <row r="363" spans="1:57" ht="23" customHeight="1">
      <c r="A363" s="1">
        <v>721</v>
      </c>
      <c r="B363" s="1">
        <v>721</v>
      </c>
      <c r="C363" s="1">
        <v>721</v>
      </c>
      <c r="D363" s="4" t="s">
        <v>0</v>
      </c>
      <c r="J363" s="14">
        <v>30306</v>
      </c>
      <c r="K363" s="14"/>
      <c r="L363" s="14"/>
      <c r="M363" s="1">
        <v>8</v>
      </c>
      <c r="N363" s="1">
        <v>90</v>
      </c>
      <c r="O363" s="1">
        <v>15</v>
      </c>
      <c r="P363" s="1">
        <v>10</v>
      </c>
      <c r="Q363" s="1" t="s">
        <v>47</v>
      </c>
      <c r="R363" s="1">
        <v>0</v>
      </c>
      <c r="S363" s="1" t="s">
        <v>62</v>
      </c>
      <c r="V363" s="1" t="s">
        <v>3240</v>
      </c>
      <c r="W363" s="1">
        <v>1</v>
      </c>
      <c r="X363" s="1" t="s">
        <v>144</v>
      </c>
      <c r="Z363" s="1" t="s">
        <v>74</v>
      </c>
      <c r="AB363" s="1" t="s">
        <v>85</v>
      </c>
      <c r="AD363" s="1">
        <v>2</v>
      </c>
      <c r="AE363" s="1" t="s">
        <v>3241</v>
      </c>
      <c r="AF363" s="1" t="s">
        <v>53</v>
      </c>
      <c r="AJ363" s="1" t="s">
        <v>28</v>
      </c>
      <c r="AQ363" s="1" t="s">
        <v>78</v>
      </c>
      <c r="AS363" s="1">
        <v>6</v>
      </c>
      <c r="AU363" s="1">
        <v>6</v>
      </c>
      <c r="AW363" s="1">
        <v>15</v>
      </c>
      <c r="AX363" s="1" t="s">
        <v>3242</v>
      </c>
      <c r="AY363" s="1" t="s">
        <v>68</v>
      </c>
      <c r="BA363" s="1">
        <v>4</v>
      </c>
      <c r="BB363" s="1" t="s">
        <v>3243</v>
      </c>
      <c r="BC363" s="1" t="s">
        <v>3244</v>
      </c>
      <c r="BD363" s="1" t="s">
        <v>3245</v>
      </c>
      <c r="BE363" s="1">
        <v>1</v>
      </c>
    </row>
    <row r="364" spans="1:57" ht="23" customHeight="1">
      <c r="A364" s="1">
        <v>724</v>
      </c>
      <c r="B364" s="1">
        <v>724</v>
      </c>
      <c r="C364" s="1">
        <v>724</v>
      </c>
      <c r="D364" s="4" t="s">
        <v>0</v>
      </c>
      <c r="M364" s="1">
        <v>7</v>
      </c>
      <c r="N364" s="1">
        <v>10</v>
      </c>
      <c r="O364" s="1">
        <v>8</v>
      </c>
      <c r="P364" s="1">
        <v>8</v>
      </c>
      <c r="Q364" s="1" t="s">
        <v>61</v>
      </c>
      <c r="R364" s="1">
        <v>1</v>
      </c>
      <c r="W364" s="1">
        <v>1</v>
      </c>
      <c r="X364" s="1" t="s">
        <v>132</v>
      </c>
      <c r="Z364" s="1" t="s">
        <v>74</v>
      </c>
      <c r="AB364" s="1" t="s">
        <v>85</v>
      </c>
      <c r="AD364" s="1">
        <v>1</v>
      </c>
      <c r="AE364" s="1" t="s">
        <v>3252</v>
      </c>
      <c r="AF364" s="1" t="s">
        <v>53</v>
      </c>
      <c r="AJ364" s="1" t="s">
        <v>28</v>
      </c>
      <c r="AL364" s="1" t="s">
        <v>30</v>
      </c>
      <c r="AQ364" s="1" t="s">
        <v>54</v>
      </c>
      <c r="AS364" s="1">
        <v>4</v>
      </c>
      <c r="AU364" s="1">
        <v>4</v>
      </c>
      <c r="AW364" s="1">
        <v>5</v>
      </c>
      <c r="AX364" s="1" t="s">
        <v>3253</v>
      </c>
      <c r="AY364" s="1" t="s">
        <v>68</v>
      </c>
      <c r="BA364" s="1">
        <v>9</v>
      </c>
      <c r="BB364" s="1" t="s">
        <v>3254</v>
      </c>
      <c r="BC364" s="1" t="s">
        <v>3255</v>
      </c>
      <c r="BD364" s="1" t="s">
        <v>3256</v>
      </c>
      <c r="BE364" s="1">
        <v>1</v>
      </c>
    </row>
    <row r="365" spans="1:57" ht="23" customHeight="1">
      <c r="A365" s="1">
        <v>729</v>
      </c>
      <c r="B365" s="1">
        <v>729</v>
      </c>
      <c r="C365" s="1">
        <v>729</v>
      </c>
      <c r="D365" s="4" t="s">
        <v>0</v>
      </c>
      <c r="H365" s="4" t="s">
        <v>4</v>
      </c>
      <c r="J365" s="14">
        <v>19245</v>
      </c>
      <c r="K365" s="14"/>
      <c r="L365" s="14"/>
      <c r="M365" s="1">
        <v>6</v>
      </c>
      <c r="N365" s="1">
        <v>90</v>
      </c>
      <c r="O365" s="1">
        <v>9</v>
      </c>
      <c r="P365" s="1">
        <v>1</v>
      </c>
      <c r="Q365" s="1" t="s">
        <v>214</v>
      </c>
      <c r="R365" s="1">
        <v>0</v>
      </c>
      <c r="T365" s="1" t="s">
        <v>596</v>
      </c>
      <c r="U365" s="1" t="s">
        <v>3390</v>
      </c>
      <c r="W365" s="1">
        <v>1</v>
      </c>
      <c r="X365" s="1" t="s">
        <v>27</v>
      </c>
      <c r="Z365" s="1" t="s">
        <v>74</v>
      </c>
      <c r="AB365" s="1" t="s">
        <v>408</v>
      </c>
      <c r="AD365" s="1">
        <v>15</v>
      </c>
      <c r="AE365" s="1" t="s">
        <v>3272</v>
      </c>
      <c r="AF365" s="1" t="s">
        <v>65</v>
      </c>
      <c r="AJ365" s="1" t="s">
        <v>28</v>
      </c>
      <c r="AQ365" s="1" t="s">
        <v>66</v>
      </c>
      <c r="AT365" s="1">
        <v>10</v>
      </c>
      <c r="AU365" s="1">
        <v>5</v>
      </c>
      <c r="AW365" s="1">
        <v>20</v>
      </c>
      <c r="AX365" s="2" t="s">
        <v>3273</v>
      </c>
      <c r="AY365" s="1" t="s">
        <v>68</v>
      </c>
      <c r="BA365" s="1">
        <v>7</v>
      </c>
      <c r="BB365" s="1" t="s">
        <v>3274</v>
      </c>
      <c r="BC365" s="1" t="s">
        <v>3275</v>
      </c>
      <c r="BD365" s="1" t="s">
        <v>3276</v>
      </c>
      <c r="BE365" s="1">
        <v>0</v>
      </c>
    </row>
    <row r="366" spans="1:57" ht="23" customHeight="1">
      <c r="A366" s="1">
        <v>737</v>
      </c>
      <c r="B366" s="1">
        <v>737</v>
      </c>
      <c r="C366" s="1">
        <v>737</v>
      </c>
      <c r="D366" s="4" t="s">
        <v>0</v>
      </c>
      <c r="J366" s="14">
        <v>33228</v>
      </c>
      <c r="K366" s="14"/>
      <c r="L366" s="14"/>
      <c r="M366" s="1">
        <v>7</v>
      </c>
      <c r="N366" s="1">
        <v>45</v>
      </c>
      <c r="O366" s="1">
        <v>9</v>
      </c>
      <c r="P366" s="1">
        <v>5</v>
      </c>
      <c r="Q366" s="1" t="s">
        <v>61</v>
      </c>
      <c r="R366" s="1">
        <v>1</v>
      </c>
      <c r="W366" s="1">
        <v>1</v>
      </c>
      <c r="X366" s="1" t="s">
        <v>132</v>
      </c>
      <c r="Z366" s="1" t="s">
        <v>339</v>
      </c>
      <c r="AB366" s="1" t="s">
        <v>85</v>
      </c>
      <c r="AD366" s="1">
        <v>1</v>
      </c>
      <c r="AE366" s="1" t="s">
        <v>3308</v>
      </c>
      <c r="AF366" s="1" t="s">
        <v>150</v>
      </c>
      <c r="AJ366" s="1" t="s">
        <v>28</v>
      </c>
      <c r="AO366" s="1" t="s">
        <v>33</v>
      </c>
      <c r="AY366" s="1" t="s">
        <v>68</v>
      </c>
      <c r="BA366" s="1">
        <v>10</v>
      </c>
      <c r="BB366" s="1" t="s">
        <v>3309</v>
      </c>
      <c r="BC366" s="1" t="s">
        <v>3310</v>
      </c>
      <c r="BD366" s="1" t="s">
        <v>3311</v>
      </c>
      <c r="BE366" s="1">
        <v>1</v>
      </c>
    </row>
    <row r="367" spans="1:57" ht="23" customHeight="1">
      <c r="A367" s="1">
        <v>745</v>
      </c>
      <c r="B367" s="1">
        <v>745</v>
      </c>
      <c r="C367" s="1">
        <v>745</v>
      </c>
      <c r="D367" s="4" t="s">
        <v>0</v>
      </c>
      <c r="J367" s="14">
        <v>27612</v>
      </c>
      <c r="K367" s="14"/>
      <c r="L367" s="14"/>
      <c r="M367" s="1">
        <v>7</v>
      </c>
      <c r="N367" s="1">
        <v>40</v>
      </c>
      <c r="O367" s="1">
        <v>6</v>
      </c>
      <c r="P367" s="1">
        <v>1</v>
      </c>
      <c r="Q367" s="1" t="s">
        <v>71</v>
      </c>
      <c r="R367" s="1">
        <v>0</v>
      </c>
      <c r="S367" s="1" t="s">
        <v>113</v>
      </c>
      <c r="U367" s="1" t="s">
        <v>3390</v>
      </c>
      <c r="W367" s="1">
        <v>1</v>
      </c>
      <c r="X367" s="1" t="s">
        <v>63</v>
      </c>
      <c r="Z367" s="1" t="s">
        <v>74</v>
      </c>
      <c r="AB367" s="1" t="s">
        <v>51</v>
      </c>
      <c r="AD367" s="1">
        <v>10</v>
      </c>
      <c r="AF367" s="1" t="s">
        <v>65</v>
      </c>
      <c r="AJ367" s="1" t="s">
        <v>28</v>
      </c>
      <c r="AQ367" s="1" t="s">
        <v>66</v>
      </c>
      <c r="AS367" s="1">
        <v>3</v>
      </c>
      <c r="AU367" s="1">
        <v>5</v>
      </c>
      <c r="AW367" s="1">
        <v>36</v>
      </c>
      <c r="AX367" s="1" t="s">
        <v>3342</v>
      </c>
      <c r="AY367" s="1" t="s">
        <v>68</v>
      </c>
      <c r="BA367" s="1">
        <v>9</v>
      </c>
      <c r="BB367" s="2" t="s">
        <v>3343</v>
      </c>
      <c r="BC367" s="1" t="s">
        <v>3344</v>
      </c>
    </row>
    <row r="368" spans="1:57" ht="23" customHeight="1">
      <c r="A368" s="1">
        <v>746</v>
      </c>
      <c r="B368" s="1">
        <v>746</v>
      </c>
      <c r="C368" s="1">
        <v>746</v>
      </c>
      <c r="E368" s="4" t="s">
        <v>1</v>
      </c>
      <c r="H368" s="4" t="s">
        <v>4</v>
      </c>
      <c r="J368" s="14">
        <v>32442</v>
      </c>
      <c r="K368" s="14"/>
      <c r="L368" s="14"/>
      <c r="M368" s="1">
        <v>4</v>
      </c>
      <c r="N368" s="1">
        <v>10</v>
      </c>
      <c r="O368" s="1">
        <v>8</v>
      </c>
      <c r="P368" s="1">
        <v>1</v>
      </c>
      <c r="Q368" s="1" t="s">
        <v>324</v>
      </c>
      <c r="R368" s="1">
        <v>1</v>
      </c>
      <c r="W368" s="1">
        <v>1</v>
      </c>
      <c r="X368" s="1" t="s">
        <v>5</v>
      </c>
      <c r="Z368" s="1" t="s">
        <v>74</v>
      </c>
      <c r="AB368" s="1" t="s">
        <v>51</v>
      </c>
      <c r="AD368" s="1">
        <v>12</v>
      </c>
      <c r="AE368" s="1" t="s">
        <v>3345</v>
      </c>
      <c r="AF368" s="1" t="s">
        <v>53</v>
      </c>
      <c r="AJ368" s="1" t="s">
        <v>28</v>
      </c>
      <c r="AK368" s="1" t="s">
        <v>29</v>
      </c>
      <c r="AQ368" s="1" t="s">
        <v>66</v>
      </c>
      <c r="AT368" s="1" t="s">
        <v>3412</v>
      </c>
      <c r="AU368" s="1">
        <v>5</v>
      </c>
      <c r="AW368" s="1">
        <v>20</v>
      </c>
      <c r="AX368" s="1" t="s">
        <v>3346</v>
      </c>
      <c r="AY368" s="1" t="s">
        <v>68</v>
      </c>
      <c r="BA368" s="1">
        <v>10</v>
      </c>
      <c r="BB368" s="1" t="s">
        <v>3347</v>
      </c>
      <c r="BC368" s="1" t="s">
        <v>3348</v>
      </c>
      <c r="BD368" s="1" t="s">
        <v>107</v>
      </c>
      <c r="BE368" s="1">
        <v>1</v>
      </c>
    </row>
    <row r="369" spans="1:57" ht="23" customHeight="1">
      <c r="A369" s="1">
        <v>751</v>
      </c>
      <c r="B369" s="1">
        <v>751</v>
      </c>
      <c r="C369" s="1">
        <v>751</v>
      </c>
      <c r="E369" s="4" t="s">
        <v>1</v>
      </c>
      <c r="J369" s="14">
        <v>33675</v>
      </c>
      <c r="K369" s="14"/>
      <c r="L369" s="14"/>
      <c r="M369" s="1">
        <v>7</v>
      </c>
      <c r="N369" s="1">
        <v>100</v>
      </c>
      <c r="O369" s="1">
        <v>7</v>
      </c>
      <c r="P369" s="1">
        <v>10</v>
      </c>
      <c r="Q369" s="1" t="s">
        <v>324</v>
      </c>
      <c r="R369" s="1">
        <v>1</v>
      </c>
      <c r="W369" s="1">
        <v>1</v>
      </c>
      <c r="X369" s="1" t="s">
        <v>144</v>
      </c>
      <c r="Z369" s="1" t="s">
        <v>74</v>
      </c>
      <c r="AB369" s="1" t="s">
        <v>85</v>
      </c>
      <c r="AD369" s="1">
        <v>1</v>
      </c>
      <c r="AE369" s="1" t="s">
        <v>855</v>
      </c>
      <c r="AF369" s="1" t="s">
        <v>77</v>
      </c>
      <c r="AJ369" s="1" t="s">
        <v>28</v>
      </c>
      <c r="AQ369" s="1" t="s">
        <v>78</v>
      </c>
      <c r="AT369" s="1">
        <v>10</v>
      </c>
      <c r="AU369" s="1">
        <v>5</v>
      </c>
      <c r="AW369" s="1">
        <v>200</v>
      </c>
      <c r="AX369" s="1" t="s">
        <v>3367</v>
      </c>
      <c r="AY369" s="1" t="s">
        <v>58</v>
      </c>
      <c r="BA369" s="1">
        <v>9</v>
      </c>
      <c r="BB369" s="1" t="s">
        <v>3368</v>
      </c>
      <c r="BC369" s="1" t="s">
        <v>3369</v>
      </c>
      <c r="BE369" s="1">
        <v>1</v>
      </c>
    </row>
    <row r="370" spans="1:57" ht="23" customHeight="1">
      <c r="A370" s="1">
        <v>0</v>
      </c>
      <c r="B370" s="1">
        <v>0</v>
      </c>
      <c r="C370" s="1">
        <v>0</v>
      </c>
      <c r="J370" s="14">
        <v>31490</v>
      </c>
      <c r="K370" s="14"/>
      <c r="L370" s="14"/>
      <c r="Q370" s="1" t="s">
        <v>47</v>
      </c>
      <c r="R370" s="1">
        <v>1</v>
      </c>
      <c r="S370" s="1" t="s">
        <v>48</v>
      </c>
      <c r="U370" s="1" t="s">
        <v>3388</v>
      </c>
      <c r="W370" s="1">
        <v>1</v>
      </c>
      <c r="X370" s="1" t="s">
        <v>49</v>
      </c>
      <c r="Z370" s="1" t="s">
        <v>50</v>
      </c>
      <c r="AB370" s="1" t="s">
        <v>51</v>
      </c>
      <c r="AE370" s="1" t="s">
        <v>52</v>
      </c>
      <c r="AF370" s="1" t="s">
        <v>53</v>
      </c>
      <c r="AH370" s="1" t="s">
        <v>26</v>
      </c>
      <c r="AQ370" s="1" t="s">
        <v>54</v>
      </c>
      <c r="AS370" s="1" t="s">
        <v>55</v>
      </c>
      <c r="AU370" s="1" t="s">
        <v>56</v>
      </c>
      <c r="AX370" s="1" t="s">
        <v>57</v>
      </c>
      <c r="AY370" s="1" t="s">
        <v>58</v>
      </c>
      <c r="BA370" s="1">
        <v>10</v>
      </c>
      <c r="BB370" s="1" t="s">
        <v>59</v>
      </c>
      <c r="BD370" s="1" t="s">
        <v>60</v>
      </c>
    </row>
    <row r="371" spans="1:57" ht="23" customHeight="1">
      <c r="A371" s="1">
        <v>6</v>
      </c>
      <c r="B371" s="1">
        <v>6</v>
      </c>
      <c r="C371" s="1">
        <v>6</v>
      </c>
      <c r="D371" s="4" t="s">
        <v>0</v>
      </c>
      <c r="J371" s="14">
        <v>31511</v>
      </c>
      <c r="K371" s="14"/>
      <c r="L371" s="14"/>
      <c r="M371" s="1">
        <v>8</v>
      </c>
      <c r="N371" s="1">
        <v>0</v>
      </c>
      <c r="O371" s="1">
        <v>10</v>
      </c>
      <c r="P371" s="1">
        <v>50</v>
      </c>
      <c r="Q371" s="1" t="s">
        <v>90</v>
      </c>
      <c r="R371" s="1">
        <v>1</v>
      </c>
      <c r="S371" s="1" t="s">
        <v>72</v>
      </c>
      <c r="U371" s="1" t="s">
        <v>3390</v>
      </c>
      <c r="W371" s="1">
        <v>1</v>
      </c>
      <c r="X371" s="1" t="s">
        <v>101</v>
      </c>
      <c r="Z371" s="1" t="s">
        <v>102</v>
      </c>
      <c r="AB371" s="1" t="s">
        <v>103</v>
      </c>
      <c r="AD371" s="1">
        <v>4</v>
      </c>
      <c r="AE371" s="1" t="s">
        <v>104</v>
      </c>
      <c r="AF371" s="1" t="s">
        <v>77</v>
      </c>
      <c r="AK371" s="1" t="s">
        <v>29</v>
      </c>
      <c r="AQ371" s="1" t="s">
        <v>66</v>
      </c>
      <c r="AS371" s="1">
        <v>6</v>
      </c>
      <c r="AU371" s="1">
        <v>4</v>
      </c>
      <c r="AW371" s="1">
        <v>5</v>
      </c>
      <c r="AX371" s="1" t="s">
        <v>105</v>
      </c>
      <c r="AY371" s="1" t="s">
        <v>68</v>
      </c>
      <c r="BA371" s="1">
        <v>10</v>
      </c>
      <c r="BB371" s="1" t="s">
        <v>106</v>
      </c>
      <c r="BD371" s="1" t="s">
        <v>107</v>
      </c>
    </row>
    <row r="372" spans="1:57" ht="23" customHeight="1">
      <c r="A372" s="1">
        <v>9</v>
      </c>
      <c r="B372" s="1">
        <v>9</v>
      </c>
      <c r="C372" s="1">
        <v>9</v>
      </c>
      <c r="E372" s="4" t="s">
        <v>1</v>
      </c>
      <c r="J372" s="14">
        <v>28734</v>
      </c>
      <c r="K372" s="14"/>
      <c r="L372" s="14"/>
      <c r="M372" s="1">
        <v>7</v>
      </c>
      <c r="N372" s="1">
        <v>10</v>
      </c>
      <c r="O372" s="1">
        <v>6</v>
      </c>
      <c r="P372" s="1">
        <v>30</v>
      </c>
      <c r="Q372" s="1" t="s">
        <v>47</v>
      </c>
      <c r="R372" s="1">
        <v>0</v>
      </c>
      <c r="S372" s="1" t="s">
        <v>48</v>
      </c>
      <c r="U372" s="1" t="s">
        <v>3390</v>
      </c>
      <c r="W372" s="1">
        <v>1</v>
      </c>
      <c r="X372" s="1" t="s">
        <v>63</v>
      </c>
      <c r="Z372" s="1" t="s">
        <v>74</v>
      </c>
      <c r="AB372" s="1" t="s">
        <v>51</v>
      </c>
      <c r="AD372" s="1">
        <v>1</v>
      </c>
      <c r="AE372" s="1" t="s">
        <v>119</v>
      </c>
      <c r="AF372" s="1" t="s">
        <v>65</v>
      </c>
      <c r="AL372" s="1" t="s">
        <v>30</v>
      </c>
      <c r="AQ372" s="1" t="s">
        <v>54</v>
      </c>
      <c r="AS372" s="1">
        <v>5</v>
      </c>
      <c r="AU372" s="1">
        <v>5</v>
      </c>
      <c r="AW372" s="1">
        <v>5</v>
      </c>
      <c r="AX372" s="1" t="s">
        <v>120</v>
      </c>
      <c r="AY372" s="1" t="s">
        <v>68</v>
      </c>
      <c r="BA372" s="1">
        <v>10</v>
      </c>
      <c r="BB372" s="1" t="s">
        <v>121</v>
      </c>
      <c r="BC372" s="2" t="s">
        <v>122</v>
      </c>
      <c r="BD372" s="2" t="s">
        <v>123</v>
      </c>
      <c r="BE372" s="2"/>
    </row>
    <row r="373" spans="1:57" ht="23" customHeight="1">
      <c r="A373" s="1">
        <v>10</v>
      </c>
      <c r="B373" s="1">
        <v>10</v>
      </c>
      <c r="C373" s="1">
        <v>10</v>
      </c>
      <c r="D373" s="4" t="s">
        <v>0</v>
      </c>
      <c r="J373" s="14">
        <v>31818</v>
      </c>
      <c r="K373" s="14"/>
      <c r="L373" s="14"/>
      <c r="M373" s="1">
        <v>8</v>
      </c>
      <c r="N373" s="1">
        <v>0</v>
      </c>
      <c r="O373" s="1">
        <v>8</v>
      </c>
      <c r="P373" s="1">
        <v>2</v>
      </c>
      <c r="Q373" s="1" t="s">
        <v>124</v>
      </c>
      <c r="R373" s="1">
        <v>1</v>
      </c>
      <c r="S373" s="1" t="s">
        <v>125</v>
      </c>
      <c r="U373" s="1" t="s">
        <v>3390</v>
      </c>
      <c r="W373" s="1">
        <v>1</v>
      </c>
      <c r="X373" s="1" t="s">
        <v>126</v>
      </c>
      <c r="Z373" s="1" t="s">
        <v>50</v>
      </c>
      <c r="AB373" s="1" t="s">
        <v>85</v>
      </c>
      <c r="AD373" s="1">
        <v>10</v>
      </c>
      <c r="AE373" s="1" t="s">
        <v>127</v>
      </c>
      <c r="AF373" s="1" t="s">
        <v>53</v>
      </c>
      <c r="AK373" s="1" t="s">
        <v>29</v>
      </c>
      <c r="AQ373" s="1" t="s">
        <v>78</v>
      </c>
      <c r="AS373" s="1">
        <v>6</v>
      </c>
      <c r="AU373" s="1">
        <v>6</v>
      </c>
      <c r="AW373" s="1">
        <v>8</v>
      </c>
      <c r="AX373" s="1" t="s">
        <v>128</v>
      </c>
      <c r="AY373" s="1" t="s">
        <v>68</v>
      </c>
      <c r="BA373" s="1">
        <v>10</v>
      </c>
      <c r="BB373" s="1" t="s">
        <v>129</v>
      </c>
      <c r="BC373" s="2" t="s">
        <v>130</v>
      </c>
      <c r="BD373" s="2" t="s">
        <v>130</v>
      </c>
      <c r="BE373" s="2"/>
    </row>
    <row r="374" spans="1:57" ht="23" customHeight="1">
      <c r="A374" s="1">
        <v>11</v>
      </c>
      <c r="B374" s="1">
        <v>11</v>
      </c>
      <c r="C374" s="1">
        <v>11</v>
      </c>
      <c r="E374" s="4" t="s">
        <v>1</v>
      </c>
      <c r="J374" s="14">
        <v>32631</v>
      </c>
      <c r="K374" s="14"/>
      <c r="L374" s="14"/>
      <c r="M374" s="1">
        <v>7</v>
      </c>
      <c r="N374" s="1">
        <v>40</v>
      </c>
      <c r="O374" s="1">
        <v>12</v>
      </c>
      <c r="P374" s="1">
        <v>1</v>
      </c>
      <c r="Q374" s="1" t="s">
        <v>61</v>
      </c>
      <c r="R374" s="1">
        <v>0</v>
      </c>
      <c r="S374" s="1" t="s">
        <v>131</v>
      </c>
      <c r="U374" s="1" t="s">
        <v>3388</v>
      </c>
      <c r="W374" s="1">
        <v>1</v>
      </c>
      <c r="X374" s="1" t="s">
        <v>132</v>
      </c>
      <c r="Z374" s="1" t="s">
        <v>133</v>
      </c>
      <c r="AB374" s="1" t="s">
        <v>103</v>
      </c>
      <c r="AD374" s="1">
        <v>4</v>
      </c>
      <c r="AE374" s="1" t="s">
        <v>134</v>
      </c>
      <c r="AF374" s="1" t="s">
        <v>77</v>
      </c>
      <c r="AO374" s="1" t="s">
        <v>33</v>
      </c>
      <c r="AY374" s="1" t="s">
        <v>58</v>
      </c>
      <c r="BA374" s="1">
        <v>9</v>
      </c>
      <c r="BB374" s="1" t="s">
        <v>135</v>
      </c>
      <c r="BC374" s="2" t="s">
        <v>136</v>
      </c>
      <c r="BD374" s="2"/>
      <c r="BE374" s="2"/>
    </row>
    <row r="375" spans="1:57" ht="23" customHeight="1">
      <c r="A375" s="1">
        <v>12</v>
      </c>
      <c r="B375" s="1">
        <v>12</v>
      </c>
      <c r="C375" s="1">
        <v>12</v>
      </c>
      <c r="D375" s="4" t="s">
        <v>0</v>
      </c>
      <c r="J375" s="14">
        <v>32915</v>
      </c>
      <c r="K375" s="14"/>
      <c r="L375" s="14"/>
      <c r="M375" s="1">
        <v>8</v>
      </c>
      <c r="N375" s="1">
        <v>30</v>
      </c>
      <c r="O375" s="1">
        <v>9</v>
      </c>
      <c r="P375" s="1">
        <v>12</v>
      </c>
      <c r="Q375" s="1" t="s">
        <v>124</v>
      </c>
      <c r="R375" s="1">
        <v>1</v>
      </c>
      <c r="S375" s="1" t="s">
        <v>62</v>
      </c>
      <c r="U375" s="1" t="s">
        <v>3389</v>
      </c>
      <c r="W375" s="1">
        <v>1</v>
      </c>
      <c r="X375" s="1" t="s">
        <v>137</v>
      </c>
      <c r="AA375" s="1" t="s">
        <v>138</v>
      </c>
      <c r="AB375" s="1" t="s">
        <v>51</v>
      </c>
      <c r="AD375" s="1">
        <v>1</v>
      </c>
      <c r="AE375" s="1" t="s">
        <v>139</v>
      </c>
      <c r="AF375" s="1" t="s">
        <v>53</v>
      </c>
      <c r="AH375" s="1" t="s">
        <v>26</v>
      </c>
      <c r="AQ375" s="1" t="s">
        <v>66</v>
      </c>
      <c r="AT375" s="1" t="s">
        <v>3392</v>
      </c>
      <c r="AV375" s="1" t="s">
        <v>3393</v>
      </c>
      <c r="AW375" s="1">
        <v>2</v>
      </c>
      <c r="AX375" s="1" t="s">
        <v>140</v>
      </c>
      <c r="AY375" s="1" t="s">
        <v>68</v>
      </c>
      <c r="BA375" s="1">
        <v>10</v>
      </c>
      <c r="BB375" s="1" t="s">
        <v>141</v>
      </c>
      <c r="BC375" s="2" t="s">
        <v>142</v>
      </c>
      <c r="BD375" s="2" t="s">
        <v>143</v>
      </c>
      <c r="BE375" s="2"/>
    </row>
    <row r="376" spans="1:57" ht="23" customHeight="1">
      <c r="A376" s="1">
        <v>13</v>
      </c>
      <c r="B376" s="1">
        <v>13</v>
      </c>
      <c r="C376" s="1">
        <v>13</v>
      </c>
      <c r="H376" s="4" t="s">
        <v>4</v>
      </c>
      <c r="J376" s="14">
        <v>34311</v>
      </c>
      <c r="K376" s="14"/>
      <c r="L376" s="14"/>
      <c r="M376" s="1">
        <v>6</v>
      </c>
      <c r="N376" s="1">
        <v>120</v>
      </c>
      <c r="O376" s="1">
        <v>9</v>
      </c>
      <c r="P376" s="1">
        <v>3</v>
      </c>
      <c r="Q376" s="1" t="s">
        <v>47</v>
      </c>
      <c r="R376" s="1">
        <v>0</v>
      </c>
      <c r="S376" s="1" t="s">
        <v>91</v>
      </c>
      <c r="U376" s="1" t="s">
        <v>3391</v>
      </c>
      <c r="W376" s="1">
        <v>1</v>
      </c>
      <c r="X376" s="1" t="s">
        <v>144</v>
      </c>
      <c r="Z376" s="1" t="s">
        <v>74</v>
      </c>
      <c r="AB376" s="1" t="s">
        <v>145</v>
      </c>
      <c r="AD376" s="1">
        <v>5</v>
      </c>
      <c r="AF376" s="1" t="s">
        <v>53</v>
      </c>
      <c r="AL376" s="1" t="s">
        <v>30</v>
      </c>
      <c r="AQ376" s="1" t="s">
        <v>54</v>
      </c>
      <c r="AS376" s="1">
        <v>4</v>
      </c>
      <c r="AU376" s="1">
        <v>1</v>
      </c>
      <c r="AW376" s="1">
        <v>90</v>
      </c>
      <c r="AX376" s="1" t="s">
        <v>146</v>
      </c>
      <c r="AY376" s="1" t="s">
        <v>68</v>
      </c>
      <c r="BA376" s="1">
        <v>8</v>
      </c>
      <c r="BB376" s="1" t="s">
        <v>147</v>
      </c>
      <c r="BC376" s="2" t="s">
        <v>148</v>
      </c>
      <c r="BD376" s="2" t="s">
        <v>149</v>
      </c>
      <c r="BE376" s="2"/>
    </row>
    <row r="377" spans="1:57" ht="23" customHeight="1">
      <c r="A377" s="1">
        <v>14</v>
      </c>
      <c r="B377" s="1">
        <v>14</v>
      </c>
      <c r="C377" s="1">
        <v>14</v>
      </c>
      <c r="H377" s="4" t="s">
        <v>4</v>
      </c>
      <c r="J377" s="14">
        <v>35597</v>
      </c>
      <c r="K377" s="14"/>
      <c r="L377" s="14"/>
      <c r="M377" s="1">
        <v>8</v>
      </c>
      <c r="N377" s="1">
        <v>30</v>
      </c>
      <c r="O377" s="1">
        <v>14</v>
      </c>
      <c r="P377" s="1">
        <v>50</v>
      </c>
      <c r="Q377" s="1" t="s">
        <v>95</v>
      </c>
      <c r="R377" s="1">
        <v>1</v>
      </c>
      <c r="S377" s="1" t="s">
        <v>62</v>
      </c>
      <c r="U377" s="1" t="s">
        <v>3390</v>
      </c>
      <c r="W377" s="1">
        <v>0</v>
      </c>
      <c r="AF377" s="1" t="s">
        <v>150</v>
      </c>
      <c r="AL377" s="1" t="s">
        <v>30</v>
      </c>
      <c r="AQ377" s="1" t="s">
        <v>151</v>
      </c>
      <c r="AS377" s="1">
        <v>2</v>
      </c>
      <c r="AU377" s="1">
        <v>4</v>
      </c>
      <c r="AW377" s="1">
        <v>10</v>
      </c>
      <c r="AX377" s="1" t="s">
        <v>152</v>
      </c>
      <c r="AY377" s="1" t="s">
        <v>58</v>
      </c>
      <c r="BA377" s="1">
        <v>10</v>
      </c>
      <c r="BB377" s="1" t="s">
        <v>153</v>
      </c>
      <c r="BC377" s="2" t="s">
        <v>33</v>
      </c>
      <c r="BD377" s="2" t="s">
        <v>33</v>
      </c>
      <c r="BE377" s="2"/>
    </row>
    <row r="378" spans="1:57" ht="23" customHeight="1">
      <c r="A378" s="1">
        <v>17</v>
      </c>
      <c r="B378" s="1">
        <v>17</v>
      </c>
      <c r="C378" s="1">
        <v>17</v>
      </c>
      <c r="H378" s="4" t="s">
        <v>4</v>
      </c>
      <c r="J378" s="14">
        <v>35200</v>
      </c>
      <c r="K378" s="14"/>
      <c r="L378" s="14"/>
      <c r="M378" s="1">
        <v>8</v>
      </c>
      <c r="N378" s="1">
        <v>0</v>
      </c>
      <c r="O378" s="1">
        <v>10</v>
      </c>
      <c r="P378" s="1">
        <v>6</v>
      </c>
      <c r="Q378" s="1" t="s">
        <v>61</v>
      </c>
      <c r="R378" s="1">
        <v>1</v>
      </c>
      <c r="S378" s="1" t="s">
        <v>48</v>
      </c>
      <c r="V378" s="1" t="s">
        <v>165</v>
      </c>
      <c r="W378" s="1">
        <v>1</v>
      </c>
      <c r="X378" s="1" t="s">
        <v>63</v>
      </c>
      <c r="Z378" s="1" t="s">
        <v>74</v>
      </c>
      <c r="AB378" s="1" t="s">
        <v>51</v>
      </c>
      <c r="AD378" s="1">
        <v>3</v>
      </c>
      <c r="AE378" s="1" t="s">
        <v>166</v>
      </c>
      <c r="AF378" s="1" t="s">
        <v>150</v>
      </c>
      <c r="AK378" s="1" t="s">
        <v>29</v>
      </c>
      <c r="AP378" s="1" t="s">
        <v>167</v>
      </c>
      <c r="AR378" s="1" t="s">
        <v>168</v>
      </c>
      <c r="AT378" s="1">
        <v>8</v>
      </c>
      <c r="AU378" s="1">
        <v>3</v>
      </c>
      <c r="AW378" s="1">
        <v>10</v>
      </c>
      <c r="AX378" s="1" t="s">
        <v>169</v>
      </c>
      <c r="AZ378" s="1" t="s">
        <v>170</v>
      </c>
      <c r="BA378" s="1">
        <v>8</v>
      </c>
      <c r="BB378" s="1" t="s">
        <v>171</v>
      </c>
      <c r="BC378" s="2" t="s">
        <v>172</v>
      </c>
      <c r="BD378" s="2" t="s">
        <v>173</v>
      </c>
      <c r="BE378" s="2"/>
    </row>
    <row r="379" spans="1:57" ht="23" customHeight="1">
      <c r="A379" s="1">
        <v>18</v>
      </c>
      <c r="B379" s="1">
        <v>18</v>
      </c>
      <c r="C379" s="1">
        <v>18</v>
      </c>
      <c r="D379" s="4" t="s">
        <v>0</v>
      </c>
      <c r="J379" s="14">
        <v>33479</v>
      </c>
      <c r="K379" s="14"/>
      <c r="L379" s="14"/>
      <c r="M379" s="1">
        <v>6</v>
      </c>
      <c r="N379" s="1">
        <v>0</v>
      </c>
      <c r="O379" s="1">
        <v>10</v>
      </c>
      <c r="P379" s="1">
        <v>20</v>
      </c>
      <c r="Q379" s="1" t="s">
        <v>112</v>
      </c>
      <c r="R379" s="1">
        <v>1</v>
      </c>
      <c r="S379" s="1" t="s">
        <v>48</v>
      </c>
      <c r="U379" s="1" t="s">
        <v>3388</v>
      </c>
      <c r="W379" s="1">
        <v>0</v>
      </c>
      <c r="AF379" s="1" t="s">
        <v>53</v>
      </c>
      <c r="AL379" s="1" t="s">
        <v>30</v>
      </c>
      <c r="AQ379" s="1" t="s">
        <v>66</v>
      </c>
      <c r="AT379" s="1">
        <v>12</v>
      </c>
      <c r="AU379" s="1">
        <v>6</v>
      </c>
      <c r="AW379" s="1">
        <v>12</v>
      </c>
      <c r="AX379" s="1" t="s">
        <v>174</v>
      </c>
      <c r="AY379" s="1" t="s">
        <v>68</v>
      </c>
      <c r="BA379" s="1">
        <v>10</v>
      </c>
      <c r="BB379" s="1" t="s">
        <v>175</v>
      </c>
      <c r="BC379" s="2" t="s">
        <v>176</v>
      </c>
      <c r="BD379" s="2" t="s">
        <v>177</v>
      </c>
      <c r="BE379" s="2"/>
    </row>
    <row r="380" spans="1:57" ht="23" customHeight="1">
      <c r="A380" s="1">
        <v>21</v>
      </c>
      <c r="B380" s="1">
        <v>21</v>
      </c>
      <c r="C380" s="1">
        <v>21</v>
      </c>
      <c r="E380" s="4" t="s">
        <v>1</v>
      </c>
      <c r="J380" s="14">
        <v>27226</v>
      </c>
      <c r="K380" s="14"/>
      <c r="L380" s="14"/>
      <c r="M380" s="1">
        <v>7</v>
      </c>
      <c r="N380" s="1">
        <v>0</v>
      </c>
      <c r="O380" s="1">
        <v>3</v>
      </c>
      <c r="P380" s="1">
        <v>10</v>
      </c>
      <c r="Q380" s="1" t="s">
        <v>47</v>
      </c>
      <c r="R380" s="1">
        <v>0</v>
      </c>
      <c r="S380" s="1" t="s">
        <v>72</v>
      </c>
      <c r="U380" s="1" t="s">
        <v>3390</v>
      </c>
      <c r="W380" s="1">
        <v>1</v>
      </c>
      <c r="X380" s="1" t="s">
        <v>187</v>
      </c>
      <c r="Z380" s="1" t="s">
        <v>50</v>
      </c>
      <c r="AB380" s="1" t="s">
        <v>85</v>
      </c>
      <c r="AD380" s="1">
        <v>17</v>
      </c>
      <c r="AE380" s="1" t="s">
        <v>188</v>
      </c>
      <c r="AF380" s="1" t="s">
        <v>77</v>
      </c>
      <c r="AK380" s="1" t="s">
        <v>29</v>
      </c>
      <c r="AQ380" s="1" t="s">
        <v>54</v>
      </c>
      <c r="AS380" s="1">
        <v>2</v>
      </c>
      <c r="AU380" s="1">
        <v>2</v>
      </c>
      <c r="AW380" s="1">
        <v>6</v>
      </c>
      <c r="AX380" s="1" t="s">
        <v>189</v>
      </c>
      <c r="AZ380" s="1" t="s">
        <v>190</v>
      </c>
      <c r="BA380" s="1">
        <v>8</v>
      </c>
      <c r="BB380" s="1" t="s">
        <v>191</v>
      </c>
      <c r="BC380" s="2"/>
      <c r="BD380" s="2"/>
      <c r="BE380" s="2"/>
    </row>
    <row r="381" spans="1:57" ht="23" customHeight="1">
      <c r="A381" s="1">
        <v>23</v>
      </c>
      <c r="B381" s="1">
        <v>23</v>
      </c>
      <c r="C381" s="1">
        <v>23</v>
      </c>
      <c r="E381" s="4" t="s">
        <v>1</v>
      </c>
      <c r="H381" s="4" t="s">
        <v>4</v>
      </c>
      <c r="J381" s="14">
        <v>29425</v>
      </c>
      <c r="K381" s="14"/>
      <c r="L381" s="14"/>
      <c r="M381" s="1">
        <v>7</v>
      </c>
      <c r="N381" s="1">
        <v>60</v>
      </c>
      <c r="O381" s="1">
        <v>5</v>
      </c>
      <c r="P381" s="1">
        <v>8</v>
      </c>
      <c r="Q381" s="1" t="s">
        <v>90</v>
      </c>
      <c r="R381" s="1">
        <v>1</v>
      </c>
      <c r="S381" s="1" t="s">
        <v>62</v>
      </c>
      <c r="U381" s="1" t="s">
        <v>3388</v>
      </c>
      <c r="W381" s="1">
        <v>0</v>
      </c>
      <c r="AF381" s="1" t="s">
        <v>65</v>
      </c>
      <c r="AL381" s="1" t="s">
        <v>30</v>
      </c>
      <c r="AQ381" s="1" t="s">
        <v>66</v>
      </c>
      <c r="AS381" s="1">
        <v>4</v>
      </c>
      <c r="AU381" s="1">
        <v>4</v>
      </c>
      <c r="AW381" s="1">
        <v>10</v>
      </c>
      <c r="AX381" s="1" t="s">
        <v>195</v>
      </c>
      <c r="AY381" s="1" t="s">
        <v>68</v>
      </c>
      <c r="BA381" s="1">
        <v>8</v>
      </c>
      <c r="BB381" s="1" t="s">
        <v>196</v>
      </c>
      <c r="BC381" s="2" t="s">
        <v>197</v>
      </c>
      <c r="BD381" s="2"/>
      <c r="BE381" s="2"/>
    </row>
    <row r="382" spans="1:57" ht="23" customHeight="1">
      <c r="A382" s="1">
        <v>24</v>
      </c>
      <c r="B382" s="1">
        <v>24</v>
      </c>
      <c r="C382" s="1">
        <v>24</v>
      </c>
      <c r="H382" s="4" t="s">
        <v>4</v>
      </c>
      <c r="J382" s="14">
        <v>27454</v>
      </c>
      <c r="K382" s="14"/>
      <c r="L382" s="14"/>
      <c r="M382" s="1">
        <v>7</v>
      </c>
      <c r="N382" s="1">
        <v>30</v>
      </c>
      <c r="O382" s="1">
        <v>6</v>
      </c>
      <c r="P382" s="1">
        <v>10</v>
      </c>
      <c r="Q382" s="1" t="s">
        <v>178</v>
      </c>
      <c r="R382" s="1">
        <v>0</v>
      </c>
      <c r="S382" s="1" t="s">
        <v>91</v>
      </c>
      <c r="U382" s="1" t="s">
        <v>3390</v>
      </c>
      <c r="W382" s="1">
        <v>0</v>
      </c>
      <c r="AF382" s="1" t="s">
        <v>77</v>
      </c>
      <c r="AL382" s="1" t="s">
        <v>30</v>
      </c>
      <c r="AQ382" s="1" t="s">
        <v>54</v>
      </c>
      <c r="AS382" s="1">
        <v>3</v>
      </c>
      <c r="AU382" s="1">
        <v>4</v>
      </c>
      <c r="AW382" s="1">
        <v>7</v>
      </c>
      <c r="AX382" s="1" t="s">
        <v>198</v>
      </c>
      <c r="AY382" s="1" t="s">
        <v>68</v>
      </c>
      <c r="BA382" s="1">
        <v>9</v>
      </c>
      <c r="BB382" s="1" t="s">
        <v>199</v>
      </c>
      <c r="BC382" s="2" t="s">
        <v>200</v>
      </c>
      <c r="BD382" s="2" t="s">
        <v>201</v>
      </c>
      <c r="BE382" s="2"/>
    </row>
    <row r="383" spans="1:57" ht="23" customHeight="1">
      <c r="A383" s="1">
        <v>25</v>
      </c>
      <c r="B383" s="1">
        <v>25</v>
      </c>
      <c r="C383" s="1">
        <v>25</v>
      </c>
      <c r="H383" s="4" t="s">
        <v>4</v>
      </c>
      <c r="J383" s="14">
        <v>32337</v>
      </c>
      <c r="K383" s="14"/>
      <c r="L383" s="14"/>
      <c r="M383" s="5">
        <v>85</v>
      </c>
      <c r="N383" s="1">
        <v>45</v>
      </c>
      <c r="O383" s="1">
        <v>10</v>
      </c>
      <c r="P383" s="1">
        <v>30</v>
      </c>
      <c r="Q383" s="1" t="s">
        <v>61</v>
      </c>
      <c r="R383" s="1">
        <v>0</v>
      </c>
      <c r="S383" s="1" t="s">
        <v>91</v>
      </c>
      <c r="U383" s="1" t="s">
        <v>3391</v>
      </c>
      <c r="W383" s="1">
        <v>1</v>
      </c>
      <c r="X383" s="1" t="s">
        <v>202</v>
      </c>
      <c r="Z383" s="1" t="s">
        <v>74</v>
      </c>
      <c r="AB383" s="1" t="s">
        <v>85</v>
      </c>
      <c r="AD383" s="1">
        <v>4</v>
      </c>
      <c r="AE383" s="1" t="s">
        <v>203</v>
      </c>
      <c r="AF383" s="1" t="s">
        <v>77</v>
      </c>
      <c r="AK383" s="1" t="s">
        <v>29</v>
      </c>
      <c r="AQ383" s="1" t="s">
        <v>78</v>
      </c>
      <c r="AT383" s="1">
        <v>12</v>
      </c>
      <c r="AV383" s="1">
        <v>5</v>
      </c>
      <c r="AW383" s="1">
        <v>8</v>
      </c>
      <c r="AX383" s="1" t="s">
        <v>204</v>
      </c>
      <c r="AY383" s="1" t="s">
        <v>58</v>
      </c>
      <c r="BA383" s="1">
        <v>8</v>
      </c>
      <c r="BB383" s="1" t="s">
        <v>205</v>
      </c>
      <c r="BC383" s="2" t="s">
        <v>206</v>
      </c>
      <c r="BD383" s="2" t="s">
        <v>207</v>
      </c>
      <c r="BE383" s="2"/>
    </row>
    <row r="384" spans="1:57" ht="23" customHeight="1">
      <c r="A384" s="1">
        <v>26</v>
      </c>
      <c r="B384" s="1">
        <v>26</v>
      </c>
      <c r="C384" s="1">
        <v>26</v>
      </c>
      <c r="H384" s="4" t="s">
        <v>4</v>
      </c>
      <c r="J384" s="14">
        <v>29821</v>
      </c>
      <c r="K384" s="14"/>
      <c r="L384" s="14"/>
      <c r="M384" s="1">
        <v>8</v>
      </c>
      <c r="N384" s="1">
        <v>30</v>
      </c>
      <c r="O384" s="1">
        <v>14</v>
      </c>
      <c r="P384" s="1">
        <v>20</v>
      </c>
      <c r="Q384" s="1" t="s">
        <v>124</v>
      </c>
      <c r="R384" s="1">
        <v>0</v>
      </c>
      <c r="S384" s="1" t="s">
        <v>72</v>
      </c>
      <c r="U384" s="1" t="s">
        <v>3390</v>
      </c>
      <c r="W384" s="1">
        <v>1</v>
      </c>
      <c r="Y384" s="1" t="s">
        <v>208</v>
      </c>
      <c r="Z384" s="1" t="s">
        <v>102</v>
      </c>
      <c r="AB384" s="1" t="s">
        <v>209</v>
      </c>
      <c r="AD384" s="1">
        <v>15</v>
      </c>
      <c r="AE384" s="1" t="s">
        <v>210</v>
      </c>
      <c r="AF384" s="1" t="s">
        <v>53</v>
      </c>
      <c r="AO384" s="1" t="s">
        <v>33</v>
      </c>
      <c r="AY384" s="1" t="s">
        <v>58</v>
      </c>
      <c r="BA384" s="1">
        <v>8</v>
      </c>
      <c r="BB384" s="1" t="s">
        <v>211</v>
      </c>
      <c r="BC384" s="2" t="s">
        <v>212</v>
      </c>
      <c r="BD384" s="2" t="s">
        <v>213</v>
      </c>
      <c r="BE384" s="2"/>
    </row>
    <row r="385" spans="1:56" ht="23" customHeight="1">
      <c r="A385" s="1">
        <v>28</v>
      </c>
      <c r="B385" s="1">
        <v>28</v>
      </c>
      <c r="C385" s="1">
        <v>28</v>
      </c>
      <c r="D385" s="4" t="s">
        <v>0</v>
      </c>
      <c r="E385" s="4" t="s">
        <v>1</v>
      </c>
      <c r="J385" s="14">
        <v>29106</v>
      </c>
      <c r="K385" s="14"/>
      <c r="L385" s="14"/>
      <c r="M385" s="1">
        <v>6</v>
      </c>
      <c r="N385" s="1">
        <v>40</v>
      </c>
      <c r="O385" s="1">
        <v>9</v>
      </c>
      <c r="P385" s="1">
        <v>6</v>
      </c>
      <c r="Q385" s="1" t="s">
        <v>95</v>
      </c>
      <c r="R385" s="1">
        <v>0</v>
      </c>
      <c r="S385" s="1" t="s">
        <v>72</v>
      </c>
      <c r="U385" s="1" t="s">
        <v>3390</v>
      </c>
      <c r="W385" s="1">
        <v>1</v>
      </c>
      <c r="X385" s="1" t="s">
        <v>202</v>
      </c>
      <c r="Z385" s="1" t="s">
        <v>74</v>
      </c>
      <c r="AB385" s="1" t="s">
        <v>220</v>
      </c>
      <c r="AD385" s="1">
        <v>11</v>
      </c>
      <c r="AE385" s="1" t="s">
        <v>221</v>
      </c>
      <c r="AF385" s="1" t="s">
        <v>77</v>
      </c>
      <c r="AL385" s="1" t="s">
        <v>30</v>
      </c>
      <c r="AQ385" s="1" t="s">
        <v>54</v>
      </c>
      <c r="AS385" s="1">
        <v>4</v>
      </c>
      <c r="AU385" s="1">
        <v>2</v>
      </c>
      <c r="AW385" s="1">
        <v>2</v>
      </c>
      <c r="AX385" s="1" t="s">
        <v>222</v>
      </c>
      <c r="AY385" s="1" t="s">
        <v>68</v>
      </c>
      <c r="BA385" s="1">
        <v>10</v>
      </c>
      <c r="BB385" s="1" t="s">
        <v>223</v>
      </c>
      <c r="BC385" s="1" t="s">
        <v>224</v>
      </c>
    </row>
    <row r="386" spans="1:56" ht="23" customHeight="1">
      <c r="A386" s="1">
        <v>29</v>
      </c>
      <c r="B386" s="1">
        <v>29</v>
      </c>
      <c r="C386" s="1">
        <v>29</v>
      </c>
      <c r="D386" s="4" t="s">
        <v>0</v>
      </c>
      <c r="G386" s="4" t="s">
        <v>3</v>
      </c>
      <c r="H386" s="4" t="s">
        <v>4</v>
      </c>
      <c r="J386" s="14">
        <v>33490</v>
      </c>
      <c r="K386" s="14"/>
      <c r="L386" s="14"/>
      <c r="M386" s="1">
        <v>6</v>
      </c>
      <c r="N386" s="1">
        <v>0</v>
      </c>
      <c r="O386" s="1">
        <v>9</v>
      </c>
      <c r="P386" s="1">
        <v>3</v>
      </c>
      <c r="Q386" s="1" t="s">
        <v>47</v>
      </c>
      <c r="R386" s="1">
        <v>1</v>
      </c>
      <c r="S386" s="1" t="s">
        <v>113</v>
      </c>
      <c r="U386" s="1" t="s">
        <v>3388</v>
      </c>
      <c r="W386" s="1">
        <v>1</v>
      </c>
      <c r="X386" s="1" t="s">
        <v>202</v>
      </c>
      <c r="Z386" s="1" t="s">
        <v>74</v>
      </c>
      <c r="AB386" s="1" t="s">
        <v>85</v>
      </c>
      <c r="AD386" s="1">
        <v>4</v>
      </c>
      <c r="AE386" s="1" t="s">
        <v>225</v>
      </c>
      <c r="AF386" s="1" t="s">
        <v>53</v>
      </c>
      <c r="AL386" s="1" t="s">
        <v>30</v>
      </c>
      <c r="AQ386" s="1" t="s">
        <v>66</v>
      </c>
      <c r="AS386" s="1">
        <v>4</v>
      </c>
      <c r="AU386" s="1">
        <v>4</v>
      </c>
      <c r="AW386" s="1">
        <v>6</v>
      </c>
      <c r="AX386" s="1" t="s">
        <v>226</v>
      </c>
      <c r="AY386" s="1" t="s">
        <v>68</v>
      </c>
      <c r="BA386" s="1">
        <v>10</v>
      </c>
      <c r="BB386" s="1" t="s">
        <v>227</v>
      </c>
      <c r="BC386" s="1" t="s">
        <v>228</v>
      </c>
    </row>
    <row r="387" spans="1:56" ht="23" customHeight="1">
      <c r="A387" s="1">
        <v>30</v>
      </c>
      <c r="B387" s="1">
        <v>30</v>
      </c>
      <c r="C387" s="1">
        <v>30</v>
      </c>
      <c r="D387" s="4" t="s">
        <v>0</v>
      </c>
      <c r="J387" s="14">
        <v>30658</v>
      </c>
      <c r="K387" s="14"/>
      <c r="L387" s="14"/>
      <c r="M387" s="1">
        <v>7</v>
      </c>
      <c r="N387" s="1">
        <v>150</v>
      </c>
      <c r="O387" s="1">
        <v>6</v>
      </c>
      <c r="P387" s="1">
        <v>5</v>
      </c>
      <c r="Q387" s="1" t="s">
        <v>90</v>
      </c>
      <c r="R387" s="1">
        <v>0</v>
      </c>
      <c r="S387" s="1" t="s">
        <v>62</v>
      </c>
      <c r="U387" s="1" t="s">
        <v>3390</v>
      </c>
      <c r="W387" s="1">
        <v>1</v>
      </c>
      <c r="X387" s="1" t="s">
        <v>202</v>
      </c>
      <c r="Z387" s="1" t="s">
        <v>74</v>
      </c>
      <c r="AC387" s="1" t="s">
        <v>229</v>
      </c>
      <c r="AD387" s="1">
        <v>12</v>
      </c>
      <c r="AF387" s="1" t="s">
        <v>77</v>
      </c>
      <c r="AL387" s="1" t="s">
        <v>30</v>
      </c>
      <c r="AQ387" s="1" t="s">
        <v>78</v>
      </c>
      <c r="AS387" s="1">
        <v>6</v>
      </c>
      <c r="AU387" s="1">
        <v>4</v>
      </c>
      <c r="AW387" s="1">
        <v>8</v>
      </c>
      <c r="AX387" s="1" t="s">
        <v>230</v>
      </c>
      <c r="AY387" s="1" t="s">
        <v>68</v>
      </c>
      <c r="BA387" s="1">
        <v>7</v>
      </c>
      <c r="BB387" s="1" t="s">
        <v>231</v>
      </c>
    </row>
    <row r="388" spans="1:56" ht="23" customHeight="1">
      <c r="A388" s="1">
        <v>32</v>
      </c>
      <c r="B388" s="1">
        <v>32</v>
      </c>
      <c r="C388" s="1">
        <v>32</v>
      </c>
      <c r="D388" s="4" t="s">
        <v>0</v>
      </c>
      <c r="G388" s="4" t="s">
        <v>3</v>
      </c>
      <c r="H388" s="4" t="s">
        <v>4</v>
      </c>
      <c r="J388" s="14">
        <v>30891</v>
      </c>
      <c r="K388" s="14"/>
      <c r="L388" s="14"/>
      <c r="M388" s="1">
        <v>7</v>
      </c>
      <c r="N388" s="1">
        <v>100</v>
      </c>
      <c r="O388" s="1">
        <v>10</v>
      </c>
      <c r="P388" s="1">
        <v>1</v>
      </c>
      <c r="Q388" s="1" t="s">
        <v>61</v>
      </c>
      <c r="R388" s="1">
        <v>1</v>
      </c>
      <c r="S388" s="1" t="s">
        <v>48</v>
      </c>
      <c r="V388" s="1" t="s">
        <v>236</v>
      </c>
      <c r="W388" s="1">
        <v>1</v>
      </c>
      <c r="X388" s="1" t="s">
        <v>202</v>
      </c>
      <c r="Z388" s="1" t="s">
        <v>102</v>
      </c>
      <c r="AB388" s="1" t="s">
        <v>115</v>
      </c>
      <c r="AD388" s="1">
        <v>7</v>
      </c>
      <c r="AF388" s="1" t="s">
        <v>77</v>
      </c>
      <c r="AK388" s="1" t="s">
        <v>29</v>
      </c>
      <c r="AQ388" s="1" t="s">
        <v>66</v>
      </c>
      <c r="AS388" s="1">
        <v>4</v>
      </c>
      <c r="AV388" s="1">
        <v>15</v>
      </c>
      <c r="AW388" s="1">
        <v>20</v>
      </c>
      <c r="AX388" s="1" t="s">
        <v>237</v>
      </c>
      <c r="AY388" s="1" t="s">
        <v>68</v>
      </c>
      <c r="BA388" s="1">
        <v>10</v>
      </c>
      <c r="BB388" s="1" t="s">
        <v>238</v>
      </c>
      <c r="BC388" s="1" t="s">
        <v>239</v>
      </c>
      <c r="BD388" s="1" t="s">
        <v>107</v>
      </c>
    </row>
    <row r="389" spans="1:56" ht="23" customHeight="1">
      <c r="A389" s="1">
        <v>35</v>
      </c>
      <c r="B389" s="1">
        <v>35</v>
      </c>
      <c r="C389" s="1">
        <v>35</v>
      </c>
      <c r="E389" s="4" t="s">
        <v>1</v>
      </c>
      <c r="J389" s="14">
        <v>28598</v>
      </c>
      <c r="K389" s="14"/>
      <c r="L389" s="14"/>
      <c r="M389" s="1">
        <v>6</v>
      </c>
      <c r="N389" s="1">
        <v>90</v>
      </c>
      <c r="O389" s="1">
        <v>6</v>
      </c>
      <c r="P389" s="1">
        <v>2</v>
      </c>
      <c r="Q389" s="1" t="s">
        <v>82</v>
      </c>
      <c r="R389" s="1">
        <v>0</v>
      </c>
      <c r="S389" s="1" t="s">
        <v>91</v>
      </c>
      <c r="U389" s="1" t="s">
        <v>3388</v>
      </c>
      <c r="W389" s="1">
        <v>1</v>
      </c>
      <c r="X389" s="1" t="s">
        <v>144</v>
      </c>
      <c r="AA389" s="1" t="s">
        <v>248</v>
      </c>
      <c r="AB389" s="1" t="s">
        <v>85</v>
      </c>
      <c r="AD389" s="1">
        <v>6</v>
      </c>
      <c r="AE389" s="1" t="s">
        <v>249</v>
      </c>
      <c r="AF389" s="1" t="s">
        <v>77</v>
      </c>
      <c r="AK389" s="1" t="s">
        <v>29</v>
      </c>
      <c r="AQ389" s="1" t="s">
        <v>66</v>
      </c>
      <c r="AS389" s="1">
        <v>5</v>
      </c>
      <c r="AU389" s="1">
        <v>5</v>
      </c>
      <c r="AW389" s="1">
        <v>5</v>
      </c>
      <c r="AX389" s="1" t="s">
        <v>250</v>
      </c>
      <c r="AY389" s="1" t="s">
        <v>68</v>
      </c>
      <c r="BA389" s="1">
        <v>8</v>
      </c>
      <c r="BB389" s="1" t="s">
        <v>251</v>
      </c>
      <c r="BC389" s="1" t="s">
        <v>252</v>
      </c>
      <c r="BD389" s="1" t="s">
        <v>253</v>
      </c>
    </row>
    <row r="390" spans="1:56" ht="23" customHeight="1">
      <c r="A390" s="1">
        <v>38</v>
      </c>
      <c r="B390" s="1">
        <v>38</v>
      </c>
      <c r="C390" s="1">
        <v>38</v>
      </c>
      <c r="E390" s="4" t="s">
        <v>1</v>
      </c>
      <c r="H390" s="4" t="s">
        <v>4</v>
      </c>
      <c r="J390" s="14">
        <v>29326</v>
      </c>
      <c r="K390" s="14"/>
      <c r="L390" s="14"/>
      <c r="M390" s="1">
        <v>6</v>
      </c>
      <c r="N390" s="1">
        <v>50</v>
      </c>
      <c r="O390" s="1">
        <v>7</v>
      </c>
      <c r="P390" s="1">
        <v>2</v>
      </c>
      <c r="Q390" s="1" t="s">
        <v>214</v>
      </c>
      <c r="R390" s="1">
        <v>0</v>
      </c>
      <c r="S390" s="1" t="s">
        <v>91</v>
      </c>
      <c r="U390" s="1" t="s">
        <v>3389</v>
      </c>
      <c r="W390" s="1">
        <v>1</v>
      </c>
      <c r="X390" s="1" t="s">
        <v>49</v>
      </c>
      <c r="Z390" s="1" t="s">
        <v>50</v>
      </c>
      <c r="AB390" s="1" t="s">
        <v>261</v>
      </c>
      <c r="AD390" s="1">
        <v>3</v>
      </c>
      <c r="AE390" s="1" t="s">
        <v>262</v>
      </c>
      <c r="AF390" s="1" t="s">
        <v>77</v>
      </c>
      <c r="AH390" s="1" t="s">
        <v>26</v>
      </c>
      <c r="AQ390" s="1" t="s">
        <v>54</v>
      </c>
      <c r="AS390" s="1">
        <v>6</v>
      </c>
      <c r="AU390" s="1">
        <v>3</v>
      </c>
      <c r="AW390" s="1">
        <v>5</v>
      </c>
      <c r="AX390" s="1" t="s">
        <v>263</v>
      </c>
      <c r="AY390" s="1" t="s">
        <v>68</v>
      </c>
      <c r="BA390" s="1">
        <v>10</v>
      </c>
      <c r="BB390" s="1" t="s">
        <v>264</v>
      </c>
      <c r="BC390" s="1" t="s">
        <v>33</v>
      </c>
      <c r="BD390" s="1" t="s">
        <v>265</v>
      </c>
    </row>
    <row r="391" spans="1:56" ht="23" customHeight="1">
      <c r="A391" s="1">
        <v>40</v>
      </c>
      <c r="B391" s="1">
        <v>40</v>
      </c>
      <c r="C391" s="1">
        <v>40</v>
      </c>
      <c r="D391" s="4" t="s">
        <v>0</v>
      </c>
      <c r="J391" s="14">
        <v>31833</v>
      </c>
      <c r="K391" s="14"/>
      <c r="L391" s="14"/>
      <c r="M391" s="1">
        <v>8</v>
      </c>
      <c r="N391" s="1">
        <v>150</v>
      </c>
      <c r="O391" s="1">
        <v>8</v>
      </c>
      <c r="P391" s="1">
        <v>6</v>
      </c>
      <c r="Q391" s="1" t="s">
        <v>214</v>
      </c>
      <c r="R391" s="1">
        <v>1</v>
      </c>
      <c r="S391" s="1" t="s">
        <v>48</v>
      </c>
      <c r="U391" s="1" t="s">
        <v>3389</v>
      </c>
      <c r="W391" s="1">
        <v>1</v>
      </c>
      <c r="X391" s="1" t="s">
        <v>5</v>
      </c>
      <c r="Z391" s="1" t="s">
        <v>74</v>
      </c>
      <c r="AB391" s="1" t="s">
        <v>145</v>
      </c>
      <c r="AD391" s="1">
        <v>7</v>
      </c>
      <c r="AE391" s="1" t="s">
        <v>270</v>
      </c>
      <c r="AF391" s="1" t="s">
        <v>53</v>
      </c>
      <c r="AG391" s="1" t="s">
        <v>25</v>
      </c>
      <c r="AL391" s="1" t="s">
        <v>30</v>
      </c>
      <c r="AQ391" s="1" t="s">
        <v>66</v>
      </c>
      <c r="AS391" s="1">
        <v>6</v>
      </c>
      <c r="AU391" s="1">
        <v>6</v>
      </c>
      <c r="AW391" s="1">
        <v>12</v>
      </c>
      <c r="AX391" s="1" t="s">
        <v>271</v>
      </c>
      <c r="AY391" s="1" t="s">
        <v>68</v>
      </c>
      <c r="BA391" s="1">
        <v>10</v>
      </c>
      <c r="BB391" s="1" t="s">
        <v>272</v>
      </c>
    </row>
    <row r="392" spans="1:56" ht="23" customHeight="1">
      <c r="A392" s="1">
        <v>43</v>
      </c>
      <c r="B392" s="1">
        <v>43</v>
      </c>
      <c r="C392" s="1">
        <v>43</v>
      </c>
      <c r="D392" s="4" t="s">
        <v>0</v>
      </c>
      <c r="E392" s="4" t="s">
        <v>1</v>
      </c>
      <c r="J392" s="14">
        <v>30578</v>
      </c>
      <c r="K392" s="14"/>
      <c r="L392" s="14"/>
      <c r="M392" s="1">
        <v>7</v>
      </c>
      <c r="N392" s="1">
        <v>50</v>
      </c>
      <c r="O392" s="1">
        <v>8</v>
      </c>
      <c r="P392" s="1">
        <v>4</v>
      </c>
      <c r="Q392" s="1" t="s">
        <v>214</v>
      </c>
      <c r="R392" s="1">
        <v>1</v>
      </c>
      <c r="S392" s="1" t="s">
        <v>48</v>
      </c>
      <c r="U392" s="1" t="s">
        <v>3391</v>
      </c>
      <c r="W392" s="1">
        <v>1</v>
      </c>
      <c r="X392" s="1" t="s">
        <v>27</v>
      </c>
      <c r="Z392" s="1" t="s">
        <v>50</v>
      </c>
      <c r="AB392" s="1" t="s">
        <v>286</v>
      </c>
      <c r="AD392" s="1">
        <v>11</v>
      </c>
      <c r="AE392" s="1" t="s">
        <v>287</v>
      </c>
      <c r="AF392" s="1" t="s">
        <v>53</v>
      </c>
      <c r="AH392" s="1" t="s">
        <v>26</v>
      </c>
      <c r="AQ392" s="1" t="s">
        <v>66</v>
      </c>
      <c r="AS392" s="1">
        <v>5</v>
      </c>
      <c r="AU392" s="1">
        <v>6</v>
      </c>
      <c r="AW392" s="1">
        <v>40</v>
      </c>
      <c r="AX392" s="2" t="s">
        <v>288</v>
      </c>
      <c r="AY392" s="1" t="s">
        <v>68</v>
      </c>
      <c r="BA392" s="1">
        <v>9</v>
      </c>
      <c r="BB392" s="1" t="s">
        <v>289</v>
      </c>
      <c r="BC392" s="1" t="s">
        <v>290</v>
      </c>
      <c r="BD392" s="1" t="s">
        <v>291</v>
      </c>
    </row>
    <row r="393" spans="1:56" ht="23" customHeight="1">
      <c r="A393" s="1">
        <v>47</v>
      </c>
      <c r="B393" s="1">
        <v>47</v>
      </c>
      <c r="C393" s="1">
        <v>47</v>
      </c>
      <c r="H393" s="4" t="s">
        <v>4</v>
      </c>
      <c r="J393" s="14">
        <v>28327</v>
      </c>
      <c r="K393" s="14"/>
      <c r="L393" s="14"/>
      <c r="M393" s="1">
        <v>6</v>
      </c>
      <c r="N393" s="1">
        <v>20</v>
      </c>
      <c r="O393" s="1">
        <v>16</v>
      </c>
      <c r="P393" s="1">
        <v>10</v>
      </c>
      <c r="Q393" s="1" t="s">
        <v>124</v>
      </c>
      <c r="R393" s="1">
        <v>1</v>
      </c>
      <c r="S393" s="1" t="s">
        <v>62</v>
      </c>
      <c r="U393" s="1" t="s">
        <v>3390</v>
      </c>
      <c r="W393" s="1">
        <v>1</v>
      </c>
      <c r="X393" s="1" t="s">
        <v>5</v>
      </c>
      <c r="Z393" s="1" t="s">
        <v>74</v>
      </c>
      <c r="AB393" s="1" t="s">
        <v>51</v>
      </c>
      <c r="AD393" s="1">
        <v>12</v>
      </c>
      <c r="AE393" s="1" t="s">
        <v>308</v>
      </c>
      <c r="AF393" s="1" t="s">
        <v>65</v>
      </c>
      <c r="AL393" s="1" t="s">
        <v>30</v>
      </c>
      <c r="AQ393" s="1" t="s">
        <v>54</v>
      </c>
      <c r="AT393" s="1">
        <v>12</v>
      </c>
      <c r="AU393" s="1">
        <v>6</v>
      </c>
      <c r="AW393" s="1">
        <v>140</v>
      </c>
      <c r="AX393" s="1" t="s">
        <v>309</v>
      </c>
      <c r="AY393" s="1" t="s">
        <v>68</v>
      </c>
      <c r="BA393" s="1">
        <v>7</v>
      </c>
      <c r="BB393" s="2" t="s">
        <v>310</v>
      </c>
      <c r="BC393" s="1" t="s">
        <v>311</v>
      </c>
      <c r="BD393" s="1" t="s">
        <v>312</v>
      </c>
    </row>
    <row r="394" spans="1:56" ht="23" customHeight="1">
      <c r="A394" s="1">
        <v>49</v>
      </c>
      <c r="B394" s="1">
        <v>49</v>
      </c>
      <c r="C394" s="1">
        <v>49</v>
      </c>
      <c r="D394" s="4" t="s">
        <v>0</v>
      </c>
      <c r="E394" s="4" t="s">
        <v>1</v>
      </c>
      <c r="H394" s="4" t="s">
        <v>4</v>
      </c>
      <c r="J394" s="14">
        <v>28834</v>
      </c>
      <c r="K394" s="14"/>
      <c r="L394" s="14"/>
      <c r="M394" s="1">
        <v>8</v>
      </c>
      <c r="N394" s="1">
        <v>0</v>
      </c>
      <c r="O394" s="1">
        <v>14</v>
      </c>
      <c r="P394" s="1">
        <v>10</v>
      </c>
      <c r="Q394" s="1" t="s">
        <v>95</v>
      </c>
      <c r="R394" s="1">
        <v>1</v>
      </c>
      <c r="S394" s="1" t="s">
        <v>91</v>
      </c>
      <c r="U394" s="1" t="s">
        <v>3391</v>
      </c>
      <c r="W394" s="1">
        <v>1</v>
      </c>
      <c r="X394" s="1" t="s">
        <v>202</v>
      </c>
      <c r="Z394" s="1" t="s">
        <v>74</v>
      </c>
      <c r="AB394" s="1" t="s">
        <v>51</v>
      </c>
      <c r="AD394" s="1">
        <v>15</v>
      </c>
      <c r="AE394" s="1" t="s">
        <v>52</v>
      </c>
      <c r="AF394" s="1" t="s">
        <v>77</v>
      </c>
      <c r="AL394" s="1" t="s">
        <v>30</v>
      </c>
      <c r="AP394" s="1" t="s">
        <v>316</v>
      </c>
      <c r="AQ394" s="1" t="s">
        <v>54</v>
      </c>
      <c r="AS394" s="1">
        <v>6</v>
      </c>
      <c r="AU394" s="1">
        <v>6</v>
      </c>
      <c r="AW394" s="1">
        <v>15</v>
      </c>
      <c r="AX394" s="1" t="s">
        <v>317</v>
      </c>
      <c r="AY394" s="1" t="s">
        <v>68</v>
      </c>
      <c r="BA394" s="1">
        <v>10</v>
      </c>
      <c r="BB394" s="1" t="s">
        <v>100</v>
      </c>
      <c r="BC394" s="1" t="s">
        <v>318</v>
      </c>
      <c r="BD394" s="1" t="s">
        <v>319</v>
      </c>
    </row>
    <row r="395" spans="1:56" ht="23" customHeight="1">
      <c r="A395" s="1">
        <v>50</v>
      </c>
      <c r="B395" s="1">
        <v>50</v>
      </c>
      <c r="C395" s="1">
        <v>50</v>
      </c>
      <c r="E395" s="4" t="s">
        <v>1</v>
      </c>
      <c r="J395" s="14">
        <v>26830</v>
      </c>
      <c r="K395" s="14"/>
      <c r="L395" s="14"/>
      <c r="M395" s="1">
        <v>7</v>
      </c>
      <c r="N395" s="1">
        <v>120</v>
      </c>
      <c r="O395" s="5">
        <v>60</v>
      </c>
      <c r="P395" s="1">
        <v>20</v>
      </c>
      <c r="Q395" s="1" t="s">
        <v>112</v>
      </c>
      <c r="R395" s="1">
        <v>0</v>
      </c>
      <c r="S395" s="1" t="s">
        <v>91</v>
      </c>
      <c r="U395" s="1" t="s">
        <v>3391</v>
      </c>
      <c r="W395" s="1">
        <v>1</v>
      </c>
      <c r="X395" s="1" t="s">
        <v>73</v>
      </c>
      <c r="Z395" s="1" t="s">
        <v>84</v>
      </c>
      <c r="AB395" s="1" t="s">
        <v>145</v>
      </c>
      <c r="AD395" s="1">
        <v>20</v>
      </c>
      <c r="AE395" s="1" t="s">
        <v>320</v>
      </c>
      <c r="AF395" s="1" t="s">
        <v>77</v>
      </c>
      <c r="AL395" s="1" t="s">
        <v>30</v>
      </c>
      <c r="AQ395" s="1" t="s">
        <v>66</v>
      </c>
      <c r="AS395" s="1">
        <v>4</v>
      </c>
      <c r="AU395" s="1">
        <v>4</v>
      </c>
      <c r="AW395" s="1">
        <v>10</v>
      </c>
      <c r="AX395" s="1" t="s">
        <v>321</v>
      </c>
      <c r="AY395" s="1" t="s">
        <v>68</v>
      </c>
      <c r="BA395" s="1">
        <v>10</v>
      </c>
      <c r="BB395" s="1" t="s">
        <v>322</v>
      </c>
      <c r="BC395" s="1" t="s">
        <v>323</v>
      </c>
      <c r="BD395" s="1" t="s">
        <v>107</v>
      </c>
    </row>
    <row r="396" spans="1:56" ht="23" customHeight="1">
      <c r="A396" s="1">
        <v>52</v>
      </c>
      <c r="B396" s="1">
        <v>52</v>
      </c>
      <c r="C396" s="1">
        <v>52</v>
      </c>
      <c r="D396" s="4" t="s">
        <v>0</v>
      </c>
      <c r="E396" s="4" t="s">
        <v>1</v>
      </c>
      <c r="F396" s="4" t="s">
        <v>2</v>
      </c>
      <c r="J396" s="14">
        <v>34907</v>
      </c>
      <c r="K396" s="14"/>
      <c r="L396" s="14"/>
      <c r="M396" s="1">
        <v>6</v>
      </c>
      <c r="N396" s="1">
        <v>180</v>
      </c>
      <c r="O396" s="1">
        <v>9</v>
      </c>
      <c r="P396" s="1">
        <v>10</v>
      </c>
      <c r="Q396" s="1" t="s">
        <v>292</v>
      </c>
      <c r="R396" s="1">
        <v>1</v>
      </c>
      <c r="S396" s="1" t="s">
        <v>62</v>
      </c>
      <c r="U396" s="1" t="s">
        <v>3390</v>
      </c>
      <c r="W396" s="1">
        <v>1</v>
      </c>
      <c r="X396" s="1" t="s">
        <v>202</v>
      </c>
      <c r="Z396" s="1" t="s">
        <v>74</v>
      </c>
      <c r="AB396" s="1" t="s">
        <v>51</v>
      </c>
      <c r="AD396" s="1">
        <v>0</v>
      </c>
      <c r="AE396" s="1" t="s">
        <v>332</v>
      </c>
      <c r="AF396" s="1" t="s">
        <v>53</v>
      </c>
      <c r="AL396" s="1" t="s">
        <v>30</v>
      </c>
      <c r="AQ396" s="1" t="s">
        <v>78</v>
      </c>
      <c r="AS396" s="1">
        <v>5</v>
      </c>
      <c r="AU396" s="1">
        <v>4</v>
      </c>
      <c r="AW396" s="1">
        <v>10</v>
      </c>
      <c r="AX396" s="1" t="s">
        <v>333</v>
      </c>
      <c r="AY396" s="1" t="s">
        <v>334</v>
      </c>
      <c r="BA396" s="1">
        <v>10</v>
      </c>
      <c r="BB396" s="1" t="s">
        <v>335</v>
      </c>
      <c r="BC396" s="1" t="s">
        <v>336</v>
      </c>
      <c r="BD396" s="1" t="s">
        <v>337</v>
      </c>
    </row>
    <row r="397" spans="1:56" ht="23" customHeight="1">
      <c r="A397" s="1">
        <v>54</v>
      </c>
      <c r="B397" s="1">
        <v>54</v>
      </c>
      <c r="C397" s="1">
        <v>54</v>
      </c>
      <c r="E397" s="4" t="s">
        <v>1</v>
      </c>
      <c r="G397" s="4" t="s">
        <v>3</v>
      </c>
      <c r="H397" s="4" t="s">
        <v>4</v>
      </c>
      <c r="J397" s="14">
        <v>31102</v>
      </c>
      <c r="K397" s="14"/>
      <c r="L397" s="14"/>
      <c r="M397" s="1">
        <v>6</v>
      </c>
      <c r="N397" s="1">
        <v>45</v>
      </c>
      <c r="O397" s="1">
        <v>10</v>
      </c>
      <c r="P397" s="1">
        <v>10</v>
      </c>
      <c r="Q397" s="1" t="s">
        <v>95</v>
      </c>
      <c r="R397" s="1">
        <v>1</v>
      </c>
      <c r="S397" s="1" t="s">
        <v>91</v>
      </c>
      <c r="U397" s="1" t="s">
        <v>3390</v>
      </c>
      <c r="W397" s="1">
        <v>1</v>
      </c>
      <c r="X397" s="1" t="s">
        <v>144</v>
      </c>
      <c r="Z397" s="1" t="s">
        <v>74</v>
      </c>
      <c r="AB397" s="1" t="s">
        <v>345</v>
      </c>
      <c r="AD397" s="1">
        <v>6</v>
      </c>
      <c r="AE397" s="1" t="s">
        <v>346</v>
      </c>
      <c r="AF397" s="1" t="s">
        <v>77</v>
      </c>
      <c r="AL397" s="1" t="s">
        <v>30</v>
      </c>
      <c r="AQ397" s="1" t="s">
        <v>66</v>
      </c>
      <c r="AS397" s="1">
        <v>3</v>
      </c>
      <c r="AU397" s="1">
        <v>4</v>
      </c>
      <c r="AW397" s="1">
        <v>10</v>
      </c>
      <c r="AX397" s="1" t="s">
        <v>347</v>
      </c>
      <c r="AY397" s="1" t="s">
        <v>68</v>
      </c>
      <c r="BA397" s="1">
        <v>10</v>
      </c>
      <c r="BB397" s="1" t="s">
        <v>348</v>
      </c>
      <c r="BC397" s="1" t="s">
        <v>349</v>
      </c>
      <c r="BD397" s="1" t="s">
        <v>350</v>
      </c>
    </row>
    <row r="398" spans="1:56" ht="23" customHeight="1">
      <c r="A398" s="1">
        <v>56</v>
      </c>
      <c r="B398" s="1">
        <v>56</v>
      </c>
      <c r="C398" s="1">
        <v>56</v>
      </c>
      <c r="E398" s="4" t="s">
        <v>1</v>
      </c>
      <c r="J398" s="14">
        <v>29644</v>
      </c>
      <c r="K398" s="14"/>
      <c r="L398" s="14"/>
      <c r="M398" s="1">
        <v>7</v>
      </c>
      <c r="N398" s="1">
        <v>40</v>
      </c>
      <c r="O398" s="1">
        <v>9</v>
      </c>
      <c r="P398" s="1">
        <v>5</v>
      </c>
      <c r="Q398" s="1" t="s">
        <v>292</v>
      </c>
      <c r="R398" s="1">
        <v>0</v>
      </c>
      <c r="S398" s="1" t="s">
        <v>62</v>
      </c>
      <c r="U398" s="1" t="s">
        <v>3389</v>
      </c>
      <c r="W398" s="1">
        <v>1</v>
      </c>
      <c r="X398" s="1" t="s">
        <v>202</v>
      </c>
      <c r="Z398" s="1" t="s">
        <v>102</v>
      </c>
      <c r="AB398" s="1" t="s">
        <v>357</v>
      </c>
      <c r="AD398" s="1">
        <v>15</v>
      </c>
      <c r="AE398" s="1" t="s">
        <v>358</v>
      </c>
      <c r="AF398" s="1" t="s">
        <v>77</v>
      </c>
      <c r="AO398" s="1" t="s">
        <v>33</v>
      </c>
      <c r="AY398" s="1" t="s">
        <v>58</v>
      </c>
      <c r="BA398" s="1">
        <v>10</v>
      </c>
      <c r="BB398" s="1" t="s">
        <v>359</v>
      </c>
      <c r="BC398" s="1" t="s">
        <v>360</v>
      </c>
      <c r="BD398" s="1" t="s">
        <v>361</v>
      </c>
    </row>
    <row r="399" spans="1:56" ht="23" customHeight="1">
      <c r="A399" s="1">
        <v>57</v>
      </c>
      <c r="B399" s="1">
        <v>57</v>
      </c>
      <c r="C399" s="1">
        <v>57</v>
      </c>
      <c r="E399" s="4" t="s">
        <v>1</v>
      </c>
      <c r="F399" s="4" t="s">
        <v>2</v>
      </c>
      <c r="G399" s="4" t="s">
        <v>3</v>
      </c>
      <c r="H399" s="4" t="s">
        <v>4</v>
      </c>
      <c r="J399" s="14">
        <v>31104</v>
      </c>
      <c r="K399" s="14"/>
      <c r="L399" s="14"/>
      <c r="M399" s="1">
        <v>8</v>
      </c>
      <c r="N399" s="1">
        <v>0</v>
      </c>
      <c r="O399" s="1">
        <v>8</v>
      </c>
      <c r="P399" s="1">
        <v>15</v>
      </c>
      <c r="Q399" s="1" t="s">
        <v>112</v>
      </c>
      <c r="R399" s="1">
        <v>1</v>
      </c>
      <c r="S399" s="1" t="s">
        <v>48</v>
      </c>
      <c r="U399" s="1" t="s">
        <v>3391</v>
      </c>
      <c r="W399" s="1">
        <v>1</v>
      </c>
      <c r="X399" s="1" t="s">
        <v>27</v>
      </c>
      <c r="Z399" s="1" t="s">
        <v>74</v>
      </c>
      <c r="AB399" s="1" t="s">
        <v>85</v>
      </c>
      <c r="AD399" s="1">
        <v>1</v>
      </c>
      <c r="AF399" s="1" t="s">
        <v>77</v>
      </c>
      <c r="AL399" s="1" t="s">
        <v>30</v>
      </c>
      <c r="AQ399" s="1" t="s">
        <v>54</v>
      </c>
      <c r="AT399" s="1">
        <v>30</v>
      </c>
      <c r="AV399" s="1">
        <v>30</v>
      </c>
      <c r="AW399" s="1">
        <v>24</v>
      </c>
      <c r="AX399" s="1" t="s">
        <v>362</v>
      </c>
      <c r="AY399" s="1" t="s">
        <v>68</v>
      </c>
      <c r="BA399" s="1">
        <v>10</v>
      </c>
      <c r="BB399" s="2" t="s">
        <v>193</v>
      </c>
      <c r="BC399" s="2" t="s">
        <v>193</v>
      </c>
      <c r="BD399" s="1" t="s">
        <v>363</v>
      </c>
    </row>
    <row r="400" spans="1:56" ht="23" customHeight="1">
      <c r="A400" s="1">
        <v>58</v>
      </c>
      <c r="B400" s="1">
        <v>58</v>
      </c>
      <c r="C400" s="1">
        <v>58</v>
      </c>
      <c r="D400" s="4" t="s">
        <v>0</v>
      </c>
      <c r="E400" s="4" t="s">
        <v>1</v>
      </c>
      <c r="J400" s="14">
        <v>33049</v>
      </c>
      <c r="K400" s="14"/>
      <c r="L400" s="14"/>
      <c r="M400" s="1">
        <v>7</v>
      </c>
      <c r="N400" s="1">
        <v>90</v>
      </c>
      <c r="O400" s="1">
        <v>14</v>
      </c>
      <c r="P400" s="1">
        <v>5</v>
      </c>
      <c r="Q400" s="1" t="s">
        <v>112</v>
      </c>
      <c r="R400" s="1">
        <v>1</v>
      </c>
      <c r="S400" s="1" t="s">
        <v>62</v>
      </c>
      <c r="U400" s="1" t="s">
        <v>3390</v>
      </c>
      <c r="W400" s="1">
        <v>1</v>
      </c>
      <c r="X400" s="1" t="s">
        <v>202</v>
      </c>
      <c r="Z400" s="1" t="s">
        <v>74</v>
      </c>
      <c r="AB400" s="1" t="s">
        <v>85</v>
      </c>
      <c r="AD400" s="1">
        <v>4</v>
      </c>
      <c r="AE400" s="1" t="s">
        <v>364</v>
      </c>
      <c r="AF400" s="1" t="s">
        <v>53</v>
      </c>
      <c r="AL400" s="1" t="s">
        <v>30</v>
      </c>
      <c r="AQ400" s="1" t="s">
        <v>66</v>
      </c>
      <c r="AS400" s="1">
        <v>6</v>
      </c>
      <c r="AU400" s="1">
        <v>5</v>
      </c>
      <c r="AW400" s="1">
        <v>15</v>
      </c>
      <c r="AX400" s="1" t="s">
        <v>365</v>
      </c>
      <c r="AY400" s="1" t="s">
        <v>366</v>
      </c>
      <c r="BA400" s="1">
        <v>9</v>
      </c>
      <c r="BB400" s="1" t="s">
        <v>367</v>
      </c>
      <c r="BC400" s="1" t="s">
        <v>368</v>
      </c>
    </row>
    <row r="401" spans="1:56" ht="23" customHeight="1">
      <c r="A401" s="1">
        <v>62</v>
      </c>
      <c r="B401" s="1">
        <v>62</v>
      </c>
      <c r="C401" s="1">
        <v>62</v>
      </c>
      <c r="D401" s="4" t="s">
        <v>0</v>
      </c>
      <c r="H401" s="4" t="s">
        <v>4</v>
      </c>
      <c r="J401" s="14">
        <v>27179</v>
      </c>
      <c r="K401" s="14"/>
      <c r="L401" s="14"/>
      <c r="M401" s="1">
        <v>7</v>
      </c>
      <c r="N401" s="1">
        <v>40</v>
      </c>
      <c r="O401" s="1">
        <v>12</v>
      </c>
      <c r="P401" s="1">
        <v>10</v>
      </c>
      <c r="Q401" s="1" t="s">
        <v>82</v>
      </c>
      <c r="R401" s="1">
        <v>0</v>
      </c>
      <c r="S401" s="1" t="s">
        <v>48</v>
      </c>
      <c r="U401" s="1" t="s">
        <v>3389</v>
      </c>
      <c r="W401" s="1">
        <v>1</v>
      </c>
      <c r="X401" s="1" t="s">
        <v>5</v>
      </c>
      <c r="AA401" s="1" t="s">
        <v>383</v>
      </c>
      <c r="AB401" s="1" t="s">
        <v>345</v>
      </c>
      <c r="AD401" s="1">
        <v>15</v>
      </c>
      <c r="AF401" s="1" t="s">
        <v>77</v>
      </c>
      <c r="AO401" s="1" t="s">
        <v>33</v>
      </c>
      <c r="AZ401" s="1" t="s">
        <v>384</v>
      </c>
      <c r="BA401" s="1">
        <v>8</v>
      </c>
      <c r="BB401" s="1" t="s">
        <v>385</v>
      </c>
      <c r="BC401" s="1" t="s">
        <v>386</v>
      </c>
    </row>
    <row r="402" spans="1:56" ht="23" customHeight="1">
      <c r="A402" s="1">
        <v>63</v>
      </c>
      <c r="B402" s="1">
        <v>63</v>
      </c>
      <c r="C402" s="1">
        <v>63</v>
      </c>
      <c r="F402" s="4" t="s">
        <v>2</v>
      </c>
      <c r="H402" s="4" t="s">
        <v>4</v>
      </c>
      <c r="J402" s="14">
        <v>43086</v>
      </c>
      <c r="K402" s="14"/>
      <c r="L402" s="14"/>
      <c r="M402" s="1">
        <v>8</v>
      </c>
      <c r="N402" s="1">
        <v>30</v>
      </c>
      <c r="O402" s="1">
        <v>5</v>
      </c>
      <c r="P402" s="1">
        <v>5</v>
      </c>
      <c r="Q402" s="1" t="s">
        <v>90</v>
      </c>
      <c r="R402" s="1">
        <v>1</v>
      </c>
      <c r="S402" s="1" t="s">
        <v>62</v>
      </c>
      <c r="U402" s="1" t="s">
        <v>3390</v>
      </c>
      <c r="W402" s="1">
        <v>1</v>
      </c>
      <c r="X402" s="1" t="s">
        <v>63</v>
      </c>
      <c r="AA402" s="1" t="s">
        <v>387</v>
      </c>
      <c r="AB402" s="1" t="s">
        <v>51</v>
      </c>
      <c r="AD402" s="1">
        <v>8</v>
      </c>
      <c r="AE402" s="1" t="s">
        <v>388</v>
      </c>
      <c r="AF402" s="1" t="s">
        <v>65</v>
      </c>
      <c r="AL402" s="1" t="s">
        <v>30</v>
      </c>
      <c r="AQ402" s="1" t="s">
        <v>66</v>
      </c>
      <c r="AT402" s="1">
        <v>10</v>
      </c>
      <c r="AU402" s="1">
        <v>6</v>
      </c>
      <c r="AW402" s="1">
        <v>20</v>
      </c>
      <c r="AX402" s="1" t="s">
        <v>389</v>
      </c>
      <c r="AY402" s="1" t="s">
        <v>68</v>
      </c>
      <c r="BA402" s="1">
        <v>10</v>
      </c>
      <c r="BB402" s="1" t="s">
        <v>390</v>
      </c>
      <c r="BC402" s="1" t="s">
        <v>391</v>
      </c>
      <c r="BD402" s="1" t="s">
        <v>107</v>
      </c>
    </row>
    <row r="403" spans="1:56" ht="23" customHeight="1">
      <c r="A403" s="1">
        <v>65</v>
      </c>
      <c r="B403" s="1">
        <v>65</v>
      </c>
      <c r="C403" s="1">
        <v>65</v>
      </c>
      <c r="D403" s="4" t="s">
        <v>0</v>
      </c>
      <c r="G403" s="4" t="s">
        <v>3</v>
      </c>
      <c r="H403" s="4" t="s">
        <v>4</v>
      </c>
      <c r="J403" s="14">
        <v>30275</v>
      </c>
      <c r="K403" s="14"/>
      <c r="L403" s="14"/>
      <c r="M403" s="1">
        <v>7</v>
      </c>
      <c r="N403" s="1">
        <v>45</v>
      </c>
      <c r="O403" s="1">
        <v>12</v>
      </c>
      <c r="P403" s="1">
        <v>30</v>
      </c>
      <c r="Q403" s="1" t="s">
        <v>90</v>
      </c>
      <c r="R403" s="1">
        <v>1</v>
      </c>
      <c r="S403" s="1" t="s">
        <v>62</v>
      </c>
      <c r="U403" s="1" t="s">
        <v>3391</v>
      </c>
      <c r="W403" s="1">
        <v>1</v>
      </c>
      <c r="X403" s="1" t="s">
        <v>396</v>
      </c>
      <c r="Z403" s="1" t="s">
        <v>74</v>
      </c>
      <c r="AB403" s="1" t="s">
        <v>85</v>
      </c>
      <c r="AD403" s="1">
        <v>10</v>
      </c>
      <c r="AE403" s="1" t="s">
        <v>397</v>
      </c>
      <c r="AF403" s="1" t="s">
        <v>65</v>
      </c>
      <c r="AL403" s="1" t="s">
        <v>30</v>
      </c>
      <c r="AQ403" s="1" t="s">
        <v>66</v>
      </c>
      <c r="AS403" s="1">
        <v>6</v>
      </c>
      <c r="AU403" s="1">
        <v>2</v>
      </c>
      <c r="AW403" s="1">
        <v>2</v>
      </c>
      <c r="AX403" s="1" t="s">
        <v>398</v>
      </c>
      <c r="AY403" s="1" t="s">
        <v>68</v>
      </c>
      <c r="BA403" s="1">
        <v>10</v>
      </c>
      <c r="BB403" s="1" t="s">
        <v>399</v>
      </c>
      <c r="BC403" s="1" t="s">
        <v>400</v>
      </c>
    </row>
    <row r="404" spans="1:56" ht="23" customHeight="1">
      <c r="A404" s="1">
        <v>68</v>
      </c>
      <c r="B404" s="1">
        <v>68</v>
      </c>
      <c r="C404" s="1">
        <v>68</v>
      </c>
      <c r="E404" s="4" t="s">
        <v>1</v>
      </c>
      <c r="J404" s="14">
        <v>30413</v>
      </c>
      <c r="K404" s="14"/>
      <c r="L404" s="14"/>
      <c r="M404" s="1">
        <v>8</v>
      </c>
      <c r="N404" s="1">
        <v>50</v>
      </c>
      <c r="O404" s="1">
        <v>2</v>
      </c>
      <c r="P404" s="1">
        <v>3</v>
      </c>
      <c r="Q404" s="1" t="s">
        <v>214</v>
      </c>
      <c r="R404" s="1">
        <v>1</v>
      </c>
      <c r="S404" s="1" t="s">
        <v>91</v>
      </c>
      <c r="U404" s="1" t="s">
        <v>3391</v>
      </c>
      <c r="W404" s="1">
        <v>1</v>
      </c>
      <c r="X404" s="1" t="s">
        <v>49</v>
      </c>
      <c r="Z404" s="1" t="s">
        <v>84</v>
      </c>
      <c r="AB404" s="1" t="s">
        <v>145</v>
      </c>
      <c r="AD404" s="1">
        <v>11</v>
      </c>
      <c r="AE404" s="1" t="s">
        <v>414</v>
      </c>
      <c r="AF404" s="1" t="s">
        <v>77</v>
      </c>
      <c r="AL404" s="1" t="s">
        <v>30</v>
      </c>
      <c r="AQ404" s="1" t="s">
        <v>54</v>
      </c>
      <c r="AT404" s="1">
        <v>8</v>
      </c>
      <c r="AU404" s="1">
        <v>2</v>
      </c>
      <c r="AW404" s="1">
        <v>2</v>
      </c>
      <c r="AX404" s="1" t="s">
        <v>415</v>
      </c>
      <c r="AY404" s="1" t="s">
        <v>68</v>
      </c>
      <c r="BA404" s="1">
        <v>9</v>
      </c>
      <c r="BB404" s="1" t="s">
        <v>416</v>
      </c>
      <c r="BC404" s="1" t="s">
        <v>417</v>
      </c>
      <c r="BD404" s="2" t="s">
        <v>418</v>
      </c>
    </row>
    <row r="405" spans="1:56" ht="23" customHeight="1">
      <c r="A405" s="1">
        <v>70</v>
      </c>
      <c r="B405" s="1">
        <v>70</v>
      </c>
      <c r="C405" s="1">
        <v>70</v>
      </c>
      <c r="D405" s="4" t="s">
        <v>0</v>
      </c>
      <c r="E405" s="4" t="s">
        <v>1</v>
      </c>
      <c r="F405" s="4" t="s">
        <v>2</v>
      </c>
      <c r="G405" s="4" t="s">
        <v>3</v>
      </c>
      <c r="H405" s="4" t="s">
        <v>4</v>
      </c>
      <c r="J405" s="14">
        <v>34861</v>
      </c>
      <c r="K405" s="14"/>
      <c r="L405" s="14"/>
      <c r="M405" s="1">
        <v>7</v>
      </c>
      <c r="N405" s="1">
        <v>40</v>
      </c>
      <c r="O405" s="5">
        <v>56</v>
      </c>
      <c r="P405" s="1">
        <v>3</v>
      </c>
      <c r="Q405" s="1" t="s">
        <v>214</v>
      </c>
      <c r="R405" s="1">
        <v>0</v>
      </c>
      <c r="S405" s="1" t="s">
        <v>72</v>
      </c>
      <c r="U405" s="1" t="s">
        <v>3391</v>
      </c>
      <c r="W405" s="1">
        <v>1</v>
      </c>
      <c r="X405" s="1" t="s">
        <v>5</v>
      </c>
      <c r="Z405" s="1" t="s">
        <v>102</v>
      </c>
      <c r="AB405" s="1" t="s">
        <v>85</v>
      </c>
      <c r="AD405" s="1">
        <v>3</v>
      </c>
      <c r="AE405" s="1" t="s">
        <v>424</v>
      </c>
      <c r="AF405" s="1" t="s">
        <v>352</v>
      </c>
      <c r="AG405" s="1" t="s">
        <v>25</v>
      </c>
      <c r="AL405" s="1" t="s">
        <v>30</v>
      </c>
      <c r="AP405" s="1" t="s">
        <v>425</v>
      </c>
      <c r="AQ405" s="1" t="s">
        <v>151</v>
      </c>
      <c r="AS405" s="1">
        <v>6</v>
      </c>
      <c r="AV405" s="1">
        <v>10</v>
      </c>
      <c r="AW405" s="1">
        <v>40</v>
      </c>
      <c r="AX405" s="1" t="s">
        <v>426</v>
      </c>
      <c r="AY405" s="1" t="s">
        <v>68</v>
      </c>
      <c r="BA405" s="1">
        <v>10</v>
      </c>
      <c r="BB405" s="1" t="s">
        <v>427</v>
      </c>
      <c r="BC405" s="1" t="s">
        <v>428</v>
      </c>
    </row>
    <row r="406" spans="1:56" ht="23" customHeight="1">
      <c r="A406" s="1">
        <v>71</v>
      </c>
      <c r="B406" s="1">
        <v>71</v>
      </c>
      <c r="C406" s="1">
        <v>71</v>
      </c>
      <c r="H406" s="4" t="s">
        <v>4</v>
      </c>
      <c r="J406" s="14">
        <v>31700</v>
      </c>
      <c r="K406" s="14"/>
      <c r="L406" s="14"/>
      <c r="M406" s="1">
        <v>8</v>
      </c>
      <c r="N406" s="1">
        <v>30</v>
      </c>
      <c r="O406" s="1">
        <v>8</v>
      </c>
      <c r="P406" s="1">
        <v>5</v>
      </c>
      <c r="Q406" s="1" t="s">
        <v>292</v>
      </c>
      <c r="R406" s="1">
        <v>0</v>
      </c>
      <c r="S406" s="1" t="s">
        <v>48</v>
      </c>
      <c r="U406" s="1" t="s">
        <v>3389</v>
      </c>
      <c r="W406" s="1">
        <v>1</v>
      </c>
      <c r="X406" s="1" t="s">
        <v>49</v>
      </c>
      <c r="Z406" s="1" t="s">
        <v>50</v>
      </c>
      <c r="AB406" s="1" t="s">
        <v>209</v>
      </c>
      <c r="AD406" s="1">
        <v>7</v>
      </c>
      <c r="AF406" s="1" t="s">
        <v>77</v>
      </c>
      <c r="AL406" s="1" t="s">
        <v>30</v>
      </c>
      <c r="AQ406" s="1" t="s">
        <v>66</v>
      </c>
      <c r="AS406" s="1">
        <v>6</v>
      </c>
      <c r="AU406" s="1">
        <v>3</v>
      </c>
      <c r="AW406" s="1">
        <v>10</v>
      </c>
      <c r="AX406" s="1" t="s">
        <v>429</v>
      </c>
      <c r="AZ406" s="1" t="s">
        <v>430</v>
      </c>
      <c r="BA406" s="1">
        <v>10</v>
      </c>
      <c r="BB406" s="1" t="s">
        <v>431</v>
      </c>
      <c r="BC406" s="1" t="s">
        <v>432</v>
      </c>
      <c r="BD406" s="1" t="s">
        <v>107</v>
      </c>
    </row>
    <row r="407" spans="1:56" ht="23" customHeight="1">
      <c r="A407" s="1">
        <v>72</v>
      </c>
      <c r="B407" s="1">
        <v>72</v>
      </c>
      <c r="C407" s="1">
        <v>72</v>
      </c>
      <c r="D407" s="4" t="s">
        <v>0</v>
      </c>
      <c r="J407" s="14">
        <v>28495</v>
      </c>
      <c r="K407" s="14"/>
      <c r="L407" s="14"/>
      <c r="M407" s="1">
        <v>7</v>
      </c>
      <c r="N407" s="1">
        <v>65</v>
      </c>
      <c r="O407" s="1">
        <v>12</v>
      </c>
      <c r="P407" s="1">
        <v>6</v>
      </c>
      <c r="Q407" s="1" t="s">
        <v>124</v>
      </c>
      <c r="R407" s="1">
        <v>0</v>
      </c>
      <c r="S407" s="1" t="s">
        <v>62</v>
      </c>
      <c r="U407" s="1" t="s">
        <v>3390</v>
      </c>
      <c r="W407" s="1">
        <v>1</v>
      </c>
      <c r="X407" s="1" t="s">
        <v>202</v>
      </c>
      <c r="AA407" s="1" t="s">
        <v>433</v>
      </c>
      <c r="AB407" s="1" t="s">
        <v>85</v>
      </c>
      <c r="AD407" s="1">
        <v>16</v>
      </c>
      <c r="AE407" s="1" t="s">
        <v>434</v>
      </c>
      <c r="AF407" s="1" t="s">
        <v>77</v>
      </c>
      <c r="AK407" s="1" t="s">
        <v>29</v>
      </c>
      <c r="AQ407" s="1" t="s">
        <v>54</v>
      </c>
      <c r="AS407" s="1">
        <v>4</v>
      </c>
      <c r="AU407" s="1">
        <v>1</v>
      </c>
      <c r="AW407" s="1">
        <v>4</v>
      </c>
      <c r="AX407" s="1" t="s">
        <v>435</v>
      </c>
      <c r="AY407" s="1" t="s">
        <v>68</v>
      </c>
      <c r="BA407" s="1">
        <v>8</v>
      </c>
      <c r="BB407" s="1" t="s">
        <v>436</v>
      </c>
      <c r="BC407" s="1" t="s">
        <v>437</v>
      </c>
      <c r="BD407" s="1" t="s">
        <v>438</v>
      </c>
    </row>
    <row r="408" spans="1:56" ht="23" customHeight="1">
      <c r="A408" s="1">
        <v>73</v>
      </c>
      <c r="B408" s="1">
        <v>73</v>
      </c>
      <c r="C408" s="1">
        <v>73</v>
      </c>
      <c r="D408" s="4" t="s">
        <v>0</v>
      </c>
      <c r="E408" s="4" t="s">
        <v>1</v>
      </c>
      <c r="G408" s="4" t="s">
        <v>3</v>
      </c>
      <c r="H408" s="4" t="s">
        <v>4</v>
      </c>
      <c r="J408" s="14">
        <v>34298</v>
      </c>
      <c r="K408" s="14"/>
      <c r="L408" s="14"/>
      <c r="M408" s="1">
        <v>7</v>
      </c>
      <c r="N408" s="1">
        <v>60</v>
      </c>
      <c r="O408" s="1">
        <v>10</v>
      </c>
      <c r="P408" s="1">
        <v>5</v>
      </c>
      <c r="Q408" s="1" t="s">
        <v>324</v>
      </c>
      <c r="R408" s="1">
        <v>1</v>
      </c>
      <c r="S408" s="1" t="s">
        <v>62</v>
      </c>
      <c r="U408" s="1" t="s">
        <v>3389</v>
      </c>
      <c r="W408" s="1">
        <v>1</v>
      </c>
      <c r="X408" s="1" t="s">
        <v>132</v>
      </c>
      <c r="Z408" s="1" t="s">
        <v>74</v>
      </c>
      <c r="AB408" s="1" t="s">
        <v>299</v>
      </c>
      <c r="AD408" s="1">
        <v>1</v>
      </c>
      <c r="AE408" s="1" t="s">
        <v>439</v>
      </c>
      <c r="AF408" s="1" t="s">
        <v>53</v>
      </c>
      <c r="AK408" s="1" t="s">
        <v>29</v>
      </c>
      <c r="AQ408" s="1" t="s">
        <v>151</v>
      </c>
      <c r="AS408" s="1">
        <v>2</v>
      </c>
      <c r="AU408" s="1">
        <v>4</v>
      </c>
      <c r="AW408" s="1">
        <v>72</v>
      </c>
      <c r="AX408" s="1" t="s">
        <v>440</v>
      </c>
      <c r="AY408" s="1" t="s">
        <v>334</v>
      </c>
      <c r="BA408" s="1">
        <v>10</v>
      </c>
      <c r="BB408" s="1" t="s">
        <v>441</v>
      </c>
      <c r="BC408" s="1" t="s">
        <v>442</v>
      </c>
      <c r="BD408" s="1" t="s">
        <v>443</v>
      </c>
    </row>
    <row r="409" spans="1:56" ht="23" customHeight="1">
      <c r="A409" s="1">
        <v>75</v>
      </c>
      <c r="B409" s="1">
        <v>75</v>
      </c>
      <c r="C409" s="1">
        <v>75</v>
      </c>
      <c r="E409" s="4" t="s">
        <v>1</v>
      </c>
      <c r="J409" s="14">
        <v>25492</v>
      </c>
      <c r="K409" s="14"/>
      <c r="L409" s="14"/>
      <c r="M409" s="1">
        <v>6</v>
      </c>
      <c r="N409" s="1">
        <v>10</v>
      </c>
      <c r="O409" s="1">
        <v>8</v>
      </c>
      <c r="P409" s="1">
        <v>100</v>
      </c>
      <c r="Q409" s="1" t="s">
        <v>214</v>
      </c>
      <c r="R409" s="1">
        <v>0</v>
      </c>
      <c r="S409" s="1" t="s">
        <v>72</v>
      </c>
      <c r="U409" s="1" t="s">
        <v>3391</v>
      </c>
      <c r="W409" s="1">
        <v>1</v>
      </c>
      <c r="X409" s="1" t="s">
        <v>73</v>
      </c>
      <c r="Z409" s="1" t="s">
        <v>114</v>
      </c>
      <c r="AB409" s="1" t="s">
        <v>103</v>
      </c>
      <c r="AD409" s="1">
        <v>15</v>
      </c>
      <c r="AE409" s="1" t="s">
        <v>448</v>
      </c>
      <c r="AF409" s="1" t="s">
        <v>77</v>
      </c>
      <c r="AH409" s="1" t="s">
        <v>26</v>
      </c>
      <c r="AQ409" s="1" t="s">
        <v>66</v>
      </c>
      <c r="AT409" s="1">
        <v>15</v>
      </c>
      <c r="AV409" s="1">
        <v>15</v>
      </c>
      <c r="AW409" s="1">
        <v>15</v>
      </c>
      <c r="AX409" s="1" t="s">
        <v>449</v>
      </c>
      <c r="AY409" s="1" t="s">
        <v>68</v>
      </c>
      <c r="BA409" s="1">
        <v>9</v>
      </c>
      <c r="BB409" s="1" t="s">
        <v>450</v>
      </c>
      <c r="BC409" s="1" t="s">
        <v>451</v>
      </c>
      <c r="BD409" s="1" t="s">
        <v>452</v>
      </c>
    </row>
    <row r="410" spans="1:56" ht="23" customHeight="1">
      <c r="A410" s="1">
        <v>81</v>
      </c>
      <c r="B410" s="1">
        <v>81</v>
      </c>
      <c r="C410" s="1">
        <v>81</v>
      </c>
      <c r="D410" s="4" t="s">
        <v>0</v>
      </c>
      <c r="H410" s="4" t="s">
        <v>4</v>
      </c>
      <c r="J410" s="14">
        <v>33128</v>
      </c>
      <c r="K410" s="14"/>
      <c r="L410" s="14"/>
      <c r="M410" s="1">
        <v>8</v>
      </c>
      <c r="N410" s="1">
        <v>0</v>
      </c>
      <c r="O410" s="1">
        <v>10</v>
      </c>
      <c r="P410" s="1">
        <v>6</v>
      </c>
      <c r="Q410" s="1" t="s">
        <v>61</v>
      </c>
      <c r="R410" s="1">
        <v>1</v>
      </c>
      <c r="S410" s="1" t="s">
        <v>48</v>
      </c>
      <c r="U410" s="1" t="s">
        <v>3391</v>
      </c>
      <c r="W410" s="1">
        <v>1</v>
      </c>
      <c r="X410" s="1" t="s">
        <v>137</v>
      </c>
      <c r="Z410" s="1" t="s">
        <v>74</v>
      </c>
      <c r="AB410" s="1" t="s">
        <v>103</v>
      </c>
      <c r="AD410" s="1">
        <v>8</v>
      </c>
      <c r="AE410" s="1" t="s">
        <v>478</v>
      </c>
      <c r="AF410" s="1" t="s">
        <v>53</v>
      </c>
      <c r="AH410" s="1" t="s">
        <v>26</v>
      </c>
      <c r="AQ410" s="1" t="s">
        <v>66</v>
      </c>
      <c r="AT410" s="1">
        <v>20</v>
      </c>
      <c r="AU410" s="1">
        <v>5</v>
      </c>
      <c r="AW410" s="1">
        <v>48</v>
      </c>
      <c r="AX410" s="1" t="s">
        <v>479</v>
      </c>
      <c r="AY410" s="1" t="s">
        <v>68</v>
      </c>
      <c r="BA410" s="1">
        <v>10</v>
      </c>
      <c r="BB410" s="1" t="s">
        <v>480</v>
      </c>
      <c r="BC410" s="1" t="s">
        <v>481</v>
      </c>
      <c r="BD410" s="1" t="s">
        <v>107</v>
      </c>
    </row>
    <row r="411" spans="1:56" ht="23" customHeight="1">
      <c r="A411" s="1">
        <v>82</v>
      </c>
      <c r="B411" s="1">
        <v>82</v>
      </c>
      <c r="C411" s="1">
        <v>82</v>
      </c>
      <c r="E411" s="4" t="s">
        <v>1</v>
      </c>
      <c r="F411" s="4" t="s">
        <v>2</v>
      </c>
      <c r="J411" s="14">
        <v>32220</v>
      </c>
      <c r="K411" s="14"/>
      <c r="L411" s="14"/>
      <c r="M411" s="1">
        <v>7</v>
      </c>
      <c r="N411" s="1">
        <v>30</v>
      </c>
      <c r="O411" s="1">
        <v>10</v>
      </c>
      <c r="P411" s="1">
        <v>5</v>
      </c>
      <c r="Q411" s="1" t="s">
        <v>61</v>
      </c>
      <c r="R411" s="1">
        <v>0</v>
      </c>
      <c r="S411" s="1" t="s">
        <v>62</v>
      </c>
      <c r="U411" s="1" t="s">
        <v>3391</v>
      </c>
      <c r="W411" s="1">
        <v>1</v>
      </c>
      <c r="X411" s="1" t="s">
        <v>396</v>
      </c>
      <c r="Z411" s="1" t="s">
        <v>102</v>
      </c>
      <c r="AB411" s="1" t="s">
        <v>482</v>
      </c>
      <c r="AD411" s="1">
        <v>3</v>
      </c>
      <c r="AE411" s="1" t="s">
        <v>483</v>
      </c>
      <c r="AF411" s="1" t="s">
        <v>65</v>
      </c>
      <c r="AK411" s="1" t="s">
        <v>29</v>
      </c>
      <c r="AQ411" s="1" t="s">
        <v>66</v>
      </c>
      <c r="AT411" s="1">
        <v>10</v>
      </c>
      <c r="AU411" s="1">
        <v>6</v>
      </c>
      <c r="AW411" s="1">
        <v>10</v>
      </c>
      <c r="AX411" s="1" t="s">
        <v>484</v>
      </c>
      <c r="AY411" s="1" t="s">
        <v>68</v>
      </c>
      <c r="BA411" s="1">
        <v>10</v>
      </c>
      <c r="BB411" s="1" t="s">
        <v>485</v>
      </c>
      <c r="BC411" s="1" t="s">
        <v>486</v>
      </c>
      <c r="BD411" s="1" t="s">
        <v>487</v>
      </c>
    </row>
    <row r="412" spans="1:56" ht="23" customHeight="1">
      <c r="A412" s="1">
        <v>83</v>
      </c>
      <c r="B412" s="1">
        <v>83</v>
      </c>
      <c r="C412" s="1">
        <v>83</v>
      </c>
      <c r="D412" s="4" t="s">
        <v>0</v>
      </c>
      <c r="F412" s="4" t="s">
        <v>2</v>
      </c>
      <c r="H412" s="4" t="s">
        <v>4</v>
      </c>
      <c r="J412" s="14">
        <v>32248</v>
      </c>
      <c r="K412" s="14"/>
      <c r="L412" s="14"/>
      <c r="M412" s="1">
        <v>7</v>
      </c>
      <c r="N412" s="1">
        <v>150</v>
      </c>
      <c r="O412" s="1">
        <v>12</v>
      </c>
      <c r="P412" s="1">
        <v>24</v>
      </c>
      <c r="Q412" s="1" t="s">
        <v>178</v>
      </c>
      <c r="R412" s="1">
        <v>1</v>
      </c>
      <c r="S412" s="1" t="s">
        <v>378</v>
      </c>
      <c r="U412" s="1" t="s">
        <v>3390</v>
      </c>
      <c r="W412" s="1">
        <v>1</v>
      </c>
      <c r="X412" s="1" t="s">
        <v>396</v>
      </c>
      <c r="Z412" s="1" t="s">
        <v>102</v>
      </c>
      <c r="AC412" s="1" t="s">
        <v>488</v>
      </c>
      <c r="AD412" s="1">
        <v>3</v>
      </c>
      <c r="AE412" s="1" t="s">
        <v>489</v>
      </c>
      <c r="AF412" s="1" t="s">
        <v>65</v>
      </c>
      <c r="AK412" s="1" t="s">
        <v>29</v>
      </c>
      <c r="AQ412" s="1" t="s">
        <v>66</v>
      </c>
      <c r="AS412" s="1">
        <v>6</v>
      </c>
      <c r="AU412" s="1">
        <v>6</v>
      </c>
      <c r="AW412" s="1">
        <v>12</v>
      </c>
      <c r="AX412" s="1" t="s">
        <v>490</v>
      </c>
      <c r="AY412" s="1" t="s">
        <v>68</v>
      </c>
      <c r="BA412" s="1">
        <v>10</v>
      </c>
      <c r="BB412" s="1" t="s">
        <v>491</v>
      </c>
      <c r="BC412" s="1" t="s">
        <v>492</v>
      </c>
      <c r="BD412" s="1" t="s">
        <v>493</v>
      </c>
    </row>
    <row r="413" spans="1:56" ht="23" customHeight="1">
      <c r="A413" s="1">
        <v>84</v>
      </c>
      <c r="B413" s="1">
        <v>84</v>
      </c>
      <c r="C413" s="1">
        <v>84</v>
      </c>
      <c r="D413" s="4" t="s">
        <v>0</v>
      </c>
      <c r="E413" s="4" t="s">
        <v>1</v>
      </c>
      <c r="G413" s="4" t="s">
        <v>3</v>
      </c>
      <c r="H413" s="4" t="s">
        <v>4</v>
      </c>
      <c r="J413" s="14">
        <v>34186</v>
      </c>
      <c r="K413" s="14"/>
      <c r="L413" s="14"/>
      <c r="M413" s="1">
        <v>7</v>
      </c>
      <c r="N413" s="1">
        <v>150</v>
      </c>
      <c r="O413" s="1">
        <v>3</v>
      </c>
      <c r="P413" s="1">
        <v>4</v>
      </c>
      <c r="Q413" s="1" t="s">
        <v>292</v>
      </c>
      <c r="R413" s="1">
        <v>1</v>
      </c>
      <c r="S413" s="1" t="s">
        <v>48</v>
      </c>
      <c r="V413" s="1" t="s">
        <v>494</v>
      </c>
      <c r="W413" s="1">
        <v>1</v>
      </c>
      <c r="X413" s="1" t="s">
        <v>49</v>
      </c>
      <c r="Z413" s="1" t="s">
        <v>74</v>
      </c>
      <c r="AB413" s="1" t="s">
        <v>85</v>
      </c>
      <c r="AD413" s="1">
        <v>2</v>
      </c>
      <c r="AE413" s="1" t="s">
        <v>495</v>
      </c>
      <c r="AF413" s="1" t="s">
        <v>53</v>
      </c>
      <c r="AK413" s="1" t="s">
        <v>29</v>
      </c>
      <c r="AQ413" s="1" t="s">
        <v>66</v>
      </c>
      <c r="AS413" s="1">
        <v>3</v>
      </c>
      <c r="AU413" s="1">
        <v>4</v>
      </c>
      <c r="AW413" s="1">
        <v>15</v>
      </c>
      <c r="AX413" s="1" t="s">
        <v>496</v>
      </c>
      <c r="AZ413" s="1" t="s">
        <v>497</v>
      </c>
      <c r="BA413" s="1">
        <v>8</v>
      </c>
      <c r="BB413" s="1" t="s">
        <v>498</v>
      </c>
      <c r="BC413" s="1" t="s">
        <v>499</v>
      </c>
      <c r="BD413" s="1" t="s">
        <v>500</v>
      </c>
    </row>
    <row r="414" spans="1:56" ht="23" customHeight="1">
      <c r="A414" s="1">
        <v>85</v>
      </c>
      <c r="B414" s="1">
        <v>85</v>
      </c>
      <c r="C414" s="1">
        <v>85</v>
      </c>
      <c r="D414" s="4" t="s">
        <v>0</v>
      </c>
      <c r="J414" s="14">
        <v>32762</v>
      </c>
      <c r="K414" s="14"/>
      <c r="L414" s="14"/>
      <c r="M414" s="1">
        <v>7</v>
      </c>
      <c r="N414" s="1">
        <v>90</v>
      </c>
      <c r="O414" s="1">
        <v>8</v>
      </c>
      <c r="P414" s="1">
        <v>0</v>
      </c>
      <c r="Q414" s="1" t="s">
        <v>292</v>
      </c>
      <c r="R414" s="1">
        <v>0</v>
      </c>
      <c r="T414" s="1" t="s">
        <v>501</v>
      </c>
      <c r="U414" s="1" t="s">
        <v>3388</v>
      </c>
      <c r="W414" s="1">
        <v>1</v>
      </c>
      <c r="Y414" s="1" t="s">
        <v>502</v>
      </c>
      <c r="Z414" s="1" t="s">
        <v>74</v>
      </c>
      <c r="AC414" s="1" t="s">
        <v>503</v>
      </c>
      <c r="AD414" s="1">
        <v>4</v>
      </c>
      <c r="AE414" s="1" t="s">
        <v>504</v>
      </c>
      <c r="AF414" s="1" t="s">
        <v>77</v>
      </c>
      <c r="AO414" s="1" t="s">
        <v>33</v>
      </c>
      <c r="AY414" s="1" t="s">
        <v>68</v>
      </c>
      <c r="BA414" s="1">
        <v>9</v>
      </c>
      <c r="BB414" s="1" t="s">
        <v>505</v>
      </c>
      <c r="BC414" s="1" t="s">
        <v>506</v>
      </c>
      <c r="BD414" s="1" t="s">
        <v>507</v>
      </c>
    </row>
    <row r="415" spans="1:56" ht="23" customHeight="1">
      <c r="A415" s="1">
        <v>86</v>
      </c>
      <c r="B415" s="1">
        <v>86</v>
      </c>
      <c r="C415" s="1">
        <v>86</v>
      </c>
      <c r="D415" s="4" t="s">
        <v>0</v>
      </c>
      <c r="J415" s="14">
        <v>27126</v>
      </c>
      <c r="K415" s="14"/>
      <c r="L415" s="14"/>
      <c r="M415" s="1">
        <v>8</v>
      </c>
      <c r="N415" s="1">
        <v>45</v>
      </c>
      <c r="O415" s="1">
        <v>5</v>
      </c>
      <c r="P415" s="1">
        <v>5</v>
      </c>
      <c r="Q415" s="1" t="s">
        <v>214</v>
      </c>
      <c r="R415" s="1">
        <v>1</v>
      </c>
      <c r="S415" s="1" t="s">
        <v>62</v>
      </c>
      <c r="U415" s="1" t="s">
        <v>3388</v>
      </c>
      <c r="W415" s="1">
        <v>1</v>
      </c>
      <c r="X415" s="1" t="s">
        <v>508</v>
      </c>
      <c r="Z415" s="1" t="s">
        <v>50</v>
      </c>
      <c r="AB415" s="1" t="s">
        <v>261</v>
      </c>
      <c r="AD415" s="1">
        <v>15</v>
      </c>
      <c r="AE415" s="1" t="s">
        <v>509</v>
      </c>
      <c r="AF415" s="1" t="s">
        <v>77</v>
      </c>
      <c r="AL415" s="1" t="s">
        <v>30</v>
      </c>
      <c r="AQ415" s="1" t="s">
        <v>54</v>
      </c>
      <c r="AT415" s="1">
        <v>25</v>
      </c>
      <c r="AV415" s="1">
        <v>10</v>
      </c>
      <c r="AW415" s="1">
        <v>25</v>
      </c>
      <c r="AX415" s="1" t="s">
        <v>164</v>
      </c>
      <c r="AZ415" s="1" t="s">
        <v>510</v>
      </c>
      <c r="BA415" s="1">
        <v>10</v>
      </c>
      <c r="BB415" s="1" t="s">
        <v>164</v>
      </c>
      <c r="BC415" s="1" t="s">
        <v>511</v>
      </c>
    </row>
    <row r="416" spans="1:56" ht="23" customHeight="1">
      <c r="A416" s="1">
        <v>87</v>
      </c>
      <c r="B416" s="1">
        <v>87</v>
      </c>
      <c r="C416" s="1">
        <v>87</v>
      </c>
      <c r="G416" s="4" t="s">
        <v>3</v>
      </c>
      <c r="J416" s="14">
        <v>30111</v>
      </c>
      <c r="K416" s="14"/>
      <c r="L416" s="14"/>
      <c r="M416" s="1">
        <v>7</v>
      </c>
      <c r="N416" s="1">
        <v>120</v>
      </c>
      <c r="O416" s="1">
        <v>12</v>
      </c>
      <c r="P416" s="1">
        <v>15</v>
      </c>
      <c r="Q416" s="1" t="s">
        <v>112</v>
      </c>
      <c r="R416" s="1">
        <v>1</v>
      </c>
      <c r="S416" s="1" t="s">
        <v>91</v>
      </c>
      <c r="U416" s="1" t="s">
        <v>3391</v>
      </c>
      <c r="W416" s="1">
        <v>1</v>
      </c>
      <c r="X416" s="1" t="s">
        <v>5</v>
      </c>
      <c r="Z416" s="1" t="s">
        <v>84</v>
      </c>
      <c r="AB416" s="1" t="s">
        <v>482</v>
      </c>
      <c r="AD416" s="1">
        <v>10</v>
      </c>
      <c r="AE416" s="1" t="s">
        <v>512</v>
      </c>
      <c r="AF416" s="1" t="s">
        <v>53</v>
      </c>
      <c r="AL416" s="1" t="s">
        <v>30</v>
      </c>
      <c r="AQ416" s="1" t="s">
        <v>54</v>
      </c>
      <c r="AS416" s="1">
        <v>4</v>
      </c>
      <c r="AU416" s="1">
        <v>6</v>
      </c>
      <c r="AW416" s="1">
        <v>7</v>
      </c>
      <c r="AX416" s="1" t="s">
        <v>513</v>
      </c>
      <c r="AZ416" s="1" t="s">
        <v>514</v>
      </c>
      <c r="BA416" s="1">
        <v>6</v>
      </c>
      <c r="BB416" s="1" t="s">
        <v>515</v>
      </c>
      <c r="BC416" s="1" t="s">
        <v>516</v>
      </c>
    </row>
    <row r="417" spans="1:56" ht="23" customHeight="1">
      <c r="A417" s="1">
        <v>89</v>
      </c>
      <c r="B417" s="1">
        <v>89</v>
      </c>
      <c r="C417" s="1">
        <v>89</v>
      </c>
      <c r="D417" s="4" t="s">
        <v>0</v>
      </c>
      <c r="E417" s="4" t="s">
        <v>1</v>
      </c>
      <c r="J417" s="14">
        <v>33888</v>
      </c>
      <c r="K417" s="14"/>
      <c r="L417" s="14"/>
      <c r="M417" s="1">
        <v>7</v>
      </c>
      <c r="N417" s="1">
        <v>150</v>
      </c>
      <c r="O417" s="1">
        <v>9</v>
      </c>
      <c r="P417" s="1">
        <v>15</v>
      </c>
      <c r="Q417" s="1" t="s">
        <v>95</v>
      </c>
      <c r="R417" s="1">
        <v>1</v>
      </c>
      <c r="S417" s="1" t="s">
        <v>48</v>
      </c>
      <c r="U417" s="1" t="s">
        <v>3390</v>
      </c>
      <c r="W417" s="1">
        <v>1</v>
      </c>
      <c r="X417" s="1" t="s">
        <v>202</v>
      </c>
      <c r="Z417" s="1" t="s">
        <v>74</v>
      </c>
      <c r="AB417" s="1" t="s">
        <v>209</v>
      </c>
      <c r="AD417" s="1">
        <v>3</v>
      </c>
      <c r="AE417" s="1" t="s">
        <v>520</v>
      </c>
      <c r="AF417" s="1" t="s">
        <v>53</v>
      </c>
      <c r="AL417" s="1" t="s">
        <v>30</v>
      </c>
      <c r="AQ417" s="1" t="s">
        <v>66</v>
      </c>
      <c r="AT417" s="1">
        <v>8</v>
      </c>
      <c r="AU417" s="1">
        <v>6</v>
      </c>
      <c r="AW417" s="1">
        <v>10</v>
      </c>
      <c r="AX417" s="1" t="s">
        <v>521</v>
      </c>
      <c r="AY417" s="1" t="s">
        <v>68</v>
      </c>
      <c r="BA417" s="1">
        <v>9</v>
      </c>
      <c r="BB417" s="1" t="s">
        <v>522</v>
      </c>
      <c r="BC417" s="1" t="s">
        <v>523</v>
      </c>
      <c r="BD417" s="1" t="s">
        <v>524</v>
      </c>
    </row>
    <row r="418" spans="1:56" ht="23" customHeight="1">
      <c r="A418" s="1">
        <v>91</v>
      </c>
      <c r="B418" s="1">
        <v>91</v>
      </c>
      <c r="C418" s="1">
        <v>91</v>
      </c>
      <c r="E418" s="4" t="s">
        <v>1</v>
      </c>
      <c r="H418" s="4" t="s">
        <v>4</v>
      </c>
      <c r="J418" s="14">
        <v>32811</v>
      </c>
      <c r="K418" s="14"/>
      <c r="L418" s="14"/>
      <c r="M418" s="1">
        <v>1</v>
      </c>
      <c r="N418" s="1">
        <v>20</v>
      </c>
      <c r="O418" s="1">
        <v>8</v>
      </c>
      <c r="P418" s="1">
        <v>6</v>
      </c>
      <c r="Q418" s="1" t="s">
        <v>95</v>
      </c>
      <c r="R418" s="1">
        <v>1</v>
      </c>
      <c r="S418" s="1" t="s">
        <v>48</v>
      </c>
      <c r="V418" s="1" t="s">
        <v>529</v>
      </c>
      <c r="W418" s="1">
        <v>0</v>
      </c>
      <c r="AF418" s="1" t="s">
        <v>53</v>
      </c>
      <c r="AH418" s="1" t="s">
        <v>26</v>
      </c>
      <c r="AQ418" s="1" t="s">
        <v>66</v>
      </c>
      <c r="AS418" s="1">
        <v>4</v>
      </c>
      <c r="AU418" s="1">
        <v>2</v>
      </c>
      <c r="AW418" s="1">
        <v>2</v>
      </c>
      <c r="AX418" s="1" t="s">
        <v>530</v>
      </c>
      <c r="AY418" s="1" t="s">
        <v>366</v>
      </c>
      <c r="BA418" s="1">
        <v>10</v>
      </c>
      <c r="BB418" s="1" t="s">
        <v>531</v>
      </c>
      <c r="BC418" s="1" t="s">
        <v>532</v>
      </c>
    </row>
    <row r="419" spans="1:56" ht="23" customHeight="1">
      <c r="A419" s="1">
        <v>93</v>
      </c>
      <c r="B419" s="1">
        <v>93</v>
      </c>
      <c r="C419" s="1">
        <v>93</v>
      </c>
      <c r="E419" s="4" t="s">
        <v>1</v>
      </c>
      <c r="H419" s="4" t="s">
        <v>4</v>
      </c>
      <c r="J419" s="14">
        <v>32892</v>
      </c>
      <c r="K419" s="14"/>
      <c r="L419" s="14"/>
      <c r="M419" s="1">
        <v>7</v>
      </c>
      <c r="N419" s="1">
        <v>60</v>
      </c>
      <c r="O419" s="1">
        <v>11</v>
      </c>
      <c r="P419" s="1">
        <v>3</v>
      </c>
      <c r="Q419" s="1" t="s">
        <v>292</v>
      </c>
      <c r="R419" s="1">
        <v>0</v>
      </c>
      <c r="S419" s="1" t="s">
        <v>48</v>
      </c>
      <c r="U419" s="1" t="s">
        <v>3388</v>
      </c>
      <c r="W419" s="1">
        <v>1</v>
      </c>
      <c r="X419" s="1" t="s">
        <v>202</v>
      </c>
      <c r="Z419" s="1" t="s">
        <v>74</v>
      </c>
      <c r="AB419" s="1" t="s">
        <v>85</v>
      </c>
      <c r="AD419" s="1">
        <v>1</v>
      </c>
      <c r="AE419" s="1" t="s">
        <v>535</v>
      </c>
      <c r="AF419" s="1" t="s">
        <v>77</v>
      </c>
      <c r="AO419" s="1" t="s">
        <v>33</v>
      </c>
      <c r="AY419" s="1" t="s">
        <v>68</v>
      </c>
      <c r="BA419" s="1">
        <v>10</v>
      </c>
      <c r="BB419" s="1" t="s">
        <v>69</v>
      </c>
    </row>
    <row r="420" spans="1:56" ht="23" customHeight="1">
      <c r="A420" s="1">
        <v>97</v>
      </c>
      <c r="B420" s="1">
        <v>97</v>
      </c>
      <c r="C420" s="1">
        <v>97</v>
      </c>
      <c r="E420" s="4" t="s">
        <v>1</v>
      </c>
      <c r="J420" s="14">
        <v>24438</v>
      </c>
      <c r="K420" s="14"/>
      <c r="L420" s="14"/>
      <c r="M420" s="1">
        <v>7</v>
      </c>
      <c r="N420" s="1">
        <v>90</v>
      </c>
      <c r="O420" s="1">
        <v>10</v>
      </c>
      <c r="P420" s="1">
        <v>10</v>
      </c>
      <c r="Q420" s="1" t="s">
        <v>61</v>
      </c>
      <c r="R420" s="1">
        <v>1</v>
      </c>
      <c r="S420" s="1" t="s">
        <v>72</v>
      </c>
      <c r="U420" s="1" t="s">
        <v>3391</v>
      </c>
      <c r="W420" s="1">
        <v>1</v>
      </c>
      <c r="X420" s="1" t="s">
        <v>202</v>
      </c>
      <c r="Z420" s="1" t="s">
        <v>50</v>
      </c>
      <c r="AB420" s="1" t="s">
        <v>286</v>
      </c>
      <c r="AD420" s="1">
        <v>25</v>
      </c>
      <c r="AE420" s="1" t="s">
        <v>547</v>
      </c>
      <c r="AF420" s="1" t="s">
        <v>77</v>
      </c>
      <c r="AK420" s="1" t="s">
        <v>29</v>
      </c>
      <c r="AQ420" s="1" t="s">
        <v>54</v>
      </c>
      <c r="AS420" s="1">
        <v>4</v>
      </c>
      <c r="AU420" s="1">
        <v>6</v>
      </c>
      <c r="AW420" s="1">
        <v>30</v>
      </c>
      <c r="AX420" s="1" t="s">
        <v>548</v>
      </c>
      <c r="AY420" s="1" t="s">
        <v>68</v>
      </c>
      <c r="BA420" s="1">
        <v>10</v>
      </c>
      <c r="BB420" s="1" t="s">
        <v>549</v>
      </c>
      <c r="BC420" s="1" t="s">
        <v>417</v>
      </c>
      <c r="BD420" s="1" t="s">
        <v>550</v>
      </c>
    </row>
    <row r="421" spans="1:56" ht="23" customHeight="1">
      <c r="A421" s="1">
        <v>99</v>
      </c>
      <c r="B421" s="1">
        <v>99</v>
      </c>
      <c r="C421" s="1">
        <v>99</v>
      </c>
      <c r="F421" s="4" t="s">
        <v>2</v>
      </c>
      <c r="G421" s="4" t="s">
        <v>3</v>
      </c>
      <c r="J421" s="14">
        <v>32967</v>
      </c>
      <c r="K421" s="14"/>
      <c r="L421" s="14"/>
      <c r="M421" s="1">
        <v>8</v>
      </c>
      <c r="N421" s="1">
        <v>0</v>
      </c>
      <c r="O421" s="1">
        <v>12</v>
      </c>
      <c r="P421" s="1">
        <v>3</v>
      </c>
      <c r="Q421" s="1" t="s">
        <v>112</v>
      </c>
      <c r="R421" s="1">
        <v>1</v>
      </c>
      <c r="S421" s="1" t="s">
        <v>48</v>
      </c>
      <c r="U421" s="1" t="s">
        <v>3390</v>
      </c>
      <c r="W421" s="1">
        <v>1</v>
      </c>
      <c r="X421" s="1" t="s">
        <v>508</v>
      </c>
      <c r="Z421" s="1" t="s">
        <v>74</v>
      </c>
      <c r="AB421" s="1" t="s">
        <v>51</v>
      </c>
      <c r="AD421" s="1">
        <v>4</v>
      </c>
      <c r="AE421" s="1" t="s">
        <v>52</v>
      </c>
      <c r="AF421" s="1" t="s">
        <v>53</v>
      </c>
      <c r="AL421" s="1" t="s">
        <v>30</v>
      </c>
      <c r="AP421" s="1" t="s">
        <v>556</v>
      </c>
      <c r="AQ421" s="1" t="s">
        <v>66</v>
      </c>
      <c r="AS421" s="1">
        <v>6</v>
      </c>
      <c r="AU421" s="1">
        <v>2</v>
      </c>
      <c r="AW421" s="1">
        <v>5</v>
      </c>
      <c r="AX421" s="1" t="s">
        <v>557</v>
      </c>
      <c r="AY421" s="1" t="s">
        <v>68</v>
      </c>
      <c r="BA421" s="1">
        <v>10</v>
      </c>
      <c r="BB421" s="1" t="s">
        <v>558</v>
      </c>
      <c r="BC421" s="1" t="s">
        <v>559</v>
      </c>
      <c r="BD421" s="1" t="s">
        <v>560</v>
      </c>
    </row>
    <row r="422" spans="1:56" ht="23" customHeight="1">
      <c r="A422" s="1">
        <v>100</v>
      </c>
      <c r="B422" s="1">
        <v>100</v>
      </c>
      <c r="C422" s="1">
        <v>100</v>
      </c>
      <c r="D422" s="4" t="s">
        <v>0</v>
      </c>
      <c r="E422" s="4" t="s">
        <v>1</v>
      </c>
      <c r="H422" s="4" t="s">
        <v>4</v>
      </c>
      <c r="J422" s="14">
        <v>27169</v>
      </c>
      <c r="K422" s="14"/>
      <c r="L422" s="14"/>
      <c r="M422" s="1">
        <v>7</v>
      </c>
      <c r="N422" s="1">
        <v>50</v>
      </c>
      <c r="O422" s="1">
        <v>10</v>
      </c>
      <c r="P422" s="1">
        <v>5</v>
      </c>
      <c r="Q422" s="1" t="s">
        <v>112</v>
      </c>
      <c r="R422" s="1">
        <v>0</v>
      </c>
      <c r="S422" s="1" t="s">
        <v>113</v>
      </c>
      <c r="U422" s="1" t="s">
        <v>3390</v>
      </c>
      <c r="W422" s="1">
        <v>1</v>
      </c>
      <c r="X422" s="1" t="s">
        <v>202</v>
      </c>
      <c r="Z422" s="1" t="s">
        <v>339</v>
      </c>
      <c r="AB422" s="1" t="s">
        <v>561</v>
      </c>
      <c r="AD422" s="1">
        <v>16</v>
      </c>
      <c r="AE422" s="1" t="s">
        <v>562</v>
      </c>
      <c r="AF422" s="1" t="s">
        <v>77</v>
      </c>
      <c r="AK422" s="1" t="s">
        <v>29</v>
      </c>
      <c r="AQ422" s="1" t="s">
        <v>66</v>
      </c>
      <c r="AS422" s="1">
        <v>6</v>
      </c>
      <c r="AU422" s="1">
        <v>6</v>
      </c>
      <c r="AW422" s="1">
        <v>60</v>
      </c>
      <c r="AX422" s="1" t="s">
        <v>563</v>
      </c>
      <c r="AY422" s="1" t="s">
        <v>68</v>
      </c>
      <c r="BA422" s="1">
        <v>6</v>
      </c>
      <c r="BB422" s="1" t="s">
        <v>564</v>
      </c>
    </row>
    <row r="423" spans="1:56" ht="23" customHeight="1">
      <c r="A423" s="1">
        <v>101</v>
      </c>
      <c r="B423" s="1">
        <v>101</v>
      </c>
      <c r="C423" s="1">
        <v>101</v>
      </c>
      <c r="H423" s="4" t="s">
        <v>4</v>
      </c>
      <c r="J423" s="14">
        <v>31622</v>
      </c>
      <c r="K423" s="14"/>
      <c r="L423" s="14"/>
      <c r="M423" s="1">
        <v>6</v>
      </c>
      <c r="N423" s="1">
        <v>2</v>
      </c>
      <c r="O423" s="1">
        <v>12</v>
      </c>
      <c r="P423" s="1">
        <v>3</v>
      </c>
      <c r="Q423" s="1" t="s">
        <v>71</v>
      </c>
      <c r="R423" s="1">
        <v>0</v>
      </c>
      <c r="S423" s="1" t="s">
        <v>62</v>
      </c>
      <c r="U423" s="1" t="s">
        <v>3390</v>
      </c>
      <c r="W423" s="1">
        <v>1</v>
      </c>
      <c r="X423" s="1" t="s">
        <v>396</v>
      </c>
      <c r="Z423" s="1" t="s">
        <v>102</v>
      </c>
      <c r="AB423" s="1" t="s">
        <v>51</v>
      </c>
      <c r="AD423" s="1">
        <v>10</v>
      </c>
      <c r="AE423" s="1" t="s">
        <v>565</v>
      </c>
      <c r="AF423" s="1" t="s">
        <v>77</v>
      </c>
      <c r="AK423" s="1" t="s">
        <v>29</v>
      </c>
      <c r="AQ423" s="1" t="s">
        <v>78</v>
      </c>
      <c r="AT423" s="1">
        <v>10</v>
      </c>
      <c r="AU423" s="1">
        <v>5</v>
      </c>
      <c r="AW423" s="1">
        <v>20</v>
      </c>
      <c r="AX423" s="1" t="s">
        <v>566</v>
      </c>
      <c r="AY423" s="1" t="s">
        <v>68</v>
      </c>
      <c r="BA423" s="1">
        <v>8</v>
      </c>
      <c r="BB423" s="1" t="s">
        <v>567</v>
      </c>
      <c r="BC423" s="1" t="s">
        <v>568</v>
      </c>
      <c r="BD423" s="1" t="s">
        <v>569</v>
      </c>
    </row>
    <row r="424" spans="1:56" ht="23" customHeight="1">
      <c r="A424" s="1">
        <v>106</v>
      </c>
      <c r="B424" s="1">
        <v>106</v>
      </c>
      <c r="C424" s="1">
        <v>106</v>
      </c>
      <c r="D424" s="4" t="s">
        <v>0</v>
      </c>
      <c r="H424" s="4" t="s">
        <v>4</v>
      </c>
      <c r="J424" s="14">
        <v>29887</v>
      </c>
      <c r="K424" s="14"/>
      <c r="L424" s="14"/>
      <c r="M424" s="1">
        <v>7</v>
      </c>
      <c r="N424" s="1">
        <v>30</v>
      </c>
      <c r="O424" s="1">
        <v>9</v>
      </c>
      <c r="P424" s="1">
        <v>10</v>
      </c>
      <c r="Q424" s="1" t="s">
        <v>47</v>
      </c>
      <c r="R424" s="1">
        <v>0</v>
      </c>
      <c r="S424" s="1" t="s">
        <v>62</v>
      </c>
      <c r="U424" s="1" t="s">
        <v>3391</v>
      </c>
      <c r="W424" s="1">
        <v>1</v>
      </c>
      <c r="X424" s="1" t="s">
        <v>202</v>
      </c>
      <c r="Z424" s="1" t="s">
        <v>102</v>
      </c>
      <c r="AB424" s="1" t="s">
        <v>85</v>
      </c>
      <c r="AD424" s="1">
        <v>11</v>
      </c>
      <c r="AE424" s="1" t="s">
        <v>596</v>
      </c>
      <c r="AF424" s="1" t="s">
        <v>53</v>
      </c>
      <c r="AL424" s="1" t="s">
        <v>30</v>
      </c>
      <c r="AQ424" s="1" t="s">
        <v>66</v>
      </c>
      <c r="AS424" s="1">
        <v>6</v>
      </c>
      <c r="AU424" s="1">
        <v>4</v>
      </c>
      <c r="AW424" s="1">
        <v>3</v>
      </c>
      <c r="AX424" s="1" t="s">
        <v>597</v>
      </c>
      <c r="AY424" s="1" t="s">
        <v>68</v>
      </c>
      <c r="BA424" s="1">
        <v>9</v>
      </c>
      <c r="BB424" s="1" t="s">
        <v>598</v>
      </c>
      <c r="BC424" s="1" t="s">
        <v>599</v>
      </c>
    </row>
    <row r="425" spans="1:56" ht="23" customHeight="1">
      <c r="A425" s="1">
        <v>109</v>
      </c>
      <c r="B425" s="1">
        <v>109</v>
      </c>
      <c r="C425" s="1">
        <v>109</v>
      </c>
      <c r="E425" s="4" t="s">
        <v>1</v>
      </c>
      <c r="H425" s="4" t="s">
        <v>4</v>
      </c>
      <c r="J425" s="14">
        <v>30747</v>
      </c>
      <c r="K425" s="14"/>
      <c r="L425" s="14"/>
      <c r="M425" s="1">
        <v>6</v>
      </c>
      <c r="N425" s="1">
        <v>20</v>
      </c>
      <c r="O425" s="1">
        <v>16</v>
      </c>
      <c r="P425" s="1">
        <v>30</v>
      </c>
      <c r="Q425" s="1" t="s">
        <v>178</v>
      </c>
      <c r="R425" s="1">
        <v>0</v>
      </c>
      <c r="S425" s="1" t="s">
        <v>62</v>
      </c>
      <c r="U425" s="1" t="s">
        <v>3391</v>
      </c>
      <c r="W425" s="1">
        <v>1</v>
      </c>
      <c r="X425" s="1" t="s">
        <v>132</v>
      </c>
      <c r="Z425" s="1" t="s">
        <v>102</v>
      </c>
      <c r="AB425" s="1" t="s">
        <v>561</v>
      </c>
      <c r="AD425" s="1">
        <v>4</v>
      </c>
      <c r="AE425" s="1" t="s">
        <v>609</v>
      </c>
      <c r="AF425" s="1" t="s">
        <v>65</v>
      </c>
      <c r="AO425" s="1" t="s">
        <v>33</v>
      </c>
      <c r="AY425" s="1" t="s">
        <v>68</v>
      </c>
      <c r="BA425" s="1">
        <v>8</v>
      </c>
      <c r="BB425" s="1" t="s">
        <v>610</v>
      </c>
      <c r="BC425" s="1" t="s">
        <v>611</v>
      </c>
      <c r="BD425" s="1" t="s">
        <v>612</v>
      </c>
    </row>
    <row r="426" spans="1:56" ht="23" customHeight="1">
      <c r="A426" s="1">
        <v>112</v>
      </c>
      <c r="B426" s="1">
        <v>112</v>
      </c>
      <c r="C426" s="1">
        <v>112</v>
      </c>
      <c r="D426" s="4" t="s">
        <v>0</v>
      </c>
      <c r="F426" s="4" t="s">
        <v>2</v>
      </c>
      <c r="H426" s="4" t="s">
        <v>4</v>
      </c>
      <c r="J426" s="14">
        <v>42797</v>
      </c>
      <c r="K426" s="14"/>
      <c r="L426" s="14"/>
      <c r="M426" s="1">
        <v>7</v>
      </c>
      <c r="N426" s="1">
        <v>1</v>
      </c>
      <c r="O426" s="1">
        <v>10</v>
      </c>
      <c r="P426" s="1">
        <v>5</v>
      </c>
      <c r="Q426" s="1" t="s">
        <v>324</v>
      </c>
      <c r="R426" s="1">
        <v>1</v>
      </c>
      <c r="S426" s="1" t="s">
        <v>91</v>
      </c>
      <c r="U426" s="1" t="s">
        <v>3389</v>
      </c>
      <c r="W426" s="1">
        <v>0</v>
      </c>
      <c r="AF426" s="1" t="s">
        <v>77</v>
      </c>
      <c r="AH426" s="1" t="s">
        <v>26</v>
      </c>
      <c r="AQ426" s="1" t="s">
        <v>78</v>
      </c>
      <c r="AT426" s="1">
        <v>15</v>
      </c>
      <c r="AV426" s="1">
        <v>15</v>
      </c>
      <c r="AW426" s="1">
        <v>8</v>
      </c>
      <c r="AX426" s="2" t="s">
        <v>622</v>
      </c>
      <c r="AY426" s="1" t="s">
        <v>58</v>
      </c>
      <c r="BA426" s="1">
        <v>10</v>
      </c>
      <c r="BB426" s="2" t="s">
        <v>623</v>
      </c>
      <c r="BC426" s="1" t="s">
        <v>624</v>
      </c>
      <c r="BD426" s="2" t="s">
        <v>625</v>
      </c>
    </row>
    <row r="427" spans="1:56" ht="23" customHeight="1">
      <c r="A427" s="1">
        <v>113</v>
      </c>
      <c r="B427" s="1">
        <v>113</v>
      </c>
      <c r="C427" s="1">
        <v>113</v>
      </c>
      <c r="E427" s="4" t="s">
        <v>1</v>
      </c>
      <c r="J427" s="14">
        <v>33577</v>
      </c>
      <c r="K427" s="14"/>
      <c r="L427" s="14"/>
      <c r="M427" s="1">
        <v>7</v>
      </c>
      <c r="N427" s="1">
        <v>150</v>
      </c>
      <c r="O427" s="1">
        <v>7</v>
      </c>
      <c r="P427" s="1">
        <v>8</v>
      </c>
      <c r="Q427" s="1" t="s">
        <v>71</v>
      </c>
      <c r="R427" s="1">
        <v>1</v>
      </c>
      <c r="S427" s="1" t="s">
        <v>72</v>
      </c>
      <c r="U427" s="1" t="s">
        <v>3388</v>
      </c>
      <c r="W427" s="1">
        <v>1</v>
      </c>
      <c r="X427" s="1" t="s">
        <v>28</v>
      </c>
      <c r="AA427" s="1" t="s">
        <v>626</v>
      </c>
      <c r="AB427" s="1" t="s">
        <v>220</v>
      </c>
      <c r="AD427" s="1">
        <v>3</v>
      </c>
      <c r="AE427" s="1" t="s">
        <v>627</v>
      </c>
      <c r="AF427" s="1" t="s">
        <v>77</v>
      </c>
      <c r="AL427" s="1" t="s">
        <v>30</v>
      </c>
      <c r="AQ427" s="1" t="s">
        <v>54</v>
      </c>
      <c r="AS427" s="1">
        <v>4</v>
      </c>
      <c r="AU427" s="1">
        <v>3</v>
      </c>
      <c r="AW427" s="1">
        <v>30</v>
      </c>
      <c r="AX427" s="2" t="s">
        <v>628</v>
      </c>
      <c r="AY427" s="1" t="s">
        <v>68</v>
      </c>
      <c r="BA427" s="1">
        <v>8</v>
      </c>
      <c r="BB427" s="1" t="s">
        <v>629</v>
      </c>
      <c r="BC427" s="1" t="s">
        <v>630</v>
      </c>
      <c r="BD427" s="2" t="s">
        <v>631</v>
      </c>
    </row>
    <row r="428" spans="1:56" ht="23" customHeight="1">
      <c r="A428" s="1">
        <v>115</v>
      </c>
      <c r="B428" s="1">
        <v>115</v>
      </c>
      <c r="C428" s="1">
        <v>115</v>
      </c>
      <c r="D428" s="4" t="s">
        <v>0</v>
      </c>
      <c r="E428" s="4" t="s">
        <v>1</v>
      </c>
      <c r="H428" s="4" t="s">
        <v>4</v>
      </c>
      <c r="J428" s="14">
        <v>30028</v>
      </c>
      <c r="K428" s="14"/>
      <c r="L428" s="14"/>
      <c r="M428" s="1">
        <v>6</v>
      </c>
      <c r="N428" s="1">
        <v>120</v>
      </c>
      <c r="O428" s="1">
        <v>10</v>
      </c>
      <c r="P428" s="1">
        <v>0</v>
      </c>
      <c r="Q428" s="1" t="s">
        <v>71</v>
      </c>
      <c r="R428" s="1">
        <v>0</v>
      </c>
      <c r="S428" s="1" t="s">
        <v>91</v>
      </c>
      <c r="U428" s="1" t="s">
        <v>3391</v>
      </c>
      <c r="W428" s="1">
        <v>1</v>
      </c>
      <c r="X428" s="1" t="s">
        <v>49</v>
      </c>
      <c r="Z428" s="1" t="s">
        <v>50</v>
      </c>
      <c r="AB428" s="1" t="s">
        <v>636</v>
      </c>
      <c r="AD428" s="1">
        <v>14</v>
      </c>
      <c r="AE428" s="1" t="s">
        <v>637</v>
      </c>
      <c r="AF428" s="1" t="s">
        <v>77</v>
      </c>
      <c r="AL428" s="1" t="s">
        <v>30</v>
      </c>
      <c r="AM428" s="1" t="s">
        <v>31</v>
      </c>
      <c r="AQ428" s="1" t="s">
        <v>78</v>
      </c>
      <c r="AS428" s="1">
        <v>6</v>
      </c>
      <c r="AU428" s="1">
        <v>6</v>
      </c>
      <c r="AW428" s="1">
        <v>15</v>
      </c>
      <c r="AX428" s="1" t="s">
        <v>638</v>
      </c>
      <c r="AY428" s="1" t="s">
        <v>181</v>
      </c>
      <c r="BA428" s="1">
        <v>8</v>
      </c>
      <c r="BB428" s="1" t="s">
        <v>639</v>
      </c>
      <c r="BC428" s="1" t="s">
        <v>640</v>
      </c>
      <c r="BD428" s="1" t="s">
        <v>641</v>
      </c>
    </row>
    <row r="429" spans="1:56" ht="23" customHeight="1">
      <c r="A429" s="1">
        <v>116</v>
      </c>
      <c r="B429" s="1">
        <v>116</v>
      </c>
      <c r="C429" s="1">
        <v>116</v>
      </c>
      <c r="H429" s="4" t="s">
        <v>4</v>
      </c>
      <c r="J429" s="14">
        <v>42929</v>
      </c>
      <c r="K429" s="14"/>
      <c r="L429" s="14"/>
      <c r="M429" s="1">
        <v>7</v>
      </c>
      <c r="N429" s="1">
        <v>20</v>
      </c>
      <c r="O429" s="1">
        <v>3</v>
      </c>
      <c r="P429" s="1">
        <v>12</v>
      </c>
      <c r="Q429" s="1" t="s">
        <v>214</v>
      </c>
      <c r="R429" s="1">
        <v>0</v>
      </c>
      <c r="S429" s="1" t="s">
        <v>91</v>
      </c>
      <c r="U429" s="1" t="s">
        <v>3388</v>
      </c>
      <c r="W429" s="1">
        <v>1</v>
      </c>
      <c r="X429" s="1" t="s">
        <v>187</v>
      </c>
      <c r="Z429" s="1" t="s">
        <v>74</v>
      </c>
      <c r="AB429" s="1" t="s">
        <v>299</v>
      </c>
      <c r="AD429" s="1">
        <v>5</v>
      </c>
      <c r="AE429" s="1" t="s">
        <v>642</v>
      </c>
      <c r="AF429" s="1" t="s">
        <v>77</v>
      </c>
      <c r="AG429" s="1" t="s">
        <v>25</v>
      </c>
      <c r="AL429" s="1" t="s">
        <v>30</v>
      </c>
      <c r="AQ429" s="1" t="s">
        <v>151</v>
      </c>
      <c r="AT429" s="1">
        <v>12</v>
      </c>
      <c r="AU429" s="1">
        <v>2</v>
      </c>
      <c r="AW429" s="1">
        <v>10</v>
      </c>
      <c r="AX429" s="1" t="s">
        <v>643</v>
      </c>
      <c r="AY429" s="1" t="s">
        <v>68</v>
      </c>
      <c r="BA429" s="1">
        <v>6</v>
      </c>
      <c r="BB429" s="1" t="s">
        <v>644</v>
      </c>
      <c r="BC429" s="1" t="s">
        <v>33</v>
      </c>
      <c r="BD429" s="1" t="s">
        <v>33</v>
      </c>
    </row>
    <row r="430" spans="1:56" ht="23" customHeight="1">
      <c r="A430" s="1">
        <v>117</v>
      </c>
      <c r="B430" s="1">
        <v>117</v>
      </c>
      <c r="C430" s="1">
        <v>117</v>
      </c>
      <c r="D430" s="4" t="s">
        <v>0</v>
      </c>
      <c r="E430" s="4" t="s">
        <v>1</v>
      </c>
      <c r="H430" s="4" t="s">
        <v>4</v>
      </c>
      <c r="J430" s="14">
        <v>35668</v>
      </c>
      <c r="K430" s="14"/>
      <c r="L430" s="14"/>
      <c r="M430" s="1">
        <v>6</v>
      </c>
      <c r="N430" s="1">
        <v>0</v>
      </c>
      <c r="O430" s="1">
        <v>8</v>
      </c>
      <c r="P430" s="1">
        <v>60</v>
      </c>
      <c r="Q430" s="1" t="s">
        <v>95</v>
      </c>
      <c r="R430" s="1">
        <v>0</v>
      </c>
      <c r="S430" s="1" t="s">
        <v>48</v>
      </c>
      <c r="V430" s="1" t="s">
        <v>645</v>
      </c>
      <c r="W430" s="1">
        <v>1</v>
      </c>
      <c r="X430" s="1" t="s">
        <v>202</v>
      </c>
      <c r="Z430" s="1" t="s">
        <v>84</v>
      </c>
      <c r="AB430" s="1" t="s">
        <v>209</v>
      </c>
      <c r="AD430" s="1">
        <v>1</v>
      </c>
      <c r="AE430" s="1" t="s">
        <v>646</v>
      </c>
      <c r="AF430" s="1" t="s">
        <v>150</v>
      </c>
      <c r="AO430" s="1" t="s">
        <v>33</v>
      </c>
      <c r="AY430" s="1" t="s">
        <v>68</v>
      </c>
      <c r="BA430" s="1">
        <v>10</v>
      </c>
      <c r="BB430" s="1" t="s">
        <v>647</v>
      </c>
      <c r="BC430" s="1" t="s">
        <v>648</v>
      </c>
      <c r="BD430" s="1" t="s">
        <v>649</v>
      </c>
    </row>
    <row r="431" spans="1:56" ht="23" customHeight="1">
      <c r="A431" s="1">
        <v>119</v>
      </c>
      <c r="B431" s="1">
        <v>119</v>
      </c>
      <c r="C431" s="1">
        <v>119</v>
      </c>
      <c r="D431" s="4" t="s">
        <v>0</v>
      </c>
      <c r="E431" s="4" t="s">
        <v>1</v>
      </c>
      <c r="J431" s="14">
        <v>33117</v>
      </c>
      <c r="K431" s="14"/>
      <c r="L431" s="14"/>
      <c r="M431" s="1">
        <v>7</v>
      </c>
      <c r="N431" s="1">
        <v>30</v>
      </c>
      <c r="O431" s="1">
        <v>1</v>
      </c>
      <c r="P431" s="1">
        <v>5</v>
      </c>
      <c r="Q431" s="1" t="s">
        <v>47</v>
      </c>
      <c r="R431" s="1">
        <v>0</v>
      </c>
      <c r="S431" s="1" t="s">
        <v>48</v>
      </c>
      <c r="U431" s="1" t="s">
        <v>3388</v>
      </c>
      <c r="W431" s="1">
        <v>1</v>
      </c>
      <c r="X431" s="1" t="s">
        <v>5</v>
      </c>
      <c r="Z431" s="1" t="s">
        <v>50</v>
      </c>
      <c r="AB431" s="1" t="s">
        <v>408</v>
      </c>
      <c r="AD431" s="1">
        <v>4</v>
      </c>
      <c r="AE431" s="1" t="s">
        <v>655</v>
      </c>
      <c r="AF431" s="1" t="s">
        <v>77</v>
      </c>
      <c r="AL431" s="1" t="s">
        <v>30</v>
      </c>
      <c r="AQ431" s="1" t="s">
        <v>66</v>
      </c>
      <c r="AS431" s="1">
        <v>6</v>
      </c>
      <c r="AV431" s="1">
        <v>10</v>
      </c>
      <c r="AW431" s="1">
        <v>20</v>
      </c>
      <c r="AX431" s="1" t="s">
        <v>656</v>
      </c>
      <c r="AY431" s="1" t="s">
        <v>68</v>
      </c>
      <c r="BA431" s="1">
        <v>8</v>
      </c>
      <c r="BB431" s="1" t="s">
        <v>657</v>
      </c>
      <c r="BC431" s="1" t="s">
        <v>658</v>
      </c>
      <c r="BD431" s="1" t="s">
        <v>659</v>
      </c>
    </row>
    <row r="432" spans="1:56" ht="23" customHeight="1">
      <c r="A432" s="1">
        <v>124</v>
      </c>
      <c r="B432" s="1">
        <v>124</v>
      </c>
      <c r="C432" s="1">
        <v>124</v>
      </c>
      <c r="D432" s="4" t="s">
        <v>0</v>
      </c>
      <c r="H432" s="4" t="s">
        <v>4</v>
      </c>
      <c r="J432" s="14">
        <v>29489</v>
      </c>
      <c r="K432" s="14"/>
      <c r="L432" s="14"/>
      <c r="M432" s="1">
        <v>8</v>
      </c>
      <c r="N432" s="1">
        <v>30</v>
      </c>
      <c r="O432" s="1">
        <v>10</v>
      </c>
      <c r="P432" s="1">
        <v>3</v>
      </c>
      <c r="Q432" s="1" t="s">
        <v>292</v>
      </c>
      <c r="R432" s="1">
        <v>0</v>
      </c>
      <c r="S432" s="1" t="s">
        <v>91</v>
      </c>
      <c r="U432" s="1" t="s">
        <v>3391</v>
      </c>
      <c r="W432" s="1">
        <v>1</v>
      </c>
      <c r="X432" s="1" t="s">
        <v>679</v>
      </c>
      <c r="Z432" s="1" t="s">
        <v>50</v>
      </c>
      <c r="AB432" s="1" t="s">
        <v>345</v>
      </c>
      <c r="AD432" s="1">
        <v>10</v>
      </c>
      <c r="AE432" s="1" t="s">
        <v>680</v>
      </c>
      <c r="AF432" s="1" t="s">
        <v>77</v>
      </c>
      <c r="AH432" s="1" t="s">
        <v>26</v>
      </c>
      <c r="AQ432" s="1" t="s">
        <v>151</v>
      </c>
      <c r="AS432" s="1">
        <v>6</v>
      </c>
      <c r="AU432" s="1">
        <v>4</v>
      </c>
      <c r="AW432" s="1">
        <v>150</v>
      </c>
      <c r="AX432" s="1" t="s">
        <v>681</v>
      </c>
      <c r="AY432" s="1" t="s">
        <v>58</v>
      </c>
      <c r="BA432" s="1">
        <v>10</v>
      </c>
      <c r="BB432" s="1" t="s">
        <v>682</v>
      </c>
      <c r="BC432" s="1" t="s">
        <v>417</v>
      </c>
      <c r="BD432" s="1" t="s">
        <v>683</v>
      </c>
    </row>
    <row r="433" spans="1:56" ht="23" customHeight="1">
      <c r="A433" s="1">
        <v>125</v>
      </c>
      <c r="B433" s="1">
        <v>125</v>
      </c>
      <c r="C433" s="1">
        <v>125</v>
      </c>
      <c r="D433" s="4" t="s">
        <v>0</v>
      </c>
      <c r="G433" s="4" t="s">
        <v>3</v>
      </c>
      <c r="J433" s="14">
        <v>33476</v>
      </c>
      <c r="K433" s="14"/>
      <c r="L433" s="14"/>
      <c r="M433" s="1">
        <v>8</v>
      </c>
      <c r="N433" s="1">
        <v>60</v>
      </c>
      <c r="O433" s="1">
        <v>10</v>
      </c>
      <c r="P433" s="1">
        <v>10</v>
      </c>
      <c r="Q433" s="1" t="s">
        <v>47</v>
      </c>
      <c r="R433" s="1">
        <v>0</v>
      </c>
      <c r="S433" s="1" t="s">
        <v>125</v>
      </c>
      <c r="U433" s="1" t="s">
        <v>3388</v>
      </c>
      <c r="W433" s="1">
        <v>1</v>
      </c>
      <c r="X433" s="1" t="s">
        <v>202</v>
      </c>
      <c r="Z433" s="1" t="s">
        <v>50</v>
      </c>
      <c r="AB433" s="1" t="s">
        <v>85</v>
      </c>
      <c r="AD433" s="1">
        <v>5</v>
      </c>
      <c r="AE433" s="1" t="s">
        <v>68</v>
      </c>
      <c r="AF433" s="1" t="s">
        <v>77</v>
      </c>
      <c r="AL433" s="1" t="s">
        <v>30</v>
      </c>
      <c r="AQ433" s="1" t="s">
        <v>54</v>
      </c>
      <c r="AT433" s="1">
        <v>10</v>
      </c>
      <c r="AU433" s="1">
        <v>6</v>
      </c>
      <c r="AW433" s="1">
        <v>8</v>
      </c>
      <c r="AX433" s="1" t="s">
        <v>684</v>
      </c>
      <c r="AY433" s="1" t="s">
        <v>68</v>
      </c>
      <c r="BA433" s="1">
        <v>9</v>
      </c>
      <c r="BB433" s="1" t="s">
        <v>685</v>
      </c>
    </row>
    <row r="434" spans="1:56" ht="23" customHeight="1">
      <c r="A434" s="1">
        <v>131</v>
      </c>
      <c r="B434" s="1">
        <v>131</v>
      </c>
      <c r="C434" s="1">
        <v>131</v>
      </c>
      <c r="E434" s="4" t="s">
        <v>1</v>
      </c>
      <c r="J434" s="14">
        <v>24061</v>
      </c>
      <c r="K434" s="14"/>
      <c r="L434" s="14"/>
      <c r="M434" s="1">
        <v>8</v>
      </c>
      <c r="N434" s="1">
        <v>0</v>
      </c>
      <c r="O434" s="1">
        <v>7</v>
      </c>
      <c r="P434" s="1">
        <v>0</v>
      </c>
      <c r="Q434" s="1" t="s">
        <v>82</v>
      </c>
      <c r="R434" s="1">
        <v>1</v>
      </c>
      <c r="S434" s="1" t="s">
        <v>62</v>
      </c>
      <c r="U434" s="1" t="s">
        <v>3389</v>
      </c>
      <c r="W434" s="1">
        <v>1</v>
      </c>
      <c r="X434" s="1" t="s">
        <v>28</v>
      </c>
      <c r="Z434" s="1" t="s">
        <v>74</v>
      </c>
      <c r="AB434" s="1" t="s">
        <v>561</v>
      </c>
      <c r="AD434" s="1">
        <v>20</v>
      </c>
      <c r="AE434" s="1" t="s">
        <v>702</v>
      </c>
      <c r="AF434" s="1" t="s">
        <v>65</v>
      </c>
      <c r="AK434" s="1" t="s">
        <v>29</v>
      </c>
      <c r="AQ434" s="1" t="s">
        <v>54</v>
      </c>
      <c r="AS434" s="1">
        <v>6</v>
      </c>
      <c r="AV434" s="1">
        <v>10</v>
      </c>
      <c r="AW434" s="1">
        <v>12</v>
      </c>
      <c r="AX434" s="1" t="s">
        <v>703</v>
      </c>
      <c r="AY434" s="1" t="s">
        <v>68</v>
      </c>
      <c r="BA434" s="1">
        <v>9</v>
      </c>
      <c r="BB434" s="1" t="s">
        <v>704</v>
      </c>
      <c r="BC434" s="1" t="s">
        <v>705</v>
      </c>
      <c r="BD434" s="1" t="s">
        <v>706</v>
      </c>
    </row>
    <row r="435" spans="1:56" ht="23" customHeight="1">
      <c r="A435" s="1">
        <v>132</v>
      </c>
      <c r="B435" s="1">
        <v>132</v>
      </c>
      <c r="C435" s="1">
        <v>132</v>
      </c>
      <c r="D435" s="4" t="s">
        <v>0</v>
      </c>
      <c r="H435" s="4" t="s">
        <v>4</v>
      </c>
      <c r="J435" s="14">
        <v>29906</v>
      </c>
      <c r="K435" s="14"/>
      <c r="L435" s="14"/>
      <c r="M435" s="1">
        <v>6</v>
      </c>
      <c r="N435" s="1">
        <v>0</v>
      </c>
      <c r="O435" s="1">
        <v>10</v>
      </c>
      <c r="P435" s="1">
        <v>12</v>
      </c>
      <c r="Q435" s="1" t="s">
        <v>124</v>
      </c>
      <c r="R435" s="1">
        <v>1</v>
      </c>
      <c r="S435" s="1" t="s">
        <v>113</v>
      </c>
      <c r="U435" s="1" t="s">
        <v>3389</v>
      </c>
      <c r="W435" s="1">
        <v>1</v>
      </c>
      <c r="X435" s="1" t="s">
        <v>202</v>
      </c>
      <c r="Z435" s="1" t="s">
        <v>133</v>
      </c>
      <c r="AB435" s="1" t="s">
        <v>145</v>
      </c>
      <c r="AD435" s="1">
        <v>1</v>
      </c>
      <c r="AE435" s="1" t="s">
        <v>707</v>
      </c>
      <c r="AF435" s="1" t="s">
        <v>352</v>
      </c>
      <c r="AP435" s="1" t="s">
        <v>708</v>
      </c>
      <c r="AQ435" s="1" t="s">
        <v>66</v>
      </c>
      <c r="AS435" s="1">
        <v>6</v>
      </c>
      <c r="AU435" s="1">
        <v>6</v>
      </c>
      <c r="AW435" s="1">
        <v>25</v>
      </c>
      <c r="AX435" s="1" t="s">
        <v>709</v>
      </c>
      <c r="AY435" s="1" t="s">
        <v>334</v>
      </c>
      <c r="BA435" s="1">
        <v>10</v>
      </c>
      <c r="BB435" s="1" t="s">
        <v>710</v>
      </c>
      <c r="BC435" s="1" t="s">
        <v>711</v>
      </c>
      <c r="BD435" s="1" t="s">
        <v>712</v>
      </c>
    </row>
    <row r="436" spans="1:56" ht="23" customHeight="1">
      <c r="A436" s="1">
        <v>133</v>
      </c>
      <c r="B436" s="1">
        <v>133</v>
      </c>
      <c r="C436" s="1">
        <v>133</v>
      </c>
      <c r="E436" s="4" t="s">
        <v>1</v>
      </c>
      <c r="J436" s="14">
        <v>31994</v>
      </c>
      <c r="K436" s="14"/>
      <c r="L436" s="14"/>
      <c r="M436" s="1">
        <v>8</v>
      </c>
      <c r="N436" s="1">
        <v>120</v>
      </c>
      <c r="O436" s="1">
        <v>14</v>
      </c>
      <c r="P436" s="1">
        <v>10</v>
      </c>
      <c r="Q436" s="1" t="s">
        <v>292</v>
      </c>
      <c r="R436" s="1">
        <v>0</v>
      </c>
      <c r="S436" s="1" t="s">
        <v>378</v>
      </c>
      <c r="U436" s="1" t="s">
        <v>3388</v>
      </c>
      <c r="W436" s="1">
        <v>1</v>
      </c>
      <c r="X436" s="1" t="s">
        <v>144</v>
      </c>
      <c r="Z436" s="1" t="s">
        <v>74</v>
      </c>
      <c r="AB436" s="1" t="s">
        <v>85</v>
      </c>
      <c r="AD436" s="1">
        <v>7</v>
      </c>
      <c r="AE436" s="1" t="s">
        <v>713</v>
      </c>
      <c r="AF436" s="1" t="s">
        <v>53</v>
      </c>
      <c r="AL436" s="1" t="s">
        <v>30</v>
      </c>
      <c r="AQ436" s="1" t="s">
        <v>54</v>
      </c>
      <c r="AS436" s="1">
        <v>5</v>
      </c>
      <c r="AU436" s="1">
        <v>4</v>
      </c>
      <c r="AW436" s="1">
        <v>10</v>
      </c>
      <c r="AX436" s="1" t="s">
        <v>714</v>
      </c>
      <c r="AY436" s="1" t="s">
        <v>68</v>
      </c>
      <c r="BA436" s="1">
        <v>9</v>
      </c>
      <c r="BB436" s="1" t="s">
        <v>715</v>
      </c>
      <c r="BC436" s="1" t="s">
        <v>716</v>
      </c>
    </row>
    <row r="437" spans="1:56" ht="23" customHeight="1">
      <c r="A437" s="1">
        <v>135</v>
      </c>
      <c r="B437" s="1">
        <v>135</v>
      </c>
      <c r="C437" s="1">
        <v>135</v>
      </c>
      <c r="D437" s="4" t="s">
        <v>0</v>
      </c>
      <c r="E437" s="4" t="s">
        <v>1</v>
      </c>
      <c r="F437" s="4" t="s">
        <v>2</v>
      </c>
      <c r="H437" s="4" t="s">
        <v>4</v>
      </c>
      <c r="J437" s="14">
        <v>33885</v>
      </c>
      <c r="K437" s="14"/>
      <c r="L437" s="14"/>
      <c r="M437" s="1">
        <v>6</v>
      </c>
      <c r="N437" s="1">
        <v>60</v>
      </c>
      <c r="O437" s="1">
        <v>8</v>
      </c>
      <c r="P437" s="1">
        <v>3</v>
      </c>
      <c r="Q437" s="1" t="s">
        <v>71</v>
      </c>
      <c r="R437" s="1">
        <v>1</v>
      </c>
      <c r="S437" s="1" t="s">
        <v>91</v>
      </c>
      <c r="U437" s="1" t="s">
        <v>3390</v>
      </c>
      <c r="W437" s="1">
        <v>1</v>
      </c>
      <c r="X437" s="1" t="s">
        <v>202</v>
      </c>
      <c r="AA437" s="1" t="s">
        <v>717</v>
      </c>
      <c r="AC437" s="1" t="s">
        <v>722</v>
      </c>
      <c r="AD437" s="1">
        <v>2</v>
      </c>
      <c r="AE437" s="1" t="s">
        <v>723</v>
      </c>
      <c r="AF437" s="1" t="s">
        <v>53</v>
      </c>
      <c r="AL437" s="1" t="s">
        <v>30</v>
      </c>
      <c r="AQ437" s="1" t="s">
        <v>54</v>
      </c>
      <c r="AS437" s="1">
        <v>3</v>
      </c>
      <c r="AU437" s="1">
        <v>4</v>
      </c>
      <c r="AW437" s="1">
        <v>3</v>
      </c>
      <c r="AX437" s="1" t="s">
        <v>724</v>
      </c>
      <c r="AY437" s="1" t="s">
        <v>58</v>
      </c>
      <c r="BA437" s="1">
        <v>10</v>
      </c>
      <c r="BB437" s="1" t="s">
        <v>725</v>
      </c>
    </row>
    <row r="438" spans="1:56" ht="23" customHeight="1">
      <c r="A438" s="1">
        <v>141</v>
      </c>
      <c r="B438" s="1">
        <v>141</v>
      </c>
      <c r="C438" s="1">
        <v>141</v>
      </c>
      <c r="D438" s="4" t="s">
        <v>0</v>
      </c>
      <c r="J438" s="14">
        <v>34017</v>
      </c>
      <c r="K438" s="14"/>
      <c r="L438" s="14"/>
      <c r="M438" s="1">
        <v>4</v>
      </c>
      <c r="N438" s="1">
        <v>2</v>
      </c>
      <c r="O438" s="1">
        <v>10</v>
      </c>
      <c r="P438" s="1">
        <v>15</v>
      </c>
      <c r="Q438" s="1" t="s">
        <v>47</v>
      </c>
      <c r="R438" s="1">
        <v>1</v>
      </c>
      <c r="S438" s="1" t="s">
        <v>48</v>
      </c>
      <c r="U438" s="1" t="s">
        <v>3389</v>
      </c>
      <c r="W438" s="1">
        <v>0</v>
      </c>
      <c r="AF438" s="1" t="s">
        <v>53</v>
      </c>
      <c r="AH438" s="1" t="s">
        <v>26</v>
      </c>
      <c r="AQ438" s="1" t="s">
        <v>66</v>
      </c>
      <c r="AS438" s="1">
        <v>6</v>
      </c>
      <c r="AU438" s="1">
        <v>6</v>
      </c>
      <c r="AW438" s="1">
        <v>3</v>
      </c>
      <c r="AX438" s="1" t="s">
        <v>751</v>
      </c>
      <c r="AY438" s="1" t="s">
        <v>58</v>
      </c>
      <c r="BA438" s="1">
        <v>10</v>
      </c>
      <c r="BB438" s="1" t="s">
        <v>752</v>
      </c>
      <c r="BC438" s="1" t="s">
        <v>745</v>
      </c>
      <c r="BD438" s="1" t="s">
        <v>753</v>
      </c>
    </row>
    <row r="439" spans="1:56" ht="23" customHeight="1">
      <c r="A439" s="1">
        <v>142</v>
      </c>
      <c r="B439" s="1">
        <v>142</v>
      </c>
      <c r="C439" s="1">
        <v>142</v>
      </c>
      <c r="E439" s="4" t="s">
        <v>1</v>
      </c>
      <c r="J439" s="14">
        <v>33015</v>
      </c>
      <c r="K439" s="14"/>
      <c r="L439" s="14"/>
      <c r="M439" s="1">
        <v>7</v>
      </c>
      <c r="N439" s="1">
        <v>150</v>
      </c>
      <c r="O439" s="1">
        <v>9</v>
      </c>
      <c r="P439" s="1">
        <v>10</v>
      </c>
      <c r="Q439" s="1" t="s">
        <v>82</v>
      </c>
      <c r="R439" s="1">
        <v>0</v>
      </c>
      <c r="S439" s="1" t="s">
        <v>62</v>
      </c>
      <c r="U439" s="1" t="s">
        <v>3388</v>
      </c>
      <c r="W439" s="1">
        <v>1</v>
      </c>
      <c r="X439" s="1" t="s">
        <v>137</v>
      </c>
      <c r="Z439" s="1" t="s">
        <v>74</v>
      </c>
      <c r="AB439" s="1" t="s">
        <v>115</v>
      </c>
      <c r="AD439" s="1">
        <v>3</v>
      </c>
      <c r="AE439" s="1" t="s">
        <v>754</v>
      </c>
      <c r="AF439" s="1" t="s">
        <v>53</v>
      </c>
      <c r="AH439" s="1" t="s">
        <v>26</v>
      </c>
      <c r="AQ439" s="1" t="s">
        <v>66</v>
      </c>
      <c r="AT439" s="1">
        <v>10</v>
      </c>
      <c r="AV439" s="1">
        <v>10</v>
      </c>
      <c r="AW439" s="1">
        <v>20</v>
      </c>
      <c r="AX439" s="1" t="s">
        <v>146</v>
      </c>
      <c r="AY439" s="1" t="s">
        <v>58</v>
      </c>
      <c r="BA439" s="1">
        <v>10</v>
      </c>
      <c r="BB439" s="1" t="s">
        <v>755</v>
      </c>
      <c r="BC439" s="1" t="s">
        <v>756</v>
      </c>
      <c r="BD439" s="1" t="s">
        <v>757</v>
      </c>
    </row>
    <row r="440" spans="1:56" ht="23" customHeight="1">
      <c r="A440" s="1">
        <v>145</v>
      </c>
      <c r="B440" s="1">
        <v>145</v>
      </c>
      <c r="C440" s="1">
        <v>145</v>
      </c>
      <c r="E440" s="4" t="s">
        <v>1</v>
      </c>
      <c r="G440" s="4" t="s">
        <v>3</v>
      </c>
      <c r="H440" s="4" t="s">
        <v>4</v>
      </c>
      <c r="J440" s="14">
        <v>34064</v>
      </c>
      <c r="K440" s="14"/>
      <c r="L440" s="14"/>
      <c r="M440" s="1">
        <v>6</v>
      </c>
      <c r="N440" s="1">
        <v>120</v>
      </c>
      <c r="O440" s="1">
        <v>13</v>
      </c>
      <c r="P440" s="1">
        <v>4</v>
      </c>
      <c r="Q440" s="1" t="s">
        <v>214</v>
      </c>
      <c r="R440" s="1">
        <v>1</v>
      </c>
      <c r="S440" s="1" t="s">
        <v>72</v>
      </c>
      <c r="V440" s="1" t="s">
        <v>764</v>
      </c>
      <c r="W440" s="1">
        <v>1</v>
      </c>
      <c r="X440" s="1" t="s">
        <v>144</v>
      </c>
      <c r="Z440" s="1" t="s">
        <v>74</v>
      </c>
      <c r="AB440" s="1" t="s">
        <v>220</v>
      </c>
      <c r="AD440" s="1">
        <v>2</v>
      </c>
      <c r="AE440" s="1" t="s">
        <v>765</v>
      </c>
      <c r="AF440" s="1" t="s">
        <v>53</v>
      </c>
      <c r="AO440" s="1" t="s">
        <v>33</v>
      </c>
      <c r="AY440" s="1" t="s">
        <v>68</v>
      </c>
      <c r="BA440" s="1">
        <v>8</v>
      </c>
      <c r="BB440" s="1" t="s">
        <v>766</v>
      </c>
      <c r="BD440" s="1" t="s">
        <v>767</v>
      </c>
    </row>
    <row r="441" spans="1:56" ht="23" customHeight="1">
      <c r="A441" s="1">
        <v>148</v>
      </c>
      <c r="B441" s="1">
        <v>148</v>
      </c>
      <c r="C441" s="1">
        <v>148</v>
      </c>
      <c r="G441" s="4" t="s">
        <v>3</v>
      </c>
      <c r="H441" s="4" t="s">
        <v>4</v>
      </c>
      <c r="J441" s="14">
        <v>34861</v>
      </c>
      <c r="K441" s="14"/>
      <c r="L441" s="14"/>
      <c r="M441" s="1">
        <v>7</v>
      </c>
      <c r="N441" s="1">
        <v>0</v>
      </c>
      <c r="O441" s="1">
        <v>12</v>
      </c>
      <c r="P441" s="1">
        <v>15</v>
      </c>
      <c r="Q441" s="1" t="s">
        <v>178</v>
      </c>
      <c r="R441" s="1">
        <v>1</v>
      </c>
      <c r="S441" s="1" t="s">
        <v>48</v>
      </c>
      <c r="U441" s="1" t="s">
        <v>3390</v>
      </c>
      <c r="W441" s="1">
        <v>1</v>
      </c>
      <c r="X441" s="1" t="s">
        <v>159</v>
      </c>
      <c r="Z441" s="1" t="s">
        <v>102</v>
      </c>
      <c r="AB441" s="1" t="s">
        <v>51</v>
      </c>
      <c r="AD441" s="1">
        <v>1</v>
      </c>
      <c r="AE441" s="1" t="s">
        <v>52</v>
      </c>
      <c r="AF441" s="1" t="s">
        <v>53</v>
      </c>
      <c r="AK441" s="1" t="s">
        <v>29</v>
      </c>
      <c r="AL441" s="1" t="s">
        <v>30</v>
      </c>
      <c r="AM441" s="1" t="s">
        <v>31</v>
      </c>
      <c r="AN441" s="1" t="s">
        <v>32</v>
      </c>
      <c r="AQ441" s="1" t="s">
        <v>54</v>
      </c>
      <c r="AT441" s="1">
        <v>15</v>
      </c>
      <c r="AU441" s="1">
        <v>6</v>
      </c>
      <c r="AW441" s="1">
        <v>90</v>
      </c>
      <c r="AX441" s="1" t="s">
        <v>778</v>
      </c>
      <c r="AY441" s="1" t="s">
        <v>68</v>
      </c>
      <c r="BA441" s="1">
        <v>10</v>
      </c>
      <c r="BB441" s="1" t="s">
        <v>779</v>
      </c>
      <c r="BC441" s="1" t="s">
        <v>780</v>
      </c>
    </row>
    <row r="442" spans="1:56" ht="23" customHeight="1">
      <c r="A442" s="1">
        <v>152</v>
      </c>
      <c r="B442" s="1">
        <v>152</v>
      </c>
      <c r="C442" s="1">
        <v>152</v>
      </c>
      <c r="E442" s="4" t="s">
        <v>1</v>
      </c>
      <c r="J442" s="14">
        <v>29519</v>
      </c>
      <c r="K442" s="14"/>
      <c r="L442" s="14"/>
      <c r="M442" s="1">
        <v>7</v>
      </c>
      <c r="N442" s="1">
        <v>60</v>
      </c>
      <c r="O442" s="1">
        <v>10</v>
      </c>
      <c r="P442" s="1">
        <v>12</v>
      </c>
      <c r="Q442" s="1" t="s">
        <v>178</v>
      </c>
      <c r="R442" s="1">
        <v>1</v>
      </c>
      <c r="S442" s="1" t="s">
        <v>62</v>
      </c>
      <c r="U442" s="1" t="s">
        <v>3389</v>
      </c>
      <c r="W442" s="1">
        <v>1</v>
      </c>
      <c r="X442" s="1" t="s">
        <v>137</v>
      </c>
      <c r="Z442" s="1" t="s">
        <v>50</v>
      </c>
      <c r="AB442" s="1" t="s">
        <v>97</v>
      </c>
      <c r="AD442" s="1">
        <v>10</v>
      </c>
      <c r="AE442" s="1" t="s">
        <v>795</v>
      </c>
      <c r="AF442" s="1" t="s">
        <v>65</v>
      </c>
      <c r="AL442" s="1" t="s">
        <v>30</v>
      </c>
      <c r="AQ442" s="1" t="s">
        <v>78</v>
      </c>
      <c r="AT442" s="1">
        <v>10</v>
      </c>
      <c r="AU442" s="1">
        <v>3</v>
      </c>
      <c r="AW442" s="1">
        <v>4</v>
      </c>
      <c r="AX442" s="1" t="s">
        <v>796</v>
      </c>
      <c r="AY442" s="1" t="s">
        <v>58</v>
      </c>
      <c r="BA442" s="1">
        <v>7</v>
      </c>
      <c r="BB442" s="1" t="s">
        <v>797</v>
      </c>
      <c r="BC442" s="1" t="s">
        <v>798</v>
      </c>
      <c r="BD442" s="1" t="s">
        <v>799</v>
      </c>
    </row>
    <row r="443" spans="1:56" ht="23" customHeight="1">
      <c r="A443" s="1">
        <v>153</v>
      </c>
      <c r="B443" s="1">
        <v>153</v>
      </c>
      <c r="C443" s="1">
        <v>153</v>
      </c>
      <c r="D443" s="4" t="s">
        <v>0</v>
      </c>
      <c r="F443" s="4" t="s">
        <v>2</v>
      </c>
      <c r="H443" s="4" t="s">
        <v>4</v>
      </c>
      <c r="J443" s="14">
        <v>24021</v>
      </c>
      <c r="K443" s="14"/>
      <c r="L443" s="14"/>
      <c r="M443" s="1">
        <v>7</v>
      </c>
      <c r="N443" s="1">
        <v>0</v>
      </c>
      <c r="O443" s="1">
        <v>9</v>
      </c>
      <c r="P443" s="1">
        <v>30</v>
      </c>
      <c r="Q443" s="1" t="s">
        <v>90</v>
      </c>
      <c r="R443" s="1">
        <v>1</v>
      </c>
      <c r="S443" s="1" t="s">
        <v>48</v>
      </c>
      <c r="V443" s="1" t="s">
        <v>800</v>
      </c>
      <c r="W443" s="1">
        <v>1</v>
      </c>
      <c r="X443" s="1" t="s">
        <v>401</v>
      </c>
      <c r="Z443" s="1" t="s">
        <v>74</v>
      </c>
      <c r="AB443" s="1" t="s">
        <v>51</v>
      </c>
      <c r="AD443" s="1">
        <v>28</v>
      </c>
      <c r="AE443" s="1" t="s">
        <v>801</v>
      </c>
      <c r="AF443" s="1" t="s">
        <v>77</v>
      </c>
      <c r="AK443" s="1" t="s">
        <v>29</v>
      </c>
      <c r="AQ443" s="1" t="s">
        <v>66</v>
      </c>
      <c r="AT443" s="1">
        <v>10</v>
      </c>
      <c r="AU443" s="1">
        <v>4</v>
      </c>
      <c r="AW443" s="1">
        <v>6</v>
      </c>
      <c r="AX443" s="1" t="s">
        <v>802</v>
      </c>
      <c r="AZ443" s="1" t="s">
        <v>803</v>
      </c>
      <c r="BA443" s="1">
        <v>10</v>
      </c>
      <c r="BB443" s="1" t="s">
        <v>804</v>
      </c>
      <c r="BC443" s="1" t="s">
        <v>805</v>
      </c>
      <c r="BD443" s="1" t="s">
        <v>806</v>
      </c>
    </row>
    <row r="444" spans="1:56" ht="23" customHeight="1">
      <c r="A444" s="1">
        <v>156</v>
      </c>
      <c r="B444" s="1">
        <v>156</v>
      </c>
      <c r="C444" s="1">
        <v>156</v>
      </c>
      <c r="D444" s="4" t="s">
        <v>0</v>
      </c>
      <c r="J444" s="14">
        <v>30194</v>
      </c>
      <c r="K444" s="14"/>
      <c r="L444" s="14"/>
      <c r="M444" s="1">
        <v>7</v>
      </c>
      <c r="N444" s="1">
        <v>45</v>
      </c>
      <c r="O444" s="1">
        <v>12</v>
      </c>
      <c r="P444" s="1">
        <v>40</v>
      </c>
      <c r="Q444" s="1" t="s">
        <v>324</v>
      </c>
      <c r="R444" s="1">
        <v>1</v>
      </c>
      <c r="S444" s="1" t="s">
        <v>113</v>
      </c>
      <c r="U444" s="1" t="s">
        <v>3391</v>
      </c>
      <c r="W444" s="1">
        <v>1</v>
      </c>
      <c r="X444" s="1" t="s">
        <v>137</v>
      </c>
      <c r="Z444" s="1" t="s">
        <v>74</v>
      </c>
      <c r="AB444" s="1" t="s">
        <v>220</v>
      </c>
      <c r="AD444" s="1">
        <v>1</v>
      </c>
      <c r="AE444" s="1" t="s">
        <v>815</v>
      </c>
      <c r="AF444" s="1" t="s">
        <v>65</v>
      </c>
      <c r="AL444" s="1" t="s">
        <v>30</v>
      </c>
      <c r="AQ444" s="1" t="s">
        <v>66</v>
      </c>
      <c r="AT444" s="1">
        <v>10</v>
      </c>
      <c r="AV444" s="1">
        <v>10</v>
      </c>
      <c r="AW444" s="1">
        <v>120</v>
      </c>
      <c r="AX444" s="1" t="s">
        <v>219</v>
      </c>
      <c r="AY444" s="1" t="s">
        <v>68</v>
      </c>
      <c r="BA444" s="1">
        <v>10</v>
      </c>
      <c r="BB444" s="1" t="s">
        <v>219</v>
      </c>
    </row>
    <row r="445" spans="1:56" ht="23" customHeight="1">
      <c r="A445" s="1">
        <v>158</v>
      </c>
      <c r="B445" s="1">
        <v>158</v>
      </c>
      <c r="C445" s="1">
        <v>158</v>
      </c>
      <c r="D445" s="4" t="s">
        <v>0</v>
      </c>
      <c r="J445" s="14">
        <v>31803</v>
      </c>
      <c r="K445" s="14"/>
      <c r="L445" s="14"/>
      <c r="M445" s="1">
        <v>8</v>
      </c>
      <c r="N445" s="1">
        <v>15</v>
      </c>
      <c r="O445" s="1">
        <v>14</v>
      </c>
      <c r="P445" s="1">
        <v>12</v>
      </c>
      <c r="Q445" s="1" t="s">
        <v>61</v>
      </c>
      <c r="R445" s="1">
        <v>0</v>
      </c>
      <c r="S445" s="1" t="s">
        <v>91</v>
      </c>
      <c r="V445" s="1" t="s">
        <v>820</v>
      </c>
      <c r="W445" s="1">
        <v>1</v>
      </c>
      <c r="X445" s="1" t="s">
        <v>202</v>
      </c>
      <c r="Z445" s="1" t="s">
        <v>74</v>
      </c>
      <c r="AB445" s="1" t="s">
        <v>85</v>
      </c>
      <c r="AD445" s="1">
        <v>8</v>
      </c>
      <c r="AE445" s="1" t="s">
        <v>188</v>
      </c>
      <c r="AF445" s="1" t="s">
        <v>65</v>
      </c>
      <c r="AK445" s="1" t="s">
        <v>29</v>
      </c>
      <c r="AQ445" s="1" t="s">
        <v>54</v>
      </c>
      <c r="AS445" s="1">
        <v>6</v>
      </c>
      <c r="AU445" s="1">
        <v>6</v>
      </c>
      <c r="AW445" s="1">
        <v>40</v>
      </c>
      <c r="AX445" s="1" t="s">
        <v>821</v>
      </c>
      <c r="AY445" s="1" t="s">
        <v>366</v>
      </c>
      <c r="BA445" s="1">
        <v>7</v>
      </c>
      <c r="BB445" s="1" t="s">
        <v>822</v>
      </c>
      <c r="BC445" s="1" t="s">
        <v>144</v>
      </c>
      <c r="BD445" s="1" t="s">
        <v>823</v>
      </c>
    </row>
    <row r="446" spans="1:56" ht="23" customHeight="1">
      <c r="A446" s="1">
        <v>160</v>
      </c>
      <c r="B446" s="1">
        <v>160</v>
      </c>
      <c r="C446" s="1">
        <v>160</v>
      </c>
      <c r="H446" s="4" t="s">
        <v>4</v>
      </c>
      <c r="J446" s="14">
        <v>34518</v>
      </c>
      <c r="K446" s="14"/>
      <c r="L446" s="14"/>
      <c r="M446" s="1">
        <v>7</v>
      </c>
      <c r="N446" s="1">
        <v>160</v>
      </c>
      <c r="O446" s="1">
        <v>8</v>
      </c>
      <c r="P446" s="1">
        <v>5</v>
      </c>
      <c r="Q446" s="1" t="s">
        <v>61</v>
      </c>
      <c r="R446" s="1">
        <v>0</v>
      </c>
      <c r="S446" s="1" t="s">
        <v>62</v>
      </c>
      <c r="U446" s="1" t="s">
        <v>3391</v>
      </c>
      <c r="W446" s="1">
        <v>0</v>
      </c>
      <c r="AF446" s="1" t="s">
        <v>53</v>
      </c>
      <c r="AK446" s="1" t="s">
        <v>29</v>
      </c>
      <c r="AL446" s="1" t="s">
        <v>30</v>
      </c>
      <c r="AN446" s="1" t="s">
        <v>32</v>
      </c>
      <c r="AQ446" s="1" t="s">
        <v>78</v>
      </c>
      <c r="AS446" s="1">
        <v>6</v>
      </c>
      <c r="AU446" s="1">
        <v>4</v>
      </c>
      <c r="AW446" s="1">
        <v>10</v>
      </c>
      <c r="AX446" s="1" t="s">
        <v>829</v>
      </c>
      <c r="AY446" s="1" t="s">
        <v>68</v>
      </c>
      <c r="BA446" s="1">
        <v>10</v>
      </c>
      <c r="BB446" s="1" t="s">
        <v>830</v>
      </c>
      <c r="BC446" s="1" t="s">
        <v>831</v>
      </c>
      <c r="BD446" s="1" t="s">
        <v>832</v>
      </c>
    </row>
    <row r="447" spans="1:56" ht="23" customHeight="1">
      <c r="A447" s="1">
        <v>161</v>
      </c>
      <c r="B447" s="1">
        <v>161</v>
      </c>
      <c r="C447" s="1">
        <v>161</v>
      </c>
      <c r="F447" s="4" t="s">
        <v>2</v>
      </c>
      <c r="G447" s="4" t="s">
        <v>3</v>
      </c>
      <c r="H447" s="4" t="s">
        <v>4</v>
      </c>
      <c r="J447" s="14">
        <v>35326</v>
      </c>
      <c r="K447" s="14"/>
      <c r="L447" s="14"/>
      <c r="M447" s="1">
        <v>7</v>
      </c>
      <c r="N447" s="1">
        <v>5</v>
      </c>
      <c r="O447" s="1">
        <v>12</v>
      </c>
      <c r="P447" s="1">
        <v>8</v>
      </c>
      <c r="Q447" s="1" t="s">
        <v>90</v>
      </c>
      <c r="R447" s="1">
        <v>1</v>
      </c>
      <c r="S447" s="1" t="s">
        <v>91</v>
      </c>
      <c r="U447" s="1" t="s">
        <v>3390</v>
      </c>
      <c r="W447" s="1">
        <v>0</v>
      </c>
      <c r="AF447" s="1" t="s">
        <v>53</v>
      </c>
      <c r="AL447" s="1" t="s">
        <v>30</v>
      </c>
      <c r="AQ447" s="1" t="s">
        <v>78</v>
      </c>
      <c r="AS447" s="1">
        <v>6</v>
      </c>
      <c r="AV447" s="1">
        <v>40</v>
      </c>
      <c r="AW447" s="1">
        <v>150</v>
      </c>
      <c r="AX447" s="1" t="s">
        <v>833</v>
      </c>
      <c r="AY447" s="1" t="s">
        <v>68</v>
      </c>
      <c r="BA447" s="1">
        <v>10</v>
      </c>
      <c r="BB447" s="1" t="s">
        <v>834</v>
      </c>
      <c r="BC447" s="1" t="s">
        <v>835</v>
      </c>
      <c r="BD447" s="1" t="s">
        <v>836</v>
      </c>
    </row>
    <row r="448" spans="1:56" ht="23" customHeight="1">
      <c r="A448" s="1">
        <v>170</v>
      </c>
      <c r="B448" s="1">
        <v>170</v>
      </c>
      <c r="C448" s="1">
        <v>170</v>
      </c>
      <c r="D448" s="4" t="s">
        <v>0</v>
      </c>
      <c r="E448" s="4" t="s">
        <v>1</v>
      </c>
      <c r="F448" s="4" t="s">
        <v>2</v>
      </c>
      <c r="H448" s="4" t="s">
        <v>4</v>
      </c>
      <c r="J448" s="14">
        <v>34381</v>
      </c>
      <c r="K448" s="14"/>
      <c r="L448" s="14"/>
      <c r="M448" s="1">
        <v>8</v>
      </c>
      <c r="N448" s="1">
        <v>15</v>
      </c>
      <c r="O448" s="1">
        <v>10</v>
      </c>
      <c r="P448" s="1">
        <v>2</v>
      </c>
      <c r="Q448" s="1" t="s">
        <v>82</v>
      </c>
      <c r="R448" s="1">
        <v>1</v>
      </c>
      <c r="S448" s="1" t="s">
        <v>62</v>
      </c>
      <c r="U448" s="1" t="s">
        <v>3391</v>
      </c>
      <c r="W448" s="1">
        <v>1</v>
      </c>
      <c r="X448" s="1" t="s">
        <v>5</v>
      </c>
      <c r="Z448" s="1" t="s">
        <v>102</v>
      </c>
      <c r="AB448" s="1" t="s">
        <v>85</v>
      </c>
      <c r="AD448" s="1">
        <v>3</v>
      </c>
      <c r="AE448" s="1" t="s">
        <v>871</v>
      </c>
      <c r="AF448" s="1" t="s">
        <v>352</v>
      </c>
      <c r="AL448" s="1" t="s">
        <v>30</v>
      </c>
      <c r="AP448" s="1" t="s">
        <v>872</v>
      </c>
      <c r="AQ448" s="1" t="s">
        <v>78</v>
      </c>
      <c r="AS448" s="1">
        <v>4</v>
      </c>
      <c r="AU448" s="1">
        <v>2</v>
      </c>
      <c r="AW448" s="1">
        <v>6</v>
      </c>
      <c r="AX448" s="1" t="s">
        <v>873</v>
      </c>
      <c r="AY448" s="1" t="s">
        <v>68</v>
      </c>
      <c r="BA448" s="1">
        <v>10</v>
      </c>
      <c r="BB448" s="2" t="s">
        <v>874</v>
      </c>
      <c r="BC448" s="1" t="s">
        <v>875</v>
      </c>
    </row>
    <row r="449" spans="1:56" ht="23" customHeight="1">
      <c r="A449" s="1">
        <v>171</v>
      </c>
      <c r="B449" s="1">
        <v>171</v>
      </c>
      <c r="C449" s="1">
        <v>171</v>
      </c>
      <c r="E449" s="4" t="s">
        <v>1</v>
      </c>
      <c r="J449" s="14">
        <v>30331</v>
      </c>
      <c r="K449" s="14"/>
      <c r="L449" s="14"/>
      <c r="M449" s="1">
        <v>7</v>
      </c>
      <c r="N449" s="1">
        <v>8</v>
      </c>
      <c r="O449" s="1">
        <v>10</v>
      </c>
      <c r="P449" s="1">
        <v>10</v>
      </c>
      <c r="Q449" s="1" t="s">
        <v>112</v>
      </c>
      <c r="R449" s="1">
        <v>1</v>
      </c>
      <c r="S449" s="1" t="s">
        <v>62</v>
      </c>
      <c r="U449" s="1" t="s">
        <v>3390</v>
      </c>
      <c r="W449" s="1">
        <v>1</v>
      </c>
      <c r="Y449" s="1" t="s">
        <v>876</v>
      </c>
      <c r="Z449" s="1" t="s">
        <v>102</v>
      </c>
      <c r="AB449" s="1" t="s">
        <v>85</v>
      </c>
      <c r="AD449" s="1">
        <v>12</v>
      </c>
      <c r="AE449" s="1" t="s">
        <v>877</v>
      </c>
      <c r="AF449" s="1" t="s">
        <v>65</v>
      </c>
      <c r="AL449" s="1" t="s">
        <v>30</v>
      </c>
      <c r="AQ449" s="1" t="s">
        <v>54</v>
      </c>
      <c r="AS449" s="1">
        <v>5</v>
      </c>
      <c r="AU449" s="1">
        <v>1</v>
      </c>
      <c r="AW449" s="1">
        <v>5</v>
      </c>
      <c r="AX449" s="1" t="s">
        <v>878</v>
      </c>
      <c r="AY449" s="1" t="s">
        <v>68</v>
      </c>
      <c r="BA449" s="1">
        <v>10</v>
      </c>
      <c r="BB449" s="1" t="s">
        <v>879</v>
      </c>
      <c r="BC449" s="1" t="s">
        <v>880</v>
      </c>
      <c r="BD449" s="1" t="s">
        <v>881</v>
      </c>
    </row>
    <row r="450" spans="1:56" ht="23" customHeight="1">
      <c r="A450" s="1">
        <v>172</v>
      </c>
      <c r="B450" s="1">
        <v>172</v>
      </c>
      <c r="C450" s="1">
        <v>172</v>
      </c>
      <c r="E450" s="4" t="s">
        <v>1</v>
      </c>
      <c r="H450" s="4" t="s">
        <v>4</v>
      </c>
      <c r="J450" s="14">
        <v>28009</v>
      </c>
      <c r="K450" s="14"/>
      <c r="L450" s="14"/>
      <c r="M450" s="1">
        <v>7</v>
      </c>
      <c r="N450" s="1">
        <v>120</v>
      </c>
      <c r="O450" s="1">
        <v>10</v>
      </c>
      <c r="P450" s="1">
        <v>10</v>
      </c>
      <c r="Q450" s="1" t="s">
        <v>214</v>
      </c>
      <c r="R450" s="1">
        <v>1</v>
      </c>
      <c r="S450" s="1" t="s">
        <v>62</v>
      </c>
      <c r="U450" s="1" t="s">
        <v>3388</v>
      </c>
      <c r="W450" s="1">
        <v>1</v>
      </c>
      <c r="X450" s="1" t="s">
        <v>202</v>
      </c>
      <c r="Z450" s="1" t="s">
        <v>50</v>
      </c>
      <c r="AB450" s="1" t="s">
        <v>85</v>
      </c>
      <c r="AD450" s="1">
        <v>21</v>
      </c>
      <c r="AE450" s="1" t="s">
        <v>882</v>
      </c>
      <c r="AF450" s="1" t="s">
        <v>77</v>
      </c>
      <c r="AK450" s="1" t="s">
        <v>29</v>
      </c>
      <c r="AQ450" s="1" t="s">
        <v>66</v>
      </c>
      <c r="AS450" s="1">
        <v>6</v>
      </c>
      <c r="AU450" s="1">
        <v>6</v>
      </c>
      <c r="AW450" s="1">
        <v>20</v>
      </c>
      <c r="AX450" s="1" t="s">
        <v>883</v>
      </c>
      <c r="AY450" s="1" t="s">
        <v>68</v>
      </c>
      <c r="BA450" s="1">
        <v>10</v>
      </c>
      <c r="BB450" s="1" t="s">
        <v>884</v>
      </c>
      <c r="BC450" s="1" t="s">
        <v>107</v>
      </c>
      <c r="BD450" s="1" t="s">
        <v>885</v>
      </c>
    </row>
    <row r="451" spans="1:56" ht="23" customHeight="1">
      <c r="A451" s="1">
        <v>173</v>
      </c>
      <c r="B451" s="1">
        <v>173</v>
      </c>
      <c r="C451" s="1">
        <v>173</v>
      </c>
      <c r="D451" s="4" t="s">
        <v>0</v>
      </c>
      <c r="J451" s="14">
        <v>22106</v>
      </c>
      <c r="K451" s="14"/>
      <c r="L451" s="14"/>
      <c r="M451" s="1">
        <v>6</v>
      </c>
      <c r="N451" s="1">
        <v>0</v>
      </c>
      <c r="O451" s="1">
        <v>6</v>
      </c>
      <c r="P451" s="1">
        <v>50</v>
      </c>
      <c r="Q451" s="1" t="s">
        <v>112</v>
      </c>
      <c r="R451" s="1">
        <v>1</v>
      </c>
      <c r="S451" s="1" t="s">
        <v>62</v>
      </c>
      <c r="U451" s="1" t="s">
        <v>3391</v>
      </c>
      <c r="W451" s="1">
        <v>1</v>
      </c>
      <c r="X451" s="1" t="s">
        <v>454</v>
      </c>
      <c r="Z451" s="1" t="s">
        <v>114</v>
      </c>
      <c r="AC451" s="1" t="s">
        <v>886</v>
      </c>
      <c r="AD451" s="1">
        <v>21</v>
      </c>
      <c r="AE451" s="1" t="s">
        <v>887</v>
      </c>
      <c r="AF451" s="1" t="s">
        <v>65</v>
      </c>
      <c r="AL451" s="1" t="s">
        <v>30</v>
      </c>
      <c r="AQ451" s="1" t="s">
        <v>54</v>
      </c>
      <c r="AS451" s="1">
        <v>5</v>
      </c>
      <c r="AU451" s="1">
        <v>5</v>
      </c>
      <c r="AW451" s="1">
        <v>6</v>
      </c>
      <c r="AX451" s="1" t="s">
        <v>888</v>
      </c>
      <c r="AY451" s="1" t="s">
        <v>58</v>
      </c>
      <c r="BA451" s="1">
        <v>9</v>
      </c>
      <c r="BB451" s="1" t="s">
        <v>889</v>
      </c>
      <c r="BC451" s="1" t="s">
        <v>890</v>
      </c>
      <c r="BD451" s="1" t="s">
        <v>891</v>
      </c>
    </row>
    <row r="452" spans="1:56" ht="23" customHeight="1">
      <c r="A452" s="1">
        <v>174</v>
      </c>
      <c r="B452" s="1">
        <v>174</v>
      </c>
      <c r="C452" s="1">
        <v>174</v>
      </c>
      <c r="D452" s="4" t="s">
        <v>0</v>
      </c>
      <c r="E452" s="4" t="s">
        <v>1</v>
      </c>
      <c r="H452" s="4" t="s">
        <v>4</v>
      </c>
      <c r="J452" s="14">
        <v>31490</v>
      </c>
      <c r="K452" s="14"/>
      <c r="L452" s="14"/>
      <c r="M452" s="1">
        <v>6</v>
      </c>
      <c r="N452" s="1">
        <v>30</v>
      </c>
      <c r="O452" s="1">
        <v>12</v>
      </c>
      <c r="P452" s="1">
        <v>120</v>
      </c>
      <c r="Q452" s="1" t="s">
        <v>47</v>
      </c>
      <c r="R452" s="1">
        <v>0</v>
      </c>
      <c r="S452" s="1" t="s">
        <v>62</v>
      </c>
      <c r="U452" s="1" t="s">
        <v>3391</v>
      </c>
      <c r="W452" s="1">
        <v>1</v>
      </c>
      <c r="X452" s="1" t="s">
        <v>5</v>
      </c>
      <c r="Z452" s="1" t="s">
        <v>74</v>
      </c>
      <c r="AB452" s="1" t="s">
        <v>261</v>
      </c>
      <c r="AD452" s="1">
        <v>9</v>
      </c>
      <c r="AF452" s="1" t="s">
        <v>53</v>
      </c>
      <c r="AL452" s="1" t="s">
        <v>30</v>
      </c>
      <c r="AQ452" s="1" t="s">
        <v>66</v>
      </c>
      <c r="AS452" s="1">
        <v>3</v>
      </c>
      <c r="AU452" s="1">
        <v>3</v>
      </c>
      <c r="AW452" s="1">
        <v>16</v>
      </c>
      <c r="AX452" s="1" t="s">
        <v>892</v>
      </c>
      <c r="AY452" s="1" t="s">
        <v>68</v>
      </c>
      <c r="BA452" s="1">
        <v>6</v>
      </c>
      <c r="BB452" s="1" t="s">
        <v>893</v>
      </c>
    </row>
    <row r="453" spans="1:56" ht="23" customHeight="1">
      <c r="A453" s="1">
        <v>175</v>
      </c>
      <c r="B453" s="1">
        <v>175</v>
      </c>
      <c r="C453" s="1">
        <v>175</v>
      </c>
      <c r="E453" s="4" t="s">
        <v>1</v>
      </c>
      <c r="J453" s="14">
        <v>34894</v>
      </c>
      <c r="K453" s="14"/>
      <c r="L453" s="14"/>
      <c r="M453" s="1">
        <v>8</v>
      </c>
      <c r="N453" s="1">
        <v>10</v>
      </c>
      <c r="O453" s="1">
        <v>10</v>
      </c>
      <c r="P453" s="1">
        <v>8</v>
      </c>
      <c r="Q453" s="1" t="s">
        <v>214</v>
      </c>
      <c r="R453" s="1">
        <v>1</v>
      </c>
      <c r="S453" s="1" t="s">
        <v>113</v>
      </c>
      <c r="U453" s="1" t="s">
        <v>3391</v>
      </c>
      <c r="W453" s="1">
        <v>1</v>
      </c>
      <c r="X453" s="1" t="s">
        <v>202</v>
      </c>
      <c r="Z453" s="1" t="s">
        <v>74</v>
      </c>
      <c r="AC453" s="1" t="s">
        <v>894</v>
      </c>
      <c r="AD453" s="1">
        <v>1</v>
      </c>
      <c r="AE453" s="1" t="s">
        <v>895</v>
      </c>
      <c r="AF453" s="1" t="s">
        <v>77</v>
      </c>
      <c r="AK453" s="1" t="s">
        <v>29</v>
      </c>
      <c r="AQ453" s="1" t="s">
        <v>54</v>
      </c>
      <c r="AS453" s="1">
        <v>2</v>
      </c>
      <c r="AU453" s="1">
        <v>5</v>
      </c>
      <c r="AW453" s="1">
        <v>15</v>
      </c>
      <c r="AX453" s="1" t="s">
        <v>896</v>
      </c>
      <c r="AY453" s="1" t="s">
        <v>68</v>
      </c>
      <c r="BA453" s="1">
        <v>10</v>
      </c>
      <c r="BB453" s="1" t="s">
        <v>897</v>
      </c>
      <c r="BD453" s="1" t="s">
        <v>898</v>
      </c>
    </row>
    <row r="454" spans="1:56" ht="23" customHeight="1">
      <c r="A454" s="1">
        <v>178</v>
      </c>
      <c r="B454" s="1">
        <v>178</v>
      </c>
      <c r="C454" s="1">
        <v>178</v>
      </c>
      <c r="D454" s="4" t="s">
        <v>0</v>
      </c>
      <c r="H454" s="4" t="s">
        <v>4</v>
      </c>
      <c r="J454" s="14">
        <v>31506</v>
      </c>
      <c r="K454" s="14"/>
      <c r="L454" s="14"/>
      <c r="M454" s="1">
        <v>7</v>
      </c>
      <c r="N454" s="1">
        <v>60</v>
      </c>
      <c r="O454" s="1">
        <v>10</v>
      </c>
      <c r="P454" s="1">
        <v>1</v>
      </c>
      <c r="Q454" s="1" t="s">
        <v>112</v>
      </c>
      <c r="R454" s="1">
        <v>0</v>
      </c>
      <c r="S454" s="1" t="s">
        <v>72</v>
      </c>
      <c r="U454" s="1" t="s">
        <v>3388</v>
      </c>
      <c r="W454" s="1">
        <v>1</v>
      </c>
      <c r="X454" s="1" t="s">
        <v>101</v>
      </c>
      <c r="Z454" s="1" t="s">
        <v>50</v>
      </c>
      <c r="AB454" s="1" t="s">
        <v>408</v>
      </c>
      <c r="AD454" s="1">
        <v>13</v>
      </c>
      <c r="AE454" s="1" t="s">
        <v>909</v>
      </c>
      <c r="AF454" s="1" t="s">
        <v>77</v>
      </c>
      <c r="AL454" s="1" t="s">
        <v>30</v>
      </c>
      <c r="AR454" s="1" t="s">
        <v>910</v>
      </c>
      <c r="AS454" s="1">
        <v>6</v>
      </c>
      <c r="AV454" s="1">
        <v>16</v>
      </c>
      <c r="AW454" s="1">
        <v>12</v>
      </c>
      <c r="AX454" s="1" t="s">
        <v>911</v>
      </c>
      <c r="AY454" s="1" t="s">
        <v>68</v>
      </c>
      <c r="BA454" s="1">
        <v>10</v>
      </c>
      <c r="BB454" s="1" t="s">
        <v>912</v>
      </c>
      <c r="BC454" s="1" t="s">
        <v>913</v>
      </c>
      <c r="BD454" s="1" t="s">
        <v>914</v>
      </c>
    </row>
    <row r="455" spans="1:56" ht="23" customHeight="1">
      <c r="A455" s="1">
        <v>183</v>
      </c>
      <c r="B455" s="1">
        <v>183</v>
      </c>
      <c r="C455" s="1">
        <v>183</v>
      </c>
      <c r="H455" s="4" t="s">
        <v>4</v>
      </c>
      <c r="J455" s="14">
        <v>29565</v>
      </c>
      <c r="K455" s="14"/>
      <c r="L455" s="14"/>
      <c r="M455" s="1">
        <v>6</v>
      </c>
      <c r="N455" s="1">
        <v>120</v>
      </c>
      <c r="O455" s="1">
        <v>5</v>
      </c>
      <c r="P455" s="1">
        <v>3</v>
      </c>
      <c r="Q455" s="1" t="s">
        <v>71</v>
      </c>
      <c r="R455" s="1">
        <v>1</v>
      </c>
      <c r="S455" s="1" t="s">
        <v>62</v>
      </c>
      <c r="U455" s="1" t="s">
        <v>3390</v>
      </c>
      <c r="W455" s="1">
        <v>1</v>
      </c>
      <c r="X455" s="1" t="s">
        <v>202</v>
      </c>
      <c r="Z455" s="1" t="s">
        <v>74</v>
      </c>
      <c r="AB455" s="1" t="s">
        <v>261</v>
      </c>
      <c r="AD455" s="1">
        <v>10</v>
      </c>
      <c r="AE455" s="1" t="s">
        <v>933</v>
      </c>
      <c r="AF455" s="1" t="s">
        <v>77</v>
      </c>
      <c r="AL455" s="1" t="s">
        <v>30</v>
      </c>
      <c r="AQ455" s="1" t="s">
        <v>66</v>
      </c>
      <c r="AS455" s="1">
        <v>2</v>
      </c>
      <c r="AU455" s="1">
        <v>2</v>
      </c>
      <c r="AW455" s="1">
        <v>12</v>
      </c>
      <c r="AX455" s="1" t="s">
        <v>934</v>
      </c>
      <c r="AY455" s="1" t="s">
        <v>68</v>
      </c>
      <c r="BA455" s="1">
        <v>10</v>
      </c>
      <c r="BB455" s="1" t="s">
        <v>935</v>
      </c>
      <c r="BC455" s="1" t="s">
        <v>936</v>
      </c>
      <c r="BD455" s="1" t="s">
        <v>937</v>
      </c>
    </row>
    <row r="456" spans="1:56" ht="23" customHeight="1">
      <c r="A456" s="1">
        <v>184</v>
      </c>
      <c r="B456" s="1">
        <v>184</v>
      </c>
      <c r="C456" s="1">
        <v>184</v>
      </c>
      <c r="D456" s="4" t="s">
        <v>0</v>
      </c>
      <c r="J456" s="14">
        <v>42865</v>
      </c>
      <c r="K456" s="14"/>
      <c r="L456" s="14"/>
      <c r="M456" s="1">
        <v>8</v>
      </c>
      <c r="N456" s="1">
        <v>120</v>
      </c>
      <c r="O456" s="1">
        <v>4</v>
      </c>
      <c r="P456" s="1">
        <v>10</v>
      </c>
      <c r="Q456" s="1" t="s">
        <v>90</v>
      </c>
      <c r="R456" s="1">
        <v>0</v>
      </c>
      <c r="S456" s="1" t="s">
        <v>91</v>
      </c>
      <c r="U456" s="1" t="s">
        <v>3389</v>
      </c>
      <c r="W456" s="1">
        <v>1</v>
      </c>
      <c r="Y456" s="1" t="s">
        <v>938</v>
      </c>
      <c r="Z456" s="1" t="s">
        <v>84</v>
      </c>
      <c r="AB456" s="1" t="s">
        <v>85</v>
      </c>
      <c r="AD456" s="1">
        <v>23</v>
      </c>
      <c r="AE456" s="1" t="s">
        <v>939</v>
      </c>
      <c r="AF456" s="1" t="s">
        <v>77</v>
      </c>
      <c r="AO456" s="1" t="s">
        <v>33</v>
      </c>
      <c r="AY456" s="1" t="s">
        <v>68</v>
      </c>
      <c r="BA456" s="1">
        <v>10</v>
      </c>
      <c r="BB456" s="1" t="s">
        <v>940</v>
      </c>
      <c r="BC456" s="1" t="s">
        <v>941</v>
      </c>
      <c r="BD456" s="1" t="s">
        <v>279</v>
      </c>
    </row>
    <row r="457" spans="1:56" ht="23" customHeight="1">
      <c r="A457" s="1">
        <v>185</v>
      </c>
      <c r="B457" s="1">
        <v>185</v>
      </c>
      <c r="C457" s="1">
        <v>185</v>
      </c>
      <c r="D457" s="4" t="s">
        <v>0</v>
      </c>
      <c r="G457" s="4" t="s">
        <v>3</v>
      </c>
      <c r="H457" s="4" t="s">
        <v>4</v>
      </c>
      <c r="J457" s="14">
        <v>33755</v>
      </c>
      <c r="K457" s="14"/>
      <c r="L457" s="14"/>
      <c r="M457" s="1">
        <v>6</v>
      </c>
      <c r="N457" s="1">
        <v>45</v>
      </c>
      <c r="O457" s="1">
        <v>12</v>
      </c>
      <c r="P457" s="1">
        <v>5</v>
      </c>
      <c r="Q457" s="1" t="s">
        <v>95</v>
      </c>
      <c r="R457" s="1">
        <v>0</v>
      </c>
      <c r="S457" s="1" t="s">
        <v>72</v>
      </c>
      <c r="U457" s="1" t="s">
        <v>3391</v>
      </c>
      <c r="W457" s="1">
        <v>1</v>
      </c>
      <c r="X457" s="1" t="s">
        <v>202</v>
      </c>
      <c r="Z457" s="1" t="s">
        <v>133</v>
      </c>
      <c r="AB457" s="1" t="s">
        <v>209</v>
      </c>
      <c r="AD457" s="1">
        <v>2</v>
      </c>
      <c r="AE457" s="1" t="s">
        <v>942</v>
      </c>
      <c r="AF457" s="1" t="s">
        <v>53</v>
      </c>
      <c r="AL457" s="1" t="s">
        <v>30</v>
      </c>
      <c r="AQ457" s="1" t="s">
        <v>54</v>
      </c>
      <c r="AS457" s="1">
        <v>4</v>
      </c>
      <c r="AU457" s="1">
        <v>6</v>
      </c>
      <c r="AW457" s="1">
        <v>8</v>
      </c>
      <c r="AX457" s="1" t="s">
        <v>943</v>
      </c>
      <c r="AZ457" s="1" t="s">
        <v>944</v>
      </c>
      <c r="BA457" s="1">
        <v>10</v>
      </c>
      <c r="BB457" s="1" t="s">
        <v>945</v>
      </c>
      <c r="BC457" s="1" t="s">
        <v>946</v>
      </c>
      <c r="BD457" s="1" t="s">
        <v>947</v>
      </c>
    </row>
    <row r="458" spans="1:56" ht="23" customHeight="1">
      <c r="A458" s="1">
        <v>188</v>
      </c>
      <c r="B458" s="1">
        <v>188</v>
      </c>
      <c r="C458" s="1">
        <v>188</v>
      </c>
      <c r="D458" s="4" t="s">
        <v>0</v>
      </c>
      <c r="E458" s="4" t="s">
        <v>1</v>
      </c>
      <c r="J458" s="14">
        <v>32910</v>
      </c>
      <c r="K458" s="14"/>
      <c r="L458" s="14"/>
      <c r="M458" s="1">
        <v>7</v>
      </c>
      <c r="N458" s="1">
        <v>5</v>
      </c>
      <c r="O458" s="1">
        <v>10</v>
      </c>
      <c r="P458" s="1">
        <v>5</v>
      </c>
      <c r="Q458" s="1" t="s">
        <v>292</v>
      </c>
      <c r="R458" s="1">
        <v>1</v>
      </c>
      <c r="S458" s="1" t="s">
        <v>62</v>
      </c>
      <c r="V458" s="1" t="s">
        <v>957</v>
      </c>
      <c r="W458" s="1">
        <v>1</v>
      </c>
      <c r="X458" s="1" t="s">
        <v>202</v>
      </c>
      <c r="Z458" s="1" t="s">
        <v>74</v>
      </c>
      <c r="AB458" s="1" t="s">
        <v>482</v>
      </c>
      <c r="AD458" s="1">
        <v>4</v>
      </c>
      <c r="AE458" s="1" t="s">
        <v>958</v>
      </c>
      <c r="AF458" s="1" t="s">
        <v>77</v>
      </c>
      <c r="AK458" s="1" t="s">
        <v>29</v>
      </c>
      <c r="AQ458" s="1" t="s">
        <v>151</v>
      </c>
      <c r="AT458" s="1">
        <v>7</v>
      </c>
      <c r="AV458" s="1">
        <v>7</v>
      </c>
      <c r="AW458" s="1">
        <v>15</v>
      </c>
      <c r="AX458" s="1" t="s">
        <v>959</v>
      </c>
      <c r="AY458" s="1" t="s">
        <v>68</v>
      </c>
      <c r="BA458" s="1">
        <v>10</v>
      </c>
      <c r="BB458" s="1" t="s">
        <v>960</v>
      </c>
      <c r="BC458" s="1" t="s">
        <v>961</v>
      </c>
    </row>
    <row r="459" spans="1:56" ht="23" customHeight="1">
      <c r="A459" s="1">
        <v>189</v>
      </c>
      <c r="B459" s="1">
        <v>189</v>
      </c>
      <c r="C459" s="1">
        <v>189</v>
      </c>
      <c r="E459" s="4" t="s">
        <v>1</v>
      </c>
      <c r="H459" s="4" t="s">
        <v>4</v>
      </c>
      <c r="M459" s="1">
        <v>7</v>
      </c>
      <c r="N459" s="1">
        <v>0</v>
      </c>
      <c r="O459" s="1">
        <v>14</v>
      </c>
      <c r="P459" s="1">
        <v>7</v>
      </c>
      <c r="Q459" s="1" t="s">
        <v>178</v>
      </c>
      <c r="R459" s="1">
        <v>1</v>
      </c>
      <c r="S459" s="1" t="s">
        <v>62</v>
      </c>
      <c r="U459" s="1" t="s">
        <v>3391</v>
      </c>
      <c r="W459" s="1">
        <v>1</v>
      </c>
      <c r="X459" s="1" t="s">
        <v>202</v>
      </c>
      <c r="Z459" s="1" t="s">
        <v>50</v>
      </c>
      <c r="AB459" s="1" t="s">
        <v>85</v>
      </c>
      <c r="AD459" s="1">
        <v>8</v>
      </c>
      <c r="AE459" s="1" t="s">
        <v>962</v>
      </c>
      <c r="AF459" s="1" t="s">
        <v>77</v>
      </c>
      <c r="AP459" s="1" t="s">
        <v>961</v>
      </c>
      <c r="AQ459" s="1" t="s">
        <v>66</v>
      </c>
      <c r="AT459" s="1">
        <v>15</v>
      </c>
      <c r="AV459" s="1">
        <v>8</v>
      </c>
      <c r="AW459" s="1">
        <v>16</v>
      </c>
      <c r="AX459" s="1" t="s">
        <v>963</v>
      </c>
      <c r="AZ459" s="1" t="s">
        <v>964</v>
      </c>
      <c r="BA459" s="1">
        <v>10</v>
      </c>
      <c r="BB459" s="1" t="s">
        <v>965</v>
      </c>
      <c r="BC459" s="1" t="s">
        <v>966</v>
      </c>
    </row>
    <row r="460" spans="1:56" ht="23" customHeight="1">
      <c r="A460" s="1">
        <v>191</v>
      </c>
      <c r="B460" s="1">
        <v>191</v>
      </c>
      <c r="C460" s="1">
        <v>191</v>
      </c>
      <c r="D460" s="4" t="s">
        <v>0</v>
      </c>
      <c r="E460" s="4" t="s">
        <v>1</v>
      </c>
      <c r="F460" s="4" t="s">
        <v>2</v>
      </c>
      <c r="H460" s="4" t="s">
        <v>4</v>
      </c>
      <c r="J460" s="14">
        <v>31835</v>
      </c>
      <c r="K460" s="14"/>
      <c r="L460" s="14"/>
      <c r="M460" s="1">
        <v>4</v>
      </c>
      <c r="N460" s="1">
        <v>20</v>
      </c>
      <c r="O460" s="1">
        <v>15</v>
      </c>
      <c r="P460" s="1">
        <v>20</v>
      </c>
      <c r="Q460" s="1" t="s">
        <v>47</v>
      </c>
      <c r="R460" s="1">
        <v>1</v>
      </c>
      <c r="S460" s="1" t="s">
        <v>48</v>
      </c>
      <c r="U460" s="1" t="s">
        <v>3388</v>
      </c>
      <c r="W460" s="1">
        <v>1</v>
      </c>
      <c r="X460" s="1" t="s">
        <v>401</v>
      </c>
      <c r="Z460" s="1" t="s">
        <v>50</v>
      </c>
      <c r="AB460" s="1" t="s">
        <v>408</v>
      </c>
      <c r="AD460" s="1">
        <v>17</v>
      </c>
      <c r="AE460" s="1" t="s">
        <v>970</v>
      </c>
      <c r="AF460" s="1" t="s">
        <v>352</v>
      </c>
      <c r="AL460" s="1" t="s">
        <v>30</v>
      </c>
      <c r="AQ460" s="1" t="s">
        <v>78</v>
      </c>
      <c r="AS460" s="1">
        <v>6</v>
      </c>
      <c r="AU460" s="1">
        <v>5</v>
      </c>
      <c r="AW460" s="1">
        <v>10</v>
      </c>
      <c r="AX460" s="1" t="s">
        <v>971</v>
      </c>
      <c r="AY460" s="1" t="s">
        <v>68</v>
      </c>
      <c r="BA460" s="1">
        <v>10</v>
      </c>
      <c r="BB460" s="1" t="s">
        <v>972</v>
      </c>
      <c r="BC460" s="1" t="s">
        <v>973</v>
      </c>
      <c r="BD460" s="1" t="s">
        <v>974</v>
      </c>
    </row>
    <row r="461" spans="1:56" ht="23" customHeight="1">
      <c r="A461" s="1">
        <v>195</v>
      </c>
      <c r="B461" s="1">
        <v>195</v>
      </c>
      <c r="C461" s="1">
        <v>195</v>
      </c>
      <c r="D461" s="4" t="s">
        <v>0</v>
      </c>
      <c r="E461" s="4" t="s">
        <v>1</v>
      </c>
      <c r="H461" s="4" t="s">
        <v>4</v>
      </c>
      <c r="J461" s="14">
        <v>27246</v>
      </c>
      <c r="K461" s="14"/>
      <c r="L461" s="14"/>
      <c r="M461" s="1">
        <v>6</v>
      </c>
      <c r="N461" s="1">
        <v>0</v>
      </c>
      <c r="O461" s="1">
        <v>14</v>
      </c>
      <c r="P461" s="1">
        <v>20</v>
      </c>
      <c r="Q461" s="1" t="s">
        <v>61</v>
      </c>
      <c r="R461" s="1">
        <v>1</v>
      </c>
      <c r="S461" s="1" t="s">
        <v>48</v>
      </c>
      <c r="U461" s="1" t="s">
        <v>3390</v>
      </c>
      <c r="W461" s="1">
        <v>1</v>
      </c>
      <c r="X461" s="1" t="s">
        <v>101</v>
      </c>
      <c r="Z461" s="1" t="s">
        <v>102</v>
      </c>
      <c r="AB461" s="1" t="s">
        <v>85</v>
      </c>
      <c r="AD461" s="1">
        <v>17</v>
      </c>
      <c r="AF461" s="1" t="s">
        <v>77</v>
      </c>
      <c r="AK461" s="1" t="s">
        <v>29</v>
      </c>
      <c r="AL461" s="1" t="s">
        <v>30</v>
      </c>
      <c r="AQ461" s="1" t="s">
        <v>542</v>
      </c>
      <c r="AS461" s="1">
        <v>6</v>
      </c>
      <c r="AV461" s="1">
        <v>14</v>
      </c>
      <c r="AW461" s="1">
        <v>8</v>
      </c>
      <c r="AX461" s="1" t="s">
        <v>990</v>
      </c>
      <c r="AY461" s="1" t="s">
        <v>68</v>
      </c>
      <c r="BA461" s="1">
        <v>8</v>
      </c>
      <c r="BB461" s="1" t="s">
        <v>991</v>
      </c>
      <c r="BC461" s="1" t="s">
        <v>992</v>
      </c>
      <c r="BD461" s="1" t="s">
        <v>993</v>
      </c>
    </row>
    <row r="462" spans="1:56" ht="23" customHeight="1">
      <c r="A462" s="1">
        <v>203</v>
      </c>
      <c r="B462" s="1">
        <v>203</v>
      </c>
      <c r="C462" s="1">
        <v>203</v>
      </c>
      <c r="H462" s="4" t="s">
        <v>4</v>
      </c>
      <c r="J462" s="14">
        <v>31498</v>
      </c>
      <c r="K462" s="14"/>
      <c r="L462" s="14"/>
      <c r="M462" s="1">
        <v>8</v>
      </c>
      <c r="N462" s="1">
        <v>0</v>
      </c>
      <c r="O462" s="1">
        <v>5</v>
      </c>
      <c r="P462" s="1">
        <v>12</v>
      </c>
      <c r="Q462" s="1" t="s">
        <v>47</v>
      </c>
      <c r="R462" s="1">
        <v>1</v>
      </c>
      <c r="S462" s="1" t="s">
        <v>91</v>
      </c>
      <c r="U462" s="1" t="s">
        <v>3390</v>
      </c>
      <c r="W462" s="1">
        <v>1</v>
      </c>
      <c r="X462" s="1" t="s">
        <v>202</v>
      </c>
      <c r="AA462" s="1" t="s">
        <v>248</v>
      </c>
      <c r="AB462" s="1" t="s">
        <v>85</v>
      </c>
      <c r="AD462" s="1">
        <v>5</v>
      </c>
      <c r="AE462" s="1" t="s">
        <v>1022</v>
      </c>
      <c r="AF462" s="1" t="s">
        <v>77</v>
      </c>
      <c r="AL462" s="1" t="s">
        <v>30</v>
      </c>
      <c r="AQ462" s="1" t="s">
        <v>54</v>
      </c>
      <c r="AS462" s="1">
        <v>5</v>
      </c>
      <c r="AU462" s="1">
        <v>6</v>
      </c>
      <c r="AW462" s="1">
        <v>12</v>
      </c>
      <c r="AX462" s="1" t="s">
        <v>1023</v>
      </c>
      <c r="AY462" s="1" t="s">
        <v>58</v>
      </c>
      <c r="BA462" s="1">
        <v>10</v>
      </c>
      <c r="BB462" s="1" t="s">
        <v>1024</v>
      </c>
      <c r="BC462" s="1" t="s">
        <v>1025</v>
      </c>
      <c r="BD462" s="1" t="s">
        <v>1026</v>
      </c>
    </row>
    <row r="463" spans="1:56" ht="23" customHeight="1">
      <c r="A463" s="1">
        <v>204</v>
      </c>
      <c r="B463" s="1">
        <v>204</v>
      </c>
      <c r="C463" s="1">
        <v>204</v>
      </c>
      <c r="E463" s="4" t="s">
        <v>1</v>
      </c>
      <c r="H463" s="4" t="s">
        <v>4</v>
      </c>
      <c r="J463" s="14">
        <v>31738</v>
      </c>
      <c r="K463" s="14"/>
      <c r="L463" s="14"/>
      <c r="M463" s="1">
        <v>8</v>
      </c>
      <c r="N463" s="1">
        <v>40</v>
      </c>
      <c r="O463" s="1">
        <v>10</v>
      </c>
      <c r="P463" s="1">
        <v>10</v>
      </c>
      <c r="Q463" s="1" t="s">
        <v>47</v>
      </c>
      <c r="R463" s="1">
        <v>1</v>
      </c>
      <c r="S463" s="1" t="s">
        <v>48</v>
      </c>
      <c r="U463" s="1" t="s">
        <v>3390</v>
      </c>
      <c r="W463" s="1">
        <v>1</v>
      </c>
      <c r="X463" s="1" t="s">
        <v>144</v>
      </c>
      <c r="Z463" s="1" t="s">
        <v>74</v>
      </c>
      <c r="AB463" s="1" t="s">
        <v>97</v>
      </c>
      <c r="AD463" s="1">
        <v>5</v>
      </c>
      <c r="AE463" s="1" t="s">
        <v>1027</v>
      </c>
      <c r="AF463" s="1" t="s">
        <v>77</v>
      </c>
      <c r="AK463" s="1" t="s">
        <v>29</v>
      </c>
      <c r="AO463" s="1" t="s">
        <v>33</v>
      </c>
      <c r="AY463" s="1" t="s">
        <v>68</v>
      </c>
      <c r="BA463" s="1">
        <v>10</v>
      </c>
      <c r="BB463" s="1" t="s">
        <v>1028</v>
      </c>
      <c r="BC463" s="1" t="s">
        <v>1029</v>
      </c>
    </row>
    <row r="464" spans="1:56" ht="23" customHeight="1">
      <c r="A464" s="1">
        <v>206</v>
      </c>
      <c r="B464" s="1">
        <v>206</v>
      </c>
      <c r="C464" s="1">
        <v>206</v>
      </c>
      <c r="D464" s="4" t="s">
        <v>0</v>
      </c>
      <c r="J464" s="14">
        <v>27885</v>
      </c>
      <c r="K464" s="14"/>
      <c r="L464" s="14"/>
      <c r="M464" s="1">
        <v>6</v>
      </c>
      <c r="N464" s="1">
        <v>60</v>
      </c>
      <c r="O464" s="1">
        <v>6</v>
      </c>
      <c r="P464" s="1">
        <v>10</v>
      </c>
      <c r="Q464" s="1" t="s">
        <v>82</v>
      </c>
      <c r="R464" s="1">
        <v>1</v>
      </c>
      <c r="S464" s="1" t="s">
        <v>91</v>
      </c>
      <c r="U464" s="1" t="s">
        <v>3388</v>
      </c>
      <c r="W464" s="1">
        <v>0</v>
      </c>
      <c r="AF464" s="1" t="s">
        <v>53</v>
      </c>
      <c r="AL464" s="1" t="s">
        <v>30</v>
      </c>
      <c r="AP464" s="1" t="s">
        <v>1034</v>
      </c>
      <c r="AQ464" s="1" t="s">
        <v>66</v>
      </c>
      <c r="AS464" s="1">
        <v>5</v>
      </c>
      <c r="AU464" s="1">
        <v>4</v>
      </c>
      <c r="AW464" s="1">
        <v>8</v>
      </c>
      <c r="AX464" s="1" t="s">
        <v>1035</v>
      </c>
      <c r="AZ464" s="1" t="s">
        <v>1036</v>
      </c>
      <c r="BA464" s="1">
        <v>9</v>
      </c>
      <c r="BB464" s="1" t="s">
        <v>1037</v>
      </c>
      <c r="BC464" s="1" t="s">
        <v>1038</v>
      </c>
      <c r="BD464" s="1" t="s">
        <v>1039</v>
      </c>
    </row>
    <row r="465" spans="1:56" ht="23" customHeight="1">
      <c r="A465" s="1">
        <v>207</v>
      </c>
      <c r="B465" s="1">
        <v>207</v>
      </c>
      <c r="C465" s="1">
        <v>207</v>
      </c>
      <c r="D465" s="4" t="s">
        <v>0</v>
      </c>
      <c r="H465" s="4" t="s">
        <v>4</v>
      </c>
      <c r="J465" s="14">
        <v>29440</v>
      </c>
      <c r="K465" s="14"/>
      <c r="L465" s="14"/>
      <c r="M465" s="1">
        <v>7</v>
      </c>
      <c r="N465" s="1">
        <v>30</v>
      </c>
      <c r="O465" s="1">
        <v>11</v>
      </c>
      <c r="P465" s="1">
        <v>4</v>
      </c>
      <c r="Q465" s="1" t="s">
        <v>178</v>
      </c>
      <c r="R465" s="1">
        <v>1</v>
      </c>
      <c r="S465" s="1" t="s">
        <v>72</v>
      </c>
      <c r="V465" s="1" t="s">
        <v>1040</v>
      </c>
      <c r="W465" s="1">
        <v>1</v>
      </c>
      <c r="X465" s="1" t="s">
        <v>202</v>
      </c>
      <c r="Z465" s="1" t="s">
        <v>84</v>
      </c>
      <c r="AB465" s="1" t="s">
        <v>85</v>
      </c>
      <c r="AD465" s="1">
        <v>11</v>
      </c>
      <c r="AE465" s="1" t="s">
        <v>1041</v>
      </c>
      <c r="AF465" s="1" t="s">
        <v>53</v>
      </c>
      <c r="AK465" s="1" t="s">
        <v>29</v>
      </c>
      <c r="AQ465" s="1" t="s">
        <v>66</v>
      </c>
      <c r="AS465" s="1">
        <v>6</v>
      </c>
      <c r="AU465" s="1">
        <v>6</v>
      </c>
      <c r="AW465" s="1">
        <v>30</v>
      </c>
      <c r="AX465" s="1" t="s">
        <v>1042</v>
      </c>
      <c r="AY465" s="1" t="s">
        <v>68</v>
      </c>
      <c r="BA465" s="1">
        <v>10</v>
      </c>
      <c r="BB465" s="1" t="s">
        <v>1043</v>
      </c>
      <c r="BC465" s="1" t="s">
        <v>1044</v>
      </c>
      <c r="BD465" s="1" t="s">
        <v>1045</v>
      </c>
    </row>
    <row r="466" spans="1:56" ht="23" customHeight="1">
      <c r="A466" s="1">
        <v>209</v>
      </c>
      <c r="B466" s="1">
        <v>209</v>
      </c>
      <c r="C466" s="1">
        <v>209</v>
      </c>
      <c r="E466" s="4" t="s">
        <v>1</v>
      </c>
      <c r="J466" s="14">
        <v>43048</v>
      </c>
      <c r="K466" s="14"/>
      <c r="L466" s="14"/>
      <c r="M466" s="1">
        <v>7</v>
      </c>
      <c r="N466" s="1">
        <v>120</v>
      </c>
      <c r="O466" s="1">
        <v>12</v>
      </c>
      <c r="P466" s="1">
        <v>15</v>
      </c>
      <c r="Q466" s="1" t="s">
        <v>178</v>
      </c>
      <c r="R466" s="1">
        <v>1</v>
      </c>
      <c r="S466" s="1" t="s">
        <v>62</v>
      </c>
      <c r="U466" s="1" t="s">
        <v>3390</v>
      </c>
      <c r="W466" s="1">
        <v>1</v>
      </c>
      <c r="X466" s="1" t="s">
        <v>144</v>
      </c>
      <c r="Z466" s="1" t="s">
        <v>339</v>
      </c>
      <c r="AB466" s="1" t="s">
        <v>85</v>
      </c>
      <c r="AD466" s="1">
        <v>2</v>
      </c>
      <c r="AE466" s="1" t="s">
        <v>154</v>
      </c>
      <c r="AF466" s="1" t="s">
        <v>53</v>
      </c>
      <c r="AK466" s="1" t="s">
        <v>29</v>
      </c>
      <c r="AQ466" s="1" t="s">
        <v>66</v>
      </c>
      <c r="AT466" s="1">
        <v>8</v>
      </c>
      <c r="AU466" s="1">
        <v>6</v>
      </c>
      <c r="AW466" s="1">
        <v>10</v>
      </c>
      <c r="AX466" s="1" t="s">
        <v>1053</v>
      </c>
      <c r="AY466" s="1" t="s">
        <v>58</v>
      </c>
      <c r="BA466" s="1">
        <v>8</v>
      </c>
      <c r="BB466" s="1" t="s">
        <v>1054</v>
      </c>
      <c r="BC466" s="1" t="s">
        <v>1055</v>
      </c>
      <c r="BD466" s="1" t="s">
        <v>307</v>
      </c>
    </row>
    <row r="467" spans="1:56" ht="23" customHeight="1">
      <c r="A467" s="1">
        <v>210</v>
      </c>
      <c r="B467" s="1">
        <v>210</v>
      </c>
      <c r="C467" s="1">
        <v>210</v>
      </c>
      <c r="D467" s="4" t="s">
        <v>0</v>
      </c>
      <c r="J467" s="14">
        <v>32706</v>
      </c>
      <c r="K467" s="14"/>
      <c r="L467" s="14"/>
      <c r="M467" s="1">
        <v>6</v>
      </c>
      <c r="N467" s="1">
        <v>120</v>
      </c>
      <c r="O467" s="1">
        <v>10</v>
      </c>
      <c r="P467" s="1">
        <v>5</v>
      </c>
      <c r="Q467" s="1" t="s">
        <v>61</v>
      </c>
      <c r="R467" s="1">
        <v>0</v>
      </c>
      <c r="S467" s="1" t="s">
        <v>72</v>
      </c>
      <c r="U467" s="1" t="s">
        <v>3391</v>
      </c>
      <c r="W467" s="1">
        <v>1</v>
      </c>
      <c r="X467" s="1" t="s">
        <v>202</v>
      </c>
      <c r="Z467" s="1" t="s">
        <v>102</v>
      </c>
      <c r="AB467" s="1" t="s">
        <v>85</v>
      </c>
      <c r="AD467" s="1">
        <v>5</v>
      </c>
      <c r="AE467" s="1" t="s">
        <v>1056</v>
      </c>
      <c r="AF467" s="1" t="s">
        <v>352</v>
      </c>
      <c r="AK467" s="1" t="s">
        <v>29</v>
      </c>
      <c r="AQ467" s="1" t="s">
        <v>78</v>
      </c>
      <c r="AS467" s="1">
        <v>5</v>
      </c>
      <c r="AU467" s="1">
        <v>5</v>
      </c>
      <c r="AW467" s="1">
        <v>3</v>
      </c>
      <c r="AX467" s="1" t="s">
        <v>1057</v>
      </c>
      <c r="AY467" s="1" t="s">
        <v>68</v>
      </c>
      <c r="BA467" s="1">
        <v>9</v>
      </c>
      <c r="BB467" s="1" t="s">
        <v>1058</v>
      </c>
    </row>
    <row r="468" spans="1:56" ht="23" customHeight="1">
      <c r="A468" s="1">
        <v>211</v>
      </c>
      <c r="B468" s="1">
        <v>211</v>
      </c>
      <c r="C468" s="1">
        <v>211</v>
      </c>
      <c r="D468" s="4" t="s">
        <v>0</v>
      </c>
      <c r="J468" s="14">
        <v>31548</v>
      </c>
      <c r="K468" s="14"/>
      <c r="L468" s="14"/>
      <c r="M468" s="1">
        <v>5</v>
      </c>
      <c r="N468" s="1">
        <v>360</v>
      </c>
      <c r="O468" s="1">
        <v>8</v>
      </c>
      <c r="P468" s="1">
        <v>1</v>
      </c>
      <c r="Q468" s="1" t="s">
        <v>61</v>
      </c>
      <c r="R468" s="1">
        <v>1</v>
      </c>
      <c r="S468" s="1" t="s">
        <v>91</v>
      </c>
      <c r="U468" s="1" t="s">
        <v>3390</v>
      </c>
      <c r="W468" s="1">
        <v>0</v>
      </c>
      <c r="AF468" s="1" t="s">
        <v>53</v>
      </c>
      <c r="AO468" s="1" t="s">
        <v>33</v>
      </c>
      <c r="AY468" s="1" t="s">
        <v>58</v>
      </c>
      <c r="BA468" s="1">
        <v>10</v>
      </c>
      <c r="BB468" s="1" t="s">
        <v>1059</v>
      </c>
      <c r="BC468" s="1" t="s">
        <v>330</v>
      </c>
    </row>
    <row r="469" spans="1:56" ht="23" customHeight="1">
      <c r="A469" s="1">
        <v>212</v>
      </c>
      <c r="B469" s="1">
        <v>212</v>
      </c>
      <c r="C469" s="1">
        <v>212</v>
      </c>
      <c r="D469" s="4" t="s">
        <v>0</v>
      </c>
      <c r="E469" s="4" t="s">
        <v>1</v>
      </c>
      <c r="I469" s="4" t="s">
        <v>1060</v>
      </c>
      <c r="J469" s="14">
        <v>32020</v>
      </c>
      <c r="K469" s="14"/>
      <c r="L469" s="14"/>
      <c r="M469" s="1">
        <v>5</v>
      </c>
      <c r="N469" s="1">
        <v>120</v>
      </c>
      <c r="O469" s="1">
        <v>8</v>
      </c>
      <c r="P469" s="1">
        <v>10</v>
      </c>
      <c r="Q469" s="1" t="s">
        <v>82</v>
      </c>
      <c r="R469" s="1">
        <v>1</v>
      </c>
      <c r="S469" s="1" t="s">
        <v>378</v>
      </c>
      <c r="U469" s="1" t="s">
        <v>3388</v>
      </c>
      <c r="W469" s="1">
        <v>1</v>
      </c>
      <c r="X469" s="1" t="s">
        <v>454</v>
      </c>
      <c r="Z469" s="1" t="s">
        <v>50</v>
      </c>
      <c r="AC469" s="1" t="s">
        <v>1061</v>
      </c>
      <c r="AD469" s="1">
        <v>5</v>
      </c>
      <c r="AE469" s="1" t="s">
        <v>1062</v>
      </c>
      <c r="AF469" s="1" t="s">
        <v>77</v>
      </c>
      <c r="AL469" s="1" t="s">
        <v>30</v>
      </c>
      <c r="AQ469" s="1" t="s">
        <v>1063</v>
      </c>
      <c r="AS469" s="1">
        <v>6</v>
      </c>
      <c r="AU469" s="1">
        <v>3</v>
      </c>
      <c r="AW469" s="1">
        <v>6</v>
      </c>
      <c r="AX469" s="1" t="s">
        <v>1064</v>
      </c>
      <c r="AY469" s="1" t="s">
        <v>68</v>
      </c>
      <c r="BA469" s="1">
        <v>10</v>
      </c>
      <c r="BB469" s="1" t="s">
        <v>1065</v>
      </c>
      <c r="BC469" s="2" t="s">
        <v>1066</v>
      </c>
      <c r="BD469" s="1" t="s">
        <v>1067</v>
      </c>
    </row>
    <row r="470" spans="1:56" ht="23" customHeight="1">
      <c r="A470" s="1">
        <v>213</v>
      </c>
      <c r="B470" s="1">
        <v>213</v>
      </c>
      <c r="C470" s="1">
        <v>213</v>
      </c>
      <c r="D470" s="4" t="s">
        <v>0</v>
      </c>
      <c r="G470" s="4" t="s">
        <v>3</v>
      </c>
      <c r="H470" s="4" t="s">
        <v>4</v>
      </c>
      <c r="J470" s="14">
        <v>33934</v>
      </c>
      <c r="K470" s="14"/>
      <c r="L470" s="14"/>
      <c r="M470" s="1">
        <v>6</v>
      </c>
      <c r="N470" s="1">
        <v>40</v>
      </c>
      <c r="O470" s="1">
        <v>5</v>
      </c>
      <c r="P470" s="1">
        <v>20</v>
      </c>
      <c r="Q470" s="1" t="s">
        <v>90</v>
      </c>
      <c r="R470" s="1">
        <v>1</v>
      </c>
      <c r="S470" s="1" t="s">
        <v>48</v>
      </c>
      <c r="U470" s="1" t="s">
        <v>3391</v>
      </c>
      <c r="W470" s="1">
        <v>1</v>
      </c>
      <c r="X470" s="1" t="s">
        <v>202</v>
      </c>
      <c r="Z470" s="1" t="s">
        <v>74</v>
      </c>
      <c r="AB470" s="1" t="s">
        <v>85</v>
      </c>
      <c r="AD470" s="1">
        <v>2</v>
      </c>
      <c r="AE470" s="1" t="s">
        <v>1068</v>
      </c>
      <c r="AF470" s="1" t="s">
        <v>53</v>
      </c>
      <c r="AL470" s="1" t="s">
        <v>30</v>
      </c>
      <c r="AQ470" s="1" t="s">
        <v>54</v>
      </c>
      <c r="AS470" s="1">
        <v>5</v>
      </c>
      <c r="AU470" s="1">
        <v>5</v>
      </c>
      <c r="AW470" s="1">
        <v>30</v>
      </c>
      <c r="AX470" s="1" t="s">
        <v>1069</v>
      </c>
      <c r="AZ470" s="1" t="s">
        <v>1070</v>
      </c>
      <c r="BA470" s="1">
        <v>10</v>
      </c>
      <c r="BB470" s="1" t="s">
        <v>1071</v>
      </c>
      <c r="BC470" s="1" t="s">
        <v>1072</v>
      </c>
    </row>
    <row r="471" spans="1:56" ht="23" customHeight="1">
      <c r="A471" s="1">
        <v>215</v>
      </c>
      <c r="B471" s="1">
        <v>215</v>
      </c>
      <c r="C471" s="1">
        <v>215</v>
      </c>
      <c r="H471" s="4" t="s">
        <v>4</v>
      </c>
      <c r="J471" s="14">
        <v>32965</v>
      </c>
      <c r="K471" s="14"/>
      <c r="L471" s="14"/>
      <c r="M471" s="1">
        <v>7</v>
      </c>
      <c r="N471" s="1">
        <v>15</v>
      </c>
      <c r="O471" s="1">
        <v>8</v>
      </c>
      <c r="P471" s="1">
        <v>1</v>
      </c>
      <c r="Q471" s="1" t="s">
        <v>124</v>
      </c>
      <c r="R471" s="1">
        <v>0</v>
      </c>
      <c r="S471" s="1" t="s">
        <v>378</v>
      </c>
      <c r="U471" s="1" t="s">
        <v>3391</v>
      </c>
      <c r="W471" s="1">
        <v>1</v>
      </c>
      <c r="X471" s="1" t="s">
        <v>202</v>
      </c>
      <c r="Z471" s="1" t="s">
        <v>50</v>
      </c>
      <c r="AB471" s="1" t="s">
        <v>85</v>
      </c>
      <c r="AD471" s="1">
        <v>7</v>
      </c>
      <c r="AE471" s="1" t="s">
        <v>1076</v>
      </c>
      <c r="AF471" s="1" t="s">
        <v>77</v>
      </c>
      <c r="AK471" s="1" t="s">
        <v>29</v>
      </c>
      <c r="AQ471" s="1" t="s">
        <v>78</v>
      </c>
      <c r="AS471" s="1">
        <v>5</v>
      </c>
      <c r="AU471" s="1">
        <v>3</v>
      </c>
      <c r="AW471" s="1">
        <v>12</v>
      </c>
      <c r="AX471" s="1" t="s">
        <v>1077</v>
      </c>
      <c r="AY471" s="1" t="s">
        <v>58</v>
      </c>
      <c r="BA471" s="1">
        <v>10</v>
      </c>
      <c r="BB471" s="1" t="s">
        <v>1078</v>
      </c>
      <c r="BC471" s="1" t="s">
        <v>1079</v>
      </c>
      <c r="BD471" s="1" t="s">
        <v>1080</v>
      </c>
    </row>
    <row r="472" spans="1:56" ht="23" customHeight="1">
      <c r="A472" s="1">
        <v>216</v>
      </c>
      <c r="B472" s="1">
        <v>216</v>
      </c>
      <c r="C472" s="1">
        <v>216</v>
      </c>
      <c r="H472" s="4" t="s">
        <v>4</v>
      </c>
      <c r="J472" s="14">
        <v>30084</v>
      </c>
      <c r="K472" s="14"/>
      <c r="L472" s="14"/>
      <c r="M472" s="1">
        <v>7</v>
      </c>
      <c r="N472" s="1">
        <v>60</v>
      </c>
      <c r="O472" s="1">
        <v>7</v>
      </c>
      <c r="P472" s="1">
        <v>0</v>
      </c>
      <c r="Q472" s="1" t="s">
        <v>61</v>
      </c>
      <c r="R472" s="1">
        <v>1</v>
      </c>
      <c r="S472" s="1" t="s">
        <v>113</v>
      </c>
      <c r="U472" s="1" t="s">
        <v>3391</v>
      </c>
      <c r="W472" s="1">
        <v>1</v>
      </c>
      <c r="X472" s="1" t="s">
        <v>27</v>
      </c>
      <c r="Z472" s="1" t="s">
        <v>339</v>
      </c>
      <c r="AB472" s="1" t="s">
        <v>209</v>
      </c>
      <c r="AD472" s="1">
        <v>7</v>
      </c>
      <c r="AE472" s="1" t="s">
        <v>1081</v>
      </c>
      <c r="AF472" s="1" t="s">
        <v>77</v>
      </c>
      <c r="AL472" s="1" t="s">
        <v>30</v>
      </c>
      <c r="AQ472" s="1" t="s">
        <v>66</v>
      </c>
      <c r="AT472" s="1">
        <v>10</v>
      </c>
      <c r="AV472" s="1">
        <v>10</v>
      </c>
      <c r="AW472" s="1">
        <v>15</v>
      </c>
      <c r="AX472" s="1" t="s">
        <v>1082</v>
      </c>
      <c r="AY472" s="1" t="s">
        <v>68</v>
      </c>
      <c r="BA472" s="1">
        <v>9</v>
      </c>
      <c r="BB472" s="1" t="s">
        <v>1083</v>
      </c>
      <c r="BC472" s="1" t="s">
        <v>1084</v>
      </c>
    </row>
    <row r="473" spans="1:56" ht="23" customHeight="1">
      <c r="A473" s="1">
        <v>218</v>
      </c>
      <c r="B473" s="1">
        <v>218</v>
      </c>
      <c r="C473" s="1">
        <v>218</v>
      </c>
      <c r="E473" s="4" t="s">
        <v>1</v>
      </c>
      <c r="H473" s="4" t="s">
        <v>4</v>
      </c>
      <c r="J473" s="14">
        <v>24370</v>
      </c>
      <c r="K473" s="14"/>
      <c r="L473" s="14"/>
      <c r="M473" s="1">
        <v>7</v>
      </c>
      <c r="N473" s="1">
        <v>30</v>
      </c>
      <c r="O473" s="1">
        <v>10</v>
      </c>
      <c r="P473" s="1">
        <v>16</v>
      </c>
      <c r="Q473" s="1" t="s">
        <v>90</v>
      </c>
      <c r="R473" s="1">
        <v>1</v>
      </c>
      <c r="S473" s="1" t="s">
        <v>113</v>
      </c>
      <c r="U473" s="1" t="s">
        <v>3390</v>
      </c>
      <c r="W473" s="1">
        <v>1</v>
      </c>
      <c r="X473" s="1" t="s">
        <v>132</v>
      </c>
      <c r="Z473" s="1" t="s">
        <v>133</v>
      </c>
      <c r="AB473" s="1" t="s">
        <v>286</v>
      </c>
      <c r="AD473" s="1">
        <v>27</v>
      </c>
      <c r="AE473" s="1" t="s">
        <v>1090</v>
      </c>
      <c r="AF473" s="1" t="s">
        <v>77</v>
      </c>
      <c r="AL473" s="1" t="s">
        <v>30</v>
      </c>
      <c r="AQ473" s="1" t="s">
        <v>54</v>
      </c>
      <c r="AS473" s="1">
        <v>5</v>
      </c>
      <c r="AU473" s="1">
        <v>3</v>
      </c>
      <c r="AW473" s="1">
        <v>8</v>
      </c>
      <c r="AX473" s="1" t="s">
        <v>1091</v>
      </c>
      <c r="AZ473" s="1" t="s">
        <v>1092</v>
      </c>
      <c r="BA473" s="1">
        <v>8</v>
      </c>
      <c r="BB473" s="1" t="s">
        <v>1093</v>
      </c>
      <c r="BD473" s="1" t="s">
        <v>1094</v>
      </c>
    </row>
    <row r="474" spans="1:56" ht="23" customHeight="1">
      <c r="A474" s="1">
        <v>219</v>
      </c>
      <c r="B474" s="1">
        <v>219</v>
      </c>
      <c r="C474" s="1">
        <v>219</v>
      </c>
      <c r="D474" s="4" t="s">
        <v>0</v>
      </c>
      <c r="H474" s="4" t="s">
        <v>4</v>
      </c>
      <c r="J474" s="14">
        <v>33182</v>
      </c>
      <c r="K474" s="14"/>
      <c r="L474" s="14"/>
      <c r="M474" s="1">
        <v>7</v>
      </c>
      <c r="N474" s="1">
        <v>60</v>
      </c>
      <c r="O474" s="1">
        <v>10</v>
      </c>
      <c r="P474" s="1">
        <v>3</v>
      </c>
      <c r="Q474" s="1" t="s">
        <v>292</v>
      </c>
      <c r="R474" s="1">
        <v>0</v>
      </c>
      <c r="S474" s="1" t="s">
        <v>62</v>
      </c>
      <c r="U474" s="1" t="s">
        <v>3388</v>
      </c>
      <c r="W474" s="1">
        <v>1</v>
      </c>
      <c r="X474" s="1" t="s">
        <v>202</v>
      </c>
      <c r="Z474" s="1" t="s">
        <v>74</v>
      </c>
      <c r="AB474" s="1" t="s">
        <v>561</v>
      </c>
      <c r="AD474" s="1">
        <v>2</v>
      </c>
      <c r="AE474" s="1" t="s">
        <v>1095</v>
      </c>
      <c r="AF474" s="1" t="s">
        <v>77</v>
      </c>
      <c r="AK474" s="1" t="s">
        <v>29</v>
      </c>
      <c r="AQ474" s="1" t="s">
        <v>78</v>
      </c>
      <c r="AS474" s="1">
        <v>6</v>
      </c>
      <c r="AU474" s="1">
        <v>6</v>
      </c>
      <c r="AW474" s="1">
        <v>6</v>
      </c>
      <c r="AX474" s="1" t="s">
        <v>1096</v>
      </c>
      <c r="AY474" s="1" t="s">
        <v>58</v>
      </c>
      <c r="BA474" s="1">
        <v>9</v>
      </c>
      <c r="BB474" s="1" t="s">
        <v>1097</v>
      </c>
      <c r="BC474" s="1" t="s">
        <v>1098</v>
      </c>
      <c r="BD474" s="1" t="s">
        <v>1099</v>
      </c>
    </row>
    <row r="475" spans="1:56" ht="23" customHeight="1">
      <c r="A475" s="1">
        <v>220</v>
      </c>
      <c r="B475" s="1">
        <v>220</v>
      </c>
      <c r="C475" s="1">
        <v>220</v>
      </c>
      <c r="H475" s="4" t="s">
        <v>4</v>
      </c>
      <c r="J475" s="14">
        <v>28379</v>
      </c>
      <c r="K475" s="14"/>
      <c r="L475" s="14"/>
      <c r="M475" s="1">
        <v>6</v>
      </c>
      <c r="N475" s="1">
        <v>90</v>
      </c>
      <c r="O475" s="1">
        <v>10</v>
      </c>
      <c r="P475" s="1">
        <v>12</v>
      </c>
      <c r="Q475" s="1" t="s">
        <v>82</v>
      </c>
      <c r="R475" s="1">
        <v>1</v>
      </c>
      <c r="S475" s="1" t="s">
        <v>378</v>
      </c>
      <c r="V475" s="1" t="s">
        <v>1100</v>
      </c>
      <c r="W475" s="1">
        <v>1</v>
      </c>
      <c r="X475" s="1" t="s">
        <v>5</v>
      </c>
      <c r="Z475" s="1" t="s">
        <v>84</v>
      </c>
      <c r="AB475" s="1" t="s">
        <v>85</v>
      </c>
      <c r="AD475" s="1">
        <v>25</v>
      </c>
      <c r="AE475" s="1" t="s">
        <v>1101</v>
      </c>
      <c r="AF475" s="1" t="s">
        <v>1102</v>
      </c>
      <c r="AL475" s="1" t="s">
        <v>30</v>
      </c>
      <c r="AQ475" s="1" t="s">
        <v>54</v>
      </c>
      <c r="AS475" s="1">
        <v>5</v>
      </c>
      <c r="AV475" s="1">
        <v>15</v>
      </c>
      <c r="AW475" s="1">
        <v>50</v>
      </c>
      <c r="AX475" s="1" t="s">
        <v>1103</v>
      </c>
      <c r="AY475" s="1" t="s">
        <v>68</v>
      </c>
      <c r="BA475" s="1">
        <v>8</v>
      </c>
      <c r="BB475" s="1" t="s">
        <v>1104</v>
      </c>
      <c r="BC475" s="1" t="s">
        <v>1105</v>
      </c>
      <c r="BD475" s="1" t="s">
        <v>1106</v>
      </c>
    </row>
    <row r="476" spans="1:56" ht="23" customHeight="1">
      <c r="A476" s="1">
        <v>221</v>
      </c>
      <c r="B476" s="1">
        <v>221</v>
      </c>
      <c r="C476" s="1">
        <v>221</v>
      </c>
      <c r="G476" s="4" t="s">
        <v>3</v>
      </c>
      <c r="H476" s="4" t="s">
        <v>4</v>
      </c>
      <c r="J476" s="14">
        <v>34862</v>
      </c>
      <c r="K476" s="14"/>
      <c r="L476" s="14"/>
      <c r="M476" s="1">
        <v>8</v>
      </c>
      <c r="N476" s="1">
        <v>100</v>
      </c>
      <c r="O476" s="1">
        <v>6</v>
      </c>
      <c r="P476" s="1">
        <v>6</v>
      </c>
      <c r="Q476" s="1" t="s">
        <v>47</v>
      </c>
      <c r="R476" s="1">
        <v>1</v>
      </c>
      <c r="S476" s="1" t="s">
        <v>62</v>
      </c>
      <c r="U476" s="1" t="s">
        <v>3388</v>
      </c>
      <c r="W476" s="1">
        <v>1</v>
      </c>
      <c r="X476" s="1" t="s">
        <v>1107</v>
      </c>
      <c r="Z476" s="1" t="s">
        <v>74</v>
      </c>
      <c r="AB476" s="1" t="s">
        <v>261</v>
      </c>
      <c r="AD476" s="1">
        <v>1</v>
      </c>
      <c r="AE476" s="1" t="s">
        <v>1108</v>
      </c>
      <c r="AF476" s="1" t="s">
        <v>352</v>
      </c>
      <c r="AL476" s="1" t="s">
        <v>30</v>
      </c>
      <c r="AQ476" s="1" t="s">
        <v>66</v>
      </c>
      <c r="AS476" s="1">
        <v>4</v>
      </c>
      <c r="AU476" s="1">
        <v>6</v>
      </c>
      <c r="AW476" s="1">
        <v>30</v>
      </c>
      <c r="AX476" s="1" t="s">
        <v>1109</v>
      </c>
      <c r="AY476" s="1" t="s">
        <v>68</v>
      </c>
      <c r="BA476" s="1">
        <v>7</v>
      </c>
      <c r="BB476" s="1" t="s">
        <v>1110</v>
      </c>
      <c r="BC476" s="1" t="s">
        <v>1111</v>
      </c>
    </row>
    <row r="477" spans="1:56" ht="23" customHeight="1">
      <c r="A477" s="1">
        <v>222</v>
      </c>
      <c r="B477" s="1">
        <v>222</v>
      </c>
      <c r="C477" s="1">
        <v>222</v>
      </c>
      <c r="H477" s="4" t="s">
        <v>4</v>
      </c>
      <c r="J477" s="14">
        <v>32966</v>
      </c>
      <c r="K477" s="14"/>
      <c r="L477" s="14"/>
      <c r="M477" s="1">
        <v>7</v>
      </c>
      <c r="N477" s="1">
        <v>5</v>
      </c>
      <c r="O477" s="1">
        <v>5</v>
      </c>
      <c r="P477" s="1">
        <v>3</v>
      </c>
      <c r="Q477" s="1" t="s">
        <v>90</v>
      </c>
      <c r="R477" s="1">
        <v>0</v>
      </c>
      <c r="S477" s="1" t="s">
        <v>48</v>
      </c>
      <c r="U477" s="1" t="s">
        <v>3391</v>
      </c>
      <c r="W477" s="1">
        <v>1</v>
      </c>
      <c r="X477" s="1" t="s">
        <v>454</v>
      </c>
      <c r="Z477" s="1" t="s">
        <v>74</v>
      </c>
      <c r="AB477" s="1" t="s">
        <v>1112</v>
      </c>
      <c r="AD477" s="1">
        <v>5</v>
      </c>
      <c r="AE477" s="1" t="s">
        <v>1113</v>
      </c>
      <c r="AF477" s="1" t="s">
        <v>77</v>
      </c>
      <c r="AK477" s="1" t="s">
        <v>29</v>
      </c>
      <c r="AQ477" s="1" t="s">
        <v>54</v>
      </c>
      <c r="AS477" s="1">
        <v>5</v>
      </c>
      <c r="AU477" s="1">
        <v>4</v>
      </c>
      <c r="AW477" s="1">
        <v>8</v>
      </c>
      <c r="AX477" s="1" t="s">
        <v>1114</v>
      </c>
      <c r="AY477" s="1" t="s">
        <v>68</v>
      </c>
      <c r="BA477" s="1">
        <v>10</v>
      </c>
      <c r="BB477" s="1" t="s">
        <v>1115</v>
      </c>
      <c r="BC477" s="1" t="s">
        <v>1116</v>
      </c>
      <c r="BD477" s="1" t="s">
        <v>130</v>
      </c>
    </row>
    <row r="478" spans="1:56" ht="23" customHeight="1">
      <c r="A478" s="1">
        <v>223</v>
      </c>
      <c r="B478" s="1">
        <v>223</v>
      </c>
      <c r="C478" s="1">
        <v>223</v>
      </c>
      <c r="D478" s="4" t="s">
        <v>0</v>
      </c>
      <c r="E478" s="4" t="s">
        <v>1</v>
      </c>
      <c r="G478" s="4" t="s">
        <v>3</v>
      </c>
      <c r="J478" s="14">
        <v>27861</v>
      </c>
      <c r="K478" s="14"/>
      <c r="L478" s="14"/>
      <c r="M478" s="1">
        <v>7</v>
      </c>
      <c r="N478" s="1">
        <v>20</v>
      </c>
      <c r="O478" s="1">
        <v>10</v>
      </c>
      <c r="P478" s="1">
        <v>5</v>
      </c>
      <c r="Q478" s="1" t="s">
        <v>324</v>
      </c>
      <c r="R478" s="1">
        <v>1</v>
      </c>
      <c r="S478" s="1" t="s">
        <v>62</v>
      </c>
      <c r="V478" s="1" t="s">
        <v>1117</v>
      </c>
      <c r="W478" s="1">
        <v>1</v>
      </c>
      <c r="X478" s="1" t="s">
        <v>101</v>
      </c>
      <c r="Z478" s="1" t="s">
        <v>102</v>
      </c>
      <c r="AB478" s="1" t="s">
        <v>85</v>
      </c>
      <c r="AD478" s="1">
        <v>18</v>
      </c>
      <c r="AE478" s="1" t="s">
        <v>1118</v>
      </c>
      <c r="AF478" s="1" t="s">
        <v>1102</v>
      </c>
      <c r="AL478" s="1" t="s">
        <v>30</v>
      </c>
      <c r="AQ478" s="1" t="s">
        <v>54</v>
      </c>
      <c r="AS478" s="1">
        <v>5</v>
      </c>
      <c r="AU478" s="1">
        <v>3</v>
      </c>
      <c r="AW478" s="1">
        <v>50</v>
      </c>
      <c r="AX478" s="1" t="s">
        <v>1119</v>
      </c>
      <c r="AY478" s="1" t="s">
        <v>334</v>
      </c>
      <c r="BA478" s="1">
        <v>10</v>
      </c>
      <c r="BB478" s="1" t="s">
        <v>1120</v>
      </c>
      <c r="BC478" s="1" t="s">
        <v>1121</v>
      </c>
      <c r="BD478" s="1" t="s">
        <v>1122</v>
      </c>
    </row>
    <row r="479" spans="1:56" ht="23" customHeight="1">
      <c r="A479" s="1">
        <v>224</v>
      </c>
      <c r="B479" s="1">
        <v>224</v>
      </c>
      <c r="C479" s="1">
        <v>224</v>
      </c>
      <c r="D479" s="4" t="s">
        <v>0</v>
      </c>
      <c r="J479" s="14">
        <v>33281</v>
      </c>
      <c r="K479" s="14"/>
      <c r="L479" s="14"/>
      <c r="M479" s="1">
        <v>6</v>
      </c>
      <c r="N479" s="1">
        <v>2</v>
      </c>
      <c r="O479" s="1">
        <v>10</v>
      </c>
      <c r="P479" s="1">
        <v>3</v>
      </c>
      <c r="Q479" s="1" t="s">
        <v>324</v>
      </c>
      <c r="R479" s="1">
        <v>0</v>
      </c>
      <c r="S479" s="1" t="s">
        <v>378</v>
      </c>
      <c r="U479" s="1" t="s">
        <v>3388</v>
      </c>
      <c r="W479" s="1">
        <v>1</v>
      </c>
      <c r="X479" s="1" t="s">
        <v>83</v>
      </c>
      <c r="AA479" s="1" t="s">
        <v>1123</v>
      </c>
      <c r="AB479" s="1" t="s">
        <v>85</v>
      </c>
      <c r="AD479" s="1">
        <v>3</v>
      </c>
      <c r="AE479" s="1" t="s">
        <v>1124</v>
      </c>
      <c r="AF479" s="1" t="s">
        <v>352</v>
      </c>
      <c r="AL479" s="1" t="s">
        <v>30</v>
      </c>
      <c r="AQ479" s="1" t="s">
        <v>54</v>
      </c>
      <c r="AS479" s="1">
        <v>4</v>
      </c>
      <c r="AV479" s="1">
        <v>8</v>
      </c>
      <c r="AW479" s="1">
        <v>9</v>
      </c>
      <c r="AX479" s="1" t="s">
        <v>1125</v>
      </c>
      <c r="AY479" s="1" t="s">
        <v>68</v>
      </c>
      <c r="BA479" s="1">
        <v>7</v>
      </c>
      <c r="BB479" s="1" t="s">
        <v>1126</v>
      </c>
    </row>
    <row r="480" spans="1:56" ht="23" customHeight="1">
      <c r="A480" s="1">
        <v>227</v>
      </c>
      <c r="B480" s="1">
        <v>227</v>
      </c>
      <c r="C480" s="1">
        <v>227</v>
      </c>
      <c r="E480" s="4" t="s">
        <v>1</v>
      </c>
      <c r="J480" s="14">
        <v>33163</v>
      </c>
      <c r="K480" s="14"/>
      <c r="L480" s="14"/>
      <c r="M480" s="1">
        <v>6</v>
      </c>
      <c r="N480" s="1">
        <v>0</v>
      </c>
      <c r="O480" s="1">
        <v>8</v>
      </c>
      <c r="P480" s="1">
        <v>5</v>
      </c>
      <c r="Q480" s="1" t="s">
        <v>90</v>
      </c>
      <c r="R480" s="1">
        <v>1</v>
      </c>
      <c r="S480" s="1" t="s">
        <v>48</v>
      </c>
      <c r="V480" s="1" t="s">
        <v>1136</v>
      </c>
      <c r="W480" s="1">
        <v>0</v>
      </c>
      <c r="AF480" s="1" t="s">
        <v>53</v>
      </c>
      <c r="AK480" s="1" t="s">
        <v>29</v>
      </c>
      <c r="AQ480" s="1" t="s">
        <v>78</v>
      </c>
      <c r="AS480" s="1">
        <v>4</v>
      </c>
      <c r="AV480" s="1" t="s">
        <v>3398</v>
      </c>
      <c r="AW480" s="1">
        <v>3</v>
      </c>
      <c r="AX480" s="1" t="s">
        <v>1137</v>
      </c>
      <c r="AY480" s="1" t="s">
        <v>68</v>
      </c>
      <c r="BA480" s="1">
        <v>8</v>
      </c>
      <c r="BB480" s="1" t="s">
        <v>1138</v>
      </c>
      <c r="BC480" s="1" t="s">
        <v>1139</v>
      </c>
      <c r="BD480" s="1" t="s">
        <v>130</v>
      </c>
    </row>
    <row r="481" spans="1:56" ht="23" customHeight="1">
      <c r="A481" s="1">
        <v>230</v>
      </c>
      <c r="B481" s="1">
        <v>230</v>
      </c>
      <c r="C481" s="1">
        <v>230</v>
      </c>
      <c r="E481" s="4" t="s">
        <v>1</v>
      </c>
      <c r="H481" s="4" t="s">
        <v>4</v>
      </c>
      <c r="J481" s="14">
        <v>28204</v>
      </c>
      <c r="K481" s="14"/>
      <c r="L481" s="14"/>
      <c r="M481" s="1">
        <v>7</v>
      </c>
      <c r="N481" s="1">
        <v>0</v>
      </c>
      <c r="O481" s="1">
        <v>14</v>
      </c>
      <c r="P481" s="1">
        <v>12</v>
      </c>
      <c r="Q481" s="1" t="s">
        <v>112</v>
      </c>
      <c r="R481" s="1">
        <v>1</v>
      </c>
      <c r="S481" s="1" t="s">
        <v>62</v>
      </c>
      <c r="U481" s="1" t="s">
        <v>3390</v>
      </c>
      <c r="W481" s="1">
        <v>1</v>
      </c>
      <c r="X481" s="1" t="s">
        <v>27</v>
      </c>
      <c r="Z481" s="1" t="s">
        <v>74</v>
      </c>
      <c r="AB481" s="1" t="s">
        <v>51</v>
      </c>
      <c r="AD481" s="1">
        <v>15</v>
      </c>
      <c r="AE481" s="1" t="s">
        <v>1148</v>
      </c>
      <c r="AF481" s="1" t="s">
        <v>53</v>
      </c>
      <c r="AK481" s="1" t="s">
        <v>29</v>
      </c>
      <c r="AL481" s="1" t="s">
        <v>30</v>
      </c>
      <c r="AM481" s="1" t="s">
        <v>31</v>
      </c>
      <c r="AN481" s="1" t="s">
        <v>32</v>
      </c>
      <c r="AQ481" s="1" t="s">
        <v>78</v>
      </c>
      <c r="AS481" s="1">
        <v>2</v>
      </c>
      <c r="AU481" s="1">
        <v>3</v>
      </c>
      <c r="AW481" s="1">
        <v>4</v>
      </c>
      <c r="AX481" s="2" t="s">
        <v>193</v>
      </c>
      <c r="AY481" s="1" t="s">
        <v>68</v>
      </c>
      <c r="BA481" s="1">
        <v>8</v>
      </c>
      <c r="BB481" s="2" t="s">
        <v>193</v>
      </c>
      <c r="BC481" s="2" t="s">
        <v>193</v>
      </c>
      <c r="BD481" s="2" t="s">
        <v>193</v>
      </c>
    </row>
    <row r="482" spans="1:56" ht="23" customHeight="1">
      <c r="A482" s="1">
        <v>232</v>
      </c>
      <c r="B482" s="1">
        <v>232</v>
      </c>
      <c r="C482" s="1">
        <v>232</v>
      </c>
      <c r="E482" s="4" t="s">
        <v>1</v>
      </c>
      <c r="H482" s="4" t="s">
        <v>4</v>
      </c>
      <c r="J482" s="14">
        <v>33022</v>
      </c>
      <c r="K482" s="14"/>
      <c r="L482" s="14"/>
      <c r="M482" s="1">
        <v>7</v>
      </c>
      <c r="N482" s="1">
        <v>40</v>
      </c>
      <c r="O482" s="1">
        <v>14</v>
      </c>
      <c r="P482" s="1">
        <v>4</v>
      </c>
      <c r="Q482" s="1" t="s">
        <v>95</v>
      </c>
      <c r="R482" s="1">
        <v>0</v>
      </c>
      <c r="S482" s="1" t="s">
        <v>72</v>
      </c>
      <c r="U482" s="1" t="s">
        <v>3391</v>
      </c>
      <c r="W482" s="1">
        <v>1</v>
      </c>
      <c r="X482" s="1" t="s">
        <v>679</v>
      </c>
      <c r="Z482" s="1" t="s">
        <v>372</v>
      </c>
      <c r="AB482" s="1" t="s">
        <v>85</v>
      </c>
      <c r="AD482" s="1">
        <v>6</v>
      </c>
      <c r="AE482" s="1" t="s">
        <v>1155</v>
      </c>
      <c r="AF482" s="1" t="s">
        <v>53</v>
      </c>
      <c r="AH482" s="1" t="s">
        <v>26</v>
      </c>
      <c r="AQ482" s="1" t="s">
        <v>54</v>
      </c>
      <c r="AS482" s="1">
        <v>6</v>
      </c>
      <c r="AU482" s="1">
        <v>2</v>
      </c>
      <c r="AW482" s="1">
        <v>100</v>
      </c>
      <c r="AX482" s="1" t="s">
        <v>1156</v>
      </c>
      <c r="AY482" s="1" t="s">
        <v>58</v>
      </c>
      <c r="BA482" s="1">
        <v>10</v>
      </c>
      <c r="BB482" s="1" t="s">
        <v>1157</v>
      </c>
      <c r="BC482" s="1" t="s">
        <v>1158</v>
      </c>
      <c r="BD482" s="1" t="s">
        <v>1159</v>
      </c>
    </row>
    <row r="483" spans="1:56" ht="23" customHeight="1">
      <c r="A483" s="1">
        <v>233</v>
      </c>
      <c r="B483" s="1">
        <v>233</v>
      </c>
      <c r="C483" s="1">
        <v>233</v>
      </c>
      <c r="D483" s="4" t="s">
        <v>0</v>
      </c>
      <c r="E483" s="4" t="s">
        <v>1</v>
      </c>
      <c r="H483" s="4" t="s">
        <v>4</v>
      </c>
      <c r="J483" s="14">
        <v>31533</v>
      </c>
      <c r="K483" s="14"/>
      <c r="L483" s="14"/>
      <c r="M483" s="1">
        <v>6</v>
      </c>
      <c r="N483" s="1">
        <v>35</v>
      </c>
      <c r="O483" s="1">
        <v>9</v>
      </c>
      <c r="P483" s="1">
        <v>20</v>
      </c>
      <c r="Q483" s="1" t="s">
        <v>178</v>
      </c>
      <c r="R483" s="1">
        <v>1</v>
      </c>
      <c r="S483" s="1" t="s">
        <v>48</v>
      </c>
      <c r="U483" s="1" t="s">
        <v>3390</v>
      </c>
      <c r="W483" s="1">
        <v>1</v>
      </c>
      <c r="X483" s="1" t="s">
        <v>396</v>
      </c>
      <c r="Z483" s="1" t="s">
        <v>50</v>
      </c>
      <c r="AB483" s="1" t="s">
        <v>85</v>
      </c>
      <c r="AD483" s="1">
        <v>5</v>
      </c>
      <c r="AE483" s="1" t="s">
        <v>1160</v>
      </c>
      <c r="AF483" s="1" t="s">
        <v>77</v>
      </c>
      <c r="AL483" s="1" t="s">
        <v>30</v>
      </c>
      <c r="AQ483" s="1" t="s">
        <v>66</v>
      </c>
      <c r="AT483" s="1">
        <v>25</v>
      </c>
      <c r="AV483" s="1">
        <v>30</v>
      </c>
      <c r="AW483" s="1">
        <v>10</v>
      </c>
      <c r="AX483" s="1" t="s">
        <v>1161</v>
      </c>
      <c r="AZ483" s="1" t="s">
        <v>1162</v>
      </c>
      <c r="BA483" s="1">
        <v>10</v>
      </c>
      <c r="BB483" s="1" t="s">
        <v>1163</v>
      </c>
      <c r="BC483" s="1" t="s">
        <v>1164</v>
      </c>
      <c r="BD483" s="1" t="s">
        <v>1165</v>
      </c>
    </row>
    <row r="484" spans="1:56" ht="23" customHeight="1">
      <c r="A484" s="1">
        <v>234</v>
      </c>
      <c r="B484" s="1">
        <v>234</v>
      </c>
      <c r="C484" s="1">
        <v>234</v>
      </c>
      <c r="E484" s="4" t="s">
        <v>1</v>
      </c>
      <c r="H484" s="4" t="s">
        <v>4</v>
      </c>
      <c r="J484" s="14">
        <v>28969</v>
      </c>
      <c r="K484" s="14"/>
      <c r="L484" s="14"/>
      <c r="M484" s="1">
        <v>6</v>
      </c>
      <c r="N484" s="1">
        <v>40</v>
      </c>
      <c r="O484" s="1">
        <v>10</v>
      </c>
      <c r="P484" s="1">
        <v>10</v>
      </c>
      <c r="Q484" s="1" t="s">
        <v>178</v>
      </c>
      <c r="R484" s="1">
        <v>1</v>
      </c>
      <c r="S484" s="1" t="s">
        <v>62</v>
      </c>
      <c r="U484" s="1" t="s">
        <v>3390</v>
      </c>
      <c r="W484" s="1">
        <v>1</v>
      </c>
      <c r="X484" s="1" t="s">
        <v>132</v>
      </c>
      <c r="Z484" s="1" t="s">
        <v>50</v>
      </c>
      <c r="AC484" s="1" t="s">
        <v>886</v>
      </c>
      <c r="AD484" s="1">
        <v>6</v>
      </c>
      <c r="AE484" s="1" t="s">
        <v>144</v>
      </c>
      <c r="AF484" s="1" t="s">
        <v>65</v>
      </c>
      <c r="AL484" s="1" t="s">
        <v>30</v>
      </c>
      <c r="AQ484" s="1" t="s">
        <v>54</v>
      </c>
      <c r="AT484" s="1">
        <v>12</v>
      </c>
      <c r="AV484" s="1">
        <v>12</v>
      </c>
      <c r="AW484" s="1">
        <v>4</v>
      </c>
      <c r="AX484" s="1" t="s">
        <v>1166</v>
      </c>
      <c r="AY484" s="1" t="s">
        <v>68</v>
      </c>
      <c r="BA484" s="1">
        <v>9</v>
      </c>
      <c r="BB484" s="1" t="s">
        <v>1167</v>
      </c>
    </row>
    <row r="485" spans="1:56" ht="23" customHeight="1">
      <c r="A485" s="1">
        <v>235</v>
      </c>
      <c r="B485" s="1">
        <v>235</v>
      </c>
      <c r="C485" s="1">
        <v>235</v>
      </c>
      <c r="E485" s="4" t="s">
        <v>1</v>
      </c>
      <c r="J485" s="14">
        <v>31755</v>
      </c>
      <c r="K485" s="14"/>
      <c r="L485" s="14"/>
      <c r="M485" s="1">
        <v>7</v>
      </c>
      <c r="N485" s="1">
        <v>60</v>
      </c>
      <c r="O485" s="1">
        <v>10</v>
      </c>
      <c r="P485" s="1">
        <v>5</v>
      </c>
      <c r="Q485" s="1" t="s">
        <v>112</v>
      </c>
      <c r="R485" s="1">
        <v>1</v>
      </c>
      <c r="S485" s="1" t="s">
        <v>91</v>
      </c>
      <c r="U485" s="1" t="s">
        <v>3390</v>
      </c>
      <c r="W485" s="1">
        <v>1</v>
      </c>
      <c r="X485" s="1" t="s">
        <v>28</v>
      </c>
      <c r="Z485" s="1" t="s">
        <v>74</v>
      </c>
      <c r="AB485" s="1" t="s">
        <v>561</v>
      </c>
      <c r="AD485" s="1">
        <v>9</v>
      </c>
      <c r="AE485" s="1" t="s">
        <v>1168</v>
      </c>
      <c r="AF485" s="1" t="s">
        <v>53</v>
      </c>
      <c r="AL485" s="1" t="s">
        <v>30</v>
      </c>
      <c r="AQ485" s="1" t="s">
        <v>66</v>
      </c>
      <c r="AS485" s="1">
        <v>5</v>
      </c>
      <c r="AV485" s="1">
        <v>20</v>
      </c>
      <c r="AW485" s="1">
        <v>20</v>
      </c>
      <c r="AX485" s="1" t="s">
        <v>1169</v>
      </c>
      <c r="AY485" s="1" t="s">
        <v>68</v>
      </c>
      <c r="BA485" s="1">
        <v>9</v>
      </c>
      <c r="BB485" s="1" t="s">
        <v>1170</v>
      </c>
      <c r="BC485" s="1" t="s">
        <v>1171</v>
      </c>
    </row>
    <row r="486" spans="1:56" ht="23" customHeight="1">
      <c r="A486" s="1">
        <v>236</v>
      </c>
      <c r="B486" s="1">
        <v>236</v>
      </c>
      <c r="C486" s="1">
        <v>236</v>
      </c>
      <c r="D486" s="4" t="s">
        <v>0</v>
      </c>
      <c r="G486" s="4" t="s">
        <v>3</v>
      </c>
      <c r="H486" s="4" t="s">
        <v>4</v>
      </c>
      <c r="J486" s="14">
        <v>28126</v>
      </c>
      <c r="K486" s="14"/>
      <c r="L486" s="14"/>
      <c r="M486" s="1">
        <v>6</v>
      </c>
      <c r="N486" s="1">
        <v>40</v>
      </c>
      <c r="O486" s="1">
        <v>4</v>
      </c>
      <c r="P486" s="1">
        <v>5</v>
      </c>
      <c r="Q486" s="1" t="s">
        <v>61</v>
      </c>
      <c r="R486" s="1">
        <v>1</v>
      </c>
      <c r="S486" s="1" t="s">
        <v>72</v>
      </c>
      <c r="V486" s="1" t="s">
        <v>1172</v>
      </c>
      <c r="W486" s="1">
        <v>1</v>
      </c>
      <c r="X486" s="1" t="s">
        <v>49</v>
      </c>
      <c r="Z486" s="1" t="s">
        <v>50</v>
      </c>
      <c r="AC486" s="1" t="s">
        <v>1173</v>
      </c>
      <c r="AD486" s="1">
        <v>20</v>
      </c>
      <c r="AE486" s="1" t="s">
        <v>1174</v>
      </c>
      <c r="AF486" s="1" t="s">
        <v>53</v>
      </c>
      <c r="AG486" s="1" t="s">
        <v>25</v>
      </c>
      <c r="AK486" s="1" t="s">
        <v>29</v>
      </c>
      <c r="AP486" s="1" t="s">
        <v>1175</v>
      </c>
      <c r="AQ486" s="1" t="s">
        <v>66</v>
      </c>
      <c r="AS486" s="1">
        <v>6</v>
      </c>
      <c r="AU486" s="1">
        <v>4</v>
      </c>
      <c r="AW486" s="1">
        <v>150</v>
      </c>
      <c r="AX486" s="1" t="s">
        <v>1176</v>
      </c>
      <c r="AY486" s="1" t="s">
        <v>68</v>
      </c>
      <c r="BA486" s="1">
        <v>10</v>
      </c>
      <c r="BB486" s="1" t="s">
        <v>1177</v>
      </c>
      <c r="BC486" s="1" t="s">
        <v>1178</v>
      </c>
    </row>
    <row r="487" spans="1:56" ht="23" customHeight="1">
      <c r="A487" s="1">
        <v>241</v>
      </c>
      <c r="B487" s="1">
        <v>241</v>
      </c>
      <c r="C487" s="1">
        <v>241</v>
      </c>
      <c r="D487" s="4" t="s">
        <v>0</v>
      </c>
      <c r="H487" s="4" t="s">
        <v>4</v>
      </c>
      <c r="J487" s="14">
        <v>32526</v>
      </c>
      <c r="K487" s="14"/>
      <c r="L487" s="14"/>
      <c r="M487" s="1">
        <v>7</v>
      </c>
      <c r="N487" s="1">
        <v>60</v>
      </c>
      <c r="O487" s="1">
        <v>14</v>
      </c>
      <c r="P487" s="1">
        <v>2</v>
      </c>
      <c r="Q487" s="1" t="s">
        <v>47</v>
      </c>
      <c r="R487" s="1">
        <v>1</v>
      </c>
      <c r="S487" s="1" t="s">
        <v>378</v>
      </c>
      <c r="V487" s="1" t="s">
        <v>1196</v>
      </c>
      <c r="W487" s="1">
        <v>1</v>
      </c>
      <c r="X487" s="1" t="s">
        <v>49</v>
      </c>
      <c r="Z487" s="1" t="s">
        <v>50</v>
      </c>
      <c r="AB487" s="1" t="s">
        <v>75</v>
      </c>
      <c r="AD487" s="1">
        <v>6</v>
      </c>
      <c r="AE487" s="1" t="s">
        <v>1197</v>
      </c>
      <c r="AF487" s="1" t="s">
        <v>77</v>
      </c>
      <c r="AO487" s="1" t="s">
        <v>33</v>
      </c>
      <c r="AY487" s="1" t="s">
        <v>68</v>
      </c>
      <c r="BA487" s="1">
        <v>10</v>
      </c>
      <c r="BB487" s="2" t="s">
        <v>1198</v>
      </c>
      <c r="BC487" s="1" t="s">
        <v>1199</v>
      </c>
      <c r="BD487" s="1" t="s">
        <v>1200</v>
      </c>
    </row>
    <row r="488" spans="1:56" ht="23" customHeight="1">
      <c r="A488" s="1">
        <v>244</v>
      </c>
      <c r="B488" s="1">
        <v>244</v>
      </c>
      <c r="C488" s="1">
        <v>244</v>
      </c>
      <c r="D488" s="4" t="s">
        <v>0</v>
      </c>
      <c r="F488" s="4" t="s">
        <v>2</v>
      </c>
      <c r="H488" s="4" t="s">
        <v>4</v>
      </c>
      <c r="J488" s="14">
        <v>25710</v>
      </c>
      <c r="K488" s="14"/>
      <c r="L488" s="14"/>
      <c r="M488" s="1">
        <v>5</v>
      </c>
      <c r="N488" s="1">
        <v>3</v>
      </c>
      <c r="O488" s="1">
        <v>9</v>
      </c>
      <c r="P488" s="1">
        <v>12</v>
      </c>
      <c r="Q488" s="1" t="s">
        <v>214</v>
      </c>
      <c r="R488" s="1">
        <v>0</v>
      </c>
      <c r="S488" s="1" t="s">
        <v>62</v>
      </c>
      <c r="U488" s="1" t="s">
        <v>3390</v>
      </c>
      <c r="W488" s="1">
        <v>1</v>
      </c>
      <c r="X488" s="1" t="s">
        <v>126</v>
      </c>
      <c r="Z488" s="1" t="s">
        <v>114</v>
      </c>
      <c r="AB488" s="1" t="s">
        <v>357</v>
      </c>
      <c r="AD488" s="1">
        <v>20</v>
      </c>
      <c r="AE488" s="1" t="s">
        <v>1214</v>
      </c>
      <c r="AF488" s="1" t="s">
        <v>65</v>
      </c>
      <c r="AP488" s="1" t="s">
        <v>1215</v>
      </c>
      <c r="AQ488" s="1" t="s">
        <v>54</v>
      </c>
      <c r="AS488" s="1">
        <v>6</v>
      </c>
      <c r="AV488" s="1">
        <v>8</v>
      </c>
      <c r="AW488" s="1">
        <v>15</v>
      </c>
      <c r="AX488" s="1" t="s">
        <v>1216</v>
      </c>
      <c r="AY488" s="1" t="s">
        <v>68</v>
      </c>
      <c r="BA488" s="1">
        <v>10</v>
      </c>
      <c r="BB488" s="1" t="s">
        <v>1217</v>
      </c>
      <c r="BC488" s="1" t="s">
        <v>1218</v>
      </c>
      <c r="BD488" s="1" t="s">
        <v>1219</v>
      </c>
    </row>
    <row r="489" spans="1:56" ht="23" customHeight="1">
      <c r="A489" s="1">
        <v>245</v>
      </c>
      <c r="B489" s="1">
        <v>245</v>
      </c>
      <c r="C489" s="1">
        <v>245</v>
      </c>
      <c r="E489" s="4" t="s">
        <v>1</v>
      </c>
      <c r="J489" s="14">
        <v>30999</v>
      </c>
      <c r="K489" s="14"/>
      <c r="L489" s="14"/>
      <c r="M489" s="1">
        <v>6</v>
      </c>
      <c r="N489" s="1">
        <v>0</v>
      </c>
      <c r="O489" s="1">
        <v>12</v>
      </c>
      <c r="P489" s="1">
        <v>5</v>
      </c>
      <c r="Q489" s="1" t="s">
        <v>47</v>
      </c>
      <c r="R489" s="1">
        <v>1</v>
      </c>
      <c r="S489" s="1" t="s">
        <v>91</v>
      </c>
      <c r="U489" s="1" t="s">
        <v>3388</v>
      </c>
      <c r="W489" s="1">
        <v>1</v>
      </c>
      <c r="X489" s="1" t="s">
        <v>132</v>
      </c>
      <c r="Z489" s="1" t="s">
        <v>74</v>
      </c>
      <c r="AB489" s="1" t="s">
        <v>85</v>
      </c>
      <c r="AD489" s="1">
        <v>10</v>
      </c>
      <c r="AE489" s="1" t="s">
        <v>1220</v>
      </c>
      <c r="AF489" s="1" t="s">
        <v>77</v>
      </c>
      <c r="AL489" s="1" t="s">
        <v>30</v>
      </c>
      <c r="AQ489" s="1" t="s">
        <v>54</v>
      </c>
      <c r="AS489" s="1">
        <v>6</v>
      </c>
      <c r="AU489" s="1">
        <v>6</v>
      </c>
      <c r="AW489" s="1">
        <v>20</v>
      </c>
      <c r="AX489" s="1" t="s">
        <v>1221</v>
      </c>
      <c r="AY489" s="1" t="s">
        <v>366</v>
      </c>
      <c r="BA489" s="1">
        <v>10</v>
      </c>
      <c r="BB489" s="1" t="s">
        <v>1222</v>
      </c>
      <c r="BC489" s="1" t="s">
        <v>1223</v>
      </c>
    </row>
    <row r="490" spans="1:56" ht="23" customHeight="1">
      <c r="A490" s="1">
        <v>246</v>
      </c>
      <c r="B490" s="1">
        <v>246</v>
      </c>
      <c r="C490" s="1">
        <v>246</v>
      </c>
      <c r="D490" s="4" t="s">
        <v>0</v>
      </c>
      <c r="E490" s="4" t="s">
        <v>1</v>
      </c>
      <c r="H490" s="4" t="s">
        <v>4</v>
      </c>
      <c r="J490" s="14">
        <v>32618</v>
      </c>
      <c r="K490" s="14"/>
      <c r="L490" s="14"/>
      <c r="M490" s="1">
        <v>7</v>
      </c>
      <c r="N490" s="1">
        <v>80</v>
      </c>
      <c r="O490" s="1">
        <v>9</v>
      </c>
      <c r="P490" s="1">
        <v>10</v>
      </c>
      <c r="Q490" s="1" t="s">
        <v>47</v>
      </c>
      <c r="R490" s="1">
        <v>1</v>
      </c>
      <c r="S490" s="1" t="s">
        <v>48</v>
      </c>
      <c r="U490" s="1" t="s">
        <v>3390</v>
      </c>
      <c r="W490" s="1">
        <v>1</v>
      </c>
      <c r="X490" s="1" t="s">
        <v>202</v>
      </c>
      <c r="AA490" s="1" t="s">
        <v>1224</v>
      </c>
      <c r="AC490" s="1" t="s">
        <v>1225</v>
      </c>
      <c r="AD490" s="1">
        <v>4</v>
      </c>
      <c r="AE490" s="1" t="s">
        <v>1226</v>
      </c>
      <c r="AF490" s="1" t="s">
        <v>77</v>
      </c>
      <c r="AO490" s="1" t="s">
        <v>33</v>
      </c>
      <c r="AY490" s="1" t="s">
        <v>68</v>
      </c>
      <c r="BA490" s="1">
        <v>10</v>
      </c>
      <c r="BB490" s="1" t="s">
        <v>1227</v>
      </c>
      <c r="BC490" s="1" t="s">
        <v>1228</v>
      </c>
      <c r="BD490" s="1" t="s">
        <v>1229</v>
      </c>
    </row>
    <row r="491" spans="1:56" ht="23" customHeight="1">
      <c r="A491" s="1">
        <v>249</v>
      </c>
      <c r="B491" s="1">
        <v>249</v>
      </c>
      <c r="C491" s="1">
        <v>249</v>
      </c>
      <c r="E491" s="4" t="s">
        <v>1</v>
      </c>
      <c r="H491" s="4" t="s">
        <v>4</v>
      </c>
      <c r="J491" s="14">
        <v>33878</v>
      </c>
      <c r="K491" s="14"/>
      <c r="L491" s="14"/>
      <c r="M491" s="1">
        <v>10</v>
      </c>
      <c r="N491" s="1">
        <v>60</v>
      </c>
      <c r="O491" s="1">
        <v>8</v>
      </c>
      <c r="P491" s="1">
        <v>0</v>
      </c>
      <c r="Q491" s="1" t="s">
        <v>82</v>
      </c>
      <c r="R491" s="1">
        <v>0</v>
      </c>
      <c r="T491" s="1" t="s">
        <v>1236</v>
      </c>
      <c r="V491" s="1" t="s">
        <v>1237</v>
      </c>
      <c r="W491" s="1">
        <v>0</v>
      </c>
      <c r="AF491" s="1" t="s">
        <v>77</v>
      </c>
      <c r="AL491" s="1" t="s">
        <v>30</v>
      </c>
      <c r="AQ491" s="1" t="s">
        <v>78</v>
      </c>
      <c r="AS491" s="1">
        <v>5</v>
      </c>
      <c r="AU491" s="1">
        <v>6</v>
      </c>
      <c r="AW491" s="1">
        <v>10</v>
      </c>
      <c r="AX491" s="1" t="s">
        <v>1238</v>
      </c>
      <c r="AY491" s="1" t="s">
        <v>58</v>
      </c>
      <c r="BA491" s="1">
        <v>10</v>
      </c>
      <c r="BB491" s="1" t="s">
        <v>1239</v>
      </c>
      <c r="BC491" s="1" t="s">
        <v>1240</v>
      </c>
      <c r="BD491" s="1" t="s">
        <v>1241</v>
      </c>
    </row>
    <row r="492" spans="1:56" ht="23" customHeight="1">
      <c r="A492" s="1">
        <v>251</v>
      </c>
      <c r="B492" s="1">
        <v>251</v>
      </c>
      <c r="C492" s="1">
        <v>251</v>
      </c>
      <c r="E492" s="4" t="s">
        <v>1</v>
      </c>
      <c r="H492" s="4" t="s">
        <v>4</v>
      </c>
      <c r="J492" s="14">
        <v>29900</v>
      </c>
      <c r="K492" s="14"/>
      <c r="L492" s="14"/>
      <c r="M492" s="1">
        <v>8</v>
      </c>
      <c r="N492" s="1">
        <v>60</v>
      </c>
      <c r="O492" s="1">
        <v>10</v>
      </c>
      <c r="P492" s="1">
        <v>60</v>
      </c>
      <c r="Q492" s="1" t="s">
        <v>47</v>
      </c>
      <c r="R492" s="1">
        <v>0</v>
      </c>
      <c r="S492" s="1" t="s">
        <v>48</v>
      </c>
      <c r="U492" s="1" t="s">
        <v>3389</v>
      </c>
      <c r="W492" s="1">
        <v>1</v>
      </c>
      <c r="X492" s="1" t="s">
        <v>202</v>
      </c>
      <c r="Z492" s="1" t="s">
        <v>50</v>
      </c>
      <c r="AB492" s="1" t="s">
        <v>85</v>
      </c>
      <c r="AD492" s="1">
        <v>14</v>
      </c>
      <c r="AF492" s="1" t="s">
        <v>77</v>
      </c>
      <c r="AL492" s="1" t="s">
        <v>30</v>
      </c>
      <c r="AQ492" s="1" t="s">
        <v>54</v>
      </c>
      <c r="AS492" s="1">
        <v>4</v>
      </c>
      <c r="AU492" s="1">
        <v>4</v>
      </c>
      <c r="AW492" s="1">
        <v>8</v>
      </c>
      <c r="AX492" s="1" t="s">
        <v>1247</v>
      </c>
      <c r="AZ492" s="1" t="s">
        <v>1248</v>
      </c>
      <c r="BA492" s="1">
        <v>10</v>
      </c>
      <c r="BB492" s="1" t="s">
        <v>1249</v>
      </c>
      <c r="BC492" s="1" t="s">
        <v>417</v>
      </c>
    </row>
    <row r="493" spans="1:56" ht="23" customHeight="1">
      <c r="A493" s="1">
        <v>252</v>
      </c>
      <c r="B493" s="1">
        <v>252</v>
      </c>
      <c r="C493" s="1">
        <v>252</v>
      </c>
      <c r="D493" s="4" t="s">
        <v>0</v>
      </c>
      <c r="H493" s="4" t="s">
        <v>4</v>
      </c>
      <c r="J493" s="14">
        <v>26165</v>
      </c>
      <c r="K493" s="14"/>
      <c r="L493" s="14"/>
      <c r="M493" s="1">
        <v>8</v>
      </c>
      <c r="N493" s="1">
        <v>0</v>
      </c>
      <c r="O493" s="1">
        <v>12</v>
      </c>
      <c r="P493" s="1">
        <v>12</v>
      </c>
      <c r="Q493" s="1" t="s">
        <v>214</v>
      </c>
      <c r="R493" s="1">
        <v>0</v>
      </c>
      <c r="S493" s="1" t="s">
        <v>62</v>
      </c>
      <c r="U493" s="1" t="s">
        <v>3388</v>
      </c>
      <c r="W493" s="1">
        <v>0</v>
      </c>
      <c r="AF493" s="1" t="s">
        <v>77</v>
      </c>
      <c r="AL493" s="1" t="s">
        <v>30</v>
      </c>
      <c r="AQ493" s="1" t="s">
        <v>66</v>
      </c>
      <c r="AS493" s="1">
        <v>6</v>
      </c>
      <c r="AV493" s="1">
        <v>40</v>
      </c>
      <c r="AW493" s="1">
        <v>40</v>
      </c>
      <c r="AX493" s="1" t="s">
        <v>1250</v>
      </c>
      <c r="AY493" s="1" t="s">
        <v>68</v>
      </c>
      <c r="BA493" s="1">
        <v>10</v>
      </c>
      <c r="BB493" s="1" t="s">
        <v>1251</v>
      </c>
      <c r="BC493" s="1" t="s">
        <v>1252</v>
      </c>
      <c r="BD493" s="1" t="s">
        <v>1253</v>
      </c>
    </row>
    <row r="494" spans="1:56" ht="23" customHeight="1">
      <c r="A494" s="1">
        <v>254</v>
      </c>
      <c r="B494" s="1">
        <v>254</v>
      </c>
      <c r="C494" s="1">
        <v>254</v>
      </c>
      <c r="E494" s="4" t="s">
        <v>1</v>
      </c>
      <c r="F494" s="4" t="s">
        <v>2</v>
      </c>
      <c r="G494" s="4" t="s">
        <v>3</v>
      </c>
      <c r="H494" s="4" t="s">
        <v>4</v>
      </c>
      <c r="J494" s="14">
        <v>34235</v>
      </c>
      <c r="K494" s="14"/>
      <c r="L494" s="14"/>
      <c r="M494" s="1">
        <v>7</v>
      </c>
      <c r="N494" s="1">
        <v>0</v>
      </c>
      <c r="O494" s="1">
        <v>13</v>
      </c>
      <c r="P494" s="1">
        <v>10</v>
      </c>
      <c r="Q494" s="1" t="s">
        <v>82</v>
      </c>
      <c r="R494" s="1">
        <v>1</v>
      </c>
      <c r="S494" s="1" t="s">
        <v>62</v>
      </c>
      <c r="U494" s="1" t="s">
        <v>3388</v>
      </c>
      <c r="W494" s="1">
        <v>1</v>
      </c>
      <c r="X494" s="1" t="s">
        <v>202</v>
      </c>
      <c r="Z494" s="1" t="s">
        <v>74</v>
      </c>
      <c r="AB494" s="1" t="s">
        <v>85</v>
      </c>
      <c r="AD494" s="1">
        <v>2</v>
      </c>
      <c r="AE494" s="1" t="s">
        <v>1262</v>
      </c>
      <c r="AF494" s="1" t="s">
        <v>53</v>
      </c>
      <c r="AL494" s="1" t="s">
        <v>30</v>
      </c>
      <c r="AQ494" s="1" t="s">
        <v>78</v>
      </c>
      <c r="AS494" s="1">
        <v>4</v>
      </c>
      <c r="AU494" s="1">
        <v>4</v>
      </c>
      <c r="AW494" s="1">
        <v>5</v>
      </c>
      <c r="AX494" s="1" t="s">
        <v>1263</v>
      </c>
      <c r="AY494" s="1" t="s">
        <v>68</v>
      </c>
      <c r="BA494" s="1">
        <v>10</v>
      </c>
      <c r="BB494" s="1" t="s">
        <v>1264</v>
      </c>
      <c r="BC494" s="1" t="s">
        <v>1265</v>
      </c>
      <c r="BD494" s="1" t="s">
        <v>1266</v>
      </c>
    </row>
    <row r="495" spans="1:56" ht="23" customHeight="1">
      <c r="A495" s="1">
        <v>255</v>
      </c>
      <c r="B495" s="1">
        <v>255</v>
      </c>
      <c r="C495" s="1">
        <v>255</v>
      </c>
      <c r="D495" s="4" t="s">
        <v>0</v>
      </c>
      <c r="G495" s="4" t="s">
        <v>3</v>
      </c>
      <c r="J495" s="14">
        <v>28973</v>
      </c>
      <c r="K495" s="14"/>
      <c r="L495" s="14"/>
      <c r="M495" s="1">
        <v>6</v>
      </c>
      <c r="N495" s="1">
        <v>45</v>
      </c>
      <c r="O495" s="1">
        <v>5</v>
      </c>
      <c r="P495" s="1">
        <v>5</v>
      </c>
      <c r="Q495" s="1" t="s">
        <v>292</v>
      </c>
      <c r="R495" s="1">
        <v>1</v>
      </c>
      <c r="S495" s="1" t="s">
        <v>62</v>
      </c>
      <c r="U495" s="1" t="s">
        <v>3389</v>
      </c>
      <c r="W495" s="1">
        <v>1</v>
      </c>
      <c r="X495" s="1" t="s">
        <v>27</v>
      </c>
      <c r="Z495" s="1" t="s">
        <v>74</v>
      </c>
      <c r="AB495" s="1" t="s">
        <v>145</v>
      </c>
      <c r="AD495" s="1">
        <v>8</v>
      </c>
      <c r="AE495" s="1" t="s">
        <v>1267</v>
      </c>
      <c r="AF495" s="1" t="s">
        <v>77</v>
      </c>
      <c r="AL495" s="1" t="s">
        <v>30</v>
      </c>
      <c r="AQ495" s="1" t="s">
        <v>542</v>
      </c>
      <c r="AS495" s="1">
        <v>6</v>
      </c>
      <c r="AU495" s="1">
        <v>4</v>
      </c>
      <c r="AW495" s="1">
        <v>5</v>
      </c>
      <c r="AX495" s="1" t="s">
        <v>1268</v>
      </c>
      <c r="AY495" s="1" t="s">
        <v>68</v>
      </c>
      <c r="BA495" s="1">
        <v>10</v>
      </c>
      <c r="BB495" s="1" t="s">
        <v>1269</v>
      </c>
      <c r="BC495" s="1" t="s">
        <v>1270</v>
      </c>
      <c r="BD495" s="1" t="s">
        <v>1271</v>
      </c>
    </row>
    <row r="496" spans="1:56" ht="23" customHeight="1">
      <c r="A496" s="1">
        <v>256</v>
      </c>
      <c r="B496" s="1">
        <v>256</v>
      </c>
      <c r="C496" s="1">
        <v>256</v>
      </c>
      <c r="D496" s="4" t="s">
        <v>0</v>
      </c>
      <c r="E496" s="4" t="s">
        <v>1</v>
      </c>
      <c r="H496" s="4" t="s">
        <v>4</v>
      </c>
      <c r="J496" s="14">
        <v>25130</v>
      </c>
      <c r="K496" s="14"/>
      <c r="L496" s="14"/>
      <c r="M496" s="1">
        <v>8</v>
      </c>
      <c r="N496" s="1">
        <v>0</v>
      </c>
      <c r="O496" s="1">
        <v>8</v>
      </c>
      <c r="P496" s="1">
        <v>50</v>
      </c>
      <c r="Q496" s="1" t="s">
        <v>95</v>
      </c>
      <c r="R496" s="1">
        <v>1</v>
      </c>
      <c r="S496" s="1" t="s">
        <v>91</v>
      </c>
      <c r="V496" s="1" t="s">
        <v>1272</v>
      </c>
      <c r="W496" s="1">
        <v>0</v>
      </c>
      <c r="AF496" s="1" t="s">
        <v>77</v>
      </c>
      <c r="AL496" s="1" t="s">
        <v>30</v>
      </c>
      <c r="AP496" s="1" t="s">
        <v>1273</v>
      </c>
      <c r="AQ496" s="1" t="s">
        <v>66</v>
      </c>
      <c r="AS496" s="1">
        <v>5</v>
      </c>
      <c r="AV496" s="1">
        <v>10</v>
      </c>
      <c r="AW496" s="1">
        <v>24</v>
      </c>
      <c r="AX496" s="1" t="s">
        <v>1274</v>
      </c>
      <c r="AY496" s="1" t="s">
        <v>181</v>
      </c>
      <c r="BA496" s="1">
        <v>9</v>
      </c>
      <c r="BB496" s="1" t="s">
        <v>1275</v>
      </c>
      <c r="BC496" s="1" t="s">
        <v>1276</v>
      </c>
      <c r="BD496" s="1" t="s">
        <v>1277</v>
      </c>
    </row>
    <row r="497" spans="1:56" ht="23" customHeight="1">
      <c r="A497" s="1">
        <v>257</v>
      </c>
      <c r="B497" s="1">
        <v>257</v>
      </c>
      <c r="C497" s="1">
        <v>257</v>
      </c>
      <c r="D497" s="4" t="s">
        <v>0</v>
      </c>
      <c r="J497" s="14">
        <v>31616</v>
      </c>
      <c r="K497" s="14"/>
      <c r="L497" s="14"/>
      <c r="M497" s="1">
        <v>6</v>
      </c>
      <c r="N497" s="1">
        <v>2</v>
      </c>
      <c r="O497" s="1">
        <v>11</v>
      </c>
      <c r="P497" s="1">
        <v>10</v>
      </c>
      <c r="Q497" s="1" t="s">
        <v>124</v>
      </c>
      <c r="R497" s="1">
        <v>1</v>
      </c>
      <c r="S497" s="1" t="s">
        <v>91</v>
      </c>
      <c r="U497" s="1" t="s">
        <v>3390</v>
      </c>
      <c r="W497" s="1">
        <v>1</v>
      </c>
      <c r="X497" s="1" t="s">
        <v>202</v>
      </c>
      <c r="Z497" s="1" t="s">
        <v>339</v>
      </c>
      <c r="AB497" s="1" t="s">
        <v>408</v>
      </c>
      <c r="AD497" s="1">
        <v>10</v>
      </c>
      <c r="AE497" s="1" t="s">
        <v>1278</v>
      </c>
      <c r="AF497" s="1" t="s">
        <v>77</v>
      </c>
      <c r="AL497" s="1" t="s">
        <v>30</v>
      </c>
      <c r="AP497" s="1" t="s">
        <v>1279</v>
      </c>
      <c r="AQ497" s="1" t="s">
        <v>66</v>
      </c>
      <c r="AS497" s="1">
        <v>2</v>
      </c>
      <c r="AU497" s="1">
        <v>1</v>
      </c>
      <c r="AW497" s="1">
        <v>3</v>
      </c>
      <c r="AX497" s="1" t="s">
        <v>1280</v>
      </c>
      <c r="AY497" s="1" t="s">
        <v>68</v>
      </c>
      <c r="BA497" s="1">
        <v>10</v>
      </c>
      <c r="BB497" s="1" t="s">
        <v>1281</v>
      </c>
      <c r="BC497" s="1" t="s">
        <v>1282</v>
      </c>
      <c r="BD497" s="1" t="s">
        <v>1283</v>
      </c>
    </row>
    <row r="498" spans="1:56" ht="23" customHeight="1">
      <c r="A498" s="1">
        <v>258</v>
      </c>
      <c r="B498" s="1">
        <v>258</v>
      </c>
      <c r="C498" s="1">
        <v>258</v>
      </c>
      <c r="D498" s="4" t="s">
        <v>0</v>
      </c>
      <c r="E498" s="4" t="s">
        <v>1</v>
      </c>
      <c r="H498" s="4" t="s">
        <v>4</v>
      </c>
      <c r="J498" s="14">
        <v>30646</v>
      </c>
      <c r="K498" s="14"/>
      <c r="L498" s="14"/>
      <c r="M498" s="1">
        <v>7</v>
      </c>
      <c r="N498" s="1">
        <v>15</v>
      </c>
      <c r="O498" s="1">
        <v>3</v>
      </c>
      <c r="P498" s="1">
        <v>12</v>
      </c>
      <c r="Q498" s="1" t="s">
        <v>292</v>
      </c>
      <c r="R498" s="1">
        <v>0</v>
      </c>
      <c r="S498" s="1" t="s">
        <v>72</v>
      </c>
      <c r="U498" s="1" t="s">
        <v>3391</v>
      </c>
      <c r="W498" s="1">
        <v>1</v>
      </c>
      <c r="X498" s="1" t="s">
        <v>202</v>
      </c>
      <c r="Z498" s="1" t="s">
        <v>74</v>
      </c>
      <c r="AB498" s="1" t="s">
        <v>1284</v>
      </c>
      <c r="AD498" s="1">
        <v>5</v>
      </c>
      <c r="AE498" s="1" t="s">
        <v>1285</v>
      </c>
      <c r="AF498" s="1" t="s">
        <v>77</v>
      </c>
      <c r="AK498" s="1" t="s">
        <v>29</v>
      </c>
      <c r="AQ498" s="1" t="s">
        <v>66</v>
      </c>
      <c r="AS498" s="1">
        <v>4</v>
      </c>
      <c r="AU498" s="1">
        <v>6</v>
      </c>
      <c r="AW498" s="1">
        <v>10</v>
      </c>
      <c r="AX498" s="1" t="s">
        <v>1286</v>
      </c>
      <c r="AY498" s="1" t="s">
        <v>68</v>
      </c>
      <c r="BA498" s="1">
        <v>10</v>
      </c>
      <c r="BB498" s="1" t="s">
        <v>1287</v>
      </c>
      <c r="BC498" s="1" t="s">
        <v>1288</v>
      </c>
      <c r="BD498" s="1" t="s">
        <v>1289</v>
      </c>
    </row>
    <row r="499" spans="1:56" ht="23" customHeight="1">
      <c r="A499" s="1">
        <v>260</v>
      </c>
      <c r="B499" s="1">
        <v>260</v>
      </c>
      <c r="C499" s="1">
        <v>260</v>
      </c>
      <c r="H499" s="4" t="s">
        <v>4</v>
      </c>
      <c r="J499" s="14">
        <v>29665</v>
      </c>
      <c r="K499" s="14"/>
      <c r="L499" s="14"/>
      <c r="M499" s="1">
        <v>6</v>
      </c>
      <c r="N499" s="1">
        <v>90</v>
      </c>
      <c r="O499" s="1">
        <v>5</v>
      </c>
      <c r="P499" s="1">
        <v>5</v>
      </c>
      <c r="Q499" s="1" t="s">
        <v>324</v>
      </c>
      <c r="R499" s="1">
        <v>1</v>
      </c>
      <c r="S499" s="1" t="s">
        <v>62</v>
      </c>
      <c r="U499" s="1" t="s">
        <v>3391</v>
      </c>
      <c r="W499" s="1">
        <v>1</v>
      </c>
      <c r="X499" s="1" t="s">
        <v>49</v>
      </c>
      <c r="Z499" s="1" t="s">
        <v>50</v>
      </c>
      <c r="AB499" s="1" t="s">
        <v>85</v>
      </c>
      <c r="AD499" s="1">
        <v>14</v>
      </c>
      <c r="AE499" s="1" t="s">
        <v>855</v>
      </c>
      <c r="AF499" s="1" t="s">
        <v>77</v>
      </c>
      <c r="AL499" s="1" t="s">
        <v>30</v>
      </c>
      <c r="AQ499" s="1" t="s">
        <v>66</v>
      </c>
      <c r="AS499" s="1">
        <v>3</v>
      </c>
      <c r="AU499" s="1">
        <v>2</v>
      </c>
      <c r="AW499" s="1">
        <v>60</v>
      </c>
      <c r="AX499" s="1" t="s">
        <v>1295</v>
      </c>
      <c r="AY499" s="1" t="s">
        <v>68</v>
      </c>
      <c r="BA499" s="1">
        <v>10</v>
      </c>
      <c r="BB499" s="1" t="s">
        <v>1296</v>
      </c>
      <c r="BC499" s="1" t="s">
        <v>1297</v>
      </c>
      <c r="BD499" s="1" t="s">
        <v>1298</v>
      </c>
    </row>
    <row r="500" spans="1:56" ht="23" customHeight="1">
      <c r="A500" s="1">
        <v>263</v>
      </c>
      <c r="B500" s="1">
        <v>263</v>
      </c>
      <c r="C500" s="1">
        <v>263</v>
      </c>
      <c r="E500" s="4" t="s">
        <v>1</v>
      </c>
      <c r="H500" s="4" t="s">
        <v>4</v>
      </c>
      <c r="J500" s="14">
        <v>31986</v>
      </c>
      <c r="K500" s="14"/>
      <c r="L500" s="14"/>
      <c r="M500" s="1">
        <v>6</v>
      </c>
      <c r="N500" s="1">
        <v>15</v>
      </c>
      <c r="O500" s="1">
        <v>12</v>
      </c>
      <c r="P500" s="1">
        <v>4</v>
      </c>
      <c r="Q500" s="1" t="s">
        <v>61</v>
      </c>
      <c r="R500" s="1">
        <v>0</v>
      </c>
      <c r="S500" s="1" t="s">
        <v>62</v>
      </c>
      <c r="U500" s="1" t="s">
        <v>3390</v>
      </c>
      <c r="W500" s="1">
        <v>1</v>
      </c>
      <c r="Y500" s="1" t="s">
        <v>1310</v>
      </c>
      <c r="Z500" s="1" t="s">
        <v>84</v>
      </c>
      <c r="AB500" s="1" t="s">
        <v>51</v>
      </c>
      <c r="AD500" s="1">
        <v>9</v>
      </c>
      <c r="AE500" s="1" t="s">
        <v>1311</v>
      </c>
      <c r="AF500" s="1" t="s">
        <v>1102</v>
      </c>
      <c r="AL500" s="1" t="s">
        <v>30</v>
      </c>
      <c r="AQ500" s="1" t="s">
        <v>66</v>
      </c>
      <c r="AS500" s="1">
        <v>2</v>
      </c>
      <c r="AU500" s="1">
        <v>5</v>
      </c>
      <c r="AW500" s="1">
        <v>4</v>
      </c>
      <c r="AX500" s="1" t="s">
        <v>1312</v>
      </c>
      <c r="AZ500" s="1" t="s">
        <v>1313</v>
      </c>
      <c r="BA500" s="1">
        <v>10</v>
      </c>
      <c r="BB500" s="1" t="s">
        <v>1314</v>
      </c>
      <c r="BC500" s="1" t="s">
        <v>1315</v>
      </c>
      <c r="BD500" s="1" t="s">
        <v>1316</v>
      </c>
    </row>
    <row r="501" spans="1:56" ht="23" customHeight="1">
      <c r="A501" s="1">
        <v>264</v>
      </c>
      <c r="B501" s="1">
        <v>264</v>
      </c>
      <c r="C501" s="1">
        <v>264</v>
      </c>
      <c r="D501" s="4" t="s">
        <v>0</v>
      </c>
      <c r="E501" s="4" t="s">
        <v>1</v>
      </c>
      <c r="H501" s="4" t="s">
        <v>4</v>
      </c>
      <c r="J501" s="14">
        <v>30012</v>
      </c>
      <c r="K501" s="14"/>
      <c r="L501" s="14"/>
      <c r="M501" s="1">
        <v>6</v>
      </c>
      <c r="N501" s="1">
        <v>2</v>
      </c>
      <c r="O501" s="1">
        <v>5</v>
      </c>
      <c r="P501" s="1">
        <v>32</v>
      </c>
      <c r="Q501" s="1" t="s">
        <v>324</v>
      </c>
      <c r="R501" s="1">
        <v>0</v>
      </c>
      <c r="S501" s="1" t="s">
        <v>72</v>
      </c>
      <c r="U501" s="1" t="s">
        <v>3391</v>
      </c>
      <c r="W501" s="1">
        <v>1</v>
      </c>
      <c r="X501" s="1" t="s">
        <v>144</v>
      </c>
      <c r="Z501" s="1" t="s">
        <v>74</v>
      </c>
      <c r="AB501" s="1" t="s">
        <v>85</v>
      </c>
      <c r="AD501" s="1">
        <v>3</v>
      </c>
      <c r="AE501" s="1" t="s">
        <v>1317</v>
      </c>
      <c r="AF501" s="1" t="s">
        <v>65</v>
      </c>
      <c r="AL501" s="1" t="s">
        <v>30</v>
      </c>
      <c r="AQ501" s="1" t="s">
        <v>54</v>
      </c>
      <c r="AS501" s="1">
        <v>5</v>
      </c>
      <c r="AU501" s="1">
        <v>5</v>
      </c>
      <c r="AW501" s="1">
        <v>10</v>
      </c>
      <c r="AX501" s="1" t="s">
        <v>1318</v>
      </c>
      <c r="AY501" s="1" t="s">
        <v>68</v>
      </c>
      <c r="BA501" s="1">
        <v>9</v>
      </c>
      <c r="BB501" s="1" t="s">
        <v>1319</v>
      </c>
      <c r="BC501" s="1" t="s">
        <v>1320</v>
      </c>
    </row>
    <row r="502" spans="1:56" ht="23" customHeight="1">
      <c r="A502" s="1">
        <v>267</v>
      </c>
      <c r="B502" s="1">
        <v>267</v>
      </c>
      <c r="C502" s="1">
        <v>267</v>
      </c>
      <c r="D502" s="4" t="s">
        <v>0</v>
      </c>
      <c r="J502" s="14">
        <v>35274</v>
      </c>
      <c r="K502" s="14"/>
      <c r="L502" s="14"/>
      <c r="M502" s="1">
        <v>6</v>
      </c>
      <c r="N502" s="1">
        <v>20</v>
      </c>
      <c r="O502" s="1">
        <v>12</v>
      </c>
      <c r="P502" s="1">
        <v>10</v>
      </c>
      <c r="Q502" s="1" t="s">
        <v>178</v>
      </c>
      <c r="R502" s="1">
        <v>0</v>
      </c>
      <c r="S502" s="1" t="s">
        <v>62</v>
      </c>
      <c r="U502" s="1" t="s">
        <v>3390</v>
      </c>
      <c r="W502" s="1">
        <v>0</v>
      </c>
      <c r="AF502" s="1" t="s">
        <v>53</v>
      </c>
      <c r="AO502" s="1" t="s">
        <v>33</v>
      </c>
      <c r="AY502" s="1" t="s">
        <v>68</v>
      </c>
      <c r="BA502" s="1">
        <v>10</v>
      </c>
      <c r="BB502" s="1" t="s">
        <v>1329</v>
      </c>
      <c r="BC502" s="1" t="s">
        <v>1330</v>
      </c>
      <c r="BD502" s="1" t="s">
        <v>1331</v>
      </c>
    </row>
    <row r="503" spans="1:56" ht="23" customHeight="1">
      <c r="A503" s="1">
        <v>268</v>
      </c>
      <c r="B503" s="1">
        <v>268</v>
      </c>
      <c r="C503" s="1">
        <v>268</v>
      </c>
      <c r="E503" s="4" t="s">
        <v>1</v>
      </c>
      <c r="F503" s="4" t="s">
        <v>2</v>
      </c>
      <c r="H503" s="4" t="s">
        <v>4</v>
      </c>
      <c r="J503" s="14">
        <v>32057</v>
      </c>
      <c r="K503" s="14"/>
      <c r="L503" s="14"/>
      <c r="M503" s="1">
        <v>6</v>
      </c>
      <c r="N503" s="1">
        <v>60</v>
      </c>
      <c r="O503" s="1">
        <v>7</v>
      </c>
      <c r="P503" s="1">
        <v>4</v>
      </c>
      <c r="Q503" s="1" t="s">
        <v>90</v>
      </c>
      <c r="R503" s="1">
        <v>1</v>
      </c>
      <c r="S503" s="1" t="s">
        <v>62</v>
      </c>
      <c r="U503" s="1" t="s">
        <v>3390</v>
      </c>
      <c r="W503" s="1">
        <v>1</v>
      </c>
      <c r="X503" s="1" t="s">
        <v>396</v>
      </c>
      <c r="AA503" s="1" t="s">
        <v>1332</v>
      </c>
      <c r="AC503" s="1" t="s">
        <v>1333</v>
      </c>
      <c r="AD503" s="1">
        <v>7</v>
      </c>
      <c r="AE503" s="1" t="s">
        <v>1334</v>
      </c>
      <c r="AF503" s="1" t="s">
        <v>65</v>
      </c>
      <c r="AO503" s="1" t="s">
        <v>33</v>
      </c>
      <c r="AY503" s="1" t="s">
        <v>68</v>
      </c>
      <c r="BA503" s="1">
        <v>10</v>
      </c>
      <c r="BB503" s="1" t="s">
        <v>1335</v>
      </c>
      <c r="BC503" s="1" t="s">
        <v>1336</v>
      </c>
      <c r="BD503" s="1" t="s">
        <v>1337</v>
      </c>
    </row>
    <row r="504" spans="1:56" ht="23" customHeight="1">
      <c r="A504" s="1">
        <v>269</v>
      </c>
      <c r="B504" s="1">
        <v>269</v>
      </c>
      <c r="C504" s="1">
        <v>269</v>
      </c>
      <c r="G504" s="4" t="s">
        <v>3</v>
      </c>
      <c r="H504" s="4" t="s">
        <v>4</v>
      </c>
      <c r="J504" s="14">
        <v>22548</v>
      </c>
      <c r="K504" s="14"/>
      <c r="L504" s="14"/>
      <c r="M504" s="1">
        <v>6</v>
      </c>
      <c r="N504" s="1">
        <v>0</v>
      </c>
      <c r="O504" s="1">
        <v>15</v>
      </c>
      <c r="P504" s="1">
        <v>26</v>
      </c>
      <c r="Q504" s="1" t="s">
        <v>178</v>
      </c>
      <c r="R504" s="1">
        <v>1</v>
      </c>
      <c r="S504" s="1" t="s">
        <v>91</v>
      </c>
      <c r="U504" s="1" t="s">
        <v>3390</v>
      </c>
      <c r="W504" s="1">
        <v>1</v>
      </c>
      <c r="X504" s="1" t="s">
        <v>508</v>
      </c>
      <c r="Z504" s="1" t="s">
        <v>102</v>
      </c>
      <c r="AB504" s="1" t="s">
        <v>561</v>
      </c>
      <c r="AD504" s="1">
        <v>33</v>
      </c>
      <c r="AE504" s="1" t="s">
        <v>1338</v>
      </c>
      <c r="AF504" s="1" t="s">
        <v>53</v>
      </c>
      <c r="AL504" s="1" t="s">
        <v>30</v>
      </c>
      <c r="AQ504" s="1" t="s">
        <v>54</v>
      </c>
      <c r="AT504" s="1">
        <v>20</v>
      </c>
      <c r="AV504" s="1">
        <v>10</v>
      </c>
      <c r="AW504" s="1">
        <v>36</v>
      </c>
      <c r="AX504" s="1" t="s">
        <v>1339</v>
      </c>
      <c r="AZ504" s="1" t="s">
        <v>1340</v>
      </c>
      <c r="BA504" s="1">
        <v>7</v>
      </c>
      <c r="BB504" s="1" t="s">
        <v>1341</v>
      </c>
      <c r="BC504" s="1" t="s">
        <v>1342</v>
      </c>
      <c r="BD504" s="1" t="s">
        <v>1343</v>
      </c>
    </row>
    <row r="505" spans="1:56" ht="23" customHeight="1">
      <c r="A505" s="1">
        <v>271</v>
      </c>
      <c r="B505" s="1">
        <v>271</v>
      </c>
      <c r="C505" s="1">
        <v>271</v>
      </c>
      <c r="D505" s="4" t="s">
        <v>0</v>
      </c>
      <c r="E505" s="4" t="s">
        <v>1</v>
      </c>
      <c r="H505" s="4" t="s">
        <v>4</v>
      </c>
      <c r="J505" s="14">
        <v>27656</v>
      </c>
      <c r="K505" s="14"/>
      <c r="L505" s="14"/>
      <c r="M505" s="1">
        <v>8</v>
      </c>
      <c r="N505" s="1">
        <v>0</v>
      </c>
      <c r="O505" s="1">
        <v>10</v>
      </c>
      <c r="P505" s="1">
        <v>10</v>
      </c>
      <c r="Q505" s="1" t="s">
        <v>61</v>
      </c>
      <c r="R505" s="1">
        <v>1</v>
      </c>
      <c r="S505" s="1" t="s">
        <v>62</v>
      </c>
      <c r="U505" s="1" t="s">
        <v>3390</v>
      </c>
      <c r="W505" s="1">
        <v>1</v>
      </c>
      <c r="X505" s="1" t="s">
        <v>126</v>
      </c>
      <c r="Z505" s="1" t="s">
        <v>133</v>
      </c>
      <c r="AB505" s="1" t="s">
        <v>85</v>
      </c>
      <c r="AD505" s="1">
        <v>18</v>
      </c>
      <c r="AE505" s="1" t="s">
        <v>1347</v>
      </c>
      <c r="AF505" s="1" t="s">
        <v>77</v>
      </c>
      <c r="AL505" s="1" t="s">
        <v>30</v>
      </c>
      <c r="AQ505" s="1" t="s">
        <v>78</v>
      </c>
      <c r="AS505" s="1">
        <v>4</v>
      </c>
      <c r="AV505" s="1">
        <v>30</v>
      </c>
      <c r="AW505" s="1">
        <v>50</v>
      </c>
      <c r="AX505" s="1" t="s">
        <v>1348</v>
      </c>
      <c r="AY505" s="1" t="s">
        <v>68</v>
      </c>
      <c r="BA505" s="1">
        <v>10</v>
      </c>
      <c r="BB505" s="2" t="s">
        <v>1349</v>
      </c>
      <c r="BC505" s="2" t="s">
        <v>1350</v>
      </c>
      <c r="BD505" s="1" t="s">
        <v>1351</v>
      </c>
    </row>
    <row r="506" spans="1:56" ht="23" customHeight="1">
      <c r="A506" s="1">
        <v>272</v>
      </c>
      <c r="B506" s="1">
        <v>272</v>
      </c>
      <c r="C506" s="1">
        <v>272</v>
      </c>
      <c r="H506" s="4" t="s">
        <v>4</v>
      </c>
      <c r="J506" s="14">
        <v>30771</v>
      </c>
      <c r="K506" s="14"/>
      <c r="L506" s="14"/>
      <c r="M506" s="1">
        <v>8</v>
      </c>
      <c r="N506" s="1">
        <v>0</v>
      </c>
      <c r="O506" s="1">
        <v>10</v>
      </c>
      <c r="P506" s="1">
        <v>2</v>
      </c>
      <c r="Q506" s="1" t="s">
        <v>61</v>
      </c>
      <c r="R506" s="1">
        <v>0</v>
      </c>
      <c r="S506" s="1" t="s">
        <v>113</v>
      </c>
      <c r="U506" s="1" t="s">
        <v>3389</v>
      </c>
      <c r="W506" s="1">
        <v>1</v>
      </c>
      <c r="X506" s="1" t="s">
        <v>202</v>
      </c>
      <c r="Z506" s="1" t="s">
        <v>74</v>
      </c>
      <c r="AB506" s="1" t="s">
        <v>85</v>
      </c>
      <c r="AD506" s="1">
        <v>14</v>
      </c>
      <c r="AE506" s="1" t="s">
        <v>1352</v>
      </c>
      <c r="AF506" s="1" t="s">
        <v>53</v>
      </c>
      <c r="AL506" s="1" t="s">
        <v>30</v>
      </c>
      <c r="AQ506" s="1" t="s">
        <v>66</v>
      </c>
      <c r="AS506" s="1">
        <v>6</v>
      </c>
      <c r="AU506" s="1">
        <v>2</v>
      </c>
      <c r="AW506" s="1">
        <v>12</v>
      </c>
      <c r="AX506" s="1" t="s">
        <v>1353</v>
      </c>
      <c r="AY506" s="1" t="s">
        <v>334</v>
      </c>
      <c r="BA506" s="1">
        <v>8</v>
      </c>
      <c r="BB506" s="1" t="s">
        <v>1354</v>
      </c>
      <c r="BC506" s="1" t="s">
        <v>1355</v>
      </c>
      <c r="BD506" s="1" t="s">
        <v>1356</v>
      </c>
    </row>
    <row r="507" spans="1:56" ht="23" customHeight="1">
      <c r="A507" s="1">
        <v>274</v>
      </c>
      <c r="B507" s="1">
        <v>274</v>
      </c>
      <c r="C507" s="1">
        <v>274</v>
      </c>
      <c r="E507" s="4" t="s">
        <v>1</v>
      </c>
      <c r="H507" s="4" t="s">
        <v>4</v>
      </c>
      <c r="J507" s="14">
        <v>32492</v>
      </c>
      <c r="K507" s="14"/>
      <c r="L507" s="14"/>
      <c r="M507" s="1">
        <v>7</v>
      </c>
      <c r="N507" s="1">
        <v>120</v>
      </c>
      <c r="O507" s="1">
        <v>11</v>
      </c>
      <c r="P507" s="1">
        <v>6</v>
      </c>
      <c r="Q507" s="1" t="s">
        <v>90</v>
      </c>
      <c r="R507" s="1">
        <v>1</v>
      </c>
      <c r="S507" s="1" t="s">
        <v>62</v>
      </c>
      <c r="U507" s="1" t="s">
        <v>3388</v>
      </c>
      <c r="W507" s="1">
        <v>1</v>
      </c>
      <c r="X507" s="1" t="s">
        <v>202</v>
      </c>
      <c r="Z507" s="1" t="s">
        <v>74</v>
      </c>
      <c r="AB507" s="1" t="s">
        <v>85</v>
      </c>
      <c r="AD507" s="1">
        <v>3</v>
      </c>
      <c r="AE507" s="1" t="s">
        <v>1359</v>
      </c>
      <c r="AF507" s="1" t="s">
        <v>53</v>
      </c>
      <c r="AL507" s="1" t="s">
        <v>30</v>
      </c>
      <c r="AQ507" s="1" t="s">
        <v>66</v>
      </c>
      <c r="AS507" s="1">
        <v>6</v>
      </c>
      <c r="AU507" s="1">
        <v>3</v>
      </c>
      <c r="AW507" s="1">
        <v>72</v>
      </c>
      <c r="AX507" s="1" t="s">
        <v>1360</v>
      </c>
      <c r="AY507" s="1" t="s">
        <v>334</v>
      </c>
      <c r="BA507" s="1">
        <v>9</v>
      </c>
      <c r="BB507" s="1" t="s">
        <v>1361</v>
      </c>
      <c r="BC507" s="1" t="s">
        <v>1362</v>
      </c>
      <c r="BD507" s="1" t="s">
        <v>1363</v>
      </c>
    </row>
    <row r="508" spans="1:56" ht="23" customHeight="1">
      <c r="A508" s="1">
        <v>275</v>
      </c>
      <c r="B508" s="1">
        <v>275</v>
      </c>
      <c r="C508" s="1">
        <v>275</v>
      </c>
      <c r="E508" s="4" t="s">
        <v>1</v>
      </c>
      <c r="J508" s="14">
        <v>31335</v>
      </c>
      <c r="K508" s="14"/>
      <c r="L508" s="14"/>
      <c r="M508" s="1">
        <v>7</v>
      </c>
      <c r="N508" s="1">
        <v>30</v>
      </c>
      <c r="O508" s="1">
        <v>11</v>
      </c>
      <c r="P508" s="1">
        <v>5</v>
      </c>
      <c r="Q508" s="1" t="s">
        <v>124</v>
      </c>
      <c r="R508" s="1">
        <v>0</v>
      </c>
      <c r="S508" s="1" t="s">
        <v>48</v>
      </c>
      <c r="U508" s="1" t="s">
        <v>3388</v>
      </c>
      <c r="W508" s="1">
        <v>1</v>
      </c>
      <c r="X508" s="1" t="s">
        <v>27</v>
      </c>
      <c r="Z508" s="1" t="s">
        <v>74</v>
      </c>
      <c r="AB508" s="1" t="s">
        <v>209</v>
      </c>
      <c r="AD508" s="1">
        <v>4</v>
      </c>
      <c r="AE508" s="1" t="s">
        <v>1364</v>
      </c>
      <c r="AF508" s="1" t="s">
        <v>77</v>
      </c>
      <c r="AG508" s="1" t="s">
        <v>25</v>
      </c>
      <c r="AH508" s="1" t="s">
        <v>26</v>
      </c>
      <c r="AQ508" s="1" t="s">
        <v>151</v>
      </c>
      <c r="AS508" s="1">
        <v>3</v>
      </c>
      <c r="AU508" s="1">
        <v>5</v>
      </c>
      <c r="AW508" s="1">
        <v>60</v>
      </c>
      <c r="AX508" s="1" t="s">
        <v>1365</v>
      </c>
      <c r="AY508" s="1" t="s">
        <v>68</v>
      </c>
      <c r="BA508" s="1">
        <v>7</v>
      </c>
      <c r="BB508" s="1" t="s">
        <v>1366</v>
      </c>
      <c r="BC508" s="1" t="s">
        <v>1367</v>
      </c>
      <c r="BD508" s="1" t="s">
        <v>279</v>
      </c>
    </row>
    <row r="509" spans="1:56" ht="23" customHeight="1">
      <c r="A509" s="1">
        <v>276</v>
      </c>
      <c r="B509" s="1">
        <v>276</v>
      </c>
      <c r="C509" s="1">
        <v>276</v>
      </c>
      <c r="D509" s="4" t="s">
        <v>0</v>
      </c>
      <c r="J509" s="14">
        <v>32604</v>
      </c>
      <c r="K509" s="14"/>
      <c r="L509" s="14"/>
      <c r="M509" s="1">
        <v>8</v>
      </c>
      <c r="N509" s="1">
        <v>60</v>
      </c>
      <c r="O509" s="1">
        <v>13</v>
      </c>
      <c r="P509" s="1">
        <v>3</v>
      </c>
      <c r="Q509" s="1" t="s">
        <v>95</v>
      </c>
      <c r="R509" s="1">
        <v>1</v>
      </c>
      <c r="S509" s="1" t="s">
        <v>72</v>
      </c>
      <c r="U509" s="1" t="s">
        <v>3389</v>
      </c>
      <c r="W509" s="1">
        <v>1</v>
      </c>
      <c r="X509" s="1" t="s">
        <v>202</v>
      </c>
      <c r="Z509" s="1" t="s">
        <v>74</v>
      </c>
      <c r="AB509" s="1" t="s">
        <v>294</v>
      </c>
      <c r="AD509" s="1">
        <v>5</v>
      </c>
      <c r="AE509" s="1" t="s">
        <v>1368</v>
      </c>
      <c r="AF509" s="1" t="s">
        <v>53</v>
      </c>
      <c r="AP509" s="1" t="s">
        <v>1369</v>
      </c>
      <c r="AQ509" s="1" t="s">
        <v>54</v>
      </c>
      <c r="AS509" s="1">
        <v>3</v>
      </c>
      <c r="AU509" s="1">
        <v>6</v>
      </c>
      <c r="AW509" s="1">
        <v>12</v>
      </c>
      <c r="AX509" s="1" t="s">
        <v>1370</v>
      </c>
      <c r="AY509" s="1" t="s">
        <v>68</v>
      </c>
      <c r="BA509" s="1">
        <v>10</v>
      </c>
      <c r="BB509" s="1" t="s">
        <v>1371</v>
      </c>
      <c r="BC509" s="1" t="s">
        <v>1372</v>
      </c>
      <c r="BD509" s="1" t="s">
        <v>1373</v>
      </c>
    </row>
    <row r="510" spans="1:56" ht="23" customHeight="1">
      <c r="A510" s="1">
        <v>277</v>
      </c>
      <c r="B510" s="1">
        <v>277</v>
      </c>
      <c r="C510" s="1">
        <v>277</v>
      </c>
      <c r="E510" s="4" t="s">
        <v>1</v>
      </c>
      <c r="H510" s="4" t="s">
        <v>4</v>
      </c>
      <c r="J510" s="14">
        <v>33046</v>
      </c>
      <c r="K510" s="14"/>
      <c r="L510" s="14"/>
      <c r="M510" s="1">
        <v>9</v>
      </c>
      <c r="N510" s="1">
        <v>0</v>
      </c>
      <c r="O510" s="1">
        <v>10</v>
      </c>
      <c r="P510" s="1">
        <v>10</v>
      </c>
      <c r="Q510" s="1" t="s">
        <v>82</v>
      </c>
      <c r="R510" s="1">
        <v>0</v>
      </c>
      <c r="S510" s="1" t="s">
        <v>48</v>
      </c>
      <c r="U510" s="1" t="s">
        <v>3391</v>
      </c>
      <c r="W510" s="1">
        <v>1</v>
      </c>
      <c r="X510" s="1" t="s">
        <v>63</v>
      </c>
      <c r="Z510" s="1" t="s">
        <v>84</v>
      </c>
      <c r="AB510" s="1" t="s">
        <v>51</v>
      </c>
      <c r="AD510" s="1">
        <v>3</v>
      </c>
      <c r="AE510" s="1" t="s">
        <v>1374</v>
      </c>
      <c r="AF510" s="1" t="s">
        <v>65</v>
      </c>
      <c r="AL510" s="1" t="s">
        <v>30</v>
      </c>
      <c r="AQ510" s="1" t="s">
        <v>54</v>
      </c>
      <c r="AS510" s="1">
        <v>4</v>
      </c>
      <c r="AU510" s="1">
        <v>3</v>
      </c>
      <c r="AW510" s="1">
        <v>6</v>
      </c>
      <c r="AX510" s="1" t="s">
        <v>1375</v>
      </c>
      <c r="AY510" s="1" t="s">
        <v>58</v>
      </c>
      <c r="BA510" s="1">
        <v>8</v>
      </c>
      <c r="BB510" s="1" t="s">
        <v>1376</v>
      </c>
      <c r="BC510" s="1" t="s">
        <v>1377</v>
      </c>
      <c r="BD510" s="1" t="s">
        <v>1378</v>
      </c>
    </row>
    <row r="511" spans="1:56" ht="23" customHeight="1">
      <c r="A511" s="1">
        <v>278</v>
      </c>
      <c r="B511" s="1">
        <v>278</v>
      </c>
      <c r="C511" s="1">
        <v>278</v>
      </c>
      <c r="D511" s="4" t="s">
        <v>0</v>
      </c>
      <c r="J511" s="14">
        <v>28811</v>
      </c>
      <c r="K511" s="14"/>
      <c r="L511" s="14"/>
      <c r="M511" s="1">
        <v>7</v>
      </c>
      <c r="N511" s="1">
        <v>30</v>
      </c>
      <c r="O511" s="1">
        <v>14</v>
      </c>
      <c r="P511" s="1">
        <v>6</v>
      </c>
      <c r="Q511" s="1" t="s">
        <v>324</v>
      </c>
      <c r="R511" s="1">
        <v>1</v>
      </c>
      <c r="S511" s="1" t="s">
        <v>48</v>
      </c>
      <c r="U511" s="1" t="s">
        <v>3388</v>
      </c>
      <c r="W511" s="1">
        <v>1</v>
      </c>
      <c r="X511" s="1" t="s">
        <v>73</v>
      </c>
      <c r="Z511" s="1" t="s">
        <v>133</v>
      </c>
      <c r="AB511" s="1" t="s">
        <v>85</v>
      </c>
      <c r="AD511" s="1">
        <v>16</v>
      </c>
      <c r="AE511" s="1" t="s">
        <v>1379</v>
      </c>
      <c r="AF511" s="1" t="s">
        <v>53</v>
      </c>
      <c r="AK511" s="1" t="s">
        <v>29</v>
      </c>
      <c r="AQ511" s="1" t="s">
        <v>151</v>
      </c>
      <c r="AS511" s="1">
        <v>6</v>
      </c>
      <c r="AU511" s="1">
        <v>6</v>
      </c>
      <c r="AW511" s="1">
        <v>40</v>
      </c>
      <c r="AX511" s="1" t="s">
        <v>1380</v>
      </c>
      <c r="AY511" s="1" t="s">
        <v>68</v>
      </c>
      <c r="BA511" s="1">
        <v>9</v>
      </c>
      <c r="BB511" s="1" t="s">
        <v>1381</v>
      </c>
      <c r="BC511" s="1" t="s">
        <v>1382</v>
      </c>
      <c r="BD511" s="1" t="s">
        <v>307</v>
      </c>
    </row>
    <row r="512" spans="1:56" ht="23" customHeight="1">
      <c r="A512" s="1">
        <v>279</v>
      </c>
      <c r="B512" s="1">
        <v>279</v>
      </c>
      <c r="C512" s="1">
        <v>279</v>
      </c>
      <c r="E512" s="4" t="s">
        <v>1</v>
      </c>
      <c r="J512" s="14">
        <v>34183</v>
      </c>
      <c r="K512" s="14"/>
      <c r="L512" s="14"/>
      <c r="M512" s="1">
        <v>8</v>
      </c>
      <c r="N512" s="1">
        <v>50</v>
      </c>
      <c r="O512" s="1">
        <v>3</v>
      </c>
      <c r="P512" s="1">
        <v>5</v>
      </c>
      <c r="Q512" s="1" t="s">
        <v>47</v>
      </c>
      <c r="R512" s="1">
        <v>1</v>
      </c>
      <c r="S512" s="1" t="s">
        <v>62</v>
      </c>
      <c r="V512" s="1" t="s">
        <v>1383</v>
      </c>
      <c r="W512" s="1">
        <v>0</v>
      </c>
      <c r="AF512" s="1" t="s">
        <v>53</v>
      </c>
      <c r="AL512" s="1" t="s">
        <v>30</v>
      </c>
      <c r="AQ512" s="1" t="s">
        <v>54</v>
      </c>
      <c r="AS512" s="1">
        <v>1</v>
      </c>
      <c r="AU512" s="1">
        <v>3</v>
      </c>
      <c r="AW512" s="1">
        <v>4</v>
      </c>
      <c r="AX512" s="1" t="s">
        <v>1384</v>
      </c>
      <c r="AY512" s="1" t="s">
        <v>68</v>
      </c>
      <c r="BA512" s="1">
        <v>10</v>
      </c>
      <c r="BB512" s="1" t="s">
        <v>1385</v>
      </c>
      <c r="BC512" s="1" t="s">
        <v>1386</v>
      </c>
    </row>
    <row r="513" spans="1:56" ht="23" customHeight="1">
      <c r="A513" s="1">
        <v>280</v>
      </c>
      <c r="B513" s="1">
        <v>280</v>
      </c>
      <c r="C513" s="1">
        <v>280</v>
      </c>
      <c r="D513" s="4" t="s">
        <v>0</v>
      </c>
      <c r="G513" s="4" t="s">
        <v>3</v>
      </c>
      <c r="H513" s="4" t="s">
        <v>4</v>
      </c>
      <c r="J513" s="14">
        <v>31141</v>
      </c>
      <c r="K513" s="14"/>
      <c r="L513" s="14"/>
      <c r="M513" s="1">
        <v>8</v>
      </c>
      <c r="N513" s="1">
        <v>120</v>
      </c>
      <c r="O513" s="1">
        <v>10</v>
      </c>
      <c r="P513" s="1">
        <v>10</v>
      </c>
      <c r="Q513" s="1" t="s">
        <v>61</v>
      </c>
      <c r="R513" s="1">
        <v>1</v>
      </c>
      <c r="S513" s="1" t="s">
        <v>48</v>
      </c>
      <c r="U513" s="1" t="s">
        <v>3390</v>
      </c>
      <c r="W513" s="1">
        <v>1</v>
      </c>
      <c r="X513" s="1" t="s">
        <v>396</v>
      </c>
      <c r="Z513" s="1" t="s">
        <v>50</v>
      </c>
      <c r="AB513" s="1" t="s">
        <v>85</v>
      </c>
      <c r="AD513" s="1">
        <v>10</v>
      </c>
      <c r="AE513" s="1" t="s">
        <v>1387</v>
      </c>
      <c r="AF513" s="1" t="s">
        <v>53</v>
      </c>
      <c r="AK513" s="1" t="s">
        <v>29</v>
      </c>
      <c r="AQ513" s="1" t="s">
        <v>66</v>
      </c>
      <c r="AS513" s="1">
        <v>6</v>
      </c>
      <c r="AU513" s="1">
        <v>6</v>
      </c>
      <c r="AW513" s="1">
        <v>48</v>
      </c>
      <c r="AX513" s="1" t="s">
        <v>1388</v>
      </c>
      <c r="AY513" s="1" t="s">
        <v>68</v>
      </c>
      <c r="BA513" s="1">
        <v>10</v>
      </c>
      <c r="BB513" s="1" t="s">
        <v>1389</v>
      </c>
      <c r="BC513" s="1" t="s">
        <v>1390</v>
      </c>
      <c r="BD513" s="1" t="s">
        <v>1391</v>
      </c>
    </row>
    <row r="514" spans="1:56" ht="23" customHeight="1">
      <c r="A514" s="1">
        <v>281</v>
      </c>
      <c r="B514" s="1">
        <v>281</v>
      </c>
      <c r="C514" s="1">
        <v>281</v>
      </c>
      <c r="D514" s="4" t="s">
        <v>0</v>
      </c>
      <c r="H514" s="4" t="s">
        <v>4</v>
      </c>
      <c r="J514" s="14">
        <v>31929</v>
      </c>
      <c r="K514" s="14"/>
      <c r="L514" s="14"/>
      <c r="M514" s="1">
        <v>8</v>
      </c>
      <c r="N514" s="1">
        <v>0</v>
      </c>
      <c r="O514" s="1">
        <v>8</v>
      </c>
      <c r="P514" s="1">
        <v>10</v>
      </c>
      <c r="Q514" s="1" t="s">
        <v>124</v>
      </c>
      <c r="R514" s="1">
        <v>1</v>
      </c>
      <c r="S514" s="1" t="s">
        <v>62</v>
      </c>
      <c r="V514" s="1" t="s">
        <v>1392</v>
      </c>
      <c r="W514" s="1">
        <v>1</v>
      </c>
      <c r="X514" s="1" t="s">
        <v>101</v>
      </c>
      <c r="Z514" s="1" t="s">
        <v>102</v>
      </c>
      <c r="AB514" s="1" t="s">
        <v>85</v>
      </c>
      <c r="AD514" s="1">
        <v>5</v>
      </c>
      <c r="AE514" s="1" t="s">
        <v>188</v>
      </c>
      <c r="AF514" s="1" t="s">
        <v>352</v>
      </c>
      <c r="AL514" s="1" t="s">
        <v>30</v>
      </c>
      <c r="AQ514" s="1" t="s">
        <v>1063</v>
      </c>
      <c r="AS514" s="1">
        <v>6</v>
      </c>
      <c r="AV514" s="1">
        <v>10</v>
      </c>
      <c r="AW514" s="1">
        <v>10</v>
      </c>
      <c r="AX514" s="1" t="s">
        <v>1393</v>
      </c>
      <c r="AY514" s="1" t="s">
        <v>58</v>
      </c>
      <c r="BA514" s="1">
        <v>10</v>
      </c>
      <c r="BB514" s="1" t="s">
        <v>1394</v>
      </c>
      <c r="BC514" s="1" t="s">
        <v>1395</v>
      </c>
      <c r="BD514" s="1" t="s">
        <v>1396</v>
      </c>
    </row>
    <row r="515" spans="1:56" ht="23" customHeight="1">
      <c r="A515" s="1">
        <v>285</v>
      </c>
      <c r="B515" s="1">
        <v>285</v>
      </c>
      <c r="C515" s="1">
        <v>285</v>
      </c>
      <c r="H515" s="4" t="s">
        <v>4</v>
      </c>
      <c r="J515" s="14">
        <v>31988</v>
      </c>
      <c r="K515" s="14"/>
      <c r="L515" s="14"/>
      <c r="M515" s="1">
        <v>7</v>
      </c>
      <c r="N515" s="1">
        <v>20</v>
      </c>
      <c r="O515" s="1">
        <v>7</v>
      </c>
      <c r="P515" s="1">
        <v>10</v>
      </c>
      <c r="Q515" s="1" t="s">
        <v>124</v>
      </c>
      <c r="R515" s="1">
        <v>1</v>
      </c>
      <c r="S515" s="1" t="s">
        <v>62</v>
      </c>
      <c r="U515" s="1" t="s">
        <v>3390</v>
      </c>
      <c r="W515" s="1">
        <v>1</v>
      </c>
      <c r="X515" s="1" t="s">
        <v>202</v>
      </c>
      <c r="Z515" s="1" t="s">
        <v>74</v>
      </c>
      <c r="AB515" s="1" t="s">
        <v>85</v>
      </c>
      <c r="AD515" s="1">
        <v>8</v>
      </c>
      <c r="AE515" s="1" t="s">
        <v>1409</v>
      </c>
      <c r="AF515" s="1" t="s">
        <v>53</v>
      </c>
      <c r="AL515" s="1" t="s">
        <v>30</v>
      </c>
      <c r="AQ515" s="1" t="s">
        <v>54</v>
      </c>
      <c r="AS515" s="1">
        <v>3</v>
      </c>
      <c r="AU515" s="1">
        <v>3</v>
      </c>
      <c r="AW515" s="1">
        <v>8</v>
      </c>
      <c r="AX515" s="1" t="s">
        <v>1410</v>
      </c>
      <c r="AZ515" s="1" t="s">
        <v>1411</v>
      </c>
      <c r="BA515" s="1">
        <v>10</v>
      </c>
      <c r="BB515" s="1" t="s">
        <v>1412</v>
      </c>
      <c r="BC515" s="1" t="s">
        <v>164</v>
      </c>
      <c r="BD515" s="1" t="s">
        <v>164</v>
      </c>
    </row>
    <row r="516" spans="1:56" ht="23" customHeight="1">
      <c r="A516" s="1">
        <v>286</v>
      </c>
      <c r="B516" s="1">
        <v>286</v>
      </c>
      <c r="C516" s="1">
        <v>286</v>
      </c>
      <c r="D516" s="4" t="s">
        <v>0</v>
      </c>
      <c r="E516" s="4" t="s">
        <v>1</v>
      </c>
      <c r="H516" s="4" t="s">
        <v>4</v>
      </c>
      <c r="J516" s="14">
        <v>32991</v>
      </c>
      <c r="K516" s="14"/>
      <c r="L516" s="14"/>
      <c r="M516" s="1">
        <v>7</v>
      </c>
      <c r="N516" s="1">
        <v>45</v>
      </c>
      <c r="O516" s="1">
        <v>12</v>
      </c>
      <c r="P516" s="1">
        <v>2</v>
      </c>
      <c r="Q516" s="1" t="s">
        <v>292</v>
      </c>
      <c r="R516" s="1">
        <v>1</v>
      </c>
      <c r="S516" s="1" t="s">
        <v>62</v>
      </c>
      <c r="U516" s="1" t="s">
        <v>3388</v>
      </c>
      <c r="W516" s="1">
        <v>1</v>
      </c>
      <c r="X516" s="1" t="s">
        <v>144</v>
      </c>
      <c r="AA516" s="1" t="s">
        <v>717</v>
      </c>
      <c r="AC516" s="1" t="s">
        <v>1413</v>
      </c>
      <c r="AD516" s="1">
        <v>2</v>
      </c>
      <c r="AE516" s="1" t="s">
        <v>1414</v>
      </c>
      <c r="AF516" s="1" t="s">
        <v>77</v>
      </c>
      <c r="AL516" s="1" t="s">
        <v>30</v>
      </c>
      <c r="AQ516" s="1" t="s">
        <v>78</v>
      </c>
      <c r="AS516" s="1">
        <v>6</v>
      </c>
      <c r="AU516" s="1">
        <v>4</v>
      </c>
      <c r="AW516" s="1">
        <v>6</v>
      </c>
      <c r="AX516" s="1" t="s">
        <v>1415</v>
      </c>
      <c r="AY516" s="1" t="s">
        <v>366</v>
      </c>
      <c r="BA516" s="1">
        <v>9</v>
      </c>
      <c r="BB516" s="1" t="s">
        <v>1416</v>
      </c>
    </row>
    <row r="517" spans="1:56" ht="23" customHeight="1">
      <c r="A517" s="1">
        <v>287</v>
      </c>
      <c r="B517" s="1">
        <v>287</v>
      </c>
      <c r="C517" s="1">
        <v>287</v>
      </c>
      <c r="E517" s="4" t="s">
        <v>1</v>
      </c>
      <c r="J517" s="14">
        <v>27674</v>
      </c>
      <c r="K517" s="14"/>
      <c r="L517" s="14"/>
      <c r="M517" s="1">
        <v>5</v>
      </c>
      <c r="N517" s="1">
        <v>75</v>
      </c>
      <c r="O517" s="1">
        <v>10</v>
      </c>
      <c r="P517" s="1">
        <v>10</v>
      </c>
      <c r="Q517" s="1" t="s">
        <v>90</v>
      </c>
      <c r="R517" s="1">
        <v>1</v>
      </c>
      <c r="S517" s="1" t="s">
        <v>62</v>
      </c>
      <c r="U517" s="1" t="s">
        <v>3390</v>
      </c>
      <c r="W517" s="1">
        <v>1</v>
      </c>
      <c r="X517" s="1" t="s">
        <v>202</v>
      </c>
      <c r="Z517" s="1" t="s">
        <v>74</v>
      </c>
      <c r="AB517" s="1" t="s">
        <v>145</v>
      </c>
      <c r="AD517" s="1">
        <v>17</v>
      </c>
      <c r="AF517" s="1" t="s">
        <v>53</v>
      </c>
      <c r="AL517" s="1" t="s">
        <v>30</v>
      </c>
      <c r="AP517" s="1" t="s">
        <v>1417</v>
      </c>
      <c r="AQ517" s="1" t="s">
        <v>66</v>
      </c>
      <c r="AT517" s="1">
        <v>10</v>
      </c>
      <c r="AV517" s="1">
        <v>10</v>
      </c>
      <c r="AW517" s="1">
        <v>15</v>
      </c>
      <c r="AX517" s="1" t="s">
        <v>1418</v>
      </c>
      <c r="AY517" s="1" t="s">
        <v>58</v>
      </c>
      <c r="BA517" s="1">
        <v>10</v>
      </c>
      <c r="BB517" s="1" t="s">
        <v>1419</v>
      </c>
      <c r="BC517" s="1" t="s">
        <v>311</v>
      </c>
    </row>
    <row r="518" spans="1:56" ht="23" customHeight="1">
      <c r="A518" s="1">
        <v>289</v>
      </c>
      <c r="B518" s="1">
        <v>289</v>
      </c>
      <c r="C518" s="1">
        <v>289</v>
      </c>
      <c r="H518" s="4" t="s">
        <v>4</v>
      </c>
      <c r="J518" s="14">
        <v>29004</v>
      </c>
      <c r="K518" s="14"/>
      <c r="L518" s="14"/>
      <c r="M518" s="1">
        <v>6</v>
      </c>
      <c r="N518" s="1">
        <v>30</v>
      </c>
      <c r="O518" s="1">
        <v>10</v>
      </c>
      <c r="P518" s="1">
        <v>5</v>
      </c>
      <c r="Q518" s="1" t="s">
        <v>214</v>
      </c>
      <c r="R518" s="1">
        <v>1</v>
      </c>
      <c r="S518" s="1" t="s">
        <v>62</v>
      </c>
      <c r="U518" s="1" t="s">
        <v>3390</v>
      </c>
      <c r="W518" s="1">
        <v>1</v>
      </c>
      <c r="X518" s="1" t="s">
        <v>5</v>
      </c>
      <c r="Z518" s="1" t="s">
        <v>84</v>
      </c>
      <c r="AB518" s="1" t="s">
        <v>209</v>
      </c>
      <c r="AD518" s="1">
        <v>17</v>
      </c>
      <c r="AE518" s="1" t="s">
        <v>1423</v>
      </c>
      <c r="AF518" s="1" t="s">
        <v>77</v>
      </c>
      <c r="AL518" s="1" t="s">
        <v>30</v>
      </c>
      <c r="AQ518" s="1" t="s">
        <v>54</v>
      </c>
      <c r="AS518" s="1">
        <v>4</v>
      </c>
      <c r="AV518" s="1">
        <v>10</v>
      </c>
      <c r="AW518" s="1">
        <v>12</v>
      </c>
      <c r="AX518" s="1" t="s">
        <v>1424</v>
      </c>
      <c r="AY518" s="1" t="s">
        <v>181</v>
      </c>
      <c r="BA518" s="1">
        <v>10</v>
      </c>
      <c r="BB518" s="1" t="s">
        <v>1425</v>
      </c>
      <c r="BC518" s="1" t="s">
        <v>1426</v>
      </c>
    </row>
    <row r="519" spans="1:56" ht="23" customHeight="1">
      <c r="A519" s="1">
        <v>290</v>
      </c>
      <c r="B519" s="1">
        <v>290</v>
      </c>
      <c r="C519" s="1">
        <v>290</v>
      </c>
      <c r="D519" s="4" t="s">
        <v>0</v>
      </c>
      <c r="E519" s="4" t="s">
        <v>1</v>
      </c>
      <c r="F519" s="4" t="s">
        <v>2</v>
      </c>
      <c r="G519" s="4" t="s">
        <v>3</v>
      </c>
      <c r="H519" s="4" t="s">
        <v>4</v>
      </c>
      <c r="J519" s="14">
        <v>32562</v>
      </c>
      <c r="K519" s="14"/>
      <c r="L519" s="14"/>
      <c r="M519" s="1">
        <v>6</v>
      </c>
      <c r="N519" s="1">
        <v>90</v>
      </c>
      <c r="O519" s="1">
        <v>7</v>
      </c>
      <c r="P519" s="1">
        <v>5</v>
      </c>
      <c r="Q519" s="1" t="s">
        <v>47</v>
      </c>
      <c r="R519" s="1">
        <v>0</v>
      </c>
      <c r="S519" s="1" t="s">
        <v>125</v>
      </c>
      <c r="U519" s="1" t="s">
        <v>3390</v>
      </c>
      <c r="W519" s="1">
        <v>1</v>
      </c>
      <c r="X519" s="1" t="s">
        <v>63</v>
      </c>
      <c r="Z519" s="1" t="s">
        <v>339</v>
      </c>
      <c r="AB519" s="1" t="s">
        <v>51</v>
      </c>
      <c r="AD519" s="1">
        <v>0</v>
      </c>
      <c r="AE519" s="1" t="s">
        <v>52</v>
      </c>
      <c r="AF519" s="1" t="s">
        <v>65</v>
      </c>
      <c r="AL519" s="1" t="s">
        <v>30</v>
      </c>
      <c r="AQ519" s="1" t="s">
        <v>66</v>
      </c>
      <c r="AS519" s="1">
        <v>4</v>
      </c>
      <c r="AU519" s="1">
        <v>6</v>
      </c>
      <c r="AW519" s="1">
        <v>6</v>
      </c>
      <c r="AX519" s="1" t="s">
        <v>1427</v>
      </c>
      <c r="AZ519" s="1" t="s">
        <v>1428</v>
      </c>
      <c r="BA519" s="1">
        <v>8</v>
      </c>
      <c r="BB519" s="1" t="s">
        <v>1429</v>
      </c>
      <c r="BC519" s="1" t="s">
        <v>1430</v>
      </c>
      <c r="BD519" s="1" t="s">
        <v>1431</v>
      </c>
    </row>
    <row r="520" spans="1:56" ht="23" customHeight="1">
      <c r="A520" s="1">
        <v>294</v>
      </c>
      <c r="B520" s="1">
        <v>294</v>
      </c>
      <c r="C520" s="1">
        <v>294</v>
      </c>
      <c r="D520" s="4" t="s">
        <v>0</v>
      </c>
      <c r="E520" s="4" t="s">
        <v>1</v>
      </c>
      <c r="G520" s="4" t="s">
        <v>3</v>
      </c>
      <c r="J520" s="14">
        <v>33422</v>
      </c>
      <c r="K520" s="14"/>
      <c r="L520" s="14"/>
      <c r="M520" s="1">
        <v>8</v>
      </c>
      <c r="N520" s="1">
        <v>6</v>
      </c>
      <c r="O520" s="1">
        <v>15</v>
      </c>
      <c r="P520" s="1">
        <v>2</v>
      </c>
      <c r="Q520" s="1" t="s">
        <v>124</v>
      </c>
      <c r="R520" s="1">
        <v>0</v>
      </c>
      <c r="S520" s="1" t="s">
        <v>125</v>
      </c>
      <c r="U520" s="1" t="s">
        <v>3390</v>
      </c>
      <c r="W520" s="1">
        <v>0</v>
      </c>
      <c r="AF520" s="1" t="s">
        <v>77</v>
      </c>
      <c r="AL520" s="1" t="s">
        <v>30</v>
      </c>
      <c r="AQ520" s="1" t="s">
        <v>66</v>
      </c>
      <c r="AS520" s="1">
        <v>6</v>
      </c>
      <c r="AU520" s="1">
        <v>4</v>
      </c>
      <c r="AW520" s="1">
        <v>48</v>
      </c>
      <c r="AX520" s="1" t="s">
        <v>1444</v>
      </c>
      <c r="AY520" s="1" t="s">
        <v>68</v>
      </c>
      <c r="BA520" s="1">
        <v>10</v>
      </c>
      <c r="BB520" s="1" t="s">
        <v>1445</v>
      </c>
      <c r="BC520" s="1" t="s">
        <v>1446</v>
      </c>
    </row>
    <row r="521" spans="1:56" ht="23" customHeight="1">
      <c r="A521" s="1">
        <v>295</v>
      </c>
      <c r="B521" s="1">
        <v>295</v>
      </c>
      <c r="C521" s="1">
        <v>295</v>
      </c>
      <c r="E521" s="4" t="s">
        <v>1</v>
      </c>
      <c r="J521" s="14">
        <v>27453</v>
      </c>
      <c r="K521" s="14"/>
      <c r="L521" s="14"/>
      <c r="M521" s="1">
        <v>6</v>
      </c>
      <c r="N521" s="1">
        <v>0</v>
      </c>
      <c r="O521" s="5">
        <v>88</v>
      </c>
      <c r="P521" s="1">
        <v>2</v>
      </c>
      <c r="Q521" s="1" t="s">
        <v>324</v>
      </c>
      <c r="R521" s="1">
        <v>1</v>
      </c>
      <c r="S521" s="1" t="s">
        <v>62</v>
      </c>
      <c r="U521" s="1" t="s">
        <v>3390</v>
      </c>
      <c r="W521" s="1">
        <v>1</v>
      </c>
      <c r="X521" s="1" t="s">
        <v>202</v>
      </c>
      <c r="Z521" s="1" t="s">
        <v>74</v>
      </c>
      <c r="AB521" s="1" t="s">
        <v>408</v>
      </c>
      <c r="AD521" s="1">
        <v>12</v>
      </c>
      <c r="AE521" s="1" t="s">
        <v>1447</v>
      </c>
      <c r="AF521" s="1" t="s">
        <v>1102</v>
      </c>
      <c r="AO521" s="1" t="s">
        <v>33</v>
      </c>
      <c r="AY521" s="1" t="s">
        <v>58</v>
      </c>
      <c r="BA521" s="1">
        <v>8</v>
      </c>
      <c r="BB521" s="1" t="s">
        <v>1448</v>
      </c>
      <c r="BC521" s="1" t="s">
        <v>1449</v>
      </c>
      <c r="BD521" s="1" t="s">
        <v>107</v>
      </c>
    </row>
    <row r="522" spans="1:56" ht="23" customHeight="1">
      <c r="A522" s="1">
        <v>296</v>
      </c>
      <c r="B522" s="1">
        <v>296</v>
      </c>
      <c r="C522" s="1">
        <v>296</v>
      </c>
      <c r="D522" s="4" t="s">
        <v>0</v>
      </c>
      <c r="J522" s="14">
        <v>32851</v>
      </c>
      <c r="K522" s="14"/>
      <c r="L522" s="14"/>
      <c r="M522" s="1">
        <v>8</v>
      </c>
      <c r="N522" s="1">
        <v>0</v>
      </c>
      <c r="O522" s="1">
        <v>10</v>
      </c>
      <c r="P522" s="1">
        <v>30</v>
      </c>
      <c r="Q522" s="1" t="s">
        <v>324</v>
      </c>
      <c r="R522" s="1">
        <v>0</v>
      </c>
      <c r="S522" s="1" t="s">
        <v>62</v>
      </c>
      <c r="U522" s="1" t="s">
        <v>3388</v>
      </c>
      <c r="W522" s="1">
        <v>1</v>
      </c>
      <c r="X522" s="1" t="s">
        <v>202</v>
      </c>
      <c r="Z522" s="1" t="s">
        <v>74</v>
      </c>
      <c r="AB522" s="1" t="s">
        <v>85</v>
      </c>
      <c r="AD522" s="1">
        <v>7</v>
      </c>
      <c r="AE522" s="1" t="s">
        <v>1450</v>
      </c>
      <c r="AF522" s="1" t="s">
        <v>77</v>
      </c>
      <c r="AO522" s="1" t="s">
        <v>33</v>
      </c>
      <c r="AY522" s="1" t="s">
        <v>181</v>
      </c>
      <c r="BA522" s="1">
        <v>8</v>
      </c>
      <c r="BB522" s="1" t="s">
        <v>1451</v>
      </c>
      <c r="BC522" s="1" t="s">
        <v>1452</v>
      </c>
    </row>
    <row r="523" spans="1:56" ht="23" customHeight="1">
      <c r="A523" s="1">
        <v>298</v>
      </c>
      <c r="B523" s="1">
        <v>298</v>
      </c>
      <c r="C523" s="1">
        <v>298</v>
      </c>
      <c r="E523" s="4" t="s">
        <v>1</v>
      </c>
      <c r="G523" s="4" t="s">
        <v>3</v>
      </c>
      <c r="J523" s="14">
        <v>32331</v>
      </c>
      <c r="K523" s="14"/>
      <c r="L523" s="14"/>
      <c r="M523" s="1">
        <v>6</v>
      </c>
      <c r="N523" s="1">
        <v>0</v>
      </c>
      <c r="O523" s="1">
        <v>10</v>
      </c>
      <c r="P523" s="1">
        <v>20</v>
      </c>
      <c r="Q523" s="1" t="s">
        <v>61</v>
      </c>
      <c r="R523" s="1">
        <v>0</v>
      </c>
      <c r="S523" s="1" t="s">
        <v>48</v>
      </c>
      <c r="U523" s="1" t="s">
        <v>3389</v>
      </c>
      <c r="W523" s="1">
        <v>1</v>
      </c>
      <c r="X523" s="1" t="s">
        <v>202</v>
      </c>
      <c r="Z523" s="1" t="s">
        <v>74</v>
      </c>
      <c r="AB523" s="1" t="s">
        <v>85</v>
      </c>
      <c r="AD523" s="1">
        <v>6</v>
      </c>
      <c r="AE523" s="1" t="s">
        <v>188</v>
      </c>
      <c r="AF523" s="1" t="s">
        <v>77</v>
      </c>
      <c r="AK523" s="1" t="s">
        <v>29</v>
      </c>
      <c r="AQ523" s="1" t="s">
        <v>54</v>
      </c>
      <c r="AS523" s="1">
        <v>5</v>
      </c>
      <c r="AU523" s="1">
        <v>3</v>
      </c>
      <c r="AW523" s="1">
        <v>20</v>
      </c>
      <c r="AX523" s="1" t="s">
        <v>1459</v>
      </c>
      <c r="AY523" s="1" t="s">
        <v>58</v>
      </c>
      <c r="BA523" s="1">
        <v>7</v>
      </c>
      <c r="BB523" s="1" t="s">
        <v>1460</v>
      </c>
      <c r="BC523" s="1" t="s">
        <v>1461</v>
      </c>
      <c r="BD523" s="1" t="s">
        <v>1462</v>
      </c>
    </row>
    <row r="524" spans="1:56" ht="23" customHeight="1">
      <c r="A524" s="1">
        <v>299</v>
      </c>
      <c r="B524" s="1">
        <v>299</v>
      </c>
      <c r="C524" s="1">
        <v>299</v>
      </c>
      <c r="H524" s="4" t="s">
        <v>4</v>
      </c>
      <c r="J524" s="14">
        <v>21991</v>
      </c>
      <c r="K524" s="14"/>
      <c r="L524" s="14"/>
      <c r="M524" s="1">
        <v>6</v>
      </c>
      <c r="N524" s="1">
        <v>60</v>
      </c>
      <c r="O524" s="1">
        <v>10</v>
      </c>
      <c r="P524" s="1">
        <v>6</v>
      </c>
      <c r="Q524" s="1" t="s">
        <v>47</v>
      </c>
      <c r="R524" s="1">
        <v>0</v>
      </c>
      <c r="S524" s="1" t="s">
        <v>72</v>
      </c>
      <c r="V524" s="1" t="s">
        <v>1463</v>
      </c>
      <c r="W524" s="1">
        <v>1</v>
      </c>
      <c r="X524" s="1" t="s">
        <v>126</v>
      </c>
      <c r="Z524" s="1" t="s">
        <v>133</v>
      </c>
      <c r="AC524" s="1" t="s">
        <v>1464</v>
      </c>
      <c r="AD524" s="1">
        <v>33</v>
      </c>
      <c r="AE524" s="1" t="s">
        <v>1465</v>
      </c>
      <c r="AF524" s="1" t="s">
        <v>77</v>
      </c>
      <c r="AL524" s="1" t="s">
        <v>30</v>
      </c>
      <c r="AQ524" s="1" t="s">
        <v>66</v>
      </c>
      <c r="AS524" s="1">
        <v>3</v>
      </c>
      <c r="AU524" s="1">
        <v>5</v>
      </c>
      <c r="AW524" s="1">
        <v>12</v>
      </c>
      <c r="AX524" s="1" t="s">
        <v>1466</v>
      </c>
      <c r="AZ524" s="1" t="s">
        <v>1467</v>
      </c>
      <c r="BA524" s="1">
        <v>10</v>
      </c>
      <c r="BB524" s="1" t="s">
        <v>1468</v>
      </c>
      <c r="BC524" s="1" t="s">
        <v>1469</v>
      </c>
      <c r="BD524" s="1" t="s">
        <v>1470</v>
      </c>
    </row>
    <row r="525" spans="1:56" ht="23" customHeight="1">
      <c r="A525" s="1">
        <v>301</v>
      </c>
      <c r="B525" s="1">
        <v>301</v>
      </c>
      <c r="C525" s="1">
        <v>301</v>
      </c>
      <c r="D525" s="4" t="s">
        <v>0</v>
      </c>
      <c r="E525" s="4" t="s">
        <v>1</v>
      </c>
      <c r="G525" s="4" t="s">
        <v>3</v>
      </c>
      <c r="H525" s="4" t="s">
        <v>4</v>
      </c>
      <c r="J525" s="14">
        <v>43019</v>
      </c>
      <c r="K525" s="14"/>
      <c r="L525" s="14"/>
      <c r="M525" s="1">
        <v>7</v>
      </c>
      <c r="N525" s="1">
        <v>60</v>
      </c>
      <c r="O525" s="1">
        <v>11</v>
      </c>
      <c r="P525" s="1">
        <v>25</v>
      </c>
      <c r="Q525" s="1" t="s">
        <v>178</v>
      </c>
      <c r="R525" s="1">
        <v>0</v>
      </c>
      <c r="S525" s="1" t="s">
        <v>48</v>
      </c>
      <c r="U525" s="1" t="s">
        <v>3390</v>
      </c>
      <c r="W525" s="1">
        <v>1</v>
      </c>
      <c r="X525" s="1" t="s">
        <v>144</v>
      </c>
      <c r="Z525" s="1" t="s">
        <v>74</v>
      </c>
      <c r="AB525" s="1" t="s">
        <v>345</v>
      </c>
      <c r="AD525" s="1">
        <v>11</v>
      </c>
      <c r="AE525" s="1" t="s">
        <v>1476</v>
      </c>
      <c r="AF525" s="1" t="s">
        <v>77</v>
      </c>
      <c r="AL525" s="1" t="s">
        <v>30</v>
      </c>
      <c r="AQ525" s="1" t="s">
        <v>54</v>
      </c>
      <c r="AS525" s="1">
        <v>3</v>
      </c>
      <c r="AU525" s="1">
        <v>6</v>
      </c>
      <c r="AW525" s="1">
        <v>10</v>
      </c>
      <c r="AX525" s="1" t="s">
        <v>1477</v>
      </c>
      <c r="AY525" s="1" t="s">
        <v>58</v>
      </c>
      <c r="BA525" s="1">
        <v>10</v>
      </c>
      <c r="BB525" s="1" t="s">
        <v>147</v>
      </c>
      <c r="BC525" s="1" t="s">
        <v>1478</v>
      </c>
    </row>
    <row r="526" spans="1:56" ht="23" customHeight="1">
      <c r="A526" s="1">
        <v>302</v>
      </c>
      <c r="B526" s="1">
        <v>302</v>
      </c>
      <c r="C526" s="1">
        <v>302</v>
      </c>
      <c r="D526" s="4" t="s">
        <v>0</v>
      </c>
      <c r="E526" s="4" t="s">
        <v>1</v>
      </c>
      <c r="J526" s="14">
        <v>29941</v>
      </c>
      <c r="K526" s="14"/>
      <c r="L526" s="14"/>
      <c r="M526" s="1">
        <v>7</v>
      </c>
      <c r="N526" s="1">
        <v>80</v>
      </c>
      <c r="O526" s="1">
        <v>9</v>
      </c>
      <c r="P526" s="1">
        <v>20</v>
      </c>
      <c r="Q526" s="1" t="s">
        <v>82</v>
      </c>
      <c r="R526" s="1">
        <v>0</v>
      </c>
      <c r="S526" s="1" t="s">
        <v>62</v>
      </c>
      <c r="U526" s="1" t="s">
        <v>3389</v>
      </c>
      <c r="W526" s="1">
        <v>1</v>
      </c>
      <c r="X526" s="1" t="s">
        <v>202</v>
      </c>
      <c r="Z526" s="1" t="s">
        <v>74</v>
      </c>
      <c r="AB526" s="1" t="s">
        <v>85</v>
      </c>
      <c r="AD526" s="1">
        <v>15</v>
      </c>
      <c r="AE526" s="1" t="s">
        <v>1479</v>
      </c>
      <c r="AF526" s="1" t="s">
        <v>77</v>
      </c>
      <c r="AO526" s="1" t="s">
        <v>33</v>
      </c>
      <c r="AY526" s="1" t="s">
        <v>181</v>
      </c>
      <c r="BA526" s="1">
        <v>7</v>
      </c>
      <c r="BB526" s="1" t="s">
        <v>1480</v>
      </c>
      <c r="BC526" s="1" t="s">
        <v>1481</v>
      </c>
      <c r="BD526" s="1" t="s">
        <v>1482</v>
      </c>
    </row>
    <row r="527" spans="1:56" ht="23" customHeight="1">
      <c r="A527" s="1">
        <v>307</v>
      </c>
      <c r="B527" s="1">
        <v>307</v>
      </c>
      <c r="C527" s="1">
        <v>307</v>
      </c>
      <c r="H527" s="4" t="s">
        <v>4</v>
      </c>
      <c r="J527" s="14">
        <v>30327</v>
      </c>
      <c r="K527" s="14"/>
      <c r="L527" s="14"/>
      <c r="M527" s="1">
        <v>7</v>
      </c>
      <c r="N527" s="1">
        <v>30</v>
      </c>
      <c r="O527" s="1">
        <v>13</v>
      </c>
      <c r="P527" s="1">
        <v>5</v>
      </c>
      <c r="Q527" s="1" t="s">
        <v>324</v>
      </c>
      <c r="R527" s="1">
        <v>0</v>
      </c>
      <c r="S527" s="1" t="s">
        <v>62</v>
      </c>
      <c r="U527" s="1" t="s">
        <v>3388</v>
      </c>
      <c r="W527" s="1">
        <v>1</v>
      </c>
      <c r="X527" s="1" t="s">
        <v>137</v>
      </c>
      <c r="Z527" s="1" t="s">
        <v>74</v>
      </c>
      <c r="AB527" s="1" t="s">
        <v>209</v>
      </c>
      <c r="AD527" s="1">
        <v>6</v>
      </c>
      <c r="AE527" s="1" t="s">
        <v>1504</v>
      </c>
      <c r="AF527" s="1" t="s">
        <v>65</v>
      </c>
      <c r="AL527" s="1" t="s">
        <v>30</v>
      </c>
      <c r="AQ527" s="1" t="s">
        <v>66</v>
      </c>
      <c r="AS527" s="1">
        <v>5</v>
      </c>
      <c r="AU527" s="1">
        <v>2</v>
      </c>
      <c r="AW527" s="1">
        <v>10</v>
      </c>
      <c r="AX527" s="1" t="s">
        <v>164</v>
      </c>
      <c r="AY527" s="1" t="s">
        <v>68</v>
      </c>
      <c r="BA527" s="1">
        <v>10</v>
      </c>
      <c r="BB527" s="1" t="s">
        <v>164</v>
      </c>
      <c r="BD527" s="1" t="s">
        <v>164</v>
      </c>
    </row>
    <row r="528" spans="1:56" ht="23" customHeight="1">
      <c r="A528" s="1">
        <v>308</v>
      </c>
      <c r="B528" s="1">
        <v>308</v>
      </c>
      <c r="C528" s="1">
        <v>308</v>
      </c>
      <c r="D528" s="4" t="s">
        <v>0</v>
      </c>
      <c r="H528" s="4" t="s">
        <v>4</v>
      </c>
      <c r="J528" s="14">
        <v>32578</v>
      </c>
      <c r="K528" s="14"/>
      <c r="L528" s="14"/>
      <c r="M528" s="1">
        <v>7</v>
      </c>
      <c r="N528" s="1">
        <v>60</v>
      </c>
      <c r="O528" s="1">
        <v>11</v>
      </c>
      <c r="P528" s="1">
        <v>2</v>
      </c>
      <c r="Q528" s="1" t="s">
        <v>292</v>
      </c>
      <c r="R528" s="1">
        <v>1</v>
      </c>
      <c r="S528" s="1" t="s">
        <v>62</v>
      </c>
      <c r="U528" s="1" t="s">
        <v>3391</v>
      </c>
      <c r="W528" s="1">
        <v>1</v>
      </c>
      <c r="X528" s="1" t="s">
        <v>202</v>
      </c>
      <c r="Z528" s="1" t="s">
        <v>102</v>
      </c>
      <c r="AB528" s="1" t="s">
        <v>85</v>
      </c>
      <c r="AD528" s="1">
        <v>5</v>
      </c>
      <c r="AE528" s="1" t="s">
        <v>1505</v>
      </c>
      <c r="AF528" s="1" t="s">
        <v>53</v>
      </c>
      <c r="AL528" s="1" t="s">
        <v>30</v>
      </c>
      <c r="AQ528" s="1" t="s">
        <v>78</v>
      </c>
      <c r="AS528" s="1">
        <v>4</v>
      </c>
      <c r="AU528" s="1">
        <v>2</v>
      </c>
      <c r="AW528" s="1">
        <v>8</v>
      </c>
      <c r="AX528" s="1" t="s">
        <v>1506</v>
      </c>
      <c r="AY528" s="1" t="s">
        <v>58</v>
      </c>
      <c r="BA528" s="1">
        <v>8</v>
      </c>
      <c r="BB528" s="1" t="s">
        <v>1507</v>
      </c>
    </row>
    <row r="529" spans="1:56" ht="23" customHeight="1">
      <c r="A529" s="1">
        <v>310</v>
      </c>
      <c r="B529" s="1">
        <v>310</v>
      </c>
      <c r="C529" s="1">
        <v>310</v>
      </c>
      <c r="E529" s="4" t="s">
        <v>1</v>
      </c>
      <c r="G529" s="4" t="s">
        <v>3</v>
      </c>
      <c r="H529" s="4" t="s">
        <v>4</v>
      </c>
      <c r="J529" s="14">
        <v>30129</v>
      </c>
      <c r="K529" s="14"/>
      <c r="L529" s="14"/>
      <c r="M529" s="1">
        <v>6</v>
      </c>
      <c r="N529" s="1">
        <v>90</v>
      </c>
      <c r="O529" s="1">
        <v>10</v>
      </c>
      <c r="P529" s="1">
        <v>10</v>
      </c>
      <c r="Q529" s="1" t="s">
        <v>292</v>
      </c>
      <c r="R529" s="1">
        <v>1</v>
      </c>
      <c r="S529" s="1" t="s">
        <v>48</v>
      </c>
      <c r="V529" s="1" t="s">
        <v>1512</v>
      </c>
      <c r="W529" s="1">
        <v>1</v>
      </c>
      <c r="X529" s="1" t="s">
        <v>5</v>
      </c>
      <c r="Z529" s="1" t="s">
        <v>84</v>
      </c>
      <c r="AB529" s="1" t="s">
        <v>75</v>
      </c>
      <c r="AD529" s="1">
        <v>11</v>
      </c>
      <c r="AE529" s="1" t="s">
        <v>1513</v>
      </c>
      <c r="AF529" s="1" t="s">
        <v>53</v>
      </c>
      <c r="AL529" s="1" t="s">
        <v>30</v>
      </c>
      <c r="AQ529" s="1" t="s">
        <v>54</v>
      </c>
      <c r="AT529" s="1">
        <v>15</v>
      </c>
      <c r="AU529" s="1">
        <v>6</v>
      </c>
      <c r="AW529" s="1">
        <v>20</v>
      </c>
      <c r="AX529" s="1" t="s">
        <v>1514</v>
      </c>
      <c r="AY529" s="1" t="s">
        <v>58</v>
      </c>
      <c r="BA529" s="1">
        <v>10</v>
      </c>
      <c r="BB529" s="1" t="s">
        <v>1515</v>
      </c>
      <c r="BC529" s="1" t="s">
        <v>1516</v>
      </c>
      <c r="BD529" s="1" t="s">
        <v>1517</v>
      </c>
    </row>
    <row r="530" spans="1:56" ht="23" customHeight="1">
      <c r="A530" s="1">
        <v>311</v>
      </c>
      <c r="B530" s="1">
        <v>311</v>
      </c>
      <c r="C530" s="1">
        <v>311</v>
      </c>
      <c r="H530" s="4" t="s">
        <v>4</v>
      </c>
      <c r="J530" s="14">
        <v>27169</v>
      </c>
      <c r="K530" s="14"/>
      <c r="L530" s="14"/>
      <c r="M530" s="1">
        <v>8</v>
      </c>
      <c r="N530" s="1">
        <v>15</v>
      </c>
      <c r="O530" s="1">
        <v>12</v>
      </c>
      <c r="P530" s="1">
        <v>2</v>
      </c>
      <c r="Q530" s="1" t="s">
        <v>112</v>
      </c>
      <c r="R530" s="1">
        <v>1</v>
      </c>
      <c r="S530" s="1" t="s">
        <v>62</v>
      </c>
      <c r="U530" s="1" t="s">
        <v>3390</v>
      </c>
      <c r="W530" s="1">
        <v>1</v>
      </c>
      <c r="X530" s="1" t="s">
        <v>508</v>
      </c>
      <c r="Z530" s="1" t="s">
        <v>74</v>
      </c>
      <c r="AB530" s="1" t="s">
        <v>85</v>
      </c>
      <c r="AD530" s="1">
        <v>13</v>
      </c>
      <c r="AE530" s="1" t="s">
        <v>1518</v>
      </c>
      <c r="AF530" s="1" t="s">
        <v>53</v>
      </c>
      <c r="AL530" s="1" t="s">
        <v>30</v>
      </c>
      <c r="AQ530" s="1" t="s">
        <v>54</v>
      </c>
      <c r="AT530" s="1">
        <v>12</v>
      </c>
      <c r="AU530" s="1">
        <v>2</v>
      </c>
      <c r="AW530" s="1">
        <v>8</v>
      </c>
      <c r="AX530" s="1" t="s">
        <v>1519</v>
      </c>
      <c r="AY530" s="1" t="s">
        <v>181</v>
      </c>
      <c r="BA530" s="1">
        <v>10</v>
      </c>
      <c r="BB530" s="1" t="s">
        <v>1520</v>
      </c>
      <c r="BC530" s="1" t="s">
        <v>1521</v>
      </c>
      <c r="BD530" s="1" t="s">
        <v>1522</v>
      </c>
    </row>
    <row r="531" spans="1:56" ht="23" customHeight="1">
      <c r="A531" s="1">
        <v>313</v>
      </c>
      <c r="B531" s="1">
        <v>313</v>
      </c>
      <c r="C531" s="1">
        <v>313</v>
      </c>
      <c r="D531" s="4" t="s">
        <v>0</v>
      </c>
      <c r="J531" s="14">
        <v>26668</v>
      </c>
      <c r="K531" s="14"/>
      <c r="L531" s="14"/>
      <c r="M531" s="1">
        <v>7</v>
      </c>
      <c r="N531" s="1">
        <v>30</v>
      </c>
      <c r="O531" s="1">
        <v>6</v>
      </c>
      <c r="P531" s="1">
        <v>20</v>
      </c>
      <c r="Q531" s="1" t="s">
        <v>47</v>
      </c>
      <c r="R531" s="1">
        <v>1</v>
      </c>
      <c r="S531" s="1" t="s">
        <v>62</v>
      </c>
      <c r="U531" s="1" t="s">
        <v>3390</v>
      </c>
      <c r="W531" s="1">
        <v>1</v>
      </c>
      <c r="X531" s="1" t="s">
        <v>202</v>
      </c>
      <c r="Z531" s="1" t="s">
        <v>74</v>
      </c>
      <c r="AB531" s="1" t="s">
        <v>85</v>
      </c>
      <c r="AD531" s="1">
        <v>20</v>
      </c>
      <c r="AE531" s="1" t="s">
        <v>1527</v>
      </c>
      <c r="AF531" s="1" t="s">
        <v>53</v>
      </c>
      <c r="AO531" s="1" t="s">
        <v>33</v>
      </c>
      <c r="AZ531" s="1" t="s">
        <v>1528</v>
      </c>
      <c r="BA531" s="1">
        <v>10</v>
      </c>
      <c r="BB531" s="1" t="s">
        <v>1529</v>
      </c>
      <c r="BC531" s="1" t="s">
        <v>1530</v>
      </c>
      <c r="BD531" s="1" t="s">
        <v>1531</v>
      </c>
    </row>
    <row r="532" spans="1:56" ht="23" customHeight="1">
      <c r="A532" s="1">
        <v>314</v>
      </c>
      <c r="B532" s="1">
        <v>314</v>
      </c>
      <c r="C532" s="1">
        <v>314</v>
      </c>
      <c r="D532" s="4" t="s">
        <v>0</v>
      </c>
      <c r="E532" s="4" t="s">
        <v>1</v>
      </c>
      <c r="H532" s="4" t="s">
        <v>4</v>
      </c>
      <c r="J532" s="14">
        <v>33626</v>
      </c>
      <c r="K532" s="14"/>
      <c r="L532" s="14"/>
      <c r="M532" s="1">
        <v>8</v>
      </c>
      <c r="N532" s="1">
        <v>40</v>
      </c>
      <c r="O532" s="1">
        <v>13</v>
      </c>
      <c r="P532" s="1">
        <v>6</v>
      </c>
      <c r="Q532" s="1" t="s">
        <v>178</v>
      </c>
      <c r="R532" s="1">
        <v>1</v>
      </c>
      <c r="S532" s="1" t="s">
        <v>131</v>
      </c>
      <c r="U532" s="1" t="s">
        <v>3390</v>
      </c>
      <c r="W532" s="1">
        <v>1</v>
      </c>
      <c r="X532" s="1" t="s">
        <v>396</v>
      </c>
      <c r="Z532" s="1" t="s">
        <v>74</v>
      </c>
      <c r="AB532" s="1" t="s">
        <v>51</v>
      </c>
      <c r="AD532" s="1">
        <v>2</v>
      </c>
      <c r="AE532" s="1" t="s">
        <v>1532</v>
      </c>
      <c r="AF532" s="1" t="s">
        <v>77</v>
      </c>
      <c r="AO532" s="1" t="s">
        <v>33</v>
      </c>
      <c r="AY532" s="1" t="s">
        <v>334</v>
      </c>
      <c r="BA532" s="1">
        <v>5</v>
      </c>
      <c r="BB532" s="1" t="s">
        <v>1533</v>
      </c>
      <c r="BC532" s="1" t="s">
        <v>1534</v>
      </c>
    </row>
    <row r="533" spans="1:56" ht="23" customHeight="1">
      <c r="A533" s="1">
        <v>317</v>
      </c>
      <c r="B533" s="1">
        <v>317</v>
      </c>
      <c r="C533" s="1">
        <v>317</v>
      </c>
      <c r="D533" s="4" t="s">
        <v>0</v>
      </c>
      <c r="J533" s="14">
        <v>33697</v>
      </c>
      <c r="K533" s="14"/>
      <c r="L533" s="14"/>
      <c r="M533" s="1">
        <v>6</v>
      </c>
      <c r="N533" s="1">
        <v>30</v>
      </c>
      <c r="O533" s="1">
        <v>10</v>
      </c>
      <c r="P533" s="1">
        <v>20</v>
      </c>
      <c r="Q533" s="1" t="s">
        <v>82</v>
      </c>
      <c r="R533" s="1">
        <v>1</v>
      </c>
      <c r="S533" s="1" t="s">
        <v>62</v>
      </c>
      <c r="U533" s="1" t="s">
        <v>3390</v>
      </c>
      <c r="W533" s="1">
        <v>1</v>
      </c>
      <c r="X533" s="1" t="s">
        <v>202</v>
      </c>
      <c r="Z533" s="1" t="s">
        <v>74</v>
      </c>
      <c r="AB533" s="1" t="s">
        <v>85</v>
      </c>
      <c r="AD533" s="1">
        <v>3</v>
      </c>
      <c r="AE533" s="1" t="s">
        <v>1542</v>
      </c>
      <c r="AF533" s="1" t="s">
        <v>53</v>
      </c>
      <c r="AO533" s="1" t="s">
        <v>33</v>
      </c>
      <c r="AY533" s="1" t="s">
        <v>68</v>
      </c>
      <c r="BA533" s="1">
        <v>10</v>
      </c>
      <c r="BB533" s="1" t="s">
        <v>1543</v>
      </c>
      <c r="BC533" s="1" t="s">
        <v>1544</v>
      </c>
      <c r="BD533" s="1" t="s">
        <v>1545</v>
      </c>
    </row>
    <row r="534" spans="1:56" ht="23" customHeight="1">
      <c r="A534" s="1">
        <v>319</v>
      </c>
      <c r="B534" s="1">
        <v>319</v>
      </c>
      <c r="C534" s="1">
        <v>319</v>
      </c>
      <c r="F534" s="4" t="s">
        <v>2</v>
      </c>
      <c r="H534" s="4" t="s">
        <v>4</v>
      </c>
      <c r="J534" s="14">
        <v>33386</v>
      </c>
      <c r="K534" s="14"/>
      <c r="L534" s="14"/>
      <c r="M534" s="1">
        <v>5</v>
      </c>
      <c r="N534" s="1">
        <v>45</v>
      </c>
      <c r="O534" s="1">
        <v>12</v>
      </c>
      <c r="P534" s="1">
        <v>30</v>
      </c>
      <c r="Q534" s="1" t="s">
        <v>82</v>
      </c>
      <c r="R534" s="1">
        <v>1</v>
      </c>
      <c r="S534" s="1" t="s">
        <v>72</v>
      </c>
      <c r="V534" s="1" t="s">
        <v>1550</v>
      </c>
      <c r="W534" s="1">
        <v>0</v>
      </c>
      <c r="AF534" s="1" t="s">
        <v>77</v>
      </c>
      <c r="AL534" s="1" t="s">
        <v>30</v>
      </c>
      <c r="AQ534" s="1" t="s">
        <v>54</v>
      </c>
      <c r="AS534" s="1">
        <v>3</v>
      </c>
      <c r="AU534" s="1">
        <v>4</v>
      </c>
      <c r="AW534" s="1">
        <v>6</v>
      </c>
      <c r="AX534" s="1" t="s">
        <v>1551</v>
      </c>
      <c r="AY534" s="1" t="s">
        <v>58</v>
      </c>
      <c r="BA534" s="1">
        <v>8</v>
      </c>
      <c r="BB534" s="1" t="s">
        <v>1552</v>
      </c>
      <c r="BC534" s="1" t="s">
        <v>1553</v>
      </c>
      <c r="BD534" s="1" t="s">
        <v>1554</v>
      </c>
    </row>
    <row r="535" spans="1:56" ht="23" customHeight="1">
      <c r="A535" s="1">
        <v>322</v>
      </c>
      <c r="B535" s="1">
        <v>322</v>
      </c>
      <c r="C535" s="1">
        <v>322</v>
      </c>
      <c r="D535" s="4" t="s">
        <v>0</v>
      </c>
      <c r="G535" s="4" t="s">
        <v>3</v>
      </c>
      <c r="H535" s="4" t="s">
        <v>4</v>
      </c>
      <c r="J535" s="14">
        <v>33399</v>
      </c>
      <c r="K535" s="14"/>
      <c r="L535" s="14"/>
      <c r="M535" s="1">
        <v>8</v>
      </c>
      <c r="N535" s="1">
        <v>0</v>
      </c>
      <c r="O535" s="1">
        <v>7</v>
      </c>
      <c r="P535" s="1">
        <v>1</v>
      </c>
      <c r="Q535" s="1" t="s">
        <v>324</v>
      </c>
      <c r="R535" s="1">
        <v>1</v>
      </c>
      <c r="S535" s="1" t="s">
        <v>62</v>
      </c>
      <c r="U535" s="1" t="s">
        <v>3388</v>
      </c>
      <c r="W535" s="1">
        <v>0</v>
      </c>
      <c r="AF535" s="1" t="s">
        <v>53</v>
      </c>
      <c r="AO535" s="1" t="s">
        <v>33</v>
      </c>
      <c r="AY535" s="1" t="s">
        <v>68</v>
      </c>
      <c r="BA535" s="1">
        <v>9</v>
      </c>
      <c r="BB535" s="1" t="s">
        <v>1564</v>
      </c>
      <c r="BC535" s="1" t="s">
        <v>1565</v>
      </c>
      <c r="BD535" s="1" t="s">
        <v>1566</v>
      </c>
    </row>
    <row r="536" spans="1:56" ht="23" customHeight="1">
      <c r="A536" s="1">
        <v>323</v>
      </c>
      <c r="B536" s="1">
        <v>323</v>
      </c>
      <c r="C536" s="1">
        <v>323</v>
      </c>
      <c r="D536" s="4" t="s">
        <v>0</v>
      </c>
      <c r="E536" s="4" t="s">
        <v>1</v>
      </c>
      <c r="H536" s="4" t="s">
        <v>4</v>
      </c>
      <c r="J536" s="14">
        <v>28993</v>
      </c>
      <c r="K536" s="14"/>
      <c r="L536" s="14"/>
      <c r="M536" s="1">
        <v>6</v>
      </c>
      <c r="N536" s="1">
        <v>0</v>
      </c>
      <c r="O536" s="1">
        <v>12</v>
      </c>
      <c r="P536" s="1">
        <v>12</v>
      </c>
      <c r="Q536" s="1" t="s">
        <v>214</v>
      </c>
      <c r="R536" s="1">
        <v>1</v>
      </c>
      <c r="S536" s="1" t="s">
        <v>48</v>
      </c>
      <c r="U536" s="1" t="s">
        <v>3389</v>
      </c>
      <c r="W536" s="1">
        <v>1</v>
      </c>
      <c r="X536" s="1" t="s">
        <v>202</v>
      </c>
      <c r="Z536" s="1" t="s">
        <v>74</v>
      </c>
      <c r="AB536" s="1" t="s">
        <v>85</v>
      </c>
      <c r="AD536" s="1">
        <v>15</v>
      </c>
      <c r="AE536" s="1" t="s">
        <v>188</v>
      </c>
      <c r="AF536" s="1" t="s">
        <v>77</v>
      </c>
      <c r="AK536" s="1" t="s">
        <v>29</v>
      </c>
      <c r="AQ536" s="1" t="s">
        <v>151</v>
      </c>
      <c r="AS536" s="1">
        <v>6</v>
      </c>
      <c r="AU536" s="1">
        <v>6</v>
      </c>
      <c r="AW536" s="1">
        <v>30</v>
      </c>
      <c r="AX536" s="1" t="s">
        <v>1567</v>
      </c>
      <c r="AY536" s="1" t="s">
        <v>58</v>
      </c>
      <c r="BA536" s="1">
        <v>9</v>
      </c>
      <c r="BB536" s="1" t="s">
        <v>1568</v>
      </c>
      <c r="BC536" s="1" t="s">
        <v>1569</v>
      </c>
      <c r="BD536" s="1" t="s">
        <v>279</v>
      </c>
    </row>
    <row r="537" spans="1:56" ht="23" customHeight="1">
      <c r="A537" s="1">
        <v>327</v>
      </c>
      <c r="B537" s="1">
        <v>327</v>
      </c>
      <c r="C537" s="1">
        <v>327</v>
      </c>
      <c r="D537" s="4" t="s">
        <v>0</v>
      </c>
      <c r="J537" s="14">
        <v>33513</v>
      </c>
      <c r="K537" s="14"/>
      <c r="L537" s="14"/>
      <c r="M537" s="1">
        <v>9</v>
      </c>
      <c r="N537" s="1">
        <v>2</v>
      </c>
      <c r="O537" s="1">
        <v>10</v>
      </c>
      <c r="P537" s="1">
        <v>5</v>
      </c>
      <c r="Q537" s="1" t="s">
        <v>95</v>
      </c>
      <c r="R537" s="1">
        <v>1</v>
      </c>
      <c r="S537" s="1" t="s">
        <v>48</v>
      </c>
      <c r="U537" s="1" t="s">
        <v>3390</v>
      </c>
      <c r="W537" s="1">
        <v>1</v>
      </c>
      <c r="X537" s="1" t="s">
        <v>202</v>
      </c>
      <c r="Z537" s="1" t="s">
        <v>74</v>
      </c>
      <c r="AB537" s="1" t="s">
        <v>85</v>
      </c>
      <c r="AD537" s="1">
        <v>4</v>
      </c>
      <c r="AE537" s="1" t="s">
        <v>1168</v>
      </c>
      <c r="AF537" s="1" t="s">
        <v>53</v>
      </c>
      <c r="AL537" s="1" t="s">
        <v>30</v>
      </c>
      <c r="AO537" s="1" t="s">
        <v>33</v>
      </c>
      <c r="AP537" s="1" t="s">
        <v>1588</v>
      </c>
      <c r="AY537" s="1" t="s">
        <v>58</v>
      </c>
      <c r="BA537" s="1">
        <v>10</v>
      </c>
      <c r="BB537" s="1" t="s">
        <v>1589</v>
      </c>
      <c r="BC537" s="1" t="s">
        <v>1590</v>
      </c>
      <c r="BD537" s="1" t="s">
        <v>1591</v>
      </c>
    </row>
    <row r="538" spans="1:56" ht="23" customHeight="1">
      <c r="A538" s="1">
        <v>328</v>
      </c>
      <c r="B538" s="1">
        <v>328</v>
      </c>
      <c r="C538" s="1">
        <v>328</v>
      </c>
      <c r="E538" s="4" t="s">
        <v>1</v>
      </c>
      <c r="G538" s="4" t="s">
        <v>3</v>
      </c>
      <c r="H538" s="4" t="s">
        <v>4</v>
      </c>
      <c r="J538" s="14">
        <v>26619</v>
      </c>
      <c r="K538" s="14"/>
      <c r="L538" s="14"/>
      <c r="M538" s="1">
        <v>8</v>
      </c>
      <c r="N538" s="1">
        <v>0</v>
      </c>
      <c r="O538" s="1">
        <v>10</v>
      </c>
      <c r="P538" s="1">
        <v>50</v>
      </c>
      <c r="Q538" s="1" t="s">
        <v>82</v>
      </c>
      <c r="R538" s="1">
        <v>1</v>
      </c>
      <c r="S538" s="1" t="s">
        <v>72</v>
      </c>
      <c r="U538" s="1" t="s">
        <v>3391</v>
      </c>
      <c r="W538" s="1">
        <v>1</v>
      </c>
      <c r="X538" s="1" t="s">
        <v>202</v>
      </c>
      <c r="Z538" s="1" t="s">
        <v>50</v>
      </c>
      <c r="AB538" s="1" t="s">
        <v>85</v>
      </c>
      <c r="AD538" s="1">
        <v>5</v>
      </c>
      <c r="AE538" s="1" t="s">
        <v>1592</v>
      </c>
      <c r="AF538" s="1" t="s">
        <v>352</v>
      </c>
      <c r="AL538" s="1" t="s">
        <v>30</v>
      </c>
      <c r="AP538" s="1" t="s">
        <v>1593</v>
      </c>
      <c r="AQ538" s="1" t="s">
        <v>54</v>
      </c>
      <c r="AS538" s="1">
        <v>5</v>
      </c>
      <c r="AU538" s="1">
        <v>5</v>
      </c>
      <c r="AW538" s="1">
        <v>8</v>
      </c>
      <c r="AX538" s="1" t="s">
        <v>1594</v>
      </c>
      <c r="AY538" s="1" t="s">
        <v>68</v>
      </c>
      <c r="BA538" s="1">
        <v>8</v>
      </c>
      <c r="BB538" s="1" t="s">
        <v>1595</v>
      </c>
      <c r="BC538" s="1" t="s">
        <v>1596</v>
      </c>
      <c r="BD538" s="1" t="s">
        <v>1597</v>
      </c>
    </row>
    <row r="539" spans="1:56" ht="23" customHeight="1">
      <c r="A539" s="1">
        <v>329</v>
      </c>
      <c r="B539" s="1">
        <v>329</v>
      </c>
      <c r="C539" s="1">
        <v>329</v>
      </c>
      <c r="D539" s="4" t="s">
        <v>0</v>
      </c>
      <c r="E539" s="4" t="s">
        <v>1</v>
      </c>
      <c r="F539" s="4" t="s">
        <v>2</v>
      </c>
      <c r="J539" s="14">
        <v>31218</v>
      </c>
      <c r="K539" s="14"/>
      <c r="L539" s="14"/>
      <c r="M539" s="1">
        <v>7</v>
      </c>
      <c r="N539" s="1">
        <v>30</v>
      </c>
      <c r="O539" s="1">
        <v>8</v>
      </c>
      <c r="P539" s="1">
        <v>2</v>
      </c>
      <c r="Q539" s="1" t="s">
        <v>61</v>
      </c>
      <c r="R539" s="1">
        <v>0</v>
      </c>
      <c r="S539" s="1" t="s">
        <v>91</v>
      </c>
      <c r="U539" s="1" t="s">
        <v>3391</v>
      </c>
      <c r="W539" s="1">
        <v>1</v>
      </c>
      <c r="X539" s="1" t="s">
        <v>202</v>
      </c>
      <c r="Z539" s="1" t="s">
        <v>74</v>
      </c>
      <c r="AB539" s="1" t="s">
        <v>408</v>
      </c>
      <c r="AD539" s="1">
        <v>10</v>
      </c>
      <c r="AE539" s="1" t="s">
        <v>1598</v>
      </c>
      <c r="AF539" s="1" t="s">
        <v>77</v>
      </c>
      <c r="AH539" s="1" t="s">
        <v>26</v>
      </c>
      <c r="AQ539" s="1" t="s">
        <v>54</v>
      </c>
      <c r="AS539" s="1">
        <v>4</v>
      </c>
      <c r="AU539" s="1">
        <v>4</v>
      </c>
      <c r="AW539" s="1">
        <v>6</v>
      </c>
      <c r="AX539" s="1" t="s">
        <v>1599</v>
      </c>
      <c r="AY539" s="1" t="s">
        <v>58</v>
      </c>
      <c r="BA539" s="1">
        <v>9</v>
      </c>
      <c r="BB539" s="1" t="s">
        <v>1600</v>
      </c>
    </row>
    <row r="540" spans="1:56" ht="23" customHeight="1">
      <c r="A540" s="1">
        <v>332</v>
      </c>
      <c r="B540" s="1">
        <v>332</v>
      </c>
      <c r="C540" s="1">
        <v>332</v>
      </c>
      <c r="D540" s="4" t="s">
        <v>0</v>
      </c>
      <c r="H540" s="4" t="s">
        <v>4</v>
      </c>
      <c r="J540" s="14">
        <v>33568</v>
      </c>
      <c r="K540" s="14"/>
      <c r="L540" s="14"/>
      <c r="M540" s="1">
        <v>8</v>
      </c>
      <c r="N540" s="1">
        <v>110</v>
      </c>
      <c r="O540" s="1">
        <v>10</v>
      </c>
      <c r="P540" s="1">
        <v>0</v>
      </c>
      <c r="Q540" s="1" t="s">
        <v>124</v>
      </c>
      <c r="R540" s="1">
        <v>0</v>
      </c>
      <c r="S540" s="1" t="s">
        <v>91</v>
      </c>
      <c r="U540" s="1" t="s">
        <v>3391</v>
      </c>
      <c r="W540" s="1">
        <v>1</v>
      </c>
      <c r="X540" s="1" t="s">
        <v>202</v>
      </c>
      <c r="Z540" s="1" t="s">
        <v>74</v>
      </c>
      <c r="AB540" s="1" t="s">
        <v>85</v>
      </c>
      <c r="AD540" s="1">
        <v>3</v>
      </c>
      <c r="AE540" s="1" t="s">
        <v>1609</v>
      </c>
      <c r="AF540" s="1" t="s">
        <v>53</v>
      </c>
      <c r="AL540" s="1" t="s">
        <v>30</v>
      </c>
      <c r="AQ540" s="1" t="s">
        <v>66</v>
      </c>
      <c r="AS540" s="1">
        <v>6</v>
      </c>
      <c r="AU540" s="1">
        <v>6</v>
      </c>
      <c r="AW540" s="1">
        <v>6</v>
      </c>
      <c r="AX540" s="1" t="s">
        <v>1610</v>
      </c>
      <c r="AY540" s="1" t="s">
        <v>68</v>
      </c>
      <c r="BA540" s="1">
        <v>9</v>
      </c>
      <c r="BB540" s="1" t="s">
        <v>1611</v>
      </c>
      <c r="BC540" s="1" t="s">
        <v>599</v>
      </c>
      <c r="BD540" s="1" t="s">
        <v>1612</v>
      </c>
    </row>
    <row r="541" spans="1:56" ht="23" customHeight="1">
      <c r="A541" s="1">
        <v>333</v>
      </c>
      <c r="B541" s="1">
        <v>333</v>
      </c>
      <c r="C541" s="1">
        <v>333</v>
      </c>
      <c r="E541" s="4" t="s">
        <v>1</v>
      </c>
      <c r="H541" s="4" t="s">
        <v>4</v>
      </c>
      <c r="J541" s="14">
        <v>26479</v>
      </c>
      <c r="K541" s="14"/>
      <c r="L541" s="14"/>
      <c r="M541" s="1">
        <v>7</v>
      </c>
      <c r="N541" s="1">
        <v>60</v>
      </c>
      <c r="O541" s="1">
        <v>11</v>
      </c>
      <c r="P541" s="1">
        <v>20</v>
      </c>
      <c r="Q541" s="1" t="s">
        <v>214</v>
      </c>
      <c r="R541" s="1">
        <v>0</v>
      </c>
      <c r="S541" s="1" t="s">
        <v>131</v>
      </c>
      <c r="U541" s="1" t="s">
        <v>3390</v>
      </c>
      <c r="W541" s="1">
        <v>1</v>
      </c>
      <c r="X541" s="1" t="s">
        <v>101</v>
      </c>
      <c r="Z541" s="1" t="s">
        <v>74</v>
      </c>
      <c r="AB541" s="1" t="s">
        <v>85</v>
      </c>
      <c r="AD541" s="1">
        <v>15</v>
      </c>
      <c r="AE541" s="1" t="s">
        <v>1613</v>
      </c>
      <c r="AF541" s="1" t="s">
        <v>77</v>
      </c>
      <c r="AK541" s="1" t="s">
        <v>29</v>
      </c>
      <c r="AQ541" s="1" t="s">
        <v>66</v>
      </c>
      <c r="AS541" s="1">
        <v>4</v>
      </c>
      <c r="AU541" s="1">
        <v>6</v>
      </c>
      <c r="AW541" s="1">
        <v>25</v>
      </c>
      <c r="AX541" s="1" t="s">
        <v>1614</v>
      </c>
      <c r="AY541" s="1" t="s">
        <v>68</v>
      </c>
      <c r="BA541" s="1">
        <v>9</v>
      </c>
      <c r="BB541" s="1" t="s">
        <v>1615</v>
      </c>
      <c r="BC541" s="1" t="s">
        <v>1616</v>
      </c>
      <c r="BD541" s="1" t="s">
        <v>1617</v>
      </c>
    </row>
    <row r="542" spans="1:56" ht="23" customHeight="1">
      <c r="A542" s="1">
        <v>337</v>
      </c>
      <c r="B542" s="1">
        <v>337</v>
      </c>
      <c r="C542" s="1">
        <v>337</v>
      </c>
      <c r="D542" s="4" t="s">
        <v>0</v>
      </c>
      <c r="J542" s="14">
        <v>35711</v>
      </c>
      <c r="K542" s="14"/>
      <c r="L542" s="14"/>
      <c r="M542" s="1">
        <v>7</v>
      </c>
      <c r="N542" s="1">
        <v>120</v>
      </c>
      <c r="O542" s="1">
        <v>12</v>
      </c>
      <c r="P542" s="1">
        <v>3</v>
      </c>
      <c r="Q542" s="1" t="s">
        <v>324</v>
      </c>
      <c r="R542" s="1">
        <v>1</v>
      </c>
      <c r="W542" s="1">
        <v>1</v>
      </c>
      <c r="X542" s="1" t="s">
        <v>28</v>
      </c>
      <c r="Z542" s="1" t="s">
        <v>339</v>
      </c>
      <c r="AB542" s="1" t="s">
        <v>85</v>
      </c>
      <c r="AD542" s="1">
        <v>4</v>
      </c>
      <c r="AE542" s="1" t="s">
        <v>1630</v>
      </c>
      <c r="AF542" s="1" t="s">
        <v>1102</v>
      </c>
      <c r="AL542" s="1" t="s">
        <v>30</v>
      </c>
      <c r="AM542" s="1" t="s">
        <v>31</v>
      </c>
      <c r="AQ542" s="1" t="s">
        <v>54</v>
      </c>
      <c r="AS542" s="1">
        <v>5</v>
      </c>
      <c r="AV542" s="1" t="s">
        <v>3401</v>
      </c>
      <c r="AW542" s="1">
        <v>6</v>
      </c>
      <c r="AX542" s="1" t="s">
        <v>1631</v>
      </c>
      <c r="AY542" s="1" t="s">
        <v>58</v>
      </c>
      <c r="BA542" s="1">
        <v>10</v>
      </c>
      <c r="BB542" s="1" t="s">
        <v>1632</v>
      </c>
      <c r="BC542" s="1" t="s">
        <v>1633</v>
      </c>
    </row>
    <row r="543" spans="1:56" ht="23" customHeight="1">
      <c r="A543" s="1">
        <v>338</v>
      </c>
      <c r="B543" s="1">
        <v>338</v>
      </c>
      <c r="C543" s="1">
        <v>338</v>
      </c>
      <c r="G543" s="4" t="s">
        <v>3</v>
      </c>
      <c r="H543" s="4" t="s">
        <v>4</v>
      </c>
      <c r="J543" s="14">
        <v>34628</v>
      </c>
      <c r="K543" s="14"/>
      <c r="L543" s="14"/>
      <c r="M543" s="1">
        <v>6</v>
      </c>
      <c r="N543" s="1">
        <v>40</v>
      </c>
      <c r="O543" s="1">
        <v>12</v>
      </c>
      <c r="P543" s="1">
        <v>5</v>
      </c>
      <c r="Q543" s="1" t="s">
        <v>324</v>
      </c>
      <c r="R543" s="1">
        <v>1</v>
      </c>
      <c r="S543" s="1" t="s">
        <v>72</v>
      </c>
      <c r="U543" s="1" t="s">
        <v>3391</v>
      </c>
      <c r="W543" s="1">
        <v>1</v>
      </c>
      <c r="X543" s="1" t="s">
        <v>202</v>
      </c>
      <c r="Z543" s="1" t="s">
        <v>74</v>
      </c>
      <c r="AB543" s="1" t="s">
        <v>75</v>
      </c>
      <c r="AD543" s="1">
        <v>0</v>
      </c>
      <c r="AE543" s="1" t="s">
        <v>1317</v>
      </c>
      <c r="AF543" s="1" t="s">
        <v>53</v>
      </c>
      <c r="AK543" s="1" t="s">
        <v>29</v>
      </c>
      <c r="AQ543" s="1" t="s">
        <v>66</v>
      </c>
      <c r="AS543" s="1">
        <v>4</v>
      </c>
      <c r="AU543" s="1">
        <v>2</v>
      </c>
      <c r="AW543" s="1">
        <v>48</v>
      </c>
      <c r="AX543" s="1" t="s">
        <v>1634</v>
      </c>
      <c r="AY543" s="1" t="s">
        <v>68</v>
      </c>
      <c r="BA543" s="1">
        <v>9</v>
      </c>
      <c r="BB543" s="1" t="s">
        <v>1635</v>
      </c>
      <c r="BC543" s="1" t="s">
        <v>1636</v>
      </c>
    </row>
    <row r="544" spans="1:56" ht="23" customHeight="1">
      <c r="A544" s="1">
        <v>339</v>
      </c>
      <c r="B544" s="1">
        <v>339</v>
      </c>
      <c r="C544" s="1">
        <v>339</v>
      </c>
      <c r="D544" s="4" t="s">
        <v>0</v>
      </c>
      <c r="E544" s="4" t="s">
        <v>1</v>
      </c>
      <c r="H544" s="4" t="s">
        <v>4</v>
      </c>
      <c r="J544" s="14">
        <v>35373</v>
      </c>
      <c r="K544" s="14"/>
      <c r="L544" s="14"/>
      <c r="M544" s="1">
        <v>6</v>
      </c>
      <c r="N544" s="1">
        <v>0</v>
      </c>
      <c r="O544" s="1">
        <v>12</v>
      </c>
      <c r="P544" s="1">
        <v>4</v>
      </c>
      <c r="Q544" s="1" t="s">
        <v>112</v>
      </c>
      <c r="R544" s="1">
        <v>1</v>
      </c>
      <c r="S544" s="1" t="s">
        <v>91</v>
      </c>
      <c r="U544" s="1" t="s">
        <v>3389</v>
      </c>
      <c r="W544" s="1">
        <v>0</v>
      </c>
      <c r="AF544" s="1" t="s">
        <v>53</v>
      </c>
      <c r="AL544" s="1" t="s">
        <v>30</v>
      </c>
      <c r="AQ544" s="1" t="s">
        <v>54</v>
      </c>
      <c r="AS544" s="1">
        <v>3</v>
      </c>
      <c r="AU544" s="1">
        <v>6</v>
      </c>
      <c r="AW544" s="1">
        <v>80</v>
      </c>
      <c r="AX544" s="1" t="s">
        <v>1637</v>
      </c>
      <c r="AZ544" s="1" t="s">
        <v>1428</v>
      </c>
      <c r="BA544" s="1">
        <v>9</v>
      </c>
      <c r="BB544" s="1" t="s">
        <v>1638</v>
      </c>
      <c r="BC544" s="1" t="s">
        <v>1639</v>
      </c>
      <c r="BD544" s="1" t="s">
        <v>1640</v>
      </c>
    </row>
    <row r="545" spans="1:57" ht="23" customHeight="1">
      <c r="A545" s="1">
        <v>342</v>
      </c>
      <c r="B545" s="1">
        <v>342</v>
      </c>
      <c r="C545" s="1">
        <v>342</v>
      </c>
      <c r="D545" s="4" t="s">
        <v>0</v>
      </c>
      <c r="G545" s="4" t="s">
        <v>3</v>
      </c>
      <c r="H545" s="4" t="s">
        <v>4</v>
      </c>
      <c r="J545" s="14">
        <v>35261</v>
      </c>
      <c r="K545" s="14"/>
      <c r="L545" s="14"/>
      <c r="M545" s="1">
        <v>7</v>
      </c>
      <c r="N545" s="1">
        <v>0</v>
      </c>
      <c r="O545" s="1">
        <v>10</v>
      </c>
      <c r="P545" s="1">
        <v>45</v>
      </c>
      <c r="Q545" s="1" t="s">
        <v>292</v>
      </c>
      <c r="R545" s="1">
        <v>1</v>
      </c>
      <c r="S545" s="1" t="s">
        <v>125</v>
      </c>
      <c r="U545" s="1" t="s">
        <v>3390</v>
      </c>
      <c r="W545" s="1">
        <v>0</v>
      </c>
      <c r="AF545" s="1" t="s">
        <v>352</v>
      </c>
      <c r="AG545" s="1" t="s">
        <v>25</v>
      </c>
      <c r="AL545" s="1" t="s">
        <v>30</v>
      </c>
      <c r="AP545" s="1" t="s">
        <v>1646</v>
      </c>
      <c r="AQ545" s="1" t="s">
        <v>54</v>
      </c>
      <c r="AT545" s="1">
        <v>18</v>
      </c>
      <c r="AV545" s="1">
        <v>40</v>
      </c>
      <c r="AW545" s="1">
        <v>18</v>
      </c>
      <c r="AX545" s="1" t="s">
        <v>1647</v>
      </c>
      <c r="AY545" s="1" t="s">
        <v>68</v>
      </c>
      <c r="BA545" s="1">
        <v>10</v>
      </c>
      <c r="BB545" s="1" t="s">
        <v>1648</v>
      </c>
      <c r="BC545" s="1" t="s">
        <v>1649</v>
      </c>
    </row>
    <row r="546" spans="1:57" ht="23" customHeight="1">
      <c r="A546" s="1">
        <v>343</v>
      </c>
      <c r="B546" s="1">
        <v>343</v>
      </c>
      <c r="C546" s="1">
        <v>343</v>
      </c>
      <c r="D546" s="4" t="s">
        <v>0</v>
      </c>
      <c r="J546" s="14">
        <v>32329</v>
      </c>
      <c r="K546" s="14"/>
      <c r="L546" s="14"/>
      <c r="M546" s="1">
        <v>7</v>
      </c>
      <c r="N546" s="1">
        <v>25</v>
      </c>
      <c r="O546" s="1">
        <v>9</v>
      </c>
      <c r="P546" s="1">
        <v>8</v>
      </c>
      <c r="Q546" s="1" t="s">
        <v>178</v>
      </c>
      <c r="R546" s="1">
        <v>0</v>
      </c>
      <c r="S546" s="1" t="s">
        <v>378</v>
      </c>
      <c r="U546" s="1" t="s">
        <v>3390</v>
      </c>
      <c r="W546" s="1">
        <v>1</v>
      </c>
      <c r="X546" s="1" t="s">
        <v>401</v>
      </c>
      <c r="Z546" s="1" t="s">
        <v>74</v>
      </c>
      <c r="AB546" s="1" t="s">
        <v>357</v>
      </c>
      <c r="AD546" s="1">
        <v>2</v>
      </c>
      <c r="AE546" s="1" t="s">
        <v>249</v>
      </c>
      <c r="AF546" s="1" t="s">
        <v>77</v>
      </c>
      <c r="AL546" s="1" t="s">
        <v>30</v>
      </c>
      <c r="AQ546" s="1" t="s">
        <v>78</v>
      </c>
      <c r="AT546" s="1">
        <v>10</v>
      </c>
      <c r="AU546" s="1">
        <v>6</v>
      </c>
      <c r="AW546" s="1">
        <v>20</v>
      </c>
      <c r="AX546" s="1" t="s">
        <v>1650</v>
      </c>
      <c r="AZ546" s="1" t="s">
        <v>1651</v>
      </c>
      <c r="BA546" s="1">
        <v>7</v>
      </c>
      <c r="BB546" s="1" t="s">
        <v>381</v>
      </c>
      <c r="BC546" s="1" t="s">
        <v>1652</v>
      </c>
      <c r="BD546" s="1" t="s">
        <v>1653</v>
      </c>
      <c r="BE546" s="1">
        <v>0</v>
      </c>
    </row>
    <row r="547" spans="1:57" ht="23" customHeight="1">
      <c r="A547" s="1">
        <v>344</v>
      </c>
      <c r="B547" s="1">
        <v>344</v>
      </c>
      <c r="C547" s="1">
        <v>344</v>
      </c>
      <c r="H547" s="4" t="s">
        <v>4</v>
      </c>
      <c r="J547" s="14">
        <v>33017</v>
      </c>
      <c r="K547" s="14"/>
      <c r="L547" s="14"/>
      <c r="M547" s="1">
        <v>5</v>
      </c>
      <c r="N547" s="1">
        <v>30</v>
      </c>
      <c r="O547" s="1">
        <v>4</v>
      </c>
      <c r="P547" s="1">
        <v>56</v>
      </c>
      <c r="Q547" s="1" t="s">
        <v>324</v>
      </c>
      <c r="R547" s="1">
        <v>1</v>
      </c>
      <c r="W547" s="1">
        <v>1</v>
      </c>
      <c r="X547" s="1" t="s">
        <v>202</v>
      </c>
      <c r="Z547" s="1" t="s">
        <v>102</v>
      </c>
      <c r="AB547" s="1" t="s">
        <v>408</v>
      </c>
      <c r="AD547" s="1">
        <v>4</v>
      </c>
      <c r="AE547" s="1" t="s">
        <v>1654</v>
      </c>
      <c r="AF547" s="1" t="s">
        <v>53</v>
      </c>
      <c r="AL547" s="1" t="s">
        <v>30</v>
      </c>
      <c r="AP547" s="1" t="s">
        <v>1655</v>
      </c>
      <c r="AQ547" s="1" t="s">
        <v>66</v>
      </c>
      <c r="AS547" s="1">
        <v>5</v>
      </c>
      <c r="AU547" s="1">
        <v>4</v>
      </c>
      <c r="AW547" s="1">
        <v>6</v>
      </c>
      <c r="AX547" s="1" t="s">
        <v>1656</v>
      </c>
      <c r="AY547" s="1" t="s">
        <v>68</v>
      </c>
      <c r="BA547" s="1">
        <v>10</v>
      </c>
      <c r="BB547" s="1" t="s">
        <v>1657</v>
      </c>
      <c r="BC547" s="1" t="s">
        <v>1658</v>
      </c>
      <c r="BD547" s="1" t="s">
        <v>1659</v>
      </c>
    </row>
    <row r="548" spans="1:57" ht="23" customHeight="1">
      <c r="A548" s="1">
        <v>347</v>
      </c>
      <c r="B548" s="1">
        <v>347</v>
      </c>
      <c r="C548" s="1">
        <v>347</v>
      </c>
      <c r="D548" s="4" t="s">
        <v>0</v>
      </c>
      <c r="E548" s="4" t="s">
        <v>1</v>
      </c>
      <c r="G548" s="4" t="s">
        <v>3</v>
      </c>
      <c r="H548" s="4" t="s">
        <v>4</v>
      </c>
      <c r="J548" s="14">
        <v>31625</v>
      </c>
      <c r="K548" s="14"/>
      <c r="L548" s="14"/>
      <c r="M548" s="1">
        <v>7</v>
      </c>
      <c r="N548" s="1">
        <v>25</v>
      </c>
      <c r="O548" s="1">
        <v>10</v>
      </c>
      <c r="P548" s="1">
        <v>8</v>
      </c>
      <c r="Q548" s="1" t="s">
        <v>292</v>
      </c>
      <c r="R548" s="1">
        <v>0</v>
      </c>
      <c r="S548" s="1" t="s">
        <v>48</v>
      </c>
      <c r="U548" s="1" t="s">
        <v>3388</v>
      </c>
      <c r="W548" s="1">
        <v>1</v>
      </c>
      <c r="Y548" s="1" t="s">
        <v>1668</v>
      </c>
      <c r="AA548" s="1" t="s">
        <v>248</v>
      </c>
      <c r="AB548" s="1" t="s">
        <v>85</v>
      </c>
      <c r="AD548" s="1">
        <v>4</v>
      </c>
      <c r="AE548" s="1" t="s">
        <v>444</v>
      </c>
      <c r="AF548" s="1" t="s">
        <v>77</v>
      </c>
      <c r="AL548" s="1" t="s">
        <v>30</v>
      </c>
      <c r="AQ548" s="1" t="s">
        <v>66</v>
      </c>
      <c r="AT548" s="1">
        <v>8</v>
      </c>
      <c r="AU548" s="1">
        <v>6</v>
      </c>
      <c r="AW548" s="1">
        <v>8</v>
      </c>
      <c r="AX548" s="1" t="s">
        <v>1669</v>
      </c>
      <c r="AZ548" s="1" t="s">
        <v>1670</v>
      </c>
      <c r="BA548" s="1">
        <v>10</v>
      </c>
      <c r="BB548" s="1" t="s">
        <v>1671</v>
      </c>
    </row>
    <row r="549" spans="1:57" ht="23" customHeight="1">
      <c r="A549" s="1">
        <v>349</v>
      </c>
      <c r="B549" s="1">
        <v>349</v>
      </c>
      <c r="C549" s="1">
        <v>349</v>
      </c>
      <c r="D549" s="4" t="s">
        <v>0</v>
      </c>
      <c r="M549" s="1">
        <v>6</v>
      </c>
      <c r="N549" s="1">
        <v>180</v>
      </c>
      <c r="O549" s="1">
        <v>12</v>
      </c>
      <c r="P549" s="1">
        <v>5</v>
      </c>
      <c r="Q549" s="1" t="s">
        <v>324</v>
      </c>
      <c r="R549" s="1">
        <v>1</v>
      </c>
      <c r="S549" s="1" t="s">
        <v>62</v>
      </c>
      <c r="U549" s="1" t="s">
        <v>3389</v>
      </c>
      <c r="W549" s="1">
        <v>1</v>
      </c>
      <c r="X549" s="1" t="s">
        <v>5</v>
      </c>
      <c r="Z549" s="1" t="s">
        <v>74</v>
      </c>
      <c r="AB549" s="1" t="s">
        <v>85</v>
      </c>
      <c r="AD549" s="1">
        <v>13</v>
      </c>
      <c r="AE549" s="1" t="s">
        <v>1679</v>
      </c>
      <c r="AF549" s="1" t="s">
        <v>77</v>
      </c>
      <c r="AL549" s="1" t="s">
        <v>30</v>
      </c>
      <c r="AQ549" s="1" t="s">
        <v>54</v>
      </c>
      <c r="AS549" s="1">
        <v>5</v>
      </c>
      <c r="AU549" s="1">
        <v>5</v>
      </c>
      <c r="AW549" s="1">
        <v>15</v>
      </c>
      <c r="AX549" s="1" t="s">
        <v>1680</v>
      </c>
      <c r="AZ549" s="1" t="s">
        <v>1681</v>
      </c>
      <c r="BA549" s="1">
        <v>10</v>
      </c>
      <c r="BB549" s="1" t="s">
        <v>1682</v>
      </c>
      <c r="BC549" s="1" t="s">
        <v>1683</v>
      </c>
      <c r="BD549" s="1" t="e">
        <f>- iOS app crashes frequently.
- Mentor assignment is very helpful in advancing the course.</f>
        <v>#NAME?</v>
      </c>
    </row>
    <row r="550" spans="1:57" ht="23" customHeight="1">
      <c r="A550" s="1">
        <v>351</v>
      </c>
      <c r="B550" s="1">
        <v>351</v>
      </c>
      <c r="C550" s="1">
        <v>351</v>
      </c>
      <c r="E550" s="4" t="s">
        <v>1</v>
      </c>
      <c r="F550" s="4" t="s">
        <v>2</v>
      </c>
      <c r="H550" s="4" t="s">
        <v>4</v>
      </c>
      <c r="J550" s="14">
        <v>33740</v>
      </c>
      <c r="K550" s="14"/>
      <c r="L550" s="14"/>
      <c r="M550" s="1">
        <v>6</v>
      </c>
      <c r="N550" s="1">
        <v>2</v>
      </c>
      <c r="O550" s="1">
        <v>12</v>
      </c>
      <c r="P550" s="1">
        <v>2</v>
      </c>
      <c r="Q550" s="1" t="s">
        <v>124</v>
      </c>
      <c r="R550" s="1">
        <v>1</v>
      </c>
      <c r="W550" s="1">
        <v>0</v>
      </c>
      <c r="AF550" s="1" t="s">
        <v>77</v>
      </c>
      <c r="AL550" s="1" t="s">
        <v>30</v>
      </c>
      <c r="AQ550" s="1" t="s">
        <v>54</v>
      </c>
      <c r="AS550" s="1">
        <v>3</v>
      </c>
      <c r="AU550" s="1">
        <v>4</v>
      </c>
      <c r="AW550" s="1">
        <v>5</v>
      </c>
      <c r="AX550" s="1" t="s">
        <v>1692</v>
      </c>
      <c r="AY550" s="1" t="s">
        <v>68</v>
      </c>
      <c r="BA550" s="1">
        <v>10</v>
      </c>
      <c r="BB550" s="1" t="s">
        <v>1693</v>
      </c>
      <c r="BC550" s="1" t="s">
        <v>1694</v>
      </c>
      <c r="BE550" s="1">
        <v>1</v>
      </c>
    </row>
    <row r="551" spans="1:57" ht="23" customHeight="1">
      <c r="A551" s="1">
        <v>352</v>
      </c>
      <c r="B551" s="1">
        <v>352</v>
      </c>
      <c r="C551" s="1">
        <v>352</v>
      </c>
      <c r="D551" s="4" t="s">
        <v>0</v>
      </c>
      <c r="H551" s="4" t="s">
        <v>4</v>
      </c>
      <c r="J551" s="14">
        <v>28642</v>
      </c>
      <c r="K551" s="14"/>
      <c r="L551" s="14"/>
      <c r="M551" s="1">
        <v>7</v>
      </c>
      <c r="N551" s="1">
        <v>100</v>
      </c>
      <c r="O551" s="1">
        <v>7</v>
      </c>
      <c r="P551" s="1">
        <v>12</v>
      </c>
      <c r="Q551" s="1" t="s">
        <v>292</v>
      </c>
      <c r="R551" s="1">
        <v>1</v>
      </c>
      <c r="W551" s="1">
        <v>1</v>
      </c>
      <c r="X551" s="1" t="s">
        <v>83</v>
      </c>
      <c r="Z551" s="1" t="s">
        <v>74</v>
      </c>
      <c r="AB551" s="1" t="s">
        <v>85</v>
      </c>
      <c r="AD551" s="1">
        <v>15</v>
      </c>
      <c r="AE551" s="1" t="s">
        <v>508</v>
      </c>
      <c r="AF551" s="1" t="s">
        <v>77</v>
      </c>
      <c r="AL551" s="1" t="s">
        <v>30</v>
      </c>
      <c r="AQ551" s="1" t="s">
        <v>66</v>
      </c>
      <c r="AT551" s="1">
        <v>10</v>
      </c>
      <c r="AU551" s="1">
        <v>5</v>
      </c>
      <c r="AW551" s="1">
        <v>300</v>
      </c>
      <c r="AX551" s="1" t="s">
        <v>1695</v>
      </c>
      <c r="AY551" s="1" t="s">
        <v>68</v>
      </c>
      <c r="BA551" s="1">
        <v>10</v>
      </c>
      <c r="BB551" s="1" t="s">
        <v>1696</v>
      </c>
      <c r="BC551" s="1" t="s">
        <v>1697</v>
      </c>
      <c r="BD551" s="1" t="s">
        <v>1698</v>
      </c>
    </row>
    <row r="552" spans="1:57" ht="23" customHeight="1">
      <c r="A552" s="1">
        <v>353</v>
      </c>
      <c r="B552" s="1">
        <v>353</v>
      </c>
      <c r="C552" s="1">
        <v>353</v>
      </c>
      <c r="E552" s="4" t="s">
        <v>1</v>
      </c>
      <c r="H552" s="4" t="s">
        <v>4</v>
      </c>
      <c r="J552" s="14">
        <v>30223</v>
      </c>
      <c r="K552" s="14"/>
      <c r="L552" s="14"/>
      <c r="M552" s="1">
        <v>7</v>
      </c>
      <c r="N552" s="1">
        <v>15</v>
      </c>
      <c r="O552" s="1">
        <v>5</v>
      </c>
      <c r="P552" s="1">
        <v>1</v>
      </c>
      <c r="Q552" s="1" t="s">
        <v>178</v>
      </c>
      <c r="R552" s="1">
        <v>1</v>
      </c>
      <c r="W552" s="1">
        <v>1</v>
      </c>
      <c r="X552" s="1" t="s">
        <v>132</v>
      </c>
      <c r="Z552" s="1" t="s">
        <v>50</v>
      </c>
      <c r="AB552" s="1" t="s">
        <v>294</v>
      </c>
      <c r="AD552" s="1">
        <v>8</v>
      </c>
      <c r="AE552" s="1" t="s">
        <v>1699</v>
      </c>
      <c r="AF552" s="1" t="s">
        <v>53</v>
      </c>
      <c r="AL552" s="1" t="s">
        <v>30</v>
      </c>
      <c r="AQ552" s="1" t="s">
        <v>66</v>
      </c>
      <c r="AT552" s="1">
        <v>7</v>
      </c>
      <c r="AV552" s="1">
        <v>7</v>
      </c>
      <c r="AW552" s="1">
        <v>6</v>
      </c>
      <c r="AX552" s="1" t="s">
        <v>1700</v>
      </c>
      <c r="AZ552" s="1" t="s">
        <v>405</v>
      </c>
      <c r="BA552" s="1">
        <v>8</v>
      </c>
      <c r="BB552" s="1" t="s">
        <v>1701</v>
      </c>
      <c r="BC552" s="1" t="s">
        <v>1702</v>
      </c>
      <c r="BE552" s="1">
        <v>1</v>
      </c>
    </row>
    <row r="553" spans="1:57" ht="23" customHeight="1">
      <c r="A553" s="1">
        <v>355</v>
      </c>
      <c r="B553" s="1">
        <v>355</v>
      </c>
      <c r="C553" s="1">
        <v>355</v>
      </c>
      <c r="H553" s="4" t="s">
        <v>4</v>
      </c>
      <c r="J553" s="14">
        <v>33806</v>
      </c>
      <c r="K553" s="14"/>
      <c r="L553" s="14"/>
      <c r="M553" s="1">
        <v>7</v>
      </c>
      <c r="N553" s="1">
        <v>0</v>
      </c>
      <c r="O553" s="1">
        <v>10</v>
      </c>
      <c r="P553" s="1">
        <v>4</v>
      </c>
      <c r="Q553" s="1" t="s">
        <v>112</v>
      </c>
      <c r="R553" s="1">
        <v>1</v>
      </c>
      <c r="S553" s="1" t="s">
        <v>125</v>
      </c>
      <c r="U553" s="1" t="s">
        <v>3391</v>
      </c>
      <c r="W553" s="1">
        <v>0</v>
      </c>
      <c r="AF553" s="1" t="s">
        <v>77</v>
      </c>
      <c r="AL553" s="1" t="s">
        <v>30</v>
      </c>
      <c r="AQ553" s="1" t="s">
        <v>66</v>
      </c>
      <c r="AS553" s="1">
        <v>6</v>
      </c>
      <c r="AU553" s="1">
        <v>4</v>
      </c>
      <c r="AW553" s="1">
        <v>10</v>
      </c>
      <c r="AX553" s="1" t="s">
        <v>1710</v>
      </c>
      <c r="AY553" s="1" t="s">
        <v>366</v>
      </c>
      <c r="BA553" s="1">
        <v>9</v>
      </c>
      <c r="BB553" s="1" t="s">
        <v>1711</v>
      </c>
      <c r="BC553" s="1" t="s">
        <v>1712</v>
      </c>
      <c r="BD553" s="1" t="s">
        <v>1713</v>
      </c>
    </row>
    <row r="554" spans="1:57" ht="23" customHeight="1">
      <c r="A554" s="1">
        <v>357</v>
      </c>
      <c r="B554" s="1">
        <v>357</v>
      </c>
      <c r="C554" s="1">
        <v>357</v>
      </c>
      <c r="D554" s="4" t="s">
        <v>0</v>
      </c>
      <c r="H554" s="4" t="s">
        <v>4</v>
      </c>
      <c r="J554" s="14">
        <v>32063</v>
      </c>
      <c r="K554" s="14"/>
      <c r="L554" s="14"/>
      <c r="M554" s="1">
        <v>7</v>
      </c>
      <c r="N554" s="1">
        <v>0</v>
      </c>
      <c r="O554" s="1">
        <v>12</v>
      </c>
      <c r="P554" s="1">
        <v>2</v>
      </c>
      <c r="Q554" s="1" t="s">
        <v>90</v>
      </c>
      <c r="R554" s="1">
        <v>1</v>
      </c>
      <c r="W554" s="1">
        <v>1</v>
      </c>
      <c r="X554" s="1" t="s">
        <v>202</v>
      </c>
      <c r="Z554" s="1" t="s">
        <v>74</v>
      </c>
      <c r="AB554" s="1" t="s">
        <v>75</v>
      </c>
      <c r="AD554" s="1">
        <v>4</v>
      </c>
      <c r="AE554" s="1" t="s">
        <v>1718</v>
      </c>
      <c r="AF554" s="1" t="s">
        <v>53</v>
      </c>
      <c r="AL554" s="1" t="s">
        <v>30</v>
      </c>
      <c r="AQ554" s="1" t="s">
        <v>66</v>
      </c>
      <c r="AS554" s="1">
        <v>6</v>
      </c>
      <c r="AV554" s="1">
        <v>10</v>
      </c>
      <c r="AW554" s="1">
        <v>10</v>
      </c>
      <c r="AX554" s="1" t="s">
        <v>1719</v>
      </c>
      <c r="AY554" s="1" t="s">
        <v>68</v>
      </c>
      <c r="BA554" s="1">
        <v>10</v>
      </c>
      <c r="BB554" s="1" t="s">
        <v>371</v>
      </c>
      <c r="BC554" s="1" t="s">
        <v>1720</v>
      </c>
    </row>
    <row r="555" spans="1:57" ht="23" customHeight="1">
      <c r="A555" s="1">
        <v>358</v>
      </c>
      <c r="B555" s="1">
        <v>358</v>
      </c>
      <c r="C555" s="1">
        <v>358</v>
      </c>
      <c r="E555" s="4" t="s">
        <v>1</v>
      </c>
      <c r="H555" s="4" t="s">
        <v>4</v>
      </c>
      <c r="J555" s="14">
        <v>28821</v>
      </c>
      <c r="K555" s="14"/>
      <c r="L555" s="14"/>
      <c r="M555" s="1">
        <v>7</v>
      </c>
      <c r="N555" s="1">
        <v>20</v>
      </c>
      <c r="O555" s="1">
        <v>9</v>
      </c>
      <c r="P555" s="1">
        <v>3</v>
      </c>
      <c r="Q555" s="1" t="s">
        <v>178</v>
      </c>
      <c r="R555" s="1">
        <v>1</v>
      </c>
      <c r="W555" s="1">
        <v>1</v>
      </c>
      <c r="X555" s="1" t="s">
        <v>63</v>
      </c>
      <c r="Z555" s="1" t="s">
        <v>50</v>
      </c>
      <c r="AB555" s="1" t="s">
        <v>51</v>
      </c>
      <c r="AD555" s="1">
        <v>8</v>
      </c>
      <c r="AE555" s="1" t="s">
        <v>1721</v>
      </c>
      <c r="AF555" s="1" t="s">
        <v>65</v>
      </c>
      <c r="AK555" s="1" t="s">
        <v>29</v>
      </c>
      <c r="AL555" s="1" t="s">
        <v>30</v>
      </c>
      <c r="AQ555" s="1" t="s">
        <v>78</v>
      </c>
      <c r="AS555" s="1">
        <v>6</v>
      </c>
      <c r="AU555" s="1">
        <v>6</v>
      </c>
      <c r="AW555" s="1">
        <v>36</v>
      </c>
      <c r="AX555" s="1" t="s">
        <v>1722</v>
      </c>
      <c r="AY555" s="1" t="s">
        <v>68</v>
      </c>
      <c r="BA555" s="1">
        <v>8</v>
      </c>
      <c r="BB555" s="1" t="s">
        <v>1723</v>
      </c>
      <c r="BC555" s="1" t="s">
        <v>1724</v>
      </c>
      <c r="BD555" s="1" t="s">
        <v>1725</v>
      </c>
      <c r="BE555" s="1">
        <v>1</v>
      </c>
    </row>
    <row r="556" spans="1:57" ht="23" customHeight="1">
      <c r="A556" s="1">
        <v>359</v>
      </c>
      <c r="B556" s="1">
        <v>359</v>
      </c>
      <c r="C556" s="1">
        <v>359</v>
      </c>
      <c r="D556" s="4" t="s">
        <v>0</v>
      </c>
      <c r="G556" s="4" t="s">
        <v>3</v>
      </c>
      <c r="J556" s="14">
        <v>31621</v>
      </c>
      <c r="K556" s="14"/>
      <c r="L556" s="14"/>
      <c r="M556" s="1">
        <v>7</v>
      </c>
      <c r="N556" s="1">
        <v>13</v>
      </c>
      <c r="O556" s="1">
        <v>7</v>
      </c>
      <c r="P556" s="1">
        <v>5</v>
      </c>
      <c r="Q556" s="1" t="s">
        <v>95</v>
      </c>
      <c r="R556" s="1">
        <v>1</v>
      </c>
      <c r="S556" s="1" t="s">
        <v>62</v>
      </c>
      <c r="U556" s="1" t="s">
        <v>3390</v>
      </c>
      <c r="W556" s="1">
        <v>1</v>
      </c>
      <c r="X556" s="1" t="s">
        <v>5</v>
      </c>
      <c r="Z556" s="1" t="s">
        <v>50</v>
      </c>
      <c r="AB556" s="1" t="s">
        <v>1284</v>
      </c>
      <c r="AD556" s="1">
        <v>3</v>
      </c>
      <c r="AE556" s="1" t="s">
        <v>1726</v>
      </c>
      <c r="AF556" s="1" t="s">
        <v>53</v>
      </c>
      <c r="AL556" s="1" t="s">
        <v>30</v>
      </c>
      <c r="AQ556" s="1" t="s">
        <v>151</v>
      </c>
      <c r="AS556" s="1">
        <v>5</v>
      </c>
      <c r="AU556" s="1">
        <v>6</v>
      </c>
      <c r="AW556" s="1">
        <v>3</v>
      </c>
      <c r="AX556" s="1" t="s">
        <v>3403</v>
      </c>
      <c r="AY556" s="1" t="s">
        <v>68</v>
      </c>
      <c r="BA556" s="1">
        <v>10</v>
      </c>
      <c r="BB556" s="1" t="s">
        <v>1727</v>
      </c>
      <c r="BC556" s="1" t="e">
        <f>-Data science for Medicine.
- System engineering.
- Supply chain management</f>
        <v>#NAME?</v>
      </c>
      <c r="BD556" s="2" t="s">
        <v>1728</v>
      </c>
    </row>
    <row r="557" spans="1:57" ht="23" customHeight="1">
      <c r="A557" s="1">
        <v>361</v>
      </c>
      <c r="B557" s="1">
        <v>361</v>
      </c>
      <c r="C557" s="1">
        <v>361</v>
      </c>
      <c r="E557" s="4" t="s">
        <v>1</v>
      </c>
      <c r="J557" s="14">
        <v>28132</v>
      </c>
      <c r="K557" s="14"/>
      <c r="L557" s="14"/>
      <c r="M557" s="1">
        <v>8</v>
      </c>
      <c r="N557" s="1">
        <v>45</v>
      </c>
      <c r="O557" s="1">
        <v>13</v>
      </c>
      <c r="P557" s="1">
        <v>20</v>
      </c>
      <c r="Q557" s="1" t="s">
        <v>71</v>
      </c>
      <c r="R557" s="1">
        <v>0</v>
      </c>
      <c r="S557" s="1" t="s">
        <v>62</v>
      </c>
      <c r="U557" s="1" t="s">
        <v>3388</v>
      </c>
      <c r="W557" s="1">
        <v>1</v>
      </c>
      <c r="X557" s="1" t="s">
        <v>83</v>
      </c>
      <c r="Z557" s="1" t="s">
        <v>50</v>
      </c>
      <c r="AB557" s="1" t="s">
        <v>345</v>
      </c>
      <c r="AD557" s="1">
        <v>15</v>
      </c>
      <c r="AE557" s="1" t="s">
        <v>1733</v>
      </c>
      <c r="AF557" s="1" t="s">
        <v>77</v>
      </c>
      <c r="AK557" s="1" t="s">
        <v>29</v>
      </c>
      <c r="AL557" s="1" t="s">
        <v>30</v>
      </c>
      <c r="AQ557" s="1" t="s">
        <v>54</v>
      </c>
      <c r="AS557" s="1">
        <v>3</v>
      </c>
      <c r="AU557" s="1">
        <v>5</v>
      </c>
      <c r="AW557" s="1">
        <v>15</v>
      </c>
      <c r="AX557" s="1" t="s">
        <v>1734</v>
      </c>
      <c r="AY557" s="1" t="s">
        <v>68</v>
      </c>
      <c r="BA557" s="1">
        <v>9</v>
      </c>
      <c r="BB557" s="1" t="s">
        <v>1735</v>
      </c>
    </row>
    <row r="558" spans="1:57" ht="23" customHeight="1">
      <c r="A558" s="1">
        <v>363</v>
      </c>
      <c r="B558" s="1">
        <v>363</v>
      </c>
      <c r="C558" s="1">
        <v>363</v>
      </c>
      <c r="D558" s="4" t="s">
        <v>0</v>
      </c>
      <c r="J558" s="14">
        <v>33485</v>
      </c>
      <c r="K558" s="14"/>
      <c r="L558" s="14"/>
      <c r="M558" s="1">
        <v>8</v>
      </c>
      <c r="N558" s="1">
        <v>30</v>
      </c>
      <c r="O558" s="1">
        <v>10</v>
      </c>
      <c r="P558" s="1">
        <v>1</v>
      </c>
      <c r="Q558" s="1" t="s">
        <v>112</v>
      </c>
      <c r="R558" s="1">
        <v>0</v>
      </c>
      <c r="S558" s="1" t="s">
        <v>62</v>
      </c>
      <c r="U558" s="1" t="s">
        <v>3390</v>
      </c>
      <c r="W558" s="1">
        <v>1</v>
      </c>
      <c r="X558" s="1" t="s">
        <v>5</v>
      </c>
      <c r="Z558" s="1" t="s">
        <v>74</v>
      </c>
      <c r="AB558" s="1" t="s">
        <v>561</v>
      </c>
      <c r="AD558" s="1">
        <v>3</v>
      </c>
      <c r="AE558" s="1" t="s">
        <v>1741</v>
      </c>
      <c r="AF558" s="1" t="s">
        <v>77</v>
      </c>
      <c r="AL558" s="1" t="s">
        <v>30</v>
      </c>
      <c r="AQ558" s="1" t="s">
        <v>66</v>
      </c>
      <c r="AS558" s="1">
        <v>4</v>
      </c>
      <c r="AU558" s="1">
        <v>3</v>
      </c>
      <c r="AW558" s="1">
        <v>6</v>
      </c>
      <c r="AX558" s="1" t="s">
        <v>1742</v>
      </c>
      <c r="AY558" s="1" t="s">
        <v>68</v>
      </c>
      <c r="BA558" s="1">
        <v>9</v>
      </c>
      <c r="BB558" s="1" t="s">
        <v>1743</v>
      </c>
      <c r="BC558" s="1" t="s">
        <v>1744</v>
      </c>
      <c r="BD558" s="1" t="s">
        <v>1745</v>
      </c>
    </row>
    <row r="559" spans="1:57" ht="23" customHeight="1">
      <c r="A559" s="1">
        <v>365</v>
      </c>
      <c r="B559" s="1">
        <v>365</v>
      </c>
      <c r="C559" s="1">
        <v>365</v>
      </c>
      <c r="D559" s="4" t="s">
        <v>0</v>
      </c>
      <c r="F559" s="4" t="s">
        <v>2</v>
      </c>
      <c r="H559" s="4" t="s">
        <v>4</v>
      </c>
      <c r="J559" s="14">
        <v>33565</v>
      </c>
      <c r="K559" s="14"/>
      <c r="L559" s="14"/>
      <c r="M559" s="1">
        <v>7</v>
      </c>
      <c r="N559" s="1">
        <v>0</v>
      </c>
      <c r="O559" s="1">
        <v>12</v>
      </c>
      <c r="P559" s="1">
        <v>3</v>
      </c>
      <c r="Q559" s="1" t="s">
        <v>47</v>
      </c>
      <c r="R559" s="1">
        <v>1</v>
      </c>
      <c r="W559" s="1">
        <v>1</v>
      </c>
      <c r="X559" s="1" t="s">
        <v>202</v>
      </c>
      <c r="Z559" s="1" t="s">
        <v>102</v>
      </c>
      <c r="AB559" s="1" t="s">
        <v>85</v>
      </c>
      <c r="AD559" s="1">
        <v>2</v>
      </c>
      <c r="AE559" s="1" t="s">
        <v>1751</v>
      </c>
      <c r="AF559" s="1" t="s">
        <v>53</v>
      </c>
      <c r="AL559" s="1" t="s">
        <v>30</v>
      </c>
      <c r="AQ559" s="1" t="s">
        <v>54</v>
      </c>
      <c r="AS559" s="1">
        <v>3</v>
      </c>
      <c r="AU559" s="1">
        <v>6</v>
      </c>
      <c r="AW559" s="1">
        <v>200</v>
      </c>
      <c r="AX559" s="1" t="s">
        <v>1752</v>
      </c>
      <c r="AZ559" s="1" t="s">
        <v>1753</v>
      </c>
      <c r="BA559" s="1">
        <v>8</v>
      </c>
      <c r="BB559" s="1" t="s">
        <v>1754</v>
      </c>
      <c r="BD559" s="1" t="s">
        <v>1755</v>
      </c>
    </row>
    <row r="560" spans="1:57" ht="23" customHeight="1">
      <c r="A560" s="1">
        <v>367</v>
      </c>
      <c r="B560" s="1">
        <v>367</v>
      </c>
      <c r="C560" s="1">
        <v>367</v>
      </c>
      <c r="D560" s="4" t="s">
        <v>0</v>
      </c>
      <c r="H560" s="4" t="s">
        <v>4</v>
      </c>
      <c r="M560" s="1">
        <v>6</v>
      </c>
      <c r="N560" s="1">
        <v>0</v>
      </c>
      <c r="O560" s="1">
        <v>10</v>
      </c>
      <c r="P560" s="1">
        <v>10</v>
      </c>
      <c r="Q560" s="1" t="s">
        <v>82</v>
      </c>
      <c r="R560" s="1">
        <v>0</v>
      </c>
      <c r="S560" s="1" t="s">
        <v>62</v>
      </c>
      <c r="U560" s="1" t="s">
        <v>3390</v>
      </c>
      <c r="W560" s="1">
        <v>1</v>
      </c>
      <c r="X560" s="1" t="s">
        <v>202</v>
      </c>
      <c r="Z560" s="1" t="s">
        <v>84</v>
      </c>
      <c r="AB560" s="1" t="s">
        <v>85</v>
      </c>
      <c r="AD560" s="1">
        <v>30</v>
      </c>
      <c r="AF560" s="1" t="s">
        <v>53</v>
      </c>
      <c r="AO560" s="1" t="s">
        <v>33</v>
      </c>
      <c r="AY560" s="1" t="s">
        <v>58</v>
      </c>
      <c r="BA560" s="1">
        <v>9</v>
      </c>
      <c r="BB560" s="1" t="s">
        <v>1761</v>
      </c>
      <c r="BC560" s="1" t="s">
        <v>1762</v>
      </c>
      <c r="BD560" s="1" t="s">
        <v>307</v>
      </c>
      <c r="BE560" s="1">
        <v>0</v>
      </c>
    </row>
    <row r="561" spans="1:57" ht="23" customHeight="1">
      <c r="A561" s="1">
        <v>370</v>
      </c>
      <c r="B561" s="1">
        <v>370</v>
      </c>
      <c r="C561" s="1">
        <v>370</v>
      </c>
      <c r="D561" s="4" t="s">
        <v>0</v>
      </c>
      <c r="J561" s="14">
        <v>32330</v>
      </c>
      <c r="K561" s="14"/>
      <c r="L561" s="14"/>
      <c r="M561" s="1">
        <v>7</v>
      </c>
      <c r="N561" s="1">
        <v>30</v>
      </c>
      <c r="O561" s="1">
        <v>4</v>
      </c>
      <c r="P561" s="1">
        <v>10</v>
      </c>
      <c r="Q561" s="1" t="s">
        <v>214</v>
      </c>
      <c r="R561" s="1">
        <v>1</v>
      </c>
      <c r="W561" s="1">
        <v>1</v>
      </c>
      <c r="X561" s="1" t="s">
        <v>132</v>
      </c>
      <c r="Z561" s="1" t="s">
        <v>74</v>
      </c>
      <c r="AB561" s="1" t="s">
        <v>145</v>
      </c>
      <c r="AD561" s="1">
        <v>1</v>
      </c>
      <c r="AE561" s="1" t="s">
        <v>1774</v>
      </c>
      <c r="AF561" s="1" t="s">
        <v>77</v>
      </c>
      <c r="AL561" s="1" t="s">
        <v>30</v>
      </c>
      <c r="AQ561" s="1" t="s">
        <v>54</v>
      </c>
      <c r="AS561" s="1">
        <v>6</v>
      </c>
      <c r="AU561" s="1">
        <v>5</v>
      </c>
      <c r="AW561" s="1">
        <v>8</v>
      </c>
      <c r="AX561" s="1" t="s">
        <v>1775</v>
      </c>
      <c r="AY561" s="1" t="s">
        <v>58</v>
      </c>
      <c r="BA561" s="1">
        <v>10</v>
      </c>
      <c r="BB561" s="1" t="s">
        <v>1776</v>
      </c>
      <c r="BC561" s="1" t="s">
        <v>32</v>
      </c>
      <c r="BD561" s="1" t="s">
        <v>1653</v>
      </c>
      <c r="BE561" s="1">
        <v>0</v>
      </c>
    </row>
    <row r="562" spans="1:57" ht="23" customHeight="1">
      <c r="A562" s="1">
        <v>372</v>
      </c>
      <c r="B562" s="1">
        <v>372</v>
      </c>
      <c r="C562" s="1">
        <v>372</v>
      </c>
      <c r="D562" s="4" t="s">
        <v>0</v>
      </c>
      <c r="G562" s="4" t="s">
        <v>3</v>
      </c>
      <c r="H562" s="4" t="s">
        <v>4</v>
      </c>
      <c r="J562" s="14">
        <v>32050</v>
      </c>
      <c r="K562" s="14"/>
      <c r="L562" s="14"/>
      <c r="M562" s="1">
        <v>6</v>
      </c>
      <c r="N562" s="1">
        <v>60</v>
      </c>
      <c r="O562" s="1">
        <v>12</v>
      </c>
      <c r="P562" s="1">
        <v>5</v>
      </c>
      <c r="Q562" s="1" t="s">
        <v>324</v>
      </c>
      <c r="R562" s="1">
        <v>0</v>
      </c>
      <c r="S562" s="1" t="s">
        <v>48</v>
      </c>
      <c r="U562" s="1" t="s">
        <v>3390</v>
      </c>
      <c r="W562" s="1">
        <v>1</v>
      </c>
      <c r="X562" s="1" t="s">
        <v>202</v>
      </c>
      <c r="AA562" s="1" t="s">
        <v>717</v>
      </c>
      <c r="AB562" s="1" t="s">
        <v>85</v>
      </c>
      <c r="AD562" s="1">
        <v>1</v>
      </c>
      <c r="AE562" s="1" t="s">
        <v>1782</v>
      </c>
      <c r="AF562" s="1" t="s">
        <v>53</v>
      </c>
      <c r="AL562" s="1" t="s">
        <v>30</v>
      </c>
      <c r="AQ562" s="1" t="s">
        <v>54</v>
      </c>
      <c r="AS562" s="1">
        <v>3</v>
      </c>
      <c r="AU562" s="1">
        <v>4</v>
      </c>
      <c r="AW562" s="1">
        <v>3</v>
      </c>
      <c r="AX562" s="1" t="s">
        <v>1783</v>
      </c>
      <c r="AY562" s="1" t="s">
        <v>68</v>
      </c>
      <c r="BA562" s="1">
        <v>8</v>
      </c>
      <c r="BB562" s="1" t="s">
        <v>1784</v>
      </c>
      <c r="BC562" s="1" t="s">
        <v>1785</v>
      </c>
      <c r="BD562" s="1" t="s">
        <v>1786</v>
      </c>
      <c r="BE562" s="1">
        <v>1</v>
      </c>
    </row>
    <row r="563" spans="1:57" ht="23" customHeight="1">
      <c r="A563" s="1">
        <v>374</v>
      </c>
      <c r="B563" s="1">
        <v>374</v>
      </c>
      <c r="C563" s="1">
        <v>374</v>
      </c>
      <c r="E563" s="4" t="s">
        <v>1</v>
      </c>
      <c r="J563" s="14">
        <v>27461</v>
      </c>
      <c r="K563" s="14"/>
      <c r="L563" s="14"/>
      <c r="M563" s="1">
        <v>8</v>
      </c>
      <c r="N563" s="1">
        <v>30</v>
      </c>
      <c r="O563" s="1">
        <v>6</v>
      </c>
      <c r="P563" s="1">
        <v>25</v>
      </c>
      <c r="Q563" s="1" t="s">
        <v>324</v>
      </c>
      <c r="R563" s="1">
        <v>1</v>
      </c>
      <c r="W563" s="1">
        <v>1</v>
      </c>
      <c r="X563" s="1" t="s">
        <v>202</v>
      </c>
      <c r="Z563" s="1" t="s">
        <v>74</v>
      </c>
      <c r="AB563" s="1" t="s">
        <v>103</v>
      </c>
      <c r="AD563" s="1">
        <v>9</v>
      </c>
      <c r="AE563" s="1" t="s">
        <v>1790</v>
      </c>
      <c r="AF563" s="1" t="s">
        <v>53</v>
      </c>
      <c r="AL563" s="1" t="s">
        <v>30</v>
      </c>
      <c r="AQ563" s="1" t="s">
        <v>66</v>
      </c>
      <c r="AS563" s="1">
        <v>4</v>
      </c>
      <c r="AU563" s="1">
        <v>5</v>
      </c>
      <c r="AW563" s="1">
        <v>20</v>
      </c>
      <c r="AX563" s="1" t="s">
        <v>1791</v>
      </c>
      <c r="AY563" s="1" t="s">
        <v>68</v>
      </c>
      <c r="BA563" s="1">
        <v>8</v>
      </c>
      <c r="BB563" s="1" t="s">
        <v>1792</v>
      </c>
      <c r="BC563" s="1" t="s">
        <v>1793</v>
      </c>
      <c r="BD563" s="1" t="s">
        <v>1794</v>
      </c>
      <c r="BE563" s="1">
        <v>1</v>
      </c>
    </row>
    <row r="564" spans="1:57" ht="23" customHeight="1">
      <c r="A564" s="1">
        <v>375</v>
      </c>
      <c r="B564" s="1">
        <v>375</v>
      </c>
      <c r="C564" s="1">
        <v>375</v>
      </c>
      <c r="H564" s="4" t="s">
        <v>4</v>
      </c>
      <c r="J564" s="14">
        <v>29053</v>
      </c>
      <c r="K564" s="14"/>
      <c r="L564" s="14"/>
      <c r="M564" s="1">
        <v>7</v>
      </c>
      <c r="N564" s="1">
        <v>2</v>
      </c>
      <c r="O564" s="1">
        <v>9</v>
      </c>
      <c r="P564" s="1">
        <v>3</v>
      </c>
      <c r="Q564" s="1" t="s">
        <v>82</v>
      </c>
      <c r="R564" s="1">
        <v>1</v>
      </c>
      <c r="S564" s="1" t="s">
        <v>62</v>
      </c>
      <c r="V564" s="1" t="s">
        <v>1795</v>
      </c>
      <c r="W564" s="1">
        <v>1</v>
      </c>
      <c r="X564" s="1" t="s">
        <v>132</v>
      </c>
      <c r="Z564" s="1" t="s">
        <v>74</v>
      </c>
      <c r="AB564" s="1" t="s">
        <v>261</v>
      </c>
      <c r="AD564" s="1">
        <v>10</v>
      </c>
      <c r="AE564" s="1" t="s">
        <v>1796</v>
      </c>
      <c r="AF564" s="1" t="s">
        <v>77</v>
      </c>
      <c r="AL564" s="1" t="s">
        <v>30</v>
      </c>
      <c r="AQ564" s="1" t="s">
        <v>54</v>
      </c>
      <c r="AS564" s="1">
        <v>3</v>
      </c>
      <c r="AU564" s="1">
        <v>3</v>
      </c>
      <c r="AW564" s="1">
        <v>24</v>
      </c>
      <c r="AX564" s="1" t="s">
        <v>1797</v>
      </c>
      <c r="AZ564" s="1" t="s">
        <v>1798</v>
      </c>
      <c r="BA564" s="1">
        <v>7</v>
      </c>
      <c r="BB564" s="1" t="s">
        <v>1799</v>
      </c>
      <c r="BC564" s="1" t="s">
        <v>1800</v>
      </c>
      <c r="BD564" s="1" t="s">
        <v>1801</v>
      </c>
    </row>
    <row r="565" spans="1:57" ht="23" customHeight="1">
      <c r="A565" s="1">
        <v>376</v>
      </c>
      <c r="B565" s="1">
        <v>376</v>
      </c>
      <c r="C565" s="1">
        <v>376</v>
      </c>
      <c r="G565" s="4" t="s">
        <v>3</v>
      </c>
      <c r="J565" s="14">
        <v>31079</v>
      </c>
      <c r="K565" s="14"/>
      <c r="L565" s="14"/>
      <c r="M565" s="1">
        <v>7</v>
      </c>
      <c r="N565" s="1">
        <v>100</v>
      </c>
      <c r="O565" s="1">
        <v>9</v>
      </c>
      <c r="P565" s="1">
        <v>15</v>
      </c>
      <c r="Q565" s="1" t="s">
        <v>124</v>
      </c>
      <c r="R565" s="1">
        <v>1</v>
      </c>
      <c r="W565" s="1">
        <v>0</v>
      </c>
      <c r="AF565" s="1" t="s">
        <v>53</v>
      </c>
      <c r="AL565" s="1" t="s">
        <v>30</v>
      </c>
      <c r="AQ565" s="1" t="s">
        <v>542</v>
      </c>
      <c r="AS565" s="1">
        <v>3</v>
      </c>
      <c r="AU565" s="1">
        <v>5</v>
      </c>
      <c r="AW565" s="1">
        <v>4</v>
      </c>
      <c r="AX565" s="1" t="s">
        <v>1802</v>
      </c>
      <c r="AY565" s="1" t="s">
        <v>68</v>
      </c>
      <c r="BA565" s="1">
        <v>9</v>
      </c>
      <c r="BB565" s="1" t="s">
        <v>1803</v>
      </c>
      <c r="BC565" s="1" t="s">
        <v>1804</v>
      </c>
      <c r="BD565" s="1" t="s">
        <v>1805</v>
      </c>
      <c r="BE565" s="1">
        <v>1</v>
      </c>
    </row>
    <row r="566" spans="1:57" ht="23" customHeight="1">
      <c r="A566" s="1">
        <v>377</v>
      </c>
      <c r="B566" s="1">
        <v>377</v>
      </c>
      <c r="C566" s="1">
        <v>377</v>
      </c>
      <c r="G566" s="4" t="s">
        <v>3</v>
      </c>
      <c r="J566" s="14">
        <v>31048</v>
      </c>
      <c r="K566" s="14"/>
      <c r="L566" s="14"/>
      <c r="M566" s="1">
        <v>7</v>
      </c>
      <c r="N566" s="1">
        <v>90</v>
      </c>
      <c r="O566" s="1">
        <v>14</v>
      </c>
      <c r="P566" s="1">
        <v>12</v>
      </c>
      <c r="Q566" s="1" t="s">
        <v>82</v>
      </c>
      <c r="R566" s="1">
        <v>1</v>
      </c>
      <c r="W566" s="1">
        <v>1</v>
      </c>
      <c r="X566" s="1" t="s">
        <v>202</v>
      </c>
      <c r="AA566" s="1" t="s">
        <v>1806</v>
      </c>
      <c r="AB566" s="1" t="s">
        <v>85</v>
      </c>
      <c r="AD566" s="1">
        <v>11</v>
      </c>
      <c r="AE566" s="1" t="s">
        <v>1807</v>
      </c>
      <c r="AF566" s="1" t="s">
        <v>77</v>
      </c>
      <c r="AL566" s="1" t="s">
        <v>30</v>
      </c>
      <c r="AQ566" s="1" t="s">
        <v>78</v>
      </c>
      <c r="AS566" s="1">
        <v>6</v>
      </c>
      <c r="AU566" s="1">
        <v>4</v>
      </c>
      <c r="AW566" s="1">
        <v>24</v>
      </c>
      <c r="AX566" s="1" t="s">
        <v>1808</v>
      </c>
      <c r="AY566" s="1" t="s">
        <v>68</v>
      </c>
      <c r="BA566" s="1">
        <v>8</v>
      </c>
      <c r="BB566" s="1" t="s">
        <v>164</v>
      </c>
      <c r="BC566" s="1" t="s">
        <v>164</v>
      </c>
      <c r="BD566" s="1" t="s">
        <v>164</v>
      </c>
      <c r="BE566" s="1">
        <v>0</v>
      </c>
    </row>
    <row r="567" spans="1:57" ht="23" customHeight="1">
      <c r="A567" s="1">
        <v>379</v>
      </c>
      <c r="B567" s="1">
        <v>379</v>
      </c>
      <c r="C567" s="1">
        <v>379</v>
      </c>
      <c r="D567" s="4" t="s">
        <v>0</v>
      </c>
      <c r="J567" s="14">
        <v>29068</v>
      </c>
      <c r="K567" s="14"/>
      <c r="L567" s="14"/>
      <c r="M567" s="1">
        <v>8</v>
      </c>
      <c r="N567" s="1">
        <v>90</v>
      </c>
      <c r="O567" s="1">
        <v>12</v>
      </c>
      <c r="P567" s="1">
        <v>15</v>
      </c>
      <c r="Q567" s="1" t="s">
        <v>61</v>
      </c>
      <c r="R567" s="1">
        <v>0</v>
      </c>
      <c r="S567" s="1" t="s">
        <v>378</v>
      </c>
      <c r="V567" s="1" t="s">
        <v>1814</v>
      </c>
      <c r="W567" s="1">
        <v>1</v>
      </c>
      <c r="X567" s="1" t="s">
        <v>49</v>
      </c>
      <c r="Z567" s="1" t="s">
        <v>50</v>
      </c>
      <c r="AB567" s="1" t="s">
        <v>261</v>
      </c>
      <c r="AD567" s="1">
        <v>1</v>
      </c>
      <c r="AE567" s="1" t="s">
        <v>1815</v>
      </c>
      <c r="AF567" s="1" t="s">
        <v>77</v>
      </c>
      <c r="AK567" s="1" t="s">
        <v>29</v>
      </c>
      <c r="AQ567" s="1" t="s">
        <v>66</v>
      </c>
      <c r="AT567" s="1">
        <v>10</v>
      </c>
      <c r="AU567" s="1">
        <v>5</v>
      </c>
      <c r="AW567" s="1">
        <v>16</v>
      </c>
      <c r="AX567" s="1" t="s">
        <v>1816</v>
      </c>
      <c r="AZ567" s="1" t="s">
        <v>1817</v>
      </c>
      <c r="BA567" s="1">
        <v>10</v>
      </c>
      <c r="BB567" s="1" t="s">
        <v>1818</v>
      </c>
      <c r="BC567" s="1" t="s">
        <v>1819</v>
      </c>
      <c r="BD567" s="1" t="s">
        <v>1820</v>
      </c>
      <c r="BE567" s="1">
        <v>0</v>
      </c>
    </row>
    <row r="568" spans="1:57" ht="23" customHeight="1">
      <c r="A568" s="1">
        <v>382</v>
      </c>
      <c r="B568" s="1">
        <v>382</v>
      </c>
      <c r="C568" s="1">
        <v>382</v>
      </c>
      <c r="D568" s="4" t="s">
        <v>0</v>
      </c>
      <c r="J568" s="14">
        <v>33730</v>
      </c>
      <c r="K568" s="14"/>
      <c r="L568" s="14"/>
      <c r="M568" s="1">
        <v>7</v>
      </c>
      <c r="N568" s="1">
        <v>2</v>
      </c>
      <c r="O568" s="1">
        <v>7</v>
      </c>
      <c r="P568" s="1">
        <v>2</v>
      </c>
      <c r="Q568" s="1" t="s">
        <v>71</v>
      </c>
      <c r="R568" s="1">
        <v>0</v>
      </c>
      <c r="S568" s="1" t="s">
        <v>125</v>
      </c>
      <c r="V568" s="1" t="s">
        <v>1830</v>
      </c>
      <c r="W568" s="1">
        <v>1</v>
      </c>
      <c r="X568" s="1" t="s">
        <v>202</v>
      </c>
      <c r="Z568" s="1" t="s">
        <v>74</v>
      </c>
      <c r="AB568" s="1" t="s">
        <v>103</v>
      </c>
      <c r="AD568" s="1">
        <v>2</v>
      </c>
      <c r="AE568" s="1" t="s">
        <v>1831</v>
      </c>
      <c r="AF568" s="1" t="s">
        <v>53</v>
      </c>
      <c r="AL568" s="1" t="s">
        <v>30</v>
      </c>
      <c r="AQ568" s="1" t="s">
        <v>54</v>
      </c>
      <c r="AS568" s="1">
        <v>4</v>
      </c>
      <c r="AU568" s="1">
        <v>3</v>
      </c>
      <c r="AW568" s="1">
        <v>5</v>
      </c>
      <c r="AX568" s="1" t="s">
        <v>1832</v>
      </c>
      <c r="AY568" s="1" t="s">
        <v>334</v>
      </c>
      <c r="BA568" s="1">
        <v>8</v>
      </c>
      <c r="BB568" s="1" t="s">
        <v>1833</v>
      </c>
      <c r="BC568" s="1" t="s">
        <v>1834</v>
      </c>
    </row>
    <row r="569" spans="1:57" ht="23" customHeight="1">
      <c r="A569" s="1">
        <v>383</v>
      </c>
      <c r="B569" s="1">
        <v>383</v>
      </c>
      <c r="C569" s="1">
        <v>383</v>
      </c>
      <c r="D569" s="4" t="s">
        <v>0</v>
      </c>
      <c r="H569" s="4" t="s">
        <v>4</v>
      </c>
      <c r="J569" s="14">
        <v>31660</v>
      </c>
      <c r="K569" s="14"/>
      <c r="L569" s="14"/>
      <c r="M569" s="1">
        <v>6</v>
      </c>
      <c r="N569" s="1">
        <v>80</v>
      </c>
      <c r="O569" s="1">
        <v>10</v>
      </c>
      <c r="P569" s="1">
        <v>3</v>
      </c>
      <c r="Q569" s="1" t="s">
        <v>124</v>
      </c>
      <c r="R569" s="1">
        <v>1</v>
      </c>
      <c r="S569" s="1" t="s">
        <v>72</v>
      </c>
      <c r="U569" s="1" t="s">
        <v>3388</v>
      </c>
      <c r="W569" s="1">
        <v>1</v>
      </c>
      <c r="X569" s="1" t="s">
        <v>126</v>
      </c>
      <c r="Z569" s="1" t="s">
        <v>102</v>
      </c>
      <c r="AB569" s="1" t="s">
        <v>85</v>
      </c>
      <c r="AD569" s="1">
        <v>10</v>
      </c>
      <c r="AE569" s="1" t="s">
        <v>1835</v>
      </c>
      <c r="AF569" s="1" t="s">
        <v>53</v>
      </c>
      <c r="AL569" s="1" t="s">
        <v>30</v>
      </c>
      <c r="AQ569" s="1" t="s">
        <v>54</v>
      </c>
      <c r="AT569" s="1">
        <v>18</v>
      </c>
      <c r="AU569" s="1">
        <v>4</v>
      </c>
      <c r="AW569" s="1">
        <v>20</v>
      </c>
      <c r="AX569" s="1" t="s">
        <v>1836</v>
      </c>
      <c r="AY569" s="1" t="s">
        <v>68</v>
      </c>
      <c r="BA569" s="1">
        <v>10</v>
      </c>
      <c r="BB569" s="1" t="s">
        <v>69</v>
      </c>
      <c r="BC569" s="1" t="s">
        <v>1837</v>
      </c>
      <c r="BD569" s="1" t="s">
        <v>1838</v>
      </c>
    </row>
    <row r="570" spans="1:57" ht="23" customHeight="1">
      <c r="A570" s="1">
        <v>384</v>
      </c>
      <c r="B570" s="1">
        <v>384</v>
      </c>
      <c r="C570" s="1">
        <v>384</v>
      </c>
      <c r="D570" s="4" t="s">
        <v>0</v>
      </c>
      <c r="H570" s="4" t="s">
        <v>4</v>
      </c>
      <c r="J570" s="14">
        <v>33340</v>
      </c>
      <c r="K570" s="14"/>
      <c r="L570" s="14"/>
      <c r="M570" s="1">
        <v>7</v>
      </c>
      <c r="N570" s="1">
        <v>0</v>
      </c>
      <c r="O570" s="1">
        <v>8</v>
      </c>
      <c r="P570" s="1">
        <v>12</v>
      </c>
      <c r="Q570" s="1" t="s">
        <v>90</v>
      </c>
      <c r="R570" s="1">
        <v>0</v>
      </c>
      <c r="S570" s="1" t="s">
        <v>48</v>
      </c>
      <c r="U570" s="1" t="s">
        <v>3389</v>
      </c>
      <c r="W570" s="1">
        <v>1</v>
      </c>
      <c r="X570" s="1" t="s">
        <v>202</v>
      </c>
      <c r="Z570" s="1" t="s">
        <v>84</v>
      </c>
      <c r="AB570" s="1" t="s">
        <v>145</v>
      </c>
      <c r="AD570" s="1">
        <v>8</v>
      </c>
      <c r="AE570" s="1" t="s">
        <v>1839</v>
      </c>
      <c r="AF570" s="1" t="s">
        <v>53</v>
      </c>
      <c r="AL570" s="1" t="s">
        <v>30</v>
      </c>
      <c r="AP570" s="1" t="s">
        <v>1626</v>
      </c>
      <c r="AQ570" s="1" t="s">
        <v>78</v>
      </c>
      <c r="AS570" s="1">
        <v>1</v>
      </c>
      <c r="AU570" s="1">
        <v>1</v>
      </c>
      <c r="AW570" s="1">
        <v>1</v>
      </c>
      <c r="AX570" s="1" t="s">
        <v>1840</v>
      </c>
      <c r="AY570" s="1" t="s">
        <v>68</v>
      </c>
      <c r="BA570" s="1">
        <v>6</v>
      </c>
      <c r="BB570" s="1" t="s">
        <v>1841</v>
      </c>
      <c r="BE570" s="1">
        <v>0</v>
      </c>
    </row>
    <row r="571" spans="1:57" ht="23" customHeight="1">
      <c r="A571" s="1">
        <v>385</v>
      </c>
      <c r="B571" s="1">
        <v>385</v>
      </c>
      <c r="C571" s="1">
        <v>385</v>
      </c>
      <c r="E571" s="4" t="s">
        <v>1</v>
      </c>
      <c r="J571" s="14">
        <v>34721</v>
      </c>
      <c r="K571" s="14"/>
      <c r="L571" s="14"/>
      <c r="M571" s="1">
        <v>7</v>
      </c>
      <c r="N571" s="1">
        <v>40</v>
      </c>
      <c r="O571" s="1">
        <v>7</v>
      </c>
      <c r="P571" s="1">
        <v>2</v>
      </c>
      <c r="Q571" s="1" t="s">
        <v>90</v>
      </c>
      <c r="R571" s="1">
        <v>1</v>
      </c>
      <c r="W571" s="1">
        <v>1</v>
      </c>
      <c r="X571" s="1" t="s">
        <v>132</v>
      </c>
      <c r="Z571" s="1" t="s">
        <v>74</v>
      </c>
      <c r="AB571" s="1" t="s">
        <v>85</v>
      </c>
      <c r="AD571" s="1">
        <v>1</v>
      </c>
      <c r="AE571" s="1" t="s">
        <v>1842</v>
      </c>
      <c r="AF571" s="1" t="s">
        <v>77</v>
      </c>
      <c r="AL571" s="1" t="s">
        <v>30</v>
      </c>
      <c r="AQ571" s="1" t="s">
        <v>54</v>
      </c>
      <c r="AS571" s="1">
        <v>5</v>
      </c>
      <c r="AU571" s="1">
        <v>3</v>
      </c>
      <c r="AW571" s="1">
        <v>9</v>
      </c>
      <c r="AX571" s="1" t="s">
        <v>1843</v>
      </c>
      <c r="AY571" s="1" t="s">
        <v>58</v>
      </c>
      <c r="BA571" s="1">
        <v>8</v>
      </c>
      <c r="BB571" s="1" t="s">
        <v>1844</v>
      </c>
      <c r="BE571" s="1">
        <v>1</v>
      </c>
    </row>
    <row r="572" spans="1:57" ht="23" customHeight="1">
      <c r="A572" s="1">
        <v>386</v>
      </c>
      <c r="B572" s="1">
        <v>386</v>
      </c>
      <c r="C572" s="1">
        <v>386</v>
      </c>
      <c r="E572" s="4" t="s">
        <v>1</v>
      </c>
      <c r="J572" s="14">
        <v>42843</v>
      </c>
      <c r="K572" s="14"/>
      <c r="L572" s="14"/>
      <c r="M572" s="1">
        <v>7</v>
      </c>
      <c r="N572" s="1">
        <v>40</v>
      </c>
      <c r="O572" s="1">
        <v>8</v>
      </c>
      <c r="P572" s="1">
        <v>3</v>
      </c>
      <c r="Q572" s="1" t="s">
        <v>47</v>
      </c>
      <c r="R572" s="1">
        <v>1</v>
      </c>
      <c r="W572" s="1">
        <v>1</v>
      </c>
      <c r="X572" s="1" t="s">
        <v>202</v>
      </c>
      <c r="Z572" s="1" t="s">
        <v>74</v>
      </c>
      <c r="AB572" s="1" t="s">
        <v>345</v>
      </c>
      <c r="AD572" s="1">
        <v>9</v>
      </c>
      <c r="AE572" s="1" t="s">
        <v>1845</v>
      </c>
      <c r="AF572" s="1" t="s">
        <v>53</v>
      </c>
      <c r="AL572" s="1" t="s">
        <v>30</v>
      </c>
      <c r="AP572" s="1" t="s">
        <v>1056</v>
      </c>
      <c r="AQ572" s="1" t="s">
        <v>66</v>
      </c>
      <c r="AS572" s="1">
        <v>6</v>
      </c>
      <c r="AU572" s="1">
        <v>2</v>
      </c>
      <c r="AW572" s="1">
        <v>10</v>
      </c>
      <c r="AX572" s="1" t="s">
        <v>1846</v>
      </c>
      <c r="AY572" s="1" t="s">
        <v>68</v>
      </c>
      <c r="BA572" s="1">
        <v>10</v>
      </c>
      <c r="BB572" s="1" t="s">
        <v>1847</v>
      </c>
      <c r="BC572" s="1" t="s">
        <v>1848</v>
      </c>
      <c r="BD572" s="1" t="s">
        <v>1849</v>
      </c>
      <c r="BE572" s="1">
        <v>1</v>
      </c>
    </row>
    <row r="573" spans="1:57" ht="23" customHeight="1">
      <c r="A573" s="1">
        <v>387</v>
      </c>
      <c r="B573" s="1">
        <v>387</v>
      </c>
      <c r="C573" s="1">
        <v>387</v>
      </c>
      <c r="E573" s="4" t="s">
        <v>1</v>
      </c>
      <c r="J573" s="14">
        <v>30581</v>
      </c>
      <c r="K573" s="14"/>
      <c r="L573" s="14"/>
      <c r="M573" s="1">
        <v>7</v>
      </c>
      <c r="N573" s="1">
        <v>35</v>
      </c>
      <c r="O573" s="1">
        <v>6</v>
      </c>
      <c r="P573" s="1">
        <v>2</v>
      </c>
      <c r="Q573" s="1" t="s">
        <v>178</v>
      </c>
      <c r="R573" s="1">
        <v>1</v>
      </c>
      <c r="W573" s="1">
        <v>1</v>
      </c>
      <c r="X573" s="1" t="s">
        <v>83</v>
      </c>
      <c r="Z573" s="1" t="s">
        <v>84</v>
      </c>
      <c r="AB573" s="1" t="s">
        <v>85</v>
      </c>
      <c r="AD573" s="1">
        <v>12</v>
      </c>
      <c r="AE573" s="1" t="s">
        <v>68</v>
      </c>
      <c r="AF573" s="1" t="s">
        <v>53</v>
      </c>
      <c r="AL573" s="1" t="s">
        <v>30</v>
      </c>
      <c r="AQ573" s="1" t="s">
        <v>54</v>
      </c>
      <c r="AS573" s="1">
        <v>6</v>
      </c>
      <c r="AU573" s="1">
        <v>4</v>
      </c>
      <c r="AW573" s="1">
        <v>5</v>
      </c>
      <c r="AX573" s="1" t="s">
        <v>1850</v>
      </c>
      <c r="AY573" s="1" t="s">
        <v>334</v>
      </c>
      <c r="BA573" s="1">
        <v>10</v>
      </c>
      <c r="BB573" s="1" t="s">
        <v>1851</v>
      </c>
      <c r="BE573" s="1">
        <v>1</v>
      </c>
    </row>
    <row r="574" spans="1:57" ht="23" customHeight="1">
      <c r="A574" s="1">
        <v>388</v>
      </c>
      <c r="B574" s="1">
        <v>388</v>
      </c>
      <c r="C574" s="1">
        <v>388</v>
      </c>
      <c r="D574" s="4" t="s">
        <v>0</v>
      </c>
      <c r="E574" s="4" t="s">
        <v>1</v>
      </c>
      <c r="H574" s="4" t="s">
        <v>4</v>
      </c>
      <c r="J574" s="14">
        <v>32562</v>
      </c>
      <c r="K574" s="14"/>
      <c r="L574" s="14"/>
      <c r="M574" s="1">
        <v>6</v>
      </c>
      <c r="N574" s="1">
        <v>140</v>
      </c>
      <c r="O574" s="1">
        <v>5</v>
      </c>
      <c r="P574" s="1">
        <v>4</v>
      </c>
      <c r="Q574" s="1" t="s">
        <v>61</v>
      </c>
      <c r="R574" s="1">
        <v>1</v>
      </c>
      <c r="W574" s="1">
        <v>1</v>
      </c>
      <c r="X574" s="1" t="s">
        <v>202</v>
      </c>
      <c r="Z574" s="1" t="s">
        <v>74</v>
      </c>
      <c r="AB574" s="1" t="s">
        <v>1284</v>
      </c>
      <c r="AD574" s="1">
        <v>3</v>
      </c>
      <c r="AE574" s="1" t="s">
        <v>1852</v>
      </c>
      <c r="AF574" s="1" t="s">
        <v>53</v>
      </c>
      <c r="AK574" s="1" t="s">
        <v>29</v>
      </c>
      <c r="AL574" s="1" t="s">
        <v>30</v>
      </c>
      <c r="AQ574" s="1" t="s">
        <v>66</v>
      </c>
      <c r="AS574" s="1">
        <v>5</v>
      </c>
      <c r="AU574" s="1">
        <v>5</v>
      </c>
      <c r="AW574" s="1">
        <v>10</v>
      </c>
      <c r="AX574" s="1" t="s">
        <v>1853</v>
      </c>
      <c r="AY574" s="1" t="s">
        <v>68</v>
      </c>
      <c r="BA574" s="1">
        <v>7</v>
      </c>
      <c r="BB574" s="1" t="s">
        <v>1854</v>
      </c>
      <c r="BE574" s="1">
        <v>1</v>
      </c>
    </row>
    <row r="575" spans="1:57" ht="23" customHeight="1">
      <c r="A575" s="1">
        <v>390</v>
      </c>
      <c r="B575" s="1">
        <v>390</v>
      </c>
      <c r="C575" s="1">
        <v>390</v>
      </c>
      <c r="D575" s="4" t="s">
        <v>0</v>
      </c>
      <c r="E575" s="4" t="s">
        <v>1</v>
      </c>
      <c r="H575" s="4" t="s">
        <v>4</v>
      </c>
      <c r="J575" s="14">
        <v>28381</v>
      </c>
      <c r="K575" s="14"/>
      <c r="L575" s="14"/>
      <c r="M575" s="1">
        <v>7</v>
      </c>
      <c r="N575" s="1">
        <v>50</v>
      </c>
      <c r="O575" s="1">
        <v>10</v>
      </c>
      <c r="P575" s="1">
        <v>6</v>
      </c>
      <c r="Q575" s="1" t="s">
        <v>124</v>
      </c>
      <c r="R575" s="1">
        <v>1</v>
      </c>
      <c r="W575" s="1">
        <v>1</v>
      </c>
      <c r="X575" s="1" t="s">
        <v>202</v>
      </c>
      <c r="Z575" s="1" t="s">
        <v>372</v>
      </c>
      <c r="AB575" s="1" t="s">
        <v>209</v>
      </c>
      <c r="AD575" s="1">
        <v>11</v>
      </c>
      <c r="AE575" s="1" t="s">
        <v>1861</v>
      </c>
      <c r="AF575" s="1" t="s">
        <v>65</v>
      </c>
      <c r="AK575" s="1" t="s">
        <v>29</v>
      </c>
      <c r="AQ575" s="1" t="s">
        <v>66</v>
      </c>
      <c r="AS575" s="1">
        <v>4</v>
      </c>
      <c r="AU575" s="1">
        <v>1</v>
      </c>
      <c r="AW575" s="1">
        <v>40</v>
      </c>
      <c r="AX575" s="1" t="s">
        <v>1862</v>
      </c>
      <c r="AY575" s="1" t="s">
        <v>68</v>
      </c>
      <c r="BA575" s="1">
        <v>7</v>
      </c>
      <c r="BB575" s="1" t="s">
        <v>1863</v>
      </c>
      <c r="BE575" s="1">
        <v>0</v>
      </c>
    </row>
    <row r="576" spans="1:57" ht="23" customHeight="1">
      <c r="A576" s="1">
        <v>391</v>
      </c>
      <c r="B576" s="1">
        <v>391</v>
      </c>
      <c r="C576" s="1">
        <v>391</v>
      </c>
      <c r="G576" s="4" t="s">
        <v>3</v>
      </c>
      <c r="J576" s="14">
        <v>29632</v>
      </c>
      <c r="K576" s="14"/>
      <c r="L576" s="14"/>
      <c r="M576" s="1">
        <v>8</v>
      </c>
      <c r="N576" s="1">
        <v>60</v>
      </c>
      <c r="O576" s="1">
        <v>10</v>
      </c>
      <c r="P576" s="1">
        <v>5</v>
      </c>
      <c r="Q576" s="1" t="s">
        <v>71</v>
      </c>
      <c r="R576" s="1">
        <v>0</v>
      </c>
      <c r="S576" s="1" t="s">
        <v>62</v>
      </c>
      <c r="U576" s="1" t="s">
        <v>3391</v>
      </c>
      <c r="W576" s="1">
        <v>1</v>
      </c>
      <c r="X576" s="1" t="s">
        <v>202</v>
      </c>
      <c r="Z576" s="1" t="s">
        <v>102</v>
      </c>
      <c r="AB576" s="1" t="s">
        <v>286</v>
      </c>
      <c r="AD576" s="1">
        <v>1</v>
      </c>
      <c r="AE576" s="1" t="s">
        <v>1864</v>
      </c>
      <c r="AF576" s="1" t="s">
        <v>1102</v>
      </c>
      <c r="AL576" s="1" t="s">
        <v>30</v>
      </c>
      <c r="AQ576" s="1" t="s">
        <v>66</v>
      </c>
      <c r="AS576" s="1">
        <v>5</v>
      </c>
      <c r="AU576" s="1">
        <v>3</v>
      </c>
      <c r="AW576" s="1">
        <v>14</v>
      </c>
      <c r="AX576" s="1" t="s">
        <v>1865</v>
      </c>
      <c r="AY576" s="1" t="s">
        <v>68</v>
      </c>
      <c r="BA576" s="1">
        <v>7</v>
      </c>
      <c r="BB576" s="1" t="s">
        <v>1866</v>
      </c>
      <c r="BC576" s="1" t="s">
        <v>1867</v>
      </c>
      <c r="BD576" s="1" t="s">
        <v>1868</v>
      </c>
      <c r="BE576" s="1">
        <v>1</v>
      </c>
    </row>
    <row r="577" spans="1:57" ht="23" customHeight="1">
      <c r="A577" s="1">
        <v>392</v>
      </c>
      <c r="B577" s="1">
        <v>392</v>
      </c>
      <c r="C577" s="1">
        <v>392</v>
      </c>
      <c r="H577" s="4" t="s">
        <v>4</v>
      </c>
      <c r="J577" s="14">
        <v>27272</v>
      </c>
      <c r="K577" s="14"/>
      <c r="L577" s="14"/>
      <c r="M577" s="1">
        <v>7</v>
      </c>
      <c r="N577" s="1">
        <v>30</v>
      </c>
      <c r="O577" s="1">
        <v>10</v>
      </c>
      <c r="P577" s="1">
        <v>4</v>
      </c>
      <c r="Q577" s="1" t="s">
        <v>95</v>
      </c>
      <c r="R577" s="1">
        <v>1</v>
      </c>
      <c r="W577" s="1">
        <v>1</v>
      </c>
      <c r="X577" s="1" t="s">
        <v>137</v>
      </c>
      <c r="Z577" s="1" t="s">
        <v>50</v>
      </c>
      <c r="AB577" s="1" t="s">
        <v>345</v>
      </c>
      <c r="AD577" s="1">
        <v>10</v>
      </c>
      <c r="AE577" s="1" t="s">
        <v>1869</v>
      </c>
      <c r="AF577" s="1" t="s">
        <v>53</v>
      </c>
      <c r="AG577" s="1" t="s">
        <v>25</v>
      </c>
      <c r="AP577" s="1" t="s">
        <v>1870</v>
      </c>
      <c r="AQ577" s="1" t="s">
        <v>151</v>
      </c>
      <c r="AT577" s="1">
        <v>10</v>
      </c>
      <c r="AU577" s="1">
        <v>6</v>
      </c>
      <c r="AW577" s="1">
        <v>40</v>
      </c>
      <c r="AX577" s="1" t="s">
        <v>1871</v>
      </c>
      <c r="AY577" s="1" t="s">
        <v>58</v>
      </c>
      <c r="BA577" s="1">
        <v>10</v>
      </c>
      <c r="BB577" s="1" t="s">
        <v>1872</v>
      </c>
      <c r="BC577" s="1" t="s">
        <v>1873</v>
      </c>
      <c r="BD577" s="1" t="s">
        <v>1874</v>
      </c>
      <c r="BE577" s="1">
        <v>1</v>
      </c>
    </row>
    <row r="578" spans="1:57" ht="23" customHeight="1">
      <c r="A578" s="1">
        <v>395</v>
      </c>
      <c r="B578" s="1">
        <v>395</v>
      </c>
      <c r="C578" s="1">
        <v>395</v>
      </c>
      <c r="D578" s="4" t="s">
        <v>0</v>
      </c>
      <c r="E578" s="4" t="s">
        <v>1</v>
      </c>
      <c r="G578" s="4" t="s">
        <v>3</v>
      </c>
      <c r="H578" s="4" t="s">
        <v>4</v>
      </c>
      <c r="J578" s="14">
        <v>28110</v>
      </c>
      <c r="K578" s="14"/>
      <c r="L578" s="14"/>
      <c r="M578" s="1">
        <v>7</v>
      </c>
      <c r="N578" s="1">
        <v>3</v>
      </c>
      <c r="O578" s="1">
        <v>15</v>
      </c>
      <c r="P578" s="1">
        <v>7</v>
      </c>
      <c r="Q578" s="1" t="s">
        <v>71</v>
      </c>
      <c r="R578" s="1">
        <v>0</v>
      </c>
      <c r="S578" s="1" t="s">
        <v>91</v>
      </c>
      <c r="V578" s="1" t="s">
        <v>1885</v>
      </c>
      <c r="W578" s="1">
        <v>1</v>
      </c>
      <c r="X578" s="1" t="s">
        <v>401</v>
      </c>
      <c r="Z578" s="1" t="s">
        <v>50</v>
      </c>
      <c r="AB578" s="1" t="s">
        <v>345</v>
      </c>
      <c r="AD578" s="1">
        <v>20</v>
      </c>
      <c r="AE578" s="1" t="s">
        <v>1886</v>
      </c>
      <c r="AF578" s="1" t="s">
        <v>53</v>
      </c>
      <c r="AL578" s="1" t="s">
        <v>30</v>
      </c>
      <c r="AQ578" s="1" t="s">
        <v>54</v>
      </c>
      <c r="AS578" s="1">
        <v>5</v>
      </c>
      <c r="AV578" s="1">
        <v>7</v>
      </c>
      <c r="AW578" s="1">
        <v>16</v>
      </c>
      <c r="AX578" s="1" t="s">
        <v>1887</v>
      </c>
      <c r="AY578" s="1" t="s">
        <v>68</v>
      </c>
      <c r="BA578" s="1">
        <v>10</v>
      </c>
      <c r="BB578" s="1" t="s">
        <v>1888</v>
      </c>
      <c r="BC578" s="1" t="s">
        <v>1889</v>
      </c>
      <c r="BD578" s="1" t="s">
        <v>1890</v>
      </c>
    </row>
    <row r="579" spans="1:57" ht="23" customHeight="1">
      <c r="A579" s="1">
        <v>396</v>
      </c>
      <c r="B579" s="1">
        <v>396</v>
      </c>
      <c r="C579" s="1">
        <v>396</v>
      </c>
      <c r="D579" s="4" t="s">
        <v>0</v>
      </c>
      <c r="G579" s="4" t="s">
        <v>3</v>
      </c>
      <c r="H579" s="4" t="s">
        <v>4</v>
      </c>
      <c r="J579" s="14">
        <v>28531</v>
      </c>
      <c r="K579" s="14"/>
      <c r="L579" s="14"/>
      <c r="M579" s="1">
        <v>7</v>
      </c>
      <c r="N579" s="1">
        <v>0</v>
      </c>
      <c r="O579" s="1">
        <v>8</v>
      </c>
      <c r="P579" s="1">
        <v>10</v>
      </c>
      <c r="Q579" s="1" t="s">
        <v>47</v>
      </c>
      <c r="R579" s="1">
        <v>1</v>
      </c>
      <c r="W579" s="1">
        <v>1</v>
      </c>
      <c r="X579" s="1" t="s">
        <v>126</v>
      </c>
      <c r="Z579" s="1" t="s">
        <v>84</v>
      </c>
      <c r="AB579" s="1" t="s">
        <v>299</v>
      </c>
      <c r="AD579" s="1">
        <v>15</v>
      </c>
      <c r="AE579" s="1" t="s">
        <v>1891</v>
      </c>
      <c r="AF579" s="1" t="s">
        <v>77</v>
      </c>
      <c r="AL579" s="1" t="s">
        <v>30</v>
      </c>
      <c r="AQ579" s="1" t="s">
        <v>66</v>
      </c>
      <c r="AS579" s="1">
        <v>6</v>
      </c>
      <c r="AU579" s="1">
        <v>6</v>
      </c>
      <c r="AW579" s="1">
        <v>8</v>
      </c>
      <c r="AX579" s="1" t="s">
        <v>1892</v>
      </c>
      <c r="AY579" s="1" t="s">
        <v>68</v>
      </c>
      <c r="BA579" s="1">
        <v>10</v>
      </c>
      <c r="BB579" s="1" t="s">
        <v>1893</v>
      </c>
      <c r="BE579" s="1">
        <v>1</v>
      </c>
    </row>
    <row r="580" spans="1:57" ht="23" customHeight="1">
      <c r="A580" s="1">
        <v>397</v>
      </c>
      <c r="B580" s="1">
        <v>397</v>
      </c>
      <c r="C580" s="1">
        <v>397</v>
      </c>
      <c r="E580" s="4" t="s">
        <v>1</v>
      </c>
      <c r="J580" s="14">
        <v>31647</v>
      </c>
      <c r="K580" s="14"/>
      <c r="L580" s="14"/>
      <c r="M580" s="1">
        <v>8</v>
      </c>
      <c r="N580" s="1">
        <v>20</v>
      </c>
      <c r="O580" s="1">
        <v>6</v>
      </c>
      <c r="P580" s="1">
        <v>0</v>
      </c>
      <c r="Q580" s="1" t="s">
        <v>47</v>
      </c>
      <c r="R580" s="1">
        <v>0</v>
      </c>
      <c r="S580" s="1" t="s">
        <v>72</v>
      </c>
      <c r="U580" s="1" t="s">
        <v>3391</v>
      </c>
      <c r="W580" s="1">
        <v>1</v>
      </c>
      <c r="X580" s="1" t="s">
        <v>202</v>
      </c>
      <c r="Z580" s="1" t="s">
        <v>74</v>
      </c>
      <c r="AB580" s="1" t="s">
        <v>85</v>
      </c>
      <c r="AD580" s="1">
        <v>8</v>
      </c>
      <c r="AE580" s="1" t="s">
        <v>334</v>
      </c>
      <c r="AF580" s="1" t="s">
        <v>53</v>
      </c>
      <c r="AK580" s="1" t="s">
        <v>29</v>
      </c>
      <c r="AQ580" s="1" t="s">
        <v>54</v>
      </c>
      <c r="AS580" s="1">
        <v>2</v>
      </c>
      <c r="AU580" s="1">
        <v>2</v>
      </c>
      <c r="AW580" s="1">
        <v>3</v>
      </c>
      <c r="AX580" s="1" t="s">
        <v>1894</v>
      </c>
      <c r="AY580" s="1" t="s">
        <v>334</v>
      </c>
      <c r="BA580" s="1">
        <v>6</v>
      </c>
      <c r="BB580" s="1" t="s">
        <v>1895</v>
      </c>
      <c r="BE580" s="1">
        <v>1</v>
      </c>
    </row>
    <row r="581" spans="1:57" ht="23" customHeight="1">
      <c r="A581" s="1">
        <v>398</v>
      </c>
      <c r="B581" s="1">
        <v>398</v>
      </c>
      <c r="C581" s="1">
        <v>398</v>
      </c>
      <c r="D581" s="4" t="s">
        <v>0</v>
      </c>
      <c r="H581" s="4" t="s">
        <v>4</v>
      </c>
      <c r="J581" s="14">
        <v>22802</v>
      </c>
      <c r="K581" s="14"/>
      <c r="L581" s="14"/>
      <c r="M581" s="1">
        <v>7</v>
      </c>
      <c r="N581" s="1">
        <v>90</v>
      </c>
      <c r="O581" s="1">
        <v>13</v>
      </c>
      <c r="P581" s="1">
        <v>20</v>
      </c>
      <c r="Q581" s="1" t="s">
        <v>214</v>
      </c>
      <c r="R581" s="1">
        <v>1</v>
      </c>
      <c r="S581" s="1" t="s">
        <v>62</v>
      </c>
      <c r="U581" s="1" t="s">
        <v>3390</v>
      </c>
      <c r="W581" s="1">
        <v>1</v>
      </c>
      <c r="X581" s="1" t="s">
        <v>202</v>
      </c>
      <c r="Z581" s="1" t="s">
        <v>50</v>
      </c>
      <c r="AB581" s="1" t="s">
        <v>85</v>
      </c>
      <c r="AD581" s="1">
        <v>20</v>
      </c>
      <c r="AE581" s="1" t="s">
        <v>1896</v>
      </c>
      <c r="AF581" s="1" t="s">
        <v>77</v>
      </c>
      <c r="AK581" s="1" t="s">
        <v>29</v>
      </c>
      <c r="AL581" s="1" t="s">
        <v>30</v>
      </c>
      <c r="AP581" s="1" t="s">
        <v>1056</v>
      </c>
      <c r="AQ581" s="1" t="s">
        <v>78</v>
      </c>
      <c r="AS581" s="1">
        <v>6</v>
      </c>
      <c r="AU581" s="1">
        <v>3</v>
      </c>
      <c r="AW581" s="1">
        <v>12</v>
      </c>
      <c r="AX581" s="1" t="s">
        <v>1897</v>
      </c>
      <c r="AY581" s="1" t="s">
        <v>68</v>
      </c>
      <c r="BA581" s="1">
        <v>10</v>
      </c>
      <c r="BB581" s="1" t="s">
        <v>1898</v>
      </c>
      <c r="BC581" s="1" t="s">
        <v>1899</v>
      </c>
      <c r="BD581" s="1" t="s">
        <v>1900</v>
      </c>
    </row>
    <row r="582" spans="1:57" ht="23" customHeight="1">
      <c r="A582" s="1">
        <v>404</v>
      </c>
      <c r="B582" s="1">
        <v>404</v>
      </c>
      <c r="C582" s="1">
        <v>404</v>
      </c>
      <c r="D582" s="4" t="s">
        <v>0</v>
      </c>
      <c r="F582" s="4" t="s">
        <v>2</v>
      </c>
      <c r="G582" s="4" t="s">
        <v>3</v>
      </c>
      <c r="H582" s="4" t="s">
        <v>4</v>
      </c>
      <c r="J582" s="14">
        <v>33365</v>
      </c>
      <c r="K582" s="14"/>
      <c r="L582" s="14"/>
      <c r="M582" s="1">
        <v>7</v>
      </c>
      <c r="N582" s="1">
        <v>60</v>
      </c>
      <c r="O582" s="1">
        <v>8</v>
      </c>
      <c r="P582" s="1">
        <v>2</v>
      </c>
      <c r="Q582" s="1" t="s">
        <v>292</v>
      </c>
      <c r="R582" s="1">
        <v>0</v>
      </c>
      <c r="S582" s="1" t="s">
        <v>62</v>
      </c>
      <c r="U582" s="1" t="s">
        <v>3388</v>
      </c>
      <c r="W582" s="1">
        <v>1</v>
      </c>
      <c r="X582" s="1" t="s">
        <v>159</v>
      </c>
      <c r="Z582" s="1" t="s">
        <v>339</v>
      </c>
      <c r="AB582" s="1" t="s">
        <v>482</v>
      </c>
      <c r="AD582" s="1">
        <v>2</v>
      </c>
      <c r="AE582" s="1" t="s">
        <v>1920</v>
      </c>
      <c r="AF582" s="1" t="s">
        <v>53</v>
      </c>
      <c r="AK582" s="1" t="s">
        <v>29</v>
      </c>
      <c r="AQ582" s="1" t="s">
        <v>78</v>
      </c>
      <c r="AS582" s="1">
        <v>5</v>
      </c>
      <c r="AU582" s="1">
        <v>3</v>
      </c>
      <c r="AW582" s="1">
        <v>10</v>
      </c>
      <c r="AX582" s="1" t="s">
        <v>1921</v>
      </c>
      <c r="AY582" s="1" t="s">
        <v>68</v>
      </c>
      <c r="BA582" s="1">
        <v>10</v>
      </c>
      <c r="BB582" s="1" t="s">
        <v>1922</v>
      </c>
      <c r="BC582" s="1" t="s">
        <v>1923</v>
      </c>
      <c r="BD582" s="1" t="s">
        <v>1924</v>
      </c>
      <c r="BE582" s="1">
        <v>1</v>
      </c>
    </row>
    <row r="583" spans="1:57" ht="23" customHeight="1">
      <c r="A583" s="1">
        <v>406</v>
      </c>
      <c r="B583" s="1">
        <v>406</v>
      </c>
      <c r="C583" s="1">
        <v>406</v>
      </c>
      <c r="D583" s="4" t="s">
        <v>0</v>
      </c>
      <c r="H583" s="4" t="s">
        <v>4</v>
      </c>
      <c r="J583" s="14">
        <v>30925</v>
      </c>
      <c r="K583" s="14"/>
      <c r="L583" s="14"/>
      <c r="M583" s="1">
        <v>8</v>
      </c>
      <c r="N583" s="1">
        <v>60</v>
      </c>
      <c r="O583" s="1">
        <v>10</v>
      </c>
      <c r="P583" s="1">
        <v>20</v>
      </c>
      <c r="Q583" s="1" t="s">
        <v>47</v>
      </c>
      <c r="R583" s="1">
        <v>0</v>
      </c>
      <c r="S583" s="1" t="s">
        <v>62</v>
      </c>
      <c r="U583" s="1" t="s">
        <v>3389</v>
      </c>
      <c r="W583" s="1">
        <v>1</v>
      </c>
      <c r="X583" s="1" t="s">
        <v>63</v>
      </c>
      <c r="Z583" s="1" t="s">
        <v>102</v>
      </c>
      <c r="AB583" s="1" t="s">
        <v>51</v>
      </c>
      <c r="AD583" s="1">
        <v>6</v>
      </c>
      <c r="AE583" s="1" t="s">
        <v>1928</v>
      </c>
      <c r="AF583" s="1" t="s">
        <v>77</v>
      </c>
      <c r="AL583" s="1" t="s">
        <v>30</v>
      </c>
      <c r="AQ583" s="1" t="s">
        <v>66</v>
      </c>
      <c r="AS583" s="1">
        <v>3</v>
      </c>
      <c r="AU583" s="1">
        <v>5</v>
      </c>
      <c r="AW583" s="1">
        <v>6</v>
      </c>
      <c r="AX583" s="1" t="s">
        <v>1929</v>
      </c>
      <c r="AY583" s="1" t="s">
        <v>68</v>
      </c>
      <c r="BA583" s="1">
        <v>8</v>
      </c>
      <c r="BB583" s="1" t="s">
        <v>1930</v>
      </c>
      <c r="BE583" s="1">
        <v>0</v>
      </c>
    </row>
    <row r="584" spans="1:57" ht="23" customHeight="1">
      <c r="A584" s="1">
        <v>408</v>
      </c>
      <c r="B584" s="1">
        <v>408</v>
      </c>
      <c r="C584" s="1">
        <v>408</v>
      </c>
      <c r="F584" s="4" t="s">
        <v>2</v>
      </c>
      <c r="G584" s="4" t="s">
        <v>3</v>
      </c>
      <c r="H584" s="4" t="s">
        <v>4</v>
      </c>
      <c r="J584" s="14">
        <v>32595</v>
      </c>
      <c r="K584" s="14"/>
      <c r="L584" s="14"/>
      <c r="M584" s="1">
        <v>7</v>
      </c>
      <c r="N584" s="1">
        <v>180</v>
      </c>
      <c r="O584" s="1">
        <v>8</v>
      </c>
      <c r="P584" s="1">
        <v>30</v>
      </c>
      <c r="Q584" s="1" t="s">
        <v>124</v>
      </c>
      <c r="R584" s="1">
        <v>0</v>
      </c>
      <c r="S584" s="1" t="s">
        <v>48</v>
      </c>
      <c r="U584" s="1" t="s">
        <v>3388</v>
      </c>
      <c r="W584" s="1">
        <v>1</v>
      </c>
      <c r="X584" s="1" t="s">
        <v>159</v>
      </c>
      <c r="Z584" s="1" t="s">
        <v>102</v>
      </c>
      <c r="AB584" s="1" t="s">
        <v>408</v>
      </c>
      <c r="AD584" s="1">
        <v>2</v>
      </c>
      <c r="AE584" s="1" t="s">
        <v>1935</v>
      </c>
      <c r="AF584" s="1" t="s">
        <v>77</v>
      </c>
      <c r="AL584" s="1" t="s">
        <v>30</v>
      </c>
      <c r="AQ584" s="1" t="s">
        <v>66</v>
      </c>
      <c r="AS584" s="1">
        <v>4</v>
      </c>
      <c r="AU584" s="1">
        <v>3</v>
      </c>
      <c r="AW584" s="1">
        <v>10</v>
      </c>
      <c r="AX584" s="1" t="s">
        <v>1936</v>
      </c>
      <c r="AY584" s="1" t="s">
        <v>68</v>
      </c>
      <c r="BA584" s="1">
        <v>9</v>
      </c>
      <c r="BB584" s="1" t="s">
        <v>1937</v>
      </c>
      <c r="BC584" s="1" t="s">
        <v>1938</v>
      </c>
      <c r="BE584" s="1">
        <v>1</v>
      </c>
    </row>
    <row r="585" spans="1:57" ht="23" customHeight="1">
      <c r="A585" s="1">
        <v>410</v>
      </c>
      <c r="B585" s="1">
        <v>410</v>
      </c>
      <c r="C585" s="1">
        <v>410</v>
      </c>
      <c r="E585" s="4" t="s">
        <v>1</v>
      </c>
      <c r="H585" s="4" t="s">
        <v>4</v>
      </c>
      <c r="J585" s="14">
        <v>25410</v>
      </c>
      <c r="K585" s="14"/>
      <c r="L585" s="14"/>
      <c r="M585" s="1">
        <v>7</v>
      </c>
      <c r="N585" s="1">
        <v>90</v>
      </c>
      <c r="O585" s="1">
        <v>9</v>
      </c>
      <c r="P585" s="1">
        <v>5</v>
      </c>
      <c r="Q585" s="1" t="s">
        <v>82</v>
      </c>
      <c r="R585" s="1">
        <v>1</v>
      </c>
      <c r="W585" s="1">
        <v>1</v>
      </c>
      <c r="X585" s="1" t="s">
        <v>202</v>
      </c>
      <c r="Z585" s="1" t="s">
        <v>74</v>
      </c>
      <c r="AB585" s="1" t="s">
        <v>85</v>
      </c>
      <c r="AD585" s="1">
        <v>21</v>
      </c>
      <c r="AF585" s="1" t="s">
        <v>53</v>
      </c>
      <c r="AL585" s="1" t="s">
        <v>30</v>
      </c>
      <c r="AQ585" s="1" t="s">
        <v>66</v>
      </c>
      <c r="AS585" s="1">
        <v>5</v>
      </c>
      <c r="AU585" s="1">
        <v>5</v>
      </c>
      <c r="AW585" s="1">
        <v>36</v>
      </c>
      <c r="AX585" s="1" t="s">
        <v>1943</v>
      </c>
      <c r="AY585" s="1" t="s">
        <v>68</v>
      </c>
      <c r="BA585" s="1">
        <v>7</v>
      </c>
      <c r="BB585" s="2" t="s">
        <v>1944</v>
      </c>
      <c r="BC585" s="1" t="s">
        <v>1945</v>
      </c>
      <c r="BD585" s="1" t="s">
        <v>1946</v>
      </c>
      <c r="BE585" s="1">
        <v>0</v>
      </c>
    </row>
    <row r="586" spans="1:57" ht="23" customHeight="1">
      <c r="A586" s="1">
        <v>411</v>
      </c>
      <c r="B586" s="1">
        <v>411</v>
      </c>
      <c r="C586" s="1">
        <v>411</v>
      </c>
      <c r="E586" s="4" t="s">
        <v>1</v>
      </c>
      <c r="H586" s="4" t="s">
        <v>4</v>
      </c>
      <c r="J586" s="14">
        <v>32166</v>
      </c>
      <c r="K586" s="14"/>
      <c r="L586" s="14"/>
      <c r="M586" s="1">
        <v>7</v>
      </c>
      <c r="N586" s="1">
        <v>40</v>
      </c>
      <c r="O586" s="1">
        <v>10</v>
      </c>
      <c r="P586" s="1">
        <v>12</v>
      </c>
      <c r="Q586" s="1" t="s">
        <v>61</v>
      </c>
      <c r="R586" s="1">
        <v>0</v>
      </c>
      <c r="S586" s="1" t="s">
        <v>48</v>
      </c>
      <c r="U586" s="1" t="s">
        <v>3390</v>
      </c>
      <c r="W586" s="1">
        <v>1</v>
      </c>
      <c r="X586" s="1" t="s">
        <v>144</v>
      </c>
      <c r="Z586" s="1" t="s">
        <v>50</v>
      </c>
      <c r="AB586" s="1" t="s">
        <v>345</v>
      </c>
      <c r="AD586" s="1">
        <v>3</v>
      </c>
      <c r="AE586" s="1" t="s">
        <v>1947</v>
      </c>
      <c r="AF586" s="1" t="s">
        <v>65</v>
      </c>
      <c r="AK586" s="1" t="s">
        <v>29</v>
      </c>
      <c r="AQ586" s="1" t="s">
        <v>54</v>
      </c>
      <c r="AS586" s="1">
        <v>4</v>
      </c>
      <c r="AU586" s="1">
        <v>3</v>
      </c>
      <c r="AW586" s="1">
        <v>5</v>
      </c>
      <c r="AX586" s="1" t="s">
        <v>1948</v>
      </c>
      <c r="AY586" s="1" t="s">
        <v>68</v>
      </c>
      <c r="BA586" s="1">
        <v>10</v>
      </c>
      <c r="BB586" s="1" t="s">
        <v>1949</v>
      </c>
      <c r="BC586" s="1" t="s">
        <v>1950</v>
      </c>
      <c r="BE586" s="1">
        <v>1</v>
      </c>
    </row>
    <row r="587" spans="1:57" ht="23" customHeight="1">
      <c r="A587" s="1">
        <v>412</v>
      </c>
      <c r="B587" s="1">
        <v>412</v>
      </c>
      <c r="C587" s="1">
        <v>412</v>
      </c>
      <c r="E587" s="4" t="s">
        <v>1</v>
      </c>
      <c r="J587" s="14">
        <v>33916</v>
      </c>
      <c r="K587" s="14"/>
      <c r="L587" s="14"/>
      <c r="M587" s="1">
        <v>7</v>
      </c>
      <c r="N587" s="1">
        <v>40</v>
      </c>
      <c r="O587" s="1">
        <v>10</v>
      </c>
      <c r="P587" s="1">
        <v>10</v>
      </c>
      <c r="Q587" s="1" t="s">
        <v>61</v>
      </c>
      <c r="R587" s="1">
        <v>0</v>
      </c>
      <c r="S587" s="1" t="s">
        <v>48</v>
      </c>
      <c r="U587" s="1" t="s">
        <v>3391</v>
      </c>
      <c r="W587" s="1">
        <v>1</v>
      </c>
      <c r="X587" s="1" t="s">
        <v>202</v>
      </c>
      <c r="Z587" s="1" t="s">
        <v>74</v>
      </c>
      <c r="AB587" s="1" t="s">
        <v>85</v>
      </c>
      <c r="AD587" s="1">
        <v>3</v>
      </c>
      <c r="AE587" s="1" t="s">
        <v>1951</v>
      </c>
      <c r="AF587" s="1" t="s">
        <v>53</v>
      </c>
      <c r="AK587" s="1" t="s">
        <v>29</v>
      </c>
      <c r="AQ587" s="1" t="s">
        <v>66</v>
      </c>
      <c r="AT587" s="1">
        <v>8</v>
      </c>
      <c r="AU587" s="1">
        <v>3</v>
      </c>
      <c r="AW587" s="1">
        <v>12</v>
      </c>
      <c r="AX587" s="1" t="s">
        <v>1952</v>
      </c>
      <c r="AY587" s="1" t="s">
        <v>68</v>
      </c>
      <c r="BA587" s="1">
        <v>7</v>
      </c>
      <c r="BB587" s="1" t="s">
        <v>1953</v>
      </c>
      <c r="BC587" s="1" t="s">
        <v>1954</v>
      </c>
      <c r="BD587" s="1" t="s">
        <v>130</v>
      </c>
      <c r="BE587" s="1">
        <v>1</v>
      </c>
    </row>
    <row r="588" spans="1:57" ht="23" customHeight="1">
      <c r="A588" s="1">
        <v>413</v>
      </c>
      <c r="B588" s="1">
        <v>413</v>
      </c>
      <c r="C588" s="1">
        <v>413</v>
      </c>
      <c r="E588" s="4" t="s">
        <v>1</v>
      </c>
      <c r="H588" s="4" t="s">
        <v>4</v>
      </c>
      <c r="J588" s="14">
        <v>33630</v>
      </c>
      <c r="K588" s="14"/>
      <c r="L588" s="14"/>
      <c r="M588" s="1">
        <v>7</v>
      </c>
      <c r="N588" s="1">
        <v>30</v>
      </c>
      <c r="O588" s="1">
        <v>10</v>
      </c>
      <c r="P588" s="1">
        <v>20</v>
      </c>
      <c r="Q588" s="1" t="s">
        <v>214</v>
      </c>
      <c r="R588" s="1">
        <v>0</v>
      </c>
      <c r="S588" s="1" t="s">
        <v>48</v>
      </c>
      <c r="U588" s="1" t="s">
        <v>3390</v>
      </c>
      <c r="W588" s="1">
        <v>1</v>
      </c>
      <c r="X588" s="1" t="s">
        <v>202</v>
      </c>
      <c r="Z588" s="1" t="s">
        <v>74</v>
      </c>
      <c r="AB588" s="1" t="s">
        <v>85</v>
      </c>
      <c r="AD588" s="1">
        <v>6</v>
      </c>
      <c r="AE588" s="1" t="s">
        <v>1955</v>
      </c>
      <c r="AF588" s="1" t="s">
        <v>77</v>
      </c>
      <c r="AL588" s="1" t="s">
        <v>30</v>
      </c>
      <c r="AQ588" s="1" t="s">
        <v>66</v>
      </c>
      <c r="AT588" s="1">
        <v>15</v>
      </c>
      <c r="AU588" s="1">
        <v>4</v>
      </c>
      <c r="AW588" s="1">
        <v>8</v>
      </c>
      <c r="AX588" s="1" t="s">
        <v>1956</v>
      </c>
      <c r="AY588" s="1" t="s">
        <v>68</v>
      </c>
      <c r="BA588" s="1">
        <v>10</v>
      </c>
      <c r="BB588" s="1" t="s">
        <v>1957</v>
      </c>
      <c r="BC588" s="1" t="s">
        <v>1958</v>
      </c>
      <c r="BD588" s="1" t="s">
        <v>1959</v>
      </c>
      <c r="BE588" s="1">
        <v>1</v>
      </c>
    </row>
    <row r="589" spans="1:57" ht="23" customHeight="1">
      <c r="A589" s="1">
        <v>416</v>
      </c>
      <c r="B589" s="1">
        <v>416</v>
      </c>
      <c r="C589" s="1">
        <v>416</v>
      </c>
      <c r="D589" s="4" t="s">
        <v>0</v>
      </c>
      <c r="E589" s="4" t="s">
        <v>1</v>
      </c>
      <c r="H589" s="4" t="s">
        <v>4</v>
      </c>
      <c r="J589" s="14">
        <v>31277</v>
      </c>
      <c r="K589" s="14"/>
      <c r="L589" s="14"/>
      <c r="M589" s="1">
        <v>8</v>
      </c>
      <c r="N589" s="1">
        <v>30</v>
      </c>
      <c r="O589" s="1">
        <v>8</v>
      </c>
      <c r="P589" s="1">
        <v>3</v>
      </c>
      <c r="Q589" s="1" t="s">
        <v>112</v>
      </c>
      <c r="R589" s="1">
        <v>1</v>
      </c>
      <c r="W589" s="1">
        <v>1</v>
      </c>
      <c r="X589" s="1" t="s">
        <v>83</v>
      </c>
      <c r="Z589" s="1" t="s">
        <v>74</v>
      </c>
      <c r="AB589" s="1" t="s">
        <v>85</v>
      </c>
      <c r="AD589" s="1">
        <v>7</v>
      </c>
      <c r="AE589" s="1" t="s">
        <v>188</v>
      </c>
      <c r="AF589" s="1" t="s">
        <v>77</v>
      </c>
      <c r="AK589" s="1" t="s">
        <v>29</v>
      </c>
      <c r="AQ589" s="1" t="s">
        <v>66</v>
      </c>
      <c r="AS589" s="1">
        <v>6</v>
      </c>
      <c r="AU589" s="1">
        <v>6</v>
      </c>
      <c r="AW589" s="1">
        <v>15</v>
      </c>
      <c r="AX589" s="1" t="s">
        <v>1968</v>
      </c>
      <c r="AY589" s="1" t="s">
        <v>68</v>
      </c>
      <c r="BA589" s="1">
        <v>10</v>
      </c>
      <c r="BB589" s="1" t="s">
        <v>1969</v>
      </c>
      <c r="BC589" s="1" t="s">
        <v>1970</v>
      </c>
      <c r="BD589" s="1" t="s">
        <v>107</v>
      </c>
      <c r="BE589" s="1">
        <v>0</v>
      </c>
    </row>
    <row r="590" spans="1:57" ht="23" customHeight="1">
      <c r="A590" s="1">
        <v>417</v>
      </c>
      <c r="B590" s="1">
        <v>417</v>
      </c>
      <c r="C590" s="1">
        <v>417</v>
      </c>
      <c r="G590" s="4" t="s">
        <v>3</v>
      </c>
      <c r="J590" s="14">
        <v>35207</v>
      </c>
      <c r="K590" s="14"/>
      <c r="L590" s="14"/>
      <c r="M590" s="1">
        <v>5</v>
      </c>
      <c r="N590" s="1">
        <v>40</v>
      </c>
      <c r="O590" s="1">
        <v>16</v>
      </c>
      <c r="P590" s="1">
        <v>12</v>
      </c>
      <c r="Q590" s="1" t="s">
        <v>214</v>
      </c>
      <c r="R590" s="1">
        <v>1</v>
      </c>
      <c r="W590" s="1">
        <v>1</v>
      </c>
      <c r="X590" s="1" t="s">
        <v>28</v>
      </c>
      <c r="Z590" s="1" t="s">
        <v>339</v>
      </c>
      <c r="AB590" s="1" t="s">
        <v>51</v>
      </c>
      <c r="AD590" s="1">
        <v>1</v>
      </c>
      <c r="AE590" s="1" t="s">
        <v>1005</v>
      </c>
      <c r="AF590" s="1" t="s">
        <v>53</v>
      </c>
      <c r="AL590" s="1" t="s">
        <v>30</v>
      </c>
      <c r="AQ590" s="1" t="s">
        <v>78</v>
      </c>
      <c r="AS590" s="1">
        <v>5</v>
      </c>
      <c r="AU590" s="1">
        <v>4</v>
      </c>
      <c r="AW590" s="1">
        <v>3</v>
      </c>
      <c r="AX590" s="1" t="s">
        <v>1971</v>
      </c>
      <c r="AY590" s="1" t="s">
        <v>68</v>
      </c>
      <c r="BA590" s="1">
        <v>10</v>
      </c>
      <c r="BB590" s="1" t="s">
        <v>1972</v>
      </c>
      <c r="BC590" s="1" t="s">
        <v>186</v>
      </c>
      <c r="BD590" s="1" t="s">
        <v>1973</v>
      </c>
      <c r="BE590" s="1">
        <v>1</v>
      </c>
    </row>
    <row r="591" spans="1:57" ht="23" customHeight="1">
      <c r="A591" s="1">
        <v>420</v>
      </c>
      <c r="B591" s="1">
        <v>420</v>
      </c>
      <c r="C591" s="1">
        <v>420</v>
      </c>
      <c r="F591" s="4" t="s">
        <v>2</v>
      </c>
      <c r="G591" s="4" t="s">
        <v>3</v>
      </c>
      <c r="H591" s="4" t="s">
        <v>4</v>
      </c>
      <c r="J591" s="14">
        <v>34123</v>
      </c>
      <c r="K591" s="14"/>
      <c r="L591" s="14"/>
      <c r="M591" s="1">
        <v>7</v>
      </c>
      <c r="N591" s="1">
        <v>3</v>
      </c>
      <c r="O591" s="1">
        <v>8</v>
      </c>
      <c r="P591" s="1">
        <v>6</v>
      </c>
      <c r="Q591" s="1" t="s">
        <v>124</v>
      </c>
      <c r="R591" s="1">
        <v>1</v>
      </c>
      <c r="W591" s="1">
        <v>1</v>
      </c>
      <c r="X591" s="1" t="s">
        <v>137</v>
      </c>
      <c r="Z591" s="1" t="s">
        <v>74</v>
      </c>
      <c r="AB591" s="1" t="s">
        <v>115</v>
      </c>
      <c r="AD591" s="1">
        <v>1</v>
      </c>
      <c r="AF591" s="1" t="s">
        <v>53</v>
      </c>
      <c r="AK591" s="1" t="s">
        <v>29</v>
      </c>
      <c r="AQ591" s="1" t="s">
        <v>66</v>
      </c>
      <c r="AS591" s="1">
        <v>3</v>
      </c>
      <c r="AV591" s="1">
        <v>8</v>
      </c>
      <c r="AW591" s="1">
        <v>10</v>
      </c>
      <c r="AX591" s="2" t="s">
        <v>1978</v>
      </c>
      <c r="AY591" s="1" t="s">
        <v>58</v>
      </c>
      <c r="BA591" s="1">
        <v>9</v>
      </c>
      <c r="BB591" s="1" t="s">
        <v>1979</v>
      </c>
      <c r="BC591" s="1" t="s">
        <v>1980</v>
      </c>
      <c r="BD591" s="1" t="s">
        <v>1981</v>
      </c>
      <c r="BE591" s="1">
        <v>1</v>
      </c>
    </row>
    <row r="592" spans="1:57" ht="23" customHeight="1">
      <c r="A592" s="1">
        <v>422</v>
      </c>
      <c r="B592" s="1">
        <v>422</v>
      </c>
      <c r="C592" s="1">
        <v>422</v>
      </c>
      <c r="E592" s="4" t="s">
        <v>1</v>
      </c>
      <c r="H592" s="4" t="s">
        <v>4</v>
      </c>
      <c r="J592" s="14">
        <v>33568</v>
      </c>
      <c r="K592" s="14"/>
      <c r="L592" s="14"/>
      <c r="M592" s="1">
        <v>7</v>
      </c>
      <c r="N592" s="1">
        <v>1</v>
      </c>
      <c r="O592" s="1">
        <v>10</v>
      </c>
      <c r="P592" s="1">
        <v>10</v>
      </c>
      <c r="Q592" s="1" t="s">
        <v>178</v>
      </c>
      <c r="R592" s="1">
        <v>1</v>
      </c>
      <c r="W592" s="1">
        <v>1</v>
      </c>
      <c r="X592" s="1" t="s">
        <v>27</v>
      </c>
      <c r="Z592" s="1" t="s">
        <v>74</v>
      </c>
      <c r="AB592" s="1" t="s">
        <v>85</v>
      </c>
      <c r="AD592" s="1">
        <v>3</v>
      </c>
      <c r="AE592" s="1" t="s">
        <v>1986</v>
      </c>
      <c r="AF592" s="1" t="s">
        <v>53</v>
      </c>
      <c r="AL592" s="1" t="s">
        <v>30</v>
      </c>
      <c r="AQ592" s="1" t="s">
        <v>66</v>
      </c>
      <c r="AT592" s="1">
        <v>15</v>
      </c>
      <c r="AU592" s="1">
        <v>3</v>
      </c>
      <c r="AW592" s="1">
        <v>20</v>
      </c>
      <c r="AX592" s="1" t="s">
        <v>1987</v>
      </c>
      <c r="AY592" s="1" t="s">
        <v>68</v>
      </c>
      <c r="BA592" s="1">
        <v>10</v>
      </c>
      <c r="BB592" s="1" t="s">
        <v>1988</v>
      </c>
      <c r="BC592" s="1" t="s">
        <v>1989</v>
      </c>
      <c r="BD592" s="1" t="s">
        <v>1990</v>
      </c>
      <c r="BE592" s="1">
        <v>0</v>
      </c>
    </row>
    <row r="593" spans="1:57" ht="23" customHeight="1">
      <c r="A593" s="1">
        <v>423</v>
      </c>
      <c r="B593" s="1">
        <v>423</v>
      </c>
      <c r="C593" s="1">
        <v>423</v>
      </c>
      <c r="E593" s="4" t="s">
        <v>1</v>
      </c>
      <c r="G593" s="4" t="s">
        <v>3</v>
      </c>
      <c r="J593" s="14">
        <v>29795</v>
      </c>
      <c r="K593" s="14"/>
      <c r="L593" s="14"/>
      <c r="M593" s="1">
        <v>6</v>
      </c>
      <c r="N593" s="1">
        <v>60</v>
      </c>
      <c r="O593" s="1">
        <v>7</v>
      </c>
      <c r="P593" s="1">
        <v>10</v>
      </c>
      <c r="Q593" s="1" t="s">
        <v>82</v>
      </c>
      <c r="R593" s="1">
        <v>1</v>
      </c>
      <c r="W593" s="1">
        <v>1</v>
      </c>
      <c r="X593" s="1" t="s">
        <v>202</v>
      </c>
      <c r="Z593" s="1" t="s">
        <v>102</v>
      </c>
      <c r="AB593" s="1" t="s">
        <v>85</v>
      </c>
      <c r="AD593" s="1">
        <v>11</v>
      </c>
      <c r="AE593" s="1" t="s">
        <v>1991</v>
      </c>
      <c r="AF593" s="1" t="s">
        <v>77</v>
      </c>
      <c r="AK593" s="1" t="s">
        <v>29</v>
      </c>
      <c r="AQ593" s="1" t="s">
        <v>78</v>
      </c>
      <c r="AS593" s="1">
        <v>4</v>
      </c>
      <c r="AU593" s="1">
        <v>4</v>
      </c>
      <c r="AW593" s="1">
        <v>10</v>
      </c>
      <c r="AX593" s="1" t="s">
        <v>1992</v>
      </c>
      <c r="AY593" s="1" t="s">
        <v>68</v>
      </c>
      <c r="BA593" s="1">
        <v>10</v>
      </c>
      <c r="BB593" s="1" t="s">
        <v>1993</v>
      </c>
      <c r="BC593" s="1" t="s">
        <v>1994</v>
      </c>
      <c r="BD593" s="1" t="s">
        <v>1995</v>
      </c>
      <c r="BE593" s="1">
        <v>1</v>
      </c>
    </row>
    <row r="594" spans="1:57" ht="23" customHeight="1">
      <c r="A594" s="1">
        <v>424</v>
      </c>
      <c r="B594" s="1">
        <v>424</v>
      </c>
      <c r="C594" s="1">
        <v>424</v>
      </c>
      <c r="E594" s="4" t="s">
        <v>1</v>
      </c>
      <c r="G594" s="4" t="s">
        <v>3</v>
      </c>
      <c r="J594" s="14">
        <v>34095</v>
      </c>
      <c r="K594" s="14"/>
      <c r="L594" s="14"/>
      <c r="M594" s="1">
        <v>5</v>
      </c>
      <c r="N594" s="1">
        <v>240</v>
      </c>
      <c r="O594" s="1">
        <v>6</v>
      </c>
      <c r="P594" s="1">
        <v>24</v>
      </c>
      <c r="Q594" s="1" t="s">
        <v>95</v>
      </c>
      <c r="R594" s="1">
        <v>1</v>
      </c>
      <c r="W594" s="1">
        <v>1</v>
      </c>
      <c r="X594" s="1" t="s">
        <v>202</v>
      </c>
      <c r="Z594" s="1" t="s">
        <v>102</v>
      </c>
      <c r="AB594" s="1" t="s">
        <v>85</v>
      </c>
      <c r="AD594" s="1">
        <v>2</v>
      </c>
      <c r="AE594" s="1" t="s">
        <v>1996</v>
      </c>
      <c r="AF594" s="1" t="s">
        <v>352</v>
      </c>
      <c r="AL594" s="1" t="s">
        <v>30</v>
      </c>
      <c r="AQ594" s="1" t="s">
        <v>54</v>
      </c>
      <c r="AS594" s="1">
        <v>4</v>
      </c>
      <c r="AU594" s="1">
        <v>4</v>
      </c>
      <c r="AW594" s="1">
        <v>12</v>
      </c>
      <c r="AX594" s="1" t="s">
        <v>1997</v>
      </c>
      <c r="AY594" s="1" t="s">
        <v>68</v>
      </c>
      <c r="BA594" s="1">
        <v>10</v>
      </c>
      <c r="BB594" s="1" t="s">
        <v>1998</v>
      </c>
      <c r="BE594" s="1">
        <v>0</v>
      </c>
    </row>
    <row r="595" spans="1:57" ht="23" customHeight="1">
      <c r="A595" s="1">
        <v>426</v>
      </c>
      <c r="B595" s="1">
        <v>426</v>
      </c>
      <c r="C595" s="1">
        <v>426</v>
      </c>
      <c r="F595" s="4" t="s">
        <v>2</v>
      </c>
      <c r="H595" s="4" t="s">
        <v>4</v>
      </c>
      <c r="M595" s="1">
        <v>8</v>
      </c>
      <c r="N595" s="1">
        <v>0</v>
      </c>
      <c r="O595" s="1">
        <v>8</v>
      </c>
      <c r="P595" s="1">
        <v>4</v>
      </c>
      <c r="Q595" s="1" t="s">
        <v>292</v>
      </c>
      <c r="R595" s="1">
        <v>0</v>
      </c>
      <c r="S595" s="1" t="s">
        <v>378</v>
      </c>
      <c r="U595" s="1" t="s">
        <v>3390</v>
      </c>
      <c r="W595" s="1">
        <v>0</v>
      </c>
      <c r="AF595" s="1" t="s">
        <v>77</v>
      </c>
      <c r="AK595" s="1" t="s">
        <v>29</v>
      </c>
      <c r="AP595" s="1" t="s">
        <v>2003</v>
      </c>
      <c r="AQ595" s="1" t="s">
        <v>151</v>
      </c>
      <c r="AS595" s="1">
        <v>4</v>
      </c>
      <c r="AU595" s="1">
        <v>6</v>
      </c>
      <c r="AW595" s="1">
        <v>4</v>
      </c>
      <c r="AX595" s="1" t="s">
        <v>1722</v>
      </c>
      <c r="AY595" s="1" t="s">
        <v>68</v>
      </c>
      <c r="BA595" s="1">
        <v>8</v>
      </c>
      <c r="BE595" s="1">
        <v>0</v>
      </c>
    </row>
    <row r="596" spans="1:57" ht="23" customHeight="1">
      <c r="A596" s="1">
        <v>436</v>
      </c>
      <c r="B596" s="1">
        <v>436</v>
      </c>
      <c r="C596" s="1">
        <v>436</v>
      </c>
      <c r="E596" s="4" t="s">
        <v>1</v>
      </c>
      <c r="F596" s="4" t="s">
        <v>2</v>
      </c>
      <c r="H596" s="4" t="s">
        <v>4</v>
      </c>
      <c r="J596" s="14">
        <v>33725</v>
      </c>
      <c r="K596" s="14"/>
      <c r="L596" s="14"/>
      <c r="M596" s="1">
        <v>8</v>
      </c>
      <c r="N596" s="1">
        <v>0</v>
      </c>
      <c r="O596" s="1">
        <v>8</v>
      </c>
      <c r="P596" s="1">
        <v>15</v>
      </c>
      <c r="Q596" s="1" t="s">
        <v>90</v>
      </c>
      <c r="R596" s="1">
        <v>1</v>
      </c>
      <c r="W596" s="1">
        <v>0</v>
      </c>
      <c r="AF596" s="1" t="s">
        <v>77</v>
      </c>
      <c r="AL596" s="1" t="s">
        <v>30</v>
      </c>
      <c r="AQ596" s="1" t="s">
        <v>66</v>
      </c>
      <c r="AS596" s="1">
        <v>3</v>
      </c>
      <c r="AU596" s="1">
        <v>5</v>
      </c>
      <c r="AW596" s="1">
        <v>5</v>
      </c>
      <c r="AX596" s="1" t="s">
        <v>2041</v>
      </c>
      <c r="AY596" s="1" t="s">
        <v>68</v>
      </c>
      <c r="BA596" s="1">
        <v>8</v>
      </c>
      <c r="BB596" s="1" t="s">
        <v>2042</v>
      </c>
      <c r="BC596" s="1" t="s">
        <v>2043</v>
      </c>
      <c r="BD596" s="1" t="s">
        <v>2044</v>
      </c>
      <c r="BE596" s="1">
        <v>0</v>
      </c>
    </row>
    <row r="597" spans="1:57" ht="23" customHeight="1">
      <c r="A597" s="1">
        <v>437</v>
      </c>
      <c r="B597" s="1">
        <v>437</v>
      </c>
      <c r="C597" s="1">
        <v>437</v>
      </c>
      <c r="H597" s="4" t="s">
        <v>4</v>
      </c>
      <c r="J597" s="14">
        <v>29313</v>
      </c>
      <c r="K597" s="14"/>
      <c r="L597" s="14"/>
      <c r="M597" s="1">
        <v>7</v>
      </c>
      <c r="N597" s="1">
        <v>50</v>
      </c>
      <c r="O597" s="1">
        <v>8</v>
      </c>
      <c r="P597" s="1">
        <v>3</v>
      </c>
      <c r="Q597" s="1" t="s">
        <v>178</v>
      </c>
      <c r="R597" s="1">
        <v>1</v>
      </c>
      <c r="W597" s="1">
        <v>1</v>
      </c>
      <c r="X597" s="1" t="s">
        <v>202</v>
      </c>
      <c r="Z597" s="1" t="s">
        <v>74</v>
      </c>
      <c r="AB597" s="1" t="s">
        <v>85</v>
      </c>
      <c r="AD597" s="1">
        <v>12</v>
      </c>
      <c r="AF597" s="1" t="s">
        <v>77</v>
      </c>
      <c r="AL597" s="1" t="s">
        <v>30</v>
      </c>
      <c r="AQ597" s="1" t="s">
        <v>78</v>
      </c>
      <c r="AS597" s="1">
        <v>3</v>
      </c>
      <c r="AU597" s="1">
        <v>2</v>
      </c>
      <c r="AW597" s="1">
        <v>5</v>
      </c>
      <c r="AX597" s="1" t="s">
        <v>2045</v>
      </c>
      <c r="AY597" s="1" t="s">
        <v>68</v>
      </c>
      <c r="BA597" s="1">
        <v>7</v>
      </c>
      <c r="BB597" s="1" t="s">
        <v>2046</v>
      </c>
      <c r="BE597" s="1">
        <v>0</v>
      </c>
    </row>
    <row r="598" spans="1:57" ht="23" customHeight="1">
      <c r="A598" s="1">
        <v>439</v>
      </c>
      <c r="B598" s="1">
        <v>439</v>
      </c>
      <c r="C598" s="1">
        <v>439</v>
      </c>
      <c r="I598" s="4" t="s">
        <v>2051</v>
      </c>
      <c r="J598" s="14">
        <v>25124</v>
      </c>
      <c r="K598" s="14"/>
      <c r="L598" s="14"/>
      <c r="M598" s="1">
        <v>7</v>
      </c>
      <c r="N598" s="1">
        <v>0</v>
      </c>
      <c r="O598" s="1">
        <v>8</v>
      </c>
      <c r="P598" s="1">
        <v>20</v>
      </c>
      <c r="Q598" s="1" t="s">
        <v>112</v>
      </c>
      <c r="R598" s="1">
        <v>1</v>
      </c>
      <c r="W598" s="1">
        <v>1</v>
      </c>
      <c r="X598" s="1" t="s">
        <v>2052</v>
      </c>
      <c r="Z598" s="1" t="s">
        <v>133</v>
      </c>
      <c r="AB598" s="1" t="s">
        <v>85</v>
      </c>
      <c r="AD598" s="1">
        <v>25</v>
      </c>
      <c r="AE598" s="1" t="s">
        <v>2053</v>
      </c>
      <c r="AF598" s="1" t="s">
        <v>77</v>
      </c>
      <c r="AK598" s="1" t="s">
        <v>29</v>
      </c>
      <c r="AL598" s="1" t="s">
        <v>30</v>
      </c>
      <c r="AP598" s="1" t="s">
        <v>2054</v>
      </c>
      <c r="AQ598" s="1" t="s">
        <v>66</v>
      </c>
      <c r="AS598" s="1">
        <v>6</v>
      </c>
      <c r="AU598" s="1">
        <v>6</v>
      </c>
      <c r="AW598" s="1">
        <v>6</v>
      </c>
      <c r="AX598" s="1" t="s">
        <v>2055</v>
      </c>
      <c r="AY598" s="1" t="s">
        <v>68</v>
      </c>
      <c r="BA598" s="1">
        <v>9</v>
      </c>
      <c r="BB598" s="1" t="s">
        <v>2056</v>
      </c>
      <c r="BC598" s="1" t="s">
        <v>2057</v>
      </c>
      <c r="BD598" s="1" t="s">
        <v>2058</v>
      </c>
      <c r="BE598" s="1">
        <v>1</v>
      </c>
    </row>
    <row r="599" spans="1:57" ht="23" customHeight="1">
      <c r="A599" s="1">
        <v>440</v>
      </c>
      <c r="B599" s="1">
        <v>440</v>
      </c>
      <c r="C599" s="1">
        <v>440</v>
      </c>
      <c r="E599" s="4" t="s">
        <v>1</v>
      </c>
      <c r="J599" s="14">
        <v>22573</v>
      </c>
      <c r="K599" s="14"/>
      <c r="L599" s="14"/>
      <c r="M599" s="1">
        <v>7</v>
      </c>
      <c r="N599" s="1">
        <v>0</v>
      </c>
      <c r="O599" s="1">
        <v>10</v>
      </c>
      <c r="P599" s="1">
        <v>10</v>
      </c>
      <c r="Q599" s="1" t="s">
        <v>124</v>
      </c>
      <c r="R599" s="1">
        <v>1</v>
      </c>
      <c r="W599" s="1">
        <v>1</v>
      </c>
      <c r="X599" s="1" t="s">
        <v>202</v>
      </c>
      <c r="AA599" s="1" t="s">
        <v>2059</v>
      </c>
      <c r="AB599" s="1" t="s">
        <v>561</v>
      </c>
      <c r="AD599" s="1">
        <v>35</v>
      </c>
      <c r="AE599" s="1" t="s">
        <v>2060</v>
      </c>
      <c r="AF599" s="1" t="s">
        <v>65</v>
      </c>
      <c r="AL599" s="1" t="s">
        <v>30</v>
      </c>
      <c r="AQ599" s="1" t="s">
        <v>66</v>
      </c>
      <c r="AS599" s="1">
        <v>5</v>
      </c>
      <c r="AU599" s="1">
        <v>3</v>
      </c>
      <c r="AW599" s="1">
        <v>10</v>
      </c>
      <c r="AX599" s="1" t="s">
        <v>2061</v>
      </c>
      <c r="AY599" s="1" t="s">
        <v>58</v>
      </c>
      <c r="BA599" s="1">
        <v>10</v>
      </c>
      <c r="BB599" s="1" t="s">
        <v>2062</v>
      </c>
      <c r="BC599" s="1" t="s">
        <v>2063</v>
      </c>
      <c r="BD599" s="1" t="s">
        <v>130</v>
      </c>
      <c r="BE599" s="1">
        <v>1</v>
      </c>
    </row>
    <row r="600" spans="1:57" ht="23" customHeight="1">
      <c r="A600" s="1">
        <v>441</v>
      </c>
      <c r="B600" s="1">
        <v>441</v>
      </c>
      <c r="C600" s="1">
        <v>441</v>
      </c>
      <c r="D600" s="4" t="s">
        <v>0</v>
      </c>
      <c r="G600" s="4" t="s">
        <v>3</v>
      </c>
      <c r="H600" s="4" t="s">
        <v>4</v>
      </c>
      <c r="J600" s="14">
        <v>29023</v>
      </c>
      <c r="K600" s="14"/>
      <c r="L600" s="14"/>
      <c r="M600" s="1">
        <v>8</v>
      </c>
      <c r="N600" s="1">
        <v>75</v>
      </c>
      <c r="O600" s="1">
        <v>14</v>
      </c>
      <c r="P600" s="1">
        <v>8</v>
      </c>
      <c r="Q600" s="1" t="s">
        <v>90</v>
      </c>
      <c r="R600" s="1">
        <v>1</v>
      </c>
      <c r="W600" s="1">
        <v>1</v>
      </c>
      <c r="X600" s="1" t="s">
        <v>49</v>
      </c>
      <c r="Z600" s="1" t="s">
        <v>74</v>
      </c>
      <c r="AB600" s="1" t="s">
        <v>286</v>
      </c>
      <c r="AD600" s="1">
        <v>13</v>
      </c>
      <c r="AE600" s="1" t="s">
        <v>2064</v>
      </c>
      <c r="AF600" s="1" t="s">
        <v>53</v>
      </c>
      <c r="AL600" s="1" t="s">
        <v>30</v>
      </c>
      <c r="AQ600" s="1" t="s">
        <v>66</v>
      </c>
      <c r="AT600" s="1" t="s">
        <v>3405</v>
      </c>
      <c r="AU600" s="1">
        <v>6</v>
      </c>
      <c r="AW600" s="1">
        <v>12</v>
      </c>
      <c r="AX600" s="1" t="s">
        <v>2065</v>
      </c>
      <c r="AY600" s="1" t="s">
        <v>68</v>
      </c>
      <c r="BA600" s="1">
        <v>10</v>
      </c>
      <c r="BB600" s="1" t="s">
        <v>2066</v>
      </c>
      <c r="BC600" s="1" t="s">
        <v>2067</v>
      </c>
      <c r="BD600" s="1" t="s">
        <v>1378</v>
      </c>
      <c r="BE600" s="1">
        <v>1</v>
      </c>
    </row>
    <row r="601" spans="1:57" ht="23" customHeight="1">
      <c r="A601" s="1">
        <v>442</v>
      </c>
      <c r="B601" s="1">
        <v>442</v>
      </c>
      <c r="C601" s="1">
        <v>442</v>
      </c>
      <c r="E601" s="4" t="s">
        <v>1</v>
      </c>
      <c r="J601" s="14">
        <v>33732</v>
      </c>
      <c r="K601" s="14"/>
      <c r="L601" s="14"/>
      <c r="M601" s="1">
        <v>7</v>
      </c>
      <c r="N601" s="1">
        <v>0</v>
      </c>
      <c r="O601" s="1">
        <v>12</v>
      </c>
      <c r="P601" s="1">
        <v>20</v>
      </c>
      <c r="Q601" s="1" t="s">
        <v>178</v>
      </c>
      <c r="R601" s="1">
        <v>1</v>
      </c>
      <c r="W601" s="1">
        <v>1</v>
      </c>
      <c r="X601" s="1" t="s">
        <v>137</v>
      </c>
      <c r="Z601" s="1" t="s">
        <v>74</v>
      </c>
      <c r="AB601" s="1" t="s">
        <v>220</v>
      </c>
      <c r="AD601" s="1">
        <v>3</v>
      </c>
      <c r="AE601" s="1" t="s">
        <v>2068</v>
      </c>
      <c r="AF601" s="1" t="s">
        <v>53</v>
      </c>
      <c r="AK601" s="1" t="s">
        <v>29</v>
      </c>
      <c r="AQ601" s="1" t="s">
        <v>54</v>
      </c>
      <c r="AT601" s="1">
        <v>10</v>
      </c>
      <c r="AV601" s="1">
        <v>8</v>
      </c>
      <c r="AW601" s="1">
        <v>8</v>
      </c>
      <c r="AX601" s="1" t="s">
        <v>2069</v>
      </c>
      <c r="AY601" s="1" t="s">
        <v>68</v>
      </c>
      <c r="BA601" s="1">
        <v>9</v>
      </c>
      <c r="BB601" s="1" t="s">
        <v>2070</v>
      </c>
      <c r="BE601" s="1">
        <v>1</v>
      </c>
    </row>
    <row r="602" spans="1:57" ht="23" customHeight="1">
      <c r="A602" s="1">
        <v>444</v>
      </c>
      <c r="B602" s="1">
        <v>444</v>
      </c>
      <c r="C602" s="1">
        <v>444</v>
      </c>
      <c r="D602" s="4" t="s">
        <v>0</v>
      </c>
      <c r="J602" s="14">
        <v>23257</v>
      </c>
      <c r="K602" s="14"/>
      <c r="L602" s="14"/>
      <c r="M602" s="1">
        <v>7</v>
      </c>
      <c r="N602" s="1">
        <v>90</v>
      </c>
      <c r="O602" s="1">
        <v>8</v>
      </c>
      <c r="P602" s="1">
        <v>10</v>
      </c>
      <c r="Q602" s="1" t="s">
        <v>71</v>
      </c>
      <c r="R602" s="1">
        <v>0</v>
      </c>
      <c r="S602" s="1" t="s">
        <v>62</v>
      </c>
      <c r="U602" s="1" t="s">
        <v>3391</v>
      </c>
      <c r="W602" s="1">
        <v>1</v>
      </c>
      <c r="X602" s="1" t="s">
        <v>396</v>
      </c>
      <c r="Z602" s="1" t="s">
        <v>74</v>
      </c>
      <c r="AB602" s="1" t="s">
        <v>51</v>
      </c>
      <c r="AD602" s="1">
        <v>28</v>
      </c>
      <c r="AE602" s="1" t="s">
        <v>2074</v>
      </c>
      <c r="AF602" s="1" t="s">
        <v>65</v>
      </c>
      <c r="AP602" s="1" t="s">
        <v>2075</v>
      </c>
      <c r="AQ602" s="1" t="s">
        <v>66</v>
      </c>
      <c r="AS602" s="1">
        <v>6</v>
      </c>
      <c r="AU602" s="1">
        <v>6</v>
      </c>
      <c r="AW602" s="1">
        <v>10</v>
      </c>
      <c r="AX602" s="1" t="s">
        <v>2076</v>
      </c>
      <c r="AY602" s="1" t="s">
        <v>68</v>
      </c>
      <c r="BA602" s="1">
        <v>9</v>
      </c>
      <c r="BB602" s="1" t="s">
        <v>2077</v>
      </c>
      <c r="BE602" s="1">
        <v>0</v>
      </c>
    </row>
    <row r="603" spans="1:57" ht="23" customHeight="1">
      <c r="A603" s="1">
        <v>445</v>
      </c>
      <c r="B603" s="1">
        <v>445</v>
      </c>
      <c r="C603" s="1">
        <v>445</v>
      </c>
      <c r="E603" s="4" t="s">
        <v>1</v>
      </c>
      <c r="G603" s="4" t="s">
        <v>3</v>
      </c>
      <c r="H603" s="4" t="s">
        <v>4</v>
      </c>
      <c r="J603" s="14">
        <v>32727</v>
      </c>
      <c r="K603" s="14"/>
      <c r="L603" s="14"/>
      <c r="M603" s="1">
        <v>5</v>
      </c>
      <c r="N603" s="1">
        <v>0</v>
      </c>
      <c r="O603" s="1">
        <v>16</v>
      </c>
      <c r="P603" s="1">
        <v>2</v>
      </c>
      <c r="Q603" s="1" t="s">
        <v>324</v>
      </c>
      <c r="R603" s="1">
        <v>0</v>
      </c>
      <c r="S603" s="1" t="s">
        <v>91</v>
      </c>
      <c r="U603" s="1" t="s">
        <v>3390</v>
      </c>
      <c r="W603" s="1">
        <v>1</v>
      </c>
      <c r="X603" s="1" t="s">
        <v>401</v>
      </c>
      <c r="Z603" s="1" t="s">
        <v>50</v>
      </c>
      <c r="AB603" s="1" t="s">
        <v>85</v>
      </c>
      <c r="AD603" s="1">
        <v>5</v>
      </c>
      <c r="AE603" s="1" t="s">
        <v>2078</v>
      </c>
      <c r="AF603" s="1" t="s">
        <v>53</v>
      </c>
      <c r="AL603" s="1" t="s">
        <v>30</v>
      </c>
      <c r="AQ603" s="1" t="s">
        <v>66</v>
      </c>
      <c r="AS603" s="1">
        <v>6</v>
      </c>
      <c r="AU603" s="1">
        <v>6</v>
      </c>
      <c r="AW603" s="1">
        <v>12</v>
      </c>
      <c r="AX603" s="1" t="s">
        <v>2079</v>
      </c>
      <c r="AY603" s="1" t="s">
        <v>68</v>
      </c>
      <c r="BA603" s="1">
        <v>10</v>
      </c>
      <c r="BB603" s="1" t="s">
        <v>2080</v>
      </c>
      <c r="BC603" s="1" t="s">
        <v>2081</v>
      </c>
      <c r="BE603" s="1">
        <v>1</v>
      </c>
    </row>
    <row r="604" spans="1:57" ht="23" customHeight="1">
      <c r="A604" s="1">
        <v>446</v>
      </c>
      <c r="B604" s="1">
        <v>446</v>
      </c>
      <c r="C604" s="1">
        <v>446</v>
      </c>
      <c r="D604" s="4" t="s">
        <v>0</v>
      </c>
      <c r="E604" s="4" t="s">
        <v>1</v>
      </c>
      <c r="H604" s="4" t="s">
        <v>4</v>
      </c>
      <c r="J604" s="14">
        <v>33114</v>
      </c>
      <c r="K604" s="14"/>
      <c r="L604" s="14"/>
      <c r="M604" s="1">
        <v>6</v>
      </c>
      <c r="N604" s="1">
        <v>180</v>
      </c>
      <c r="O604" s="1">
        <v>10</v>
      </c>
      <c r="P604" s="1">
        <v>9</v>
      </c>
      <c r="Q604" s="1" t="s">
        <v>90</v>
      </c>
      <c r="R604" s="1">
        <v>1</v>
      </c>
      <c r="W604" s="1">
        <v>1</v>
      </c>
      <c r="X604" s="1" t="s">
        <v>144</v>
      </c>
      <c r="Z604" s="1" t="s">
        <v>74</v>
      </c>
      <c r="AC604" s="1" t="s">
        <v>2082</v>
      </c>
      <c r="AD604" s="1">
        <v>1</v>
      </c>
      <c r="AE604" s="1" t="s">
        <v>2083</v>
      </c>
      <c r="AF604" s="1" t="s">
        <v>77</v>
      </c>
      <c r="AL604" s="1" t="s">
        <v>30</v>
      </c>
      <c r="AQ604" s="1" t="s">
        <v>1063</v>
      </c>
      <c r="AT604" s="1">
        <v>10</v>
      </c>
      <c r="AU604" s="1">
        <v>6</v>
      </c>
      <c r="AW604" s="1">
        <v>6</v>
      </c>
      <c r="AX604" s="2" t="s">
        <v>2084</v>
      </c>
      <c r="AY604" s="1" t="s">
        <v>181</v>
      </c>
      <c r="BA604" s="1">
        <v>9</v>
      </c>
      <c r="BB604" s="2" t="s">
        <v>2085</v>
      </c>
      <c r="BC604" s="1" t="s">
        <v>2086</v>
      </c>
      <c r="BD604" s="1" t="s">
        <v>2087</v>
      </c>
      <c r="BE604" s="1">
        <v>1</v>
      </c>
    </row>
    <row r="605" spans="1:57" ht="23" customHeight="1">
      <c r="A605" s="1">
        <v>452</v>
      </c>
      <c r="B605" s="1">
        <v>452</v>
      </c>
      <c r="C605" s="1">
        <v>452</v>
      </c>
      <c r="D605" s="4" t="s">
        <v>0</v>
      </c>
      <c r="J605" s="14">
        <v>27608</v>
      </c>
      <c r="K605" s="14"/>
      <c r="L605" s="14"/>
      <c r="M605" s="1">
        <v>7</v>
      </c>
      <c r="N605" s="1">
        <v>70</v>
      </c>
      <c r="O605" s="1">
        <v>8</v>
      </c>
      <c r="P605" s="1">
        <v>50</v>
      </c>
      <c r="Q605" s="1" t="s">
        <v>112</v>
      </c>
      <c r="R605" s="1">
        <v>1</v>
      </c>
      <c r="W605" s="1">
        <v>1</v>
      </c>
      <c r="X605" s="1" t="s">
        <v>202</v>
      </c>
      <c r="Z605" s="1" t="s">
        <v>74</v>
      </c>
      <c r="AB605" s="1" t="s">
        <v>299</v>
      </c>
      <c r="AD605" s="1">
        <v>15</v>
      </c>
      <c r="AE605" s="1" t="s">
        <v>2110</v>
      </c>
      <c r="AF605" s="1" t="s">
        <v>77</v>
      </c>
      <c r="AK605" s="1" t="s">
        <v>29</v>
      </c>
      <c r="AQ605" s="1" t="s">
        <v>66</v>
      </c>
      <c r="AS605" s="1">
        <v>6</v>
      </c>
      <c r="AU605" s="1">
        <v>4</v>
      </c>
      <c r="AW605" s="1">
        <v>25</v>
      </c>
      <c r="AX605" s="1" t="s">
        <v>321</v>
      </c>
      <c r="AY605" s="1" t="s">
        <v>68</v>
      </c>
      <c r="BA605" s="1">
        <v>7</v>
      </c>
      <c r="BB605" s="1" t="s">
        <v>1754</v>
      </c>
      <c r="BE605" s="1">
        <v>0</v>
      </c>
    </row>
    <row r="606" spans="1:57" ht="23" customHeight="1">
      <c r="A606" s="1">
        <v>453</v>
      </c>
      <c r="B606" s="1">
        <v>453</v>
      </c>
      <c r="C606" s="1">
        <v>453</v>
      </c>
      <c r="E606" s="4" t="s">
        <v>1</v>
      </c>
      <c r="J606" s="14">
        <v>31265</v>
      </c>
      <c r="K606" s="14"/>
      <c r="L606" s="14"/>
      <c r="M606" s="1">
        <v>7</v>
      </c>
      <c r="N606" s="1">
        <v>0</v>
      </c>
      <c r="O606" s="1">
        <v>6</v>
      </c>
      <c r="P606" s="1">
        <v>20</v>
      </c>
      <c r="Q606" s="1" t="s">
        <v>61</v>
      </c>
      <c r="R606" s="1">
        <v>0</v>
      </c>
      <c r="S606" s="1" t="s">
        <v>48</v>
      </c>
      <c r="U606" s="1" t="s">
        <v>3388</v>
      </c>
      <c r="W606" s="1">
        <v>1</v>
      </c>
      <c r="X606" s="1" t="s">
        <v>144</v>
      </c>
      <c r="Z606" s="1" t="s">
        <v>74</v>
      </c>
      <c r="AB606" s="1" t="s">
        <v>85</v>
      </c>
      <c r="AD606" s="1">
        <v>2</v>
      </c>
      <c r="AF606" s="1" t="s">
        <v>77</v>
      </c>
      <c r="AL606" s="1" t="s">
        <v>30</v>
      </c>
      <c r="AQ606" s="1" t="s">
        <v>54</v>
      </c>
      <c r="AS606" s="1">
        <v>5</v>
      </c>
      <c r="AU606" s="1">
        <v>5</v>
      </c>
      <c r="AW606" s="1">
        <v>10</v>
      </c>
      <c r="AX606" s="1" t="s">
        <v>684</v>
      </c>
      <c r="AY606" s="1" t="s">
        <v>58</v>
      </c>
      <c r="BA606" s="1">
        <v>7</v>
      </c>
      <c r="BB606" s="1" t="s">
        <v>2111</v>
      </c>
      <c r="BE606" s="1">
        <v>0</v>
      </c>
    </row>
    <row r="607" spans="1:57" ht="23" customHeight="1">
      <c r="A607" s="1">
        <v>454</v>
      </c>
      <c r="B607" s="1">
        <v>454</v>
      </c>
      <c r="C607" s="1">
        <v>454</v>
      </c>
      <c r="E607" s="4" t="s">
        <v>1</v>
      </c>
      <c r="J607" s="14">
        <v>30445</v>
      </c>
      <c r="K607" s="14"/>
      <c r="L607" s="14"/>
      <c r="M607" s="1">
        <v>7</v>
      </c>
      <c r="N607" s="1">
        <v>30</v>
      </c>
      <c r="O607" s="1">
        <v>15</v>
      </c>
      <c r="P607" s="1">
        <v>8</v>
      </c>
      <c r="Q607" s="1" t="s">
        <v>95</v>
      </c>
      <c r="R607" s="1">
        <v>1</v>
      </c>
      <c r="W607" s="1">
        <v>1</v>
      </c>
      <c r="X607" s="1" t="s">
        <v>202</v>
      </c>
      <c r="Z607" s="1" t="s">
        <v>50</v>
      </c>
      <c r="AB607" s="1" t="s">
        <v>408</v>
      </c>
      <c r="AD607" s="1">
        <v>14</v>
      </c>
      <c r="AE607" s="1" t="s">
        <v>2112</v>
      </c>
      <c r="AF607" s="1" t="s">
        <v>53</v>
      </c>
      <c r="AL607" s="1" t="s">
        <v>30</v>
      </c>
      <c r="AQ607" s="1" t="s">
        <v>54</v>
      </c>
      <c r="AS607" s="1">
        <v>5</v>
      </c>
      <c r="AU607" s="1">
        <v>4</v>
      </c>
      <c r="AW607" s="1">
        <v>12</v>
      </c>
      <c r="AX607" s="1" t="s">
        <v>2113</v>
      </c>
      <c r="AY607" s="1" t="s">
        <v>68</v>
      </c>
      <c r="BA607" s="1">
        <v>10</v>
      </c>
      <c r="BB607" s="1" t="s">
        <v>2114</v>
      </c>
      <c r="BC607" s="1" t="s">
        <v>2115</v>
      </c>
      <c r="BD607" s="1" t="s">
        <v>2116</v>
      </c>
      <c r="BE607" s="1">
        <v>1</v>
      </c>
    </row>
    <row r="608" spans="1:57" ht="23" customHeight="1">
      <c r="A608" s="1">
        <v>457</v>
      </c>
      <c r="B608" s="1">
        <v>457</v>
      </c>
      <c r="C608" s="1">
        <v>457</v>
      </c>
      <c r="H608" s="4" t="s">
        <v>4</v>
      </c>
      <c r="J608" s="14">
        <v>28051</v>
      </c>
      <c r="K608" s="14"/>
      <c r="L608" s="14"/>
      <c r="M608" s="1">
        <v>8</v>
      </c>
      <c r="N608" s="1">
        <v>10</v>
      </c>
      <c r="O608" s="1">
        <v>14</v>
      </c>
      <c r="P608" s="1">
        <v>0</v>
      </c>
      <c r="Q608" s="1" t="s">
        <v>178</v>
      </c>
      <c r="R608" s="1">
        <v>0</v>
      </c>
      <c r="S608" s="1" t="s">
        <v>91</v>
      </c>
      <c r="U608" s="1" t="s">
        <v>3391</v>
      </c>
      <c r="W608" s="1">
        <v>1</v>
      </c>
      <c r="X608" s="1" t="s">
        <v>396</v>
      </c>
      <c r="Z608" s="1" t="s">
        <v>74</v>
      </c>
      <c r="AB608" s="1" t="s">
        <v>85</v>
      </c>
      <c r="AD608" s="1">
        <v>10</v>
      </c>
      <c r="AF608" s="1" t="s">
        <v>65</v>
      </c>
      <c r="AL608" s="1" t="s">
        <v>30</v>
      </c>
      <c r="AQ608" s="1" t="s">
        <v>66</v>
      </c>
      <c r="AS608" s="1">
        <v>5</v>
      </c>
      <c r="AU608" s="1">
        <v>4</v>
      </c>
      <c r="AW608" s="1">
        <v>12</v>
      </c>
      <c r="AX608" s="1" t="s">
        <v>2125</v>
      </c>
      <c r="AY608" s="1" t="s">
        <v>58</v>
      </c>
      <c r="BA608" s="1">
        <v>9</v>
      </c>
      <c r="BB608" s="1" t="s">
        <v>2126</v>
      </c>
      <c r="BC608" s="1" t="s">
        <v>2127</v>
      </c>
      <c r="BD608" s="1" t="s">
        <v>2128</v>
      </c>
      <c r="BE608" s="1">
        <v>0</v>
      </c>
    </row>
    <row r="609" spans="1:57" ht="23" customHeight="1">
      <c r="A609" s="1">
        <v>458</v>
      </c>
      <c r="B609" s="1">
        <v>458</v>
      </c>
      <c r="C609" s="1">
        <v>458</v>
      </c>
      <c r="D609" s="4" t="s">
        <v>0</v>
      </c>
      <c r="F609" s="4" t="s">
        <v>2</v>
      </c>
      <c r="G609" s="4" t="s">
        <v>3</v>
      </c>
      <c r="H609" s="4" t="s">
        <v>4</v>
      </c>
      <c r="J609" s="14">
        <v>35749</v>
      </c>
      <c r="K609" s="14"/>
      <c r="L609" s="14"/>
      <c r="M609" s="1">
        <v>7</v>
      </c>
      <c r="N609" s="1">
        <v>120</v>
      </c>
      <c r="O609" s="1">
        <v>15</v>
      </c>
      <c r="P609" s="1">
        <v>100</v>
      </c>
      <c r="Q609" s="1" t="s">
        <v>95</v>
      </c>
      <c r="R609" s="1">
        <v>0</v>
      </c>
      <c r="S609" s="1" t="s">
        <v>125</v>
      </c>
      <c r="V609" s="1" t="s">
        <v>2129</v>
      </c>
      <c r="W609" s="1">
        <v>0</v>
      </c>
      <c r="AF609" s="1" t="s">
        <v>53</v>
      </c>
      <c r="AL609" s="1" t="s">
        <v>30</v>
      </c>
      <c r="AQ609" s="1" t="s">
        <v>54</v>
      </c>
      <c r="AS609" s="1">
        <v>6</v>
      </c>
      <c r="AU609" s="1">
        <v>6</v>
      </c>
      <c r="AW609" s="1">
        <v>4</v>
      </c>
      <c r="AX609" s="1" t="s">
        <v>2130</v>
      </c>
      <c r="AY609" s="1" t="s">
        <v>58</v>
      </c>
      <c r="BA609" s="1">
        <v>9</v>
      </c>
      <c r="BB609" s="1" t="s">
        <v>2131</v>
      </c>
      <c r="BC609" s="1" t="s">
        <v>2132</v>
      </c>
      <c r="BE609" s="1">
        <v>1</v>
      </c>
    </row>
    <row r="610" spans="1:57" ht="23" customHeight="1">
      <c r="A610" s="1">
        <v>461</v>
      </c>
      <c r="B610" s="1">
        <v>461</v>
      </c>
      <c r="C610" s="1">
        <v>461</v>
      </c>
      <c r="D610" s="4" t="s">
        <v>0</v>
      </c>
      <c r="H610" s="4" t="s">
        <v>4</v>
      </c>
      <c r="J610" s="14">
        <v>27921</v>
      </c>
      <c r="K610" s="14"/>
      <c r="L610" s="14"/>
      <c r="M610" s="1">
        <v>6</v>
      </c>
      <c r="N610" s="1">
        <v>0</v>
      </c>
      <c r="O610" s="1">
        <v>5</v>
      </c>
      <c r="P610" s="1">
        <v>5</v>
      </c>
      <c r="Q610" s="1" t="s">
        <v>124</v>
      </c>
      <c r="R610" s="1">
        <v>0</v>
      </c>
      <c r="S610" s="1" t="s">
        <v>91</v>
      </c>
      <c r="U610" s="1" t="s">
        <v>3390</v>
      </c>
      <c r="W610" s="1">
        <v>1</v>
      </c>
      <c r="X610" s="1" t="s">
        <v>101</v>
      </c>
      <c r="Z610" s="1" t="s">
        <v>102</v>
      </c>
      <c r="AB610" s="1" t="s">
        <v>85</v>
      </c>
      <c r="AD610" s="1">
        <v>15</v>
      </c>
      <c r="AF610" s="1" t="s">
        <v>77</v>
      </c>
      <c r="AO610" s="1" t="s">
        <v>33</v>
      </c>
      <c r="AY610" s="1" t="s">
        <v>334</v>
      </c>
      <c r="BA610" s="1">
        <v>8</v>
      </c>
      <c r="BB610" s="1" t="s">
        <v>2139</v>
      </c>
      <c r="BC610" s="1" t="s">
        <v>2140</v>
      </c>
      <c r="BD610" s="1" t="s">
        <v>2141</v>
      </c>
      <c r="BE610" s="1">
        <v>0</v>
      </c>
    </row>
    <row r="611" spans="1:57" ht="23" customHeight="1">
      <c r="A611" s="1">
        <v>462</v>
      </c>
      <c r="B611" s="1">
        <v>462</v>
      </c>
      <c r="C611" s="1">
        <v>462</v>
      </c>
      <c r="D611" s="4" t="s">
        <v>0</v>
      </c>
      <c r="J611" s="14">
        <v>33863</v>
      </c>
      <c r="K611" s="14"/>
      <c r="L611" s="14"/>
      <c r="M611" s="1">
        <v>7</v>
      </c>
      <c r="N611" s="1">
        <v>0</v>
      </c>
      <c r="O611" s="1">
        <v>15</v>
      </c>
      <c r="P611" s="1">
        <v>5</v>
      </c>
      <c r="Q611" s="1" t="s">
        <v>112</v>
      </c>
      <c r="R611" s="1">
        <v>0</v>
      </c>
      <c r="S611" s="1" t="s">
        <v>48</v>
      </c>
      <c r="U611" s="1" t="s">
        <v>3390</v>
      </c>
      <c r="W611" s="1">
        <v>0</v>
      </c>
      <c r="AF611" s="1" t="s">
        <v>77</v>
      </c>
      <c r="AL611" s="1" t="s">
        <v>30</v>
      </c>
      <c r="AQ611" s="1" t="s">
        <v>66</v>
      </c>
      <c r="AS611" s="1">
        <v>5</v>
      </c>
      <c r="AU611" s="1">
        <v>5</v>
      </c>
      <c r="AW611" s="1">
        <v>100</v>
      </c>
      <c r="AX611" s="2" t="s">
        <v>2142</v>
      </c>
      <c r="AY611" s="1" t="s">
        <v>68</v>
      </c>
      <c r="BA611" s="1">
        <v>10</v>
      </c>
      <c r="BB611" s="1" t="s">
        <v>2143</v>
      </c>
      <c r="BC611" s="2" t="s">
        <v>2144</v>
      </c>
      <c r="BE611" s="1">
        <v>1</v>
      </c>
    </row>
    <row r="612" spans="1:57" ht="23" customHeight="1">
      <c r="A612" s="1">
        <v>467</v>
      </c>
      <c r="B612" s="1">
        <v>467</v>
      </c>
      <c r="C612" s="1">
        <v>467</v>
      </c>
      <c r="D612" s="4" t="s">
        <v>0</v>
      </c>
      <c r="J612" s="14">
        <v>29644</v>
      </c>
      <c r="K612" s="14"/>
      <c r="L612" s="14"/>
      <c r="M612" s="1">
        <v>7</v>
      </c>
      <c r="N612" s="1">
        <v>0</v>
      </c>
      <c r="O612" s="1">
        <v>11</v>
      </c>
      <c r="P612" s="1">
        <v>12</v>
      </c>
      <c r="Q612" s="1" t="s">
        <v>112</v>
      </c>
      <c r="R612" s="1">
        <v>1</v>
      </c>
      <c r="W612" s="1">
        <v>1</v>
      </c>
      <c r="X612" s="1" t="s">
        <v>126</v>
      </c>
      <c r="Z612" s="1" t="s">
        <v>84</v>
      </c>
      <c r="AB612" s="1" t="s">
        <v>85</v>
      </c>
      <c r="AD612" s="1">
        <v>18</v>
      </c>
      <c r="AE612" s="1" t="s">
        <v>2162</v>
      </c>
      <c r="AF612" s="1" t="s">
        <v>352</v>
      </c>
      <c r="AL612" s="1" t="s">
        <v>30</v>
      </c>
      <c r="AQ612" s="1" t="s">
        <v>54</v>
      </c>
      <c r="AT612" s="1">
        <v>20</v>
      </c>
      <c r="AV612" s="1">
        <v>10</v>
      </c>
      <c r="AW612" s="1">
        <v>30</v>
      </c>
      <c r="AX612" s="1" t="s">
        <v>2163</v>
      </c>
      <c r="AZ612" s="1" t="s">
        <v>2164</v>
      </c>
      <c r="BA612" s="1">
        <v>10</v>
      </c>
      <c r="BB612" s="1" t="s">
        <v>2165</v>
      </c>
      <c r="BC612" s="1" t="s">
        <v>2166</v>
      </c>
      <c r="BD612" s="1" t="s">
        <v>2167</v>
      </c>
      <c r="BE612" s="1">
        <v>0</v>
      </c>
    </row>
    <row r="613" spans="1:57" ht="23" customHeight="1">
      <c r="A613" s="1">
        <v>470</v>
      </c>
      <c r="B613" s="1">
        <v>470</v>
      </c>
      <c r="C613" s="1">
        <v>470</v>
      </c>
      <c r="H613" s="4" t="s">
        <v>4</v>
      </c>
      <c r="J613" s="14">
        <v>30896</v>
      </c>
      <c r="K613" s="14"/>
      <c r="L613" s="14"/>
      <c r="M613" s="1">
        <v>6</v>
      </c>
      <c r="N613" s="1">
        <v>120</v>
      </c>
      <c r="O613" s="1">
        <v>12</v>
      </c>
      <c r="P613" s="1">
        <v>12</v>
      </c>
      <c r="Q613" s="1" t="s">
        <v>214</v>
      </c>
      <c r="R613" s="1">
        <v>1</v>
      </c>
      <c r="W613" s="1">
        <v>1</v>
      </c>
      <c r="Y613" s="1" t="s">
        <v>2177</v>
      </c>
      <c r="Z613" s="1" t="s">
        <v>50</v>
      </c>
      <c r="AB613" s="1" t="s">
        <v>345</v>
      </c>
      <c r="AD613" s="1">
        <v>7</v>
      </c>
      <c r="AE613" s="1" t="s">
        <v>2178</v>
      </c>
      <c r="AF613" s="1" t="s">
        <v>77</v>
      </c>
      <c r="AL613" s="1" t="s">
        <v>30</v>
      </c>
      <c r="AQ613" s="1" t="s">
        <v>66</v>
      </c>
      <c r="AS613" s="1">
        <v>4</v>
      </c>
      <c r="AU613" s="1">
        <v>4</v>
      </c>
      <c r="AW613" s="1">
        <v>4</v>
      </c>
      <c r="AX613" s="1" t="s">
        <v>2179</v>
      </c>
      <c r="AY613" s="1" t="s">
        <v>68</v>
      </c>
      <c r="BA613" s="1">
        <v>8</v>
      </c>
      <c r="BB613" s="1" t="s">
        <v>2180</v>
      </c>
      <c r="BC613" s="1" t="s">
        <v>2181</v>
      </c>
      <c r="BD613" s="1" t="s">
        <v>2182</v>
      </c>
      <c r="BE613" s="1">
        <v>0</v>
      </c>
    </row>
    <row r="614" spans="1:57" ht="23" customHeight="1">
      <c r="A614" s="1">
        <v>472</v>
      </c>
      <c r="B614" s="1">
        <v>472</v>
      </c>
      <c r="C614" s="1">
        <v>472</v>
      </c>
      <c r="D614" s="4" t="s">
        <v>0</v>
      </c>
      <c r="J614" s="14">
        <v>26816</v>
      </c>
      <c r="K614" s="14"/>
      <c r="L614" s="14"/>
      <c r="M614" s="1">
        <v>7</v>
      </c>
      <c r="N614" s="1">
        <v>0</v>
      </c>
      <c r="O614" s="1">
        <v>6</v>
      </c>
      <c r="P614" s="1">
        <v>10</v>
      </c>
      <c r="Q614" s="1" t="s">
        <v>71</v>
      </c>
      <c r="R614" s="1">
        <v>1</v>
      </c>
      <c r="W614" s="1">
        <v>1</v>
      </c>
      <c r="X614" s="1" t="s">
        <v>5</v>
      </c>
      <c r="AA614" s="1" t="s">
        <v>2187</v>
      </c>
      <c r="AB614" s="1" t="s">
        <v>145</v>
      </c>
      <c r="AD614" s="1">
        <v>10</v>
      </c>
      <c r="AE614" s="1" t="s">
        <v>2188</v>
      </c>
      <c r="AF614" s="1" t="s">
        <v>352</v>
      </c>
      <c r="AL614" s="1" t="s">
        <v>30</v>
      </c>
      <c r="AQ614" s="1" t="s">
        <v>66</v>
      </c>
      <c r="AS614" s="1">
        <v>5</v>
      </c>
      <c r="AU614" s="1">
        <v>2</v>
      </c>
      <c r="AW614" s="1">
        <v>10</v>
      </c>
      <c r="AX614" s="1" t="s">
        <v>2189</v>
      </c>
      <c r="AY614" s="1" t="s">
        <v>68</v>
      </c>
      <c r="BA614" s="1">
        <v>10</v>
      </c>
      <c r="BB614" s="1" t="s">
        <v>2190</v>
      </c>
      <c r="BC614" s="1" t="s">
        <v>2191</v>
      </c>
      <c r="BD614" s="1" t="s">
        <v>2192</v>
      </c>
      <c r="BE614" s="1">
        <v>1</v>
      </c>
    </row>
    <row r="615" spans="1:57" ht="23" customHeight="1">
      <c r="A615" s="1">
        <v>473</v>
      </c>
      <c r="B615" s="1">
        <v>473</v>
      </c>
      <c r="C615" s="1">
        <v>473</v>
      </c>
      <c r="D615" s="4" t="s">
        <v>0</v>
      </c>
      <c r="J615" s="14">
        <v>29434</v>
      </c>
      <c r="K615" s="14"/>
      <c r="L615" s="14"/>
      <c r="M615" s="1">
        <v>7</v>
      </c>
      <c r="N615" s="1">
        <v>50</v>
      </c>
      <c r="O615" s="1">
        <v>8</v>
      </c>
      <c r="P615" s="1">
        <v>4</v>
      </c>
      <c r="Q615" s="1" t="s">
        <v>112</v>
      </c>
      <c r="R615" s="1">
        <v>1</v>
      </c>
      <c r="W615" s="1">
        <v>1</v>
      </c>
      <c r="X615" s="1" t="s">
        <v>396</v>
      </c>
      <c r="Z615" s="1" t="s">
        <v>74</v>
      </c>
      <c r="AB615" s="1" t="s">
        <v>115</v>
      </c>
      <c r="AD615" s="1">
        <v>12</v>
      </c>
      <c r="AE615" s="1" t="s">
        <v>2193</v>
      </c>
      <c r="AF615" s="1" t="s">
        <v>65</v>
      </c>
      <c r="AL615" s="1" t="s">
        <v>30</v>
      </c>
      <c r="AQ615" s="1" t="s">
        <v>66</v>
      </c>
      <c r="AS615" s="1">
        <v>3</v>
      </c>
      <c r="AU615" s="1">
        <v>4</v>
      </c>
      <c r="AW615" s="1">
        <v>7</v>
      </c>
      <c r="AX615" s="1" t="s">
        <v>2194</v>
      </c>
      <c r="AY615" s="1" t="s">
        <v>58</v>
      </c>
      <c r="BA615" s="1">
        <v>10</v>
      </c>
      <c r="BB615" s="1" t="s">
        <v>2195</v>
      </c>
      <c r="BC615" s="1" t="s">
        <v>2196</v>
      </c>
      <c r="BD615" s="1" t="s">
        <v>2197</v>
      </c>
      <c r="BE615" s="1">
        <v>1</v>
      </c>
    </row>
    <row r="616" spans="1:57" ht="23" customHeight="1">
      <c r="A616" s="1">
        <v>475</v>
      </c>
      <c r="B616" s="1">
        <v>475</v>
      </c>
      <c r="C616" s="1">
        <v>475</v>
      </c>
      <c r="D616" s="4" t="s">
        <v>0</v>
      </c>
      <c r="E616" s="4" t="s">
        <v>1</v>
      </c>
      <c r="H616" s="4" t="s">
        <v>4</v>
      </c>
      <c r="J616" s="14">
        <v>30738</v>
      </c>
      <c r="K616" s="14"/>
      <c r="L616" s="14"/>
      <c r="M616" s="1">
        <v>8</v>
      </c>
      <c r="N616" s="1">
        <v>60</v>
      </c>
      <c r="O616" s="1">
        <v>11</v>
      </c>
      <c r="P616" s="1">
        <v>7</v>
      </c>
      <c r="Q616" s="1" t="s">
        <v>82</v>
      </c>
      <c r="R616" s="1">
        <v>1</v>
      </c>
      <c r="W616" s="1">
        <v>1</v>
      </c>
      <c r="X616" s="1" t="s">
        <v>202</v>
      </c>
      <c r="Z616" s="1" t="s">
        <v>74</v>
      </c>
      <c r="AB616" s="1" t="s">
        <v>85</v>
      </c>
      <c r="AD616" s="1">
        <v>10</v>
      </c>
      <c r="AF616" s="1" t="s">
        <v>77</v>
      </c>
      <c r="AL616" s="1" t="s">
        <v>30</v>
      </c>
      <c r="AQ616" s="1" t="s">
        <v>66</v>
      </c>
      <c r="AS616" s="1">
        <v>4</v>
      </c>
      <c r="AV616" s="1">
        <v>16</v>
      </c>
      <c r="AW616" s="1">
        <v>30</v>
      </c>
      <c r="AX616" s="1" t="s">
        <v>2200</v>
      </c>
      <c r="AZ616" s="1" t="s">
        <v>2201</v>
      </c>
      <c r="BA616" s="1">
        <v>8</v>
      </c>
      <c r="BB616" s="1" t="s">
        <v>2202</v>
      </c>
      <c r="BE616" s="1">
        <v>0</v>
      </c>
    </row>
    <row r="617" spans="1:57" ht="23" customHeight="1">
      <c r="A617" s="1">
        <v>476</v>
      </c>
      <c r="B617" s="1">
        <v>476</v>
      </c>
      <c r="C617" s="1">
        <v>476</v>
      </c>
      <c r="E617" s="4" t="s">
        <v>1</v>
      </c>
      <c r="H617" s="4" t="s">
        <v>4</v>
      </c>
      <c r="J617" s="14">
        <v>30659</v>
      </c>
      <c r="K617" s="14"/>
      <c r="L617" s="14"/>
      <c r="M617" s="1">
        <v>6</v>
      </c>
      <c r="N617" s="1">
        <v>30</v>
      </c>
      <c r="O617" s="1">
        <v>12</v>
      </c>
      <c r="P617" s="1">
        <v>25</v>
      </c>
      <c r="Q617" s="1" t="s">
        <v>90</v>
      </c>
      <c r="R617" s="1">
        <v>0</v>
      </c>
      <c r="S617" s="1" t="s">
        <v>62</v>
      </c>
      <c r="U617" s="1" t="s">
        <v>3390</v>
      </c>
      <c r="W617" s="1">
        <v>1</v>
      </c>
      <c r="X617" s="1" t="s">
        <v>144</v>
      </c>
      <c r="Z617" s="1" t="s">
        <v>74</v>
      </c>
      <c r="AC617" s="1" t="s">
        <v>2203</v>
      </c>
      <c r="AD617" s="1">
        <v>5</v>
      </c>
      <c r="AE617" s="1" t="s">
        <v>2204</v>
      </c>
      <c r="AF617" s="1" t="s">
        <v>77</v>
      </c>
      <c r="AL617" s="1" t="s">
        <v>30</v>
      </c>
      <c r="AQ617" s="1" t="s">
        <v>66</v>
      </c>
      <c r="AT617" s="1">
        <v>10</v>
      </c>
      <c r="AU617" s="1">
        <v>6</v>
      </c>
      <c r="AW617" s="1">
        <v>10</v>
      </c>
      <c r="AX617" s="1" t="s">
        <v>2205</v>
      </c>
      <c r="AY617" s="1" t="s">
        <v>68</v>
      </c>
      <c r="BA617" s="1">
        <v>10</v>
      </c>
      <c r="BB617" s="1" t="s">
        <v>2206</v>
      </c>
      <c r="BC617" s="1" t="s">
        <v>2207</v>
      </c>
      <c r="BD617" s="1" t="s">
        <v>2208</v>
      </c>
      <c r="BE617" s="1">
        <v>0</v>
      </c>
    </row>
    <row r="618" spans="1:57" ht="23" customHeight="1">
      <c r="A618" s="1">
        <v>478</v>
      </c>
      <c r="B618" s="1">
        <v>478</v>
      </c>
      <c r="C618" s="1">
        <v>478</v>
      </c>
      <c r="D618" s="4" t="s">
        <v>0</v>
      </c>
      <c r="G618" s="4" t="s">
        <v>3</v>
      </c>
      <c r="H618" s="4" t="s">
        <v>4</v>
      </c>
      <c r="M618" s="1">
        <v>6</v>
      </c>
      <c r="N618" s="1">
        <v>30</v>
      </c>
      <c r="O618" s="1">
        <v>10</v>
      </c>
      <c r="P618" s="1">
        <v>15</v>
      </c>
      <c r="Q618" s="1" t="s">
        <v>90</v>
      </c>
      <c r="R618" s="1">
        <v>0</v>
      </c>
      <c r="S618" s="1" t="s">
        <v>62</v>
      </c>
      <c r="U618" s="1" t="s">
        <v>3390</v>
      </c>
      <c r="W618" s="1">
        <v>1</v>
      </c>
      <c r="X618" s="1" t="s">
        <v>202</v>
      </c>
      <c r="Z618" s="1" t="s">
        <v>74</v>
      </c>
      <c r="AB618" s="1" t="s">
        <v>85</v>
      </c>
      <c r="AD618" s="1">
        <v>0</v>
      </c>
      <c r="AE618" s="1" t="s">
        <v>320</v>
      </c>
      <c r="AF618" s="1" t="s">
        <v>53</v>
      </c>
      <c r="AL618" s="1" t="s">
        <v>30</v>
      </c>
      <c r="AQ618" s="1" t="s">
        <v>54</v>
      </c>
      <c r="AS618" s="1">
        <v>4</v>
      </c>
      <c r="AU618" s="1">
        <v>4</v>
      </c>
      <c r="AW618" s="1">
        <v>2</v>
      </c>
      <c r="AX618" s="1" t="s">
        <v>2213</v>
      </c>
      <c r="AY618" s="1" t="s">
        <v>68</v>
      </c>
      <c r="BA618" s="1">
        <v>10</v>
      </c>
      <c r="BB618" s="1" t="s">
        <v>2214</v>
      </c>
      <c r="BE618" s="1">
        <v>1</v>
      </c>
    </row>
    <row r="619" spans="1:57" ht="23" customHeight="1">
      <c r="A619" s="1">
        <v>481</v>
      </c>
      <c r="B619" s="1">
        <v>481</v>
      </c>
      <c r="C619" s="1">
        <v>481</v>
      </c>
      <c r="G619" s="4" t="s">
        <v>3</v>
      </c>
      <c r="J619" s="14">
        <v>31478</v>
      </c>
      <c r="K619" s="14"/>
      <c r="L619" s="14"/>
      <c r="M619" s="1">
        <v>7</v>
      </c>
      <c r="N619" s="1">
        <v>0</v>
      </c>
      <c r="O619" s="1">
        <v>10</v>
      </c>
      <c r="P619" s="1">
        <v>3</v>
      </c>
      <c r="Q619" s="1" t="s">
        <v>61</v>
      </c>
      <c r="R619" s="1">
        <v>1</v>
      </c>
      <c r="W619" s="1">
        <v>1</v>
      </c>
      <c r="X619" s="1" t="s">
        <v>202</v>
      </c>
      <c r="Z619" s="1" t="s">
        <v>74</v>
      </c>
      <c r="AB619" s="1" t="s">
        <v>85</v>
      </c>
      <c r="AD619" s="1">
        <v>12</v>
      </c>
      <c r="AE619" s="1" t="s">
        <v>2223</v>
      </c>
      <c r="AF619" s="1" t="s">
        <v>53</v>
      </c>
      <c r="AL619" s="1" t="s">
        <v>30</v>
      </c>
      <c r="AQ619" s="1" t="s">
        <v>151</v>
      </c>
      <c r="AS619" s="1">
        <v>6</v>
      </c>
      <c r="AU619" s="1">
        <v>2</v>
      </c>
      <c r="AW619" s="1">
        <v>48</v>
      </c>
      <c r="AX619" s="1" t="s">
        <v>2224</v>
      </c>
      <c r="AY619" s="1" t="s">
        <v>68</v>
      </c>
      <c r="BA619" s="1">
        <v>10</v>
      </c>
      <c r="BB619" s="1" t="s">
        <v>2225</v>
      </c>
      <c r="BC619" s="1" t="s">
        <v>186</v>
      </c>
      <c r="BD619" s="1" t="s">
        <v>2226</v>
      </c>
      <c r="BE619" s="1">
        <v>1</v>
      </c>
    </row>
    <row r="620" spans="1:57" ht="23" customHeight="1">
      <c r="A620" s="1">
        <v>483</v>
      </c>
      <c r="B620" s="1">
        <v>483</v>
      </c>
      <c r="C620" s="1">
        <v>483</v>
      </c>
      <c r="H620" s="4" t="s">
        <v>4</v>
      </c>
      <c r="J620" s="14">
        <v>30050</v>
      </c>
      <c r="K620" s="14"/>
      <c r="L620" s="14"/>
      <c r="M620" s="1">
        <v>6</v>
      </c>
      <c r="N620" s="1">
        <v>100</v>
      </c>
      <c r="O620" s="1">
        <v>10</v>
      </c>
      <c r="P620" s="1">
        <v>8</v>
      </c>
      <c r="Q620" s="1" t="s">
        <v>112</v>
      </c>
      <c r="R620" s="1">
        <v>1</v>
      </c>
      <c r="W620" s="1">
        <v>1</v>
      </c>
      <c r="X620" s="1" t="s">
        <v>202</v>
      </c>
      <c r="Z620" s="1" t="s">
        <v>74</v>
      </c>
      <c r="AB620" s="1" t="s">
        <v>85</v>
      </c>
      <c r="AD620" s="1">
        <v>6</v>
      </c>
      <c r="AE620" s="1" t="s">
        <v>2230</v>
      </c>
      <c r="AF620" s="1" t="s">
        <v>77</v>
      </c>
      <c r="AL620" s="1" t="s">
        <v>30</v>
      </c>
      <c r="AQ620" s="1" t="s">
        <v>66</v>
      </c>
      <c r="AS620" s="1">
        <v>1</v>
      </c>
      <c r="AU620" s="1">
        <v>4</v>
      </c>
      <c r="AW620" s="1">
        <v>12</v>
      </c>
      <c r="AX620" s="1" t="s">
        <v>2231</v>
      </c>
      <c r="AY620" s="1" t="s">
        <v>58</v>
      </c>
      <c r="BA620" s="1">
        <v>10</v>
      </c>
      <c r="BB620" s="1" t="s">
        <v>2232</v>
      </c>
      <c r="BC620" s="2" t="s">
        <v>2233</v>
      </c>
      <c r="BE620" s="1">
        <v>0</v>
      </c>
    </row>
    <row r="621" spans="1:57" ht="23" customHeight="1">
      <c r="A621" s="1">
        <v>484</v>
      </c>
      <c r="B621" s="1">
        <v>484</v>
      </c>
      <c r="C621" s="1">
        <v>484</v>
      </c>
      <c r="D621" s="4" t="s">
        <v>0</v>
      </c>
      <c r="J621" s="14">
        <v>26115</v>
      </c>
      <c r="K621" s="14"/>
      <c r="L621" s="14"/>
      <c r="M621" s="1">
        <v>6</v>
      </c>
      <c r="N621" s="1">
        <v>30</v>
      </c>
      <c r="O621" s="1">
        <v>8</v>
      </c>
      <c r="P621" s="1">
        <v>30</v>
      </c>
      <c r="Q621" s="1" t="s">
        <v>124</v>
      </c>
      <c r="R621" s="1">
        <v>1</v>
      </c>
      <c r="W621" s="1">
        <v>1</v>
      </c>
      <c r="X621" s="1" t="s">
        <v>73</v>
      </c>
      <c r="Z621" s="1" t="s">
        <v>84</v>
      </c>
      <c r="AC621" s="1" t="s">
        <v>2234</v>
      </c>
      <c r="AD621" s="1">
        <v>15</v>
      </c>
      <c r="AE621" s="1" t="s">
        <v>2235</v>
      </c>
      <c r="AF621" s="1" t="s">
        <v>53</v>
      </c>
      <c r="AL621" s="1" t="s">
        <v>30</v>
      </c>
      <c r="AQ621" s="1" t="s">
        <v>54</v>
      </c>
      <c r="AS621" s="1">
        <v>6</v>
      </c>
      <c r="AU621" s="1">
        <v>5</v>
      </c>
      <c r="AW621" s="1">
        <v>400</v>
      </c>
      <c r="AX621" s="1" t="s">
        <v>2236</v>
      </c>
      <c r="AY621" s="1" t="s">
        <v>68</v>
      </c>
      <c r="BA621" s="1">
        <v>10</v>
      </c>
      <c r="BB621" s="1" t="s">
        <v>2237</v>
      </c>
      <c r="BC621" s="1" t="s">
        <v>2238</v>
      </c>
      <c r="BE621" s="1">
        <v>1</v>
      </c>
    </row>
    <row r="622" spans="1:57" ht="23" customHeight="1">
      <c r="A622" s="1">
        <v>488</v>
      </c>
      <c r="B622" s="1">
        <v>488</v>
      </c>
      <c r="C622" s="1">
        <v>488</v>
      </c>
      <c r="D622" s="4" t="s">
        <v>0</v>
      </c>
      <c r="E622" s="4" t="s">
        <v>1</v>
      </c>
      <c r="H622" s="4" t="s">
        <v>4</v>
      </c>
      <c r="J622" s="14">
        <v>30169</v>
      </c>
      <c r="K622" s="14"/>
      <c r="L622" s="14"/>
      <c r="M622" s="1">
        <v>6</v>
      </c>
      <c r="N622" s="1">
        <v>0</v>
      </c>
      <c r="O622" s="1">
        <v>12</v>
      </c>
      <c r="P622" s="1">
        <v>12</v>
      </c>
      <c r="Q622" s="1" t="s">
        <v>178</v>
      </c>
      <c r="R622" s="1">
        <v>0</v>
      </c>
      <c r="S622" s="1" t="s">
        <v>48</v>
      </c>
      <c r="U622" s="1" t="s">
        <v>3389</v>
      </c>
      <c r="W622" s="1">
        <v>1</v>
      </c>
      <c r="X622" s="1" t="s">
        <v>101</v>
      </c>
      <c r="Z622" s="1" t="s">
        <v>74</v>
      </c>
      <c r="AB622" s="1" t="s">
        <v>85</v>
      </c>
      <c r="AD622" s="1">
        <v>10</v>
      </c>
      <c r="AE622" s="1" t="s">
        <v>2254</v>
      </c>
      <c r="AF622" s="1" t="s">
        <v>53</v>
      </c>
      <c r="AL622" s="1" t="s">
        <v>30</v>
      </c>
      <c r="AQ622" s="1" t="s">
        <v>66</v>
      </c>
      <c r="AT622" s="1">
        <v>15</v>
      </c>
      <c r="AU622" s="1">
        <v>5</v>
      </c>
      <c r="AW622" s="1">
        <v>10</v>
      </c>
      <c r="AX622" s="2" t="s">
        <v>2255</v>
      </c>
      <c r="AY622" s="1" t="s">
        <v>68</v>
      </c>
      <c r="BA622" s="1">
        <v>10</v>
      </c>
      <c r="BB622" s="1" t="s">
        <v>2256</v>
      </c>
      <c r="BC622" s="1" t="s">
        <v>2257</v>
      </c>
      <c r="BD622" s="1" t="s">
        <v>2258</v>
      </c>
      <c r="BE622" s="1">
        <v>1</v>
      </c>
    </row>
    <row r="623" spans="1:57" ht="23" customHeight="1">
      <c r="A623" s="1">
        <v>489</v>
      </c>
      <c r="B623" s="1">
        <v>489</v>
      </c>
      <c r="C623" s="1">
        <v>489</v>
      </c>
      <c r="E623" s="4" t="s">
        <v>1</v>
      </c>
      <c r="H623" s="4" t="s">
        <v>4</v>
      </c>
      <c r="J623" s="14">
        <v>30185</v>
      </c>
      <c r="K623" s="14"/>
      <c r="L623" s="14"/>
      <c r="M623" s="1">
        <v>7</v>
      </c>
      <c r="N623" s="1">
        <v>45</v>
      </c>
      <c r="O623" s="1">
        <v>16</v>
      </c>
      <c r="P623" s="1">
        <v>6</v>
      </c>
      <c r="Q623" s="1" t="s">
        <v>124</v>
      </c>
      <c r="R623" s="1">
        <v>1</v>
      </c>
      <c r="W623" s="1">
        <v>1</v>
      </c>
      <c r="X623" s="1" t="s">
        <v>202</v>
      </c>
      <c r="Z623" s="1" t="s">
        <v>74</v>
      </c>
      <c r="AB623" s="1" t="s">
        <v>85</v>
      </c>
      <c r="AD623" s="1">
        <v>13</v>
      </c>
      <c r="AE623" s="1" t="s">
        <v>2259</v>
      </c>
      <c r="AF623" s="1" t="s">
        <v>77</v>
      </c>
      <c r="AL623" s="1" t="s">
        <v>30</v>
      </c>
      <c r="AQ623" s="1" t="s">
        <v>54</v>
      </c>
      <c r="AS623" s="1">
        <v>3</v>
      </c>
      <c r="AU623" s="1">
        <v>6</v>
      </c>
      <c r="AW623" s="1">
        <v>6</v>
      </c>
      <c r="AX623" s="1" t="s">
        <v>2260</v>
      </c>
      <c r="AY623" s="1" t="s">
        <v>68</v>
      </c>
      <c r="BA623" s="1">
        <v>7</v>
      </c>
      <c r="BB623" s="1" t="s">
        <v>2261</v>
      </c>
      <c r="BD623" s="2" t="s">
        <v>2262</v>
      </c>
      <c r="BE623" s="1">
        <v>1</v>
      </c>
    </row>
    <row r="624" spans="1:57" ht="23" customHeight="1">
      <c r="A624" s="1">
        <v>490</v>
      </c>
      <c r="B624" s="1">
        <v>490</v>
      </c>
      <c r="C624" s="1">
        <v>490</v>
      </c>
      <c r="D624" s="4" t="s">
        <v>0</v>
      </c>
      <c r="E624" s="4" t="s">
        <v>1</v>
      </c>
      <c r="F624" s="4" t="s">
        <v>2</v>
      </c>
      <c r="G624" s="4" t="s">
        <v>3</v>
      </c>
      <c r="H624" s="4" t="s">
        <v>4</v>
      </c>
      <c r="J624" s="14">
        <v>32976</v>
      </c>
      <c r="K624" s="14"/>
      <c r="L624" s="14"/>
      <c r="M624" s="1">
        <v>7</v>
      </c>
      <c r="N624" s="1">
        <v>80</v>
      </c>
      <c r="O624" s="1">
        <v>8</v>
      </c>
      <c r="P624" s="1">
        <v>8</v>
      </c>
      <c r="Q624" s="1" t="s">
        <v>324</v>
      </c>
      <c r="R624" s="1">
        <v>1</v>
      </c>
      <c r="W624" s="1">
        <v>1</v>
      </c>
      <c r="X624" s="1" t="s">
        <v>396</v>
      </c>
      <c r="Z624" s="1" t="s">
        <v>74</v>
      </c>
      <c r="AC624" s="1" t="s">
        <v>2263</v>
      </c>
      <c r="AD624" s="1">
        <v>5</v>
      </c>
      <c r="AE624" s="1" t="s">
        <v>2264</v>
      </c>
      <c r="AF624" s="1" t="s">
        <v>77</v>
      </c>
      <c r="AK624" s="1" t="s">
        <v>29</v>
      </c>
      <c r="AQ624" s="1" t="s">
        <v>66</v>
      </c>
      <c r="AS624" s="1">
        <v>4</v>
      </c>
      <c r="AU624" s="1">
        <v>6</v>
      </c>
      <c r="AW624" s="1">
        <v>66</v>
      </c>
      <c r="AX624" s="2" t="s">
        <v>2265</v>
      </c>
      <c r="AY624" s="1" t="s">
        <v>68</v>
      </c>
      <c r="BA624" s="1">
        <v>9</v>
      </c>
      <c r="BB624" s="1" t="s">
        <v>2266</v>
      </c>
      <c r="BC624" s="1" t="s">
        <v>2267</v>
      </c>
      <c r="BD624" s="2" t="s">
        <v>2268</v>
      </c>
      <c r="BE624" s="1">
        <v>1</v>
      </c>
    </row>
    <row r="625" spans="1:57" ht="23" customHeight="1">
      <c r="A625" s="1">
        <v>492</v>
      </c>
      <c r="B625" s="1">
        <v>492</v>
      </c>
      <c r="C625" s="1">
        <v>492</v>
      </c>
      <c r="D625" s="4" t="s">
        <v>0</v>
      </c>
      <c r="J625" s="14">
        <v>28928</v>
      </c>
      <c r="K625" s="14"/>
      <c r="L625" s="14"/>
      <c r="M625" s="1">
        <v>8</v>
      </c>
      <c r="N625" s="1">
        <v>35</v>
      </c>
      <c r="O625" s="1">
        <v>9</v>
      </c>
      <c r="P625" s="1">
        <v>10</v>
      </c>
      <c r="Q625" s="1" t="s">
        <v>112</v>
      </c>
      <c r="R625" s="1">
        <v>1</v>
      </c>
      <c r="W625" s="1">
        <v>1</v>
      </c>
      <c r="X625" s="1" t="s">
        <v>5</v>
      </c>
      <c r="Z625" s="1" t="s">
        <v>84</v>
      </c>
      <c r="AB625" s="1" t="s">
        <v>85</v>
      </c>
      <c r="AD625" s="1">
        <v>23</v>
      </c>
      <c r="AE625" s="1" t="s">
        <v>2274</v>
      </c>
      <c r="AF625" s="1" t="s">
        <v>53</v>
      </c>
      <c r="AL625" s="1" t="s">
        <v>30</v>
      </c>
      <c r="AQ625" s="1" t="s">
        <v>54</v>
      </c>
      <c r="AT625" s="1">
        <v>10</v>
      </c>
      <c r="AU625" s="1">
        <v>2</v>
      </c>
      <c r="AW625" s="1">
        <v>8</v>
      </c>
      <c r="AX625" s="1" t="s">
        <v>2275</v>
      </c>
      <c r="AY625" s="1" t="s">
        <v>58</v>
      </c>
      <c r="BA625" s="1">
        <v>8</v>
      </c>
      <c r="BB625" s="1" t="s">
        <v>2276</v>
      </c>
      <c r="BC625" s="1" t="s">
        <v>2277</v>
      </c>
      <c r="BD625" s="1" t="s">
        <v>2278</v>
      </c>
      <c r="BE625" s="1">
        <v>1</v>
      </c>
    </row>
    <row r="626" spans="1:57" ht="23" customHeight="1">
      <c r="A626" s="1">
        <v>499</v>
      </c>
      <c r="B626" s="1">
        <v>499</v>
      </c>
      <c r="C626" s="1">
        <v>499</v>
      </c>
      <c r="H626" s="4" t="s">
        <v>4</v>
      </c>
      <c r="J626" s="14">
        <v>32850</v>
      </c>
      <c r="K626" s="14"/>
      <c r="L626" s="14"/>
      <c r="M626" s="1">
        <v>7</v>
      </c>
      <c r="N626" s="1">
        <v>50</v>
      </c>
      <c r="O626" s="1">
        <v>10</v>
      </c>
      <c r="P626" s="1">
        <v>5</v>
      </c>
      <c r="Q626" s="1" t="s">
        <v>47</v>
      </c>
      <c r="R626" s="1">
        <v>1</v>
      </c>
      <c r="W626" s="1">
        <v>1</v>
      </c>
      <c r="X626" s="1" t="s">
        <v>144</v>
      </c>
      <c r="Z626" s="1" t="s">
        <v>50</v>
      </c>
      <c r="AB626" s="1" t="s">
        <v>85</v>
      </c>
      <c r="AD626" s="1">
        <v>5</v>
      </c>
      <c r="AE626" s="1" t="s">
        <v>2309</v>
      </c>
      <c r="AF626" s="1" t="s">
        <v>53</v>
      </c>
      <c r="AL626" s="1" t="s">
        <v>30</v>
      </c>
      <c r="AQ626" s="1" t="s">
        <v>66</v>
      </c>
      <c r="AS626" s="1">
        <v>6</v>
      </c>
      <c r="AU626" s="1">
        <v>6</v>
      </c>
      <c r="AW626" s="1">
        <v>7</v>
      </c>
      <c r="AX626" s="1" t="s">
        <v>2310</v>
      </c>
      <c r="AY626" s="1" t="s">
        <v>334</v>
      </c>
      <c r="BA626" s="1">
        <v>10</v>
      </c>
      <c r="BB626" s="1" t="s">
        <v>2311</v>
      </c>
      <c r="BC626" s="1" t="s">
        <v>2312</v>
      </c>
      <c r="BD626" s="1" t="s">
        <v>107</v>
      </c>
      <c r="BE626" s="1">
        <v>1</v>
      </c>
    </row>
    <row r="627" spans="1:57" ht="23" customHeight="1">
      <c r="A627" s="1">
        <v>501</v>
      </c>
      <c r="B627" s="1">
        <v>501</v>
      </c>
      <c r="C627" s="1">
        <v>501</v>
      </c>
      <c r="E627" s="4" t="s">
        <v>1</v>
      </c>
      <c r="H627" s="4" t="s">
        <v>4</v>
      </c>
      <c r="J627" s="14">
        <v>25965</v>
      </c>
      <c r="K627" s="14"/>
      <c r="L627" s="14"/>
      <c r="M627" s="1">
        <v>8</v>
      </c>
      <c r="N627" s="1">
        <v>30</v>
      </c>
      <c r="O627" s="1">
        <v>9</v>
      </c>
      <c r="P627" s="1">
        <v>4</v>
      </c>
      <c r="Q627" s="1" t="s">
        <v>82</v>
      </c>
      <c r="R627" s="1">
        <v>1</v>
      </c>
      <c r="W627" s="1">
        <v>1</v>
      </c>
      <c r="X627" s="1" t="s">
        <v>401</v>
      </c>
      <c r="Z627" s="1" t="s">
        <v>50</v>
      </c>
      <c r="AB627" s="1" t="s">
        <v>261</v>
      </c>
      <c r="AD627" s="1">
        <v>23</v>
      </c>
      <c r="AE627" s="1" t="s">
        <v>2316</v>
      </c>
      <c r="AF627" s="1" t="s">
        <v>150</v>
      </c>
      <c r="AL627" s="1" t="s">
        <v>30</v>
      </c>
      <c r="AQ627" s="1" t="s">
        <v>54</v>
      </c>
      <c r="AT627" s="1">
        <v>23</v>
      </c>
      <c r="AU627" s="1">
        <v>2</v>
      </c>
      <c r="AW627" s="1">
        <v>15</v>
      </c>
      <c r="AX627" s="1" t="s">
        <v>2317</v>
      </c>
      <c r="AY627" s="1" t="s">
        <v>58</v>
      </c>
      <c r="BA627" s="1">
        <v>8</v>
      </c>
      <c r="BB627" s="1" t="s">
        <v>2318</v>
      </c>
      <c r="BC627" s="1" t="s">
        <v>2319</v>
      </c>
      <c r="BD627" s="1" t="s">
        <v>2320</v>
      </c>
      <c r="BE627" s="1">
        <v>0</v>
      </c>
    </row>
    <row r="628" spans="1:57" ht="23" customHeight="1">
      <c r="A628" s="1">
        <v>504</v>
      </c>
      <c r="B628" s="1">
        <v>504</v>
      </c>
      <c r="C628" s="1">
        <v>504</v>
      </c>
      <c r="D628" s="4" t="s">
        <v>0</v>
      </c>
      <c r="H628" s="4" t="s">
        <v>4</v>
      </c>
      <c r="J628" s="14">
        <v>31758</v>
      </c>
      <c r="K628" s="14"/>
      <c r="L628" s="14"/>
      <c r="M628" s="1">
        <v>6</v>
      </c>
      <c r="N628" s="1">
        <v>60</v>
      </c>
      <c r="O628" s="1">
        <v>10</v>
      </c>
      <c r="P628" s="1">
        <v>6</v>
      </c>
      <c r="Q628" s="1" t="s">
        <v>178</v>
      </c>
      <c r="R628" s="1">
        <v>1</v>
      </c>
      <c r="W628" s="1">
        <v>1</v>
      </c>
      <c r="X628" s="1" t="s">
        <v>202</v>
      </c>
      <c r="Z628" s="1" t="s">
        <v>74</v>
      </c>
      <c r="AB628" s="1" t="s">
        <v>85</v>
      </c>
      <c r="AD628" s="1">
        <v>9</v>
      </c>
      <c r="AE628" s="1" t="s">
        <v>2329</v>
      </c>
      <c r="AF628" s="1" t="s">
        <v>53</v>
      </c>
      <c r="AL628" s="1" t="s">
        <v>30</v>
      </c>
      <c r="AQ628" s="1" t="s">
        <v>66</v>
      </c>
      <c r="AS628" s="1">
        <v>5</v>
      </c>
      <c r="AU628" s="1">
        <v>5</v>
      </c>
      <c r="AW628" s="1">
        <v>5</v>
      </c>
      <c r="AX628" s="1" t="s">
        <v>2330</v>
      </c>
      <c r="AY628" s="1" t="s">
        <v>68</v>
      </c>
      <c r="BA628" s="1">
        <v>10</v>
      </c>
      <c r="BB628" s="1" t="s">
        <v>2331</v>
      </c>
      <c r="BC628" s="1" t="s">
        <v>2332</v>
      </c>
      <c r="BD628" s="1" t="s">
        <v>2333</v>
      </c>
      <c r="BE628" s="1">
        <v>1</v>
      </c>
    </row>
    <row r="629" spans="1:57" ht="23" customHeight="1">
      <c r="A629" s="1">
        <v>505</v>
      </c>
      <c r="B629" s="1">
        <v>505</v>
      </c>
      <c r="C629" s="1">
        <v>505</v>
      </c>
      <c r="D629" s="4" t="s">
        <v>0</v>
      </c>
      <c r="J629" s="14">
        <v>32136</v>
      </c>
      <c r="K629" s="14"/>
      <c r="L629" s="14"/>
      <c r="M629" s="1">
        <v>6</v>
      </c>
      <c r="N629" s="1">
        <v>2</v>
      </c>
      <c r="O629" s="1">
        <v>10</v>
      </c>
      <c r="P629" s="1">
        <v>10</v>
      </c>
      <c r="Q629" s="1" t="s">
        <v>95</v>
      </c>
      <c r="R629" s="1">
        <v>1</v>
      </c>
      <c r="W629" s="1">
        <v>1</v>
      </c>
      <c r="X629" s="1" t="s">
        <v>132</v>
      </c>
      <c r="Z629" s="1" t="s">
        <v>74</v>
      </c>
      <c r="AB629" s="1" t="s">
        <v>85</v>
      </c>
      <c r="AD629" s="1">
        <v>1</v>
      </c>
      <c r="AE629" s="1" t="s">
        <v>444</v>
      </c>
      <c r="AF629" s="1" t="s">
        <v>77</v>
      </c>
      <c r="AL629" s="1" t="s">
        <v>30</v>
      </c>
      <c r="AQ629" s="1" t="s">
        <v>54</v>
      </c>
      <c r="AT629" s="1">
        <v>10</v>
      </c>
      <c r="AU629" s="1">
        <v>3</v>
      </c>
      <c r="AW629" s="1">
        <v>6</v>
      </c>
      <c r="AX629" s="1" t="s">
        <v>2334</v>
      </c>
      <c r="AY629" s="1" t="s">
        <v>68</v>
      </c>
      <c r="BA629" s="1">
        <v>8</v>
      </c>
      <c r="BB629" s="1" t="s">
        <v>2335</v>
      </c>
      <c r="BC629" s="1" t="s">
        <v>2336</v>
      </c>
      <c r="BE629" s="1">
        <v>0</v>
      </c>
    </row>
    <row r="630" spans="1:57" ht="23" customHeight="1">
      <c r="A630" s="1">
        <v>507</v>
      </c>
      <c r="B630" s="1">
        <v>507</v>
      </c>
      <c r="C630" s="1">
        <v>507</v>
      </c>
      <c r="D630" s="4" t="s">
        <v>0</v>
      </c>
      <c r="J630" s="14">
        <v>29313</v>
      </c>
      <c r="K630" s="14"/>
      <c r="L630" s="14"/>
      <c r="M630" s="1">
        <v>7</v>
      </c>
      <c r="N630" s="1">
        <v>0</v>
      </c>
      <c r="O630" s="1">
        <v>5</v>
      </c>
      <c r="P630" s="1">
        <v>8</v>
      </c>
      <c r="Q630" s="1" t="s">
        <v>124</v>
      </c>
      <c r="R630" s="1">
        <v>0</v>
      </c>
      <c r="S630" s="1" t="s">
        <v>125</v>
      </c>
      <c r="V630" s="1" t="s">
        <v>2341</v>
      </c>
      <c r="W630" s="1">
        <v>0</v>
      </c>
      <c r="AF630" s="1" t="s">
        <v>77</v>
      </c>
      <c r="AK630" s="1" t="s">
        <v>29</v>
      </c>
      <c r="AL630" s="1" t="s">
        <v>30</v>
      </c>
      <c r="AQ630" s="1" t="s">
        <v>66</v>
      </c>
      <c r="AT630" s="1">
        <v>8</v>
      </c>
      <c r="AV630" s="1">
        <v>16</v>
      </c>
      <c r="AW630" s="1">
        <v>8</v>
      </c>
      <c r="AX630" s="1" t="s">
        <v>2342</v>
      </c>
      <c r="AY630" s="1" t="s">
        <v>68</v>
      </c>
      <c r="BA630" s="1">
        <v>9</v>
      </c>
      <c r="BB630" s="1" t="s">
        <v>2343</v>
      </c>
      <c r="BC630" s="1" t="s">
        <v>2344</v>
      </c>
      <c r="BD630" s="1" t="s">
        <v>2345</v>
      </c>
      <c r="BE630" s="1">
        <v>1</v>
      </c>
    </row>
    <row r="631" spans="1:57" ht="23" customHeight="1">
      <c r="A631" s="1">
        <v>508</v>
      </c>
      <c r="B631" s="1">
        <v>508</v>
      </c>
      <c r="C631" s="1">
        <v>508</v>
      </c>
      <c r="D631" s="4" t="s">
        <v>0</v>
      </c>
      <c r="J631" s="14">
        <v>33993</v>
      </c>
      <c r="K631" s="14"/>
      <c r="L631" s="14"/>
      <c r="M631" s="1">
        <v>7</v>
      </c>
      <c r="N631" s="1">
        <v>20</v>
      </c>
      <c r="O631" s="1">
        <v>5</v>
      </c>
      <c r="P631" s="1">
        <v>36</v>
      </c>
      <c r="Q631" s="1" t="s">
        <v>324</v>
      </c>
      <c r="R631" s="1">
        <v>0</v>
      </c>
      <c r="S631" s="1" t="s">
        <v>72</v>
      </c>
      <c r="U631" s="1" t="s">
        <v>3388</v>
      </c>
      <c r="W631" s="1">
        <v>1</v>
      </c>
      <c r="X631" s="1" t="s">
        <v>5</v>
      </c>
      <c r="Z631" s="1" t="s">
        <v>102</v>
      </c>
      <c r="AB631" s="1" t="s">
        <v>97</v>
      </c>
      <c r="AD631" s="1">
        <v>1</v>
      </c>
      <c r="AE631" s="1" t="s">
        <v>2346</v>
      </c>
      <c r="AF631" s="1" t="s">
        <v>53</v>
      </c>
      <c r="AH631" s="1" t="s">
        <v>26</v>
      </c>
      <c r="AP631" s="1" t="s">
        <v>2347</v>
      </c>
      <c r="AQ631" s="1" t="s">
        <v>66</v>
      </c>
      <c r="AT631" s="1">
        <v>15</v>
      </c>
      <c r="AV631" s="1">
        <v>15</v>
      </c>
      <c r="AW631" s="1">
        <v>160</v>
      </c>
      <c r="AX631" s="1" t="s">
        <v>2348</v>
      </c>
      <c r="AY631" s="1" t="s">
        <v>58</v>
      </c>
      <c r="BA631" s="1">
        <v>9</v>
      </c>
      <c r="BB631" s="1" t="s">
        <v>860</v>
      </c>
      <c r="BC631" s="1" t="s">
        <v>860</v>
      </c>
      <c r="BD631" s="1" t="s">
        <v>2349</v>
      </c>
      <c r="BE631" s="1">
        <v>1</v>
      </c>
    </row>
    <row r="632" spans="1:57" ht="23" customHeight="1">
      <c r="A632" s="1">
        <v>509</v>
      </c>
      <c r="B632" s="1">
        <v>509</v>
      </c>
      <c r="C632" s="1">
        <v>509</v>
      </c>
      <c r="E632" s="4" t="s">
        <v>1</v>
      </c>
      <c r="J632" s="14">
        <v>29614</v>
      </c>
      <c r="K632" s="14"/>
      <c r="L632" s="14"/>
      <c r="M632" s="1">
        <v>7</v>
      </c>
      <c r="N632" s="1">
        <v>200</v>
      </c>
      <c r="O632" s="1">
        <v>12</v>
      </c>
      <c r="P632" s="1">
        <v>10</v>
      </c>
      <c r="Q632" s="1" t="s">
        <v>324</v>
      </c>
      <c r="R632" s="1">
        <v>1</v>
      </c>
      <c r="W632" s="1">
        <v>1</v>
      </c>
      <c r="X632" s="1" t="s">
        <v>144</v>
      </c>
      <c r="Z632" s="1" t="s">
        <v>102</v>
      </c>
      <c r="AB632" s="1" t="s">
        <v>261</v>
      </c>
      <c r="AD632" s="1">
        <v>5</v>
      </c>
      <c r="AE632" s="1" t="s">
        <v>2350</v>
      </c>
      <c r="AF632" s="1" t="s">
        <v>65</v>
      </c>
      <c r="AO632" s="1" t="s">
        <v>33</v>
      </c>
      <c r="AY632" s="1" t="s">
        <v>68</v>
      </c>
      <c r="BA632" s="1">
        <v>10</v>
      </c>
      <c r="BB632" s="1" t="s">
        <v>2351</v>
      </c>
      <c r="BC632" s="1" t="s">
        <v>2352</v>
      </c>
      <c r="BD632" s="1" t="s">
        <v>2353</v>
      </c>
      <c r="BE632" s="1">
        <v>1</v>
      </c>
    </row>
    <row r="633" spans="1:57" ht="23" customHeight="1">
      <c r="A633" s="1">
        <v>510</v>
      </c>
      <c r="B633" s="1">
        <v>510</v>
      </c>
      <c r="C633" s="1">
        <v>510</v>
      </c>
      <c r="E633" s="4" t="s">
        <v>1</v>
      </c>
      <c r="J633" s="14">
        <v>23189</v>
      </c>
      <c r="K633" s="14"/>
      <c r="L633" s="14"/>
      <c r="M633" s="1">
        <v>7</v>
      </c>
      <c r="N633" s="1">
        <v>45</v>
      </c>
      <c r="O633" s="1">
        <v>13</v>
      </c>
      <c r="P633" s="1">
        <v>1</v>
      </c>
      <c r="Q633" s="1" t="s">
        <v>47</v>
      </c>
      <c r="R633" s="1">
        <v>0</v>
      </c>
      <c r="S633" s="1" t="s">
        <v>72</v>
      </c>
      <c r="U633" s="1" t="s">
        <v>3391</v>
      </c>
      <c r="W633" s="1">
        <v>0</v>
      </c>
      <c r="AF633" s="1" t="s">
        <v>77</v>
      </c>
      <c r="AH633" s="1" t="s">
        <v>26</v>
      </c>
      <c r="AQ633" s="1" t="s">
        <v>66</v>
      </c>
      <c r="AS633" s="1">
        <v>6</v>
      </c>
      <c r="AU633" s="1">
        <v>6</v>
      </c>
      <c r="AW633" s="1">
        <v>5</v>
      </c>
      <c r="AX633" s="1" t="s">
        <v>2354</v>
      </c>
      <c r="AY633" s="1" t="s">
        <v>68</v>
      </c>
      <c r="BA633" s="1">
        <v>10</v>
      </c>
      <c r="BB633" s="1" t="s">
        <v>2355</v>
      </c>
      <c r="BD633" s="1" t="s">
        <v>2356</v>
      </c>
      <c r="BE633" s="1">
        <v>0</v>
      </c>
    </row>
    <row r="634" spans="1:57" ht="23" customHeight="1">
      <c r="A634" s="1">
        <v>511</v>
      </c>
      <c r="B634" s="1">
        <v>511</v>
      </c>
      <c r="C634" s="1">
        <v>511</v>
      </c>
      <c r="I634" s="4" t="s">
        <v>2357</v>
      </c>
      <c r="J634" s="14">
        <v>32916</v>
      </c>
      <c r="K634" s="14"/>
      <c r="L634" s="14"/>
      <c r="M634" s="1">
        <v>6</v>
      </c>
      <c r="N634" s="1">
        <v>25</v>
      </c>
      <c r="O634" s="1">
        <v>15</v>
      </c>
      <c r="P634" s="1">
        <v>5</v>
      </c>
      <c r="Q634" s="1" t="s">
        <v>61</v>
      </c>
      <c r="R634" s="1">
        <v>1</v>
      </c>
      <c r="W634" s="1">
        <v>1</v>
      </c>
      <c r="X634" s="1" t="s">
        <v>144</v>
      </c>
      <c r="Z634" s="1" t="s">
        <v>74</v>
      </c>
      <c r="AB634" s="1" t="s">
        <v>85</v>
      </c>
      <c r="AD634" s="1">
        <v>1</v>
      </c>
      <c r="AE634" s="1" t="s">
        <v>2358</v>
      </c>
      <c r="AF634" s="1" t="s">
        <v>77</v>
      </c>
      <c r="AO634" s="1" t="s">
        <v>33</v>
      </c>
      <c r="AY634" s="1" t="s">
        <v>68</v>
      </c>
      <c r="BA634" s="1">
        <v>10</v>
      </c>
      <c r="BB634" s="1" t="s">
        <v>2359</v>
      </c>
      <c r="BC634" s="1" t="s">
        <v>417</v>
      </c>
      <c r="BE634" s="1">
        <v>1</v>
      </c>
    </row>
    <row r="635" spans="1:57" ht="23" customHeight="1">
      <c r="A635" s="1">
        <v>512</v>
      </c>
      <c r="B635" s="1">
        <v>512</v>
      </c>
      <c r="C635" s="1">
        <v>512</v>
      </c>
      <c r="D635" s="4" t="s">
        <v>0</v>
      </c>
      <c r="E635" s="4" t="s">
        <v>1</v>
      </c>
      <c r="J635" s="14">
        <v>34931</v>
      </c>
      <c r="K635" s="14"/>
      <c r="L635" s="14"/>
      <c r="M635" s="1">
        <v>7</v>
      </c>
      <c r="N635" s="1">
        <v>70</v>
      </c>
      <c r="O635" s="1">
        <v>6</v>
      </c>
      <c r="P635" s="1">
        <v>6</v>
      </c>
      <c r="Q635" s="1" t="s">
        <v>124</v>
      </c>
      <c r="R635" s="1">
        <v>1</v>
      </c>
      <c r="W635" s="1">
        <v>1</v>
      </c>
      <c r="X635" s="1" t="s">
        <v>454</v>
      </c>
      <c r="Z635" s="1" t="s">
        <v>339</v>
      </c>
      <c r="AC635" s="1" t="s">
        <v>886</v>
      </c>
      <c r="AD635" s="1">
        <v>3</v>
      </c>
      <c r="AE635" s="1" t="s">
        <v>2360</v>
      </c>
      <c r="AF635" s="1" t="s">
        <v>53</v>
      </c>
      <c r="AO635" s="1" t="s">
        <v>33</v>
      </c>
      <c r="AY635" s="1" t="s">
        <v>334</v>
      </c>
      <c r="BA635" s="1">
        <v>10</v>
      </c>
      <c r="BB635" s="1" t="s">
        <v>2361</v>
      </c>
      <c r="BC635" s="1" t="s">
        <v>2362</v>
      </c>
      <c r="BD635" s="1" t="s">
        <v>2363</v>
      </c>
      <c r="BE635" s="1">
        <v>1</v>
      </c>
    </row>
    <row r="636" spans="1:57" ht="23" customHeight="1">
      <c r="A636" s="1">
        <v>516</v>
      </c>
      <c r="B636" s="1">
        <v>516</v>
      </c>
      <c r="C636" s="1">
        <v>516</v>
      </c>
      <c r="H636" s="4" t="s">
        <v>4</v>
      </c>
      <c r="J636" s="14">
        <v>31452</v>
      </c>
      <c r="K636" s="14"/>
      <c r="L636" s="14"/>
      <c r="M636" s="1">
        <v>6</v>
      </c>
      <c r="N636" s="1">
        <v>45</v>
      </c>
      <c r="O636" s="1">
        <v>12</v>
      </c>
      <c r="P636" s="1">
        <v>5</v>
      </c>
      <c r="Q636" s="1" t="s">
        <v>124</v>
      </c>
      <c r="R636" s="1">
        <v>1</v>
      </c>
      <c r="W636" s="1">
        <v>1</v>
      </c>
      <c r="X636" s="1" t="s">
        <v>202</v>
      </c>
      <c r="Z636" s="1" t="s">
        <v>74</v>
      </c>
      <c r="AC636" s="1" t="s">
        <v>1149</v>
      </c>
      <c r="AD636" s="1">
        <v>15</v>
      </c>
      <c r="AE636" s="1" t="s">
        <v>2374</v>
      </c>
      <c r="AF636" s="1" t="s">
        <v>150</v>
      </c>
      <c r="AO636" s="1" t="s">
        <v>33</v>
      </c>
      <c r="AY636" s="1" t="s">
        <v>68</v>
      </c>
      <c r="BA636" s="1">
        <v>10</v>
      </c>
      <c r="BB636" s="1" t="s">
        <v>2375</v>
      </c>
      <c r="BC636" s="1" t="s">
        <v>1110</v>
      </c>
      <c r="BD636" s="1" t="s">
        <v>2376</v>
      </c>
      <c r="BE636" s="1">
        <v>1</v>
      </c>
    </row>
    <row r="637" spans="1:57" ht="23" customHeight="1">
      <c r="A637" s="1">
        <v>517</v>
      </c>
      <c r="B637" s="1">
        <v>517</v>
      </c>
      <c r="C637" s="1">
        <v>517</v>
      </c>
      <c r="D637" s="4" t="s">
        <v>0</v>
      </c>
      <c r="E637" s="4" t="s">
        <v>1</v>
      </c>
      <c r="H637" s="4" t="s">
        <v>4</v>
      </c>
      <c r="J637" s="14">
        <v>31800</v>
      </c>
      <c r="K637" s="14"/>
      <c r="L637" s="14"/>
      <c r="M637" s="1">
        <v>6</v>
      </c>
      <c r="N637" s="1">
        <v>250</v>
      </c>
      <c r="O637" s="1">
        <v>14</v>
      </c>
      <c r="P637" s="1">
        <v>1</v>
      </c>
      <c r="Q637" s="1" t="s">
        <v>292</v>
      </c>
      <c r="R637" s="1">
        <v>1</v>
      </c>
      <c r="W637" s="1">
        <v>1</v>
      </c>
      <c r="X637" s="1" t="s">
        <v>202</v>
      </c>
      <c r="Z637" s="1" t="s">
        <v>74</v>
      </c>
      <c r="AB637" s="1" t="s">
        <v>97</v>
      </c>
      <c r="AD637" s="1">
        <v>10</v>
      </c>
      <c r="AE637" s="1" t="s">
        <v>2377</v>
      </c>
      <c r="AF637" s="1" t="s">
        <v>1102</v>
      </c>
      <c r="AK637" s="1" t="s">
        <v>29</v>
      </c>
      <c r="AQ637" s="1" t="s">
        <v>54</v>
      </c>
      <c r="AS637" s="1">
        <v>3</v>
      </c>
      <c r="AU637" s="1">
        <v>5</v>
      </c>
      <c r="AW637" s="1">
        <v>14</v>
      </c>
      <c r="AX637" s="1" t="s">
        <v>2378</v>
      </c>
      <c r="AZ637" s="1" t="s">
        <v>2379</v>
      </c>
      <c r="BA637" s="1">
        <v>10</v>
      </c>
      <c r="BB637" s="1" t="s">
        <v>2380</v>
      </c>
      <c r="BE637" s="1">
        <v>1</v>
      </c>
    </row>
    <row r="638" spans="1:57" ht="23" customHeight="1">
      <c r="A638" s="1">
        <v>518</v>
      </c>
      <c r="B638" s="1">
        <v>518</v>
      </c>
      <c r="C638" s="1">
        <v>518</v>
      </c>
      <c r="D638" s="4" t="s">
        <v>0</v>
      </c>
      <c r="H638" s="4" t="s">
        <v>4</v>
      </c>
      <c r="J638" s="14">
        <v>30018</v>
      </c>
      <c r="K638" s="14"/>
      <c r="L638" s="14"/>
      <c r="M638" s="1">
        <v>7</v>
      </c>
      <c r="N638" s="1">
        <v>30</v>
      </c>
      <c r="O638" s="1">
        <v>12</v>
      </c>
      <c r="P638" s="1">
        <v>5</v>
      </c>
      <c r="Q638" s="1" t="s">
        <v>61</v>
      </c>
      <c r="R638" s="1">
        <v>1</v>
      </c>
      <c r="W638" s="1">
        <v>1</v>
      </c>
      <c r="X638" s="1" t="s">
        <v>5</v>
      </c>
      <c r="Z638" s="1" t="s">
        <v>74</v>
      </c>
      <c r="AB638" s="1" t="s">
        <v>636</v>
      </c>
      <c r="AD638" s="1">
        <v>9</v>
      </c>
      <c r="AE638" s="1" t="s">
        <v>2381</v>
      </c>
      <c r="AF638" s="1" t="s">
        <v>77</v>
      </c>
      <c r="AK638" s="1" t="s">
        <v>29</v>
      </c>
      <c r="AQ638" s="1" t="s">
        <v>66</v>
      </c>
      <c r="AS638" s="1">
        <v>4</v>
      </c>
      <c r="AU638" s="1">
        <v>1</v>
      </c>
      <c r="AW638" s="1">
        <v>6</v>
      </c>
      <c r="AX638" s="1" t="s">
        <v>2382</v>
      </c>
      <c r="AY638" s="1" t="s">
        <v>68</v>
      </c>
      <c r="BA638" s="1">
        <v>6</v>
      </c>
      <c r="BB638" s="1" t="s">
        <v>2383</v>
      </c>
      <c r="BE638" s="1">
        <v>1</v>
      </c>
    </row>
    <row r="639" spans="1:57" ht="23" customHeight="1">
      <c r="A639" s="1">
        <v>519</v>
      </c>
      <c r="B639" s="1">
        <v>519</v>
      </c>
      <c r="C639" s="1">
        <v>519</v>
      </c>
      <c r="E639" s="4" t="s">
        <v>1</v>
      </c>
      <c r="H639" s="4" t="s">
        <v>4</v>
      </c>
      <c r="J639" s="14">
        <v>31014</v>
      </c>
      <c r="K639" s="14"/>
      <c r="L639" s="14"/>
      <c r="M639" s="1">
        <v>6</v>
      </c>
      <c r="N639" s="1">
        <v>50</v>
      </c>
      <c r="O639" s="1">
        <v>6</v>
      </c>
      <c r="P639" s="1">
        <v>4</v>
      </c>
      <c r="Q639" s="1" t="s">
        <v>214</v>
      </c>
      <c r="R639" s="1">
        <v>0</v>
      </c>
      <c r="S639" s="1" t="s">
        <v>378</v>
      </c>
      <c r="U639" s="1" t="s">
        <v>3389</v>
      </c>
      <c r="W639" s="1">
        <v>1</v>
      </c>
      <c r="X639" s="1" t="s">
        <v>144</v>
      </c>
      <c r="Z639" s="1" t="s">
        <v>84</v>
      </c>
      <c r="AB639" s="1" t="s">
        <v>145</v>
      </c>
      <c r="AD639" s="1">
        <v>5</v>
      </c>
      <c r="AE639" s="1" t="s">
        <v>2384</v>
      </c>
      <c r="AF639" s="1" t="s">
        <v>65</v>
      </c>
      <c r="AL639" s="1" t="s">
        <v>30</v>
      </c>
      <c r="AQ639" s="1" t="s">
        <v>54</v>
      </c>
      <c r="AS639" s="1">
        <v>2</v>
      </c>
      <c r="AU639" s="1">
        <v>2</v>
      </c>
      <c r="AW639" s="1">
        <v>2</v>
      </c>
      <c r="AX639" s="1" t="s">
        <v>2385</v>
      </c>
      <c r="AY639" s="1" t="s">
        <v>68</v>
      </c>
      <c r="BA639" s="1">
        <v>8</v>
      </c>
      <c r="BB639" s="1" t="s">
        <v>2386</v>
      </c>
      <c r="BC639" s="1" t="s">
        <v>2387</v>
      </c>
      <c r="BD639" s="1" t="s">
        <v>2388</v>
      </c>
      <c r="BE639" s="1">
        <v>0</v>
      </c>
    </row>
    <row r="640" spans="1:57" ht="23" customHeight="1">
      <c r="A640" s="1">
        <v>520</v>
      </c>
      <c r="B640" s="1">
        <v>520</v>
      </c>
      <c r="C640" s="1">
        <v>520</v>
      </c>
      <c r="E640" s="4" t="s">
        <v>1</v>
      </c>
      <c r="H640" s="4" t="s">
        <v>4</v>
      </c>
      <c r="J640" s="14">
        <v>26198</v>
      </c>
      <c r="K640" s="14"/>
      <c r="L640" s="14"/>
      <c r="M640" s="1">
        <v>8</v>
      </c>
      <c r="N640" s="1">
        <v>130</v>
      </c>
      <c r="O640" s="1">
        <v>6</v>
      </c>
      <c r="P640" s="1">
        <v>20</v>
      </c>
      <c r="Q640" s="1" t="s">
        <v>82</v>
      </c>
      <c r="R640" s="1">
        <v>0</v>
      </c>
      <c r="S640" s="1" t="s">
        <v>72</v>
      </c>
      <c r="U640" s="1" t="s">
        <v>3390</v>
      </c>
      <c r="W640" s="1">
        <v>1</v>
      </c>
      <c r="X640" s="1" t="s">
        <v>401</v>
      </c>
      <c r="Z640" s="1" t="s">
        <v>84</v>
      </c>
      <c r="AB640" s="1" t="s">
        <v>636</v>
      </c>
      <c r="AD640" s="1">
        <v>23</v>
      </c>
      <c r="AE640" s="1" t="s">
        <v>2389</v>
      </c>
      <c r="AF640" s="1" t="s">
        <v>77</v>
      </c>
      <c r="AL640" s="1" t="s">
        <v>30</v>
      </c>
      <c r="AQ640" s="1" t="s">
        <v>54</v>
      </c>
      <c r="AS640" s="1">
        <v>3</v>
      </c>
      <c r="AU640" s="1">
        <v>6</v>
      </c>
      <c r="AW640" s="1">
        <v>10</v>
      </c>
      <c r="AX640" s="1" t="s">
        <v>2390</v>
      </c>
      <c r="AY640" s="1" t="s">
        <v>68</v>
      </c>
      <c r="BA640" s="1">
        <v>8</v>
      </c>
      <c r="BB640" s="1" t="s">
        <v>2391</v>
      </c>
      <c r="BE640" s="1">
        <v>0</v>
      </c>
    </row>
    <row r="641" spans="1:57" ht="23" customHeight="1">
      <c r="A641" s="1">
        <v>521</v>
      </c>
      <c r="B641" s="1">
        <v>521</v>
      </c>
      <c r="C641" s="1">
        <v>521</v>
      </c>
      <c r="D641" s="4" t="s">
        <v>0</v>
      </c>
      <c r="J641" s="14">
        <v>30945</v>
      </c>
      <c r="K641" s="14"/>
      <c r="L641" s="14"/>
      <c r="M641" s="1">
        <v>7</v>
      </c>
      <c r="N641" s="1">
        <v>30</v>
      </c>
      <c r="O641" s="1">
        <v>1</v>
      </c>
      <c r="P641" s="1">
        <v>15</v>
      </c>
      <c r="Q641" s="1" t="s">
        <v>112</v>
      </c>
      <c r="R641" s="1">
        <v>1</v>
      </c>
      <c r="W641" s="1">
        <v>1</v>
      </c>
      <c r="X641" s="1" t="s">
        <v>73</v>
      </c>
      <c r="Z641" s="1" t="s">
        <v>50</v>
      </c>
      <c r="AB641" s="1" t="s">
        <v>85</v>
      </c>
      <c r="AD641" s="1">
        <v>7</v>
      </c>
      <c r="AE641" s="1" t="s">
        <v>2392</v>
      </c>
      <c r="AF641" s="1" t="s">
        <v>65</v>
      </c>
      <c r="AL641" s="1" t="s">
        <v>30</v>
      </c>
      <c r="AP641" s="1" t="s">
        <v>1034</v>
      </c>
      <c r="AQ641" s="1" t="s">
        <v>54</v>
      </c>
      <c r="AS641" s="1">
        <v>3</v>
      </c>
      <c r="AU641" s="1">
        <v>4</v>
      </c>
      <c r="AW641" s="1">
        <v>10</v>
      </c>
      <c r="AX641" s="1" t="s">
        <v>2393</v>
      </c>
      <c r="AY641" s="1" t="s">
        <v>68</v>
      </c>
      <c r="BA641" s="1">
        <v>9</v>
      </c>
      <c r="BB641" s="1" t="s">
        <v>2394</v>
      </c>
      <c r="BC641" s="1" t="s">
        <v>2395</v>
      </c>
      <c r="BD641" s="1" t="s">
        <v>2396</v>
      </c>
      <c r="BE641" s="1">
        <v>1</v>
      </c>
    </row>
    <row r="642" spans="1:57" ht="23" customHeight="1">
      <c r="A642" s="1">
        <v>525</v>
      </c>
      <c r="B642" s="1">
        <v>525</v>
      </c>
      <c r="C642" s="1">
        <v>525</v>
      </c>
      <c r="D642" s="4" t="s">
        <v>0</v>
      </c>
      <c r="H642" s="4" t="s">
        <v>4</v>
      </c>
      <c r="J642" s="14">
        <v>29448</v>
      </c>
      <c r="K642" s="14"/>
      <c r="L642" s="14"/>
      <c r="M642" s="1">
        <v>7</v>
      </c>
      <c r="N642" s="1">
        <v>45</v>
      </c>
      <c r="O642" s="1">
        <v>5</v>
      </c>
      <c r="P642" s="1">
        <v>6</v>
      </c>
      <c r="Q642" s="1" t="s">
        <v>324</v>
      </c>
      <c r="R642" s="1">
        <v>0</v>
      </c>
      <c r="S642" s="1" t="s">
        <v>48</v>
      </c>
      <c r="U642" s="1" t="s">
        <v>3391</v>
      </c>
      <c r="W642" s="1">
        <v>1</v>
      </c>
      <c r="X642" s="1" t="s">
        <v>5</v>
      </c>
      <c r="Z642" s="1" t="s">
        <v>74</v>
      </c>
      <c r="AB642" s="1" t="s">
        <v>51</v>
      </c>
      <c r="AD642" s="1">
        <v>8</v>
      </c>
      <c r="AE642" s="1" t="s">
        <v>2409</v>
      </c>
      <c r="AF642" s="1" t="s">
        <v>77</v>
      </c>
      <c r="AL642" s="1" t="s">
        <v>30</v>
      </c>
      <c r="AQ642" s="1" t="s">
        <v>66</v>
      </c>
      <c r="AS642" s="1">
        <v>6</v>
      </c>
      <c r="AU642" s="1">
        <v>2</v>
      </c>
      <c r="AW642" s="1">
        <v>80</v>
      </c>
      <c r="AX642" s="1" t="s">
        <v>2410</v>
      </c>
      <c r="AY642" s="1" t="s">
        <v>366</v>
      </c>
      <c r="BA642" s="1">
        <v>10</v>
      </c>
      <c r="BB642" s="1" t="s">
        <v>2411</v>
      </c>
      <c r="BC642" s="1" t="s">
        <v>2412</v>
      </c>
      <c r="BE642" s="1">
        <v>1</v>
      </c>
    </row>
    <row r="643" spans="1:57" ht="23" customHeight="1">
      <c r="A643" s="1">
        <v>528</v>
      </c>
      <c r="B643" s="1">
        <v>528</v>
      </c>
      <c r="C643" s="1">
        <v>528</v>
      </c>
      <c r="D643" s="4" t="s">
        <v>0</v>
      </c>
      <c r="J643" s="14">
        <v>35090</v>
      </c>
      <c r="K643" s="14"/>
      <c r="L643" s="14"/>
      <c r="M643" s="1">
        <v>7</v>
      </c>
      <c r="N643" s="1">
        <v>30</v>
      </c>
      <c r="O643" s="1">
        <v>9</v>
      </c>
      <c r="P643" s="1">
        <v>2</v>
      </c>
      <c r="Q643" s="1" t="s">
        <v>292</v>
      </c>
      <c r="R643" s="1">
        <v>0</v>
      </c>
      <c r="S643" s="1" t="s">
        <v>131</v>
      </c>
      <c r="U643" s="1" t="s">
        <v>3391</v>
      </c>
      <c r="W643" s="1">
        <v>1</v>
      </c>
      <c r="X643" s="1" t="s">
        <v>202</v>
      </c>
      <c r="Z643" s="1" t="s">
        <v>339</v>
      </c>
      <c r="AB643" s="1" t="s">
        <v>85</v>
      </c>
      <c r="AD643" s="1">
        <v>1</v>
      </c>
      <c r="AE643" s="1" t="s">
        <v>2421</v>
      </c>
      <c r="AF643" s="1" t="s">
        <v>150</v>
      </c>
      <c r="AL643" s="1" t="s">
        <v>30</v>
      </c>
      <c r="AN643" s="1" t="s">
        <v>32</v>
      </c>
      <c r="AP643" s="1" t="s">
        <v>2422</v>
      </c>
      <c r="AQ643" s="1" t="s">
        <v>66</v>
      </c>
      <c r="AT643" s="1">
        <v>15</v>
      </c>
      <c r="AU643" s="1">
        <v>6</v>
      </c>
      <c r="AW643" s="1">
        <v>12</v>
      </c>
      <c r="AX643" s="1" t="s">
        <v>2423</v>
      </c>
      <c r="AY643" s="1" t="s">
        <v>68</v>
      </c>
      <c r="BA643" s="1">
        <v>5</v>
      </c>
      <c r="BB643" s="1" t="s">
        <v>2424</v>
      </c>
      <c r="BC643" s="1" t="s">
        <v>2425</v>
      </c>
      <c r="BE643" s="1">
        <v>1</v>
      </c>
    </row>
    <row r="644" spans="1:57" ht="23" customHeight="1">
      <c r="A644" s="1">
        <v>529</v>
      </c>
      <c r="B644" s="1">
        <v>529</v>
      </c>
      <c r="C644" s="1">
        <v>529</v>
      </c>
      <c r="D644" s="4" t="s">
        <v>0</v>
      </c>
      <c r="H644" s="4" t="s">
        <v>4</v>
      </c>
      <c r="J644" s="14">
        <v>31698</v>
      </c>
      <c r="K644" s="14"/>
      <c r="L644" s="14"/>
      <c r="M644" s="1">
        <v>7</v>
      </c>
      <c r="N644" s="1">
        <v>60</v>
      </c>
      <c r="O644" s="1">
        <v>12</v>
      </c>
      <c r="P644" s="1">
        <v>5</v>
      </c>
      <c r="Q644" s="1" t="s">
        <v>61</v>
      </c>
      <c r="R644" s="1">
        <v>0</v>
      </c>
      <c r="S644" s="1" t="s">
        <v>62</v>
      </c>
      <c r="U644" s="1" t="s">
        <v>3390</v>
      </c>
      <c r="W644" s="1">
        <v>1</v>
      </c>
      <c r="X644" s="1" t="s">
        <v>401</v>
      </c>
      <c r="Z644" s="1" t="s">
        <v>50</v>
      </c>
      <c r="AB644" s="1" t="s">
        <v>115</v>
      </c>
      <c r="AD644" s="1">
        <v>7</v>
      </c>
      <c r="AE644" s="1" t="s">
        <v>2426</v>
      </c>
      <c r="AF644" s="1" t="s">
        <v>77</v>
      </c>
      <c r="AO644" s="1" t="s">
        <v>33</v>
      </c>
      <c r="AY644" s="1" t="s">
        <v>68</v>
      </c>
      <c r="BA644" s="1">
        <v>10</v>
      </c>
      <c r="BB644" s="1" t="s">
        <v>2427</v>
      </c>
      <c r="BC644" s="1" t="s">
        <v>2428</v>
      </c>
      <c r="BE644" s="1">
        <v>1</v>
      </c>
    </row>
    <row r="645" spans="1:57" ht="23" customHeight="1">
      <c r="A645" s="1">
        <v>530</v>
      </c>
      <c r="B645" s="1">
        <v>530</v>
      </c>
      <c r="C645" s="1">
        <v>530</v>
      </c>
      <c r="E645" s="4" t="s">
        <v>1</v>
      </c>
      <c r="H645" s="4" t="s">
        <v>4</v>
      </c>
      <c r="J645" s="14">
        <v>35502</v>
      </c>
      <c r="K645" s="14"/>
      <c r="L645" s="14"/>
      <c r="M645" s="1">
        <v>7</v>
      </c>
      <c r="N645" s="1">
        <v>0</v>
      </c>
      <c r="O645" s="1">
        <v>8</v>
      </c>
      <c r="P645" s="1">
        <v>25</v>
      </c>
      <c r="Q645" s="1" t="s">
        <v>71</v>
      </c>
      <c r="R645" s="1">
        <v>1</v>
      </c>
      <c r="W645" s="1">
        <v>1</v>
      </c>
      <c r="X645" s="1" t="s">
        <v>101</v>
      </c>
      <c r="Z645" s="1" t="s">
        <v>74</v>
      </c>
      <c r="AB645" s="1" t="s">
        <v>85</v>
      </c>
      <c r="AD645" s="1">
        <v>2</v>
      </c>
      <c r="AE645" s="1" t="s">
        <v>2429</v>
      </c>
      <c r="AF645" s="1" t="s">
        <v>150</v>
      </c>
      <c r="AP645" s="1" t="s">
        <v>2430</v>
      </c>
      <c r="AQ645" s="1" t="s">
        <v>78</v>
      </c>
      <c r="AS645" s="1">
        <v>6</v>
      </c>
      <c r="AU645" s="1">
        <v>2</v>
      </c>
      <c r="AW645" s="1">
        <v>20</v>
      </c>
      <c r="AX645" s="1" t="s">
        <v>2431</v>
      </c>
      <c r="AY645" s="1" t="s">
        <v>58</v>
      </c>
      <c r="BA645" s="1">
        <v>9</v>
      </c>
      <c r="BB645" s="1" t="s">
        <v>2432</v>
      </c>
      <c r="BC645" s="1" t="s">
        <v>2433</v>
      </c>
      <c r="BD645" s="1" t="s">
        <v>2434</v>
      </c>
      <c r="BE645" s="1">
        <v>1</v>
      </c>
    </row>
    <row r="646" spans="1:57" ht="23" customHeight="1">
      <c r="A646" s="1">
        <v>532</v>
      </c>
      <c r="B646" s="1">
        <v>532</v>
      </c>
      <c r="C646" s="1">
        <v>532</v>
      </c>
      <c r="E646" s="4" t="s">
        <v>1</v>
      </c>
      <c r="H646" s="4" t="s">
        <v>4</v>
      </c>
      <c r="J646" s="14">
        <v>28108</v>
      </c>
      <c r="K646" s="14"/>
      <c r="L646" s="14"/>
      <c r="M646" s="1">
        <v>7</v>
      </c>
      <c r="N646" s="1">
        <v>10</v>
      </c>
      <c r="O646" s="1">
        <v>6</v>
      </c>
      <c r="P646" s="1">
        <v>15</v>
      </c>
      <c r="Q646" s="1" t="s">
        <v>214</v>
      </c>
      <c r="R646" s="1">
        <v>0</v>
      </c>
      <c r="S646" s="1" t="s">
        <v>91</v>
      </c>
      <c r="U646" s="1" t="s">
        <v>3390</v>
      </c>
      <c r="W646" s="1">
        <v>1</v>
      </c>
      <c r="X646" s="1" t="s">
        <v>401</v>
      </c>
      <c r="Z646" s="1" t="s">
        <v>372</v>
      </c>
      <c r="AB646" s="1" t="s">
        <v>85</v>
      </c>
      <c r="AD646" s="1">
        <v>17</v>
      </c>
      <c r="AE646" s="1" t="s">
        <v>2440</v>
      </c>
      <c r="AF646" s="1" t="s">
        <v>77</v>
      </c>
      <c r="AK646" s="1" t="s">
        <v>29</v>
      </c>
      <c r="AQ646" s="1" t="s">
        <v>66</v>
      </c>
      <c r="AS646" s="1">
        <v>5</v>
      </c>
      <c r="AU646" s="1">
        <v>5</v>
      </c>
      <c r="AW646" s="1">
        <v>15</v>
      </c>
      <c r="AX646" s="1" t="s">
        <v>2441</v>
      </c>
      <c r="AZ646" s="1" t="s">
        <v>2442</v>
      </c>
      <c r="BA646" s="1">
        <v>7</v>
      </c>
      <c r="BB646" s="1" t="s">
        <v>2443</v>
      </c>
      <c r="BC646" s="1" t="s">
        <v>2444</v>
      </c>
      <c r="BD646" s="1" t="s">
        <v>2445</v>
      </c>
      <c r="BE646" s="1">
        <v>1</v>
      </c>
    </row>
    <row r="647" spans="1:57" ht="23" customHeight="1">
      <c r="A647" s="1">
        <v>535</v>
      </c>
      <c r="B647" s="1">
        <v>535</v>
      </c>
      <c r="C647" s="1">
        <v>535</v>
      </c>
      <c r="D647" s="4" t="s">
        <v>0</v>
      </c>
      <c r="J647" s="14">
        <v>31956</v>
      </c>
      <c r="K647" s="14"/>
      <c r="L647" s="14"/>
      <c r="M647" s="1">
        <v>7</v>
      </c>
      <c r="N647" s="1">
        <v>90</v>
      </c>
      <c r="O647" s="1">
        <v>9</v>
      </c>
      <c r="P647" s="1">
        <v>5</v>
      </c>
      <c r="Q647" s="1" t="s">
        <v>112</v>
      </c>
      <c r="R647" s="1">
        <v>0</v>
      </c>
      <c r="S647" s="1" t="s">
        <v>48</v>
      </c>
      <c r="U647" s="1" t="s">
        <v>3388</v>
      </c>
      <c r="W647" s="1">
        <v>1</v>
      </c>
      <c r="X647" s="1" t="s">
        <v>144</v>
      </c>
      <c r="Z647" s="1" t="s">
        <v>339</v>
      </c>
      <c r="AB647" s="1" t="s">
        <v>209</v>
      </c>
      <c r="AD647" s="1">
        <v>10</v>
      </c>
      <c r="AE647" s="1" t="s">
        <v>2455</v>
      </c>
      <c r="AF647" s="1" t="s">
        <v>77</v>
      </c>
      <c r="AO647" s="1" t="s">
        <v>33</v>
      </c>
      <c r="AY647" s="1" t="s">
        <v>68</v>
      </c>
      <c r="BA647" s="1">
        <v>10</v>
      </c>
      <c r="BB647" s="1" t="s">
        <v>2456</v>
      </c>
      <c r="BC647" s="1" t="s">
        <v>2457</v>
      </c>
      <c r="BE647" s="1">
        <v>0</v>
      </c>
    </row>
    <row r="648" spans="1:57" ht="23" customHeight="1">
      <c r="A648" s="1">
        <v>538</v>
      </c>
      <c r="B648" s="1">
        <v>538</v>
      </c>
      <c r="C648" s="1">
        <v>538</v>
      </c>
      <c r="E648" s="4" t="s">
        <v>1</v>
      </c>
      <c r="G648" s="4" t="s">
        <v>3</v>
      </c>
      <c r="H648" s="4" t="s">
        <v>4</v>
      </c>
      <c r="J648" s="14">
        <v>29622</v>
      </c>
      <c r="K648" s="14"/>
      <c r="L648" s="14"/>
      <c r="M648" s="1">
        <v>7</v>
      </c>
      <c r="N648" s="1">
        <v>0</v>
      </c>
      <c r="O648" s="1">
        <v>10</v>
      </c>
      <c r="P648" s="1">
        <v>5</v>
      </c>
      <c r="Q648" s="1" t="s">
        <v>47</v>
      </c>
      <c r="R648" s="1">
        <v>0</v>
      </c>
      <c r="S648" s="1" t="s">
        <v>62</v>
      </c>
      <c r="U648" s="1" t="s">
        <v>3388</v>
      </c>
      <c r="W648" s="1">
        <v>0</v>
      </c>
      <c r="AF648" s="1" t="s">
        <v>77</v>
      </c>
      <c r="AL648" s="1" t="s">
        <v>30</v>
      </c>
      <c r="AQ648" s="1" t="s">
        <v>66</v>
      </c>
      <c r="AS648" s="1">
        <v>6</v>
      </c>
      <c r="AU648" s="1">
        <v>6</v>
      </c>
      <c r="AW648" s="1">
        <v>15</v>
      </c>
      <c r="AX648" s="1" t="s">
        <v>2467</v>
      </c>
      <c r="AY648" s="1" t="s">
        <v>2468</v>
      </c>
      <c r="BA648" s="1">
        <v>10</v>
      </c>
      <c r="BB648" s="1" t="s">
        <v>2469</v>
      </c>
      <c r="BC648" s="1" t="s">
        <v>1565</v>
      </c>
      <c r="BE648" s="1">
        <v>0</v>
      </c>
    </row>
    <row r="649" spans="1:57" ht="23" customHeight="1">
      <c r="A649" s="1">
        <v>540</v>
      </c>
      <c r="B649" s="1">
        <v>540</v>
      </c>
      <c r="C649" s="1">
        <v>540</v>
      </c>
      <c r="D649" s="4" t="s">
        <v>0</v>
      </c>
      <c r="J649" s="14">
        <v>30548</v>
      </c>
      <c r="K649" s="14"/>
      <c r="L649" s="14"/>
      <c r="M649" s="1">
        <v>7</v>
      </c>
      <c r="N649" s="1">
        <v>0</v>
      </c>
      <c r="O649" s="1">
        <v>10</v>
      </c>
      <c r="P649" s="1">
        <v>1</v>
      </c>
      <c r="Q649" s="1" t="s">
        <v>324</v>
      </c>
      <c r="R649" s="1">
        <v>1</v>
      </c>
      <c r="W649" s="1">
        <v>1</v>
      </c>
      <c r="X649" s="1" t="s">
        <v>73</v>
      </c>
      <c r="AA649" s="1" t="s">
        <v>2473</v>
      </c>
      <c r="AB649" s="1" t="s">
        <v>75</v>
      </c>
      <c r="AD649" s="1">
        <v>5</v>
      </c>
      <c r="AE649" s="1" t="s">
        <v>2100</v>
      </c>
      <c r="AF649" s="1" t="s">
        <v>77</v>
      </c>
      <c r="AK649" s="1" t="s">
        <v>29</v>
      </c>
      <c r="AQ649" s="1" t="s">
        <v>78</v>
      </c>
      <c r="AS649" s="1">
        <v>4</v>
      </c>
      <c r="AV649" s="1">
        <v>10</v>
      </c>
      <c r="AW649" s="1">
        <v>18</v>
      </c>
      <c r="AX649" s="1" t="s">
        <v>2474</v>
      </c>
      <c r="AY649" s="1" t="s">
        <v>334</v>
      </c>
      <c r="BA649" s="1">
        <v>10</v>
      </c>
      <c r="BB649" s="1" t="s">
        <v>2475</v>
      </c>
      <c r="BC649" s="1" t="s">
        <v>2476</v>
      </c>
      <c r="BD649" s="1" t="s">
        <v>2477</v>
      </c>
      <c r="BE649" s="1">
        <v>1</v>
      </c>
    </row>
    <row r="650" spans="1:57" ht="23" customHeight="1">
      <c r="A650" s="1">
        <v>542</v>
      </c>
      <c r="B650" s="1">
        <v>542</v>
      </c>
      <c r="C650" s="1">
        <v>542</v>
      </c>
      <c r="E650" s="4" t="s">
        <v>1</v>
      </c>
      <c r="J650" s="14">
        <v>32046</v>
      </c>
      <c r="K650" s="14"/>
      <c r="L650" s="14"/>
      <c r="M650" s="1">
        <v>7</v>
      </c>
      <c r="N650" s="1">
        <v>10</v>
      </c>
      <c r="O650" s="1">
        <v>8</v>
      </c>
      <c r="P650" s="1">
        <v>24</v>
      </c>
      <c r="Q650" s="1" t="s">
        <v>61</v>
      </c>
      <c r="R650" s="1">
        <v>1</v>
      </c>
      <c r="W650" s="1">
        <v>1</v>
      </c>
      <c r="X650" s="1" t="s">
        <v>5</v>
      </c>
      <c r="Z650" s="1" t="s">
        <v>74</v>
      </c>
      <c r="AC650" s="1" t="s">
        <v>2482</v>
      </c>
      <c r="AD650" s="1">
        <v>5</v>
      </c>
      <c r="AE650" s="1" t="s">
        <v>2483</v>
      </c>
      <c r="AF650" s="1" t="s">
        <v>53</v>
      </c>
      <c r="AL650" s="1" t="s">
        <v>30</v>
      </c>
      <c r="AQ650" s="1" t="s">
        <v>66</v>
      </c>
      <c r="AS650" s="1">
        <v>1</v>
      </c>
      <c r="AU650" s="1">
        <v>1</v>
      </c>
      <c r="AW650" s="1">
        <v>10</v>
      </c>
      <c r="AX650" s="1" t="s">
        <v>2484</v>
      </c>
      <c r="AY650" s="1" t="s">
        <v>68</v>
      </c>
      <c r="BA650" s="1">
        <v>8</v>
      </c>
      <c r="BB650" s="1" t="s">
        <v>2485</v>
      </c>
      <c r="BC650" s="1" t="s">
        <v>2486</v>
      </c>
      <c r="BD650" s="1" t="s">
        <v>2487</v>
      </c>
      <c r="BE650" s="1">
        <v>1</v>
      </c>
    </row>
    <row r="651" spans="1:57" ht="23" customHeight="1">
      <c r="A651" s="1">
        <v>546</v>
      </c>
      <c r="B651" s="1">
        <v>546</v>
      </c>
      <c r="C651" s="1">
        <v>546</v>
      </c>
      <c r="D651" s="4" t="s">
        <v>0</v>
      </c>
      <c r="H651" s="4" t="s">
        <v>4</v>
      </c>
      <c r="J651" s="14">
        <v>29693</v>
      </c>
      <c r="K651" s="14"/>
      <c r="L651" s="14"/>
      <c r="M651" s="1">
        <v>6</v>
      </c>
      <c r="N651" s="1">
        <v>15</v>
      </c>
      <c r="O651" s="1">
        <v>10</v>
      </c>
      <c r="P651" s="1">
        <v>3</v>
      </c>
      <c r="Q651" s="1" t="s">
        <v>90</v>
      </c>
      <c r="R651" s="1">
        <v>1</v>
      </c>
      <c r="W651" s="1">
        <v>1</v>
      </c>
      <c r="X651" s="1" t="s">
        <v>202</v>
      </c>
      <c r="Z651" s="1" t="s">
        <v>74</v>
      </c>
      <c r="AC651" s="1" t="s">
        <v>2500</v>
      </c>
      <c r="AD651" s="1">
        <v>10</v>
      </c>
      <c r="AE651" s="1" t="s">
        <v>2501</v>
      </c>
      <c r="AF651" s="1" t="s">
        <v>150</v>
      </c>
      <c r="AO651" s="1" t="s">
        <v>33</v>
      </c>
      <c r="AY651" s="1" t="s">
        <v>334</v>
      </c>
      <c r="BA651" s="1">
        <v>9</v>
      </c>
      <c r="BB651" s="1" t="s">
        <v>2502</v>
      </c>
      <c r="BC651" s="1" t="s">
        <v>2503</v>
      </c>
      <c r="BD651" s="1" t="s">
        <v>1597</v>
      </c>
      <c r="BE651" s="1">
        <v>0</v>
      </c>
    </row>
    <row r="652" spans="1:57" ht="23" customHeight="1">
      <c r="A652" s="1">
        <v>548</v>
      </c>
      <c r="B652" s="1">
        <v>548</v>
      </c>
      <c r="C652" s="1">
        <v>548</v>
      </c>
      <c r="D652" s="4" t="s">
        <v>0</v>
      </c>
      <c r="E652" s="4" t="s">
        <v>1</v>
      </c>
      <c r="G652" s="4" t="s">
        <v>3</v>
      </c>
      <c r="J652" s="14">
        <v>32295</v>
      </c>
      <c r="K652" s="14"/>
      <c r="L652" s="14"/>
      <c r="M652" s="1">
        <v>7</v>
      </c>
      <c r="N652" s="1">
        <v>20</v>
      </c>
      <c r="O652" s="1">
        <v>10</v>
      </c>
      <c r="P652" s="1">
        <v>30</v>
      </c>
      <c r="Q652" s="1" t="s">
        <v>178</v>
      </c>
      <c r="R652" s="1">
        <v>1</v>
      </c>
      <c r="W652" s="1">
        <v>1</v>
      </c>
      <c r="X652" s="1" t="s">
        <v>202</v>
      </c>
      <c r="Z652" s="1" t="s">
        <v>74</v>
      </c>
      <c r="AB652" s="1" t="s">
        <v>85</v>
      </c>
      <c r="AD652" s="1">
        <v>2</v>
      </c>
      <c r="AE652" s="1" t="s">
        <v>2511</v>
      </c>
      <c r="AF652" s="1" t="s">
        <v>53</v>
      </c>
      <c r="AO652" s="1" t="s">
        <v>33</v>
      </c>
      <c r="AY652" s="1" t="s">
        <v>68</v>
      </c>
      <c r="BA652" s="1">
        <v>5</v>
      </c>
      <c r="BB652" s="2" t="s">
        <v>2512</v>
      </c>
      <c r="BC652" s="2" t="s">
        <v>2513</v>
      </c>
      <c r="BD652" s="1" t="s">
        <v>2514</v>
      </c>
      <c r="BE652" s="1">
        <v>0</v>
      </c>
    </row>
    <row r="653" spans="1:57" ht="23" customHeight="1">
      <c r="A653" s="1">
        <v>549</v>
      </c>
      <c r="B653" s="1">
        <v>549</v>
      </c>
      <c r="C653" s="1">
        <v>549</v>
      </c>
      <c r="E653" s="4" t="s">
        <v>1</v>
      </c>
      <c r="J653" s="14">
        <v>33183</v>
      </c>
      <c r="K653" s="14"/>
      <c r="L653" s="14"/>
      <c r="M653" s="1">
        <v>6</v>
      </c>
      <c r="N653" s="1">
        <v>10</v>
      </c>
      <c r="O653" s="1">
        <v>6</v>
      </c>
      <c r="P653" s="1">
        <v>4</v>
      </c>
      <c r="Q653" s="1" t="s">
        <v>95</v>
      </c>
      <c r="R653" s="1">
        <v>1</v>
      </c>
      <c r="W653" s="1">
        <v>1</v>
      </c>
      <c r="X653" s="1" t="s">
        <v>202</v>
      </c>
      <c r="Z653" s="1" t="s">
        <v>84</v>
      </c>
      <c r="AB653" s="1" t="s">
        <v>85</v>
      </c>
      <c r="AD653" s="1">
        <v>10</v>
      </c>
      <c r="AE653" s="1" t="s">
        <v>2515</v>
      </c>
      <c r="AF653" s="1" t="s">
        <v>53</v>
      </c>
      <c r="AL653" s="1" t="s">
        <v>30</v>
      </c>
      <c r="AQ653" s="1" t="s">
        <v>78</v>
      </c>
      <c r="AS653" s="1">
        <v>2</v>
      </c>
      <c r="AU653" s="1">
        <v>3</v>
      </c>
      <c r="AW653" s="1">
        <v>4</v>
      </c>
      <c r="AX653" s="1" t="s">
        <v>2516</v>
      </c>
      <c r="AY653" s="1" t="s">
        <v>68</v>
      </c>
      <c r="BA653" s="1">
        <v>9</v>
      </c>
      <c r="BB653" s="1" t="s">
        <v>2517</v>
      </c>
      <c r="BC653" s="1" t="s">
        <v>2518</v>
      </c>
      <c r="BD653" s="1" t="s">
        <v>107</v>
      </c>
      <c r="BE653" s="1">
        <v>1</v>
      </c>
    </row>
    <row r="654" spans="1:57" ht="23" customHeight="1">
      <c r="A654" s="1">
        <v>551</v>
      </c>
      <c r="B654" s="1">
        <v>551</v>
      </c>
      <c r="C654" s="1">
        <v>551</v>
      </c>
      <c r="E654" s="4" t="s">
        <v>1</v>
      </c>
      <c r="H654" s="4" t="s">
        <v>4</v>
      </c>
      <c r="J654" s="14">
        <v>32693</v>
      </c>
      <c r="K654" s="14"/>
      <c r="L654" s="14"/>
      <c r="M654" s="1">
        <v>6</v>
      </c>
      <c r="N654" s="1">
        <v>60</v>
      </c>
      <c r="O654" s="1">
        <v>5</v>
      </c>
      <c r="P654" s="1">
        <v>30</v>
      </c>
      <c r="Q654" s="1" t="s">
        <v>82</v>
      </c>
      <c r="R654" s="1">
        <v>1</v>
      </c>
      <c r="W654" s="1">
        <v>1</v>
      </c>
      <c r="X654" s="1" t="s">
        <v>202</v>
      </c>
      <c r="Z654" s="1" t="s">
        <v>50</v>
      </c>
      <c r="AB654" s="1" t="s">
        <v>85</v>
      </c>
      <c r="AD654" s="1">
        <v>8</v>
      </c>
      <c r="AE654" s="1" t="s">
        <v>2523</v>
      </c>
      <c r="AF654" s="1" t="s">
        <v>53</v>
      </c>
      <c r="AO654" s="1" t="s">
        <v>33</v>
      </c>
      <c r="AY654" s="1" t="s">
        <v>68</v>
      </c>
      <c r="BA654" s="1">
        <v>8</v>
      </c>
      <c r="BB654" s="2" t="s">
        <v>2524</v>
      </c>
      <c r="BC654" s="1" t="s">
        <v>2525</v>
      </c>
      <c r="BD654" s="2" t="s">
        <v>2526</v>
      </c>
      <c r="BE654" s="1">
        <v>1</v>
      </c>
    </row>
    <row r="655" spans="1:57" ht="23" customHeight="1">
      <c r="A655" s="1">
        <v>554</v>
      </c>
      <c r="B655" s="1">
        <v>554</v>
      </c>
      <c r="C655" s="1">
        <v>554</v>
      </c>
      <c r="E655" s="4" t="s">
        <v>1</v>
      </c>
      <c r="J655" s="14">
        <v>33056</v>
      </c>
      <c r="K655" s="14"/>
      <c r="L655" s="14"/>
      <c r="M655" s="1">
        <v>8</v>
      </c>
      <c r="N655" s="1">
        <v>0</v>
      </c>
      <c r="O655" s="1">
        <v>12</v>
      </c>
      <c r="P655" s="1">
        <v>15</v>
      </c>
      <c r="Q655" s="1" t="s">
        <v>47</v>
      </c>
      <c r="R655" s="1">
        <v>0</v>
      </c>
      <c r="S655" s="1" t="s">
        <v>62</v>
      </c>
      <c r="U655" s="1" t="s">
        <v>3390</v>
      </c>
      <c r="W655" s="1">
        <v>1</v>
      </c>
      <c r="X655" s="1" t="s">
        <v>144</v>
      </c>
      <c r="Z655" s="1" t="s">
        <v>84</v>
      </c>
      <c r="AB655" s="1" t="s">
        <v>294</v>
      </c>
      <c r="AD655" s="1">
        <v>5</v>
      </c>
      <c r="AE655" s="1" t="s">
        <v>2538</v>
      </c>
      <c r="AF655" s="1" t="s">
        <v>77</v>
      </c>
      <c r="AK655" s="1" t="s">
        <v>29</v>
      </c>
      <c r="AQ655" s="1" t="s">
        <v>151</v>
      </c>
      <c r="AS655" s="1">
        <v>4</v>
      </c>
      <c r="AU655" s="1">
        <v>2</v>
      </c>
      <c r="AW655" s="1">
        <v>5</v>
      </c>
      <c r="AX655" s="1" t="s">
        <v>2539</v>
      </c>
      <c r="AY655" s="1" t="s">
        <v>68</v>
      </c>
      <c r="BA655" s="1">
        <v>10</v>
      </c>
      <c r="BB655" s="1" t="s">
        <v>2540</v>
      </c>
      <c r="BC655" s="1" t="s">
        <v>2541</v>
      </c>
      <c r="BD655" s="1" t="s">
        <v>2542</v>
      </c>
      <c r="BE655" s="1">
        <v>0</v>
      </c>
    </row>
    <row r="656" spans="1:57" ht="23" customHeight="1">
      <c r="A656" s="1">
        <v>562</v>
      </c>
      <c r="B656" s="1">
        <v>562</v>
      </c>
      <c r="C656" s="1">
        <v>562</v>
      </c>
      <c r="D656" s="4" t="s">
        <v>0</v>
      </c>
      <c r="G656" s="4" t="s">
        <v>3</v>
      </c>
      <c r="H656" s="4" t="s">
        <v>4</v>
      </c>
      <c r="J656" s="14">
        <v>35356</v>
      </c>
      <c r="K656" s="14"/>
      <c r="L656" s="14"/>
      <c r="M656" s="1">
        <v>8</v>
      </c>
      <c r="N656" s="1">
        <v>40</v>
      </c>
      <c r="O656" s="1">
        <v>12</v>
      </c>
      <c r="P656" s="1">
        <v>0</v>
      </c>
      <c r="Q656" s="1" t="s">
        <v>324</v>
      </c>
      <c r="R656" s="1">
        <v>1</v>
      </c>
      <c r="W656" s="1">
        <v>0</v>
      </c>
      <c r="AF656" s="1" t="s">
        <v>1102</v>
      </c>
      <c r="AL656" s="1" t="s">
        <v>30</v>
      </c>
      <c r="AQ656" s="1" t="s">
        <v>54</v>
      </c>
      <c r="AS656" s="1">
        <v>3</v>
      </c>
      <c r="AU656" s="1">
        <v>3</v>
      </c>
      <c r="AW656" s="1">
        <v>5</v>
      </c>
      <c r="AX656" s="1" t="s">
        <v>2571</v>
      </c>
      <c r="AZ656" s="1" t="s">
        <v>1411</v>
      </c>
      <c r="BA656" s="1">
        <v>9</v>
      </c>
      <c r="BB656" s="1" t="s">
        <v>2572</v>
      </c>
      <c r="BC656" s="1" t="s">
        <v>2573</v>
      </c>
      <c r="BD656" s="1" t="s">
        <v>2574</v>
      </c>
      <c r="BE656" s="1">
        <v>0</v>
      </c>
    </row>
    <row r="657" spans="1:57" ht="23" customHeight="1">
      <c r="A657" s="1">
        <v>565</v>
      </c>
      <c r="B657" s="1">
        <v>565</v>
      </c>
      <c r="C657" s="1">
        <v>565</v>
      </c>
      <c r="E657" s="4" t="s">
        <v>1</v>
      </c>
      <c r="G657" s="4" t="s">
        <v>3</v>
      </c>
      <c r="J657" s="14">
        <v>32599</v>
      </c>
      <c r="K657" s="14"/>
      <c r="L657" s="14"/>
      <c r="M657" s="1">
        <v>7</v>
      </c>
      <c r="N657" s="1">
        <v>10</v>
      </c>
      <c r="O657" s="1">
        <v>8</v>
      </c>
      <c r="P657" s="1">
        <v>5</v>
      </c>
      <c r="Q657" s="1" t="s">
        <v>90</v>
      </c>
      <c r="R657" s="1">
        <v>1</v>
      </c>
      <c r="W657" s="1">
        <v>1</v>
      </c>
      <c r="X657" s="1" t="s">
        <v>83</v>
      </c>
      <c r="Z657" s="1" t="s">
        <v>74</v>
      </c>
      <c r="AB657" s="1" t="s">
        <v>85</v>
      </c>
      <c r="AD657" s="1">
        <v>3</v>
      </c>
      <c r="AE657" s="1" t="s">
        <v>855</v>
      </c>
      <c r="AF657" s="1" t="s">
        <v>77</v>
      </c>
      <c r="AL657" s="1" t="s">
        <v>30</v>
      </c>
      <c r="AQ657" s="1" t="s">
        <v>78</v>
      </c>
      <c r="AS657" s="1">
        <v>5</v>
      </c>
      <c r="AU657" s="1">
        <v>3</v>
      </c>
      <c r="AW657" s="1">
        <v>150</v>
      </c>
      <c r="AX657" s="1" t="s">
        <v>2583</v>
      </c>
      <c r="AY657" s="1" t="s">
        <v>68</v>
      </c>
      <c r="BA657" s="1">
        <v>8</v>
      </c>
      <c r="BB657" s="1" t="s">
        <v>2584</v>
      </c>
      <c r="BC657" s="1" t="s">
        <v>2585</v>
      </c>
      <c r="BD657" s="1" t="s">
        <v>2586</v>
      </c>
      <c r="BE657" s="1">
        <v>1</v>
      </c>
    </row>
    <row r="658" spans="1:57" ht="23" customHeight="1">
      <c r="A658" s="1">
        <v>568</v>
      </c>
      <c r="B658" s="1">
        <v>568</v>
      </c>
      <c r="C658" s="1">
        <v>568</v>
      </c>
      <c r="D658" s="4" t="s">
        <v>0</v>
      </c>
      <c r="E658" s="4" t="s">
        <v>1</v>
      </c>
      <c r="H658" s="4" t="s">
        <v>4</v>
      </c>
      <c r="J658" s="14">
        <v>29192</v>
      </c>
      <c r="K658" s="14"/>
      <c r="L658" s="14"/>
      <c r="M658" s="1">
        <v>7</v>
      </c>
      <c r="N658" s="1">
        <v>30</v>
      </c>
      <c r="O658" s="1">
        <v>4</v>
      </c>
      <c r="P658" s="1">
        <v>12</v>
      </c>
      <c r="Q658" s="1" t="s">
        <v>61</v>
      </c>
      <c r="R658" s="1">
        <v>0</v>
      </c>
      <c r="S658" s="1" t="s">
        <v>91</v>
      </c>
      <c r="U658" s="1" t="s">
        <v>3389</v>
      </c>
      <c r="W658" s="1">
        <v>1</v>
      </c>
      <c r="X658" s="1" t="s">
        <v>454</v>
      </c>
      <c r="Z658" s="1" t="s">
        <v>133</v>
      </c>
      <c r="AC658" s="1" t="s">
        <v>2595</v>
      </c>
      <c r="AD658" s="1">
        <v>14</v>
      </c>
      <c r="AE658" s="1" t="s">
        <v>2596</v>
      </c>
      <c r="AF658" s="1" t="s">
        <v>53</v>
      </c>
      <c r="AP658" s="1" t="s">
        <v>2597</v>
      </c>
      <c r="AQ658" s="1" t="s">
        <v>542</v>
      </c>
      <c r="AS658" s="1">
        <v>4</v>
      </c>
      <c r="AV658" s="1" t="s">
        <v>3408</v>
      </c>
      <c r="AW658" s="1">
        <v>10</v>
      </c>
      <c r="AX658" s="1" t="s">
        <v>2598</v>
      </c>
      <c r="AZ658" s="1" t="s">
        <v>2599</v>
      </c>
      <c r="BA658" s="1">
        <v>10</v>
      </c>
      <c r="BB658" s="2" t="s">
        <v>2600</v>
      </c>
      <c r="BC658" s="2" t="s">
        <v>2601</v>
      </c>
      <c r="BD658" s="2" t="s">
        <v>2602</v>
      </c>
      <c r="BE658" s="1">
        <v>1</v>
      </c>
    </row>
    <row r="659" spans="1:57" ht="23" customHeight="1">
      <c r="A659" s="1">
        <v>570</v>
      </c>
      <c r="B659" s="1">
        <v>570</v>
      </c>
      <c r="C659" s="1">
        <v>570</v>
      </c>
      <c r="E659" s="4" t="s">
        <v>1</v>
      </c>
      <c r="J659" s="14">
        <v>31735</v>
      </c>
      <c r="K659" s="14"/>
      <c r="L659" s="14"/>
      <c r="M659" s="1">
        <v>8</v>
      </c>
      <c r="N659" s="1">
        <v>60</v>
      </c>
      <c r="O659" s="1">
        <v>6</v>
      </c>
      <c r="P659" s="1">
        <v>10</v>
      </c>
      <c r="Q659" s="1" t="s">
        <v>112</v>
      </c>
      <c r="R659" s="1">
        <v>0</v>
      </c>
      <c r="S659" s="1" t="s">
        <v>62</v>
      </c>
      <c r="U659" s="1" t="s">
        <v>3389</v>
      </c>
      <c r="W659" s="1">
        <v>1</v>
      </c>
      <c r="X659" s="1" t="s">
        <v>132</v>
      </c>
      <c r="Z659" s="1" t="s">
        <v>74</v>
      </c>
      <c r="AB659" s="1" t="s">
        <v>85</v>
      </c>
      <c r="AD659" s="1">
        <v>5</v>
      </c>
      <c r="AE659" s="1" t="s">
        <v>2607</v>
      </c>
      <c r="AF659" s="1" t="s">
        <v>53</v>
      </c>
      <c r="AL659" s="1" t="s">
        <v>30</v>
      </c>
      <c r="AQ659" s="1" t="s">
        <v>54</v>
      </c>
      <c r="AS659" s="1">
        <v>4</v>
      </c>
      <c r="AU659" s="1">
        <v>5</v>
      </c>
      <c r="AW659" s="1">
        <v>8</v>
      </c>
      <c r="AX659" s="1" t="s">
        <v>2608</v>
      </c>
      <c r="AY659" s="1" t="s">
        <v>68</v>
      </c>
      <c r="BA659" s="1">
        <v>7</v>
      </c>
      <c r="BB659" s="1" t="s">
        <v>2609</v>
      </c>
      <c r="BE659" s="1">
        <v>1</v>
      </c>
    </row>
    <row r="660" spans="1:57" ht="23" customHeight="1">
      <c r="A660" s="1">
        <v>573</v>
      </c>
      <c r="B660" s="1">
        <v>573</v>
      </c>
      <c r="C660" s="1">
        <v>573</v>
      </c>
      <c r="D660" s="4" t="s">
        <v>0</v>
      </c>
      <c r="E660" s="4" t="s">
        <v>1</v>
      </c>
      <c r="G660" s="4" t="s">
        <v>3</v>
      </c>
      <c r="H660" s="4" t="s">
        <v>4</v>
      </c>
      <c r="J660" s="14">
        <v>33186</v>
      </c>
      <c r="K660" s="14"/>
      <c r="L660" s="14"/>
      <c r="M660" s="1">
        <v>7</v>
      </c>
      <c r="N660" s="1">
        <v>80</v>
      </c>
      <c r="O660" s="1">
        <v>14</v>
      </c>
      <c r="P660" s="1">
        <v>6</v>
      </c>
      <c r="Q660" s="1" t="s">
        <v>82</v>
      </c>
      <c r="R660" s="1">
        <v>1</v>
      </c>
      <c r="W660" s="1">
        <v>1</v>
      </c>
      <c r="X660" s="1" t="s">
        <v>202</v>
      </c>
      <c r="Z660" s="1" t="s">
        <v>74</v>
      </c>
      <c r="AB660" s="1" t="s">
        <v>85</v>
      </c>
      <c r="AD660" s="1">
        <v>1</v>
      </c>
      <c r="AE660" s="1" t="s">
        <v>2618</v>
      </c>
      <c r="AF660" s="1" t="s">
        <v>77</v>
      </c>
      <c r="AL660" s="1" t="s">
        <v>30</v>
      </c>
      <c r="AQ660" s="1" t="s">
        <v>66</v>
      </c>
      <c r="AS660" s="1">
        <v>4</v>
      </c>
      <c r="AU660" s="1">
        <v>3</v>
      </c>
      <c r="AW660" s="1">
        <v>30</v>
      </c>
      <c r="AX660" s="1" t="s">
        <v>2619</v>
      </c>
      <c r="AY660" s="1" t="s">
        <v>68</v>
      </c>
      <c r="BA660" s="1">
        <v>9</v>
      </c>
      <c r="BB660" s="1" t="s">
        <v>2620</v>
      </c>
      <c r="BC660" s="1" t="s">
        <v>2621</v>
      </c>
      <c r="BD660" s="1" t="s">
        <v>2622</v>
      </c>
      <c r="BE660" s="1">
        <v>1</v>
      </c>
    </row>
    <row r="661" spans="1:57" ht="23" customHeight="1">
      <c r="A661" s="1">
        <v>574</v>
      </c>
      <c r="B661" s="1">
        <v>574</v>
      </c>
      <c r="C661" s="1">
        <v>574</v>
      </c>
      <c r="D661" s="4" t="s">
        <v>0</v>
      </c>
      <c r="H661" s="4" t="s">
        <v>4</v>
      </c>
      <c r="J661" s="14">
        <v>28465</v>
      </c>
      <c r="K661" s="14"/>
      <c r="L661" s="14"/>
      <c r="M661" s="1">
        <v>4</v>
      </c>
      <c r="N661" s="1">
        <v>120</v>
      </c>
      <c r="O661" s="1">
        <v>12</v>
      </c>
      <c r="P661" s="1">
        <v>25</v>
      </c>
      <c r="Q661" s="1" t="s">
        <v>47</v>
      </c>
      <c r="R661" s="1">
        <v>1</v>
      </c>
      <c r="W661" s="1">
        <v>1</v>
      </c>
      <c r="Y661" s="1" t="s">
        <v>2623</v>
      </c>
      <c r="Z661" s="1" t="s">
        <v>102</v>
      </c>
      <c r="AB661" s="1" t="s">
        <v>145</v>
      </c>
      <c r="AD661" s="1">
        <v>30</v>
      </c>
      <c r="AE661" s="1" t="s">
        <v>2624</v>
      </c>
      <c r="AF661" s="1" t="s">
        <v>352</v>
      </c>
      <c r="AK661" s="1" t="s">
        <v>29</v>
      </c>
      <c r="AL661" s="1" t="s">
        <v>30</v>
      </c>
      <c r="AQ661" s="1" t="s">
        <v>54</v>
      </c>
      <c r="AS661" s="1">
        <v>4</v>
      </c>
      <c r="AU661" s="1">
        <v>4</v>
      </c>
      <c r="AW661" s="1">
        <v>6</v>
      </c>
      <c r="AX661" s="1" t="s">
        <v>2625</v>
      </c>
      <c r="AZ661" s="1" t="s">
        <v>2626</v>
      </c>
      <c r="BA661" s="1">
        <v>10</v>
      </c>
      <c r="BB661" s="1" t="s">
        <v>2627</v>
      </c>
      <c r="BE661" s="1">
        <v>1</v>
      </c>
    </row>
    <row r="662" spans="1:57" ht="23" customHeight="1">
      <c r="A662" s="1">
        <v>576</v>
      </c>
      <c r="B662" s="1">
        <v>576</v>
      </c>
      <c r="C662" s="1">
        <v>576</v>
      </c>
      <c r="E662" s="4" t="s">
        <v>1</v>
      </c>
      <c r="J662" s="14">
        <v>32539</v>
      </c>
      <c r="K662" s="14"/>
      <c r="L662" s="14"/>
      <c r="M662" s="1">
        <v>7</v>
      </c>
      <c r="N662" s="1">
        <v>80</v>
      </c>
      <c r="O662" s="1">
        <v>7</v>
      </c>
      <c r="P662" s="1">
        <v>20</v>
      </c>
      <c r="Q662" s="1" t="s">
        <v>124</v>
      </c>
      <c r="R662" s="1">
        <v>1</v>
      </c>
      <c r="W662" s="1">
        <v>1</v>
      </c>
      <c r="X662" s="1" t="s">
        <v>396</v>
      </c>
      <c r="Z662" s="1" t="s">
        <v>74</v>
      </c>
      <c r="AB662" s="1" t="s">
        <v>408</v>
      </c>
      <c r="AD662" s="1">
        <v>5</v>
      </c>
      <c r="AE662" s="1" t="s">
        <v>2633</v>
      </c>
      <c r="AF662" s="1" t="s">
        <v>53</v>
      </c>
      <c r="AL662" s="1" t="s">
        <v>30</v>
      </c>
      <c r="AQ662" s="1" t="s">
        <v>54</v>
      </c>
      <c r="AS662" s="1">
        <v>6</v>
      </c>
      <c r="AU662" s="1">
        <v>6</v>
      </c>
      <c r="AW662" s="1">
        <v>20</v>
      </c>
      <c r="AX662" s="1" t="s">
        <v>2634</v>
      </c>
      <c r="AY662" s="1" t="s">
        <v>68</v>
      </c>
      <c r="BA662" s="1">
        <v>10</v>
      </c>
      <c r="BB662" s="1" t="s">
        <v>69</v>
      </c>
      <c r="BC662" s="1" t="s">
        <v>2635</v>
      </c>
      <c r="BE662" s="1">
        <v>0</v>
      </c>
    </row>
    <row r="663" spans="1:57" ht="23" customHeight="1">
      <c r="A663" s="1">
        <v>577</v>
      </c>
      <c r="B663" s="1">
        <v>577</v>
      </c>
      <c r="C663" s="1">
        <v>577</v>
      </c>
      <c r="E663" s="4" t="s">
        <v>1</v>
      </c>
      <c r="F663" s="4" t="s">
        <v>2</v>
      </c>
      <c r="J663" s="14">
        <v>34776</v>
      </c>
      <c r="K663" s="14"/>
      <c r="L663" s="14"/>
      <c r="M663" s="1">
        <v>6</v>
      </c>
      <c r="N663" s="1">
        <v>30</v>
      </c>
      <c r="O663" s="1">
        <v>12</v>
      </c>
      <c r="P663" s="1">
        <v>3</v>
      </c>
      <c r="Q663" s="1" t="s">
        <v>324</v>
      </c>
      <c r="R663" s="1">
        <v>0</v>
      </c>
      <c r="S663" s="1" t="s">
        <v>62</v>
      </c>
      <c r="U663" s="1" t="s">
        <v>3390</v>
      </c>
      <c r="W663" s="1">
        <v>0</v>
      </c>
      <c r="AF663" s="1" t="s">
        <v>77</v>
      </c>
      <c r="AL663" s="1" t="s">
        <v>30</v>
      </c>
      <c r="AQ663" s="1" t="s">
        <v>78</v>
      </c>
      <c r="AS663" s="1">
        <v>6</v>
      </c>
      <c r="AU663" s="1">
        <v>4</v>
      </c>
      <c r="AW663" s="1">
        <v>20</v>
      </c>
      <c r="AX663" s="1" t="s">
        <v>684</v>
      </c>
      <c r="AY663" s="1" t="s">
        <v>68</v>
      </c>
      <c r="BA663" s="1">
        <v>10</v>
      </c>
      <c r="BB663" s="1" t="s">
        <v>33</v>
      </c>
      <c r="BC663" s="1" t="s">
        <v>2636</v>
      </c>
      <c r="BD663" s="1" t="s">
        <v>33</v>
      </c>
      <c r="BE663" s="1">
        <v>1</v>
      </c>
    </row>
    <row r="664" spans="1:57" ht="23" customHeight="1">
      <c r="A664" s="1">
        <v>581</v>
      </c>
      <c r="B664" s="1">
        <v>581</v>
      </c>
      <c r="C664" s="1">
        <v>581</v>
      </c>
      <c r="D664" s="4" t="s">
        <v>0</v>
      </c>
      <c r="H664" s="4" t="s">
        <v>4</v>
      </c>
      <c r="J664" s="14">
        <v>31651</v>
      </c>
      <c r="K664" s="14"/>
      <c r="L664" s="14"/>
      <c r="M664" s="1">
        <v>7</v>
      </c>
      <c r="N664" s="1">
        <v>60</v>
      </c>
      <c r="O664" s="1">
        <v>7</v>
      </c>
      <c r="P664" s="1">
        <v>24</v>
      </c>
      <c r="Q664" s="1" t="s">
        <v>71</v>
      </c>
      <c r="R664" s="1">
        <v>1</v>
      </c>
      <c r="W664" s="1">
        <v>0</v>
      </c>
      <c r="AF664" s="1" t="s">
        <v>53</v>
      </c>
      <c r="AG664" s="1" t="s">
        <v>25</v>
      </c>
      <c r="AL664" s="1" t="s">
        <v>30</v>
      </c>
      <c r="AQ664" s="1" t="s">
        <v>66</v>
      </c>
      <c r="AS664" s="1">
        <v>6</v>
      </c>
      <c r="AU664" s="1">
        <v>3</v>
      </c>
      <c r="AW664" s="1">
        <v>5</v>
      </c>
      <c r="AX664" s="1" t="s">
        <v>2649</v>
      </c>
      <c r="AY664" s="1" t="s">
        <v>68</v>
      </c>
      <c r="BA664" s="1">
        <v>7</v>
      </c>
      <c r="BB664" s="1" t="s">
        <v>2650</v>
      </c>
      <c r="BC664" s="1" t="s">
        <v>2651</v>
      </c>
      <c r="BD664" s="1" t="s">
        <v>2652</v>
      </c>
      <c r="BE664" s="1">
        <v>1</v>
      </c>
    </row>
    <row r="665" spans="1:57" ht="23" customHeight="1">
      <c r="A665" s="1">
        <v>582</v>
      </c>
      <c r="B665" s="1">
        <v>582</v>
      </c>
      <c r="C665" s="1">
        <v>582</v>
      </c>
      <c r="H665" s="4" t="s">
        <v>4</v>
      </c>
      <c r="J665" s="14">
        <v>29704</v>
      </c>
      <c r="K665" s="14"/>
      <c r="L665" s="14"/>
      <c r="M665" s="1">
        <v>6</v>
      </c>
      <c r="N665" s="1">
        <v>0</v>
      </c>
      <c r="O665" s="1">
        <v>17</v>
      </c>
      <c r="P665" s="1">
        <v>100</v>
      </c>
      <c r="Q665" s="1" t="s">
        <v>82</v>
      </c>
      <c r="R665" s="1">
        <v>0</v>
      </c>
      <c r="S665" s="1" t="s">
        <v>48</v>
      </c>
      <c r="U665" s="1" t="s">
        <v>3391</v>
      </c>
      <c r="W665" s="1">
        <v>1</v>
      </c>
      <c r="Y665" s="1" t="s">
        <v>2653</v>
      </c>
      <c r="Z665" s="1" t="s">
        <v>74</v>
      </c>
      <c r="AC665" s="1" t="s">
        <v>2654</v>
      </c>
      <c r="AD665" s="1">
        <v>10</v>
      </c>
      <c r="AE665" s="1" t="s">
        <v>2655</v>
      </c>
      <c r="AF665" s="1" t="s">
        <v>53</v>
      </c>
      <c r="AK665" s="1" t="s">
        <v>29</v>
      </c>
      <c r="AQ665" s="1" t="s">
        <v>66</v>
      </c>
      <c r="AT665" s="1">
        <v>32</v>
      </c>
      <c r="AV665" s="1">
        <v>8</v>
      </c>
      <c r="AW665" s="1">
        <v>480</v>
      </c>
      <c r="AX665" s="1" t="s">
        <v>2656</v>
      </c>
      <c r="AY665" s="1" t="s">
        <v>58</v>
      </c>
      <c r="BA665" s="1">
        <v>10</v>
      </c>
      <c r="BB665" s="1" t="s">
        <v>2657</v>
      </c>
      <c r="BC665" s="1" t="s">
        <v>2658</v>
      </c>
      <c r="BE665" s="1">
        <v>1</v>
      </c>
    </row>
    <row r="666" spans="1:57" ht="23" customHeight="1">
      <c r="A666" s="1">
        <v>584</v>
      </c>
      <c r="B666" s="1">
        <v>584</v>
      </c>
      <c r="C666" s="1">
        <v>584</v>
      </c>
      <c r="H666" s="4" t="s">
        <v>4</v>
      </c>
      <c r="J666" s="14">
        <v>33955</v>
      </c>
      <c r="K666" s="14"/>
      <c r="L666" s="14"/>
      <c r="M666" s="1">
        <v>8</v>
      </c>
      <c r="N666" s="1">
        <v>120</v>
      </c>
      <c r="O666" s="1">
        <v>8</v>
      </c>
      <c r="P666" s="1">
        <v>10</v>
      </c>
      <c r="Q666" s="1" t="s">
        <v>292</v>
      </c>
      <c r="R666" s="1">
        <v>0</v>
      </c>
      <c r="S666" s="1" t="s">
        <v>48</v>
      </c>
      <c r="U666" s="1" t="s">
        <v>3389</v>
      </c>
      <c r="W666" s="1">
        <v>1</v>
      </c>
      <c r="X666" s="1" t="s">
        <v>202</v>
      </c>
      <c r="Z666" s="1" t="s">
        <v>74</v>
      </c>
      <c r="AB666" s="1" t="s">
        <v>75</v>
      </c>
      <c r="AD666" s="1">
        <v>1</v>
      </c>
      <c r="AF666" s="1" t="s">
        <v>53</v>
      </c>
      <c r="AO666" s="1" t="s">
        <v>33</v>
      </c>
      <c r="AY666" s="1" t="s">
        <v>58</v>
      </c>
      <c r="BA666" s="1">
        <v>9</v>
      </c>
      <c r="BB666" s="1" t="s">
        <v>2663</v>
      </c>
      <c r="BE666" s="1">
        <v>0</v>
      </c>
    </row>
    <row r="667" spans="1:57" ht="23" customHeight="1">
      <c r="A667" s="1">
        <v>587</v>
      </c>
      <c r="B667" s="1">
        <v>587</v>
      </c>
      <c r="C667" s="1">
        <v>587</v>
      </c>
      <c r="D667" s="4" t="s">
        <v>0</v>
      </c>
      <c r="J667" s="14">
        <v>23682</v>
      </c>
      <c r="K667" s="14"/>
      <c r="L667" s="14"/>
      <c r="M667" s="1">
        <v>7</v>
      </c>
      <c r="N667" s="1">
        <v>90</v>
      </c>
      <c r="O667" s="1">
        <v>9</v>
      </c>
      <c r="P667" s="1">
        <v>4</v>
      </c>
      <c r="Q667" s="1" t="s">
        <v>178</v>
      </c>
      <c r="R667" s="1">
        <v>1</v>
      </c>
      <c r="W667" s="1">
        <v>1</v>
      </c>
      <c r="X667" s="1" t="s">
        <v>1107</v>
      </c>
      <c r="Z667" s="1" t="s">
        <v>74</v>
      </c>
      <c r="AB667" s="1" t="s">
        <v>1284</v>
      </c>
      <c r="AD667" s="1">
        <v>2</v>
      </c>
      <c r="AE667" s="1" t="s">
        <v>2672</v>
      </c>
      <c r="AF667" s="1" t="s">
        <v>53</v>
      </c>
      <c r="AK667" s="1" t="s">
        <v>29</v>
      </c>
      <c r="AQ667" s="1" t="s">
        <v>54</v>
      </c>
      <c r="AT667" s="1">
        <v>14</v>
      </c>
      <c r="AV667" s="1">
        <v>14</v>
      </c>
      <c r="AW667" s="1">
        <v>10</v>
      </c>
      <c r="AX667" s="1" t="s">
        <v>2673</v>
      </c>
      <c r="AY667" s="1" t="s">
        <v>68</v>
      </c>
      <c r="BA667" s="1">
        <v>10</v>
      </c>
      <c r="BB667" s="1" t="s">
        <v>2674</v>
      </c>
      <c r="BC667" s="1" t="s">
        <v>2675</v>
      </c>
      <c r="BD667" s="1" t="s">
        <v>2676</v>
      </c>
      <c r="BE667" s="1">
        <v>1</v>
      </c>
    </row>
    <row r="668" spans="1:57" ht="23" customHeight="1">
      <c r="A668" s="1">
        <v>589</v>
      </c>
      <c r="B668" s="1">
        <v>589</v>
      </c>
      <c r="C668" s="1">
        <v>589</v>
      </c>
      <c r="D668" s="4" t="s">
        <v>0</v>
      </c>
      <c r="G668" s="4" t="s">
        <v>3</v>
      </c>
      <c r="H668" s="4" t="s">
        <v>4</v>
      </c>
      <c r="J668" s="14">
        <v>32979</v>
      </c>
      <c r="K668" s="14"/>
      <c r="L668" s="14"/>
      <c r="M668" s="1">
        <v>8</v>
      </c>
      <c r="N668" s="1">
        <v>90</v>
      </c>
      <c r="O668" s="1">
        <v>11</v>
      </c>
      <c r="P668" s="1">
        <v>20</v>
      </c>
      <c r="Q668" s="1" t="s">
        <v>47</v>
      </c>
      <c r="R668" s="1">
        <v>1</v>
      </c>
      <c r="W668" s="1">
        <v>1</v>
      </c>
      <c r="X668" s="1" t="s">
        <v>202</v>
      </c>
      <c r="Z668" s="1" t="s">
        <v>74</v>
      </c>
      <c r="AB668" s="1" t="s">
        <v>85</v>
      </c>
      <c r="AD668" s="1">
        <v>2</v>
      </c>
      <c r="AE668" s="1" t="s">
        <v>2683</v>
      </c>
      <c r="AF668" s="1" t="s">
        <v>77</v>
      </c>
      <c r="AO668" s="1" t="s">
        <v>33</v>
      </c>
      <c r="AY668" s="1" t="s">
        <v>334</v>
      </c>
      <c r="BA668" s="1">
        <v>10</v>
      </c>
      <c r="BB668" s="1" t="s">
        <v>2684</v>
      </c>
      <c r="BC668" s="2" t="s">
        <v>2685</v>
      </c>
      <c r="BD668" s="1" t="s">
        <v>2686</v>
      </c>
      <c r="BE668" s="1">
        <v>1</v>
      </c>
    </row>
    <row r="669" spans="1:57" ht="23" customHeight="1">
      <c r="A669" s="1">
        <v>591</v>
      </c>
      <c r="B669" s="1">
        <v>591</v>
      </c>
      <c r="C669" s="1">
        <v>591</v>
      </c>
      <c r="D669" s="4" t="s">
        <v>0</v>
      </c>
      <c r="H669" s="4" t="s">
        <v>4</v>
      </c>
      <c r="J669" s="14">
        <v>26909</v>
      </c>
      <c r="K669" s="14"/>
      <c r="L669" s="14"/>
      <c r="M669" s="1">
        <v>8</v>
      </c>
      <c r="N669" s="1">
        <v>20</v>
      </c>
      <c r="O669" s="1">
        <v>14</v>
      </c>
      <c r="P669" s="1">
        <v>1</v>
      </c>
      <c r="Q669" s="1" t="s">
        <v>178</v>
      </c>
      <c r="R669" s="1">
        <v>1</v>
      </c>
      <c r="W669" s="1">
        <v>1</v>
      </c>
      <c r="X669" s="1" t="s">
        <v>202</v>
      </c>
      <c r="Z669" s="1" t="s">
        <v>74</v>
      </c>
      <c r="AB669" s="1" t="s">
        <v>636</v>
      </c>
      <c r="AD669" s="1">
        <v>20</v>
      </c>
      <c r="AE669" s="1" t="s">
        <v>2692</v>
      </c>
      <c r="AF669" s="1" t="s">
        <v>77</v>
      </c>
      <c r="AL669" s="1" t="s">
        <v>30</v>
      </c>
      <c r="AQ669" s="1" t="s">
        <v>54</v>
      </c>
      <c r="AS669" s="1">
        <v>2</v>
      </c>
      <c r="AU669" s="1">
        <v>6</v>
      </c>
      <c r="AW669" s="1">
        <v>40</v>
      </c>
      <c r="AX669" s="1" t="s">
        <v>2693</v>
      </c>
      <c r="AY669" s="1" t="s">
        <v>68</v>
      </c>
      <c r="BA669" s="1">
        <v>8</v>
      </c>
      <c r="BB669" s="1" t="s">
        <v>2694</v>
      </c>
      <c r="BC669" s="1" t="s">
        <v>2695</v>
      </c>
      <c r="BE669" s="1">
        <v>1</v>
      </c>
    </row>
    <row r="670" spans="1:57" ht="23" customHeight="1">
      <c r="A670" s="1">
        <v>592</v>
      </c>
      <c r="B670" s="1">
        <v>592</v>
      </c>
      <c r="C670" s="1">
        <v>592</v>
      </c>
      <c r="D670" s="4" t="s">
        <v>0</v>
      </c>
      <c r="E670" s="4" t="s">
        <v>1</v>
      </c>
      <c r="J670" s="14">
        <v>31594</v>
      </c>
      <c r="K670" s="14"/>
      <c r="L670" s="14"/>
      <c r="M670" s="1">
        <v>7</v>
      </c>
      <c r="N670" s="1">
        <v>60</v>
      </c>
      <c r="O670" s="1">
        <v>10</v>
      </c>
      <c r="P670" s="1">
        <v>40</v>
      </c>
      <c r="Q670" s="1" t="s">
        <v>214</v>
      </c>
      <c r="R670" s="1">
        <v>1</v>
      </c>
      <c r="W670" s="1">
        <v>1</v>
      </c>
      <c r="X670" s="1" t="s">
        <v>202</v>
      </c>
      <c r="Z670" s="1" t="s">
        <v>50</v>
      </c>
      <c r="AB670" s="1" t="s">
        <v>85</v>
      </c>
      <c r="AD670" s="1">
        <v>6</v>
      </c>
      <c r="AE670" s="1" t="s">
        <v>2696</v>
      </c>
      <c r="AF670" s="1" t="s">
        <v>77</v>
      </c>
      <c r="AL670" s="1" t="s">
        <v>30</v>
      </c>
      <c r="AQ670" s="1" t="s">
        <v>66</v>
      </c>
      <c r="AS670" s="1">
        <v>6</v>
      </c>
      <c r="AU670" s="1">
        <v>6</v>
      </c>
      <c r="AW670" s="1">
        <v>6</v>
      </c>
      <c r="AX670" s="1" t="s">
        <v>2697</v>
      </c>
      <c r="AY670" s="1" t="s">
        <v>68</v>
      </c>
      <c r="BA670" s="1">
        <v>10</v>
      </c>
      <c r="BB670" s="1" t="s">
        <v>2698</v>
      </c>
      <c r="BC670" s="1" t="s">
        <v>2699</v>
      </c>
      <c r="BD670" s="1" t="s">
        <v>2700</v>
      </c>
      <c r="BE670" s="1">
        <v>1</v>
      </c>
    </row>
    <row r="671" spans="1:57" ht="23" customHeight="1">
      <c r="A671" s="1">
        <v>593</v>
      </c>
      <c r="B671" s="1">
        <v>593</v>
      </c>
      <c r="C671" s="1">
        <v>593</v>
      </c>
      <c r="E671" s="4" t="s">
        <v>1</v>
      </c>
      <c r="J671" s="14">
        <v>25187</v>
      </c>
      <c r="K671" s="14"/>
      <c r="L671" s="14"/>
      <c r="M671" s="1">
        <v>6</v>
      </c>
      <c r="N671" s="1">
        <v>240</v>
      </c>
      <c r="O671" s="1">
        <v>8</v>
      </c>
      <c r="P671" s="1">
        <v>12</v>
      </c>
      <c r="Q671" s="1" t="s">
        <v>95</v>
      </c>
      <c r="R671" s="1">
        <v>1</v>
      </c>
      <c r="W671" s="1">
        <v>1</v>
      </c>
      <c r="X671" s="1" t="s">
        <v>202</v>
      </c>
      <c r="Z671" s="1" t="s">
        <v>50</v>
      </c>
      <c r="AC671" s="1" t="s">
        <v>2701</v>
      </c>
      <c r="AD671" s="1">
        <v>20</v>
      </c>
      <c r="AE671" s="1" t="s">
        <v>2702</v>
      </c>
      <c r="AF671" s="1" t="s">
        <v>352</v>
      </c>
      <c r="AL671" s="1" t="s">
        <v>30</v>
      </c>
      <c r="AP671" s="1" t="s">
        <v>2703</v>
      </c>
      <c r="AQ671" s="1" t="s">
        <v>54</v>
      </c>
      <c r="AT671" s="1">
        <v>10</v>
      </c>
      <c r="AV671" s="1">
        <v>30</v>
      </c>
      <c r="AW671" s="1">
        <v>20</v>
      </c>
      <c r="AX671" s="1" t="s">
        <v>2704</v>
      </c>
      <c r="AY671" s="1" t="s">
        <v>68</v>
      </c>
      <c r="BA671" s="1">
        <v>10</v>
      </c>
      <c r="BB671" s="1" t="s">
        <v>2705</v>
      </c>
      <c r="BC671" s="1" t="s">
        <v>2706</v>
      </c>
      <c r="BD671" s="1" t="s">
        <v>2707</v>
      </c>
      <c r="BE671" s="1">
        <v>1</v>
      </c>
    </row>
    <row r="672" spans="1:57" ht="23" customHeight="1">
      <c r="A672" s="1">
        <v>594</v>
      </c>
      <c r="B672" s="1">
        <v>594</v>
      </c>
      <c r="C672" s="1">
        <v>594</v>
      </c>
      <c r="H672" s="4" t="s">
        <v>4</v>
      </c>
      <c r="J672" s="14">
        <v>30504</v>
      </c>
      <c r="K672" s="14"/>
      <c r="L672" s="14"/>
      <c r="M672" s="1">
        <v>8</v>
      </c>
      <c r="N672" s="1">
        <v>30</v>
      </c>
      <c r="O672" s="1">
        <v>10</v>
      </c>
      <c r="P672" s="1">
        <v>30</v>
      </c>
      <c r="Q672" s="1" t="s">
        <v>324</v>
      </c>
      <c r="R672" s="1">
        <v>1</v>
      </c>
      <c r="W672" s="1">
        <v>1</v>
      </c>
      <c r="X672" s="1" t="s">
        <v>202</v>
      </c>
      <c r="Z672" s="1" t="s">
        <v>102</v>
      </c>
      <c r="AB672" s="1" t="s">
        <v>85</v>
      </c>
      <c r="AD672" s="1">
        <v>12</v>
      </c>
      <c r="AE672" s="1" t="s">
        <v>2708</v>
      </c>
      <c r="AF672" s="1" t="s">
        <v>77</v>
      </c>
      <c r="AL672" s="1" t="s">
        <v>30</v>
      </c>
      <c r="AR672" s="1" t="s">
        <v>2709</v>
      </c>
      <c r="AS672" s="1">
        <v>3</v>
      </c>
      <c r="AU672" s="1">
        <v>3</v>
      </c>
      <c r="AW672" s="1">
        <v>6</v>
      </c>
      <c r="AX672" s="1" t="s">
        <v>2710</v>
      </c>
      <c r="AY672" s="1" t="s">
        <v>68</v>
      </c>
      <c r="BA672" s="1">
        <v>8</v>
      </c>
      <c r="BB672" s="1" t="s">
        <v>2711</v>
      </c>
      <c r="BC672" s="1" t="s">
        <v>2712</v>
      </c>
      <c r="BD672" s="1" t="s">
        <v>596</v>
      </c>
      <c r="BE672" s="1">
        <v>1</v>
      </c>
    </row>
    <row r="673" spans="1:57" ht="23" customHeight="1">
      <c r="A673" s="1">
        <v>595</v>
      </c>
      <c r="B673" s="1">
        <v>595</v>
      </c>
      <c r="C673" s="1">
        <v>595</v>
      </c>
      <c r="D673" s="4" t="s">
        <v>0</v>
      </c>
      <c r="F673" s="4" t="s">
        <v>2</v>
      </c>
      <c r="J673" s="14">
        <v>34781</v>
      </c>
      <c r="K673" s="14"/>
      <c r="L673" s="14"/>
      <c r="M673" s="1">
        <v>6</v>
      </c>
      <c r="N673" s="1">
        <v>40</v>
      </c>
      <c r="O673" s="1">
        <v>8</v>
      </c>
      <c r="P673" s="1">
        <v>2</v>
      </c>
      <c r="Q673" s="1" t="s">
        <v>124</v>
      </c>
      <c r="R673" s="1">
        <v>0</v>
      </c>
      <c r="S673" s="1" t="s">
        <v>48</v>
      </c>
      <c r="U673" s="1" t="s">
        <v>3390</v>
      </c>
      <c r="W673" s="1">
        <v>1</v>
      </c>
      <c r="X673" s="1" t="s">
        <v>27</v>
      </c>
      <c r="Z673" s="1" t="s">
        <v>102</v>
      </c>
      <c r="AB673" s="1" t="s">
        <v>85</v>
      </c>
      <c r="AD673" s="1">
        <v>1</v>
      </c>
      <c r="AE673" s="1" t="s">
        <v>2713</v>
      </c>
      <c r="AF673" s="1" t="s">
        <v>53</v>
      </c>
      <c r="AH673" s="1" t="s">
        <v>26</v>
      </c>
      <c r="AQ673" s="1" t="s">
        <v>66</v>
      </c>
      <c r="AT673" s="1">
        <v>30</v>
      </c>
      <c r="AV673" s="1">
        <v>15</v>
      </c>
      <c r="AW673" s="1">
        <v>10</v>
      </c>
      <c r="AX673" s="1" t="s">
        <v>2714</v>
      </c>
      <c r="AY673" s="1" t="s">
        <v>68</v>
      </c>
      <c r="BA673" s="1">
        <v>10</v>
      </c>
      <c r="BB673" s="1" t="s">
        <v>2715</v>
      </c>
      <c r="BC673" s="1" t="s">
        <v>2716</v>
      </c>
      <c r="BD673" s="1" t="s">
        <v>2717</v>
      </c>
      <c r="BE673" s="1">
        <v>1</v>
      </c>
    </row>
    <row r="674" spans="1:57" ht="23" customHeight="1">
      <c r="A674" s="1">
        <v>597</v>
      </c>
      <c r="B674" s="1">
        <v>597</v>
      </c>
      <c r="C674" s="1">
        <v>597</v>
      </c>
      <c r="D674" s="4" t="s">
        <v>0</v>
      </c>
      <c r="J674" s="14">
        <v>33759</v>
      </c>
      <c r="K674" s="14"/>
      <c r="L674" s="14"/>
      <c r="M674" s="1">
        <v>7</v>
      </c>
      <c r="N674" s="1">
        <v>15</v>
      </c>
      <c r="O674" s="1">
        <v>6</v>
      </c>
      <c r="P674" s="1">
        <v>24</v>
      </c>
      <c r="Q674" s="1" t="s">
        <v>95</v>
      </c>
      <c r="R674" s="1">
        <v>1</v>
      </c>
      <c r="W674" s="1">
        <v>1</v>
      </c>
      <c r="X674" s="1" t="s">
        <v>137</v>
      </c>
      <c r="Z674" s="1" t="s">
        <v>84</v>
      </c>
      <c r="AB674" s="1" t="s">
        <v>75</v>
      </c>
      <c r="AD674" s="1">
        <v>1</v>
      </c>
      <c r="AE674" s="1" t="s">
        <v>2720</v>
      </c>
      <c r="AF674" s="1" t="s">
        <v>53</v>
      </c>
      <c r="AL674" s="1" t="s">
        <v>30</v>
      </c>
      <c r="AQ674" s="1" t="s">
        <v>54</v>
      </c>
      <c r="AS674" s="1">
        <v>3</v>
      </c>
      <c r="AU674" s="1">
        <v>4</v>
      </c>
      <c r="AW674" s="1">
        <v>5</v>
      </c>
      <c r="AX674" s="1" t="s">
        <v>2721</v>
      </c>
      <c r="AY674" s="1" t="s">
        <v>68</v>
      </c>
      <c r="BA674" s="1">
        <v>8</v>
      </c>
      <c r="BB674" s="1" t="s">
        <v>2722</v>
      </c>
      <c r="BC674" s="1" t="s">
        <v>2723</v>
      </c>
      <c r="BD674" s="1" t="s">
        <v>2724</v>
      </c>
      <c r="BE674" s="1">
        <v>1</v>
      </c>
    </row>
    <row r="675" spans="1:57" ht="23" customHeight="1">
      <c r="A675" s="1">
        <v>599</v>
      </c>
      <c r="B675" s="1">
        <v>599</v>
      </c>
      <c r="C675" s="1">
        <v>599</v>
      </c>
      <c r="D675" s="4" t="s">
        <v>0</v>
      </c>
      <c r="E675" s="4" t="s">
        <v>1</v>
      </c>
      <c r="H675" s="4" t="s">
        <v>4</v>
      </c>
      <c r="J675" s="14">
        <v>33204</v>
      </c>
      <c r="K675" s="14"/>
      <c r="L675" s="14"/>
      <c r="M675" s="1">
        <v>6</v>
      </c>
      <c r="N675" s="1">
        <v>150</v>
      </c>
      <c r="O675" s="5">
        <v>800</v>
      </c>
      <c r="P675" s="1">
        <v>20</v>
      </c>
      <c r="Q675" s="1" t="s">
        <v>292</v>
      </c>
      <c r="R675" s="1">
        <v>1</v>
      </c>
      <c r="W675" s="1">
        <v>1</v>
      </c>
      <c r="X675" s="1" t="s">
        <v>27</v>
      </c>
      <c r="Z675" s="1" t="s">
        <v>74</v>
      </c>
      <c r="AB675" s="1" t="s">
        <v>299</v>
      </c>
      <c r="AD675" s="1">
        <v>2</v>
      </c>
      <c r="AF675" s="1" t="s">
        <v>77</v>
      </c>
      <c r="AL675" s="1" t="s">
        <v>30</v>
      </c>
      <c r="AQ675" s="1" t="s">
        <v>54</v>
      </c>
      <c r="AS675" s="1">
        <v>6</v>
      </c>
      <c r="AU675" s="1">
        <v>5</v>
      </c>
      <c r="AW675" s="1">
        <v>5</v>
      </c>
      <c r="AX675" s="1" t="s">
        <v>2730</v>
      </c>
      <c r="AY675" s="1" t="s">
        <v>58</v>
      </c>
      <c r="BA675" s="1">
        <v>10</v>
      </c>
      <c r="BB675" s="1" t="s">
        <v>2731</v>
      </c>
      <c r="BC675" s="1" t="s">
        <v>2732</v>
      </c>
      <c r="BE675" s="1">
        <v>0</v>
      </c>
    </row>
    <row r="676" spans="1:57" ht="23" customHeight="1">
      <c r="A676" s="1">
        <v>600</v>
      </c>
      <c r="B676" s="1">
        <v>600</v>
      </c>
      <c r="C676" s="1">
        <v>600</v>
      </c>
      <c r="D676" s="4" t="s">
        <v>0</v>
      </c>
      <c r="G676" s="4" t="s">
        <v>3</v>
      </c>
      <c r="H676" s="4" t="s">
        <v>4</v>
      </c>
      <c r="J676" s="14">
        <v>31758</v>
      </c>
      <c r="K676" s="14"/>
      <c r="L676" s="14"/>
      <c r="M676" s="1">
        <v>6</v>
      </c>
      <c r="N676" s="1">
        <v>2</v>
      </c>
      <c r="O676" s="1">
        <v>10</v>
      </c>
      <c r="P676" s="1">
        <v>8</v>
      </c>
      <c r="Q676" s="1" t="s">
        <v>178</v>
      </c>
      <c r="R676" s="1">
        <v>1</v>
      </c>
      <c r="W676" s="1">
        <v>1</v>
      </c>
      <c r="X676" s="1" t="s">
        <v>73</v>
      </c>
      <c r="Z676" s="1" t="s">
        <v>50</v>
      </c>
      <c r="AB676" s="1" t="s">
        <v>220</v>
      </c>
      <c r="AD676" s="1">
        <v>10</v>
      </c>
      <c r="AE676" s="1" t="s">
        <v>2733</v>
      </c>
      <c r="AF676" s="1" t="s">
        <v>77</v>
      </c>
      <c r="AO676" s="1" t="s">
        <v>33</v>
      </c>
      <c r="AY676" s="1" t="s">
        <v>366</v>
      </c>
      <c r="BA676" s="1">
        <v>10</v>
      </c>
      <c r="BB676" s="1" t="s">
        <v>2734</v>
      </c>
      <c r="BC676" s="1" t="s">
        <v>32</v>
      </c>
      <c r="BD676" s="1" t="s">
        <v>279</v>
      </c>
      <c r="BE676" s="1">
        <v>1</v>
      </c>
    </row>
    <row r="677" spans="1:57" ht="23" customHeight="1">
      <c r="A677" s="1">
        <v>602</v>
      </c>
      <c r="B677" s="1">
        <v>602</v>
      </c>
      <c r="C677" s="1">
        <v>602</v>
      </c>
      <c r="D677" s="4" t="s">
        <v>0</v>
      </c>
      <c r="G677" s="4" t="s">
        <v>3</v>
      </c>
      <c r="H677" s="4" t="s">
        <v>4</v>
      </c>
      <c r="J677" s="14">
        <v>27791</v>
      </c>
      <c r="K677" s="14"/>
      <c r="L677" s="14"/>
      <c r="M677" s="1">
        <v>5</v>
      </c>
      <c r="N677" s="1">
        <v>90</v>
      </c>
      <c r="O677" s="1">
        <v>16</v>
      </c>
      <c r="P677" s="1">
        <v>2</v>
      </c>
      <c r="Q677" s="1" t="s">
        <v>95</v>
      </c>
      <c r="R677" s="1">
        <v>0</v>
      </c>
      <c r="S677" s="1" t="s">
        <v>62</v>
      </c>
      <c r="V677" s="1" t="s">
        <v>2738</v>
      </c>
      <c r="W677" s="1">
        <v>1</v>
      </c>
      <c r="X677" s="1" t="s">
        <v>202</v>
      </c>
      <c r="Z677" s="1" t="s">
        <v>50</v>
      </c>
      <c r="AB677" s="1" t="s">
        <v>97</v>
      </c>
      <c r="AD677" s="1">
        <v>5</v>
      </c>
      <c r="AE677" s="1" t="s">
        <v>2739</v>
      </c>
      <c r="AF677" s="1" t="s">
        <v>53</v>
      </c>
      <c r="AL677" s="1" t="s">
        <v>30</v>
      </c>
      <c r="AQ677" s="1" t="s">
        <v>54</v>
      </c>
      <c r="AS677" s="1">
        <v>4</v>
      </c>
      <c r="AU677" s="1">
        <v>6</v>
      </c>
      <c r="AW677" s="1">
        <v>12</v>
      </c>
      <c r="AX677" s="1" t="s">
        <v>2740</v>
      </c>
      <c r="AY677" s="1" t="s">
        <v>68</v>
      </c>
      <c r="BA677" s="1">
        <v>8</v>
      </c>
      <c r="BB677" s="1" t="s">
        <v>2741</v>
      </c>
      <c r="BC677" s="1" t="s">
        <v>186</v>
      </c>
      <c r="BD677" s="1" t="s">
        <v>2742</v>
      </c>
      <c r="BE677" s="1">
        <v>0</v>
      </c>
    </row>
    <row r="678" spans="1:57" ht="23" customHeight="1">
      <c r="A678" s="1">
        <v>603</v>
      </c>
      <c r="B678" s="1">
        <v>603</v>
      </c>
      <c r="C678" s="1">
        <v>603</v>
      </c>
      <c r="D678" s="4" t="s">
        <v>0</v>
      </c>
      <c r="E678" s="4" t="s">
        <v>1</v>
      </c>
      <c r="G678" s="4" t="s">
        <v>3</v>
      </c>
      <c r="H678" s="4" t="s">
        <v>4</v>
      </c>
      <c r="M678" s="1">
        <v>6</v>
      </c>
      <c r="N678" s="1">
        <v>20</v>
      </c>
      <c r="O678" s="1">
        <v>13</v>
      </c>
      <c r="P678" s="1">
        <v>3</v>
      </c>
      <c r="Q678" s="1" t="s">
        <v>90</v>
      </c>
      <c r="R678" s="1">
        <v>0</v>
      </c>
      <c r="S678" s="1" t="s">
        <v>62</v>
      </c>
      <c r="U678" s="1" t="s">
        <v>3388</v>
      </c>
      <c r="W678" s="1">
        <v>1</v>
      </c>
      <c r="X678" s="1" t="s">
        <v>202</v>
      </c>
      <c r="AA678" s="1" t="s">
        <v>2743</v>
      </c>
      <c r="AB678" s="1" t="s">
        <v>408</v>
      </c>
      <c r="AD678" s="1">
        <v>13</v>
      </c>
      <c r="AE678" s="1" t="s">
        <v>2744</v>
      </c>
      <c r="AF678" s="1" t="s">
        <v>53</v>
      </c>
      <c r="AL678" s="1" t="s">
        <v>30</v>
      </c>
      <c r="AQ678" s="1" t="s">
        <v>54</v>
      </c>
      <c r="AS678" s="1">
        <v>2</v>
      </c>
      <c r="AU678" s="1">
        <v>3</v>
      </c>
      <c r="AW678" s="1">
        <v>4</v>
      </c>
      <c r="AX678" s="1" t="s">
        <v>2745</v>
      </c>
      <c r="AY678" s="1" t="s">
        <v>68</v>
      </c>
      <c r="BA678" s="1">
        <v>10</v>
      </c>
      <c r="BB678" s="1" t="s">
        <v>1110</v>
      </c>
      <c r="BE678" s="1">
        <v>0</v>
      </c>
    </row>
    <row r="679" spans="1:57" ht="23" customHeight="1">
      <c r="A679" s="1">
        <v>606</v>
      </c>
      <c r="B679" s="1">
        <v>606</v>
      </c>
      <c r="C679" s="1">
        <v>606</v>
      </c>
      <c r="E679" s="4" t="s">
        <v>1</v>
      </c>
      <c r="G679" s="4" t="s">
        <v>3</v>
      </c>
      <c r="H679" s="4" t="s">
        <v>4</v>
      </c>
      <c r="J679" s="14">
        <v>33265</v>
      </c>
      <c r="K679" s="14"/>
      <c r="L679" s="14"/>
      <c r="M679" s="1">
        <v>6</v>
      </c>
      <c r="N679" s="1">
        <v>60</v>
      </c>
      <c r="O679" s="1">
        <v>9</v>
      </c>
      <c r="P679" s="1">
        <v>10</v>
      </c>
      <c r="Q679" s="1" t="s">
        <v>178</v>
      </c>
      <c r="R679" s="1">
        <v>0</v>
      </c>
      <c r="S679" s="1" t="s">
        <v>125</v>
      </c>
      <c r="U679" s="1" t="s">
        <v>3388</v>
      </c>
      <c r="W679" s="1">
        <v>1</v>
      </c>
      <c r="X679" s="1" t="s">
        <v>144</v>
      </c>
      <c r="Z679" s="1" t="s">
        <v>74</v>
      </c>
      <c r="AB679" s="1" t="s">
        <v>85</v>
      </c>
      <c r="AD679" s="1">
        <v>1</v>
      </c>
      <c r="AE679" s="1" t="s">
        <v>2752</v>
      </c>
      <c r="AF679" s="1" t="s">
        <v>53</v>
      </c>
      <c r="AL679" s="1" t="s">
        <v>30</v>
      </c>
      <c r="AQ679" s="1" t="s">
        <v>54</v>
      </c>
      <c r="AS679" s="1">
        <v>6</v>
      </c>
      <c r="AU679" s="1">
        <v>6</v>
      </c>
      <c r="AW679" s="1">
        <v>10</v>
      </c>
      <c r="AX679" s="1" t="s">
        <v>2753</v>
      </c>
      <c r="AY679" s="1" t="s">
        <v>68</v>
      </c>
      <c r="BA679" s="1">
        <v>10</v>
      </c>
      <c r="BB679" s="1" t="s">
        <v>2754</v>
      </c>
      <c r="BC679" s="1" t="s">
        <v>2755</v>
      </c>
      <c r="BD679" s="1" t="s">
        <v>2756</v>
      </c>
      <c r="BE679" s="1">
        <v>1</v>
      </c>
    </row>
    <row r="680" spans="1:57" ht="23" customHeight="1">
      <c r="A680" s="1">
        <v>610</v>
      </c>
      <c r="B680" s="1">
        <v>610</v>
      </c>
      <c r="C680" s="1">
        <v>610</v>
      </c>
      <c r="D680" s="4" t="s">
        <v>0</v>
      </c>
      <c r="E680" s="4" t="s">
        <v>1</v>
      </c>
      <c r="H680" s="4" t="s">
        <v>4</v>
      </c>
      <c r="J680" s="14">
        <v>34727</v>
      </c>
      <c r="K680" s="14"/>
      <c r="L680" s="14"/>
      <c r="M680" s="1">
        <v>9</v>
      </c>
      <c r="N680" s="1">
        <v>30</v>
      </c>
      <c r="O680" s="1">
        <v>9</v>
      </c>
      <c r="P680" s="1">
        <v>4</v>
      </c>
      <c r="Q680" s="1" t="s">
        <v>292</v>
      </c>
      <c r="R680" s="1">
        <v>1</v>
      </c>
      <c r="W680" s="1">
        <v>1</v>
      </c>
      <c r="X680" s="1" t="s">
        <v>202</v>
      </c>
      <c r="Z680" s="1" t="s">
        <v>74</v>
      </c>
      <c r="AB680" s="1" t="s">
        <v>85</v>
      </c>
      <c r="AD680" s="1">
        <v>2</v>
      </c>
      <c r="AE680" s="1" t="s">
        <v>2773</v>
      </c>
      <c r="AF680" s="1" t="s">
        <v>352</v>
      </c>
      <c r="AL680" s="1" t="s">
        <v>30</v>
      </c>
      <c r="AQ680" s="1" t="s">
        <v>54</v>
      </c>
      <c r="AT680" s="1">
        <v>8</v>
      </c>
      <c r="AU680" s="1">
        <v>5</v>
      </c>
      <c r="AW680" s="1">
        <v>5</v>
      </c>
      <c r="AX680" s="1" t="s">
        <v>2774</v>
      </c>
      <c r="AZ680" s="1" t="s">
        <v>2775</v>
      </c>
      <c r="BA680" s="1">
        <v>8</v>
      </c>
      <c r="BB680" s="1" t="s">
        <v>2776</v>
      </c>
      <c r="BC680" s="2" t="s">
        <v>2777</v>
      </c>
      <c r="BD680" s="2" t="s">
        <v>2778</v>
      </c>
      <c r="BE680" s="1">
        <v>1</v>
      </c>
    </row>
    <row r="681" spans="1:57" ht="23" customHeight="1">
      <c r="A681" s="1">
        <v>611</v>
      </c>
      <c r="B681" s="1">
        <v>611</v>
      </c>
      <c r="C681" s="1">
        <v>611</v>
      </c>
      <c r="H681" s="4" t="s">
        <v>4</v>
      </c>
      <c r="J681" s="14">
        <v>32232</v>
      </c>
      <c r="K681" s="14"/>
      <c r="L681" s="14"/>
      <c r="M681" s="1">
        <v>6</v>
      </c>
      <c r="N681" s="1">
        <v>120</v>
      </c>
      <c r="O681" s="1">
        <v>12</v>
      </c>
      <c r="P681" s="1">
        <v>2</v>
      </c>
      <c r="Q681" s="1" t="s">
        <v>124</v>
      </c>
      <c r="R681" s="1">
        <v>1</v>
      </c>
      <c r="W681" s="1">
        <v>1</v>
      </c>
      <c r="X681" s="1" t="s">
        <v>202</v>
      </c>
      <c r="Z681" s="1" t="s">
        <v>74</v>
      </c>
      <c r="AB681" s="1" t="s">
        <v>636</v>
      </c>
      <c r="AD681" s="1">
        <v>6</v>
      </c>
      <c r="AE681" s="1" t="s">
        <v>2779</v>
      </c>
      <c r="AF681" s="1" t="s">
        <v>53</v>
      </c>
      <c r="AO681" s="1" t="s">
        <v>33</v>
      </c>
      <c r="AY681" s="1" t="s">
        <v>58</v>
      </c>
      <c r="BA681" s="1">
        <v>7</v>
      </c>
      <c r="BB681" s="1" t="s">
        <v>2780</v>
      </c>
      <c r="BC681" s="1" t="s">
        <v>2781</v>
      </c>
      <c r="BD681" s="1" t="s">
        <v>130</v>
      </c>
      <c r="BE681" s="1">
        <v>0</v>
      </c>
    </row>
    <row r="682" spans="1:57" ht="23" customHeight="1">
      <c r="A682" s="1">
        <v>613</v>
      </c>
      <c r="B682" s="1">
        <v>613</v>
      </c>
      <c r="C682" s="1">
        <v>613</v>
      </c>
      <c r="D682" s="4" t="s">
        <v>0</v>
      </c>
      <c r="F682" s="4" t="s">
        <v>2</v>
      </c>
      <c r="G682" s="4" t="s">
        <v>3</v>
      </c>
      <c r="H682" s="4" t="s">
        <v>4</v>
      </c>
      <c r="J682" s="14">
        <v>34733</v>
      </c>
      <c r="K682" s="14"/>
      <c r="L682" s="14"/>
      <c r="M682" s="1">
        <v>7</v>
      </c>
      <c r="N682" s="1">
        <v>0</v>
      </c>
      <c r="O682" s="1">
        <v>15</v>
      </c>
      <c r="P682" s="1">
        <v>10</v>
      </c>
      <c r="Q682" s="1" t="s">
        <v>124</v>
      </c>
      <c r="R682" s="1">
        <v>1</v>
      </c>
      <c r="W682" s="1">
        <v>0</v>
      </c>
      <c r="AF682" s="1" t="s">
        <v>53</v>
      </c>
      <c r="AL682" s="1" t="s">
        <v>30</v>
      </c>
      <c r="AQ682" s="1" t="s">
        <v>78</v>
      </c>
      <c r="AT682" s="1">
        <v>20</v>
      </c>
      <c r="AV682" s="1">
        <v>10</v>
      </c>
      <c r="AW682" s="1">
        <v>40</v>
      </c>
      <c r="AX682" s="1" t="s">
        <v>2786</v>
      </c>
      <c r="AY682" s="1" t="s">
        <v>58</v>
      </c>
      <c r="BA682" s="1">
        <v>10</v>
      </c>
      <c r="BB682" s="1" t="s">
        <v>2787</v>
      </c>
      <c r="BC682" s="1" t="s">
        <v>2788</v>
      </c>
      <c r="BD682" s="1" t="s">
        <v>2789</v>
      </c>
      <c r="BE682" s="1">
        <v>1</v>
      </c>
    </row>
    <row r="683" spans="1:57" ht="23" customHeight="1">
      <c r="A683" s="1">
        <v>619</v>
      </c>
      <c r="B683" s="1">
        <v>619</v>
      </c>
      <c r="C683" s="1">
        <v>619</v>
      </c>
      <c r="H683" s="4" t="s">
        <v>4</v>
      </c>
      <c r="J683" s="14">
        <v>34150</v>
      </c>
      <c r="K683" s="14"/>
      <c r="L683" s="14"/>
      <c r="M683" s="1">
        <v>7</v>
      </c>
      <c r="N683" s="1">
        <v>30</v>
      </c>
      <c r="O683" s="1">
        <v>12</v>
      </c>
      <c r="P683" s="1">
        <v>5</v>
      </c>
      <c r="Q683" s="1" t="s">
        <v>324</v>
      </c>
      <c r="R683" s="1">
        <v>1</v>
      </c>
      <c r="W683" s="1">
        <v>1</v>
      </c>
      <c r="X683" s="1" t="s">
        <v>202</v>
      </c>
      <c r="Z683" s="1" t="s">
        <v>74</v>
      </c>
      <c r="AB683" s="1" t="s">
        <v>85</v>
      </c>
      <c r="AD683" s="1">
        <v>2</v>
      </c>
      <c r="AE683" s="1" t="s">
        <v>188</v>
      </c>
      <c r="AF683" s="1" t="s">
        <v>53</v>
      </c>
      <c r="AL683" s="1" t="s">
        <v>30</v>
      </c>
      <c r="AQ683" s="1" t="s">
        <v>78</v>
      </c>
      <c r="AT683" s="1" t="s">
        <v>3410</v>
      </c>
      <c r="AU683" s="1">
        <v>3</v>
      </c>
      <c r="AW683" s="1">
        <v>4</v>
      </c>
      <c r="AX683" s="1" t="s">
        <v>2813</v>
      </c>
      <c r="AY683" s="1" t="s">
        <v>58</v>
      </c>
      <c r="BA683" s="1">
        <v>9</v>
      </c>
      <c r="BB683" s="1" t="s">
        <v>2814</v>
      </c>
      <c r="BC683" s="1" t="s">
        <v>2815</v>
      </c>
      <c r="BE683" s="1">
        <v>0</v>
      </c>
    </row>
    <row r="684" spans="1:57" ht="23" customHeight="1">
      <c r="A684" s="1">
        <v>622</v>
      </c>
      <c r="B684" s="1">
        <v>622</v>
      </c>
      <c r="C684" s="1">
        <v>622</v>
      </c>
      <c r="D684" s="4" t="s">
        <v>0</v>
      </c>
      <c r="E684" s="4" t="s">
        <v>1</v>
      </c>
      <c r="G684" s="4" t="s">
        <v>3</v>
      </c>
      <c r="J684" s="14">
        <v>31108</v>
      </c>
      <c r="K684" s="14"/>
      <c r="L684" s="14"/>
      <c r="M684" s="1">
        <v>5</v>
      </c>
      <c r="N684" s="1">
        <v>120</v>
      </c>
      <c r="O684" s="1">
        <v>15</v>
      </c>
      <c r="P684" s="1">
        <v>24</v>
      </c>
      <c r="Q684" s="1" t="s">
        <v>214</v>
      </c>
      <c r="R684" s="1">
        <v>1</v>
      </c>
      <c r="W684" s="1">
        <v>1</v>
      </c>
      <c r="X684" s="1" t="s">
        <v>137</v>
      </c>
      <c r="Z684" s="1" t="s">
        <v>74</v>
      </c>
      <c r="AC684" s="1" t="s">
        <v>2824</v>
      </c>
      <c r="AD684" s="1">
        <v>10</v>
      </c>
      <c r="AE684" s="1" t="s">
        <v>249</v>
      </c>
      <c r="AF684" s="1" t="s">
        <v>53</v>
      </c>
      <c r="AL684" s="1" t="s">
        <v>30</v>
      </c>
      <c r="AQ684" s="1" t="s">
        <v>54</v>
      </c>
      <c r="AS684" s="1">
        <v>6</v>
      </c>
      <c r="AU684" s="1">
        <v>6</v>
      </c>
      <c r="AW684" s="1">
        <v>5</v>
      </c>
      <c r="AX684" s="2" t="s">
        <v>2825</v>
      </c>
      <c r="AY684" s="1" t="s">
        <v>68</v>
      </c>
      <c r="BA684" s="1">
        <v>8</v>
      </c>
      <c r="BB684" s="2" t="s">
        <v>2826</v>
      </c>
      <c r="BC684" s="2" t="s">
        <v>2827</v>
      </c>
      <c r="BD684" s="1" t="s">
        <v>2828</v>
      </c>
      <c r="BE684" s="1">
        <v>1</v>
      </c>
    </row>
    <row r="685" spans="1:57" ht="23" customHeight="1">
      <c r="A685" s="1">
        <v>623</v>
      </c>
      <c r="B685" s="1">
        <v>623</v>
      </c>
      <c r="C685" s="1">
        <v>623</v>
      </c>
      <c r="D685" s="4" t="s">
        <v>0</v>
      </c>
      <c r="F685" s="4" t="s">
        <v>2</v>
      </c>
      <c r="G685" s="4" t="s">
        <v>3</v>
      </c>
      <c r="H685" s="4" t="s">
        <v>4</v>
      </c>
      <c r="J685" s="14">
        <v>33073</v>
      </c>
      <c r="K685" s="14"/>
      <c r="L685" s="14"/>
      <c r="M685" s="1">
        <v>6</v>
      </c>
      <c r="N685" s="1">
        <v>80</v>
      </c>
      <c r="O685" s="1">
        <v>10</v>
      </c>
      <c r="P685" s="1">
        <v>20</v>
      </c>
      <c r="Q685" s="1" t="s">
        <v>124</v>
      </c>
      <c r="R685" s="1">
        <v>1</v>
      </c>
      <c r="W685" s="1">
        <v>0</v>
      </c>
      <c r="AF685" s="1" t="s">
        <v>77</v>
      </c>
      <c r="AL685" s="1" t="s">
        <v>30</v>
      </c>
      <c r="AQ685" s="1" t="s">
        <v>54</v>
      </c>
      <c r="AS685" s="1">
        <v>6</v>
      </c>
      <c r="AU685" s="1">
        <v>6</v>
      </c>
      <c r="AW685" s="1">
        <v>25</v>
      </c>
      <c r="AX685" s="1" t="s">
        <v>2829</v>
      </c>
      <c r="AY685" s="1" t="s">
        <v>68</v>
      </c>
      <c r="BA685" s="1">
        <v>10</v>
      </c>
      <c r="BB685" s="1" t="s">
        <v>2830</v>
      </c>
      <c r="BC685" s="1" t="s">
        <v>2831</v>
      </c>
      <c r="BD685" s="1" t="s">
        <v>2832</v>
      </c>
      <c r="BE685" s="1">
        <v>0</v>
      </c>
    </row>
    <row r="686" spans="1:57" ht="23" customHeight="1">
      <c r="A686" s="1">
        <v>627</v>
      </c>
      <c r="B686" s="1">
        <v>627</v>
      </c>
      <c r="C686" s="1">
        <v>627</v>
      </c>
      <c r="D686" s="4" t="s">
        <v>0</v>
      </c>
      <c r="F686" s="4" t="s">
        <v>2</v>
      </c>
      <c r="H686" s="4" t="s">
        <v>4</v>
      </c>
      <c r="J686" s="14">
        <v>27115</v>
      </c>
      <c r="K686" s="14"/>
      <c r="L686" s="14"/>
      <c r="M686" s="1">
        <v>6</v>
      </c>
      <c r="N686" s="1">
        <v>30</v>
      </c>
      <c r="O686" s="1">
        <v>5</v>
      </c>
      <c r="P686" s="1">
        <v>10</v>
      </c>
      <c r="Q686" s="1" t="s">
        <v>214</v>
      </c>
      <c r="R686" s="1">
        <v>1</v>
      </c>
      <c r="W686" s="1">
        <v>1</v>
      </c>
      <c r="X686" s="1" t="s">
        <v>63</v>
      </c>
      <c r="AA686" s="1" t="s">
        <v>2846</v>
      </c>
      <c r="AB686" s="1" t="s">
        <v>51</v>
      </c>
      <c r="AD686" s="1">
        <v>20</v>
      </c>
      <c r="AE686" s="1" t="s">
        <v>2847</v>
      </c>
      <c r="AF686" s="1" t="s">
        <v>65</v>
      </c>
      <c r="AK686" s="1" t="s">
        <v>29</v>
      </c>
      <c r="AQ686" s="1" t="s">
        <v>54</v>
      </c>
      <c r="AS686" s="1">
        <v>2</v>
      </c>
      <c r="AV686" s="1">
        <v>15</v>
      </c>
      <c r="AW686" s="1">
        <v>10</v>
      </c>
      <c r="AX686" s="2" t="s">
        <v>2848</v>
      </c>
      <c r="AY686" s="1" t="s">
        <v>68</v>
      </c>
      <c r="BA686" s="1">
        <v>10</v>
      </c>
      <c r="BB686" s="2" t="s">
        <v>2849</v>
      </c>
      <c r="BC686" s="1" t="s">
        <v>2850</v>
      </c>
      <c r="BD686" s="1" t="s">
        <v>2851</v>
      </c>
      <c r="BE686" s="1">
        <v>1</v>
      </c>
    </row>
    <row r="687" spans="1:57" ht="23" customHeight="1">
      <c r="A687" s="1">
        <v>629</v>
      </c>
      <c r="B687" s="1">
        <v>629</v>
      </c>
      <c r="C687" s="1">
        <v>629</v>
      </c>
      <c r="E687" s="4" t="s">
        <v>1</v>
      </c>
      <c r="G687" s="4" t="s">
        <v>3</v>
      </c>
      <c r="J687" s="14">
        <v>32981</v>
      </c>
      <c r="K687" s="14"/>
      <c r="L687" s="14"/>
      <c r="M687" s="1">
        <v>7</v>
      </c>
      <c r="N687" s="1">
        <v>20</v>
      </c>
      <c r="O687" s="1">
        <v>10</v>
      </c>
      <c r="P687" s="1">
        <v>10</v>
      </c>
      <c r="Q687" s="1" t="s">
        <v>292</v>
      </c>
      <c r="R687" s="1">
        <v>1</v>
      </c>
      <c r="W687" s="1">
        <v>1</v>
      </c>
      <c r="X687" s="1" t="s">
        <v>202</v>
      </c>
      <c r="Z687" s="1" t="s">
        <v>74</v>
      </c>
      <c r="AB687" s="1" t="s">
        <v>115</v>
      </c>
      <c r="AD687" s="1">
        <v>4</v>
      </c>
      <c r="AE687" s="1" t="s">
        <v>2857</v>
      </c>
      <c r="AF687" s="1" t="s">
        <v>53</v>
      </c>
      <c r="AL687" s="1" t="s">
        <v>30</v>
      </c>
      <c r="AQ687" s="1" t="s">
        <v>54</v>
      </c>
      <c r="AS687" s="1">
        <v>3</v>
      </c>
      <c r="AU687" s="1">
        <v>5</v>
      </c>
      <c r="AW687" s="1">
        <v>20</v>
      </c>
      <c r="AX687" s="1" t="s">
        <v>2858</v>
      </c>
      <c r="AY687" s="1" t="s">
        <v>68</v>
      </c>
      <c r="BA687" s="1">
        <v>7</v>
      </c>
      <c r="BB687" s="1" t="s">
        <v>2859</v>
      </c>
      <c r="BC687" s="1" t="s">
        <v>2860</v>
      </c>
      <c r="BE687" s="1">
        <v>1</v>
      </c>
    </row>
    <row r="688" spans="1:57" ht="23" customHeight="1">
      <c r="A688" s="1">
        <v>630</v>
      </c>
      <c r="B688" s="1">
        <v>630</v>
      </c>
      <c r="C688" s="1">
        <v>630</v>
      </c>
      <c r="H688" s="4" t="s">
        <v>4</v>
      </c>
      <c r="J688" s="14">
        <v>34970</v>
      </c>
      <c r="K688" s="14"/>
      <c r="L688" s="14"/>
      <c r="M688" s="1">
        <v>7</v>
      </c>
      <c r="N688" s="1">
        <v>45</v>
      </c>
      <c r="O688" s="1">
        <v>10</v>
      </c>
      <c r="P688" s="1">
        <v>4</v>
      </c>
      <c r="Q688" s="1" t="s">
        <v>71</v>
      </c>
      <c r="R688" s="1">
        <v>0</v>
      </c>
      <c r="S688" s="1" t="s">
        <v>62</v>
      </c>
      <c r="U688" s="1" t="s">
        <v>3389</v>
      </c>
      <c r="W688" s="1">
        <v>0</v>
      </c>
      <c r="AF688" s="1" t="s">
        <v>53</v>
      </c>
      <c r="AK688" s="1" t="s">
        <v>29</v>
      </c>
      <c r="AQ688" s="1" t="s">
        <v>151</v>
      </c>
      <c r="AS688" s="1">
        <v>5</v>
      </c>
      <c r="AV688" s="1">
        <v>8</v>
      </c>
      <c r="AW688" s="1">
        <v>10</v>
      </c>
      <c r="AX688" s="1" t="s">
        <v>2861</v>
      </c>
      <c r="AY688" s="1" t="s">
        <v>68</v>
      </c>
      <c r="BA688" s="1">
        <v>9</v>
      </c>
      <c r="BB688" s="1" t="s">
        <v>2862</v>
      </c>
      <c r="BC688" s="1" t="s">
        <v>2863</v>
      </c>
      <c r="BD688" s="1" t="s">
        <v>107</v>
      </c>
      <c r="BE688" s="1">
        <v>0</v>
      </c>
    </row>
    <row r="689" spans="1:57" ht="23" customHeight="1">
      <c r="A689" s="1">
        <v>631</v>
      </c>
      <c r="B689" s="1">
        <v>631</v>
      </c>
      <c r="C689" s="1">
        <v>631</v>
      </c>
      <c r="E689" s="4" t="s">
        <v>1</v>
      </c>
      <c r="H689" s="4" t="s">
        <v>4</v>
      </c>
      <c r="J689" s="14">
        <v>32210</v>
      </c>
      <c r="K689" s="14"/>
      <c r="L689" s="14"/>
      <c r="M689" s="1">
        <v>8</v>
      </c>
      <c r="N689" s="1">
        <v>5</v>
      </c>
      <c r="O689" s="1">
        <v>6</v>
      </c>
      <c r="P689" s="1">
        <v>5</v>
      </c>
      <c r="Q689" s="1" t="s">
        <v>178</v>
      </c>
      <c r="R689" s="1">
        <v>0</v>
      </c>
      <c r="S689" s="1" t="s">
        <v>125</v>
      </c>
      <c r="U689" s="1" t="s">
        <v>3390</v>
      </c>
      <c r="W689" s="1">
        <v>0</v>
      </c>
      <c r="AF689" s="1" t="s">
        <v>77</v>
      </c>
      <c r="AL689" s="1" t="s">
        <v>30</v>
      </c>
      <c r="AQ689" s="1" t="s">
        <v>54</v>
      </c>
      <c r="AS689" s="1">
        <v>6</v>
      </c>
      <c r="AV689" s="1">
        <v>10</v>
      </c>
      <c r="AW689" s="1">
        <v>5</v>
      </c>
      <c r="AX689" s="1" t="s">
        <v>2864</v>
      </c>
      <c r="AY689" s="1" t="s">
        <v>68</v>
      </c>
      <c r="BA689" s="1">
        <v>10</v>
      </c>
      <c r="BB689" s="1" t="s">
        <v>2865</v>
      </c>
      <c r="BC689" s="1" t="s">
        <v>2866</v>
      </c>
      <c r="BD689" s="1" t="s">
        <v>2611</v>
      </c>
      <c r="BE689" s="1">
        <v>1</v>
      </c>
    </row>
    <row r="690" spans="1:57" ht="23" customHeight="1">
      <c r="A690" s="1">
        <v>633</v>
      </c>
      <c r="B690" s="1">
        <v>633</v>
      </c>
      <c r="C690" s="1">
        <v>633</v>
      </c>
      <c r="D690" s="4" t="s">
        <v>0</v>
      </c>
      <c r="E690" s="4" t="s">
        <v>1</v>
      </c>
      <c r="H690" s="4" t="s">
        <v>4</v>
      </c>
      <c r="J690" s="14">
        <v>33399</v>
      </c>
      <c r="K690" s="14"/>
      <c r="L690" s="14"/>
      <c r="M690" s="1">
        <v>7</v>
      </c>
      <c r="N690" s="1">
        <v>60</v>
      </c>
      <c r="O690" s="1">
        <v>11</v>
      </c>
      <c r="P690" s="1">
        <v>9</v>
      </c>
      <c r="Q690" s="1" t="s">
        <v>324</v>
      </c>
      <c r="R690" s="1">
        <v>1</v>
      </c>
      <c r="W690" s="1">
        <v>1</v>
      </c>
      <c r="X690" s="1" t="s">
        <v>28</v>
      </c>
      <c r="Z690" s="1" t="s">
        <v>74</v>
      </c>
      <c r="AB690" s="1" t="s">
        <v>85</v>
      </c>
      <c r="AD690" s="1">
        <v>3</v>
      </c>
      <c r="AE690" s="1" t="s">
        <v>2872</v>
      </c>
      <c r="AF690" s="1" t="s">
        <v>53</v>
      </c>
      <c r="AL690" s="1" t="s">
        <v>30</v>
      </c>
      <c r="AQ690" s="1" t="s">
        <v>54</v>
      </c>
      <c r="AS690" s="1">
        <v>4</v>
      </c>
      <c r="AV690" s="1">
        <v>10</v>
      </c>
      <c r="AW690" s="1">
        <v>7</v>
      </c>
      <c r="AX690" s="2" t="s">
        <v>2873</v>
      </c>
      <c r="AZ690" s="1" t="s">
        <v>2874</v>
      </c>
      <c r="BA690" s="1">
        <v>10</v>
      </c>
      <c r="BB690" s="1" t="s">
        <v>2875</v>
      </c>
      <c r="BC690" s="1" t="s">
        <v>2876</v>
      </c>
      <c r="BD690" s="1" t="s">
        <v>2877</v>
      </c>
      <c r="BE690" s="1">
        <v>1</v>
      </c>
    </row>
    <row r="691" spans="1:57" ht="23" customHeight="1">
      <c r="A691" s="1">
        <v>635</v>
      </c>
      <c r="B691" s="1">
        <v>635</v>
      </c>
      <c r="C691" s="1">
        <v>635</v>
      </c>
      <c r="E691" s="4" t="s">
        <v>1</v>
      </c>
      <c r="H691" s="4" t="s">
        <v>4</v>
      </c>
      <c r="J691" s="14">
        <v>32053</v>
      </c>
      <c r="K691" s="14"/>
      <c r="L691" s="14"/>
      <c r="M691" s="1">
        <v>8</v>
      </c>
      <c r="N691" s="1">
        <v>40</v>
      </c>
      <c r="O691" s="1">
        <v>10</v>
      </c>
      <c r="P691" s="1">
        <v>6</v>
      </c>
      <c r="Q691" s="1" t="s">
        <v>95</v>
      </c>
      <c r="R691" s="1">
        <v>1</v>
      </c>
      <c r="W691" s="1">
        <v>1</v>
      </c>
      <c r="X691" s="1" t="s">
        <v>73</v>
      </c>
      <c r="Z691" s="1" t="s">
        <v>74</v>
      </c>
      <c r="AC691" s="1" t="s">
        <v>2883</v>
      </c>
      <c r="AD691" s="1">
        <v>5</v>
      </c>
      <c r="AE691" s="1" t="s">
        <v>2884</v>
      </c>
      <c r="AF691" s="1" t="s">
        <v>53</v>
      </c>
      <c r="AL691" s="1" t="s">
        <v>30</v>
      </c>
      <c r="AR691" s="1" t="s">
        <v>2885</v>
      </c>
      <c r="AS691" s="1">
        <v>6</v>
      </c>
      <c r="AU691" s="1">
        <v>6</v>
      </c>
      <c r="AW691" s="1">
        <v>60</v>
      </c>
      <c r="AX691" s="1" t="s">
        <v>2886</v>
      </c>
      <c r="AY691" s="1" t="s">
        <v>366</v>
      </c>
      <c r="BA691" s="1">
        <v>10</v>
      </c>
      <c r="BB691" s="1" t="s">
        <v>2887</v>
      </c>
      <c r="BC691" s="1" t="s">
        <v>2888</v>
      </c>
      <c r="BD691" s="1" t="s">
        <v>2889</v>
      </c>
      <c r="BE691" s="1">
        <v>1</v>
      </c>
    </row>
    <row r="692" spans="1:57" ht="23" customHeight="1">
      <c r="A692" s="1">
        <v>637</v>
      </c>
      <c r="B692" s="1">
        <v>637</v>
      </c>
      <c r="C692" s="1">
        <v>637</v>
      </c>
      <c r="H692" s="4" t="s">
        <v>4</v>
      </c>
      <c r="J692" s="14">
        <v>23221</v>
      </c>
      <c r="K692" s="14"/>
      <c r="L692" s="14"/>
      <c r="M692" s="1">
        <v>6</v>
      </c>
      <c r="N692" s="1">
        <v>30</v>
      </c>
      <c r="O692" s="1">
        <v>8</v>
      </c>
      <c r="P692" s="1">
        <v>20</v>
      </c>
      <c r="Q692" s="1" t="s">
        <v>178</v>
      </c>
      <c r="R692" s="1">
        <v>1</v>
      </c>
      <c r="W692" s="1">
        <v>1</v>
      </c>
      <c r="X692" s="1" t="s">
        <v>454</v>
      </c>
      <c r="Z692" s="1" t="s">
        <v>372</v>
      </c>
      <c r="AC692" s="1" t="s">
        <v>2893</v>
      </c>
      <c r="AD692" s="1">
        <v>20</v>
      </c>
      <c r="AE692" s="1" t="s">
        <v>2894</v>
      </c>
      <c r="AF692" s="1" t="s">
        <v>77</v>
      </c>
      <c r="AL692" s="1" t="s">
        <v>30</v>
      </c>
      <c r="AQ692" s="1" t="s">
        <v>54</v>
      </c>
      <c r="AS692" s="1">
        <v>4</v>
      </c>
      <c r="AU692" s="1">
        <v>2</v>
      </c>
      <c r="AW692" s="1">
        <v>4</v>
      </c>
      <c r="AX692" s="1" t="s">
        <v>2895</v>
      </c>
      <c r="AZ692" s="1" t="s">
        <v>2896</v>
      </c>
      <c r="BA692" s="1">
        <v>10</v>
      </c>
      <c r="BB692" s="1" t="s">
        <v>2897</v>
      </c>
      <c r="BC692" s="1" t="s">
        <v>2898</v>
      </c>
      <c r="BE692" s="1">
        <v>1</v>
      </c>
    </row>
    <row r="693" spans="1:57" ht="23" customHeight="1">
      <c r="A693" s="1">
        <v>638</v>
      </c>
      <c r="B693" s="1">
        <v>638</v>
      </c>
      <c r="C693" s="1">
        <v>638</v>
      </c>
      <c r="H693" s="4" t="s">
        <v>4</v>
      </c>
      <c r="J693" s="14">
        <v>27878</v>
      </c>
      <c r="K693" s="14"/>
      <c r="L693" s="14"/>
      <c r="M693" s="1">
        <v>6</v>
      </c>
      <c r="N693" s="1">
        <v>45</v>
      </c>
      <c r="O693" s="1">
        <v>12</v>
      </c>
      <c r="P693" s="1">
        <v>50</v>
      </c>
      <c r="Q693" s="1" t="s">
        <v>95</v>
      </c>
      <c r="R693" s="1">
        <v>1</v>
      </c>
      <c r="W693" s="1">
        <v>1</v>
      </c>
      <c r="X693" s="1" t="s">
        <v>73</v>
      </c>
      <c r="Z693" s="1" t="s">
        <v>50</v>
      </c>
      <c r="AB693" s="1" t="s">
        <v>85</v>
      </c>
      <c r="AD693" s="1">
        <v>19</v>
      </c>
      <c r="AE693" s="1" t="s">
        <v>326</v>
      </c>
      <c r="AF693" s="1" t="s">
        <v>77</v>
      </c>
      <c r="AL693" s="1" t="s">
        <v>30</v>
      </c>
      <c r="AQ693" s="1" t="s">
        <v>54</v>
      </c>
      <c r="AS693" s="1">
        <v>6</v>
      </c>
      <c r="AV693" s="1">
        <v>8</v>
      </c>
      <c r="AW693" s="1">
        <v>15</v>
      </c>
      <c r="AX693" s="1" t="s">
        <v>2899</v>
      </c>
      <c r="AY693" s="1" t="s">
        <v>58</v>
      </c>
      <c r="BA693" s="1">
        <v>10</v>
      </c>
      <c r="BB693" s="1" t="s">
        <v>2900</v>
      </c>
      <c r="BC693" s="1" t="s">
        <v>2901</v>
      </c>
      <c r="BD693" s="1" t="s">
        <v>2902</v>
      </c>
      <c r="BE693" s="1">
        <v>1</v>
      </c>
    </row>
    <row r="694" spans="1:57" ht="23" customHeight="1">
      <c r="A694" s="1">
        <v>639</v>
      </c>
      <c r="B694" s="1">
        <v>639</v>
      </c>
      <c r="C694" s="1">
        <v>639</v>
      </c>
      <c r="D694" s="4" t="s">
        <v>0</v>
      </c>
      <c r="E694" s="4" t="s">
        <v>1</v>
      </c>
      <c r="J694" s="14">
        <v>32111</v>
      </c>
      <c r="K694" s="14"/>
      <c r="L694" s="14"/>
      <c r="M694" s="1">
        <v>7</v>
      </c>
      <c r="N694" s="1">
        <v>360</v>
      </c>
      <c r="O694" s="1">
        <v>2</v>
      </c>
      <c r="P694" s="1">
        <v>5</v>
      </c>
      <c r="Q694" s="1" t="s">
        <v>178</v>
      </c>
      <c r="R694" s="1">
        <v>1</v>
      </c>
      <c r="W694" s="1">
        <v>1</v>
      </c>
      <c r="X694" s="1" t="s">
        <v>202</v>
      </c>
      <c r="Z694" s="1" t="s">
        <v>133</v>
      </c>
      <c r="AB694" s="1" t="s">
        <v>75</v>
      </c>
      <c r="AD694" s="1">
        <v>1</v>
      </c>
      <c r="AE694" s="1" t="s">
        <v>2903</v>
      </c>
      <c r="AF694" s="1" t="s">
        <v>77</v>
      </c>
      <c r="AL694" s="1" t="s">
        <v>30</v>
      </c>
      <c r="AQ694" s="1" t="s">
        <v>78</v>
      </c>
      <c r="AS694" s="1">
        <v>6</v>
      </c>
      <c r="AU694" s="1">
        <v>6</v>
      </c>
      <c r="AW694" s="1">
        <v>6</v>
      </c>
      <c r="AX694" s="2" t="s">
        <v>2904</v>
      </c>
      <c r="AY694" s="1" t="s">
        <v>68</v>
      </c>
      <c r="BA694" s="1">
        <v>10</v>
      </c>
      <c r="BB694" s="1" t="s">
        <v>2905</v>
      </c>
      <c r="BC694" s="1" t="s">
        <v>100</v>
      </c>
      <c r="BD694" s="1" t="s">
        <v>130</v>
      </c>
      <c r="BE694" s="1">
        <v>1</v>
      </c>
    </row>
    <row r="695" spans="1:57" ht="23" customHeight="1">
      <c r="A695" s="1">
        <v>645</v>
      </c>
      <c r="B695" s="1">
        <v>645</v>
      </c>
      <c r="C695" s="1">
        <v>645</v>
      </c>
      <c r="E695" s="4" t="s">
        <v>1</v>
      </c>
      <c r="J695" s="14">
        <v>31113</v>
      </c>
      <c r="K695" s="14"/>
      <c r="L695" s="14"/>
      <c r="M695" s="1">
        <v>7</v>
      </c>
      <c r="N695" s="1">
        <v>110</v>
      </c>
      <c r="O695" s="1">
        <v>11</v>
      </c>
      <c r="P695" s="1">
        <v>20</v>
      </c>
      <c r="Q695" s="1" t="s">
        <v>292</v>
      </c>
      <c r="R695" s="1">
        <v>1</v>
      </c>
      <c r="W695" s="1">
        <v>0</v>
      </c>
      <c r="AF695" s="1" t="s">
        <v>77</v>
      </c>
      <c r="AH695" s="1" t="s">
        <v>26</v>
      </c>
      <c r="AQ695" s="1" t="s">
        <v>66</v>
      </c>
      <c r="AT695" s="1">
        <v>12</v>
      </c>
      <c r="AV695" s="1">
        <v>20</v>
      </c>
      <c r="AW695" s="1">
        <v>20</v>
      </c>
      <c r="AX695" s="1" t="s">
        <v>2925</v>
      </c>
      <c r="AZ695" s="1" t="s">
        <v>327</v>
      </c>
      <c r="BA695" s="1">
        <v>10</v>
      </c>
      <c r="BB695" s="1" t="s">
        <v>2926</v>
      </c>
      <c r="BC695" s="1" t="s">
        <v>516</v>
      </c>
      <c r="BD695" s="1" t="s">
        <v>2927</v>
      </c>
      <c r="BE695" s="1">
        <v>1</v>
      </c>
    </row>
    <row r="696" spans="1:57" ht="23" customHeight="1">
      <c r="A696" s="1">
        <v>646</v>
      </c>
      <c r="B696" s="1">
        <v>646</v>
      </c>
      <c r="C696" s="1">
        <v>646</v>
      </c>
      <c r="H696" s="4" t="s">
        <v>4</v>
      </c>
      <c r="J696" s="14">
        <v>25124</v>
      </c>
      <c r="K696" s="14"/>
      <c r="L696" s="14"/>
      <c r="M696" s="1">
        <v>7</v>
      </c>
      <c r="N696" s="1">
        <v>60</v>
      </c>
      <c r="O696" s="1">
        <v>10</v>
      </c>
      <c r="P696" s="1">
        <v>10</v>
      </c>
      <c r="Q696" s="1" t="s">
        <v>95</v>
      </c>
      <c r="R696" s="1">
        <v>0</v>
      </c>
      <c r="S696" s="1" t="s">
        <v>72</v>
      </c>
      <c r="U696" s="1" t="s">
        <v>3390</v>
      </c>
      <c r="W696" s="1">
        <v>1</v>
      </c>
      <c r="X696" s="1" t="s">
        <v>126</v>
      </c>
      <c r="Z696" s="1" t="s">
        <v>133</v>
      </c>
      <c r="AB696" s="1" t="s">
        <v>85</v>
      </c>
      <c r="AD696" s="1">
        <v>25</v>
      </c>
      <c r="AE696" s="1" t="s">
        <v>2928</v>
      </c>
      <c r="AF696" s="1" t="s">
        <v>77</v>
      </c>
      <c r="AK696" s="1" t="s">
        <v>29</v>
      </c>
      <c r="AP696" s="1" t="s">
        <v>1056</v>
      </c>
      <c r="AQ696" s="1" t="s">
        <v>66</v>
      </c>
      <c r="AS696" s="1">
        <v>5</v>
      </c>
      <c r="AU696" s="1">
        <v>4</v>
      </c>
      <c r="AW696" s="1">
        <v>16</v>
      </c>
      <c r="AX696" s="1" t="s">
        <v>2929</v>
      </c>
      <c r="AZ696" s="1" t="s">
        <v>2201</v>
      </c>
      <c r="BA696" s="1">
        <v>8</v>
      </c>
      <c r="BB696" s="1" t="s">
        <v>2930</v>
      </c>
      <c r="BE696" s="1">
        <v>1</v>
      </c>
    </row>
    <row r="697" spans="1:57" ht="23" customHeight="1">
      <c r="A697" s="1">
        <v>648</v>
      </c>
      <c r="B697" s="1">
        <v>648</v>
      </c>
      <c r="C697" s="1">
        <v>648</v>
      </c>
      <c r="D697" s="4" t="s">
        <v>0</v>
      </c>
      <c r="J697" s="14">
        <v>30680</v>
      </c>
      <c r="K697" s="14"/>
      <c r="L697" s="14"/>
      <c r="M697" s="1">
        <v>4</v>
      </c>
      <c r="N697" s="1">
        <v>40</v>
      </c>
      <c r="O697" s="1">
        <v>11</v>
      </c>
      <c r="P697" s="1">
        <v>2</v>
      </c>
      <c r="Q697" s="1" t="s">
        <v>47</v>
      </c>
      <c r="R697" s="1">
        <v>0</v>
      </c>
      <c r="S697" s="1" t="s">
        <v>62</v>
      </c>
      <c r="U697" s="1" t="s">
        <v>3388</v>
      </c>
      <c r="W697" s="1">
        <v>0</v>
      </c>
      <c r="AF697" s="1" t="s">
        <v>77</v>
      </c>
      <c r="AL697" s="1" t="s">
        <v>30</v>
      </c>
      <c r="AQ697" s="1" t="s">
        <v>54</v>
      </c>
      <c r="AT697" s="1">
        <v>10</v>
      </c>
      <c r="AU697" s="1">
        <v>5</v>
      </c>
      <c r="AW697" s="1">
        <v>12</v>
      </c>
      <c r="AX697" s="1" t="s">
        <v>2936</v>
      </c>
      <c r="AY697" s="1" t="s">
        <v>68</v>
      </c>
      <c r="BA697" s="1">
        <v>7</v>
      </c>
      <c r="BB697" s="1" t="s">
        <v>2937</v>
      </c>
      <c r="BC697" s="1" t="s">
        <v>2938</v>
      </c>
      <c r="BD697" s="1" t="s">
        <v>2939</v>
      </c>
      <c r="BE697" s="1">
        <v>1</v>
      </c>
    </row>
    <row r="698" spans="1:57" ht="23" customHeight="1">
      <c r="A698" s="1">
        <v>651</v>
      </c>
      <c r="B698" s="1">
        <v>651</v>
      </c>
      <c r="C698" s="1">
        <v>651</v>
      </c>
      <c r="D698" s="4" t="s">
        <v>0</v>
      </c>
      <c r="E698" s="4" t="s">
        <v>1</v>
      </c>
      <c r="J698" s="14">
        <v>32781</v>
      </c>
      <c r="K698" s="14"/>
      <c r="L698" s="14"/>
      <c r="M698" s="1">
        <v>7</v>
      </c>
      <c r="N698" s="1">
        <v>90</v>
      </c>
      <c r="O698" s="1">
        <v>9</v>
      </c>
      <c r="P698" s="1">
        <v>3</v>
      </c>
      <c r="Q698" s="1" t="s">
        <v>61</v>
      </c>
      <c r="R698" s="1">
        <v>1</v>
      </c>
      <c r="W698" s="1">
        <v>0</v>
      </c>
      <c r="AF698" s="1" t="s">
        <v>53</v>
      </c>
      <c r="AL698" s="1" t="s">
        <v>30</v>
      </c>
      <c r="AQ698" s="1" t="s">
        <v>54</v>
      </c>
      <c r="AS698" s="1">
        <v>3</v>
      </c>
      <c r="AU698" s="1">
        <v>1</v>
      </c>
      <c r="AW698" s="1">
        <v>5</v>
      </c>
      <c r="AX698" s="1" t="s">
        <v>2951</v>
      </c>
      <c r="AY698" s="1" t="s">
        <v>334</v>
      </c>
      <c r="BA698" s="1">
        <v>10</v>
      </c>
      <c r="BB698" s="1" t="s">
        <v>2952</v>
      </c>
      <c r="BC698" s="1" t="s">
        <v>2953</v>
      </c>
      <c r="BD698" s="1" t="s">
        <v>2954</v>
      </c>
      <c r="BE698" s="1">
        <v>1</v>
      </c>
    </row>
    <row r="699" spans="1:57" ht="23" customHeight="1">
      <c r="A699" s="1">
        <v>654</v>
      </c>
      <c r="B699" s="1">
        <v>654</v>
      </c>
      <c r="C699" s="1">
        <v>654</v>
      </c>
      <c r="G699" s="4" t="s">
        <v>3</v>
      </c>
      <c r="J699" s="14">
        <v>33346</v>
      </c>
      <c r="K699" s="14"/>
      <c r="L699" s="14"/>
      <c r="M699" s="1">
        <v>7</v>
      </c>
      <c r="N699" s="1">
        <v>5</v>
      </c>
      <c r="O699" s="1">
        <v>12</v>
      </c>
      <c r="P699" s="1">
        <v>8</v>
      </c>
      <c r="Q699" s="1" t="s">
        <v>47</v>
      </c>
      <c r="R699" s="1">
        <v>0</v>
      </c>
      <c r="S699" s="1" t="s">
        <v>62</v>
      </c>
      <c r="U699" s="1" t="s">
        <v>3391</v>
      </c>
      <c r="W699" s="1">
        <v>0</v>
      </c>
      <c r="AF699" s="1" t="s">
        <v>53</v>
      </c>
      <c r="AL699" s="1" t="s">
        <v>30</v>
      </c>
      <c r="AQ699" s="1" t="s">
        <v>54</v>
      </c>
      <c r="AS699" s="1">
        <v>5</v>
      </c>
      <c r="AU699" s="1">
        <v>3</v>
      </c>
      <c r="AW699" s="1">
        <v>80</v>
      </c>
      <c r="AX699" s="1" t="s">
        <v>2962</v>
      </c>
      <c r="AY699" s="1" t="s">
        <v>68</v>
      </c>
      <c r="BA699" s="1">
        <v>9</v>
      </c>
      <c r="BB699" s="1" t="s">
        <v>2963</v>
      </c>
      <c r="BC699" s="1" t="s">
        <v>2964</v>
      </c>
      <c r="BD699" s="1" t="s">
        <v>2965</v>
      </c>
      <c r="BE699" s="1">
        <v>1</v>
      </c>
    </row>
    <row r="700" spans="1:57" ht="23" customHeight="1">
      <c r="A700" s="1">
        <v>655</v>
      </c>
      <c r="B700" s="1">
        <v>655</v>
      </c>
      <c r="C700" s="1">
        <v>655</v>
      </c>
      <c r="D700" s="4" t="s">
        <v>0</v>
      </c>
      <c r="H700" s="4" t="s">
        <v>4</v>
      </c>
      <c r="J700" s="14">
        <v>32281</v>
      </c>
      <c r="K700" s="14"/>
      <c r="L700" s="14"/>
      <c r="M700" s="1">
        <v>7</v>
      </c>
      <c r="N700" s="1">
        <v>60</v>
      </c>
      <c r="O700" s="1">
        <v>4</v>
      </c>
      <c r="P700" s="1">
        <v>5</v>
      </c>
      <c r="Q700" s="1" t="s">
        <v>292</v>
      </c>
      <c r="R700" s="1">
        <v>1</v>
      </c>
      <c r="W700" s="1">
        <v>1</v>
      </c>
      <c r="X700" s="1" t="s">
        <v>63</v>
      </c>
      <c r="Z700" s="1" t="s">
        <v>102</v>
      </c>
      <c r="AB700" s="1" t="s">
        <v>51</v>
      </c>
      <c r="AD700" s="1">
        <v>3</v>
      </c>
      <c r="AE700" s="1" t="s">
        <v>2966</v>
      </c>
      <c r="AF700" s="1" t="s">
        <v>77</v>
      </c>
      <c r="AL700" s="1" t="s">
        <v>30</v>
      </c>
      <c r="AQ700" s="1" t="s">
        <v>66</v>
      </c>
      <c r="AS700" s="1">
        <v>4</v>
      </c>
      <c r="AU700" s="1">
        <v>5</v>
      </c>
      <c r="AW700" s="1">
        <v>5</v>
      </c>
      <c r="AX700" s="1" t="s">
        <v>2967</v>
      </c>
      <c r="AY700" s="1" t="s">
        <v>68</v>
      </c>
      <c r="BA700" s="1">
        <v>10</v>
      </c>
      <c r="BB700" s="1" t="s">
        <v>2968</v>
      </c>
      <c r="BC700" s="1" t="s">
        <v>2969</v>
      </c>
      <c r="BD700" s="1" t="s">
        <v>2970</v>
      </c>
      <c r="BE700" s="1">
        <v>1</v>
      </c>
    </row>
    <row r="701" spans="1:57" ht="23" customHeight="1">
      <c r="A701" s="1">
        <v>659</v>
      </c>
      <c r="B701" s="1">
        <v>659</v>
      </c>
      <c r="C701" s="1">
        <v>659</v>
      </c>
      <c r="D701" s="4" t="s">
        <v>0</v>
      </c>
      <c r="E701" s="4" t="s">
        <v>1</v>
      </c>
      <c r="H701" s="4" t="s">
        <v>4</v>
      </c>
      <c r="J701" s="14">
        <v>32392</v>
      </c>
      <c r="K701" s="14"/>
      <c r="L701" s="14"/>
      <c r="M701" s="1">
        <v>6</v>
      </c>
      <c r="N701" s="1">
        <v>70</v>
      </c>
      <c r="O701" s="1">
        <v>8</v>
      </c>
      <c r="P701" s="1">
        <v>7</v>
      </c>
      <c r="Q701" s="1" t="s">
        <v>112</v>
      </c>
      <c r="R701" s="1">
        <v>0</v>
      </c>
      <c r="S701" s="1" t="s">
        <v>62</v>
      </c>
      <c r="U701" s="1" t="s">
        <v>3390</v>
      </c>
      <c r="W701" s="1">
        <v>1</v>
      </c>
      <c r="X701" s="1" t="s">
        <v>202</v>
      </c>
      <c r="AA701" s="1" t="s">
        <v>2983</v>
      </c>
      <c r="AC701" s="1" t="s">
        <v>2984</v>
      </c>
      <c r="AD701" s="1">
        <v>3</v>
      </c>
      <c r="AE701" s="1" t="s">
        <v>2985</v>
      </c>
      <c r="AF701" s="1" t="s">
        <v>77</v>
      </c>
      <c r="AK701" s="1" t="s">
        <v>29</v>
      </c>
      <c r="AQ701" s="1" t="s">
        <v>66</v>
      </c>
      <c r="AS701" s="1">
        <v>5</v>
      </c>
      <c r="AU701" s="1">
        <v>3</v>
      </c>
      <c r="AW701" s="1">
        <v>5</v>
      </c>
      <c r="AX701" s="1" t="s">
        <v>2986</v>
      </c>
      <c r="AY701" s="1" t="s">
        <v>68</v>
      </c>
      <c r="BA701" s="1">
        <v>9</v>
      </c>
      <c r="BB701" s="1" t="s">
        <v>2987</v>
      </c>
      <c r="BC701" s="1" t="s">
        <v>1859</v>
      </c>
      <c r="BE701" s="1">
        <v>1</v>
      </c>
    </row>
    <row r="702" spans="1:57" ht="23" customHeight="1">
      <c r="A702" s="1">
        <v>660</v>
      </c>
      <c r="B702" s="1">
        <v>660</v>
      </c>
      <c r="C702" s="1">
        <v>660</v>
      </c>
      <c r="D702" s="4" t="s">
        <v>0</v>
      </c>
      <c r="J702" s="14">
        <v>33988</v>
      </c>
      <c r="K702" s="14"/>
      <c r="L702" s="14"/>
      <c r="M702" s="1">
        <v>6</v>
      </c>
      <c r="N702" s="1">
        <v>60</v>
      </c>
      <c r="O702" s="1">
        <v>10</v>
      </c>
      <c r="P702" s="1">
        <v>5</v>
      </c>
      <c r="Q702" s="1" t="s">
        <v>95</v>
      </c>
      <c r="R702" s="1">
        <v>1</v>
      </c>
      <c r="W702" s="1">
        <v>1</v>
      </c>
      <c r="X702" s="1" t="s">
        <v>5</v>
      </c>
      <c r="Z702" s="1" t="s">
        <v>50</v>
      </c>
      <c r="AB702" s="1" t="s">
        <v>408</v>
      </c>
      <c r="AD702" s="1">
        <v>3</v>
      </c>
      <c r="AE702" s="1" t="s">
        <v>2988</v>
      </c>
      <c r="AF702" s="1" t="s">
        <v>53</v>
      </c>
      <c r="AL702" s="1" t="s">
        <v>30</v>
      </c>
      <c r="AQ702" s="1" t="s">
        <v>54</v>
      </c>
      <c r="AS702" s="1">
        <v>3</v>
      </c>
      <c r="AU702" s="1">
        <v>5</v>
      </c>
      <c r="AW702" s="1">
        <v>5</v>
      </c>
      <c r="AX702" s="1" t="s">
        <v>2989</v>
      </c>
      <c r="AY702" s="1" t="s">
        <v>68</v>
      </c>
      <c r="BA702" s="1">
        <v>7</v>
      </c>
      <c r="BB702" s="1" t="s">
        <v>2990</v>
      </c>
      <c r="BC702" s="1" t="s">
        <v>2991</v>
      </c>
      <c r="BD702" s="1" t="s">
        <v>2992</v>
      </c>
      <c r="BE702" s="1">
        <v>1</v>
      </c>
    </row>
    <row r="703" spans="1:57" ht="23" customHeight="1">
      <c r="A703" s="1">
        <v>662</v>
      </c>
      <c r="B703" s="1">
        <v>662</v>
      </c>
      <c r="C703" s="1">
        <v>662</v>
      </c>
      <c r="D703" s="4" t="s">
        <v>0</v>
      </c>
      <c r="H703" s="4" t="s">
        <v>4</v>
      </c>
      <c r="J703" s="14">
        <v>30768</v>
      </c>
      <c r="K703" s="14"/>
      <c r="L703" s="14"/>
      <c r="M703" s="1">
        <v>5</v>
      </c>
      <c r="N703" s="1">
        <v>10</v>
      </c>
      <c r="O703" s="1">
        <v>16</v>
      </c>
      <c r="P703" s="1">
        <v>4</v>
      </c>
      <c r="Q703" s="1" t="s">
        <v>47</v>
      </c>
      <c r="R703" s="1">
        <v>1</v>
      </c>
      <c r="W703" s="1">
        <v>1</v>
      </c>
      <c r="X703" s="1" t="s">
        <v>202</v>
      </c>
      <c r="Z703" s="1" t="s">
        <v>74</v>
      </c>
      <c r="AB703" s="1" t="s">
        <v>561</v>
      </c>
      <c r="AD703" s="1">
        <v>9</v>
      </c>
      <c r="AE703" s="1" t="s">
        <v>2592</v>
      </c>
      <c r="AF703" s="1" t="s">
        <v>77</v>
      </c>
      <c r="AL703" s="1" t="s">
        <v>30</v>
      </c>
      <c r="AQ703" s="1" t="s">
        <v>54</v>
      </c>
      <c r="AT703" s="1">
        <v>12</v>
      </c>
      <c r="AV703" s="1">
        <v>8</v>
      </c>
      <c r="AW703" s="1">
        <v>15</v>
      </c>
      <c r="AX703" s="2" t="s">
        <v>2998</v>
      </c>
      <c r="AZ703" s="1" t="s">
        <v>2999</v>
      </c>
      <c r="BA703" s="1">
        <v>10</v>
      </c>
      <c r="BB703" s="2" t="s">
        <v>3000</v>
      </c>
      <c r="BC703" s="2" t="s">
        <v>3001</v>
      </c>
      <c r="BD703" s="2" t="s">
        <v>3002</v>
      </c>
      <c r="BE703" s="1">
        <v>1</v>
      </c>
    </row>
    <row r="704" spans="1:57" ht="23" customHeight="1">
      <c r="A704" s="1">
        <v>664</v>
      </c>
      <c r="B704" s="1">
        <v>664</v>
      </c>
      <c r="C704" s="1">
        <v>664</v>
      </c>
      <c r="H704" s="4" t="s">
        <v>4</v>
      </c>
      <c r="J704" s="14">
        <v>28856</v>
      </c>
      <c r="K704" s="14"/>
      <c r="L704" s="14"/>
      <c r="M704" s="1">
        <v>8</v>
      </c>
      <c r="N704" s="1">
        <v>30</v>
      </c>
      <c r="O704" s="1">
        <v>14</v>
      </c>
      <c r="P704" s="1">
        <v>3</v>
      </c>
      <c r="Q704" s="1" t="s">
        <v>61</v>
      </c>
      <c r="R704" s="1">
        <v>0</v>
      </c>
      <c r="S704" s="1" t="s">
        <v>91</v>
      </c>
      <c r="U704" s="1" t="s">
        <v>3390</v>
      </c>
      <c r="W704" s="1">
        <v>1</v>
      </c>
      <c r="X704" s="1" t="s">
        <v>5</v>
      </c>
      <c r="Z704" s="1" t="s">
        <v>84</v>
      </c>
      <c r="AB704" s="1" t="s">
        <v>97</v>
      </c>
      <c r="AD704" s="1">
        <v>13</v>
      </c>
      <c r="AF704" s="1" t="s">
        <v>53</v>
      </c>
      <c r="AL704" s="1" t="s">
        <v>30</v>
      </c>
      <c r="AQ704" s="1" t="s">
        <v>66</v>
      </c>
      <c r="AT704" s="1" t="s">
        <v>3395</v>
      </c>
      <c r="AU704" s="1">
        <v>1</v>
      </c>
      <c r="AW704" s="1">
        <v>3</v>
      </c>
      <c r="AX704" s="1" t="s">
        <v>1558</v>
      </c>
      <c r="AY704" s="1" t="s">
        <v>58</v>
      </c>
      <c r="BA704" s="1">
        <v>9</v>
      </c>
      <c r="BB704" s="1" t="s">
        <v>3005</v>
      </c>
      <c r="BC704" s="1" t="s">
        <v>32</v>
      </c>
      <c r="BD704" s="2" t="s">
        <v>3006</v>
      </c>
      <c r="BE704" s="1">
        <v>0</v>
      </c>
    </row>
    <row r="705" spans="1:57" ht="23" customHeight="1">
      <c r="A705" s="1">
        <v>666</v>
      </c>
      <c r="B705" s="1">
        <v>666</v>
      </c>
      <c r="C705" s="1">
        <v>666</v>
      </c>
      <c r="D705" s="4" t="s">
        <v>0</v>
      </c>
      <c r="G705" s="4" t="s">
        <v>3</v>
      </c>
      <c r="J705" s="14">
        <v>27793</v>
      </c>
      <c r="K705" s="14"/>
      <c r="L705" s="14"/>
      <c r="M705" s="1">
        <v>6</v>
      </c>
      <c r="N705" s="1">
        <v>120</v>
      </c>
      <c r="O705" s="1">
        <v>12</v>
      </c>
      <c r="P705" s="1">
        <v>8</v>
      </c>
      <c r="Q705" s="1" t="s">
        <v>61</v>
      </c>
      <c r="R705" s="1">
        <v>1</v>
      </c>
      <c r="W705" s="1">
        <v>1</v>
      </c>
      <c r="X705" s="1" t="s">
        <v>49</v>
      </c>
      <c r="Z705" s="1" t="s">
        <v>50</v>
      </c>
      <c r="AB705" s="1" t="s">
        <v>261</v>
      </c>
      <c r="AD705" s="1">
        <v>15</v>
      </c>
      <c r="AE705" s="1" t="s">
        <v>3011</v>
      </c>
      <c r="AF705" s="1" t="s">
        <v>53</v>
      </c>
      <c r="AL705" s="1" t="s">
        <v>30</v>
      </c>
      <c r="AQ705" s="1" t="s">
        <v>66</v>
      </c>
      <c r="AS705" s="1">
        <v>6</v>
      </c>
      <c r="AU705" s="1">
        <v>3</v>
      </c>
      <c r="AW705" s="1">
        <v>8</v>
      </c>
      <c r="AX705" s="1" t="s">
        <v>3012</v>
      </c>
      <c r="AZ705" s="1" t="s">
        <v>3013</v>
      </c>
      <c r="BA705" s="1">
        <v>10</v>
      </c>
      <c r="BB705" s="2" t="s">
        <v>3014</v>
      </c>
      <c r="BC705" s="1" t="s">
        <v>3015</v>
      </c>
      <c r="BD705" s="1" t="s">
        <v>3016</v>
      </c>
      <c r="BE705" s="1">
        <v>1</v>
      </c>
    </row>
    <row r="706" spans="1:57" ht="23" customHeight="1">
      <c r="A706" s="1">
        <v>669</v>
      </c>
      <c r="B706" s="1">
        <v>669</v>
      </c>
      <c r="C706" s="1">
        <v>669</v>
      </c>
      <c r="E706" s="4" t="s">
        <v>1</v>
      </c>
      <c r="H706" s="4" t="s">
        <v>4</v>
      </c>
      <c r="J706" s="14">
        <v>30011</v>
      </c>
      <c r="K706" s="14"/>
      <c r="L706" s="14"/>
      <c r="M706" s="1">
        <v>7</v>
      </c>
      <c r="N706" s="1">
        <v>2</v>
      </c>
      <c r="O706" s="1">
        <v>10</v>
      </c>
      <c r="P706" s="1">
        <v>30</v>
      </c>
      <c r="Q706" s="1" t="s">
        <v>124</v>
      </c>
      <c r="R706" s="1">
        <v>1</v>
      </c>
      <c r="W706" s="1">
        <v>1</v>
      </c>
      <c r="X706" s="1" t="s">
        <v>159</v>
      </c>
      <c r="AA706" s="1" t="s">
        <v>3025</v>
      </c>
      <c r="AC706" s="1" t="s">
        <v>486</v>
      </c>
      <c r="AD706" s="1">
        <v>3</v>
      </c>
      <c r="AE706" s="1" t="s">
        <v>3026</v>
      </c>
      <c r="AF706" s="1" t="s">
        <v>77</v>
      </c>
      <c r="AK706" s="1" t="s">
        <v>29</v>
      </c>
      <c r="AQ706" s="1" t="s">
        <v>66</v>
      </c>
      <c r="AS706" s="1">
        <v>3</v>
      </c>
      <c r="AU706" s="1">
        <v>6</v>
      </c>
      <c r="AW706" s="1">
        <v>20</v>
      </c>
      <c r="AX706" s="1" t="s">
        <v>3027</v>
      </c>
      <c r="AY706" s="1" t="s">
        <v>68</v>
      </c>
      <c r="BA706" s="1">
        <v>7</v>
      </c>
      <c r="BB706" s="1" t="s">
        <v>3028</v>
      </c>
      <c r="BC706" s="1" t="s">
        <v>1789</v>
      </c>
      <c r="BE706" s="1">
        <v>1</v>
      </c>
    </row>
    <row r="707" spans="1:57" ht="23" customHeight="1">
      <c r="A707" s="1">
        <v>672</v>
      </c>
      <c r="B707" s="1">
        <v>672</v>
      </c>
      <c r="C707" s="1">
        <v>672</v>
      </c>
      <c r="E707" s="4" t="s">
        <v>1</v>
      </c>
      <c r="F707" s="4" t="s">
        <v>2</v>
      </c>
      <c r="J707" s="14">
        <v>33710</v>
      </c>
      <c r="K707" s="14"/>
      <c r="L707" s="14"/>
      <c r="M707" s="1">
        <v>8</v>
      </c>
      <c r="N707" s="1">
        <v>100</v>
      </c>
      <c r="O707" s="1">
        <v>12</v>
      </c>
      <c r="P707" s="1">
        <v>4</v>
      </c>
      <c r="Q707" s="1" t="s">
        <v>124</v>
      </c>
      <c r="R707" s="1">
        <v>1</v>
      </c>
      <c r="W707" s="1">
        <v>1</v>
      </c>
      <c r="X707" s="1" t="s">
        <v>202</v>
      </c>
      <c r="Z707" s="1" t="s">
        <v>74</v>
      </c>
      <c r="AB707" s="1" t="s">
        <v>85</v>
      </c>
      <c r="AD707" s="1">
        <v>8</v>
      </c>
      <c r="AE707" s="1" t="s">
        <v>3036</v>
      </c>
      <c r="AF707" s="1" t="s">
        <v>77</v>
      </c>
      <c r="AK707" s="1" t="s">
        <v>29</v>
      </c>
      <c r="AQ707" s="1" t="s">
        <v>54</v>
      </c>
      <c r="AS707" s="1">
        <v>5</v>
      </c>
      <c r="AU707" s="1">
        <v>6</v>
      </c>
      <c r="AW707" s="1">
        <v>6</v>
      </c>
      <c r="AX707" s="2" t="s">
        <v>3037</v>
      </c>
      <c r="AY707" s="1" t="s">
        <v>68</v>
      </c>
      <c r="BA707" s="1">
        <v>9</v>
      </c>
      <c r="BB707" s="1" t="s">
        <v>3038</v>
      </c>
      <c r="BC707" s="1" t="s">
        <v>3039</v>
      </c>
      <c r="BD707" s="1" t="s">
        <v>3040</v>
      </c>
      <c r="BE707" s="1">
        <v>1</v>
      </c>
    </row>
    <row r="708" spans="1:57" ht="23" customHeight="1">
      <c r="A708" s="1">
        <v>675</v>
      </c>
      <c r="B708" s="1">
        <v>675</v>
      </c>
      <c r="C708" s="1">
        <v>675</v>
      </c>
      <c r="E708" s="4" t="s">
        <v>1</v>
      </c>
      <c r="H708" s="4" t="s">
        <v>4</v>
      </c>
      <c r="J708" s="14">
        <v>32663</v>
      </c>
      <c r="K708" s="14"/>
      <c r="L708" s="14"/>
      <c r="M708" s="1">
        <v>6</v>
      </c>
      <c r="N708" s="1">
        <v>120</v>
      </c>
      <c r="O708" s="1">
        <v>12</v>
      </c>
      <c r="P708" s="1">
        <v>10</v>
      </c>
      <c r="Q708" s="1" t="s">
        <v>112</v>
      </c>
      <c r="R708" s="1">
        <v>1</v>
      </c>
      <c r="W708" s="1">
        <v>1</v>
      </c>
      <c r="X708" s="1" t="s">
        <v>137</v>
      </c>
      <c r="Z708" s="1" t="s">
        <v>74</v>
      </c>
      <c r="AB708" s="1" t="s">
        <v>85</v>
      </c>
      <c r="AD708" s="1">
        <v>1</v>
      </c>
      <c r="AE708" s="1" t="s">
        <v>3050</v>
      </c>
      <c r="AF708" s="1" t="s">
        <v>77</v>
      </c>
      <c r="AL708" s="1" t="s">
        <v>30</v>
      </c>
      <c r="AQ708" s="1" t="s">
        <v>54</v>
      </c>
      <c r="AS708" s="1">
        <v>5</v>
      </c>
      <c r="AU708" s="1">
        <v>3</v>
      </c>
      <c r="AW708" s="1">
        <v>8</v>
      </c>
      <c r="AX708" s="1" t="s">
        <v>3051</v>
      </c>
      <c r="AY708" s="1" t="s">
        <v>68</v>
      </c>
      <c r="BA708" s="1">
        <v>8</v>
      </c>
      <c r="BB708" s="1" t="s">
        <v>3052</v>
      </c>
      <c r="BC708" s="1" t="s">
        <v>3053</v>
      </c>
      <c r="BD708" s="1" t="s">
        <v>3054</v>
      </c>
      <c r="BE708" s="1">
        <v>1</v>
      </c>
    </row>
    <row r="709" spans="1:57" ht="23" customHeight="1">
      <c r="A709" s="1">
        <v>676</v>
      </c>
      <c r="B709" s="1">
        <v>676</v>
      </c>
      <c r="C709" s="1">
        <v>676</v>
      </c>
      <c r="D709" s="4" t="s">
        <v>0</v>
      </c>
      <c r="J709" s="14">
        <v>26873</v>
      </c>
      <c r="K709" s="14"/>
      <c r="L709" s="14"/>
      <c r="M709" s="1">
        <v>5</v>
      </c>
      <c r="N709" s="1">
        <v>120</v>
      </c>
      <c r="O709" s="1">
        <v>14</v>
      </c>
      <c r="P709" s="1">
        <v>6</v>
      </c>
      <c r="Q709" s="1" t="s">
        <v>178</v>
      </c>
      <c r="R709" s="1">
        <v>1</v>
      </c>
      <c r="W709" s="1">
        <v>1</v>
      </c>
      <c r="X709" s="1" t="s">
        <v>202</v>
      </c>
      <c r="Z709" s="1" t="s">
        <v>133</v>
      </c>
      <c r="AB709" s="1" t="s">
        <v>145</v>
      </c>
      <c r="AD709" s="1">
        <v>15</v>
      </c>
      <c r="AE709" s="1" t="s">
        <v>3055</v>
      </c>
      <c r="AF709" s="1" t="s">
        <v>53</v>
      </c>
      <c r="AO709" s="1" t="s">
        <v>33</v>
      </c>
      <c r="AY709" s="1" t="s">
        <v>68</v>
      </c>
      <c r="BA709" s="1">
        <v>10</v>
      </c>
      <c r="BB709" s="1" t="s">
        <v>69</v>
      </c>
      <c r="BC709" s="1" t="s">
        <v>3056</v>
      </c>
      <c r="BD709" s="1" t="s">
        <v>3057</v>
      </c>
      <c r="BE709" s="1">
        <v>0</v>
      </c>
    </row>
    <row r="710" spans="1:57" ht="23" customHeight="1">
      <c r="A710" s="1">
        <v>677</v>
      </c>
      <c r="B710" s="1">
        <v>677</v>
      </c>
      <c r="C710" s="1">
        <v>677</v>
      </c>
      <c r="D710" s="4" t="s">
        <v>0</v>
      </c>
      <c r="J710" s="14">
        <v>30279</v>
      </c>
      <c r="K710" s="14"/>
      <c r="L710" s="14"/>
      <c r="M710" s="1">
        <v>8</v>
      </c>
      <c r="N710" s="1">
        <v>2</v>
      </c>
      <c r="O710" s="1">
        <v>8</v>
      </c>
      <c r="P710" s="1">
        <v>1</v>
      </c>
      <c r="Q710" s="1" t="s">
        <v>71</v>
      </c>
      <c r="R710" s="1">
        <v>0</v>
      </c>
      <c r="S710" s="1" t="s">
        <v>62</v>
      </c>
      <c r="U710" s="1" t="s">
        <v>3389</v>
      </c>
      <c r="W710" s="1">
        <v>1</v>
      </c>
      <c r="X710" s="1" t="s">
        <v>28</v>
      </c>
      <c r="Z710" s="1" t="s">
        <v>74</v>
      </c>
      <c r="AB710" s="1" t="s">
        <v>51</v>
      </c>
      <c r="AD710" s="1">
        <v>2</v>
      </c>
      <c r="AE710" s="1" t="s">
        <v>3058</v>
      </c>
      <c r="AF710" s="1" t="s">
        <v>77</v>
      </c>
      <c r="AL710" s="1" t="s">
        <v>30</v>
      </c>
      <c r="AQ710" s="1" t="s">
        <v>54</v>
      </c>
      <c r="AS710" s="1">
        <v>6</v>
      </c>
      <c r="AU710" s="1">
        <v>3</v>
      </c>
      <c r="AW710" s="1">
        <v>3</v>
      </c>
      <c r="AX710" s="1" t="s">
        <v>3059</v>
      </c>
      <c r="AY710" s="1" t="s">
        <v>68</v>
      </c>
      <c r="BA710" s="1">
        <v>8</v>
      </c>
      <c r="BB710" s="1" t="s">
        <v>3060</v>
      </c>
      <c r="BC710" s="1" t="s">
        <v>3061</v>
      </c>
      <c r="BD710" s="1" t="s">
        <v>3062</v>
      </c>
      <c r="BE710" s="1">
        <v>0</v>
      </c>
    </row>
    <row r="711" spans="1:57" ht="23" customHeight="1">
      <c r="A711" s="1">
        <v>679</v>
      </c>
      <c r="B711" s="1">
        <v>679</v>
      </c>
      <c r="C711" s="1">
        <v>679</v>
      </c>
      <c r="E711" s="4" t="s">
        <v>1</v>
      </c>
      <c r="H711" s="4" t="s">
        <v>4</v>
      </c>
      <c r="J711" s="14">
        <v>33896</v>
      </c>
      <c r="K711" s="14"/>
      <c r="L711" s="14"/>
      <c r="M711" s="1">
        <v>6</v>
      </c>
      <c r="N711" s="1">
        <v>60</v>
      </c>
      <c r="O711" s="1">
        <v>14</v>
      </c>
      <c r="P711" s="1">
        <v>4</v>
      </c>
      <c r="Q711" s="1" t="s">
        <v>112</v>
      </c>
      <c r="R711" s="1">
        <v>0</v>
      </c>
      <c r="S711" s="1" t="s">
        <v>48</v>
      </c>
      <c r="U711" s="1" t="s">
        <v>3390</v>
      </c>
      <c r="W711" s="1">
        <v>1</v>
      </c>
      <c r="X711" s="1" t="s">
        <v>27</v>
      </c>
      <c r="AA711" s="1" t="s">
        <v>248</v>
      </c>
      <c r="AC711" s="1" t="s">
        <v>3067</v>
      </c>
      <c r="AD711" s="1">
        <v>3</v>
      </c>
      <c r="AE711" s="1" t="s">
        <v>3068</v>
      </c>
      <c r="AF711" s="1" t="s">
        <v>53</v>
      </c>
      <c r="AO711" s="1" t="s">
        <v>33</v>
      </c>
      <c r="AY711" s="1" t="s">
        <v>68</v>
      </c>
      <c r="BA711" s="1">
        <v>10</v>
      </c>
      <c r="BB711" s="1" t="s">
        <v>3069</v>
      </c>
      <c r="BC711" s="1" t="s">
        <v>3070</v>
      </c>
      <c r="BD711" s="1" t="s">
        <v>3071</v>
      </c>
      <c r="BE711" s="1">
        <v>1</v>
      </c>
    </row>
    <row r="712" spans="1:57" ht="23" customHeight="1">
      <c r="A712" s="1">
        <v>680</v>
      </c>
      <c r="B712" s="1">
        <v>680</v>
      </c>
      <c r="C712" s="1">
        <v>680</v>
      </c>
      <c r="E712" s="4" t="s">
        <v>1</v>
      </c>
      <c r="H712" s="4" t="s">
        <v>4</v>
      </c>
      <c r="J712" s="14">
        <v>30214</v>
      </c>
      <c r="K712" s="14"/>
      <c r="L712" s="14"/>
      <c r="M712" s="1">
        <v>6</v>
      </c>
      <c r="N712" s="1">
        <v>30</v>
      </c>
      <c r="O712" s="1">
        <v>15</v>
      </c>
      <c r="P712" s="1">
        <v>16</v>
      </c>
      <c r="Q712" s="1" t="s">
        <v>178</v>
      </c>
      <c r="R712" s="1">
        <v>1</v>
      </c>
      <c r="W712" s="1">
        <v>1</v>
      </c>
      <c r="X712" s="1" t="s">
        <v>396</v>
      </c>
      <c r="AA712" s="1" t="s">
        <v>591</v>
      </c>
      <c r="AC712" s="1" t="s">
        <v>3072</v>
      </c>
      <c r="AD712" s="1">
        <v>2</v>
      </c>
      <c r="AE712" s="1" t="s">
        <v>3073</v>
      </c>
      <c r="AF712" s="1" t="s">
        <v>77</v>
      </c>
      <c r="AO712" s="1" t="s">
        <v>33</v>
      </c>
      <c r="AY712" s="1" t="s">
        <v>68</v>
      </c>
      <c r="BA712" s="1">
        <v>10</v>
      </c>
      <c r="BB712" s="1" t="s">
        <v>3074</v>
      </c>
      <c r="BC712" s="1" t="s">
        <v>3075</v>
      </c>
      <c r="BD712" s="1" t="s">
        <v>3076</v>
      </c>
      <c r="BE712" s="1">
        <v>1</v>
      </c>
    </row>
    <row r="713" spans="1:57" ht="23" customHeight="1">
      <c r="A713" s="1">
        <v>681</v>
      </c>
      <c r="B713" s="1">
        <v>681</v>
      </c>
      <c r="C713" s="1">
        <v>681</v>
      </c>
      <c r="D713" s="4" t="s">
        <v>0</v>
      </c>
      <c r="J713" s="14">
        <v>35051</v>
      </c>
      <c r="K713" s="14"/>
      <c r="L713" s="14"/>
      <c r="M713" s="1">
        <v>7</v>
      </c>
      <c r="N713" s="1">
        <v>10</v>
      </c>
      <c r="O713" s="1">
        <v>3</v>
      </c>
      <c r="P713" s="1">
        <v>4</v>
      </c>
      <c r="Q713" s="1" t="s">
        <v>214</v>
      </c>
      <c r="R713" s="1">
        <v>1</v>
      </c>
      <c r="W713" s="1">
        <v>1</v>
      </c>
      <c r="X713" s="1" t="s">
        <v>202</v>
      </c>
      <c r="Z713" s="1" t="s">
        <v>74</v>
      </c>
      <c r="AB713" s="1" t="s">
        <v>561</v>
      </c>
      <c r="AD713" s="1">
        <v>1</v>
      </c>
      <c r="AF713" s="1" t="s">
        <v>352</v>
      </c>
      <c r="AL713" s="1" t="s">
        <v>30</v>
      </c>
      <c r="AQ713" s="1" t="s">
        <v>54</v>
      </c>
      <c r="AS713" s="1">
        <v>5</v>
      </c>
      <c r="AV713" s="1">
        <v>12</v>
      </c>
      <c r="AW713" s="1">
        <v>4</v>
      </c>
      <c r="AX713" s="1" t="s">
        <v>3077</v>
      </c>
      <c r="AY713" s="1" t="s">
        <v>68</v>
      </c>
      <c r="BA713" s="1">
        <v>10</v>
      </c>
      <c r="BB713" s="1" t="s">
        <v>3078</v>
      </c>
      <c r="BE713" s="1">
        <v>1</v>
      </c>
    </row>
    <row r="714" spans="1:57" ht="23" customHeight="1">
      <c r="A714" s="1">
        <v>682</v>
      </c>
      <c r="B714" s="1">
        <v>682</v>
      </c>
      <c r="C714" s="1">
        <v>682</v>
      </c>
      <c r="D714" s="4" t="s">
        <v>0</v>
      </c>
      <c r="F714" s="4" t="s">
        <v>2</v>
      </c>
      <c r="G714" s="4" t="s">
        <v>3</v>
      </c>
      <c r="H714" s="4" t="s">
        <v>4</v>
      </c>
      <c r="J714" s="14">
        <v>35573</v>
      </c>
      <c r="K714" s="14"/>
      <c r="L714" s="14"/>
      <c r="M714" s="1">
        <v>10</v>
      </c>
      <c r="N714" s="1">
        <v>20</v>
      </c>
      <c r="O714" s="1">
        <v>10</v>
      </c>
      <c r="P714" s="1">
        <v>10</v>
      </c>
      <c r="Q714" s="1" t="s">
        <v>71</v>
      </c>
      <c r="R714" s="1">
        <v>1</v>
      </c>
      <c r="W714" s="1">
        <v>0</v>
      </c>
      <c r="AF714" s="1" t="s">
        <v>150</v>
      </c>
      <c r="AL714" s="1" t="s">
        <v>30</v>
      </c>
      <c r="AQ714" s="1" t="s">
        <v>54</v>
      </c>
      <c r="AS714" s="1">
        <v>6</v>
      </c>
      <c r="AU714" s="1">
        <v>6</v>
      </c>
      <c r="AW714" s="1">
        <v>30</v>
      </c>
      <c r="AX714" s="1" t="s">
        <v>3079</v>
      </c>
      <c r="AZ714" s="1" t="s">
        <v>3080</v>
      </c>
      <c r="BA714" s="1">
        <v>10</v>
      </c>
      <c r="BB714" s="1" t="s">
        <v>3081</v>
      </c>
      <c r="BC714" s="1" t="s">
        <v>3082</v>
      </c>
      <c r="BD714" s="1" t="s">
        <v>3083</v>
      </c>
      <c r="BE714" s="1">
        <v>1</v>
      </c>
    </row>
    <row r="715" spans="1:57" ht="23" customHeight="1">
      <c r="A715" s="1">
        <v>683</v>
      </c>
      <c r="B715" s="1">
        <v>683</v>
      </c>
      <c r="C715" s="1">
        <v>683</v>
      </c>
      <c r="G715" s="4" t="s">
        <v>3</v>
      </c>
      <c r="J715" s="14">
        <v>26938</v>
      </c>
      <c r="K715" s="14"/>
      <c r="L715" s="14"/>
      <c r="M715" s="1">
        <v>5</v>
      </c>
      <c r="N715" s="1">
        <v>120</v>
      </c>
      <c r="O715" s="1">
        <v>12</v>
      </c>
      <c r="P715" s="1">
        <v>60</v>
      </c>
      <c r="Q715" s="1" t="s">
        <v>71</v>
      </c>
      <c r="R715" s="1">
        <v>0</v>
      </c>
      <c r="T715" s="1" t="s">
        <v>33</v>
      </c>
      <c r="U715" s="1" t="s">
        <v>3391</v>
      </c>
      <c r="W715" s="1">
        <v>1</v>
      </c>
      <c r="X715" s="1" t="s">
        <v>202</v>
      </c>
      <c r="Z715" s="1" t="s">
        <v>102</v>
      </c>
      <c r="AB715" s="1" t="s">
        <v>345</v>
      </c>
      <c r="AD715" s="1">
        <v>15</v>
      </c>
      <c r="AF715" s="1" t="s">
        <v>77</v>
      </c>
      <c r="AL715" s="1" t="s">
        <v>30</v>
      </c>
      <c r="AQ715" s="1" t="s">
        <v>151</v>
      </c>
      <c r="AS715" s="1">
        <v>6</v>
      </c>
      <c r="AU715" s="1">
        <v>6</v>
      </c>
      <c r="AW715" s="1">
        <v>15</v>
      </c>
      <c r="AX715" s="1" t="s">
        <v>69</v>
      </c>
      <c r="AY715" s="1" t="s">
        <v>68</v>
      </c>
      <c r="BA715" s="1">
        <v>5</v>
      </c>
      <c r="BB715" s="1" t="s">
        <v>3084</v>
      </c>
      <c r="BC715" s="1" t="s">
        <v>33</v>
      </c>
      <c r="BD715" s="1" t="s">
        <v>33</v>
      </c>
      <c r="BE715" s="1">
        <v>0</v>
      </c>
    </row>
    <row r="716" spans="1:57" ht="23" customHeight="1">
      <c r="A716" s="1">
        <v>684</v>
      </c>
      <c r="B716" s="1">
        <v>684</v>
      </c>
      <c r="C716" s="1">
        <v>684</v>
      </c>
      <c r="H716" s="4" t="s">
        <v>4</v>
      </c>
      <c r="J716" s="14">
        <v>28137</v>
      </c>
      <c r="K716" s="14"/>
      <c r="L716" s="14"/>
      <c r="M716" s="1">
        <v>7</v>
      </c>
      <c r="N716" s="1">
        <v>120</v>
      </c>
      <c r="O716" s="1">
        <v>6</v>
      </c>
      <c r="P716" s="1">
        <v>3</v>
      </c>
      <c r="Q716" s="1" t="s">
        <v>324</v>
      </c>
      <c r="R716" s="1">
        <v>0</v>
      </c>
      <c r="S716" s="1" t="s">
        <v>48</v>
      </c>
      <c r="U716" s="1" t="s">
        <v>3390</v>
      </c>
      <c r="W716" s="1">
        <v>1</v>
      </c>
      <c r="X716" s="1" t="s">
        <v>202</v>
      </c>
      <c r="Z716" s="1" t="s">
        <v>84</v>
      </c>
      <c r="AB716" s="1" t="s">
        <v>85</v>
      </c>
      <c r="AD716" s="1">
        <v>17</v>
      </c>
      <c r="AE716" s="1" t="s">
        <v>3085</v>
      </c>
      <c r="AF716" s="1" t="s">
        <v>53</v>
      </c>
      <c r="AL716" s="1" t="s">
        <v>30</v>
      </c>
      <c r="AQ716" s="1" t="s">
        <v>66</v>
      </c>
      <c r="AS716" s="1">
        <v>6</v>
      </c>
      <c r="AU716" s="1">
        <v>3</v>
      </c>
      <c r="AW716" s="1">
        <v>10</v>
      </c>
      <c r="AX716" s="1" t="s">
        <v>3086</v>
      </c>
      <c r="AY716" s="1" t="s">
        <v>68</v>
      </c>
      <c r="BA716" s="1">
        <v>9</v>
      </c>
      <c r="BB716" s="1" t="s">
        <v>3087</v>
      </c>
      <c r="BC716" s="1" t="s">
        <v>3088</v>
      </c>
      <c r="BD716" s="1" t="s">
        <v>3089</v>
      </c>
      <c r="BE716" s="1">
        <v>0</v>
      </c>
    </row>
    <row r="717" spans="1:57" ht="23" customHeight="1">
      <c r="A717" s="1">
        <v>686</v>
      </c>
      <c r="B717" s="1">
        <v>686</v>
      </c>
      <c r="C717" s="1">
        <v>686</v>
      </c>
      <c r="E717" s="4" t="s">
        <v>1</v>
      </c>
      <c r="H717" s="4" t="s">
        <v>4</v>
      </c>
      <c r="J717" s="14">
        <v>29020</v>
      </c>
      <c r="K717" s="14"/>
      <c r="L717" s="14"/>
      <c r="M717" s="1">
        <v>4</v>
      </c>
      <c r="N717" s="1">
        <v>70</v>
      </c>
      <c r="O717" s="1">
        <v>12</v>
      </c>
      <c r="P717" s="1">
        <v>25</v>
      </c>
      <c r="Q717" s="1" t="s">
        <v>292</v>
      </c>
      <c r="R717" s="1">
        <v>0</v>
      </c>
      <c r="S717" s="1" t="s">
        <v>62</v>
      </c>
      <c r="V717" s="1" t="s">
        <v>3095</v>
      </c>
      <c r="W717" s="1">
        <v>1</v>
      </c>
      <c r="X717" s="1" t="s">
        <v>401</v>
      </c>
      <c r="AA717" s="1" t="s">
        <v>3096</v>
      </c>
      <c r="AB717" s="1" t="s">
        <v>286</v>
      </c>
      <c r="AD717" s="1">
        <v>11</v>
      </c>
      <c r="AE717" s="1" t="s">
        <v>3097</v>
      </c>
      <c r="AF717" s="1" t="s">
        <v>77</v>
      </c>
      <c r="AL717" s="1" t="s">
        <v>30</v>
      </c>
      <c r="AQ717" s="1" t="s">
        <v>78</v>
      </c>
      <c r="AT717" s="1">
        <v>15</v>
      </c>
      <c r="AV717" s="1">
        <v>10</v>
      </c>
      <c r="AW717" s="1">
        <v>40</v>
      </c>
      <c r="AX717" s="1" t="s">
        <v>3098</v>
      </c>
      <c r="AY717" s="1" t="s">
        <v>68</v>
      </c>
      <c r="BA717" s="1">
        <v>10</v>
      </c>
      <c r="BB717" s="1" t="s">
        <v>3099</v>
      </c>
      <c r="BC717" s="1" t="s">
        <v>3100</v>
      </c>
      <c r="BD717" s="1" t="s">
        <v>3101</v>
      </c>
      <c r="BE717" s="1">
        <v>0</v>
      </c>
    </row>
    <row r="718" spans="1:57" ht="23" customHeight="1">
      <c r="A718" s="1">
        <v>687</v>
      </c>
      <c r="B718" s="1">
        <v>687</v>
      </c>
      <c r="C718" s="1">
        <v>687</v>
      </c>
      <c r="D718" s="4" t="s">
        <v>0</v>
      </c>
      <c r="E718" s="4" t="s">
        <v>1</v>
      </c>
      <c r="J718" s="14">
        <v>22202</v>
      </c>
      <c r="K718" s="14"/>
      <c r="L718" s="14"/>
      <c r="M718" s="1">
        <v>7</v>
      </c>
      <c r="N718" s="1">
        <v>40</v>
      </c>
      <c r="O718" s="1">
        <v>12</v>
      </c>
      <c r="P718" s="1">
        <v>10</v>
      </c>
      <c r="Q718" s="1" t="s">
        <v>324</v>
      </c>
      <c r="R718" s="1">
        <v>1</v>
      </c>
      <c r="W718" s="1">
        <v>1</v>
      </c>
      <c r="X718" s="1" t="s">
        <v>401</v>
      </c>
      <c r="Z718" s="1" t="s">
        <v>133</v>
      </c>
      <c r="AB718" s="1" t="s">
        <v>85</v>
      </c>
      <c r="AD718" s="1">
        <v>30</v>
      </c>
      <c r="AE718" s="1" t="s">
        <v>3102</v>
      </c>
      <c r="AF718" s="1" t="s">
        <v>53</v>
      </c>
      <c r="AL718" s="1" t="s">
        <v>30</v>
      </c>
      <c r="AQ718" s="1" t="s">
        <v>66</v>
      </c>
      <c r="AS718" s="1">
        <v>5</v>
      </c>
      <c r="AV718" s="1">
        <v>12</v>
      </c>
      <c r="AW718" s="1">
        <v>12</v>
      </c>
      <c r="AX718" s="1" t="s">
        <v>3103</v>
      </c>
      <c r="AY718" s="1" t="s">
        <v>68</v>
      </c>
      <c r="BA718" s="1">
        <v>10</v>
      </c>
      <c r="BB718" s="1" t="s">
        <v>3104</v>
      </c>
      <c r="BE718" s="1">
        <v>0</v>
      </c>
    </row>
    <row r="719" spans="1:57" ht="23" customHeight="1">
      <c r="A719" s="1">
        <v>689</v>
      </c>
      <c r="B719" s="1">
        <v>689</v>
      </c>
      <c r="C719" s="1">
        <v>689</v>
      </c>
      <c r="D719" s="4" t="s">
        <v>0</v>
      </c>
      <c r="H719" s="4" t="s">
        <v>4</v>
      </c>
      <c r="J719" s="14">
        <v>35459</v>
      </c>
      <c r="K719" s="14"/>
      <c r="L719" s="14"/>
      <c r="M719" s="1">
        <v>5</v>
      </c>
      <c r="N719" s="1">
        <v>8</v>
      </c>
      <c r="O719" s="1">
        <v>10</v>
      </c>
      <c r="P719" s="1">
        <v>5</v>
      </c>
      <c r="Q719" s="1" t="s">
        <v>82</v>
      </c>
      <c r="R719" s="1">
        <v>0</v>
      </c>
      <c r="S719" s="1" t="s">
        <v>48</v>
      </c>
      <c r="U719" s="1" t="s">
        <v>3391</v>
      </c>
      <c r="W719" s="1">
        <v>0</v>
      </c>
      <c r="AF719" s="1" t="s">
        <v>150</v>
      </c>
      <c r="AL719" s="1" t="s">
        <v>30</v>
      </c>
      <c r="AQ719" s="1" t="s">
        <v>78</v>
      </c>
      <c r="AS719" s="1">
        <v>4</v>
      </c>
      <c r="AU719" s="1">
        <v>3</v>
      </c>
      <c r="AW719" s="1">
        <v>4</v>
      </c>
      <c r="AX719" s="2" t="s">
        <v>3107</v>
      </c>
      <c r="AY719" s="1" t="s">
        <v>68</v>
      </c>
      <c r="BA719" s="1">
        <v>9</v>
      </c>
      <c r="BB719" s="1" t="s">
        <v>3108</v>
      </c>
      <c r="BC719" s="1" t="s">
        <v>3109</v>
      </c>
      <c r="BE719" s="1">
        <v>0</v>
      </c>
    </row>
    <row r="720" spans="1:57" ht="23" customHeight="1">
      <c r="A720" s="1">
        <v>690</v>
      </c>
      <c r="B720" s="1">
        <v>690</v>
      </c>
      <c r="C720" s="1">
        <v>690</v>
      </c>
      <c r="E720" s="4" t="s">
        <v>1</v>
      </c>
      <c r="H720" s="4" t="s">
        <v>4</v>
      </c>
      <c r="J720" s="14">
        <v>30996</v>
      </c>
      <c r="K720" s="14"/>
      <c r="L720" s="14"/>
      <c r="M720" s="1">
        <v>7</v>
      </c>
      <c r="N720" s="1">
        <v>10</v>
      </c>
      <c r="O720" s="1">
        <v>6</v>
      </c>
      <c r="P720" s="1">
        <v>10</v>
      </c>
      <c r="Q720" s="1" t="s">
        <v>82</v>
      </c>
      <c r="R720" s="1">
        <v>0</v>
      </c>
      <c r="S720" s="1" t="s">
        <v>72</v>
      </c>
      <c r="U720" s="1" t="s">
        <v>3390</v>
      </c>
      <c r="W720" s="1">
        <v>1</v>
      </c>
      <c r="X720" s="1" t="s">
        <v>396</v>
      </c>
      <c r="Z720" s="1" t="s">
        <v>102</v>
      </c>
      <c r="AB720" s="1" t="s">
        <v>51</v>
      </c>
      <c r="AD720" s="1">
        <v>6</v>
      </c>
      <c r="AF720" s="1" t="s">
        <v>65</v>
      </c>
      <c r="AL720" s="1" t="s">
        <v>30</v>
      </c>
      <c r="AQ720" s="1" t="s">
        <v>78</v>
      </c>
      <c r="AS720" s="1">
        <v>3</v>
      </c>
      <c r="AU720" s="1">
        <v>6</v>
      </c>
      <c r="AW720" s="1">
        <v>10</v>
      </c>
      <c r="AX720" s="1" t="s">
        <v>3110</v>
      </c>
      <c r="AY720" s="1" t="s">
        <v>68</v>
      </c>
      <c r="BA720" s="1">
        <v>10</v>
      </c>
      <c r="BB720" s="1" t="s">
        <v>164</v>
      </c>
      <c r="BE720" s="1">
        <v>0</v>
      </c>
    </row>
    <row r="721" spans="1:57" ht="23" customHeight="1">
      <c r="A721" s="1">
        <v>691</v>
      </c>
      <c r="B721" s="1">
        <v>691</v>
      </c>
      <c r="C721" s="1">
        <v>691</v>
      </c>
      <c r="E721" s="4" t="s">
        <v>1</v>
      </c>
      <c r="J721" s="14">
        <v>28795</v>
      </c>
      <c r="K721" s="14"/>
      <c r="L721" s="14"/>
      <c r="M721" s="1">
        <v>7</v>
      </c>
      <c r="N721" s="1">
        <v>180</v>
      </c>
      <c r="O721" s="1">
        <v>11</v>
      </c>
      <c r="P721" s="1">
        <v>3</v>
      </c>
      <c r="Q721" s="1" t="s">
        <v>47</v>
      </c>
      <c r="R721" s="1">
        <v>0</v>
      </c>
      <c r="T721" s="1" t="s">
        <v>3111</v>
      </c>
      <c r="U721" s="1" t="s">
        <v>3390</v>
      </c>
      <c r="W721" s="1">
        <v>1</v>
      </c>
      <c r="X721" s="1" t="s">
        <v>144</v>
      </c>
      <c r="Z721" s="1" t="s">
        <v>84</v>
      </c>
      <c r="AB721" s="1" t="s">
        <v>220</v>
      </c>
      <c r="AD721" s="1">
        <v>5</v>
      </c>
      <c r="AE721" s="1" t="s">
        <v>3112</v>
      </c>
      <c r="AF721" s="1" t="s">
        <v>77</v>
      </c>
      <c r="AO721" s="1" t="s">
        <v>33</v>
      </c>
      <c r="AY721" s="1" t="s">
        <v>68</v>
      </c>
      <c r="BA721" s="1">
        <v>7</v>
      </c>
      <c r="BB721" s="1" t="s">
        <v>3113</v>
      </c>
      <c r="BC721" s="1" t="s">
        <v>3114</v>
      </c>
      <c r="BE721" s="1">
        <v>1</v>
      </c>
    </row>
    <row r="722" spans="1:57" ht="23" customHeight="1">
      <c r="A722" s="1">
        <v>693</v>
      </c>
      <c r="B722" s="1">
        <v>693</v>
      </c>
      <c r="C722" s="1">
        <v>693</v>
      </c>
      <c r="E722" s="4" t="s">
        <v>1</v>
      </c>
      <c r="H722" s="4" t="s">
        <v>4</v>
      </c>
      <c r="J722" s="14">
        <v>23641</v>
      </c>
      <c r="K722" s="14"/>
      <c r="L722" s="14"/>
      <c r="M722" s="1">
        <v>7</v>
      </c>
      <c r="N722" s="1">
        <v>50</v>
      </c>
      <c r="O722" s="1">
        <v>8</v>
      </c>
      <c r="P722" s="1">
        <v>5</v>
      </c>
      <c r="Q722" s="1" t="s">
        <v>71</v>
      </c>
      <c r="R722" s="1">
        <v>1</v>
      </c>
      <c r="W722" s="1">
        <v>1</v>
      </c>
      <c r="X722" s="1" t="s">
        <v>5</v>
      </c>
      <c r="Z722" s="1" t="s">
        <v>102</v>
      </c>
      <c r="AC722" s="1" t="s">
        <v>886</v>
      </c>
      <c r="AD722" s="1">
        <v>30</v>
      </c>
      <c r="AE722" s="1" t="s">
        <v>3121</v>
      </c>
      <c r="AF722" s="1" t="s">
        <v>53</v>
      </c>
      <c r="AL722" s="1" t="s">
        <v>30</v>
      </c>
      <c r="AQ722" s="1" t="s">
        <v>66</v>
      </c>
      <c r="AS722" s="1">
        <v>6</v>
      </c>
      <c r="AU722" s="1">
        <v>6</v>
      </c>
      <c r="AW722" s="1">
        <v>20</v>
      </c>
      <c r="AX722" s="1" t="s">
        <v>3122</v>
      </c>
      <c r="AZ722" s="1" t="s">
        <v>3123</v>
      </c>
      <c r="BA722" s="1">
        <v>7</v>
      </c>
      <c r="BB722" s="1" t="s">
        <v>3124</v>
      </c>
      <c r="BC722" s="1" t="s">
        <v>3125</v>
      </c>
      <c r="BE722" s="1">
        <v>0</v>
      </c>
    </row>
    <row r="723" spans="1:57" ht="23" customHeight="1">
      <c r="A723" s="1">
        <v>694</v>
      </c>
      <c r="B723" s="1">
        <v>694</v>
      </c>
      <c r="C723" s="1">
        <v>694</v>
      </c>
      <c r="E723" s="4" t="s">
        <v>1</v>
      </c>
      <c r="J723" s="14">
        <v>31131</v>
      </c>
      <c r="K723" s="14"/>
      <c r="L723" s="14"/>
      <c r="M723" s="1">
        <v>6</v>
      </c>
      <c r="N723" s="1">
        <v>60</v>
      </c>
      <c r="O723" s="1">
        <v>12</v>
      </c>
      <c r="P723" s="1">
        <v>6</v>
      </c>
      <c r="Q723" s="1" t="s">
        <v>82</v>
      </c>
      <c r="R723" s="1">
        <v>1</v>
      </c>
      <c r="W723" s="1">
        <v>1</v>
      </c>
      <c r="X723" s="1" t="s">
        <v>132</v>
      </c>
      <c r="Z723" s="1" t="s">
        <v>372</v>
      </c>
      <c r="AC723" s="1" t="s">
        <v>3126</v>
      </c>
      <c r="AD723" s="1">
        <v>9</v>
      </c>
      <c r="AE723" s="1" t="s">
        <v>3127</v>
      </c>
      <c r="AF723" s="1" t="s">
        <v>53</v>
      </c>
      <c r="AL723" s="1" t="s">
        <v>30</v>
      </c>
      <c r="AQ723" s="1" t="s">
        <v>54</v>
      </c>
      <c r="AS723" s="1">
        <v>5</v>
      </c>
      <c r="AU723" s="1">
        <v>6</v>
      </c>
      <c r="AW723" s="1">
        <v>30</v>
      </c>
      <c r="AX723" s="1" t="s">
        <v>3128</v>
      </c>
      <c r="AY723" s="1" t="s">
        <v>68</v>
      </c>
      <c r="BA723" s="1">
        <v>10</v>
      </c>
      <c r="BB723" s="1" t="s">
        <v>3129</v>
      </c>
      <c r="BC723" s="1" t="s">
        <v>3130</v>
      </c>
      <c r="BD723" s="1" t="s">
        <v>3131</v>
      </c>
      <c r="BE723" s="1">
        <v>1</v>
      </c>
    </row>
    <row r="724" spans="1:57" ht="23" customHeight="1">
      <c r="A724" s="1">
        <v>695</v>
      </c>
      <c r="B724" s="1">
        <v>695</v>
      </c>
      <c r="C724" s="1">
        <v>695</v>
      </c>
      <c r="D724" s="4" t="s">
        <v>0</v>
      </c>
      <c r="H724" s="4" t="s">
        <v>4</v>
      </c>
      <c r="J724" s="14">
        <v>28207</v>
      </c>
      <c r="K724" s="14"/>
      <c r="L724" s="14"/>
      <c r="M724" s="1">
        <v>7</v>
      </c>
      <c r="N724" s="1">
        <v>45</v>
      </c>
      <c r="O724" s="1">
        <v>10</v>
      </c>
      <c r="P724" s="1">
        <v>6</v>
      </c>
      <c r="Q724" s="1" t="s">
        <v>214</v>
      </c>
      <c r="R724" s="1">
        <v>1</v>
      </c>
      <c r="W724" s="1">
        <v>1</v>
      </c>
      <c r="X724" s="1" t="s">
        <v>49</v>
      </c>
      <c r="Z724" s="1" t="s">
        <v>50</v>
      </c>
      <c r="AB724" s="1" t="s">
        <v>85</v>
      </c>
      <c r="AD724" s="1">
        <v>17</v>
      </c>
      <c r="AE724" s="1" t="s">
        <v>3132</v>
      </c>
      <c r="AF724" s="1" t="s">
        <v>77</v>
      </c>
      <c r="AK724" s="1" t="s">
        <v>29</v>
      </c>
      <c r="AQ724" s="1" t="s">
        <v>54</v>
      </c>
      <c r="AS724" s="1">
        <v>6</v>
      </c>
      <c r="AU724" s="1">
        <v>6</v>
      </c>
      <c r="AW724" s="1">
        <v>6</v>
      </c>
      <c r="AX724" s="1" t="s">
        <v>3133</v>
      </c>
      <c r="AY724" s="1" t="s">
        <v>68</v>
      </c>
      <c r="BA724" s="1">
        <v>10</v>
      </c>
      <c r="BB724" s="1" t="s">
        <v>3134</v>
      </c>
      <c r="BC724" s="1" t="s">
        <v>3135</v>
      </c>
      <c r="BD724" s="1" t="s">
        <v>3136</v>
      </c>
      <c r="BE724" s="1">
        <v>1</v>
      </c>
    </row>
    <row r="725" spans="1:57" ht="23" customHeight="1">
      <c r="A725" s="1">
        <v>697</v>
      </c>
      <c r="B725" s="1">
        <v>697</v>
      </c>
      <c r="C725" s="1">
        <v>697</v>
      </c>
      <c r="H725" s="4" t="s">
        <v>4</v>
      </c>
      <c r="J725" s="14">
        <v>30727</v>
      </c>
      <c r="K725" s="14"/>
      <c r="L725" s="14"/>
      <c r="M725" s="1">
        <v>7</v>
      </c>
      <c r="N725" s="1">
        <v>90</v>
      </c>
      <c r="O725" s="1">
        <v>14</v>
      </c>
      <c r="P725" s="1">
        <v>2</v>
      </c>
      <c r="Q725" s="1" t="s">
        <v>292</v>
      </c>
      <c r="R725" s="1">
        <v>1</v>
      </c>
      <c r="W725" s="1">
        <v>1</v>
      </c>
      <c r="X725" s="1" t="s">
        <v>202</v>
      </c>
      <c r="AA725" s="1" t="s">
        <v>248</v>
      </c>
      <c r="AB725" s="1" t="s">
        <v>85</v>
      </c>
      <c r="AD725" s="1">
        <v>8</v>
      </c>
      <c r="AE725" s="1" t="s">
        <v>3142</v>
      </c>
      <c r="AF725" s="1" t="s">
        <v>77</v>
      </c>
      <c r="AK725" s="1" t="s">
        <v>29</v>
      </c>
      <c r="AQ725" s="1" t="s">
        <v>66</v>
      </c>
      <c r="AS725" s="1">
        <v>3</v>
      </c>
      <c r="AU725" s="1">
        <v>1</v>
      </c>
      <c r="AW725" s="1">
        <v>15</v>
      </c>
      <c r="AX725" s="1" t="s">
        <v>3143</v>
      </c>
      <c r="AZ725" s="1" t="s">
        <v>3144</v>
      </c>
      <c r="BA725" s="1">
        <v>8</v>
      </c>
      <c r="BB725" s="2" t="s">
        <v>3145</v>
      </c>
      <c r="BD725" s="1" t="s">
        <v>3146</v>
      </c>
      <c r="BE725" s="1">
        <v>0</v>
      </c>
    </row>
    <row r="726" spans="1:57" ht="23" customHeight="1">
      <c r="A726" s="1">
        <v>698</v>
      </c>
      <c r="B726" s="1">
        <v>698</v>
      </c>
      <c r="C726" s="1">
        <v>698</v>
      </c>
      <c r="D726" s="4" t="s">
        <v>0</v>
      </c>
      <c r="J726" s="14">
        <v>28413</v>
      </c>
      <c r="K726" s="14"/>
      <c r="L726" s="14"/>
      <c r="M726" s="1">
        <v>5</v>
      </c>
      <c r="N726" s="1">
        <v>150</v>
      </c>
      <c r="O726" s="1">
        <v>6</v>
      </c>
      <c r="P726" s="1">
        <v>1</v>
      </c>
      <c r="Q726" s="1" t="s">
        <v>47</v>
      </c>
      <c r="R726" s="1">
        <v>1</v>
      </c>
      <c r="W726" s="1">
        <v>1</v>
      </c>
      <c r="X726" s="1" t="s">
        <v>132</v>
      </c>
      <c r="Z726" s="1" t="s">
        <v>84</v>
      </c>
      <c r="AB726" s="1" t="s">
        <v>85</v>
      </c>
      <c r="AD726" s="1">
        <v>19</v>
      </c>
      <c r="AE726" s="1" t="s">
        <v>3147</v>
      </c>
      <c r="AF726" s="1" t="s">
        <v>53</v>
      </c>
      <c r="AK726" s="1" t="s">
        <v>29</v>
      </c>
      <c r="AL726" s="1" t="s">
        <v>30</v>
      </c>
      <c r="AQ726" s="1" t="s">
        <v>54</v>
      </c>
      <c r="AS726" s="1">
        <v>6</v>
      </c>
      <c r="AU726" s="1">
        <v>6</v>
      </c>
      <c r="AW726" s="1">
        <v>4</v>
      </c>
      <c r="AX726" s="1" t="s">
        <v>3148</v>
      </c>
      <c r="AY726" s="1" t="s">
        <v>68</v>
      </c>
      <c r="BA726" s="1">
        <v>10</v>
      </c>
      <c r="BB726" s="1" t="s">
        <v>3149</v>
      </c>
      <c r="BC726" s="1" t="s">
        <v>3150</v>
      </c>
      <c r="BD726" s="1" t="s">
        <v>3151</v>
      </c>
      <c r="BE726" s="1">
        <v>1</v>
      </c>
    </row>
    <row r="727" spans="1:57" ht="23" customHeight="1">
      <c r="A727" s="1">
        <v>702</v>
      </c>
      <c r="B727" s="1">
        <v>702</v>
      </c>
      <c r="C727" s="1">
        <v>702</v>
      </c>
      <c r="D727" s="4" t="s">
        <v>0</v>
      </c>
      <c r="E727" s="4" t="s">
        <v>1</v>
      </c>
      <c r="J727" s="14">
        <v>26021</v>
      </c>
      <c r="K727" s="14"/>
      <c r="L727" s="14"/>
      <c r="M727" s="1">
        <v>7</v>
      </c>
      <c r="N727" s="1">
        <v>30</v>
      </c>
      <c r="O727" s="1">
        <v>6</v>
      </c>
      <c r="P727" s="1">
        <v>3</v>
      </c>
      <c r="Q727" s="1" t="s">
        <v>47</v>
      </c>
      <c r="R727" s="1">
        <v>1</v>
      </c>
      <c r="W727" s="1">
        <v>1</v>
      </c>
      <c r="X727" s="1" t="s">
        <v>144</v>
      </c>
      <c r="Z727" s="1" t="s">
        <v>74</v>
      </c>
      <c r="AB727" s="1" t="s">
        <v>85</v>
      </c>
      <c r="AD727" s="1">
        <v>12</v>
      </c>
      <c r="AE727" s="1" t="s">
        <v>3163</v>
      </c>
      <c r="AF727" s="1" t="s">
        <v>65</v>
      </c>
      <c r="AL727" s="1" t="s">
        <v>30</v>
      </c>
      <c r="AQ727" s="1" t="s">
        <v>66</v>
      </c>
      <c r="AT727" s="1">
        <v>10</v>
      </c>
      <c r="AU727" s="1">
        <v>5</v>
      </c>
      <c r="AW727" s="1">
        <v>10</v>
      </c>
      <c r="AX727" s="1" t="s">
        <v>3164</v>
      </c>
      <c r="AZ727" s="1" t="s">
        <v>3165</v>
      </c>
      <c r="BA727" s="1">
        <v>10</v>
      </c>
      <c r="BB727" s="1" t="s">
        <v>3166</v>
      </c>
      <c r="BC727" s="1" t="s">
        <v>3167</v>
      </c>
      <c r="BD727" s="1" t="s">
        <v>3168</v>
      </c>
      <c r="BE727" s="1">
        <v>1</v>
      </c>
    </row>
    <row r="728" spans="1:57" ht="23" customHeight="1">
      <c r="A728" s="1">
        <v>704</v>
      </c>
      <c r="B728" s="1">
        <v>704</v>
      </c>
      <c r="C728" s="1">
        <v>704</v>
      </c>
      <c r="D728" s="4" t="s">
        <v>0</v>
      </c>
      <c r="J728" s="14">
        <v>33530</v>
      </c>
      <c r="K728" s="14"/>
      <c r="L728" s="14"/>
      <c r="M728" s="1">
        <v>6</v>
      </c>
      <c r="N728" s="1">
        <v>60</v>
      </c>
      <c r="O728" s="1">
        <v>4</v>
      </c>
      <c r="P728" s="1">
        <v>5</v>
      </c>
      <c r="Q728" s="1" t="s">
        <v>82</v>
      </c>
      <c r="R728" s="1">
        <v>1</v>
      </c>
      <c r="W728" s="1">
        <v>1</v>
      </c>
      <c r="X728" s="1" t="s">
        <v>5</v>
      </c>
      <c r="Z728" s="1" t="s">
        <v>102</v>
      </c>
      <c r="AB728" s="1" t="s">
        <v>561</v>
      </c>
      <c r="AD728" s="1">
        <v>0</v>
      </c>
      <c r="AE728" s="1" t="s">
        <v>3172</v>
      </c>
      <c r="AF728" s="1" t="s">
        <v>77</v>
      </c>
      <c r="AL728" s="1" t="s">
        <v>30</v>
      </c>
      <c r="AQ728" s="1" t="s">
        <v>78</v>
      </c>
      <c r="AS728" s="1">
        <v>6</v>
      </c>
      <c r="AU728" s="1">
        <v>6</v>
      </c>
      <c r="AW728" s="1">
        <v>4</v>
      </c>
      <c r="AX728" s="1" t="s">
        <v>3173</v>
      </c>
      <c r="AY728" s="1" t="s">
        <v>68</v>
      </c>
      <c r="BA728" s="1">
        <v>7</v>
      </c>
      <c r="BB728" s="1" t="s">
        <v>3174</v>
      </c>
      <c r="BC728" s="1" t="s">
        <v>3175</v>
      </c>
      <c r="BD728" s="1" t="s">
        <v>3176</v>
      </c>
      <c r="BE728" s="1">
        <v>1</v>
      </c>
    </row>
    <row r="729" spans="1:57" ht="23" customHeight="1">
      <c r="A729" s="1">
        <v>705</v>
      </c>
      <c r="B729" s="1">
        <v>705</v>
      </c>
      <c r="C729" s="1">
        <v>705</v>
      </c>
      <c r="E729" s="4" t="s">
        <v>1</v>
      </c>
      <c r="J729" s="14">
        <v>29873</v>
      </c>
      <c r="K729" s="14"/>
      <c r="L729" s="14"/>
      <c r="M729" s="1">
        <v>6</v>
      </c>
      <c r="N729" s="1">
        <v>90</v>
      </c>
      <c r="O729" s="1">
        <v>16</v>
      </c>
      <c r="P729" s="1">
        <v>50</v>
      </c>
      <c r="Q729" s="1" t="s">
        <v>178</v>
      </c>
      <c r="R729" s="1">
        <v>1</v>
      </c>
      <c r="W729" s="1">
        <v>1</v>
      </c>
      <c r="X729" s="1" t="s">
        <v>126</v>
      </c>
      <c r="Z729" s="1" t="s">
        <v>114</v>
      </c>
      <c r="AB729" s="1" t="s">
        <v>561</v>
      </c>
      <c r="AD729" s="1">
        <v>11</v>
      </c>
      <c r="AE729" s="1">
        <v>6</v>
      </c>
      <c r="AF729" s="1" t="s">
        <v>77</v>
      </c>
      <c r="AL729" s="1" t="s">
        <v>30</v>
      </c>
      <c r="AQ729" s="1" t="s">
        <v>54</v>
      </c>
      <c r="AS729" s="1">
        <v>2</v>
      </c>
      <c r="AU729" s="1">
        <v>2</v>
      </c>
      <c r="AW729" s="1">
        <v>8</v>
      </c>
      <c r="AX729" s="1" t="s">
        <v>3177</v>
      </c>
      <c r="AY729" s="1" t="s">
        <v>68</v>
      </c>
      <c r="BA729" s="1">
        <v>10</v>
      </c>
      <c r="BB729" s="1" t="s">
        <v>3178</v>
      </c>
      <c r="BC729" s="1" t="s">
        <v>3179</v>
      </c>
      <c r="BD729" s="1" t="s">
        <v>3180</v>
      </c>
      <c r="BE729" s="1">
        <v>0</v>
      </c>
    </row>
    <row r="730" spans="1:57" ht="23" customHeight="1">
      <c r="A730" s="1">
        <v>706</v>
      </c>
      <c r="B730" s="1">
        <v>706</v>
      </c>
      <c r="C730" s="1">
        <v>706</v>
      </c>
      <c r="D730" s="4" t="s">
        <v>0</v>
      </c>
      <c r="J730" s="14">
        <v>30149</v>
      </c>
      <c r="K730" s="14"/>
      <c r="L730" s="14"/>
      <c r="M730" s="1">
        <v>7</v>
      </c>
      <c r="N730" s="1">
        <v>120</v>
      </c>
      <c r="O730" s="1">
        <v>7</v>
      </c>
      <c r="P730" s="1">
        <v>3</v>
      </c>
      <c r="Q730" s="1" t="s">
        <v>324</v>
      </c>
      <c r="R730" s="1">
        <v>1</v>
      </c>
      <c r="W730" s="1">
        <v>1</v>
      </c>
      <c r="X730" s="1" t="s">
        <v>83</v>
      </c>
      <c r="Z730" s="1" t="s">
        <v>74</v>
      </c>
      <c r="AC730" s="1" t="s">
        <v>886</v>
      </c>
      <c r="AD730" s="1">
        <v>7</v>
      </c>
      <c r="AE730" s="1" t="s">
        <v>3181</v>
      </c>
      <c r="AF730" s="1" t="s">
        <v>77</v>
      </c>
      <c r="AL730" s="1" t="s">
        <v>30</v>
      </c>
      <c r="AQ730" s="1" t="s">
        <v>54</v>
      </c>
      <c r="AS730" s="1">
        <v>6</v>
      </c>
      <c r="AU730" s="1">
        <v>2</v>
      </c>
      <c r="AW730" s="1">
        <v>8</v>
      </c>
      <c r="AX730" s="1" t="s">
        <v>3182</v>
      </c>
      <c r="AY730" s="1" t="s">
        <v>58</v>
      </c>
      <c r="BA730" s="1">
        <v>10</v>
      </c>
      <c r="BB730" s="1" t="s">
        <v>3183</v>
      </c>
      <c r="BC730" s="1" t="s">
        <v>3184</v>
      </c>
      <c r="BD730" s="1" t="s">
        <v>107</v>
      </c>
      <c r="BE730" s="1">
        <v>1</v>
      </c>
    </row>
    <row r="731" spans="1:57" ht="23" customHeight="1">
      <c r="A731" s="1">
        <v>711</v>
      </c>
      <c r="B731" s="1">
        <v>711</v>
      </c>
      <c r="C731" s="1">
        <v>711</v>
      </c>
      <c r="H731" s="4" t="s">
        <v>4</v>
      </c>
      <c r="J731" s="14">
        <v>29528</v>
      </c>
      <c r="K731" s="14"/>
      <c r="L731" s="14"/>
      <c r="M731" s="1">
        <v>7</v>
      </c>
      <c r="N731" s="1">
        <v>75</v>
      </c>
      <c r="O731" s="1">
        <v>10</v>
      </c>
      <c r="P731" s="1">
        <v>2</v>
      </c>
      <c r="Q731" s="1" t="s">
        <v>61</v>
      </c>
      <c r="R731" s="1">
        <v>0</v>
      </c>
      <c r="S731" s="1" t="s">
        <v>113</v>
      </c>
      <c r="U731" s="1" t="s">
        <v>3388</v>
      </c>
      <c r="W731" s="1">
        <v>0</v>
      </c>
      <c r="AF731" s="1" t="s">
        <v>53</v>
      </c>
      <c r="AK731" s="1" t="s">
        <v>29</v>
      </c>
      <c r="AQ731" s="1" t="s">
        <v>66</v>
      </c>
      <c r="AS731" s="1">
        <v>2</v>
      </c>
      <c r="AU731" s="1">
        <v>4</v>
      </c>
      <c r="AW731" s="1">
        <v>50</v>
      </c>
      <c r="AX731" s="1" t="s">
        <v>3204</v>
      </c>
      <c r="AY731" s="1" t="s">
        <v>68</v>
      </c>
      <c r="BA731" s="1">
        <v>10</v>
      </c>
      <c r="BB731" s="1" t="s">
        <v>3205</v>
      </c>
      <c r="BE731" s="1">
        <v>0</v>
      </c>
    </row>
    <row r="732" spans="1:57" ht="23" customHeight="1">
      <c r="A732" s="1">
        <v>712</v>
      </c>
      <c r="B732" s="1">
        <v>712</v>
      </c>
      <c r="C732" s="1">
        <v>712</v>
      </c>
      <c r="H732" s="4" t="s">
        <v>4</v>
      </c>
      <c r="J732" s="14">
        <v>34844</v>
      </c>
      <c r="K732" s="14"/>
      <c r="L732" s="14"/>
      <c r="M732" s="1">
        <v>8</v>
      </c>
      <c r="N732" s="1">
        <v>0</v>
      </c>
      <c r="O732" s="1">
        <v>12</v>
      </c>
      <c r="P732" s="1">
        <v>20</v>
      </c>
      <c r="Q732" s="1" t="s">
        <v>71</v>
      </c>
      <c r="R732" s="1">
        <v>0</v>
      </c>
      <c r="S732" s="1" t="s">
        <v>62</v>
      </c>
      <c r="U732" s="1" t="s">
        <v>3390</v>
      </c>
      <c r="W732" s="1">
        <v>0</v>
      </c>
      <c r="AF732" s="1" t="s">
        <v>53</v>
      </c>
      <c r="AL732" s="1" t="s">
        <v>30</v>
      </c>
      <c r="AQ732" s="1" t="s">
        <v>78</v>
      </c>
      <c r="AS732" s="1">
        <v>6</v>
      </c>
      <c r="AU732" s="1">
        <v>6</v>
      </c>
      <c r="AW732" s="1">
        <v>4</v>
      </c>
      <c r="AX732" s="1" t="s">
        <v>3206</v>
      </c>
      <c r="AY732" s="1" t="s">
        <v>58</v>
      </c>
      <c r="BA732" s="1">
        <v>10</v>
      </c>
      <c r="BB732" s="1" t="s">
        <v>3207</v>
      </c>
      <c r="BC732" s="1" t="s">
        <v>3208</v>
      </c>
      <c r="BD732" s="1" t="s">
        <v>3208</v>
      </c>
      <c r="BE732" s="1">
        <v>0</v>
      </c>
    </row>
    <row r="733" spans="1:57" ht="23" customHeight="1">
      <c r="A733" s="1">
        <v>713</v>
      </c>
      <c r="B733" s="1">
        <v>713</v>
      </c>
      <c r="C733" s="1">
        <v>713</v>
      </c>
      <c r="D733" s="4" t="s">
        <v>0</v>
      </c>
      <c r="E733" s="4" t="s">
        <v>1</v>
      </c>
      <c r="F733" s="4" t="s">
        <v>2</v>
      </c>
      <c r="G733" s="4" t="s">
        <v>3</v>
      </c>
      <c r="H733" s="4" t="s">
        <v>4</v>
      </c>
      <c r="J733" s="14">
        <v>32667</v>
      </c>
      <c r="K733" s="14"/>
      <c r="L733" s="14"/>
      <c r="M733" s="1">
        <v>8</v>
      </c>
      <c r="N733" s="1">
        <v>30</v>
      </c>
      <c r="O733" s="1">
        <v>5</v>
      </c>
      <c r="P733" s="1">
        <v>30</v>
      </c>
      <c r="Q733" s="1" t="s">
        <v>178</v>
      </c>
      <c r="R733" s="1">
        <v>0</v>
      </c>
      <c r="S733" s="1" t="s">
        <v>91</v>
      </c>
      <c r="V733" s="1" t="s">
        <v>33</v>
      </c>
      <c r="W733" s="1">
        <v>1</v>
      </c>
      <c r="X733" s="1" t="s">
        <v>454</v>
      </c>
      <c r="Z733" s="1" t="s">
        <v>50</v>
      </c>
      <c r="AC733" s="1" t="s">
        <v>3209</v>
      </c>
      <c r="AD733" s="1">
        <v>5</v>
      </c>
      <c r="AE733" s="1" t="s">
        <v>3210</v>
      </c>
      <c r="AF733" s="1" t="s">
        <v>53</v>
      </c>
      <c r="AG733" s="1" t="s">
        <v>25</v>
      </c>
      <c r="AL733" s="1" t="s">
        <v>30</v>
      </c>
      <c r="AP733" s="1" t="s">
        <v>3211</v>
      </c>
      <c r="AQ733" s="1" t="s">
        <v>66</v>
      </c>
      <c r="AS733" s="1">
        <v>5</v>
      </c>
      <c r="AV733" s="1">
        <v>8</v>
      </c>
      <c r="AW733" s="1">
        <v>10</v>
      </c>
      <c r="AX733" s="1" t="s">
        <v>3212</v>
      </c>
      <c r="AY733" s="1" t="s">
        <v>68</v>
      </c>
      <c r="BA733" s="1">
        <v>10</v>
      </c>
      <c r="BB733" s="1" t="s">
        <v>3213</v>
      </c>
      <c r="BE733" s="1">
        <v>1</v>
      </c>
    </row>
    <row r="734" spans="1:57" ht="23" customHeight="1">
      <c r="A734" s="1">
        <v>717</v>
      </c>
      <c r="B734" s="1">
        <v>717</v>
      </c>
      <c r="C734" s="1">
        <v>717</v>
      </c>
      <c r="D734" s="4" t="s">
        <v>0</v>
      </c>
      <c r="J734" s="14">
        <v>32181</v>
      </c>
      <c r="K734" s="14"/>
      <c r="L734" s="14"/>
      <c r="M734" s="1">
        <v>10</v>
      </c>
      <c r="N734" s="1">
        <v>60</v>
      </c>
      <c r="O734" s="1">
        <v>8</v>
      </c>
      <c r="P734" s="1">
        <v>10</v>
      </c>
      <c r="Q734" s="1" t="s">
        <v>112</v>
      </c>
      <c r="R734" s="1">
        <v>0</v>
      </c>
      <c r="S734" s="1" t="s">
        <v>72</v>
      </c>
      <c r="U734" s="1" t="s">
        <v>3391</v>
      </c>
      <c r="W734" s="1">
        <v>0</v>
      </c>
      <c r="AF734" s="1" t="s">
        <v>77</v>
      </c>
      <c r="AK734" s="1" t="s">
        <v>29</v>
      </c>
      <c r="AM734" s="1" t="s">
        <v>31</v>
      </c>
      <c r="AQ734" s="1" t="s">
        <v>54</v>
      </c>
      <c r="AS734" s="1">
        <v>4</v>
      </c>
      <c r="AU734" s="1">
        <v>4</v>
      </c>
      <c r="AW734" s="1">
        <v>6</v>
      </c>
      <c r="AX734" s="1" t="s">
        <v>3224</v>
      </c>
      <c r="AY734" s="1" t="s">
        <v>58</v>
      </c>
      <c r="BA734" s="1">
        <v>10</v>
      </c>
      <c r="BB734" s="1" t="s">
        <v>3225</v>
      </c>
      <c r="BC734" s="1" t="s">
        <v>3226</v>
      </c>
      <c r="BD734" s="1" t="s">
        <v>3227</v>
      </c>
      <c r="BE734" s="1">
        <v>1</v>
      </c>
    </row>
    <row r="735" spans="1:57" ht="23" customHeight="1">
      <c r="A735" s="1">
        <v>718</v>
      </c>
      <c r="B735" s="1">
        <v>718</v>
      </c>
      <c r="C735" s="1">
        <v>718</v>
      </c>
      <c r="D735" s="4" t="s">
        <v>0</v>
      </c>
      <c r="E735" s="4" t="s">
        <v>1</v>
      </c>
      <c r="H735" s="4" t="s">
        <v>4</v>
      </c>
      <c r="J735" s="14">
        <v>32762</v>
      </c>
      <c r="K735" s="14"/>
      <c r="L735" s="14"/>
      <c r="M735" s="1">
        <v>4</v>
      </c>
      <c r="N735" s="1">
        <v>30</v>
      </c>
      <c r="O735" s="1">
        <v>18</v>
      </c>
      <c r="P735" s="1">
        <v>24</v>
      </c>
      <c r="Q735" s="1" t="s">
        <v>292</v>
      </c>
      <c r="R735" s="1">
        <v>1</v>
      </c>
      <c r="W735" s="1">
        <v>1</v>
      </c>
      <c r="X735" s="1" t="s">
        <v>126</v>
      </c>
      <c r="Z735" s="1" t="s">
        <v>74</v>
      </c>
      <c r="AB735" s="1" t="s">
        <v>85</v>
      </c>
      <c r="AD735" s="1">
        <v>5</v>
      </c>
      <c r="AE735" s="1" t="s">
        <v>3228</v>
      </c>
      <c r="AF735" s="1" t="s">
        <v>53</v>
      </c>
      <c r="AL735" s="1" t="s">
        <v>30</v>
      </c>
      <c r="AQ735" s="1" t="s">
        <v>54</v>
      </c>
      <c r="AT735" s="1">
        <v>10</v>
      </c>
      <c r="AU735" s="1">
        <v>6</v>
      </c>
      <c r="AW735" s="1">
        <v>72</v>
      </c>
      <c r="AX735" s="1" t="s">
        <v>3229</v>
      </c>
      <c r="AY735" s="1" t="s">
        <v>68</v>
      </c>
      <c r="BA735" s="1">
        <v>10</v>
      </c>
      <c r="BB735" s="1" t="s">
        <v>3230</v>
      </c>
      <c r="BC735" s="1" t="s">
        <v>3231</v>
      </c>
      <c r="BD735" s="1" t="s">
        <v>3232</v>
      </c>
      <c r="BE735" s="1">
        <v>1</v>
      </c>
    </row>
    <row r="736" spans="1:57" ht="23" customHeight="1">
      <c r="A736" s="1">
        <v>719</v>
      </c>
      <c r="B736" s="1">
        <v>719</v>
      </c>
      <c r="C736" s="1">
        <v>719</v>
      </c>
      <c r="D736" s="4" t="s">
        <v>0</v>
      </c>
      <c r="E736" s="4" t="s">
        <v>1</v>
      </c>
      <c r="J736" s="14">
        <v>30799</v>
      </c>
      <c r="K736" s="14"/>
      <c r="L736" s="14"/>
      <c r="M736" s="1">
        <v>6</v>
      </c>
      <c r="N736" s="1">
        <v>135</v>
      </c>
      <c r="O736" s="1">
        <v>7</v>
      </c>
      <c r="P736" s="1">
        <v>40</v>
      </c>
      <c r="Q736" s="1" t="s">
        <v>112</v>
      </c>
      <c r="R736" s="1">
        <v>1</v>
      </c>
      <c r="W736" s="1">
        <v>1</v>
      </c>
      <c r="X736" s="1" t="s">
        <v>49</v>
      </c>
      <c r="Z736" s="1" t="s">
        <v>102</v>
      </c>
      <c r="AB736" s="1" t="s">
        <v>261</v>
      </c>
      <c r="AD736" s="1">
        <v>5</v>
      </c>
      <c r="AE736" s="1" t="s">
        <v>3233</v>
      </c>
      <c r="AF736" s="1" t="s">
        <v>77</v>
      </c>
      <c r="AK736" s="1" t="s">
        <v>29</v>
      </c>
      <c r="AQ736" s="1" t="s">
        <v>66</v>
      </c>
      <c r="AS736" s="1">
        <v>4</v>
      </c>
      <c r="AU736" s="1">
        <v>5</v>
      </c>
      <c r="AW736" s="1">
        <v>25</v>
      </c>
      <c r="AX736" s="1" t="s">
        <v>3234</v>
      </c>
      <c r="AY736" s="1" t="s">
        <v>68</v>
      </c>
      <c r="BA736" s="1">
        <v>8</v>
      </c>
      <c r="BB736" s="1" t="s">
        <v>3235</v>
      </c>
      <c r="BE736" s="1">
        <v>0</v>
      </c>
    </row>
    <row r="737" spans="1:57" ht="23" customHeight="1">
      <c r="A737" s="1">
        <v>720</v>
      </c>
      <c r="B737" s="1">
        <v>720</v>
      </c>
      <c r="C737" s="1">
        <v>720</v>
      </c>
      <c r="D737" s="4" t="s">
        <v>0</v>
      </c>
      <c r="J737" s="14">
        <v>29746</v>
      </c>
      <c r="K737" s="14"/>
      <c r="L737" s="14"/>
      <c r="M737" s="1">
        <v>8</v>
      </c>
      <c r="N737" s="1">
        <v>0</v>
      </c>
      <c r="O737" s="1">
        <v>8</v>
      </c>
      <c r="P737" s="1">
        <v>15</v>
      </c>
      <c r="Q737" s="1" t="s">
        <v>47</v>
      </c>
      <c r="R737" s="1">
        <v>1</v>
      </c>
      <c r="W737" s="1">
        <v>0</v>
      </c>
      <c r="AF737" s="1" t="s">
        <v>53</v>
      </c>
      <c r="AL737" s="1" t="s">
        <v>30</v>
      </c>
      <c r="AQ737" s="1" t="s">
        <v>54</v>
      </c>
      <c r="AS737" s="1">
        <v>6</v>
      </c>
      <c r="AU737" s="1">
        <v>6</v>
      </c>
      <c r="AW737" s="1">
        <v>10</v>
      </c>
      <c r="AX737" s="1" t="s">
        <v>3236</v>
      </c>
      <c r="AZ737" s="1" t="s">
        <v>371</v>
      </c>
      <c r="BA737" s="1">
        <v>8</v>
      </c>
      <c r="BB737" s="1" t="s">
        <v>3237</v>
      </c>
      <c r="BC737" s="1" t="s">
        <v>3238</v>
      </c>
      <c r="BD737" s="1" t="s">
        <v>3239</v>
      </c>
      <c r="BE737" s="1">
        <v>1</v>
      </c>
    </row>
    <row r="738" spans="1:57" ht="23" customHeight="1">
      <c r="A738" s="1">
        <v>722</v>
      </c>
      <c r="B738" s="1">
        <v>722</v>
      </c>
      <c r="C738" s="1">
        <v>722</v>
      </c>
      <c r="D738" s="4" t="s">
        <v>0</v>
      </c>
      <c r="H738" s="4" t="s">
        <v>4</v>
      </c>
      <c r="J738" s="14">
        <v>32860</v>
      </c>
      <c r="K738" s="14"/>
      <c r="L738" s="14"/>
      <c r="M738" s="1">
        <v>8</v>
      </c>
      <c r="N738" s="1">
        <v>120</v>
      </c>
      <c r="O738" s="1">
        <v>8</v>
      </c>
      <c r="P738" s="1">
        <v>1</v>
      </c>
      <c r="Q738" s="1" t="s">
        <v>124</v>
      </c>
      <c r="R738" s="1">
        <v>0</v>
      </c>
      <c r="S738" s="1" t="s">
        <v>62</v>
      </c>
      <c r="U738" s="1" t="s">
        <v>3391</v>
      </c>
      <c r="W738" s="1">
        <v>0</v>
      </c>
      <c r="AF738" s="1" t="s">
        <v>53</v>
      </c>
      <c r="AH738" s="1" t="s">
        <v>26</v>
      </c>
      <c r="AQ738" s="1" t="s">
        <v>66</v>
      </c>
      <c r="AT738" s="1">
        <v>15</v>
      </c>
      <c r="AV738" s="1">
        <v>20</v>
      </c>
      <c r="AW738" s="1">
        <v>80</v>
      </c>
      <c r="AX738" s="1" t="s">
        <v>3246</v>
      </c>
      <c r="AY738" s="1" t="s">
        <v>58</v>
      </c>
      <c r="BA738" s="1">
        <v>7</v>
      </c>
      <c r="BB738" s="1" t="s">
        <v>3247</v>
      </c>
      <c r="BC738" s="1" t="s">
        <v>988</v>
      </c>
      <c r="BD738" s="1" t="s">
        <v>988</v>
      </c>
      <c r="BE738" s="1">
        <v>0</v>
      </c>
    </row>
    <row r="739" spans="1:57" ht="23" customHeight="1">
      <c r="A739" s="1">
        <v>723</v>
      </c>
      <c r="B739" s="1">
        <v>723</v>
      </c>
      <c r="C739" s="1">
        <v>723</v>
      </c>
      <c r="D739" s="4" t="s">
        <v>0</v>
      </c>
      <c r="H739" s="4" t="s">
        <v>4</v>
      </c>
      <c r="J739" s="14">
        <v>34227</v>
      </c>
      <c r="K739" s="14"/>
      <c r="L739" s="14"/>
      <c r="M739" s="1">
        <v>8</v>
      </c>
      <c r="N739" s="1">
        <v>40</v>
      </c>
      <c r="O739" s="1">
        <v>10</v>
      </c>
      <c r="P739" s="1">
        <v>6</v>
      </c>
      <c r="Q739" s="1" t="s">
        <v>71</v>
      </c>
      <c r="R739" s="1">
        <v>1</v>
      </c>
      <c r="W739" s="1">
        <v>1</v>
      </c>
      <c r="X739" s="1" t="s">
        <v>49</v>
      </c>
      <c r="Z739" s="1" t="s">
        <v>50</v>
      </c>
      <c r="AB739" s="1" t="s">
        <v>345</v>
      </c>
      <c r="AD739" s="1">
        <v>2</v>
      </c>
      <c r="AE739" s="1" t="s">
        <v>3248</v>
      </c>
      <c r="AF739" s="1" t="s">
        <v>53</v>
      </c>
      <c r="AK739" s="1" t="s">
        <v>29</v>
      </c>
      <c r="AQ739" s="1" t="s">
        <v>54</v>
      </c>
      <c r="AS739" s="1">
        <v>3</v>
      </c>
      <c r="AU739" s="1">
        <v>3</v>
      </c>
      <c r="AW739" s="1">
        <v>4</v>
      </c>
      <c r="AX739" s="1" t="s">
        <v>3249</v>
      </c>
      <c r="AY739" s="1" t="s">
        <v>68</v>
      </c>
      <c r="BA739" s="1">
        <v>10</v>
      </c>
      <c r="BB739" s="1" t="s">
        <v>3250</v>
      </c>
      <c r="BC739" s="1" t="s">
        <v>3251</v>
      </c>
      <c r="BE739" s="1">
        <v>1</v>
      </c>
    </row>
    <row r="740" spans="1:57" ht="23" customHeight="1">
      <c r="A740" s="1">
        <v>725</v>
      </c>
      <c r="B740" s="1">
        <v>725</v>
      </c>
      <c r="C740" s="1">
        <v>725</v>
      </c>
      <c r="D740" s="4" t="s">
        <v>0</v>
      </c>
      <c r="J740" s="14">
        <v>33191</v>
      </c>
      <c r="K740" s="14"/>
      <c r="L740" s="14"/>
      <c r="M740" s="1">
        <v>7</v>
      </c>
      <c r="N740" s="1">
        <v>70</v>
      </c>
      <c r="O740" s="1">
        <v>3</v>
      </c>
      <c r="P740" s="1">
        <v>5</v>
      </c>
      <c r="Q740" s="1" t="s">
        <v>95</v>
      </c>
      <c r="R740" s="1">
        <v>0</v>
      </c>
      <c r="S740" s="1" t="s">
        <v>91</v>
      </c>
      <c r="U740" s="1" t="s">
        <v>3390</v>
      </c>
      <c r="W740" s="1">
        <v>1</v>
      </c>
      <c r="X740" s="1" t="s">
        <v>508</v>
      </c>
      <c r="Z740" s="1" t="s">
        <v>102</v>
      </c>
      <c r="AB740" s="1" t="s">
        <v>51</v>
      </c>
      <c r="AD740" s="1">
        <v>2</v>
      </c>
      <c r="AE740" s="1" t="s">
        <v>1479</v>
      </c>
      <c r="AF740" s="1" t="s">
        <v>53</v>
      </c>
      <c r="AO740" s="1" t="s">
        <v>33</v>
      </c>
      <c r="AZ740" s="1" t="s">
        <v>1313</v>
      </c>
      <c r="BA740" s="1">
        <v>10</v>
      </c>
      <c r="BB740" s="1" t="s">
        <v>3257</v>
      </c>
      <c r="BC740" s="1" t="s">
        <v>3258</v>
      </c>
      <c r="BE740" s="1">
        <v>1</v>
      </c>
    </row>
    <row r="741" spans="1:57" ht="23" customHeight="1">
      <c r="A741" s="1">
        <v>726</v>
      </c>
      <c r="B741" s="1">
        <v>726</v>
      </c>
      <c r="C741" s="1">
        <v>726</v>
      </c>
      <c r="D741" s="4" t="s">
        <v>0</v>
      </c>
      <c r="E741" s="4" t="s">
        <v>1</v>
      </c>
      <c r="J741" s="14">
        <v>30188</v>
      </c>
      <c r="K741" s="14"/>
      <c r="L741" s="14"/>
      <c r="M741" s="1">
        <v>7</v>
      </c>
      <c r="N741" s="1">
        <v>30</v>
      </c>
      <c r="O741" s="1">
        <v>7</v>
      </c>
      <c r="P741" s="1">
        <v>1</v>
      </c>
      <c r="Q741" s="1" t="s">
        <v>82</v>
      </c>
      <c r="R741" s="1">
        <v>0</v>
      </c>
      <c r="S741" s="1" t="s">
        <v>62</v>
      </c>
      <c r="U741" s="1" t="s">
        <v>3390</v>
      </c>
      <c r="W741" s="1">
        <v>1</v>
      </c>
      <c r="X741" s="1" t="s">
        <v>63</v>
      </c>
      <c r="Z741" s="1" t="s">
        <v>74</v>
      </c>
      <c r="AB741" s="1" t="s">
        <v>51</v>
      </c>
      <c r="AD741" s="1">
        <v>7</v>
      </c>
      <c r="AE741" s="1" t="s">
        <v>3259</v>
      </c>
      <c r="AF741" s="1" t="s">
        <v>77</v>
      </c>
      <c r="AL741" s="1" t="s">
        <v>30</v>
      </c>
      <c r="AQ741" s="1" t="s">
        <v>54</v>
      </c>
      <c r="AS741" s="1">
        <v>4</v>
      </c>
      <c r="AU741" s="1">
        <v>2</v>
      </c>
      <c r="AW741" s="1">
        <v>2</v>
      </c>
      <c r="AX741" s="1" t="s">
        <v>3260</v>
      </c>
      <c r="AY741" s="1" t="s">
        <v>68</v>
      </c>
      <c r="BA741" s="1">
        <v>10</v>
      </c>
      <c r="BB741" s="1" t="s">
        <v>3261</v>
      </c>
      <c r="BC741" s="1" t="s">
        <v>3262</v>
      </c>
      <c r="BD741" s="1" t="s">
        <v>3263</v>
      </c>
      <c r="BE741" s="1">
        <v>1</v>
      </c>
    </row>
    <row r="742" spans="1:57" ht="23" customHeight="1">
      <c r="A742" s="1">
        <v>727</v>
      </c>
      <c r="B742" s="1">
        <v>727</v>
      </c>
      <c r="C742" s="1">
        <v>727</v>
      </c>
      <c r="H742" s="4" t="s">
        <v>4</v>
      </c>
      <c r="J742" s="14">
        <v>43069</v>
      </c>
      <c r="K742" s="14"/>
      <c r="L742" s="14"/>
      <c r="M742" s="1">
        <v>6</v>
      </c>
      <c r="N742" s="1">
        <v>30</v>
      </c>
      <c r="O742" s="1">
        <v>10</v>
      </c>
      <c r="P742" s="1">
        <v>6</v>
      </c>
      <c r="Q742" s="1" t="s">
        <v>124</v>
      </c>
      <c r="R742" s="1">
        <v>0</v>
      </c>
      <c r="S742" s="1" t="s">
        <v>91</v>
      </c>
      <c r="U742" s="1" t="s">
        <v>3391</v>
      </c>
      <c r="W742" s="1">
        <v>1</v>
      </c>
      <c r="X742" s="1" t="s">
        <v>202</v>
      </c>
      <c r="AA742" s="1" t="s">
        <v>280</v>
      </c>
      <c r="AB742" s="1" t="s">
        <v>85</v>
      </c>
      <c r="AD742" s="1">
        <v>3</v>
      </c>
      <c r="AE742" s="1" t="s">
        <v>3264</v>
      </c>
      <c r="AF742" s="1" t="s">
        <v>65</v>
      </c>
      <c r="AK742" s="1" t="s">
        <v>29</v>
      </c>
      <c r="AR742" s="1" t="s">
        <v>3265</v>
      </c>
      <c r="AS742" s="1">
        <v>3</v>
      </c>
      <c r="AU742" s="1">
        <v>4</v>
      </c>
      <c r="AW742" s="1">
        <v>6</v>
      </c>
      <c r="AX742" s="1" t="s">
        <v>3266</v>
      </c>
      <c r="AY742" s="1" t="s">
        <v>68</v>
      </c>
      <c r="BA742" s="1">
        <v>0</v>
      </c>
      <c r="BB742" s="1" t="s">
        <v>3267</v>
      </c>
      <c r="BC742" s="1" t="s">
        <v>757</v>
      </c>
      <c r="BD742" s="1" t="s">
        <v>3268</v>
      </c>
      <c r="BE742" s="1">
        <v>0</v>
      </c>
    </row>
    <row r="743" spans="1:57" ht="23" customHeight="1">
      <c r="A743" s="1">
        <v>728</v>
      </c>
      <c r="B743" s="1">
        <v>728</v>
      </c>
      <c r="C743" s="1">
        <v>728</v>
      </c>
      <c r="D743" s="4" t="s">
        <v>0</v>
      </c>
      <c r="E743" s="4" t="s">
        <v>1</v>
      </c>
      <c r="H743" s="4" t="s">
        <v>4</v>
      </c>
      <c r="J743" s="14">
        <v>30087</v>
      </c>
      <c r="K743" s="14"/>
      <c r="L743" s="14"/>
      <c r="M743" s="1">
        <v>8</v>
      </c>
      <c r="N743" s="1">
        <v>60</v>
      </c>
      <c r="O743" s="1">
        <v>6</v>
      </c>
      <c r="P743" s="1">
        <v>10</v>
      </c>
      <c r="Q743" s="1" t="s">
        <v>124</v>
      </c>
      <c r="R743" s="1">
        <v>1</v>
      </c>
      <c r="W743" s="1">
        <v>1</v>
      </c>
      <c r="X743" s="1" t="s">
        <v>202</v>
      </c>
      <c r="AA743" s="1" t="s">
        <v>280</v>
      </c>
      <c r="AC743" s="1" t="s">
        <v>886</v>
      </c>
      <c r="AD743" s="1">
        <v>10</v>
      </c>
      <c r="AE743" s="1" t="s">
        <v>3269</v>
      </c>
      <c r="AF743" s="1" t="s">
        <v>53</v>
      </c>
      <c r="AK743" s="1" t="s">
        <v>29</v>
      </c>
      <c r="AQ743" s="1" t="s">
        <v>54</v>
      </c>
      <c r="AS743" s="1">
        <v>6</v>
      </c>
      <c r="AU743" s="1">
        <v>6</v>
      </c>
      <c r="AW743" s="1">
        <v>10</v>
      </c>
      <c r="AX743" s="1" t="s">
        <v>684</v>
      </c>
      <c r="AY743" s="1" t="s">
        <v>68</v>
      </c>
      <c r="BA743" s="1">
        <v>8</v>
      </c>
      <c r="BB743" s="1" t="s">
        <v>3270</v>
      </c>
      <c r="BC743" s="1" t="s">
        <v>3271</v>
      </c>
      <c r="BE743" s="1">
        <v>0</v>
      </c>
    </row>
    <row r="744" spans="1:57" ht="23" customHeight="1">
      <c r="A744" s="1">
        <v>731</v>
      </c>
      <c r="B744" s="1">
        <v>731</v>
      </c>
      <c r="C744" s="1">
        <v>731</v>
      </c>
      <c r="I744" s="4" t="s">
        <v>3279</v>
      </c>
      <c r="J744" s="14">
        <v>29290</v>
      </c>
      <c r="K744" s="14"/>
      <c r="L744" s="14"/>
      <c r="M744" s="1">
        <v>7</v>
      </c>
      <c r="N744" s="1">
        <v>240</v>
      </c>
      <c r="O744" s="1">
        <v>12</v>
      </c>
      <c r="P744" s="1">
        <v>6</v>
      </c>
      <c r="Q744" s="1" t="s">
        <v>324</v>
      </c>
      <c r="R744" s="1">
        <v>0</v>
      </c>
      <c r="S744" s="1" t="s">
        <v>91</v>
      </c>
      <c r="V744" s="1" t="s">
        <v>3280</v>
      </c>
      <c r="W744" s="1">
        <v>1</v>
      </c>
      <c r="X744" s="1" t="s">
        <v>126</v>
      </c>
      <c r="Z744" s="1" t="s">
        <v>133</v>
      </c>
      <c r="AB744" s="1" t="s">
        <v>85</v>
      </c>
      <c r="AD744" s="1">
        <v>16</v>
      </c>
      <c r="AE744" s="1" t="s">
        <v>3281</v>
      </c>
      <c r="AF744" s="1" t="s">
        <v>53</v>
      </c>
      <c r="AL744" s="1" t="s">
        <v>30</v>
      </c>
      <c r="AQ744" s="1" t="s">
        <v>66</v>
      </c>
      <c r="AS744" s="1">
        <v>4</v>
      </c>
      <c r="AU744" s="1">
        <v>4</v>
      </c>
      <c r="AW744" s="1">
        <v>6</v>
      </c>
      <c r="AX744" s="1" t="s">
        <v>3282</v>
      </c>
      <c r="AY744" s="1" t="s">
        <v>58</v>
      </c>
      <c r="BA744" s="1">
        <v>9</v>
      </c>
      <c r="BB744" s="1" t="s">
        <v>3283</v>
      </c>
      <c r="BC744" s="1" t="s">
        <v>3284</v>
      </c>
      <c r="BD744" s="1" t="s">
        <v>3285</v>
      </c>
      <c r="BE744" s="1">
        <v>1</v>
      </c>
    </row>
    <row r="745" spans="1:57" ht="23" customHeight="1">
      <c r="A745" s="1">
        <v>732</v>
      </c>
      <c r="B745" s="1">
        <v>732</v>
      </c>
      <c r="C745" s="1">
        <v>732</v>
      </c>
      <c r="E745" s="4" t="s">
        <v>1</v>
      </c>
      <c r="H745" s="4" t="s">
        <v>4</v>
      </c>
      <c r="J745" s="14">
        <v>29645</v>
      </c>
      <c r="K745" s="14"/>
      <c r="L745" s="14"/>
      <c r="M745" s="1">
        <v>7</v>
      </c>
      <c r="N745" s="1">
        <v>60</v>
      </c>
      <c r="O745" s="1">
        <v>5</v>
      </c>
      <c r="P745" s="1">
        <v>9</v>
      </c>
      <c r="Q745" s="1" t="s">
        <v>178</v>
      </c>
      <c r="R745" s="1">
        <v>1</v>
      </c>
      <c r="W745" s="1">
        <v>1</v>
      </c>
      <c r="X745" s="1" t="s">
        <v>202</v>
      </c>
      <c r="Z745" s="1" t="s">
        <v>102</v>
      </c>
      <c r="AC745" s="1" t="s">
        <v>2220</v>
      </c>
      <c r="AD745" s="1">
        <v>10</v>
      </c>
      <c r="AE745" s="1" t="s">
        <v>3286</v>
      </c>
      <c r="AF745" s="1" t="s">
        <v>77</v>
      </c>
      <c r="AK745" s="1" t="s">
        <v>29</v>
      </c>
      <c r="AQ745" s="1" t="s">
        <v>151</v>
      </c>
      <c r="AT745" s="1">
        <v>15</v>
      </c>
      <c r="AV745" s="1">
        <v>10</v>
      </c>
      <c r="AW745" s="1">
        <v>20</v>
      </c>
      <c r="AX745" s="1" t="s">
        <v>3287</v>
      </c>
      <c r="AY745" s="1" t="s">
        <v>2468</v>
      </c>
      <c r="BA745" s="1">
        <v>10</v>
      </c>
      <c r="BB745" s="1" t="s">
        <v>3288</v>
      </c>
      <c r="BC745" s="2" t="s">
        <v>3289</v>
      </c>
      <c r="BD745" s="1" t="s">
        <v>3290</v>
      </c>
      <c r="BE745" s="1">
        <v>1</v>
      </c>
    </row>
    <row r="746" spans="1:57" ht="23" customHeight="1">
      <c r="A746" s="1">
        <v>735</v>
      </c>
      <c r="B746" s="1">
        <v>735</v>
      </c>
      <c r="C746" s="1">
        <v>735</v>
      </c>
      <c r="D746" s="4" t="s">
        <v>0</v>
      </c>
      <c r="J746" s="14">
        <v>28471</v>
      </c>
      <c r="K746" s="14"/>
      <c r="L746" s="14"/>
      <c r="M746" s="1">
        <v>4</v>
      </c>
      <c r="N746" s="1">
        <v>0</v>
      </c>
      <c r="O746" s="1">
        <v>12</v>
      </c>
      <c r="P746" s="1">
        <v>600</v>
      </c>
      <c r="Q746" s="1" t="s">
        <v>82</v>
      </c>
      <c r="R746" s="1">
        <v>1</v>
      </c>
      <c r="W746" s="1">
        <v>1</v>
      </c>
      <c r="Y746" s="1" t="s">
        <v>2623</v>
      </c>
      <c r="AA746" s="1" t="s">
        <v>3298</v>
      </c>
      <c r="AC746" s="1" t="s">
        <v>2623</v>
      </c>
      <c r="AD746" s="1">
        <v>27</v>
      </c>
      <c r="AE746" s="1" t="s">
        <v>2624</v>
      </c>
      <c r="AF746" s="1" t="s">
        <v>1102</v>
      </c>
      <c r="AK746" s="1" t="s">
        <v>29</v>
      </c>
      <c r="AL746" s="1" t="s">
        <v>30</v>
      </c>
      <c r="AR746" s="1" t="s">
        <v>168</v>
      </c>
      <c r="AS746" s="1">
        <v>4</v>
      </c>
      <c r="AU746" s="1">
        <v>6</v>
      </c>
      <c r="AW746" s="1">
        <v>12</v>
      </c>
      <c r="AX746" s="1" t="s">
        <v>3299</v>
      </c>
      <c r="AZ746" s="1" t="s">
        <v>3300</v>
      </c>
      <c r="BA746" s="1">
        <v>10</v>
      </c>
      <c r="BB746" s="2" t="s">
        <v>3301</v>
      </c>
      <c r="BC746" s="2" t="s">
        <v>3302</v>
      </c>
      <c r="BD746" s="2" t="s">
        <v>3303</v>
      </c>
      <c r="BE746" s="1">
        <v>1</v>
      </c>
    </row>
    <row r="747" spans="1:57" ht="23" customHeight="1">
      <c r="A747" s="1">
        <v>736</v>
      </c>
      <c r="B747" s="1">
        <v>736</v>
      </c>
      <c r="C747" s="1">
        <v>736</v>
      </c>
      <c r="D747" s="4" t="s">
        <v>0</v>
      </c>
      <c r="J747" s="14">
        <v>42959</v>
      </c>
      <c r="K747" s="14"/>
      <c r="L747" s="14"/>
      <c r="M747" s="1">
        <v>8</v>
      </c>
      <c r="N747" s="1">
        <v>30</v>
      </c>
      <c r="O747" s="1">
        <v>10</v>
      </c>
      <c r="P747" s="1">
        <v>2</v>
      </c>
      <c r="Q747" s="1" t="s">
        <v>178</v>
      </c>
      <c r="R747" s="1">
        <v>1</v>
      </c>
      <c r="W747" s="1">
        <v>1</v>
      </c>
      <c r="X747" s="1" t="s">
        <v>202</v>
      </c>
      <c r="Z747" s="1" t="s">
        <v>50</v>
      </c>
      <c r="AB747" s="1" t="s">
        <v>85</v>
      </c>
      <c r="AD747" s="1">
        <v>10</v>
      </c>
      <c r="AE747" s="1" t="s">
        <v>3304</v>
      </c>
      <c r="AF747" s="1" t="s">
        <v>53</v>
      </c>
      <c r="AL747" s="1" t="s">
        <v>30</v>
      </c>
      <c r="AQ747" s="1" t="s">
        <v>66</v>
      </c>
      <c r="AS747" s="1">
        <v>6</v>
      </c>
      <c r="AU747" s="1">
        <v>6</v>
      </c>
      <c r="AW747" s="1">
        <v>10</v>
      </c>
      <c r="AX747" s="1" t="s">
        <v>3305</v>
      </c>
      <c r="AY747" s="1" t="s">
        <v>68</v>
      </c>
      <c r="BA747" s="1">
        <v>10</v>
      </c>
      <c r="BB747" s="1" t="s">
        <v>3306</v>
      </c>
      <c r="BD747" s="1" t="s">
        <v>3307</v>
      </c>
      <c r="BE747" s="1">
        <v>1</v>
      </c>
    </row>
    <row r="748" spans="1:57" ht="23" customHeight="1">
      <c r="A748" s="1">
        <v>738</v>
      </c>
      <c r="B748" s="1">
        <v>738</v>
      </c>
      <c r="C748" s="1">
        <v>738</v>
      </c>
      <c r="D748" s="4" t="s">
        <v>0</v>
      </c>
      <c r="J748" s="14">
        <v>34298</v>
      </c>
      <c r="K748" s="14"/>
      <c r="L748" s="14"/>
      <c r="M748" s="1">
        <v>10</v>
      </c>
      <c r="N748" s="1">
        <v>300</v>
      </c>
      <c r="O748" s="1">
        <v>10</v>
      </c>
      <c r="P748" s="1">
        <v>10</v>
      </c>
      <c r="Q748" s="1" t="s">
        <v>292</v>
      </c>
      <c r="R748" s="1">
        <v>1</v>
      </c>
      <c r="W748" s="1">
        <v>1</v>
      </c>
      <c r="X748" s="1" t="s">
        <v>83</v>
      </c>
      <c r="Z748" s="1" t="s">
        <v>74</v>
      </c>
      <c r="AB748" s="1" t="s">
        <v>85</v>
      </c>
      <c r="AD748" s="1">
        <v>1</v>
      </c>
      <c r="AE748" s="1" t="s">
        <v>3312</v>
      </c>
      <c r="AF748" s="1" t="s">
        <v>53</v>
      </c>
      <c r="AL748" s="1" t="s">
        <v>30</v>
      </c>
      <c r="AQ748" s="1" t="s">
        <v>78</v>
      </c>
      <c r="AS748" s="1">
        <v>5</v>
      </c>
      <c r="AU748" s="1">
        <v>5</v>
      </c>
      <c r="AW748" s="1">
        <v>100</v>
      </c>
      <c r="AX748" s="1" t="s">
        <v>3313</v>
      </c>
      <c r="AY748" s="1" t="s">
        <v>58</v>
      </c>
      <c r="BA748" s="1">
        <v>10</v>
      </c>
      <c r="BB748" s="1" t="s">
        <v>3314</v>
      </c>
      <c r="BC748" s="1" t="s">
        <v>3315</v>
      </c>
      <c r="BD748" s="1" t="s">
        <v>33</v>
      </c>
      <c r="BE748" s="1">
        <v>1</v>
      </c>
    </row>
    <row r="749" spans="1:57" ht="23" customHeight="1">
      <c r="A749" s="1">
        <v>739</v>
      </c>
      <c r="B749" s="1">
        <v>739</v>
      </c>
      <c r="C749" s="1">
        <v>739</v>
      </c>
      <c r="E749" s="4" t="s">
        <v>1</v>
      </c>
      <c r="M749" s="1">
        <v>7</v>
      </c>
      <c r="N749" s="1">
        <v>15</v>
      </c>
      <c r="O749" s="1">
        <v>5</v>
      </c>
      <c r="P749" s="1">
        <v>5</v>
      </c>
      <c r="Q749" s="1" t="s">
        <v>124</v>
      </c>
      <c r="R749" s="1">
        <v>1</v>
      </c>
      <c r="W749" s="1">
        <v>1</v>
      </c>
      <c r="X749" s="1" t="s">
        <v>132</v>
      </c>
      <c r="Z749" s="1" t="s">
        <v>50</v>
      </c>
      <c r="AB749" s="1" t="s">
        <v>85</v>
      </c>
      <c r="AD749" s="1">
        <v>20</v>
      </c>
      <c r="AE749" s="1" t="s">
        <v>3316</v>
      </c>
      <c r="AF749" s="1" t="s">
        <v>65</v>
      </c>
      <c r="AK749" s="1" t="s">
        <v>29</v>
      </c>
      <c r="AL749" s="1" t="s">
        <v>30</v>
      </c>
      <c r="AQ749" s="1" t="s">
        <v>66</v>
      </c>
      <c r="AS749" s="1">
        <v>3</v>
      </c>
      <c r="AU749" s="1">
        <v>3</v>
      </c>
      <c r="AW749" s="1">
        <v>2</v>
      </c>
      <c r="AX749" s="1" t="s">
        <v>3317</v>
      </c>
      <c r="AY749" s="1" t="s">
        <v>68</v>
      </c>
      <c r="BA749" s="1">
        <v>8</v>
      </c>
      <c r="BB749" s="1" t="s">
        <v>3318</v>
      </c>
      <c r="BC749" s="1" t="s">
        <v>3319</v>
      </c>
      <c r="BD749" s="1" t="s">
        <v>3320</v>
      </c>
      <c r="BE749" s="1">
        <v>0</v>
      </c>
    </row>
    <row r="750" spans="1:57" ht="23" customHeight="1">
      <c r="A750" s="1">
        <v>740</v>
      </c>
      <c r="B750" s="1">
        <v>740</v>
      </c>
      <c r="C750" s="1">
        <v>740</v>
      </c>
      <c r="F750" s="4" t="s">
        <v>2</v>
      </c>
      <c r="H750" s="4" t="s">
        <v>4</v>
      </c>
      <c r="J750" s="14">
        <v>32907</v>
      </c>
      <c r="K750" s="14"/>
      <c r="L750" s="14"/>
      <c r="M750" s="1">
        <v>6</v>
      </c>
      <c r="N750" s="1">
        <v>220</v>
      </c>
      <c r="O750" s="1">
        <v>10</v>
      </c>
      <c r="P750" s="1">
        <v>10</v>
      </c>
      <c r="Q750" s="1" t="s">
        <v>47</v>
      </c>
      <c r="R750" s="1">
        <v>0</v>
      </c>
      <c r="S750" s="1" t="s">
        <v>48</v>
      </c>
      <c r="U750" s="1" t="s">
        <v>3388</v>
      </c>
      <c r="W750" s="1">
        <v>0</v>
      </c>
      <c r="AF750" s="1" t="s">
        <v>53</v>
      </c>
      <c r="AL750" s="1" t="s">
        <v>30</v>
      </c>
      <c r="AQ750" s="1" t="s">
        <v>54</v>
      </c>
      <c r="AS750" s="1">
        <v>4</v>
      </c>
      <c r="AU750" s="1">
        <v>3</v>
      </c>
      <c r="AW750" s="1">
        <v>12</v>
      </c>
      <c r="AX750" s="1" t="s">
        <v>3321</v>
      </c>
      <c r="AY750" s="1" t="s">
        <v>334</v>
      </c>
      <c r="BA750" s="1">
        <v>10</v>
      </c>
      <c r="BB750" s="1" t="s">
        <v>3322</v>
      </c>
      <c r="BC750" s="1" t="s">
        <v>3323</v>
      </c>
      <c r="BE750" s="1">
        <v>0</v>
      </c>
    </row>
    <row r="751" spans="1:57" ht="23" customHeight="1">
      <c r="A751" s="1">
        <v>741</v>
      </c>
      <c r="B751" s="1">
        <v>741</v>
      </c>
      <c r="C751" s="1">
        <v>741</v>
      </c>
      <c r="H751" s="4" t="s">
        <v>4</v>
      </c>
      <c r="J751" s="14">
        <v>30528</v>
      </c>
      <c r="K751" s="14"/>
      <c r="L751" s="14"/>
      <c r="M751" s="1">
        <v>6</v>
      </c>
      <c r="N751" s="1">
        <v>20</v>
      </c>
      <c r="O751" s="1">
        <v>9</v>
      </c>
      <c r="P751" s="1">
        <v>4</v>
      </c>
      <c r="Q751" s="1" t="s">
        <v>61</v>
      </c>
      <c r="R751" s="1">
        <v>1</v>
      </c>
      <c r="W751" s="1">
        <v>1</v>
      </c>
      <c r="X751" s="1" t="s">
        <v>49</v>
      </c>
      <c r="Z751" s="1" t="s">
        <v>50</v>
      </c>
      <c r="AB751" s="1" t="s">
        <v>261</v>
      </c>
      <c r="AD751" s="1">
        <v>10</v>
      </c>
      <c r="AE751" s="1" t="s">
        <v>3324</v>
      </c>
      <c r="AF751" s="1" t="s">
        <v>77</v>
      </c>
      <c r="AL751" s="1" t="s">
        <v>30</v>
      </c>
      <c r="AQ751" s="1" t="s">
        <v>54</v>
      </c>
      <c r="AS751" s="1">
        <v>4</v>
      </c>
      <c r="AU751" s="1">
        <v>2</v>
      </c>
      <c r="AW751" s="1">
        <v>20</v>
      </c>
      <c r="AX751" s="1" t="s">
        <v>3325</v>
      </c>
      <c r="AY751" s="1" t="s">
        <v>68</v>
      </c>
      <c r="BA751" s="1">
        <v>8</v>
      </c>
      <c r="BB751" s="1" t="s">
        <v>3326</v>
      </c>
      <c r="BC751" s="1" t="s">
        <v>2425</v>
      </c>
      <c r="BD751" s="1" t="s">
        <v>3327</v>
      </c>
      <c r="BE751" s="1">
        <v>1</v>
      </c>
    </row>
    <row r="752" spans="1:57" ht="23" customHeight="1">
      <c r="A752" s="1">
        <v>742</v>
      </c>
      <c r="B752" s="1">
        <v>742</v>
      </c>
      <c r="C752" s="1">
        <v>742</v>
      </c>
      <c r="H752" s="4" t="s">
        <v>4</v>
      </c>
      <c r="J752" s="14">
        <v>29686</v>
      </c>
      <c r="K752" s="14"/>
      <c r="L752" s="14"/>
      <c r="M752" s="1">
        <v>6</v>
      </c>
      <c r="N752" s="1">
        <v>80</v>
      </c>
      <c r="O752" s="1">
        <v>8</v>
      </c>
      <c r="P752" s="1">
        <v>10</v>
      </c>
      <c r="Q752" s="1" t="s">
        <v>112</v>
      </c>
      <c r="R752" s="1">
        <v>0</v>
      </c>
      <c r="S752" s="1" t="s">
        <v>48</v>
      </c>
      <c r="U752" s="1" t="s">
        <v>3390</v>
      </c>
      <c r="W752" s="1">
        <v>1</v>
      </c>
      <c r="X752" s="1" t="s">
        <v>202</v>
      </c>
      <c r="Z752" s="1" t="s">
        <v>74</v>
      </c>
      <c r="AB752" s="1" t="s">
        <v>220</v>
      </c>
      <c r="AD752" s="1">
        <v>5</v>
      </c>
      <c r="AE752" s="1" t="s">
        <v>3328</v>
      </c>
      <c r="AF752" s="1" t="s">
        <v>77</v>
      </c>
      <c r="AL752" s="1" t="s">
        <v>30</v>
      </c>
      <c r="AQ752" s="1" t="s">
        <v>54</v>
      </c>
      <c r="AS752" s="1">
        <v>6</v>
      </c>
      <c r="AU752" s="1">
        <v>1</v>
      </c>
      <c r="AW752" s="1">
        <v>8</v>
      </c>
      <c r="AX752" s="1" t="s">
        <v>3329</v>
      </c>
      <c r="AZ752" s="1" t="s">
        <v>3330</v>
      </c>
      <c r="BA752" s="1">
        <v>8</v>
      </c>
      <c r="BB752" s="1" t="s">
        <v>3331</v>
      </c>
      <c r="BC752" s="1" t="s">
        <v>3332</v>
      </c>
      <c r="BD752" s="1" t="s">
        <v>3333</v>
      </c>
      <c r="BE752" s="1">
        <v>1</v>
      </c>
    </row>
    <row r="753" spans="1:57" ht="23" customHeight="1">
      <c r="A753" s="1">
        <v>749</v>
      </c>
      <c r="B753" s="1">
        <v>749</v>
      </c>
      <c r="C753" s="1">
        <v>749</v>
      </c>
      <c r="H753" s="4" t="s">
        <v>4</v>
      </c>
      <c r="J753" s="14">
        <v>26782</v>
      </c>
      <c r="K753" s="14"/>
      <c r="L753" s="14"/>
      <c r="M753" s="1">
        <v>7</v>
      </c>
      <c r="N753" s="1">
        <v>60</v>
      </c>
      <c r="O753" s="1">
        <v>8</v>
      </c>
      <c r="P753" s="1">
        <v>35</v>
      </c>
      <c r="Q753" s="1" t="s">
        <v>90</v>
      </c>
      <c r="R753" s="1">
        <v>0</v>
      </c>
      <c r="S753" s="1" t="s">
        <v>125</v>
      </c>
      <c r="U753" s="1" t="s">
        <v>3390</v>
      </c>
      <c r="W753" s="1">
        <v>1</v>
      </c>
      <c r="X753" s="1" t="s">
        <v>202</v>
      </c>
      <c r="Z753" s="1" t="s">
        <v>74</v>
      </c>
      <c r="AB753" s="1" t="s">
        <v>145</v>
      </c>
      <c r="AD753" s="1">
        <v>20</v>
      </c>
      <c r="AE753" s="1" t="s">
        <v>3358</v>
      </c>
      <c r="AF753" s="1" t="s">
        <v>53</v>
      </c>
      <c r="AL753" s="1" t="s">
        <v>30</v>
      </c>
      <c r="AQ753" s="1" t="s">
        <v>54</v>
      </c>
      <c r="AS753" s="1">
        <v>3</v>
      </c>
      <c r="AU753" s="1">
        <v>1</v>
      </c>
      <c r="AW753" s="1">
        <v>100</v>
      </c>
      <c r="AX753" s="1" t="s">
        <v>3359</v>
      </c>
      <c r="AY753" s="1" t="s">
        <v>68</v>
      </c>
      <c r="BA753" s="1">
        <v>10</v>
      </c>
      <c r="BB753" s="1" t="s">
        <v>3360</v>
      </c>
      <c r="BC753" s="1" t="s">
        <v>3361</v>
      </c>
      <c r="BE753" s="1">
        <v>0</v>
      </c>
    </row>
    <row r="754" spans="1:57" ht="23" customHeight="1">
      <c r="A754" s="1">
        <v>750</v>
      </c>
      <c r="B754" s="1">
        <v>750</v>
      </c>
      <c r="C754" s="1">
        <v>750</v>
      </c>
      <c r="H754" s="4" t="s">
        <v>4</v>
      </c>
      <c r="J754" s="14">
        <v>31994</v>
      </c>
      <c r="K754" s="14"/>
      <c r="L754" s="14"/>
      <c r="M754" s="1">
        <v>8</v>
      </c>
      <c r="N754" s="1">
        <v>45</v>
      </c>
      <c r="O754" s="1">
        <v>12</v>
      </c>
      <c r="P754" s="1">
        <v>12</v>
      </c>
      <c r="Q754" s="1" t="s">
        <v>178</v>
      </c>
      <c r="R754" s="1">
        <v>0</v>
      </c>
      <c r="S754" s="1" t="s">
        <v>48</v>
      </c>
      <c r="U754" s="1" t="s">
        <v>3391</v>
      </c>
      <c r="W754" s="1">
        <v>1</v>
      </c>
      <c r="X754" s="1" t="s">
        <v>679</v>
      </c>
      <c r="Z754" s="1" t="s">
        <v>74</v>
      </c>
      <c r="AB754" s="1" t="s">
        <v>97</v>
      </c>
      <c r="AD754" s="1">
        <v>5</v>
      </c>
      <c r="AE754" s="1" t="s">
        <v>3362</v>
      </c>
      <c r="AF754" s="1" t="s">
        <v>53</v>
      </c>
      <c r="AL754" s="1" t="s">
        <v>30</v>
      </c>
      <c r="AQ754" s="1" t="s">
        <v>66</v>
      </c>
      <c r="AS754" s="1">
        <v>2</v>
      </c>
      <c r="AU754" s="1">
        <v>4</v>
      </c>
      <c r="AW754" s="1">
        <v>6</v>
      </c>
      <c r="AX754" s="2" t="s">
        <v>3363</v>
      </c>
      <c r="AY754" s="1" t="s">
        <v>181</v>
      </c>
      <c r="BA754" s="1">
        <v>8</v>
      </c>
      <c r="BB754" s="2" t="s">
        <v>3364</v>
      </c>
      <c r="BC754" s="1" t="s">
        <v>3365</v>
      </c>
      <c r="BD754" s="2" t="s">
        <v>3366</v>
      </c>
      <c r="BE754" s="1">
        <v>1</v>
      </c>
    </row>
    <row r="755" spans="1:57" ht="23" customHeight="1"/>
    <row r="756" spans="1:57" ht="23" customHeight="1"/>
    <row r="757" spans="1:57" ht="23" customHeight="1"/>
    <row r="758" spans="1:57" ht="23" customHeight="1"/>
    <row r="759" spans="1:57" ht="23" customHeight="1"/>
    <row r="760" spans="1:57" ht="23" customHeight="1"/>
    <row r="761" spans="1:57" ht="23" customHeight="1"/>
    <row r="762" spans="1:57" ht="23" customHeight="1"/>
  </sheetData>
  <autoFilter ref="A1:BE1" xr:uid="{9C1C7CF0-B000-DA44-9AC2-128C156F5A7B}">
    <sortState xmlns:xlrd2="http://schemas.microsoft.com/office/spreadsheetml/2017/richdata2" ref="A2:BE754">
      <sortCondition ref="AI1:AI754"/>
    </sortState>
  </autoFilter>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9B1B-68B9-6E43-808C-47A3DCC04653}">
  <sheetPr>
    <tabColor rgb="FF5AD6D5"/>
  </sheetPr>
  <dimension ref="A1:B31"/>
  <sheetViews>
    <sheetView workbookViewId="0">
      <selection activeCell="G26" sqref="G26"/>
    </sheetView>
  </sheetViews>
  <sheetFormatPr baseColWidth="10" defaultRowHeight="16"/>
  <cols>
    <col min="1" max="1" width="41.5" bestFit="1" customWidth="1"/>
    <col min="2" max="2" width="21.33203125" customWidth="1"/>
  </cols>
  <sheetData>
    <row r="1" spans="1:2">
      <c r="A1" s="21" t="s">
        <v>11</v>
      </c>
      <c r="B1" s="22" t="s">
        <v>3785</v>
      </c>
    </row>
    <row r="2" spans="1:2">
      <c r="A2" s="23" t="s">
        <v>3418</v>
      </c>
      <c r="B2" s="23">
        <v>519</v>
      </c>
    </row>
    <row r="3" spans="1:2">
      <c r="A3" s="20" t="s">
        <v>62</v>
      </c>
      <c r="B3" s="20">
        <v>162</v>
      </c>
    </row>
    <row r="4" spans="1:2">
      <c r="A4" s="19" t="s">
        <v>48</v>
      </c>
      <c r="B4" s="20">
        <v>122</v>
      </c>
    </row>
    <row r="5" spans="1:2">
      <c r="A5" s="20" t="s">
        <v>91</v>
      </c>
      <c r="B5" s="20">
        <v>92</v>
      </c>
    </row>
    <row r="6" spans="1:2">
      <c r="A6" s="20" t="s">
        <v>3779</v>
      </c>
      <c r="B6" s="20">
        <v>60</v>
      </c>
    </row>
    <row r="7" spans="1:2">
      <c r="A7" s="20" t="s">
        <v>3780</v>
      </c>
      <c r="B7" s="20">
        <v>25</v>
      </c>
    </row>
    <row r="8" spans="1:2">
      <c r="A8" s="20" t="s">
        <v>113</v>
      </c>
      <c r="B8" s="20">
        <v>20</v>
      </c>
    </row>
    <row r="9" spans="1:2">
      <c r="A9" s="20" t="s">
        <v>378</v>
      </c>
      <c r="B9" s="20">
        <v>19</v>
      </c>
    </row>
    <row r="10" spans="1:2">
      <c r="A10" s="20" t="s">
        <v>131</v>
      </c>
      <c r="B10" s="20">
        <v>9</v>
      </c>
    </row>
    <row r="21" spans="1:2">
      <c r="A21" s="25" t="s">
        <v>3786</v>
      </c>
    </row>
    <row r="22" spans="1:2">
      <c r="A22" s="20" t="s">
        <v>3783</v>
      </c>
      <c r="B22" s="20">
        <v>2</v>
      </c>
    </row>
    <row r="23" spans="1:2">
      <c r="A23" s="20" t="s">
        <v>3782</v>
      </c>
      <c r="B23" s="20">
        <v>1</v>
      </c>
    </row>
    <row r="24" spans="1:2">
      <c r="A24" s="20" t="s">
        <v>453</v>
      </c>
      <c r="B24" s="20">
        <v>1</v>
      </c>
    </row>
    <row r="25" spans="1:2">
      <c r="A25" s="20" t="s">
        <v>1684</v>
      </c>
      <c r="B25" s="20">
        <v>1</v>
      </c>
    </row>
    <row r="26" spans="1:2">
      <c r="A26" s="20" t="s">
        <v>2248</v>
      </c>
      <c r="B26" s="20">
        <v>1</v>
      </c>
    </row>
    <row r="27" spans="1:2">
      <c r="A27" s="20" t="s">
        <v>1672</v>
      </c>
      <c r="B27" s="20">
        <v>1</v>
      </c>
    </row>
    <row r="28" spans="1:2">
      <c r="A28" s="20" t="s">
        <v>3784</v>
      </c>
      <c r="B28" s="20">
        <v>1</v>
      </c>
    </row>
    <row r="29" spans="1:2">
      <c r="A29" s="20" t="s">
        <v>1236</v>
      </c>
      <c r="B29" s="20">
        <v>1</v>
      </c>
    </row>
    <row r="30" spans="1:2">
      <c r="A30" s="20" t="s">
        <v>501</v>
      </c>
      <c r="B30" s="20">
        <v>1</v>
      </c>
    </row>
    <row r="31" spans="1:2">
      <c r="A31" s="20" t="s">
        <v>861</v>
      </c>
      <c r="B31" s="20">
        <v>1</v>
      </c>
    </row>
  </sheetData>
  <sortState xmlns:xlrd2="http://schemas.microsoft.com/office/spreadsheetml/2017/richdata2" ref="A2:B20">
    <sortCondition descending="1" ref="B1"/>
  </sortState>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99A9A-EF39-6942-90AC-BC1F029645E9}">
  <sheetPr>
    <tabColor rgb="FFFF9300"/>
  </sheetPr>
  <dimension ref="A1:H1137"/>
  <sheetViews>
    <sheetView topLeftCell="B1" workbookViewId="0">
      <pane ySplit="1" topLeftCell="A2" activePane="bottomLeft" state="frozen"/>
      <selection pane="bottomLeft" activeCell="D24" sqref="D24"/>
    </sheetView>
  </sheetViews>
  <sheetFormatPr baseColWidth="10" defaultRowHeight="19"/>
  <cols>
    <col min="1" max="1" width="36.6640625" style="1" customWidth="1"/>
    <col min="2" max="2" width="57.6640625" style="1" customWidth="1"/>
    <col min="3" max="3" width="33.5" customWidth="1"/>
    <col min="4" max="4" width="18" customWidth="1"/>
  </cols>
  <sheetData>
    <row r="1" spans="1:8" ht="22">
      <c r="A1" s="7" t="s">
        <v>3668</v>
      </c>
      <c r="B1" s="7" t="s">
        <v>3669</v>
      </c>
    </row>
    <row r="2" spans="1:8">
      <c r="A2" s="1" t="s">
        <v>53</v>
      </c>
      <c r="B2" s="1" t="s">
        <v>1063</v>
      </c>
      <c r="C2" s="27" t="s">
        <v>3803</v>
      </c>
    </row>
    <row r="3" spans="1:8">
      <c r="A3" s="1" t="s">
        <v>77</v>
      </c>
      <c r="B3" s="1" t="s">
        <v>1063</v>
      </c>
      <c r="C3" s="27" t="s">
        <v>3804</v>
      </c>
    </row>
    <row r="4" spans="1:8">
      <c r="A4" s="1" t="s">
        <v>77</v>
      </c>
      <c r="B4" s="1" t="s">
        <v>1063</v>
      </c>
      <c r="C4" s="27" t="s">
        <v>3805</v>
      </c>
    </row>
    <row r="5" spans="1:8">
      <c r="A5" s="1" t="s">
        <v>352</v>
      </c>
      <c r="B5" s="1" t="s">
        <v>1063</v>
      </c>
    </row>
    <row r="6" spans="1:8">
      <c r="A6" s="1" t="s">
        <v>1102</v>
      </c>
      <c r="B6" s="1" t="s">
        <v>66</v>
      </c>
    </row>
    <row r="7" spans="1:8">
      <c r="A7" s="1" t="s">
        <v>1102</v>
      </c>
      <c r="B7" s="1" t="s">
        <v>66</v>
      </c>
    </row>
    <row r="8" spans="1:8">
      <c r="A8" s="1" t="s">
        <v>1102</v>
      </c>
      <c r="B8" s="1" t="s">
        <v>66</v>
      </c>
    </row>
    <row r="9" spans="1:8" ht="19" customHeight="1">
      <c r="A9" s="1" t="s">
        <v>1102</v>
      </c>
      <c r="B9" s="1" t="s">
        <v>66</v>
      </c>
      <c r="C9" s="39" t="s">
        <v>3807</v>
      </c>
      <c r="D9" s="40" t="s">
        <v>150</v>
      </c>
      <c r="E9" s="41" t="s">
        <v>65</v>
      </c>
      <c r="F9" s="39" t="s">
        <v>3418</v>
      </c>
      <c r="H9" t="s">
        <v>3810</v>
      </c>
    </row>
    <row r="10" spans="1:8">
      <c r="A10" s="1" t="s">
        <v>53</v>
      </c>
      <c r="B10" s="1" t="s">
        <v>66</v>
      </c>
      <c r="C10" s="32" t="s">
        <v>1063</v>
      </c>
      <c r="D10" s="34"/>
      <c r="E10" s="34"/>
      <c r="F10" s="29">
        <v>4</v>
      </c>
      <c r="H10" t="s">
        <v>3809</v>
      </c>
    </row>
    <row r="11" spans="1:8">
      <c r="A11" s="1" t="s">
        <v>53</v>
      </c>
      <c r="B11" s="1" t="s">
        <v>66</v>
      </c>
      <c r="C11" s="32" t="s">
        <v>66</v>
      </c>
      <c r="D11" s="34">
        <v>6</v>
      </c>
      <c r="E11" s="35">
        <v>32</v>
      </c>
      <c r="F11" s="29">
        <v>323</v>
      </c>
    </row>
    <row r="12" spans="1:8">
      <c r="A12" s="1" t="s">
        <v>53</v>
      </c>
      <c r="B12" s="1" t="s">
        <v>66</v>
      </c>
      <c r="C12" s="32" t="s">
        <v>168</v>
      </c>
      <c r="D12" s="34">
        <v>1</v>
      </c>
      <c r="E12" s="34"/>
      <c r="F12" s="29">
        <v>5</v>
      </c>
      <c r="H12" t="s">
        <v>3811</v>
      </c>
    </row>
    <row r="13" spans="1:8">
      <c r="A13" s="1" t="s">
        <v>53</v>
      </c>
      <c r="B13" s="1" t="s">
        <v>66</v>
      </c>
      <c r="C13" s="32" t="s">
        <v>542</v>
      </c>
      <c r="D13" s="34"/>
      <c r="E13" s="34">
        <v>1</v>
      </c>
      <c r="F13" s="29">
        <v>9</v>
      </c>
      <c r="H13" t="s">
        <v>3812</v>
      </c>
    </row>
    <row r="14" spans="1:8">
      <c r="A14" s="1" t="s">
        <v>53</v>
      </c>
      <c r="B14" s="1" t="s">
        <v>66</v>
      </c>
      <c r="C14" s="32" t="s">
        <v>151</v>
      </c>
      <c r="D14" s="34">
        <v>1</v>
      </c>
      <c r="E14" s="34">
        <v>5</v>
      </c>
      <c r="F14" s="29">
        <v>40</v>
      </c>
    </row>
    <row r="15" spans="1:8">
      <c r="A15" s="1" t="s">
        <v>53</v>
      </c>
      <c r="B15" s="1" t="s">
        <v>66</v>
      </c>
      <c r="C15" s="32" t="s">
        <v>54</v>
      </c>
      <c r="D15" s="34">
        <v>3</v>
      </c>
      <c r="E15" s="34">
        <v>21</v>
      </c>
      <c r="F15" s="29">
        <v>173</v>
      </c>
    </row>
    <row r="16" spans="1:8">
      <c r="A16" s="1" t="s">
        <v>53</v>
      </c>
      <c r="B16" s="1" t="s">
        <v>66</v>
      </c>
      <c r="C16" s="32" t="s">
        <v>78</v>
      </c>
      <c r="D16" s="35">
        <v>7</v>
      </c>
      <c r="E16" s="34">
        <v>10</v>
      </c>
      <c r="F16" s="29">
        <v>144</v>
      </c>
    </row>
    <row r="17" spans="1:6">
      <c r="A17" s="1" t="s">
        <v>53</v>
      </c>
      <c r="B17" s="1" t="s">
        <v>66</v>
      </c>
      <c r="C17" s="32"/>
      <c r="D17" s="34"/>
      <c r="E17" s="34"/>
      <c r="F17" s="29"/>
    </row>
    <row r="18" spans="1:6">
      <c r="A18" s="1" t="s">
        <v>53</v>
      </c>
      <c r="B18" s="1" t="s">
        <v>66</v>
      </c>
      <c r="C18" s="36" t="s">
        <v>3418</v>
      </c>
      <c r="D18" s="38">
        <v>18</v>
      </c>
      <c r="E18" s="38">
        <v>69</v>
      </c>
      <c r="F18" s="37">
        <v>699</v>
      </c>
    </row>
    <row r="19" spans="1:6">
      <c r="A19" s="1" t="s">
        <v>53</v>
      </c>
      <c r="B19" s="1" t="s">
        <v>66</v>
      </c>
      <c r="C19" s="26" t="s">
        <v>3794</v>
      </c>
      <c r="D19">
        <f>MEDIAN(D11:D16)</f>
        <v>3</v>
      </c>
      <c r="E19">
        <f>MEDIAN(E11:E16)</f>
        <v>10</v>
      </c>
    </row>
    <row r="20" spans="1:6">
      <c r="A20" s="1" t="s">
        <v>53</v>
      </c>
      <c r="B20" s="1" t="s">
        <v>66</v>
      </c>
    </row>
    <row r="21" spans="1:6">
      <c r="A21" s="1" t="s">
        <v>53</v>
      </c>
      <c r="B21" s="1" t="s">
        <v>66</v>
      </c>
    </row>
    <row r="22" spans="1:6">
      <c r="A22" s="1" t="s">
        <v>53</v>
      </c>
      <c r="B22" s="1" t="s">
        <v>66</v>
      </c>
    </row>
    <row r="23" spans="1:6">
      <c r="A23" s="1" t="s">
        <v>53</v>
      </c>
      <c r="B23" s="1" t="s">
        <v>66</v>
      </c>
    </row>
    <row r="24" spans="1:6">
      <c r="A24" s="1" t="s">
        <v>53</v>
      </c>
      <c r="B24" s="1" t="s">
        <v>66</v>
      </c>
      <c r="C24" t="s">
        <v>3808</v>
      </c>
      <c r="D24" s="17">
        <f>32/69</f>
        <v>0.46376811594202899</v>
      </c>
    </row>
    <row r="25" spans="1:6">
      <c r="A25" s="1" t="s">
        <v>53</v>
      </c>
      <c r="B25" s="1" t="s">
        <v>66</v>
      </c>
    </row>
    <row r="26" spans="1:6">
      <c r="A26" s="1" t="s">
        <v>53</v>
      </c>
      <c r="B26" s="1" t="s">
        <v>66</v>
      </c>
    </row>
    <row r="27" spans="1:6">
      <c r="A27" s="1" t="s">
        <v>53</v>
      </c>
      <c r="B27" s="1" t="s">
        <v>66</v>
      </c>
    </row>
    <row r="28" spans="1:6">
      <c r="A28" s="1" t="s">
        <v>53</v>
      </c>
      <c r="B28" s="1" t="s">
        <v>66</v>
      </c>
    </row>
    <row r="29" spans="1:6">
      <c r="A29" s="1" t="s">
        <v>53</v>
      </c>
      <c r="B29" s="1" t="s">
        <v>66</v>
      </c>
    </row>
    <row r="30" spans="1:6">
      <c r="A30" s="1" t="s">
        <v>53</v>
      </c>
      <c r="B30" s="1" t="s">
        <v>66</v>
      </c>
    </row>
    <row r="31" spans="1:6">
      <c r="A31" s="1" t="s">
        <v>53</v>
      </c>
      <c r="B31" s="1" t="s">
        <v>66</v>
      </c>
    </row>
    <row r="32" spans="1:6">
      <c r="A32" s="1" t="s">
        <v>53</v>
      </c>
      <c r="B32" s="1" t="s">
        <v>66</v>
      </c>
    </row>
    <row r="33" spans="1:2">
      <c r="A33" s="1" t="s">
        <v>53</v>
      </c>
      <c r="B33" s="1" t="s">
        <v>66</v>
      </c>
    </row>
    <row r="34" spans="1:2">
      <c r="A34" s="1" t="s">
        <v>53</v>
      </c>
      <c r="B34" s="1" t="s">
        <v>66</v>
      </c>
    </row>
    <row r="35" spans="1:2">
      <c r="A35" s="1" t="s">
        <v>53</v>
      </c>
      <c r="B35" s="1" t="s">
        <v>66</v>
      </c>
    </row>
    <row r="36" spans="1:2">
      <c r="A36" s="1" t="s">
        <v>53</v>
      </c>
      <c r="B36" s="1" t="s">
        <v>66</v>
      </c>
    </row>
    <row r="37" spans="1:2">
      <c r="A37" s="1" t="s">
        <v>53</v>
      </c>
      <c r="B37" s="1" t="s">
        <v>66</v>
      </c>
    </row>
    <row r="38" spans="1:2">
      <c r="A38" s="1" t="s">
        <v>53</v>
      </c>
      <c r="B38" s="1" t="s">
        <v>66</v>
      </c>
    </row>
    <row r="39" spans="1:2">
      <c r="A39" s="1" t="s">
        <v>53</v>
      </c>
      <c r="B39" s="1" t="s">
        <v>66</v>
      </c>
    </row>
    <row r="40" spans="1:2">
      <c r="A40" s="1" t="s">
        <v>53</v>
      </c>
      <c r="B40" s="1" t="s">
        <v>66</v>
      </c>
    </row>
    <row r="41" spans="1:2">
      <c r="A41" s="1" t="s">
        <v>53</v>
      </c>
      <c r="B41" s="1" t="s">
        <v>66</v>
      </c>
    </row>
    <row r="42" spans="1:2">
      <c r="A42" s="1" t="s">
        <v>53</v>
      </c>
      <c r="B42" s="1" t="s">
        <v>66</v>
      </c>
    </row>
    <row r="43" spans="1:2">
      <c r="A43" s="1" t="s">
        <v>53</v>
      </c>
      <c r="B43" s="1" t="s">
        <v>66</v>
      </c>
    </row>
    <row r="44" spans="1:2">
      <c r="A44" s="1" t="s">
        <v>53</v>
      </c>
      <c r="B44" s="1" t="s">
        <v>66</v>
      </c>
    </row>
    <row r="45" spans="1:2">
      <c r="A45" s="1" t="s">
        <v>53</v>
      </c>
      <c r="B45" s="1" t="s">
        <v>66</v>
      </c>
    </row>
    <row r="46" spans="1:2">
      <c r="A46" s="1" t="s">
        <v>53</v>
      </c>
      <c r="B46" s="1" t="s">
        <v>66</v>
      </c>
    </row>
    <row r="47" spans="1:2">
      <c r="A47" s="1" t="s">
        <v>53</v>
      </c>
      <c r="B47" s="1" t="s">
        <v>66</v>
      </c>
    </row>
    <row r="48" spans="1:2">
      <c r="A48" s="1" t="s">
        <v>53</v>
      </c>
      <c r="B48" s="1" t="s">
        <v>66</v>
      </c>
    </row>
    <row r="49" spans="1:2">
      <c r="A49" s="1" t="s">
        <v>53</v>
      </c>
      <c r="B49" s="1" t="s">
        <v>66</v>
      </c>
    </row>
    <row r="50" spans="1:2">
      <c r="A50" s="1" t="s">
        <v>53</v>
      </c>
      <c r="B50" s="1" t="s">
        <v>66</v>
      </c>
    </row>
    <row r="51" spans="1:2">
      <c r="A51" s="1" t="s">
        <v>53</v>
      </c>
      <c r="B51" s="1" t="s">
        <v>66</v>
      </c>
    </row>
    <row r="52" spans="1:2">
      <c r="A52" s="1" t="s">
        <v>53</v>
      </c>
      <c r="B52" s="1" t="s">
        <v>66</v>
      </c>
    </row>
    <row r="53" spans="1:2">
      <c r="A53" s="1" t="s">
        <v>53</v>
      </c>
      <c r="B53" s="1" t="s">
        <v>66</v>
      </c>
    </row>
    <row r="54" spans="1:2">
      <c r="A54" s="1" t="s">
        <v>53</v>
      </c>
      <c r="B54" s="1" t="s">
        <v>66</v>
      </c>
    </row>
    <row r="55" spans="1:2">
      <c r="A55" s="1" t="s">
        <v>53</v>
      </c>
      <c r="B55" s="1" t="s">
        <v>66</v>
      </c>
    </row>
    <row r="56" spans="1:2">
      <c r="A56" s="1" t="s">
        <v>53</v>
      </c>
      <c r="B56" s="1" t="s">
        <v>66</v>
      </c>
    </row>
    <row r="57" spans="1:2">
      <c r="A57" s="1" t="s">
        <v>53</v>
      </c>
      <c r="B57" s="1" t="s">
        <v>66</v>
      </c>
    </row>
    <row r="58" spans="1:2">
      <c r="A58" s="1" t="s">
        <v>53</v>
      </c>
      <c r="B58" s="1" t="s">
        <v>66</v>
      </c>
    </row>
    <row r="59" spans="1:2">
      <c r="A59" s="1" t="s">
        <v>53</v>
      </c>
      <c r="B59" s="1" t="s">
        <v>66</v>
      </c>
    </row>
    <row r="60" spans="1:2">
      <c r="A60" s="1" t="s">
        <v>53</v>
      </c>
      <c r="B60" s="1" t="s">
        <v>66</v>
      </c>
    </row>
    <row r="61" spans="1:2">
      <c r="A61" s="1" t="s">
        <v>53</v>
      </c>
      <c r="B61" s="1" t="s">
        <v>66</v>
      </c>
    </row>
    <row r="62" spans="1:2">
      <c r="A62" s="1" t="s">
        <v>53</v>
      </c>
      <c r="B62" s="1" t="s">
        <v>66</v>
      </c>
    </row>
    <row r="63" spans="1:2">
      <c r="A63" s="1" t="s">
        <v>53</v>
      </c>
      <c r="B63" s="1" t="s">
        <v>66</v>
      </c>
    </row>
    <row r="64" spans="1:2">
      <c r="A64" s="1" t="s">
        <v>53</v>
      </c>
      <c r="B64" s="1" t="s">
        <v>66</v>
      </c>
    </row>
    <row r="65" spans="1:2">
      <c r="A65" s="1" t="s">
        <v>53</v>
      </c>
      <c r="B65" s="1" t="s">
        <v>66</v>
      </c>
    </row>
    <row r="66" spans="1:2">
      <c r="A66" s="1" t="s">
        <v>53</v>
      </c>
      <c r="B66" s="1" t="s">
        <v>66</v>
      </c>
    </row>
    <row r="67" spans="1:2">
      <c r="A67" s="1" t="s">
        <v>53</v>
      </c>
      <c r="B67" s="1" t="s">
        <v>66</v>
      </c>
    </row>
    <row r="68" spans="1:2">
      <c r="A68" s="1" t="s">
        <v>53</v>
      </c>
      <c r="B68" s="1" t="s">
        <v>66</v>
      </c>
    </row>
    <row r="69" spans="1:2">
      <c r="A69" s="1" t="s">
        <v>53</v>
      </c>
      <c r="B69" s="1" t="s">
        <v>66</v>
      </c>
    </row>
    <row r="70" spans="1:2">
      <c r="A70" s="1" t="s">
        <v>53</v>
      </c>
      <c r="B70" s="1" t="s">
        <v>66</v>
      </c>
    </row>
    <row r="71" spans="1:2">
      <c r="A71" s="1" t="s">
        <v>53</v>
      </c>
      <c r="B71" s="1" t="s">
        <v>66</v>
      </c>
    </row>
    <row r="72" spans="1:2">
      <c r="A72" s="1" t="s">
        <v>53</v>
      </c>
      <c r="B72" s="1" t="s">
        <v>66</v>
      </c>
    </row>
    <row r="73" spans="1:2">
      <c r="A73" s="1" t="s">
        <v>53</v>
      </c>
      <c r="B73" s="1" t="s">
        <v>66</v>
      </c>
    </row>
    <row r="74" spans="1:2">
      <c r="A74" s="1" t="s">
        <v>53</v>
      </c>
      <c r="B74" s="1" t="s">
        <v>66</v>
      </c>
    </row>
    <row r="75" spans="1:2">
      <c r="A75" s="1" t="s">
        <v>53</v>
      </c>
      <c r="B75" s="1" t="s">
        <v>66</v>
      </c>
    </row>
    <row r="76" spans="1:2">
      <c r="A76" s="1" t="s">
        <v>53</v>
      </c>
      <c r="B76" s="1" t="s">
        <v>66</v>
      </c>
    </row>
    <row r="77" spans="1:2">
      <c r="A77" s="1" t="s">
        <v>53</v>
      </c>
      <c r="B77" s="1" t="s">
        <v>66</v>
      </c>
    </row>
    <row r="78" spans="1:2">
      <c r="A78" s="1" t="s">
        <v>53</v>
      </c>
      <c r="B78" s="1" t="s">
        <v>66</v>
      </c>
    </row>
    <row r="79" spans="1:2">
      <c r="A79" s="1" t="s">
        <v>53</v>
      </c>
      <c r="B79" s="1" t="s">
        <v>66</v>
      </c>
    </row>
    <row r="80" spans="1:2">
      <c r="A80" s="1" t="s">
        <v>53</v>
      </c>
      <c r="B80" s="1" t="s">
        <v>66</v>
      </c>
    </row>
    <row r="81" spans="1:2">
      <c r="A81" s="1" t="s">
        <v>53</v>
      </c>
      <c r="B81" s="1" t="s">
        <v>66</v>
      </c>
    </row>
    <row r="82" spans="1:2">
      <c r="A82" s="1" t="s">
        <v>53</v>
      </c>
      <c r="B82" s="1" t="s">
        <v>66</v>
      </c>
    </row>
    <row r="83" spans="1:2">
      <c r="A83" s="1" t="s">
        <v>53</v>
      </c>
      <c r="B83" s="1" t="s">
        <v>66</v>
      </c>
    </row>
    <row r="84" spans="1:2">
      <c r="A84" s="1" t="s">
        <v>53</v>
      </c>
      <c r="B84" s="1" t="s">
        <v>66</v>
      </c>
    </row>
    <row r="85" spans="1:2">
      <c r="A85" s="1" t="s">
        <v>53</v>
      </c>
      <c r="B85" s="1" t="s">
        <v>66</v>
      </c>
    </row>
    <row r="86" spans="1:2">
      <c r="A86" s="1" t="s">
        <v>53</v>
      </c>
      <c r="B86" s="1" t="s">
        <v>66</v>
      </c>
    </row>
    <row r="87" spans="1:2">
      <c r="A87" s="1" t="s">
        <v>53</v>
      </c>
      <c r="B87" s="1" t="s">
        <v>66</v>
      </c>
    </row>
    <row r="88" spans="1:2">
      <c r="A88" s="1" t="s">
        <v>53</v>
      </c>
      <c r="B88" s="1" t="s">
        <v>66</v>
      </c>
    </row>
    <row r="89" spans="1:2">
      <c r="A89" s="1" t="s">
        <v>53</v>
      </c>
      <c r="B89" s="1" t="s">
        <v>66</v>
      </c>
    </row>
    <row r="90" spans="1:2">
      <c r="A90" s="1" t="s">
        <v>53</v>
      </c>
      <c r="B90" s="1" t="s">
        <v>66</v>
      </c>
    </row>
    <row r="91" spans="1:2">
      <c r="A91" s="1" t="s">
        <v>53</v>
      </c>
      <c r="B91" s="1" t="s">
        <v>66</v>
      </c>
    </row>
    <row r="92" spans="1:2">
      <c r="A92" s="1" t="s">
        <v>53</v>
      </c>
      <c r="B92" s="1" t="s">
        <v>66</v>
      </c>
    </row>
    <row r="93" spans="1:2">
      <c r="A93" s="1" t="s">
        <v>53</v>
      </c>
      <c r="B93" s="1" t="s">
        <v>66</v>
      </c>
    </row>
    <row r="94" spans="1:2">
      <c r="A94" s="1" t="s">
        <v>53</v>
      </c>
      <c r="B94" s="1" t="s">
        <v>66</v>
      </c>
    </row>
    <row r="95" spans="1:2">
      <c r="A95" s="1" t="s">
        <v>53</v>
      </c>
      <c r="B95" s="1" t="s">
        <v>66</v>
      </c>
    </row>
    <row r="96" spans="1:2">
      <c r="A96" s="1" t="s">
        <v>53</v>
      </c>
      <c r="B96" s="1" t="s">
        <v>66</v>
      </c>
    </row>
    <row r="97" spans="1:2">
      <c r="A97" s="1" t="s">
        <v>53</v>
      </c>
      <c r="B97" s="1" t="s">
        <v>66</v>
      </c>
    </row>
    <row r="98" spans="1:2">
      <c r="A98" s="1" t="s">
        <v>53</v>
      </c>
      <c r="B98" s="1" t="s">
        <v>66</v>
      </c>
    </row>
    <row r="99" spans="1:2">
      <c r="A99" s="1" t="s">
        <v>53</v>
      </c>
      <c r="B99" s="1" t="s">
        <v>66</v>
      </c>
    </row>
    <row r="100" spans="1:2">
      <c r="A100" s="1" t="s">
        <v>53</v>
      </c>
      <c r="B100" s="1" t="s">
        <v>66</v>
      </c>
    </row>
    <row r="101" spans="1:2">
      <c r="A101" s="1" t="s">
        <v>53</v>
      </c>
      <c r="B101" s="1" t="s">
        <v>66</v>
      </c>
    </row>
    <row r="102" spans="1:2">
      <c r="A102" s="1" t="s">
        <v>53</v>
      </c>
      <c r="B102" s="1" t="s">
        <v>66</v>
      </c>
    </row>
    <row r="103" spans="1:2">
      <c r="A103" s="1" t="s">
        <v>53</v>
      </c>
      <c r="B103" s="1" t="s">
        <v>66</v>
      </c>
    </row>
    <row r="104" spans="1:2">
      <c r="A104" s="1" t="s">
        <v>53</v>
      </c>
      <c r="B104" s="1" t="s">
        <v>66</v>
      </c>
    </row>
    <row r="105" spans="1:2">
      <c r="A105" s="1" t="s">
        <v>53</v>
      </c>
      <c r="B105" s="1" t="s">
        <v>66</v>
      </c>
    </row>
    <row r="106" spans="1:2">
      <c r="A106" s="1" t="s">
        <v>53</v>
      </c>
      <c r="B106" s="1" t="s">
        <v>66</v>
      </c>
    </row>
    <row r="107" spans="1:2">
      <c r="A107" s="1" t="s">
        <v>53</v>
      </c>
      <c r="B107" s="1" t="s">
        <v>66</v>
      </c>
    </row>
    <row r="108" spans="1:2">
      <c r="A108" s="1" t="s">
        <v>53</v>
      </c>
      <c r="B108" s="1" t="s">
        <v>66</v>
      </c>
    </row>
    <row r="109" spans="1:2">
      <c r="A109" s="1" t="s">
        <v>53</v>
      </c>
      <c r="B109" s="1" t="s">
        <v>66</v>
      </c>
    </row>
    <row r="110" spans="1:2">
      <c r="A110" s="1" t="s">
        <v>53</v>
      </c>
      <c r="B110" s="1" t="s">
        <v>66</v>
      </c>
    </row>
    <row r="111" spans="1:2">
      <c r="A111" s="1" t="s">
        <v>53</v>
      </c>
      <c r="B111" s="1" t="s">
        <v>66</v>
      </c>
    </row>
    <row r="112" spans="1:2">
      <c r="A112" s="1" t="s">
        <v>53</v>
      </c>
      <c r="B112" s="1" t="s">
        <v>66</v>
      </c>
    </row>
    <row r="113" spans="1:2">
      <c r="A113" s="1" t="s">
        <v>53</v>
      </c>
      <c r="B113" s="1" t="s">
        <v>66</v>
      </c>
    </row>
    <row r="114" spans="1:2">
      <c r="A114" s="1" t="s">
        <v>53</v>
      </c>
      <c r="B114" s="1" t="s">
        <v>66</v>
      </c>
    </row>
    <row r="115" spans="1:2">
      <c r="A115" s="1" t="s">
        <v>53</v>
      </c>
      <c r="B115" s="1" t="s">
        <v>66</v>
      </c>
    </row>
    <row r="116" spans="1:2">
      <c r="A116" s="1" t="s">
        <v>53</v>
      </c>
      <c r="B116" s="1" t="s">
        <v>66</v>
      </c>
    </row>
    <row r="117" spans="1:2">
      <c r="A117" s="1" t="s">
        <v>53</v>
      </c>
      <c r="B117" s="1" t="s">
        <v>66</v>
      </c>
    </row>
    <row r="118" spans="1:2">
      <c r="A118" s="1" t="s">
        <v>53</v>
      </c>
      <c r="B118" s="1" t="s">
        <v>66</v>
      </c>
    </row>
    <row r="119" spans="1:2">
      <c r="A119" s="1" t="s">
        <v>53</v>
      </c>
      <c r="B119" s="1" t="s">
        <v>66</v>
      </c>
    </row>
    <row r="120" spans="1:2">
      <c r="A120" s="1" t="s">
        <v>53</v>
      </c>
      <c r="B120" s="1" t="s">
        <v>66</v>
      </c>
    </row>
    <row r="121" spans="1:2">
      <c r="A121" s="1" t="s">
        <v>53</v>
      </c>
      <c r="B121" s="1" t="s">
        <v>66</v>
      </c>
    </row>
    <row r="122" spans="1:2">
      <c r="A122" s="1" t="s">
        <v>53</v>
      </c>
      <c r="B122" s="1" t="s">
        <v>66</v>
      </c>
    </row>
    <row r="123" spans="1:2">
      <c r="A123" s="1" t="s">
        <v>53</v>
      </c>
      <c r="B123" s="1" t="s">
        <v>66</v>
      </c>
    </row>
    <row r="124" spans="1:2">
      <c r="A124" s="1" t="s">
        <v>53</v>
      </c>
      <c r="B124" s="1" t="s">
        <v>66</v>
      </c>
    </row>
    <row r="125" spans="1:2">
      <c r="A125" s="1" t="s">
        <v>53</v>
      </c>
      <c r="B125" s="1" t="s">
        <v>66</v>
      </c>
    </row>
    <row r="126" spans="1:2">
      <c r="A126" s="1" t="s">
        <v>53</v>
      </c>
      <c r="B126" s="1" t="s">
        <v>66</v>
      </c>
    </row>
    <row r="127" spans="1:2">
      <c r="A127" s="1" t="s">
        <v>53</v>
      </c>
      <c r="B127" s="1" t="s">
        <v>66</v>
      </c>
    </row>
    <row r="128" spans="1:2">
      <c r="A128" s="1" t="s">
        <v>53</v>
      </c>
      <c r="B128" s="1" t="s">
        <v>66</v>
      </c>
    </row>
    <row r="129" spans="1:2">
      <c r="A129" s="1" t="s">
        <v>53</v>
      </c>
      <c r="B129" s="1" t="s">
        <v>66</v>
      </c>
    </row>
    <row r="130" spans="1:2">
      <c r="A130" s="1" t="s">
        <v>53</v>
      </c>
      <c r="B130" s="1" t="s">
        <v>66</v>
      </c>
    </row>
    <row r="131" spans="1:2">
      <c r="A131" s="1" t="s">
        <v>53</v>
      </c>
      <c r="B131" s="1" t="s">
        <v>66</v>
      </c>
    </row>
    <row r="132" spans="1:2">
      <c r="A132" s="1" t="s">
        <v>53</v>
      </c>
      <c r="B132" s="1" t="s">
        <v>66</v>
      </c>
    </row>
    <row r="133" spans="1:2">
      <c r="A133" s="1" t="s">
        <v>53</v>
      </c>
      <c r="B133" s="1" t="s">
        <v>66</v>
      </c>
    </row>
    <row r="134" spans="1:2">
      <c r="A134" s="1" t="s">
        <v>53</v>
      </c>
      <c r="B134" s="1" t="s">
        <v>66</v>
      </c>
    </row>
    <row r="135" spans="1:2">
      <c r="A135" s="1" t="s">
        <v>53</v>
      </c>
      <c r="B135" s="1" t="s">
        <v>66</v>
      </c>
    </row>
    <row r="136" spans="1:2">
      <c r="A136" s="1" t="s">
        <v>53</v>
      </c>
      <c r="B136" s="1" t="s">
        <v>66</v>
      </c>
    </row>
    <row r="137" spans="1:2">
      <c r="A137" s="1" t="s">
        <v>150</v>
      </c>
      <c r="B137" s="1" t="s">
        <v>66</v>
      </c>
    </row>
    <row r="138" spans="1:2">
      <c r="A138" s="1" t="s">
        <v>150</v>
      </c>
      <c r="B138" s="1" t="s">
        <v>66</v>
      </c>
    </row>
    <row r="139" spans="1:2">
      <c r="A139" s="1" t="s">
        <v>150</v>
      </c>
      <c r="B139" s="1" t="s">
        <v>66</v>
      </c>
    </row>
    <row r="140" spans="1:2">
      <c r="A140" s="1" t="s">
        <v>150</v>
      </c>
      <c r="B140" s="1" t="s">
        <v>66</v>
      </c>
    </row>
    <row r="141" spans="1:2">
      <c r="A141" s="1" t="s">
        <v>150</v>
      </c>
      <c r="B141" s="1" t="s">
        <v>66</v>
      </c>
    </row>
    <row r="142" spans="1:2">
      <c r="A142" s="1" t="s">
        <v>150</v>
      </c>
      <c r="B142" s="1" t="s">
        <v>66</v>
      </c>
    </row>
    <row r="143" spans="1:2">
      <c r="A143" s="1" t="s">
        <v>77</v>
      </c>
      <c r="B143" s="1" t="s">
        <v>66</v>
      </c>
    </row>
    <row r="144" spans="1:2">
      <c r="A144" s="1" t="s">
        <v>77</v>
      </c>
      <c r="B144" s="1" t="s">
        <v>66</v>
      </c>
    </row>
    <row r="145" spans="1:2">
      <c r="A145" s="1" t="s">
        <v>77</v>
      </c>
      <c r="B145" s="1" t="s">
        <v>66</v>
      </c>
    </row>
    <row r="146" spans="1:2">
      <c r="A146" s="1" t="s">
        <v>77</v>
      </c>
      <c r="B146" s="1" t="s">
        <v>66</v>
      </c>
    </row>
    <row r="147" spans="1:2">
      <c r="A147" s="1" t="s">
        <v>77</v>
      </c>
      <c r="B147" s="1" t="s">
        <v>66</v>
      </c>
    </row>
    <row r="148" spans="1:2">
      <c r="A148" s="1" t="s">
        <v>77</v>
      </c>
      <c r="B148" s="1" t="s">
        <v>66</v>
      </c>
    </row>
    <row r="149" spans="1:2">
      <c r="A149" s="1" t="s">
        <v>77</v>
      </c>
      <c r="B149" s="1" t="s">
        <v>66</v>
      </c>
    </row>
    <row r="150" spans="1:2">
      <c r="A150" s="1" t="s">
        <v>77</v>
      </c>
      <c r="B150" s="1" t="s">
        <v>66</v>
      </c>
    </row>
    <row r="151" spans="1:2">
      <c r="A151" s="1" t="s">
        <v>77</v>
      </c>
      <c r="B151" s="1" t="s">
        <v>66</v>
      </c>
    </row>
    <row r="152" spans="1:2">
      <c r="A152" s="1" t="s">
        <v>77</v>
      </c>
      <c r="B152" s="1" t="s">
        <v>66</v>
      </c>
    </row>
    <row r="153" spans="1:2">
      <c r="A153" s="1" t="s">
        <v>77</v>
      </c>
      <c r="B153" s="1" t="s">
        <v>66</v>
      </c>
    </row>
    <row r="154" spans="1:2">
      <c r="A154" s="1" t="s">
        <v>77</v>
      </c>
      <c r="B154" s="1" t="s">
        <v>66</v>
      </c>
    </row>
    <row r="155" spans="1:2">
      <c r="A155" s="1" t="s">
        <v>77</v>
      </c>
      <c r="B155" s="1" t="s">
        <v>66</v>
      </c>
    </row>
    <row r="156" spans="1:2">
      <c r="A156" s="1" t="s">
        <v>77</v>
      </c>
      <c r="B156" s="1" t="s">
        <v>66</v>
      </c>
    </row>
    <row r="157" spans="1:2">
      <c r="A157" s="1" t="s">
        <v>77</v>
      </c>
      <c r="B157" s="1" t="s">
        <v>66</v>
      </c>
    </row>
    <row r="158" spans="1:2">
      <c r="A158" s="1" t="s">
        <v>77</v>
      </c>
      <c r="B158" s="1" t="s">
        <v>66</v>
      </c>
    </row>
    <row r="159" spans="1:2">
      <c r="A159" s="1" t="s">
        <v>77</v>
      </c>
      <c r="B159" s="1" t="s">
        <v>66</v>
      </c>
    </row>
    <row r="160" spans="1:2">
      <c r="A160" s="1" t="s">
        <v>77</v>
      </c>
      <c r="B160" s="1" t="s">
        <v>66</v>
      </c>
    </row>
    <row r="161" spans="1:2">
      <c r="A161" s="1" t="s">
        <v>77</v>
      </c>
      <c r="B161" s="1" t="s">
        <v>66</v>
      </c>
    </row>
    <row r="162" spans="1:2">
      <c r="A162" s="1" t="s">
        <v>77</v>
      </c>
      <c r="B162" s="1" t="s">
        <v>66</v>
      </c>
    </row>
    <row r="163" spans="1:2">
      <c r="A163" s="1" t="s">
        <v>77</v>
      </c>
      <c r="B163" s="1" t="s">
        <v>66</v>
      </c>
    </row>
    <row r="164" spans="1:2">
      <c r="A164" s="1" t="s">
        <v>77</v>
      </c>
      <c r="B164" s="1" t="s">
        <v>66</v>
      </c>
    </row>
    <row r="165" spans="1:2">
      <c r="A165" s="1" t="s">
        <v>77</v>
      </c>
      <c r="B165" s="1" t="s">
        <v>66</v>
      </c>
    </row>
    <row r="166" spans="1:2">
      <c r="A166" s="1" t="s">
        <v>77</v>
      </c>
      <c r="B166" s="1" t="s">
        <v>66</v>
      </c>
    </row>
    <row r="167" spans="1:2">
      <c r="A167" s="1" t="s">
        <v>77</v>
      </c>
      <c r="B167" s="1" t="s">
        <v>66</v>
      </c>
    </row>
    <row r="168" spans="1:2">
      <c r="A168" s="1" t="s">
        <v>77</v>
      </c>
      <c r="B168" s="1" t="s">
        <v>66</v>
      </c>
    </row>
    <row r="169" spans="1:2">
      <c r="A169" s="1" t="s">
        <v>77</v>
      </c>
      <c r="B169" s="1" t="s">
        <v>66</v>
      </c>
    </row>
    <row r="170" spans="1:2">
      <c r="A170" s="1" t="s">
        <v>77</v>
      </c>
      <c r="B170" s="1" t="s">
        <v>66</v>
      </c>
    </row>
    <row r="171" spans="1:2">
      <c r="A171" s="1" t="s">
        <v>77</v>
      </c>
      <c r="B171" s="1" t="s">
        <v>66</v>
      </c>
    </row>
    <row r="172" spans="1:2">
      <c r="A172" s="1" t="s">
        <v>77</v>
      </c>
      <c r="B172" s="1" t="s">
        <v>66</v>
      </c>
    </row>
    <row r="173" spans="1:2">
      <c r="A173" s="1" t="s">
        <v>77</v>
      </c>
      <c r="B173" s="1" t="s">
        <v>66</v>
      </c>
    </row>
    <row r="174" spans="1:2">
      <c r="A174" s="1" t="s">
        <v>77</v>
      </c>
      <c r="B174" s="1" t="s">
        <v>66</v>
      </c>
    </row>
    <row r="175" spans="1:2">
      <c r="A175" s="1" t="s">
        <v>77</v>
      </c>
      <c r="B175" s="1" t="s">
        <v>66</v>
      </c>
    </row>
    <row r="176" spans="1:2">
      <c r="A176" s="1" t="s">
        <v>77</v>
      </c>
      <c r="B176" s="1" t="s">
        <v>66</v>
      </c>
    </row>
    <row r="177" spans="1:2">
      <c r="A177" s="1" t="s">
        <v>77</v>
      </c>
      <c r="B177" s="1" t="s">
        <v>66</v>
      </c>
    </row>
    <row r="178" spans="1:2">
      <c r="A178" s="1" t="s">
        <v>77</v>
      </c>
      <c r="B178" s="1" t="s">
        <v>66</v>
      </c>
    </row>
    <row r="179" spans="1:2">
      <c r="A179" s="1" t="s">
        <v>77</v>
      </c>
      <c r="B179" s="1" t="s">
        <v>66</v>
      </c>
    </row>
    <row r="180" spans="1:2">
      <c r="A180" s="1" t="s">
        <v>77</v>
      </c>
      <c r="B180" s="1" t="s">
        <v>66</v>
      </c>
    </row>
    <row r="181" spans="1:2">
      <c r="A181" s="1" t="s">
        <v>77</v>
      </c>
      <c r="B181" s="1" t="s">
        <v>66</v>
      </c>
    </row>
    <row r="182" spans="1:2">
      <c r="A182" s="1" t="s">
        <v>77</v>
      </c>
      <c r="B182" s="1" t="s">
        <v>66</v>
      </c>
    </row>
    <row r="183" spans="1:2">
      <c r="A183" s="1" t="s">
        <v>77</v>
      </c>
      <c r="B183" s="1" t="s">
        <v>66</v>
      </c>
    </row>
    <row r="184" spans="1:2">
      <c r="A184" s="1" t="s">
        <v>77</v>
      </c>
      <c r="B184" s="1" t="s">
        <v>66</v>
      </c>
    </row>
    <row r="185" spans="1:2">
      <c r="A185" s="1" t="s">
        <v>77</v>
      </c>
      <c r="B185" s="1" t="s">
        <v>66</v>
      </c>
    </row>
    <row r="186" spans="1:2">
      <c r="A186" s="1" t="s">
        <v>77</v>
      </c>
      <c r="B186" s="1" t="s">
        <v>66</v>
      </c>
    </row>
    <row r="187" spans="1:2">
      <c r="A187" s="1" t="s">
        <v>77</v>
      </c>
      <c r="B187" s="1" t="s">
        <v>66</v>
      </c>
    </row>
    <row r="188" spans="1:2">
      <c r="A188" s="1" t="s">
        <v>77</v>
      </c>
      <c r="B188" s="1" t="s">
        <v>66</v>
      </c>
    </row>
    <row r="189" spans="1:2">
      <c r="A189" s="1" t="s">
        <v>77</v>
      </c>
      <c r="B189" s="1" t="s">
        <v>66</v>
      </c>
    </row>
    <row r="190" spans="1:2">
      <c r="A190" s="1" t="s">
        <v>77</v>
      </c>
      <c r="B190" s="1" t="s">
        <v>66</v>
      </c>
    </row>
    <row r="191" spans="1:2">
      <c r="A191" s="1" t="s">
        <v>77</v>
      </c>
      <c r="B191" s="1" t="s">
        <v>66</v>
      </c>
    </row>
    <row r="192" spans="1:2">
      <c r="A192" s="1" t="s">
        <v>77</v>
      </c>
      <c r="B192" s="1" t="s">
        <v>66</v>
      </c>
    </row>
    <row r="193" spans="1:2">
      <c r="A193" s="1" t="s">
        <v>77</v>
      </c>
      <c r="B193" s="1" t="s">
        <v>66</v>
      </c>
    </row>
    <row r="194" spans="1:2">
      <c r="A194" s="1" t="s">
        <v>77</v>
      </c>
      <c r="B194" s="1" t="s">
        <v>66</v>
      </c>
    </row>
    <row r="195" spans="1:2">
      <c r="A195" s="1" t="s">
        <v>77</v>
      </c>
      <c r="B195" s="1" t="s">
        <v>66</v>
      </c>
    </row>
    <row r="196" spans="1:2">
      <c r="A196" s="1" t="s">
        <v>77</v>
      </c>
      <c r="B196" s="1" t="s">
        <v>66</v>
      </c>
    </row>
    <row r="197" spans="1:2">
      <c r="A197" s="1" t="s">
        <v>77</v>
      </c>
      <c r="B197" s="1" t="s">
        <v>66</v>
      </c>
    </row>
    <row r="198" spans="1:2">
      <c r="A198" s="1" t="s">
        <v>77</v>
      </c>
      <c r="B198" s="1" t="s">
        <v>66</v>
      </c>
    </row>
    <row r="199" spans="1:2">
      <c r="A199" s="1" t="s">
        <v>77</v>
      </c>
      <c r="B199" s="1" t="s">
        <v>66</v>
      </c>
    </row>
    <row r="200" spans="1:2">
      <c r="A200" s="1" t="s">
        <v>77</v>
      </c>
      <c r="B200" s="1" t="s">
        <v>66</v>
      </c>
    </row>
    <row r="201" spans="1:2">
      <c r="A201" s="1" t="s">
        <v>77</v>
      </c>
      <c r="B201" s="1" t="s">
        <v>66</v>
      </c>
    </row>
    <row r="202" spans="1:2">
      <c r="A202" s="1" t="s">
        <v>77</v>
      </c>
      <c r="B202" s="1" t="s">
        <v>66</v>
      </c>
    </row>
    <row r="203" spans="1:2">
      <c r="A203" s="1" t="s">
        <v>77</v>
      </c>
      <c r="B203" s="1" t="s">
        <v>66</v>
      </c>
    </row>
    <row r="204" spans="1:2">
      <c r="A204" s="1" t="s">
        <v>77</v>
      </c>
      <c r="B204" s="1" t="s">
        <v>66</v>
      </c>
    </row>
    <row r="205" spans="1:2">
      <c r="A205" s="1" t="s">
        <v>77</v>
      </c>
      <c r="B205" s="1" t="s">
        <v>66</v>
      </c>
    </row>
    <row r="206" spans="1:2">
      <c r="A206" s="1" t="s">
        <v>77</v>
      </c>
      <c r="B206" s="1" t="s">
        <v>66</v>
      </c>
    </row>
    <row r="207" spans="1:2">
      <c r="A207" s="1" t="s">
        <v>77</v>
      </c>
      <c r="B207" s="1" t="s">
        <v>66</v>
      </c>
    </row>
    <row r="208" spans="1:2">
      <c r="A208" s="1" t="s">
        <v>77</v>
      </c>
      <c r="B208" s="1" t="s">
        <v>66</v>
      </c>
    </row>
    <row r="209" spans="1:2">
      <c r="A209" s="1" t="s">
        <v>77</v>
      </c>
      <c r="B209" s="1" t="s">
        <v>66</v>
      </c>
    </row>
    <row r="210" spans="1:2">
      <c r="A210" s="1" t="s">
        <v>77</v>
      </c>
      <c r="B210" s="1" t="s">
        <v>66</v>
      </c>
    </row>
    <row r="211" spans="1:2">
      <c r="A211" s="1" t="s">
        <v>77</v>
      </c>
      <c r="B211" s="1" t="s">
        <v>66</v>
      </c>
    </row>
    <row r="212" spans="1:2">
      <c r="A212" s="1" t="s">
        <v>77</v>
      </c>
      <c r="B212" s="1" t="s">
        <v>66</v>
      </c>
    </row>
    <row r="213" spans="1:2">
      <c r="A213" s="1" t="s">
        <v>77</v>
      </c>
      <c r="B213" s="1" t="s">
        <v>66</v>
      </c>
    </row>
    <row r="214" spans="1:2">
      <c r="A214" s="1" t="s">
        <v>77</v>
      </c>
      <c r="B214" s="1" t="s">
        <v>66</v>
      </c>
    </row>
    <row r="215" spans="1:2">
      <c r="A215" s="1" t="s">
        <v>77</v>
      </c>
      <c r="B215" s="1" t="s">
        <v>66</v>
      </c>
    </row>
    <row r="216" spans="1:2">
      <c r="A216" s="1" t="s">
        <v>77</v>
      </c>
      <c r="B216" s="1" t="s">
        <v>66</v>
      </c>
    </row>
    <row r="217" spans="1:2">
      <c r="A217" s="1" t="s">
        <v>77</v>
      </c>
      <c r="B217" s="1" t="s">
        <v>66</v>
      </c>
    </row>
    <row r="218" spans="1:2">
      <c r="A218" s="1" t="s">
        <v>77</v>
      </c>
      <c r="B218" s="1" t="s">
        <v>66</v>
      </c>
    </row>
    <row r="219" spans="1:2">
      <c r="A219" s="1" t="s">
        <v>77</v>
      </c>
      <c r="B219" s="1" t="s">
        <v>66</v>
      </c>
    </row>
    <row r="220" spans="1:2">
      <c r="A220" s="1" t="s">
        <v>77</v>
      </c>
      <c r="B220" s="1" t="s">
        <v>66</v>
      </c>
    </row>
    <row r="221" spans="1:2">
      <c r="A221" s="1" t="s">
        <v>77</v>
      </c>
      <c r="B221" s="1" t="s">
        <v>66</v>
      </c>
    </row>
    <row r="222" spans="1:2">
      <c r="A222" s="1" t="s">
        <v>77</v>
      </c>
      <c r="B222" s="1" t="s">
        <v>66</v>
      </c>
    </row>
    <row r="223" spans="1:2">
      <c r="A223" s="1" t="s">
        <v>77</v>
      </c>
      <c r="B223" s="1" t="s">
        <v>66</v>
      </c>
    </row>
    <row r="224" spans="1:2">
      <c r="A224" s="1" t="s">
        <v>77</v>
      </c>
      <c r="B224" s="1" t="s">
        <v>66</v>
      </c>
    </row>
    <row r="225" spans="1:2">
      <c r="A225" s="1" t="s">
        <v>77</v>
      </c>
      <c r="B225" s="1" t="s">
        <v>66</v>
      </c>
    </row>
    <row r="226" spans="1:2">
      <c r="A226" s="1" t="s">
        <v>77</v>
      </c>
      <c r="B226" s="1" t="s">
        <v>66</v>
      </c>
    </row>
    <row r="227" spans="1:2">
      <c r="A227" s="1" t="s">
        <v>77</v>
      </c>
      <c r="B227" s="1" t="s">
        <v>66</v>
      </c>
    </row>
    <row r="228" spans="1:2">
      <c r="A228" s="1" t="s">
        <v>77</v>
      </c>
      <c r="B228" s="1" t="s">
        <v>66</v>
      </c>
    </row>
    <row r="229" spans="1:2">
      <c r="A229" s="1" t="s">
        <v>77</v>
      </c>
      <c r="B229" s="1" t="s">
        <v>66</v>
      </c>
    </row>
    <row r="230" spans="1:2">
      <c r="A230" s="1" t="s">
        <v>77</v>
      </c>
      <c r="B230" s="1" t="s">
        <v>66</v>
      </c>
    </row>
    <row r="231" spans="1:2">
      <c r="A231" s="1" t="s">
        <v>77</v>
      </c>
      <c r="B231" s="1" t="s">
        <v>66</v>
      </c>
    </row>
    <row r="232" spans="1:2">
      <c r="A232" s="1" t="s">
        <v>77</v>
      </c>
      <c r="B232" s="1" t="s">
        <v>66</v>
      </c>
    </row>
    <row r="233" spans="1:2">
      <c r="A233" s="1" t="s">
        <v>77</v>
      </c>
      <c r="B233" s="1" t="s">
        <v>66</v>
      </c>
    </row>
    <row r="234" spans="1:2">
      <c r="A234" s="1" t="s">
        <v>77</v>
      </c>
      <c r="B234" s="1" t="s">
        <v>66</v>
      </c>
    </row>
    <row r="235" spans="1:2">
      <c r="A235" s="1" t="s">
        <v>77</v>
      </c>
      <c r="B235" s="1" t="s">
        <v>66</v>
      </c>
    </row>
    <row r="236" spans="1:2">
      <c r="A236" s="1" t="s">
        <v>77</v>
      </c>
      <c r="B236" s="1" t="s">
        <v>66</v>
      </c>
    </row>
    <row r="237" spans="1:2">
      <c r="A237" s="1" t="s">
        <v>77</v>
      </c>
      <c r="B237" s="1" t="s">
        <v>66</v>
      </c>
    </row>
    <row r="238" spans="1:2">
      <c r="A238" s="1" t="s">
        <v>77</v>
      </c>
      <c r="B238" s="1" t="s">
        <v>66</v>
      </c>
    </row>
    <row r="239" spans="1:2">
      <c r="A239" s="1" t="s">
        <v>77</v>
      </c>
      <c r="B239" s="1" t="s">
        <v>66</v>
      </c>
    </row>
    <row r="240" spans="1:2">
      <c r="A240" s="1" t="s">
        <v>77</v>
      </c>
      <c r="B240" s="1" t="s">
        <v>66</v>
      </c>
    </row>
    <row r="241" spans="1:2">
      <c r="A241" s="1" t="s">
        <v>77</v>
      </c>
      <c r="B241" s="1" t="s">
        <v>66</v>
      </c>
    </row>
    <row r="242" spans="1:2">
      <c r="A242" s="1" t="s">
        <v>77</v>
      </c>
      <c r="B242" s="1" t="s">
        <v>66</v>
      </c>
    </row>
    <row r="243" spans="1:2">
      <c r="A243" s="1" t="s">
        <v>77</v>
      </c>
      <c r="B243" s="1" t="s">
        <v>66</v>
      </c>
    </row>
    <row r="244" spans="1:2">
      <c r="A244" s="1" t="s">
        <v>77</v>
      </c>
      <c r="B244" s="1" t="s">
        <v>66</v>
      </c>
    </row>
    <row r="245" spans="1:2">
      <c r="A245" s="1" t="s">
        <v>77</v>
      </c>
      <c r="B245" s="1" t="s">
        <v>66</v>
      </c>
    </row>
    <row r="246" spans="1:2">
      <c r="A246" s="1" t="s">
        <v>77</v>
      </c>
      <c r="B246" s="1" t="s">
        <v>66</v>
      </c>
    </row>
    <row r="247" spans="1:2">
      <c r="A247" s="1" t="s">
        <v>77</v>
      </c>
      <c r="B247" s="1" t="s">
        <v>66</v>
      </c>
    </row>
    <row r="248" spans="1:2">
      <c r="A248" s="1" t="s">
        <v>77</v>
      </c>
      <c r="B248" s="1" t="s">
        <v>66</v>
      </c>
    </row>
    <row r="249" spans="1:2">
      <c r="A249" s="1" t="s">
        <v>77</v>
      </c>
      <c r="B249" s="1" t="s">
        <v>66</v>
      </c>
    </row>
    <row r="250" spans="1:2">
      <c r="A250" s="1" t="s">
        <v>77</v>
      </c>
      <c r="B250" s="1" t="s">
        <v>66</v>
      </c>
    </row>
    <row r="251" spans="1:2">
      <c r="A251" s="1" t="s">
        <v>77</v>
      </c>
      <c r="B251" s="1" t="s">
        <v>66</v>
      </c>
    </row>
    <row r="252" spans="1:2">
      <c r="A252" s="1" t="s">
        <v>77</v>
      </c>
      <c r="B252" s="1" t="s">
        <v>66</v>
      </c>
    </row>
    <row r="253" spans="1:2">
      <c r="A253" s="1" t="s">
        <v>77</v>
      </c>
      <c r="B253" s="1" t="s">
        <v>66</v>
      </c>
    </row>
    <row r="254" spans="1:2">
      <c r="A254" s="1" t="s">
        <v>77</v>
      </c>
      <c r="B254" s="1" t="s">
        <v>66</v>
      </c>
    </row>
    <row r="255" spans="1:2">
      <c r="A255" s="1" t="s">
        <v>77</v>
      </c>
      <c r="B255" s="1" t="s">
        <v>66</v>
      </c>
    </row>
    <row r="256" spans="1:2">
      <c r="A256" s="1" t="s">
        <v>77</v>
      </c>
      <c r="B256" s="1" t="s">
        <v>66</v>
      </c>
    </row>
    <row r="257" spans="1:2">
      <c r="A257" s="1" t="s">
        <v>77</v>
      </c>
      <c r="B257" s="1" t="s">
        <v>66</v>
      </c>
    </row>
    <row r="258" spans="1:2">
      <c r="A258" s="1" t="s">
        <v>77</v>
      </c>
      <c r="B258" s="1" t="s">
        <v>66</v>
      </c>
    </row>
    <row r="259" spans="1:2">
      <c r="A259" s="1" t="s">
        <v>77</v>
      </c>
      <c r="B259" s="1" t="s">
        <v>66</v>
      </c>
    </row>
    <row r="260" spans="1:2">
      <c r="A260" s="1" t="s">
        <v>77</v>
      </c>
      <c r="B260" s="1" t="s">
        <v>66</v>
      </c>
    </row>
    <row r="261" spans="1:2">
      <c r="A261" s="1" t="s">
        <v>77</v>
      </c>
      <c r="B261" s="1" t="s">
        <v>66</v>
      </c>
    </row>
    <row r="262" spans="1:2">
      <c r="A262" s="1" t="s">
        <v>77</v>
      </c>
      <c r="B262" s="1" t="s">
        <v>66</v>
      </c>
    </row>
    <row r="263" spans="1:2">
      <c r="A263" s="1" t="s">
        <v>77</v>
      </c>
      <c r="B263" s="1" t="s">
        <v>66</v>
      </c>
    </row>
    <row r="264" spans="1:2">
      <c r="A264" s="1" t="s">
        <v>77</v>
      </c>
      <c r="B264" s="1" t="s">
        <v>66</v>
      </c>
    </row>
    <row r="265" spans="1:2">
      <c r="A265" s="1" t="s">
        <v>77</v>
      </c>
      <c r="B265" s="1" t="s">
        <v>66</v>
      </c>
    </row>
    <row r="266" spans="1:2">
      <c r="A266" s="1" t="s">
        <v>77</v>
      </c>
      <c r="B266" s="1" t="s">
        <v>66</v>
      </c>
    </row>
    <row r="267" spans="1:2">
      <c r="A267" s="1" t="s">
        <v>77</v>
      </c>
      <c r="B267" s="1" t="s">
        <v>66</v>
      </c>
    </row>
    <row r="268" spans="1:2">
      <c r="A268" s="1" t="s">
        <v>77</v>
      </c>
      <c r="B268" s="1" t="s">
        <v>66</v>
      </c>
    </row>
    <row r="269" spans="1:2">
      <c r="A269" s="1" t="s">
        <v>77</v>
      </c>
      <c r="B269" s="1" t="s">
        <v>66</v>
      </c>
    </row>
    <row r="270" spans="1:2">
      <c r="A270" s="1" t="s">
        <v>77</v>
      </c>
      <c r="B270" s="1" t="s">
        <v>66</v>
      </c>
    </row>
    <row r="271" spans="1:2">
      <c r="A271" s="1" t="s">
        <v>77</v>
      </c>
      <c r="B271" s="1" t="s">
        <v>66</v>
      </c>
    </row>
    <row r="272" spans="1:2">
      <c r="A272" s="1" t="s">
        <v>77</v>
      </c>
      <c r="B272" s="1" t="s">
        <v>66</v>
      </c>
    </row>
    <row r="273" spans="1:2">
      <c r="A273" s="1" t="s">
        <v>77</v>
      </c>
      <c r="B273" s="1" t="s">
        <v>66</v>
      </c>
    </row>
    <row r="274" spans="1:2">
      <c r="A274" s="1" t="s">
        <v>77</v>
      </c>
      <c r="B274" s="1" t="s">
        <v>66</v>
      </c>
    </row>
    <row r="275" spans="1:2">
      <c r="A275" s="1" t="s">
        <v>77</v>
      </c>
      <c r="B275" s="1" t="s">
        <v>66</v>
      </c>
    </row>
    <row r="276" spans="1:2">
      <c r="A276" s="1" t="s">
        <v>77</v>
      </c>
      <c r="B276" s="1" t="s">
        <v>66</v>
      </c>
    </row>
    <row r="277" spans="1:2">
      <c r="A277" s="1" t="s">
        <v>77</v>
      </c>
      <c r="B277" s="1" t="s">
        <v>66</v>
      </c>
    </row>
    <row r="278" spans="1:2">
      <c r="A278" s="1" t="s">
        <v>77</v>
      </c>
      <c r="B278" s="1" t="s">
        <v>66</v>
      </c>
    </row>
    <row r="279" spans="1:2">
      <c r="A279" s="1" t="s">
        <v>77</v>
      </c>
      <c r="B279" s="1" t="s">
        <v>66</v>
      </c>
    </row>
    <row r="280" spans="1:2">
      <c r="A280" s="1" t="s">
        <v>77</v>
      </c>
      <c r="B280" s="1" t="s">
        <v>66</v>
      </c>
    </row>
    <row r="281" spans="1:2">
      <c r="A281" s="1" t="s">
        <v>77</v>
      </c>
      <c r="B281" s="1" t="s">
        <v>66</v>
      </c>
    </row>
    <row r="282" spans="1:2">
      <c r="A282" s="1" t="s">
        <v>77</v>
      </c>
      <c r="B282" s="1" t="s">
        <v>66</v>
      </c>
    </row>
    <row r="283" spans="1:2">
      <c r="A283" s="1" t="s">
        <v>352</v>
      </c>
      <c r="B283" s="1" t="s">
        <v>66</v>
      </c>
    </row>
    <row r="284" spans="1:2">
      <c r="A284" s="1" t="s">
        <v>352</v>
      </c>
      <c r="B284" s="1" t="s">
        <v>66</v>
      </c>
    </row>
    <row r="285" spans="1:2">
      <c r="A285" s="1" t="s">
        <v>352</v>
      </c>
      <c r="B285" s="1" t="s">
        <v>66</v>
      </c>
    </row>
    <row r="286" spans="1:2">
      <c r="A286" s="1" t="s">
        <v>352</v>
      </c>
      <c r="B286" s="1" t="s">
        <v>66</v>
      </c>
    </row>
    <row r="287" spans="1:2">
      <c r="A287" s="1" t="s">
        <v>352</v>
      </c>
      <c r="B287" s="1" t="s">
        <v>66</v>
      </c>
    </row>
    <row r="288" spans="1:2">
      <c r="A288" s="1" t="s">
        <v>352</v>
      </c>
      <c r="B288" s="1" t="s">
        <v>66</v>
      </c>
    </row>
    <row r="289" spans="1:2">
      <c r="A289" s="1" t="s">
        <v>352</v>
      </c>
      <c r="B289" s="1" t="s">
        <v>66</v>
      </c>
    </row>
    <row r="290" spans="1:2">
      <c r="A290" s="1" t="s">
        <v>352</v>
      </c>
      <c r="B290" s="1" t="s">
        <v>66</v>
      </c>
    </row>
    <row r="291" spans="1:2">
      <c r="A291" s="1" t="s">
        <v>352</v>
      </c>
      <c r="B291" s="1" t="s">
        <v>66</v>
      </c>
    </row>
    <row r="292" spans="1:2">
      <c r="A292" s="1" t="s">
        <v>352</v>
      </c>
      <c r="B292" s="1" t="s">
        <v>66</v>
      </c>
    </row>
    <row r="293" spans="1:2">
      <c r="A293" s="1" t="s">
        <v>352</v>
      </c>
      <c r="B293" s="1" t="s">
        <v>66</v>
      </c>
    </row>
    <row r="294" spans="1:2">
      <c r="A294" s="1" t="s">
        <v>352</v>
      </c>
      <c r="B294" s="1" t="s">
        <v>66</v>
      </c>
    </row>
    <row r="295" spans="1:2">
      <c r="A295" s="1" t="s">
        <v>352</v>
      </c>
      <c r="B295" s="1" t="s">
        <v>66</v>
      </c>
    </row>
    <row r="296" spans="1:2">
      <c r="A296" s="1" t="s">
        <v>352</v>
      </c>
      <c r="B296" s="1" t="s">
        <v>66</v>
      </c>
    </row>
    <row r="297" spans="1:2">
      <c r="A297" s="1" t="s">
        <v>65</v>
      </c>
      <c r="B297" s="1" t="s">
        <v>66</v>
      </c>
    </row>
    <row r="298" spans="1:2">
      <c r="A298" s="1" t="s">
        <v>65</v>
      </c>
      <c r="B298" s="1" t="s">
        <v>66</v>
      </c>
    </row>
    <row r="299" spans="1:2">
      <c r="A299" s="1" t="s">
        <v>65</v>
      </c>
      <c r="B299" s="1" t="s">
        <v>66</v>
      </c>
    </row>
    <row r="300" spans="1:2">
      <c r="A300" s="1" t="s">
        <v>65</v>
      </c>
      <c r="B300" s="1" t="s">
        <v>66</v>
      </c>
    </row>
    <row r="301" spans="1:2">
      <c r="A301" s="1" t="s">
        <v>65</v>
      </c>
      <c r="B301" s="1" t="s">
        <v>66</v>
      </c>
    </row>
    <row r="302" spans="1:2">
      <c r="A302" s="1" t="s">
        <v>65</v>
      </c>
      <c r="B302" s="1" t="s">
        <v>66</v>
      </c>
    </row>
    <row r="303" spans="1:2">
      <c r="A303" s="1" t="s">
        <v>65</v>
      </c>
      <c r="B303" s="1" t="s">
        <v>66</v>
      </c>
    </row>
    <row r="304" spans="1:2">
      <c r="A304" s="1" t="s">
        <v>65</v>
      </c>
      <c r="B304" s="1" t="s">
        <v>66</v>
      </c>
    </row>
    <row r="305" spans="1:2">
      <c r="A305" s="1" t="s">
        <v>65</v>
      </c>
      <c r="B305" s="1" t="s">
        <v>66</v>
      </c>
    </row>
    <row r="306" spans="1:2">
      <c r="A306" s="1" t="s">
        <v>65</v>
      </c>
      <c r="B306" s="1" t="s">
        <v>66</v>
      </c>
    </row>
    <row r="307" spans="1:2">
      <c r="A307" s="1" t="s">
        <v>65</v>
      </c>
      <c r="B307" s="1" t="s">
        <v>66</v>
      </c>
    </row>
    <row r="308" spans="1:2">
      <c r="A308" s="1" t="s">
        <v>65</v>
      </c>
      <c r="B308" s="1" t="s">
        <v>66</v>
      </c>
    </row>
    <row r="309" spans="1:2">
      <c r="A309" s="1" t="s">
        <v>65</v>
      </c>
      <c r="B309" s="1" t="s">
        <v>66</v>
      </c>
    </row>
    <row r="310" spans="1:2">
      <c r="A310" s="1" t="s">
        <v>65</v>
      </c>
      <c r="B310" s="1" t="s">
        <v>66</v>
      </c>
    </row>
    <row r="311" spans="1:2">
      <c r="A311" s="1" t="s">
        <v>65</v>
      </c>
      <c r="B311" s="1" t="s">
        <v>66</v>
      </c>
    </row>
    <row r="312" spans="1:2">
      <c r="A312" s="1" t="s">
        <v>65</v>
      </c>
      <c r="B312" s="1" t="s">
        <v>66</v>
      </c>
    </row>
    <row r="313" spans="1:2">
      <c r="A313" s="1" t="s">
        <v>65</v>
      </c>
      <c r="B313" s="1" t="s">
        <v>66</v>
      </c>
    </row>
    <row r="314" spans="1:2">
      <c r="A314" s="1" t="s">
        <v>65</v>
      </c>
      <c r="B314" s="1" t="s">
        <v>66</v>
      </c>
    </row>
    <row r="315" spans="1:2">
      <c r="A315" s="1" t="s">
        <v>65</v>
      </c>
      <c r="B315" s="1" t="s">
        <v>66</v>
      </c>
    </row>
    <row r="316" spans="1:2">
      <c r="A316" s="1" t="s">
        <v>65</v>
      </c>
      <c r="B316" s="1" t="s">
        <v>66</v>
      </c>
    </row>
    <row r="317" spans="1:2">
      <c r="A317" s="1" t="s">
        <v>65</v>
      </c>
      <c r="B317" s="1" t="s">
        <v>66</v>
      </c>
    </row>
    <row r="318" spans="1:2">
      <c r="A318" s="1" t="s">
        <v>65</v>
      </c>
      <c r="B318" s="1" t="s">
        <v>66</v>
      </c>
    </row>
    <row r="319" spans="1:2">
      <c r="A319" s="1" t="s">
        <v>65</v>
      </c>
      <c r="B319" s="1" t="s">
        <v>66</v>
      </c>
    </row>
    <row r="320" spans="1:2">
      <c r="A320" s="1" t="s">
        <v>65</v>
      </c>
      <c r="B320" s="1" t="s">
        <v>66</v>
      </c>
    </row>
    <row r="321" spans="1:2">
      <c r="A321" s="1" t="s">
        <v>65</v>
      </c>
      <c r="B321" s="1" t="s">
        <v>66</v>
      </c>
    </row>
    <row r="322" spans="1:2">
      <c r="A322" s="1" t="s">
        <v>65</v>
      </c>
      <c r="B322" s="1" t="s">
        <v>66</v>
      </c>
    </row>
    <row r="323" spans="1:2">
      <c r="A323" s="1" t="s">
        <v>65</v>
      </c>
      <c r="B323" s="1" t="s">
        <v>66</v>
      </c>
    </row>
    <row r="324" spans="1:2">
      <c r="A324" s="1" t="s">
        <v>65</v>
      </c>
      <c r="B324" s="1" t="s">
        <v>66</v>
      </c>
    </row>
    <row r="325" spans="1:2">
      <c r="A325" s="1" t="s">
        <v>65</v>
      </c>
      <c r="B325" s="1" t="s">
        <v>66</v>
      </c>
    </row>
    <row r="326" spans="1:2">
      <c r="A326" s="1" t="s">
        <v>65</v>
      </c>
      <c r="B326" s="1" t="s">
        <v>66</v>
      </c>
    </row>
    <row r="327" spans="1:2">
      <c r="A327" s="1" t="s">
        <v>65</v>
      </c>
      <c r="B327" s="1" t="s">
        <v>66</v>
      </c>
    </row>
    <row r="328" spans="1:2">
      <c r="A328" s="1" t="s">
        <v>65</v>
      </c>
      <c r="B328" s="1" t="s">
        <v>66</v>
      </c>
    </row>
    <row r="329" spans="1:2">
      <c r="A329" s="1" t="s">
        <v>53</v>
      </c>
      <c r="B329" s="1" t="s">
        <v>168</v>
      </c>
    </row>
    <row r="330" spans="1:2">
      <c r="A330" s="1" t="s">
        <v>1102</v>
      </c>
      <c r="B330" s="1" t="s">
        <v>168</v>
      </c>
    </row>
    <row r="331" spans="1:2">
      <c r="A331" s="1" t="s">
        <v>150</v>
      </c>
      <c r="B331" s="1" t="s">
        <v>168</v>
      </c>
    </row>
    <row r="332" spans="1:2">
      <c r="A332" s="1" t="s">
        <v>77</v>
      </c>
      <c r="B332" s="1" t="s">
        <v>168</v>
      </c>
    </row>
    <row r="333" spans="1:2">
      <c r="A333" s="1" t="s">
        <v>77</v>
      </c>
      <c r="B333" s="1" t="s">
        <v>168</v>
      </c>
    </row>
    <row r="334" spans="1:2">
      <c r="A334" s="1" t="s">
        <v>53</v>
      </c>
      <c r="B334" s="1" t="s">
        <v>542</v>
      </c>
    </row>
    <row r="335" spans="1:2">
      <c r="A335" s="1" t="s">
        <v>53</v>
      </c>
      <c r="B335" s="1" t="s">
        <v>542</v>
      </c>
    </row>
    <row r="336" spans="1:2">
      <c r="A336" s="1" t="s">
        <v>53</v>
      </c>
      <c r="B336" s="1" t="s">
        <v>542</v>
      </c>
    </row>
    <row r="337" spans="1:2">
      <c r="A337" s="1" t="s">
        <v>77</v>
      </c>
      <c r="B337" s="1" t="s">
        <v>542</v>
      </c>
    </row>
    <row r="338" spans="1:2">
      <c r="A338" s="1" t="s">
        <v>77</v>
      </c>
      <c r="B338" s="1" t="s">
        <v>542</v>
      </c>
    </row>
    <row r="339" spans="1:2">
      <c r="A339" s="1" t="s">
        <v>77</v>
      </c>
      <c r="B339" s="1" t="s">
        <v>542</v>
      </c>
    </row>
    <row r="340" spans="1:2">
      <c r="A340" s="1" t="s">
        <v>77</v>
      </c>
      <c r="B340" s="1" t="s">
        <v>542</v>
      </c>
    </row>
    <row r="341" spans="1:2">
      <c r="A341" s="1" t="s">
        <v>77</v>
      </c>
      <c r="B341" s="1" t="s">
        <v>542</v>
      </c>
    </row>
    <row r="342" spans="1:2">
      <c r="A342" s="1" t="s">
        <v>65</v>
      </c>
      <c r="B342" s="1" t="s">
        <v>542</v>
      </c>
    </row>
    <row r="343" spans="1:2">
      <c r="A343" s="1" t="s">
        <v>53</v>
      </c>
      <c r="B343" s="1" t="s">
        <v>151</v>
      </c>
    </row>
    <row r="344" spans="1:2">
      <c r="A344" s="1" t="s">
        <v>53</v>
      </c>
      <c r="B344" s="1" t="s">
        <v>151</v>
      </c>
    </row>
    <row r="345" spans="1:2">
      <c r="A345" s="1" t="s">
        <v>53</v>
      </c>
      <c r="B345" s="1" t="s">
        <v>151</v>
      </c>
    </row>
    <row r="346" spans="1:2">
      <c r="A346" s="1" t="s">
        <v>53</v>
      </c>
      <c r="B346" s="1" t="s">
        <v>151</v>
      </c>
    </row>
    <row r="347" spans="1:2">
      <c r="A347" s="1" t="s">
        <v>53</v>
      </c>
      <c r="B347" s="1" t="s">
        <v>151</v>
      </c>
    </row>
    <row r="348" spans="1:2">
      <c r="A348" s="1" t="s">
        <v>53</v>
      </c>
      <c r="B348" s="1" t="s">
        <v>151</v>
      </c>
    </row>
    <row r="349" spans="1:2">
      <c r="A349" s="1" t="s">
        <v>53</v>
      </c>
      <c r="B349" s="1" t="s">
        <v>151</v>
      </c>
    </row>
    <row r="350" spans="1:2">
      <c r="A350" s="1" t="s">
        <v>53</v>
      </c>
      <c r="B350" s="1" t="s">
        <v>151</v>
      </c>
    </row>
    <row r="351" spans="1:2">
      <c r="A351" s="1" t="s">
        <v>53</v>
      </c>
      <c r="B351" s="1" t="s">
        <v>151</v>
      </c>
    </row>
    <row r="352" spans="1:2">
      <c r="A352" s="1" t="s">
        <v>53</v>
      </c>
      <c r="B352" s="1" t="s">
        <v>151</v>
      </c>
    </row>
    <row r="353" spans="1:2">
      <c r="A353" s="1" t="s">
        <v>53</v>
      </c>
      <c r="B353" s="1" t="s">
        <v>151</v>
      </c>
    </row>
    <row r="354" spans="1:2">
      <c r="A354" s="1" t="s">
        <v>53</v>
      </c>
      <c r="B354" s="1" t="s">
        <v>151</v>
      </c>
    </row>
    <row r="355" spans="1:2">
      <c r="A355" s="1" t="s">
        <v>53</v>
      </c>
      <c r="B355" s="1" t="s">
        <v>151</v>
      </c>
    </row>
    <row r="356" spans="1:2">
      <c r="A356" s="1" t="s">
        <v>150</v>
      </c>
      <c r="B356" s="1" t="s">
        <v>151</v>
      </c>
    </row>
    <row r="357" spans="1:2">
      <c r="A357" s="1" t="s">
        <v>77</v>
      </c>
      <c r="B357" s="1" t="s">
        <v>151</v>
      </c>
    </row>
    <row r="358" spans="1:2">
      <c r="A358" s="1" t="s">
        <v>77</v>
      </c>
      <c r="B358" s="1" t="s">
        <v>151</v>
      </c>
    </row>
    <row r="359" spans="1:2">
      <c r="A359" s="1" t="s">
        <v>77</v>
      </c>
      <c r="B359" s="1" t="s">
        <v>151</v>
      </c>
    </row>
    <row r="360" spans="1:2">
      <c r="A360" s="1" t="s">
        <v>77</v>
      </c>
      <c r="B360" s="1" t="s">
        <v>151</v>
      </c>
    </row>
    <row r="361" spans="1:2">
      <c r="A361" s="1" t="s">
        <v>77</v>
      </c>
      <c r="B361" s="1" t="s">
        <v>151</v>
      </c>
    </row>
    <row r="362" spans="1:2">
      <c r="A362" s="1" t="s">
        <v>77</v>
      </c>
      <c r="B362" s="1" t="s">
        <v>151</v>
      </c>
    </row>
    <row r="363" spans="1:2">
      <c r="A363" s="1" t="s">
        <v>77</v>
      </c>
      <c r="B363" s="1" t="s">
        <v>151</v>
      </c>
    </row>
    <row r="364" spans="1:2">
      <c r="A364" s="1" t="s">
        <v>77</v>
      </c>
      <c r="B364" s="1" t="s">
        <v>151</v>
      </c>
    </row>
    <row r="365" spans="1:2">
      <c r="A365" s="1" t="s">
        <v>77</v>
      </c>
      <c r="B365" s="1" t="s">
        <v>151</v>
      </c>
    </row>
    <row r="366" spans="1:2">
      <c r="A366" s="1" t="s">
        <v>77</v>
      </c>
      <c r="B366" s="1" t="s">
        <v>151</v>
      </c>
    </row>
    <row r="367" spans="1:2">
      <c r="A367" s="1" t="s">
        <v>77</v>
      </c>
      <c r="B367" s="1" t="s">
        <v>151</v>
      </c>
    </row>
    <row r="368" spans="1:2">
      <c r="A368" s="1" t="s">
        <v>77</v>
      </c>
      <c r="B368" s="1" t="s">
        <v>151</v>
      </c>
    </row>
    <row r="369" spans="1:2">
      <c r="A369" s="1" t="s">
        <v>77</v>
      </c>
      <c r="B369" s="1" t="s">
        <v>151</v>
      </c>
    </row>
    <row r="370" spans="1:2">
      <c r="A370" s="1" t="s">
        <v>77</v>
      </c>
      <c r="B370" s="1" t="s">
        <v>151</v>
      </c>
    </row>
    <row r="371" spans="1:2">
      <c r="A371" s="1" t="s">
        <v>77</v>
      </c>
      <c r="B371" s="1" t="s">
        <v>151</v>
      </c>
    </row>
    <row r="372" spans="1:2">
      <c r="A372" s="1" t="s">
        <v>77</v>
      </c>
      <c r="B372" s="1" t="s">
        <v>151</v>
      </c>
    </row>
    <row r="373" spans="1:2">
      <c r="A373" s="1" t="s">
        <v>77</v>
      </c>
      <c r="B373" s="1" t="s">
        <v>151</v>
      </c>
    </row>
    <row r="374" spans="1:2">
      <c r="A374" s="1" t="s">
        <v>77</v>
      </c>
      <c r="B374" s="1" t="s">
        <v>151</v>
      </c>
    </row>
    <row r="375" spans="1:2">
      <c r="A375" s="1" t="s">
        <v>352</v>
      </c>
      <c r="B375" s="1" t="s">
        <v>151</v>
      </c>
    </row>
    <row r="376" spans="1:2">
      <c r="A376" s="1" t="s">
        <v>352</v>
      </c>
      <c r="B376" s="1" t="s">
        <v>151</v>
      </c>
    </row>
    <row r="377" spans="1:2">
      <c r="A377" s="1" t="s">
        <v>352</v>
      </c>
      <c r="B377" s="1" t="s">
        <v>151</v>
      </c>
    </row>
    <row r="378" spans="1:2">
      <c r="A378" s="1" t="s">
        <v>65</v>
      </c>
      <c r="B378" s="1" t="s">
        <v>151</v>
      </c>
    </row>
    <row r="379" spans="1:2">
      <c r="A379" s="1" t="s">
        <v>65</v>
      </c>
      <c r="B379" s="1" t="s">
        <v>151</v>
      </c>
    </row>
    <row r="380" spans="1:2">
      <c r="A380" s="1" t="s">
        <v>65</v>
      </c>
      <c r="B380" s="1" t="s">
        <v>151</v>
      </c>
    </row>
    <row r="381" spans="1:2">
      <c r="A381" s="1" t="s">
        <v>65</v>
      </c>
      <c r="B381" s="1" t="s">
        <v>151</v>
      </c>
    </row>
    <row r="382" spans="1:2">
      <c r="A382" s="1" t="s">
        <v>65</v>
      </c>
      <c r="B382" s="1" t="s">
        <v>151</v>
      </c>
    </row>
    <row r="383" spans="1:2">
      <c r="A383" s="1" t="s">
        <v>1102</v>
      </c>
      <c r="B383" s="1" t="s">
        <v>54</v>
      </c>
    </row>
    <row r="384" spans="1:2">
      <c r="A384" s="1" t="s">
        <v>1102</v>
      </c>
      <c r="B384" s="1" t="s">
        <v>54</v>
      </c>
    </row>
    <row r="385" spans="1:2">
      <c r="A385" s="1" t="s">
        <v>1102</v>
      </c>
      <c r="B385" s="1" t="s">
        <v>54</v>
      </c>
    </row>
    <row r="386" spans="1:2">
      <c r="A386" s="1" t="s">
        <v>1102</v>
      </c>
      <c r="B386" s="1" t="s">
        <v>54</v>
      </c>
    </row>
    <row r="387" spans="1:2">
      <c r="A387" s="1" t="s">
        <v>1102</v>
      </c>
      <c r="B387" s="1" t="s">
        <v>54</v>
      </c>
    </row>
    <row r="388" spans="1:2">
      <c r="A388" s="1" t="s">
        <v>53</v>
      </c>
      <c r="B388" s="1" t="s">
        <v>54</v>
      </c>
    </row>
    <row r="389" spans="1:2">
      <c r="A389" s="1" t="s">
        <v>53</v>
      </c>
      <c r="B389" s="1" t="s">
        <v>54</v>
      </c>
    </row>
    <row r="390" spans="1:2">
      <c r="A390" s="1" t="s">
        <v>53</v>
      </c>
      <c r="B390" s="1" t="s">
        <v>54</v>
      </c>
    </row>
    <row r="391" spans="1:2">
      <c r="A391" s="1" t="s">
        <v>53</v>
      </c>
      <c r="B391" s="1" t="s">
        <v>54</v>
      </c>
    </row>
    <row r="392" spans="1:2">
      <c r="A392" s="1" t="s">
        <v>53</v>
      </c>
      <c r="B392" s="1" t="s">
        <v>54</v>
      </c>
    </row>
    <row r="393" spans="1:2">
      <c r="A393" s="1" t="s">
        <v>53</v>
      </c>
      <c r="B393" s="1" t="s">
        <v>54</v>
      </c>
    </row>
    <row r="394" spans="1:2">
      <c r="A394" s="1" t="s">
        <v>53</v>
      </c>
      <c r="B394" s="1" t="s">
        <v>54</v>
      </c>
    </row>
    <row r="395" spans="1:2">
      <c r="A395" s="1" t="s">
        <v>53</v>
      </c>
      <c r="B395" s="1" t="s">
        <v>54</v>
      </c>
    </row>
    <row r="396" spans="1:2">
      <c r="A396" s="1" t="s">
        <v>53</v>
      </c>
      <c r="B396" s="1" t="s">
        <v>54</v>
      </c>
    </row>
    <row r="397" spans="1:2">
      <c r="A397" s="1" t="s">
        <v>53</v>
      </c>
      <c r="B397" s="1" t="s">
        <v>54</v>
      </c>
    </row>
    <row r="398" spans="1:2">
      <c r="A398" s="1" t="s">
        <v>53</v>
      </c>
      <c r="B398" s="1" t="s">
        <v>54</v>
      </c>
    </row>
    <row r="399" spans="1:2">
      <c r="A399" s="1" t="s">
        <v>53</v>
      </c>
      <c r="B399" s="1" t="s">
        <v>54</v>
      </c>
    </row>
    <row r="400" spans="1:2">
      <c r="A400" s="1" t="s">
        <v>53</v>
      </c>
      <c r="B400" s="1" t="s">
        <v>54</v>
      </c>
    </row>
    <row r="401" spans="1:2">
      <c r="A401" s="1" t="s">
        <v>53</v>
      </c>
      <c r="B401" s="1" t="s">
        <v>54</v>
      </c>
    </row>
    <row r="402" spans="1:2">
      <c r="A402" s="1" t="s">
        <v>53</v>
      </c>
      <c r="B402" s="1" t="s">
        <v>54</v>
      </c>
    </row>
    <row r="403" spans="1:2">
      <c r="A403" s="1" t="s">
        <v>53</v>
      </c>
      <c r="B403" s="1" t="s">
        <v>54</v>
      </c>
    </row>
    <row r="404" spans="1:2">
      <c r="A404" s="1" t="s">
        <v>53</v>
      </c>
      <c r="B404" s="1" t="s">
        <v>54</v>
      </c>
    </row>
    <row r="405" spans="1:2">
      <c r="A405" s="1" t="s">
        <v>53</v>
      </c>
      <c r="B405" s="1" t="s">
        <v>54</v>
      </c>
    </row>
    <row r="406" spans="1:2">
      <c r="A406" s="1" t="s">
        <v>53</v>
      </c>
      <c r="B406" s="1" t="s">
        <v>54</v>
      </c>
    </row>
    <row r="407" spans="1:2">
      <c r="A407" s="1" t="s">
        <v>53</v>
      </c>
      <c r="B407" s="1" t="s">
        <v>54</v>
      </c>
    </row>
    <row r="408" spans="1:2">
      <c r="A408" s="1" t="s">
        <v>53</v>
      </c>
      <c r="B408" s="1" t="s">
        <v>54</v>
      </c>
    </row>
    <row r="409" spans="1:2">
      <c r="A409" s="1" t="s">
        <v>53</v>
      </c>
      <c r="B409" s="1" t="s">
        <v>54</v>
      </c>
    </row>
    <row r="410" spans="1:2">
      <c r="A410" s="1" t="s">
        <v>53</v>
      </c>
      <c r="B410" s="1" t="s">
        <v>54</v>
      </c>
    </row>
    <row r="411" spans="1:2">
      <c r="A411" s="1" t="s">
        <v>53</v>
      </c>
      <c r="B411" s="1" t="s">
        <v>54</v>
      </c>
    </row>
    <row r="412" spans="1:2">
      <c r="A412" s="1" t="s">
        <v>53</v>
      </c>
      <c r="B412" s="1" t="s">
        <v>54</v>
      </c>
    </row>
    <row r="413" spans="1:2">
      <c r="A413" s="1" t="s">
        <v>53</v>
      </c>
      <c r="B413" s="1" t="s">
        <v>54</v>
      </c>
    </row>
    <row r="414" spans="1:2">
      <c r="A414" s="1" t="s">
        <v>53</v>
      </c>
      <c r="B414" s="1" t="s">
        <v>54</v>
      </c>
    </row>
    <row r="415" spans="1:2">
      <c r="A415" s="1" t="s">
        <v>53</v>
      </c>
      <c r="B415" s="1" t="s">
        <v>54</v>
      </c>
    </row>
    <row r="416" spans="1:2">
      <c r="A416" s="1" t="s">
        <v>53</v>
      </c>
      <c r="B416" s="1" t="s">
        <v>54</v>
      </c>
    </row>
    <row r="417" spans="1:2">
      <c r="A417" s="1" t="s">
        <v>53</v>
      </c>
      <c r="B417" s="1" t="s">
        <v>54</v>
      </c>
    </row>
    <row r="418" spans="1:2">
      <c r="A418" s="1" t="s">
        <v>53</v>
      </c>
      <c r="B418" s="1" t="s">
        <v>54</v>
      </c>
    </row>
    <row r="419" spans="1:2">
      <c r="A419" s="1" t="s">
        <v>53</v>
      </c>
      <c r="B419" s="1" t="s">
        <v>54</v>
      </c>
    </row>
    <row r="420" spans="1:2">
      <c r="A420" s="1" t="s">
        <v>53</v>
      </c>
      <c r="B420" s="1" t="s">
        <v>54</v>
      </c>
    </row>
    <row r="421" spans="1:2">
      <c r="A421" s="1" t="s">
        <v>53</v>
      </c>
      <c r="B421" s="1" t="s">
        <v>54</v>
      </c>
    </row>
    <row r="422" spans="1:2">
      <c r="A422" s="1" t="s">
        <v>53</v>
      </c>
      <c r="B422" s="1" t="s">
        <v>54</v>
      </c>
    </row>
    <row r="423" spans="1:2">
      <c r="A423" s="1" t="s">
        <v>53</v>
      </c>
      <c r="B423" s="1" t="s">
        <v>54</v>
      </c>
    </row>
    <row r="424" spans="1:2">
      <c r="A424" s="1" t="s">
        <v>53</v>
      </c>
      <c r="B424" s="1" t="s">
        <v>54</v>
      </c>
    </row>
    <row r="425" spans="1:2">
      <c r="A425" s="1" t="s">
        <v>53</v>
      </c>
      <c r="B425" s="1" t="s">
        <v>54</v>
      </c>
    </row>
    <row r="426" spans="1:2">
      <c r="A426" s="1" t="s">
        <v>53</v>
      </c>
      <c r="B426" s="1" t="s">
        <v>54</v>
      </c>
    </row>
    <row r="427" spans="1:2">
      <c r="A427" s="1" t="s">
        <v>53</v>
      </c>
      <c r="B427" s="1" t="s">
        <v>54</v>
      </c>
    </row>
    <row r="428" spans="1:2">
      <c r="A428" s="1" t="s">
        <v>53</v>
      </c>
      <c r="B428" s="1" t="s">
        <v>54</v>
      </c>
    </row>
    <row r="429" spans="1:2">
      <c r="A429" s="1" t="s">
        <v>53</v>
      </c>
      <c r="B429" s="1" t="s">
        <v>54</v>
      </c>
    </row>
    <row r="430" spans="1:2">
      <c r="A430" s="1" t="s">
        <v>53</v>
      </c>
      <c r="B430" s="1" t="s">
        <v>54</v>
      </c>
    </row>
    <row r="431" spans="1:2">
      <c r="A431" s="1" t="s">
        <v>53</v>
      </c>
      <c r="B431" s="1" t="s">
        <v>54</v>
      </c>
    </row>
    <row r="432" spans="1:2">
      <c r="A432" s="1" t="s">
        <v>53</v>
      </c>
      <c r="B432" s="1" t="s">
        <v>54</v>
      </c>
    </row>
    <row r="433" spans="1:2">
      <c r="A433" s="1" t="s">
        <v>53</v>
      </c>
      <c r="B433" s="1" t="s">
        <v>54</v>
      </c>
    </row>
    <row r="434" spans="1:2">
      <c r="A434" s="1" t="s">
        <v>53</v>
      </c>
      <c r="B434" s="1" t="s">
        <v>54</v>
      </c>
    </row>
    <row r="435" spans="1:2">
      <c r="A435" s="1" t="s">
        <v>53</v>
      </c>
      <c r="B435" s="1" t="s">
        <v>54</v>
      </c>
    </row>
    <row r="436" spans="1:2">
      <c r="A436" s="1" t="s">
        <v>53</v>
      </c>
      <c r="B436" s="1" t="s">
        <v>54</v>
      </c>
    </row>
    <row r="437" spans="1:2">
      <c r="A437" s="1" t="s">
        <v>53</v>
      </c>
      <c r="B437" s="1" t="s">
        <v>54</v>
      </c>
    </row>
    <row r="438" spans="1:2">
      <c r="A438" s="1" t="s">
        <v>53</v>
      </c>
      <c r="B438" s="1" t="s">
        <v>54</v>
      </c>
    </row>
    <row r="439" spans="1:2">
      <c r="A439" s="1" t="s">
        <v>53</v>
      </c>
      <c r="B439" s="1" t="s">
        <v>54</v>
      </c>
    </row>
    <row r="440" spans="1:2">
      <c r="A440" s="1" t="s">
        <v>53</v>
      </c>
      <c r="B440" s="1" t="s">
        <v>54</v>
      </c>
    </row>
    <row r="441" spans="1:2">
      <c r="A441" s="1" t="s">
        <v>53</v>
      </c>
      <c r="B441" s="1" t="s">
        <v>54</v>
      </c>
    </row>
    <row r="442" spans="1:2">
      <c r="A442" s="1" t="s">
        <v>53</v>
      </c>
      <c r="B442" s="1" t="s">
        <v>54</v>
      </c>
    </row>
    <row r="443" spans="1:2">
      <c r="A443" s="1" t="s">
        <v>53</v>
      </c>
      <c r="B443" s="1" t="s">
        <v>54</v>
      </c>
    </row>
    <row r="444" spans="1:2">
      <c r="A444" s="1" t="s">
        <v>53</v>
      </c>
      <c r="B444" s="1" t="s">
        <v>54</v>
      </c>
    </row>
    <row r="445" spans="1:2">
      <c r="A445" s="1" t="s">
        <v>53</v>
      </c>
      <c r="B445" s="1" t="s">
        <v>54</v>
      </c>
    </row>
    <row r="446" spans="1:2">
      <c r="A446" s="1" t="s">
        <v>53</v>
      </c>
      <c r="B446" s="1" t="s">
        <v>54</v>
      </c>
    </row>
    <row r="447" spans="1:2">
      <c r="A447" s="1" t="s">
        <v>53</v>
      </c>
      <c r="B447" s="1" t="s">
        <v>54</v>
      </c>
    </row>
    <row r="448" spans="1:2">
      <c r="A448" s="1" t="s">
        <v>53</v>
      </c>
      <c r="B448" s="1" t="s">
        <v>54</v>
      </c>
    </row>
    <row r="449" spans="1:2">
      <c r="A449" s="1" t="s">
        <v>53</v>
      </c>
      <c r="B449" s="1" t="s">
        <v>54</v>
      </c>
    </row>
    <row r="450" spans="1:2">
      <c r="A450" s="1" t="s">
        <v>53</v>
      </c>
      <c r="B450" s="1" t="s">
        <v>54</v>
      </c>
    </row>
    <row r="451" spans="1:2">
      <c r="A451" s="1" t="s">
        <v>53</v>
      </c>
      <c r="B451" s="1" t="s">
        <v>54</v>
      </c>
    </row>
    <row r="452" spans="1:2">
      <c r="A452" s="1" t="s">
        <v>53</v>
      </c>
      <c r="B452" s="1" t="s">
        <v>54</v>
      </c>
    </row>
    <row r="453" spans="1:2">
      <c r="A453" s="1" t="s">
        <v>53</v>
      </c>
      <c r="B453" s="1" t="s">
        <v>54</v>
      </c>
    </row>
    <row r="454" spans="1:2">
      <c r="A454" s="1" t="s">
        <v>53</v>
      </c>
      <c r="B454" s="1" t="s">
        <v>54</v>
      </c>
    </row>
    <row r="455" spans="1:2">
      <c r="A455" s="1" t="s">
        <v>53</v>
      </c>
      <c r="B455" s="1" t="s">
        <v>54</v>
      </c>
    </row>
    <row r="456" spans="1:2">
      <c r="A456" s="1" t="s">
        <v>53</v>
      </c>
      <c r="B456" s="1" t="s">
        <v>54</v>
      </c>
    </row>
    <row r="457" spans="1:2">
      <c r="A457" s="1" t="s">
        <v>150</v>
      </c>
      <c r="B457" s="1" t="s">
        <v>54</v>
      </c>
    </row>
    <row r="458" spans="1:2">
      <c r="A458" s="1" t="s">
        <v>150</v>
      </c>
      <c r="B458" s="1" t="s">
        <v>54</v>
      </c>
    </row>
    <row r="459" spans="1:2">
      <c r="A459" s="1" t="s">
        <v>150</v>
      </c>
      <c r="B459" s="1" t="s">
        <v>54</v>
      </c>
    </row>
    <row r="460" spans="1:2">
      <c r="A460" s="1" t="s">
        <v>77</v>
      </c>
      <c r="B460" s="1" t="s">
        <v>54</v>
      </c>
    </row>
    <row r="461" spans="1:2">
      <c r="A461" s="1" t="s">
        <v>77</v>
      </c>
      <c r="B461" s="1" t="s">
        <v>54</v>
      </c>
    </row>
    <row r="462" spans="1:2">
      <c r="A462" s="1" t="s">
        <v>77</v>
      </c>
      <c r="B462" s="1" t="s">
        <v>54</v>
      </c>
    </row>
    <row r="463" spans="1:2">
      <c r="A463" s="1" t="s">
        <v>77</v>
      </c>
      <c r="B463" s="1" t="s">
        <v>54</v>
      </c>
    </row>
    <row r="464" spans="1:2">
      <c r="A464" s="1" t="s">
        <v>77</v>
      </c>
      <c r="B464" s="1" t="s">
        <v>54</v>
      </c>
    </row>
    <row r="465" spans="1:2">
      <c r="A465" s="1" t="s">
        <v>77</v>
      </c>
      <c r="B465" s="1" t="s">
        <v>54</v>
      </c>
    </row>
    <row r="466" spans="1:2">
      <c r="A466" s="1" t="s">
        <v>77</v>
      </c>
      <c r="B466" s="1" t="s">
        <v>54</v>
      </c>
    </row>
    <row r="467" spans="1:2">
      <c r="A467" s="1" t="s">
        <v>77</v>
      </c>
      <c r="B467" s="1" t="s">
        <v>54</v>
      </c>
    </row>
    <row r="468" spans="1:2">
      <c r="A468" s="1" t="s">
        <v>77</v>
      </c>
      <c r="B468" s="1" t="s">
        <v>54</v>
      </c>
    </row>
    <row r="469" spans="1:2">
      <c r="A469" s="1" t="s">
        <v>77</v>
      </c>
      <c r="B469" s="1" t="s">
        <v>54</v>
      </c>
    </row>
    <row r="470" spans="1:2">
      <c r="A470" s="1" t="s">
        <v>77</v>
      </c>
      <c r="B470" s="1" t="s">
        <v>54</v>
      </c>
    </row>
    <row r="471" spans="1:2">
      <c r="A471" s="1" t="s">
        <v>77</v>
      </c>
      <c r="B471" s="1" t="s">
        <v>54</v>
      </c>
    </row>
    <row r="472" spans="1:2">
      <c r="A472" s="1" t="s">
        <v>77</v>
      </c>
      <c r="B472" s="1" t="s">
        <v>54</v>
      </c>
    </row>
    <row r="473" spans="1:2">
      <c r="A473" s="1" t="s">
        <v>77</v>
      </c>
      <c r="B473" s="1" t="s">
        <v>54</v>
      </c>
    </row>
    <row r="474" spans="1:2">
      <c r="A474" s="1" t="s">
        <v>77</v>
      </c>
      <c r="B474" s="1" t="s">
        <v>54</v>
      </c>
    </row>
    <row r="475" spans="1:2">
      <c r="A475" s="1" t="s">
        <v>77</v>
      </c>
      <c r="B475" s="1" t="s">
        <v>54</v>
      </c>
    </row>
    <row r="476" spans="1:2">
      <c r="A476" s="1" t="s">
        <v>77</v>
      </c>
      <c r="B476" s="1" t="s">
        <v>54</v>
      </c>
    </row>
    <row r="477" spans="1:2">
      <c r="A477" s="1" t="s">
        <v>77</v>
      </c>
      <c r="B477" s="1" t="s">
        <v>54</v>
      </c>
    </row>
    <row r="478" spans="1:2">
      <c r="A478" s="1" t="s">
        <v>77</v>
      </c>
      <c r="B478" s="1" t="s">
        <v>54</v>
      </c>
    </row>
    <row r="479" spans="1:2">
      <c r="A479" s="1" t="s">
        <v>77</v>
      </c>
      <c r="B479" s="1" t="s">
        <v>54</v>
      </c>
    </row>
    <row r="480" spans="1:2">
      <c r="A480" s="1" t="s">
        <v>77</v>
      </c>
      <c r="B480" s="1" t="s">
        <v>54</v>
      </c>
    </row>
    <row r="481" spans="1:2">
      <c r="A481" s="1" t="s">
        <v>77</v>
      </c>
      <c r="B481" s="1" t="s">
        <v>54</v>
      </c>
    </row>
    <row r="482" spans="1:2">
      <c r="A482" s="1" t="s">
        <v>77</v>
      </c>
      <c r="B482" s="1" t="s">
        <v>54</v>
      </c>
    </row>
    <row r="483" spans="1:2">
      <c r="A483" s="1" t="s">
        <v>77</v>
      </c>
      <c r="B483" s="1" t="s">
        <v>54</v>
      </c>
    </row>
    <row r="484" spans="1:2">
      <c r="A484" s="1" t="s">
        <v>77</v>
      </c>
      <c r="B484" s="1" t="s">
        <v>54</v>
      </c>
    </row>
    <row r="485" spans="1:2">
      <c r="A485" s="1" t="s">
        <v>77</v>
      </c>
      <c r="B485" s="1" t="s">
        <v>54</v>
      </c>
    </row>
    <row r="486" spans="1:2">
      <c r="A486" s="1" t="s">
        <v>77</v>
      </c>
      <c r="B486" s="1" t="s">
        <v>54</v>
      </c>
    </row>
    <row r="487" spans="1:2">
      <c r="A487" s="1" t="s">
        <v>77</v>
      </c>
      <c r="B487" s="1" t="s">
        <v>54</v>
      </c>
    </row>
    <row r="488" spans="1:2">
      <c r="A488" s="1" t="s">
        <v>77</v>
      </c>
      <c r="B488" s="1" t="s">
        <v>54</v>
      </c>
    </row>
    <row r="489" spans="1:2">
      <c r="A489" s="1" t="s">
        <v>77</v>
      </c>
      <c r="B489" s="1" t="s">
        <v>54</v>
      </c>
    </row>
    <row r="490" spans="1:2">
      <c r="A490" s="1" t="s">
        <v>77</v>
      </c>
      <c r="B490" s="1" t="s">
        <v>54</v>
      </c>
    </row>
    <row r="491" spans="1:2">
      <c r="A491" s="1" t="s">
        <v>77</v>
      </c>
      <c r="B491" s="1" t="s">
        <v>54</v>
      </c>
    </row>
    <row r="492" spans="1:2">
      <c r="A492" s="1" t="s">
        <v>77</v>
      </c>
      <c r="B492" s="1" t="s">
        <v>54</v>
      </c>
    </row>
    <row r="493" spans="1:2">
      <c r="A493" s="1" t="s">
        <v>77</v>
      </c>
      <c r="B493" s="1" t="s">
        <v>54</v>
      </c>
    </row>
    <row r="494" spans="1:2">
      <c r="A494" s="1" t="s">
        <v>77</v>
      </c>
      <c r="B494" s="1" t="s">
        <v>54</v>
      </c>
    </row>
    <row r="495" spans="1:2">
      <c r="A495" s="1" t="s">
        <v>77</v>
      </c>
      <c r="B495" s="1" t="s">
        <v>54</v>
      </c>
    </row>
    <row r="496" spans="1:2">
      <c r="A496" s="1" t="s">
        <v>77</v>
      </c>
      <c r="B496" s="1" t="s">
        <v>54</v>
      </c>
    </row>
    <row r="497" spans="1:2">
      <c r="A497" s="1" t="s">
        <v>77</v>
      </c>
      <c r="B497" s="1" t="s">
        <v>54</v>
      </c>
    </row>
    <row r="498" spans="1:2">
      <c r="A498" s="1" t="s">
        <v>77</v>
      </c>
      <c r="B498" s="1" t="s">
        <v>54</v>
      </c>
    </row>
    <row r="499" spans="1:2">
      <c r="A499" s="1" t="s">
        <v>77</v>
      </c>
      <c r="B499" s="1" t="s">
        <v>54</v>
      </c>
    </row>
    <row r="500" spans="1:2">
      <c r="A500" s="1" t="s">
        <v>77</v>
      </c>
      <c r="B500" s="1" t="s">
        <v>54</v>
      </c>
    </row>
    <row r="501" spans="1:2">
      <c r="A501" s="1" t="s">
        <v>77</v>
      </c>
      <c r="B501" s="1" t="s">
        <v>54</v>
      </c>
    </row>
    <row r="502" spans="1:2">
      <c r="A502" s="1" t="s">
        <v>77</v>
      </c>
      <c r="B502" s="1" t="s">
        <v>54</v>
      </c>
    </row>
    <row r="503" spans="1:2">
      <c r="A503" s="1" t="s">
        <v>77</v>
      </c>
      <c r="B503" s="1" t="s">
        <v>54</v>
      </c>
    </row>
    <row r="504" spans="1:2">
      <c r="A504" s="1" t="s">
        <v>77</v>
      </c>
      <c r="B504" s="1" t="s">
        <v>54</v>
      </c>
    </row>
    <row r="505" spans="1:2">
      <c r="A505" s="1" t="s">
        <v>77</v>
      </c>
      <c r="B505" s="1" t="s">
        <v>54</v>
      </c>
    </row>
    <row r="506" spans="1:2">
      <c r="A506" s="1" t="s">
        <v>77</v>
      </c>
      <c r="B506" s="1" t="s">
        <v>54</v>
      </c>
    </row>
    <row r="507" spans="1:2">
      <c r="A507" s="1" t="s">
        <v>77</v>
      </c>
      <c r="B507" s="1" t="s">
        <v>54</v>
      </c>
    </row>
    <row r="508" spans="1:2">
      <c r="A508" s="1" t="s">
        <v>77</v>
      </c>
      <c r="B508" s="1" t="s">
        <v>54</v>
      </c>
    </row>
    <row r="509" spans="1:2">
      <c r="A509" s="1" t="s">
        <v>77</v>
      </c>
      <c r="B509" s="1" t="s">
        <v>54</v>
      </c>
    </row>
    <row r="510" spans="1:2">
      <c r="A510" s="1" t="s">
        <v>77</v>
      </c>
      <c r="B510" s="1" t="s">
        <v>54</v>
      </c>
    </row>
    <row r="511" spans="1:2">
      <c r="A511" s="1" t="s">
        <v>77</v>
      </c>
      <c r="B511" s="1" t="s">
        <v>54</v>
      </c>
    </row>
    <row r="512" spans="1:2">
      <c r="A512" s="1" t="s">
        <v>77</v>
      </c>
      <c r="B512" s="1" t="s">
        <v>54</v>
      </c>
    </row>
    <row r="513" spans="1:2">
      <c r="A513" s="1" t="s">
        <v>77</v>
      </c>
      <c r="B513" s="1" t="s">
        <v>54</v>
      </c>
    </row>
    <row r="514" spans="1:2">
      <c r="A514" s="1" t="s">
        <v>77</v>
      </c>
      <c r="B514" s="1" t="s">
        <v>54</v>
      </c>
    </row>
    <row r="515" spans="1:2">
      <c r="A515" s="1" t="s">
        <v>77</v>
      </c>
      <c r="B515" s="1" t="s">
        <v>54</v>
      </c>
    </row>
    <row r="516" spans="1:2">
      <c r="A516" s="1" t="s">
        <v>77</v>
      </c>
      <c r="B516" s="1" t="s">
        <v>54</v>
      </c>
    </row>
    <row r="517" spans="1:2">
      <c r="A517" s="1" t="s">
        <v>77</v>
      </c>
      <c r="B517" s="1" t="s">
        <v>54</v>
      </c>
    </row>
    <row r="518" spans="1:2">
      <c r="A518" s="1" t="s">
        <v>77</v>
      </c>
      <c r="B518" s="1" t="s">
        <v>54</v>
      </c>
    </row>
    <row r="519" spans="1:2">
      <c r="A519" s="1" t="s">
        <v>77</v>
      </c>
      <c r="B519" s="1" t="s">
        <v>54</v>
      </c>
    </row>
    <row r="520" spans="1:2">
      <c r="A520" s="1" t="s">
        <v>77</v>
      </c>
      <c r="B520" s="1" t="s">
        <v>54</v>
      </c>
    </row>
    <row r="521" spans="1:2">
      <c r="A521" s="1" t="s">
        <v>77</v>
      </c>
      <c r="B521" s="1" t="s">
        <v>54</v>
      </c>
    </row>
    <row r="522" spans="1:2">
      <c r="A522" s="1" t="s">
        <v>77</v>
      </c>
      <c r="B522" s="1" t="s">
        <v>54</v>
      </c>
    </row>
    <row r="523" spans="1:2">
      <c r="A523" s="1" t="s">
        <v>352</v>
      </c>
      <c r="B523" s="1" t="s">
        <v>54</v>
      </c>
    </row>
    <row r="524" spans="1:2">
      <c r="A524" s="1" t="s">
        <v>352</v>
      </c>
      <c r="B524" s="1" t="s">
        <v>54</v>
      </c>
    </row>
    <row r="525" spans="1:2">
      <c r="A525" s="1" t="s">
        <v>352</v>
      </c>
      <c r="B525" s="1" t="s">
        <v>54</v>
      </c>
    </row>
    <row r="526" spans="1:2">
      <c r="A526" s="1" t="s">
        <v>352</v>
      </c>
      <c r="B526" s="1" t="s">
        <v>54</v>
      </c>
    </row>
    <row r="527" spans="1:2">
      <c r="A527" s="1" t="s">
        <v>352</v>
      </c>
      <c r="B527" s="1" t="s">
        <v>54</v>
      </c>
    </row>
    <row r="528" spans="1:2">
      <c r="A528" s="1" t="s">
        <v>352</v>
      </c>
      <c r="B528" s="1" t="s">
        <v>54</v>
      </c>
    </row>
    <row r="529" spans="1:2">
      <c r="A529" s="1" t="s">
        <v>352</v>
      </c>
      <c r="B529" s="1" t="s">
        <v>54</v>
      </c>
    </row>
    <row r="530" spans="1:2">
      <c r="A530" s="1" t="s">
        <v>352</v>
      </c>
      <c r="B530" s="1" t="s">
        <v>54</v>
      </c>
    </row>
    <row r="531" spans="1:2">
      <c r="A531" s="1" t="s">
        <v>352</v>
      </c>
      <c r="B531" s="1" t="s">
        <v>54</v>
      </c>
    </row>
    <row r="532" spans="1:2">
      <c r="A532" s="1" t="s">
        <v>352</v>
      </c>
      <c r="B532" s="1" t="s">
        <v>54</v>
      </c>
    </row>
    <row r="533" spans="1:2">
      <c r="A533" s="1" t="s">
        <v>352</v>
      </c>
      <c r="B533" s="1" t="s">
        <v>54</v>
      </c>
    </row>
    <row r="534" spans="1:2">
      <c r="A534" s="1" t="s">
        <v>352</v>
      </c>
      <c r="B534" s="1" t="s">
        <v>54</v>
      </c>
    </row>
    <row r="535" spans="1:2">
      <c r="A535" s="1" t="s">
        <v>65</v>
      </c>
      <c r="B535" s="1" t="s">
        <v>54</v>
      </c>
    </row>
    <row r="536" spans="1:2">
      <c r="A536" s="1" t="s">
        <v>65</v>
      </c>
      <c r="B536" s="1" t="s">
        <v>54</v>
      </c>
    </row>
    <row r="537" spans="1:2">
      <c r="A537" s="1" t="s">
        <v>65</v>
      </c>
      <c r="B537" s="1" t="s">
        <v>54</v>
      </c>
    </row>
    <row r="538" spans="1:2">
      <c r="A538" s="1" t="s">
        <v>65</v>
      </c>
      <c r="B538" s="1" t="s">
        <v>54</v>
      </c>
    </row>
    <row r="539" spans="1:2">
      <c r="A539" s="1" t="s">
        <v>65</v>
      </c>
      <c r="B539" s="1" t="s">
        <v>54</v>
      </c>
    </row>
    <row r="540" spans="1:2">
      <c r="A540" s="1" t="s">
        <v>65</v>
      </c>
      <c r="B540" s="1" t="s">
        <v>54</v>
      </c>
    </row>
    <row r="541" spans="1:2">
      <c r="A541" s="1" t="s">
        <v>65</v>
      </c>
      <c r="B541" s="1" t="s">
        <v>54</v>
      </c>
    </row>
    <row r="542" spans="1:2">
      <c r="A542" s="1" t="s">
        <v>65</v>
      </c>
      <c r="B542" s="1" t="s">
        <v>54</v>
      </c>
    </row>
    <row r="543" spans="1:2">
      <c r="A543" s="1" t="s">
        <v>65</v>
      </c>
      <c r="B543" s="1" t="s">
        <v>54</v>
      </c>
    </row>
    <row r="544" spans="1:2">
      <c r="A544" s="1" t="s">
        <v>65</v>
      </c>
      <c r="B544" s="1" t="s">
        <v>54</v>
      </c>
    </row>
    <row r="545" spans="1:2">
      <c r="A545" s="1" t="s">
        <v>65</v>
      </c>
      <c r="B545" s="1" t="s">
        <v>54</v>
      </c>
    </row>
    <row r="546" spans="1:2">
      <c r="A546" s="1" t="s">
        <v>65</v>
      </c>
      <c r="B546" s="1" t="s">
        <v>54</v>
      </c>
    </row>
    <row r="547" spans="1:2">
      <c r="A547" s="1" t="s">
        <v>65</v>
      </c>
      <c r="B547" s="1" t="s">
        <v>54</v>
      </c>
    </row>
    <row r="548" spans="1:2">
      <c r="A548" s="1" t="s">
        <v>65</v>
      </c>
      <c r="B548" s="1" t="s">
        <v>54</v>
      </c>
    </row>
    <row r="549" spans="1:2">
      <c r="A549" s="1" t="s">
        <v>65</v>
      </c>
      <c r="B549" s="1" t="s">
        <v>54</v>
      </c>
    </row>
    <row r="550" spans="1:2">
      <c r="A550" s="1" t="s">
        <v>65</v>
      </c>
      <c r="B550" s="1" t="s">
        <v>54</v>
      </c>
    </row>
    <row r="551" spans="1:2">
      <c r="A551" s="1" t="s">
        <v>65</v>
      </c>
      <c r="B551" s="1" t="s">
        <v>54</v>
      </c>
    </row>
    <row r="552" spans="1:2">
      <c r="A552" s="1" t="s">
        <v>65</v>
      </c>
      <c r="B552" s="1" t="s">
        <v>54</v>
      </c>
    </row>
    <row r="553" spans="1:2">
      <c r="A553" s="1" t="s">
        <v>65</v>
      </c>
      <c r="B553" s="1" t="s">
        <v>54</v>
      </c>
    </row>
    <row r="554" spans="1:2">
      <c r="A554" s="1" t="s">
        <v>65</v>
      </c>
      <c r="B554" s="1" t="s">
        <v>54</v>
      </c>
    </row>
    <row r="555" spans="1:2">
      <c r="A555" s="1" t="s">
        <v>65</v>
      </c>
      <c r="B555" s="1" t="s">
        <v>54</v>
      </c>
    </row>
    <row r="556" spans="1:2">
      <c r="A556" s="1" t="s">
        <v>1102</v>
      </c>
      <c r="B556" s="1" t="s">
        <v>78</v>
      </c>
    </row>
    <row r="557" spans="1:2">
      <c r="A557" s="1" t="s">
        <v>53</v>
      </c>
      <c r="B557" s="1" t="s">
        <v>78</v>
      </c>
    </row>
    <row r="558" spans="1:2">
      <c r="A558" s="1" t="s">
        <v>53</v>
      </c>
      <c r="B558" s="1" t="s">
        <v>78</v>
      </c>
    </row>
    <row r="559" spans="1:2">
      <c r="A559" s="1" t="s">
        <v>53</v>
      </c>
      <c r="B559" s="1" t="s">
        <v>78</v>
      </c>
    </row>
    <row r="560" spans="1:2">
      <c r="A560" s="1" t="s">
        <v>53</v>
      </c>
      <c r="B560" s="1" t="s">
        <v>78</v>
      </c>
    </row>
    <row r="561" spans="1:2">
      <c r="A561" s="1" t="s">
        <v>53</v>
      </c>
      <c r="B561" s="1" t="s">
        <v>78</v>
      </c>
    </row>
    <row r="562" spans="1:2">
      <c r="A562" s="1" t="s">
        <v>53</v>
      </c>
      <c r="B562" s="1" t="s">
        <v>78</v>
      </c>
    </row>
    <row r="563" spans="1:2">
      <c r="A563" s="1" t="s">
        <v>53</v>
      </c>
      <c r="B563" s="1" t="s">
        <v>78</v>
      </c>
    </row>
    <row r="564" spans="1:2">
      <c r="A564" s="1" t="s">
        <v>53</v>
      </c>
      <c r="B564" s="1" t="s">
        <v>78</v>
      </c>
    </row>
    <row r="565" spans="1:2">
      <c r="A565" s="1" t="s">
        <v>53</v>
      </c>
      <c r="B565" s="1" t="s">
        <v>78</v>
      </c>
    </row>
    <row r="566" spans="1:2">
      <c r="A566" s="1" t="s">
        <v>53</v>
      </c>
      <c r="B566" s="1" t="s">
        <v>78</v>
      </c>
    </row>
    <row r="567" spans="1:2">
      <c r="A567" s="1" t="s">
        <v>53</v>
      </c>
      <c r="B567" s="1" t="s">
        <v>78</v>
      </c>
    </row>
    <row r="568" spans="1:2">
      <c r="A568" s="1" t="s">
        <v>53</v>
      </c>
      <c r="B568" s="1" t="s">
        <v>78</v>
      </c>
    </row>
    <row r="569" spans="1:2">
      <c r="A569" s="1" t="s">
        <v>53</v>
      </c>
      <c r="B569" s="1" t="s">
        <v>78</v>
      </c>
    </row>
    <row r="570" spans="1:2">
      <c r="A570" s="1" t="s">
        <v>53</v>
      </c>
      <c r="B570" s="1" t="s">
        <v>78</v>
      </c>
    </row>
    <row r="571" spans="1:2">
      <c r="A571" s="1" t="s">
        <v>53</v>
      </c>
      <c r="B571" s="1" t="s">
        <v>78</v>
      </c>
    </row>
    <row r="572" spans="1:2">
      <c r="A572" s="1" t="s">
        <v>53</v>
      </c>
      <c r="B572" s="1" t="s">
        <v>78</v>
      </c>
    </row>
    <row r="573" spans="1:2">
      <c r="A573" s="1" t="s">
        <v>53</v>
      </c>
      <c r="B573" s="1" t="s">
        <v>78</v>
      </c>
    </row>
    <row r="574" spans="1:2">
      <c r="A574" s="1" t="s">
        <v>53</v>
      </c>
      <c r="B574" s="1" t="s">
        <v>78</v>
      </c>
    </row>
    <row r="575" spans="1:2">
      <c r="A575" s="1" t="s">
        <v>53</v>
      </c>
      <c r="B575" s="1" t="s">
        <v>78</v>
      </c>
    </row>
    <row r="576" spans="1:2">
      <c r="A576" s="1" t="s">
        <v>53</v>
      </c>
      <c r="B576" s="1" t="s">
        <v>78</v>
      </c>
    </row>
    <row r="577" spans="1:2">
      <c r="A577" s="1" t="s">
        <v>53</v>
      </c>
      <c r="B577" s="1" t="s">
        <v>78</v>
      </c>
    </row>
    <row r="578" spans="1:2">
      <c r="A578" s="1" t="s">
        <v>53</v>
      </c>
      <c r="B578" s="1" t="s">
        <v>78</v>
      </c>
    </row>
    <row r="579" spans="1:2">
      <c r="A579" s="1" t="s">
        <v>53</v>
      </c>
      <c r="B579" s="1" t="s">
        <v>78</v>
      </c>
    </row>
    <row r="580" spans="1:2">
      <c r="A580" s="1" t="s">
        <v>53</v>
      </c>
      <c r="B580" s="1" t="s">
        <v>78</v>
      </c>
    </row>
    <row r="581" spans="1:2">
      <c r="A581" s="1" t="s">
        <v>53</v>
      </c>
      <c r="B581" s="1" t="s">
        <v>78</v>
      </c>
    </row>
    <row r="582" spans="1:2">
      <c r="A582" s="1" t="s">
        <v>53</v>
      </c>
      <c r="B582" s="1" t="s">
        <v>78</v>
      </c>
    </row>
    <row r="583" spans="1:2">
      <c r="A583" s="1" t="s">
        <v>53</v>
      </c>
      <c r="B583" s="1" t="s">
        <v>78</v>
      </c>
    </row>
    <row r="584" spans="1:2">
      <c r="A584" s="1" t="s">
        <v>53</v>
      </c>
      <c r="B584" s="1" t="s">
        <v>78</v>
      </c>
    </row>
    <row r="585" spans="1:2">
      <c r="A585" s="1" t="s">
        <v>53</v>
      </c>
      <c r="B585" s="1" t="s">
        <v>78</v>
      </c>
    </row>
    <row r="586" spans="1:2">
      <c r="A586" s="1" t="s">
        <v>53</v>
      </c>
      <c r="B586" s="1" t="s">
        <v>78</v>
      </c>
    </row>
    <row r="587" spans="1:2">
      <c r="A587" s="1" t="s">
        <v>53</v>
      </c>
      <c r="B587" s="1" t="s">
        <v>78</v>
      </c>
    </row>
    <row r="588" spans="1:2">
      <c r="A588" s="1" t="s">
        <v>53</v>
      </c>
      <c r="B588" s="1" t="s">
        <v>78</v>
      </c>
    </row>
    <row r="589" spans="1:2">
      <c r="A589" s="1" t="s">
        <v>53</v>
      </c>
      <c r="B589" s="1" t="s">
        <v>78</v>
      </c>
    </row>
    <row r="590" spans="1:2">
      <c r="A590" s="1" t="s">
        <v>53</v>
      </c>
      <c r="B590" s="1" t="s">
        <v>78</v>
      </c>
    </row>
    <row r="591" spans="1:2">
      <c r="A591" s="1" t="s">
        <v>53</v>
      </c>
      <c r="B591" s="1" t="s">
        <v>78</v>
      </c>
    </row>
    <row r="592" spans="1:2">
      <c r="A592" s="1" t="s">
        <v>53</v>
      </c>
      <c r="B592" s="1" t="s">
        <v>78</v>
      </c>
    </row>
    <row r="593" spans="1:2">
      <c r="A593" s="1" t="s">
        <v>53</v>
      </c>
      <c r="B593" s="1" t="s">
        <v>78</v>
      </c>
    </row>
    <row r="594" spans="1:2">
      <c r="A594" s="1" t="s">
        <v>53</v>
      </c>
      <c r="B594" s="1" t="s">
        <v>78</v>
      </c>
    </row>
    <row r="595" spans="1:2">
      <c r="A595" s="1" t="s">
        <v>53</v>
      </c>
      <c r="B595" s="1" t="s">
        <v>78</v>
      </c>
    </row>
    <row r="596" spans="1:2">
      <c r="A596" s="1" t="s">
        <v>53</v>
      </c>
      <c r="B596" s="1" t="s">
        <v>78</v>
      </c>
    </row>
    <row r="597" spans="1:2">
      <c r="A597" s="1" t="s">
        <v>53</v>
      </c>
      <c r="B597" s="1" t="s">
        <v>78</v>
      </c>
    </row>
    <row r="598" spans="1:2">
      <c r="A598" s="1" t="s">
        <v>53</v>
      </c>
      <c r="B598" s="1" t="s">
        <v>78</v>
      </c>
    </row>
    <row r="599" spans="1:2">
      <c r="A599" s="1" t="s">
        <v>53</v>
      </c>
      <c r="B599" s="1" t="s">
        <v>78</v>
      </c>
    </row>
    <row r="600" spans="1:2">
      <c r="A600" s="1" t="s">
        <v>53</v>
      </c>
      <c r="B600" s="1" t="s">
        <v>78</v>
      </c>
    </row>
    <row r="601" spans="1:2">
      <c r="A601" s="1" t="s">
        <v>53</v>
      </c>
      <c r="B601" s="1" t="s">
        <v>78</v>
      </c>
    </row>
    <row r="602" spans="1:2">
      <c r="A602" s="1" t="s">
        <v>53</v>
      </c>
      <c r="B602" s="1" t="s">
        <v>78</v>
      </c>
    </row>
    <row r="603" spans="1:2">
      <c r="A603" s="1" t="s">
        <v>53</v>
      </c>
      <c r="B603" s="1" t="s">
        <v>78</v>
      </c>
    </row>
    <row r="604" spans="1:2">
      <c r="A604" s="1" t="s">
        <v>53</v>
      </c>
      <c r="B604" s="1" t="s">
        <v>78</v>
      </c>
    </row>
    <row r="605" spans="1:2">
      <c r="A605" s="1" t="s">
        <v>53</v>
      </c>
      <c r="B605" s="1" t="s">
        <v>78</v>
      </c>
    </row>
    <row r="606" spans="1:2">
      <c r="A606" s="1" t="s">
        <v>53</v>
      </c>
      <c r="B606" s="1" t="s">
        <v>78</v>
      </c>
    </row>
    <row r="607" spans="1:2">
      <c r="A607" s="1" t="s">
        <v>150</v>
      </c>
      <c r="B607" s="1" t="s">
        <v>78</v>
      </c>
    </row>
    <row r="608" spans="1:2">
      <c r="A608" s="1" t="s">
        <v>150</v>
      </c>
      <c r="B608" s="1" t="s">
        <v>78</v>
      </c>
    </row>
    <row r="609" spans="1:2">
      <c r="A609" s="1" t="s">
        <v>150</v>
      </c>
      <c r="B609" s="1" t="s">
        <v>78</v>
      </c>
    </row>
    <row r="610" spans="1:2">
      <c r="A610" s="1" t="s">
        <v>150</v>
      </c>
      <c r="B610" s="1" t="s">
        <v>78</v>
      </c>
    </row>
    <row r="611" spans="1:2">
      <c r="A611" s="1" t="s">
        <v>150</v>
      </c>
      <c r="B611" s="1" t="s">
        <v>78</v>
      </c>
    </row>
    <row r="612" spans="1:2">
      <c r="A612" s="1" t="s">
        <v>150</v>
      </c>
      <c r="B612" s="1" t="s">
        <v>78</v>
      </c>
    </row>
    <row r="613" spans="1:2">
      <c r="A613" s="1" t="s">
        <v>150</v>
      </c>
      <c r="B613" s="1" t="s">
        <v>78</v>
      </c>
    </row>
    <row r="614" spans="1:2">
      <c r="A614" s="1" t="s">
        <v>77</v>
      </c>
      <c r="B614" s="1" t="s">
        <v>78</v>
      </c>
    </row>
    <row r="615" spans="1:2">
      <c r="A615" s="1" t="s">
        <v>77</v>
      </c>
      <c r="B615" s="1" t="s">
        <v>78</v>
      </c>
    </row>
    <row r="616" spans="1:2">
      <c r="A616" s="1" t="s">
        <v>77</v>
      </c>
      <c r="B616" s="1" t="s">
        <v>78</v>
      </c>
    </row>
    <row r="617" spans="1:2">
      <c r="A617" s="1" t="s">
        <v>77</v>
      </c>
      <c r="B617" s="1" t="s">
        <v>78</v>
      </c>
    </row>
    <row r="618" spans="1:2">
      <c r="A618" s="1" t="s">
        <v>77</v>
      </c>
      <c r="B618" s="1" t="s">
        <v>78</v>
      </c>
    </row>
    <row r="619" spans="1:2">
      <c r="A619" s="1" t="s">
        <v>77</v>
      </c>
      <c r="B619" s="1" t="s">
        <v>78</v>
      </c>
    </row>
    <row r="620" spans="1:2">
      <c r="A620" s="1" t="s">
        <v>77</v>
      </c>
      <c r="B620" s="1" t="s">
        <v>78</v>
      </c>
    </row>
    <row r="621" spans="1:2">
      <c r="A621" s="1" t="s">
        <v>77</v>
      </c>
      <c r="B621" s="1" t="s">
        <v>78</v>
      </c>
    </row>
    <row r="622" spans="1:2">
      <c r="A622" s="1" t="s">
        <v>77</v>
      </c>
      <c r="B622" s="1" t="s">
        <v>78</v>
      </c>
    </row>
    <row r="623" spans="1:2">
      <c r="A623" s="1" t="s">
        <v>77</v>
      </c>
      <c r="B623" s="1" t="s">
        <v>78</v>
      </c>
    </row>
    <row r="624" spans="1:2">
      <c r="A624" s="1" t="s">
        <v>77</v>
      </c>
      <c r="B624" s="1" t="s">
        <v>78</v>
      </c>
    </row>
    <row r="625" spans="1:2">
      <c r="A625" s="1" t="s">
        <v>77</v>
      </c>
      <c r="B625" s="1" t="s">
        <v>78</v>
      </c>
    </row>
    <row r="626" spans="1:2">
      <c r="A626" s="1" t="s">
        <v>77</v>
      </c>
      <c r="B626" s="1" t="s">
        <v>78</v>
      </c>
    </row>
    <row r="627" spans="1:2">
      <c r="A627" s="1" t="s">
        <v>77</v>
      </c>
      <c r="B627" s="1" t="s">
        <v>78</v>
      </c>
    </row>
    <row r="628" spans="1:2">
      <c r="A628" s="1" t="s">
        <v>77</v>
      </c>
      <c r="B628" s="1" t="s">
        <v>78</v>
      </c>
    </row>
    <row r="629" spans="1:2">
      <c r="A629" s="1" t="s">
        <v>77</v>
      </c>
      <c r="B629" s="1" t="s">
        <v>78</v>
      </c>
    </row>
    <row r="630" spans="1:2">
      <c r="A630" s="1" t="s">
        <v>77</v>
      </c>
      <c r="B630" s="1" t="s">
        <v>78</v>
      </c>
    </row>
    <row r="631" spans="1:2">
      <c r="A631" s="1" t="s">
        <v>77</v>
      </c>
      <c r="B631" s="1" t="s">
        <v>78</v>
      </c>
    </row>
    <row r="632" spans="1:2">
      <c r="A632" s="1" t="s">
        <v>77</v>
      </c>
      <c r="B632" s="1" t="s">
        <v>78</v>
      </c>
    </row>
    <row r="633" spans="1:2">
      <c r="A633" s="1" t="s">
        <v>77</v>
      </c>
      <c r="B633" s="1" t="s">
        <v>78</v>
      </c>
    </row>
    <row r="634" spans="1:2">
      <c r="A634" s="1" t="s">
        <v>77</v>
      </c>
      <c r="B634" s="1" t="s">
        <v>78</v>
      </c>
    </row>
    <row r="635" spans="1:2">
      <c r="A635" s="1" t="s">
        <v>77</v>
      </c>
      <c r="B635" s="1" t="s">
        <v>78</v>
      </c>
    </row>
    <row r="636" spans="1:2">
      <c r="A636" s="1" t="s">
        <v>77</v>
      </c>
      <c r="B636" s="1" t="s">
        <v>78</v>
      </c>
    </row>
    <row r="637" spans="1:2">
      <c r="A637" s="1" t="s">
        <v>77</v>
      </c>
      <c r="B637" s="1" t="s">
        <v>78</v>
      </c>
    </row>
    <row r="638" spans="1:2">
      <c r="A638" s="1" t="s">
        <v>77</v>
      </c>
      <c r="B638" s="1" t="s">
        <v>78</v>
      </c>
    </row>
    <row r="639" spans="1:2">
      <c r="A639" s="1" t="s">
        <v>77</v>
      </c>
      <c r="B639" s="1" t="s">
        <v>78</v>
      </c>
    </row>
    <row r="640" spans="1:2">
      <c r="A640" s="1" t="s">
        <v>77</v>
      </c>
      <c r="B640" s="1" t="s">
        <v>78</v>
      </c>
    </row>
    <row r="641" spans="1:2">
      <c r="A641" s="1" t="s">
        <v>77</v>
      </c>
      <c r="B641" s="1" t="s">
        <v>78</v>
      </c>
    </row>
    <row r="642" spans="1:2">
      <c r="A642" s="1" t="s">
        <v>77</v>
      </c>
      <c r="B642" s="1" t="s">
        <v>78</v>
      </c>
    </row>
    <row r="643" spans="1:2">
      <c r="A643" s="1" t="s">
        <v>77</v>
      </c>
      <c r="B643" s="1" t="s">
        <v>78</v>
      </c>
    </row>
    <row r="644" spans="1:2">
      <c r="A644" s="1" t="s">
        <v>77</v>
      </c>
      <c r="B644" s="1" t="s">
        <v>78</v>
      </c>
    </row>
    <row r="645" spans="1:2">
      <c r="A645" s="1" t="s">
        <v>77</v>
      </c>
      <c r="B645" s="1" t="s">
        <v>78</v>
      </c>
    </row>
    <row r="646" spans="1:2">
      <c r="A646" s="1" t="s">
        <v>77</v>
      </c>
      <c r="B646" s="1" t="s">
        <v>78</v>
      </c>
    </row>
    <row r="647" spans="1:2">
      <c r="A647" s="1" t="s">
        <v>77</v>
      </c>
      <c r="B647" s="1" t="s">
        <v>78</v>
      </c>
    </row>
    <row r="648" spans="1:2">
      <c r="A648" s="1" t="s">
        <v>77</v>
      </c>
      <c r="B648" s="1" t="s">
        <v>78</v>
      </c>
    </row>
    <row r="649" spans="1:2">
      <c r="A649" s="1" t="s">
        <v>77</v>
      </c>
      <c r="B649" s="1" t="s">
        <v>78</v>
      </c>
    </row>
    <row r="650" spans="1:2">
      <c r="A650" s="1" t="s">
        <v>77</v>
      </c>
      <c r="B650" s="1" t="s">
        <v>78</v>
      </c>
    </row>
    <row r="651" spans="1:2">
      <c r="A651" s="1" t="s">
        <v>77</v>
      </c>
      <c r="B651" s="1" t="s">
        <v>78</v>
      </c>
    </row>
    <row r="652" spans="1:2">
      <c r="A652" s="1" t="s">
        <v>77</v>
      </c>
      <c r="B652" s="1" t="s">
        <v>78</v>
      </c>
    </row>
    <row r="653" spans="1:2">
      <c r="A653" s="1" t="s">
        <v>77</v>
      </c>
      <c r="B653" s="1" t="s">
        <v>78</v>
      </c>
    </row>
    <row r="654" spans="1:2">
      <c r="A654" s="1" t="s">
        <v>77</v>
      </c>
      <c r="B654" s="1" t="s">
        <v>78</v>
      </c>
    </row>
    <row r="655" spans="1:2">
      <c r="A655" s="1" t="s">
        <v>77</v>
      </c>
      <c r="B655" s="1" t="s">
        <v>78</v>
      </c>
    </row>
    <row r="656" spans="1:2">
      <c r="A656" s="1" t="s">
        <v>77</v>
      </c>
      <c r="B656" s="1" t="s">
        <v>78</v>
      </c>
    </row>
    <row r="657" spans="1:2">
      <c r="A657" s="1" t="s">
        <v>77</v>
      </c>
      <c r="B657" s="1" t="s">
        <v>78</v>
      </c>
    </row>
    <row r="658" spans="1:2">
      <c r="A658" s="1" t="s">
        <v>77</v>
      </c>
      <c r="B658" s="1" t="s">
        <v>78</v>
      </c>
    </row>
    <row r="659" spans="1:2">
      <c r="A659" s="1" t="s">
        <v>77</v>
      </c>
      <c r="B659" s="1" t="s">
        <v>78</v>
      </c>
    </row>
    <row r="660" spans="1:2">
      <c r="A660" s="1" t="s">
        <v>77</v>
      </c>
      <c r="B660" s="1" t="s">
        <v>78</v>
      </c>
    </row>
    <row r="661" spans="1:2">
      <c r="A661" s="1" t="s">
        <v>77</v>
      </c>
      <c r="B661" s="1" t="s">
        <v>78</v>
      </c>
    </row>
    <row r="662" spans="1:2">
      <c r="A662" s="1" t="s">
        <v>77</v>
      </c>
      <c r="B662" s="1" t="s">
        <v>78</v>
      </c>
    </row>
    <row r="663" spans="1:2">
      <c r="A663" s="1" t="s">
        <v>77</v>
      </c>
      <c r="B663" s="1" t="s">
        <v>78</v>
      </c>
    </row>
    <row r="664" spans="1:2">
      <c r="A664" s="1" t="s">
        <v>77</v>
      </c>
      <c r="B664" s="1" t="s">
        <v>78</v>
      </c>
    </row>
    <row r="665" spans="1:2">
      <c r="A665" s="1" t="s">
        <v>77</v>
      </c>
      <c r="B665" s="1" t="s">
        <v>78</v>
      </c>
    </row>
    <row r="666" spans="1:2">
      <c r="A666" s="1" t="s">
        <v>77</v>
      </c>
      <c r="B666" s="1" t="s">
        <v>78</v>
      </c>
    </row>
    <row r="667" spans="1:2">
      <c r="A667" s="1" t="s">
        <v>77</v>
      </c>
      <c r="B667" s="1" t="s">
        <v>78</v>
      </c>
    </row>
    <row r="668" spans="1:2">
      <c r="A668" s="1" t="s">
        <v>77</v>
      </c>
      <c r="B668" s="1" t="s">
        <v>78</v>
      </c>
    </row>
    <row r="669" spans="1:2">
      <c r="A669" s="1" t="s">
        <v>77</v>
      </c>
      <c r="B669" s="1" t="s">
        <v>78</v>
      </c>
    </row>
    <row r="670" spans="1:2">
      <c r="A670" s="1" t="s">
        <v>77</v>
      </c>
      <c r="B670" s="1" t="s">
        <v>78</v>
      </c>
    </row>
    <row r="671" spans="1:2">
      <c r="A671" s="1" t="s">
        <v>77</v>
      </c>
      <c r="B671" s="1" t="s">
        <v>78</v>
      </c>
    </row>
    <row r="672" spans="1:2">
      <c r="A672" s="1" t="s">
        <v>77</v>
      </c>
      <c r="B672" s="1" t="s">
        <v>78</v>
      </c>
    </row>
    <row r="673" spans="1:2">
      <c r="A673" s="1" t="s">
        <v>77</v>
      </c>
      <c r="B673" s="1" t="s">
        <v>78</v>
      </c>
    </row>
    <row r="674" spans="1:2">
      <c r="A674" s="1" t="s">
        <v>77</v>
      </c>
      <c r="B674" s="1" t="s">
        <v>78</v>
      </c>
    </row>
    <row r="675" spans="1:2">
      <c r="A675" s="1" t="s">
        <v>352</v>
      </c>
      <c r="B675" s="1" t="s">
        <v>78</v>
      </c>
    </row>
    <row r="676" spans="1:2">
      <c r="A676" s="1" t="s">
        <v>352</v>
      </c>
      <c r="B676" s="1" t="s">
        <v>78</v>
      </c>
    </row>
    <row r="677" spans="1:2">
      <c r="A677" s="1" t="s">
        <v>352</v>
      </c>
      <c r="B677" s="1" t="s">
        <v>78</v>
      </c>
    </row>
    <row r="678" spans="1:2">
      <c r="A678" s="1" t="s">
        <v>352</v>
      </c>
      <c r="B678" s="1" t="s">
        <v>78</v>
      </c>
    </row>
    <row r="679" spans="1:2">
      <c r="A679" s="1" t="s">
        <v>352</v>
      </c>
      <c r="B679" s="1" t="s">
        <v>78</v>
      </c>
    </row>
    <row r="680" spans="1:2">
      <c r="A680" s="1" t="s">
        <v>352</v>
      </c>
      <c r="B680" s="1" t="s">
        <v>78</v>
      </c>
    </row>
    <row r="681" spans="1:2">
      <c r="A681" s="1" t="s">
        <v>352</v>
      </c>
      <c r="B681" s="1" t="s">
        <v>78</v>
      </c>
    </row>
    <row r="682" spans="1:2">
      <c r="A682" s="1" t="s">
        <v>352</v>
      </c>
      <c r="B682" s="1" t="s">
        <v>78</v>
      </c>
    </row>
    <row r="683" spans="1:2">
      <c r="A683" s="1" t="s">
        <v>352</v>
      </c>
      <c r="B683" s="1" t="s">
        <v>78</v>
      </c>
    </row>
    <row r="684" spans="1:2">
      <c r="A684" s="1" t="s">
        <v>352</v>
      </c>
      <c r="B684" s="1" t="s">
        <v>78</v>
      </c>
    </row>
    <row r="685" spans="1:2">
      <c r="A685" s="1" t="s">
        <v>352</v>
      </c>
      <c r="B685" s="1" t="s">
        <v>78</v>
      </c>
    </row>
    <row r="686" spans="1:2">
      <c r="A686" s="1" t="s">
        <v>352</v>
      </c>
      <c r="B686" s="1" t="s">
        <v>78</v>
      </c>
    </row>
    <row r="687" spans="1:2">
      <c r="A687" s="1" t="s">
        <v>352</v>
      </c>
      <c r="B687" s="1" t="s">
        <v>78</v>
      </c>
    </row>
    <row r="688" spans="1:2">
      <c r="A688" s="1" t="s">
        <v>352</v>
      </c>
      <c r="B688" s="1" t="s">
        <v>78</v>
      </c>
    </row>
    <row r="689" spans="1:2">
      <c r="A689" s="1" t="s">
        <v>352</v>
      </c>
      <c r="B689" s="1" t="s">
        <v>78</v>
      </c>
    </row>
    <row r="690" spans="1:2">
      <c r="A690" s="1" t="s">
        <v>65</v>
      </c>
      <c r="B690" s="1" t="s">
        <v>78</v>
      </c>
    </row>
    <row r="691" spans="1:2">
      <c r="A691" s="1" t="s">
        <v>65</v>
      </c>
      <c r="B691" s="1" t="s">
        <v>78</v>
      </c>
    </row>
    <row r="692" spans="1:2">
      <c r="A692" s="1" t="s">
        <v>65</v>
      </c>
      <c r="B692" s="1" t="s">
        <v>1015</v>
      </c>
    </row>
    <row r="693" spans="1:2">
      <c r="A693" s="1" t="s">
        <v>65</v>
      </c>
      <c r="B693" s="1" t="s">
        <v>78</v>
      </c>
    </row>
    <row r="694" spans="1:2">
      <c r="A694" s="1" t="s">
        <v>65</v>
      </c>
      <c r="B694" s="1" t="s">
        <v>78</v>
      </c>
    </row>
    <row r="695" spans="1:2">
      <c r="A695" s="1" t="s">
        <v>65</v>
      </c>
      <c r="B695" s="1" t="s">
        <v>78</v>
      </c>
    </row>
    <row r="696" spans="1:2">
      <c r="A696" s="1" t="s">
        <v>65</v>
      </c>
      <c r="B696" s="1" t="s">
        <v>78</v>
      </c>
    </row>
    <row r="697" spans="1:2">
      <c r="A697" s="1" t="s">
        <v>65</v>
      </c>
      <c r="B697" s="1" t="s">
        <v>78</v>
      </c>
    </row>
    <row r="698" spans="1:2">
      <c r="A698" s="1" t="s">
        <v>65</v>
      </c>
      <c r="B698" s="1" t="s">
        <v>78</v>
      </c>
    </row>
    <row r="699" spans="1:2">
      <c r="A699" s="1" t="s">
        <v>65</v>
      </c>
      <c r="B699" s="1" t="s">
        <v>78</v>
      </c>
    </row>
    <row r="700" spans="1:2">
      <c r="A700" s="1" t="s">
        <v>53</v>
      </c>
      <c r="B700" s="1" t="s">
        <v>3806</v>
      </c>
    </row>
    <row r="701" spans="1:2">
      <c r="A701" s="6"/>
      <c r="B701" s="6"/>
    </row>
    <row r="702" spans="1:2">
      <c r="A702" s="6"/>
      <c r="B702" s="6"/>
    </row>
    <row r="703" spans="1:2">
      <c r="A703" s="6"/>
      <c r="B703" s="6"/>
    </row>
    <row r="704" spans="1:2">
      <c r="A704" s="6"/>
      <c r="B704" s="6"/>
    </row>
    <row r="705" spans="1:2">
      <c r="A705" s="6"/>
      <c r="B705" s="6"/>
    </row>
    <row r="706" spans="1:2">
      <c r="A706" s="6"/>
      <c r="B706" s="6"/>
    </row>
    <row r="707" spans="1:2">
      <c r="A707" s="6"/>
      <c r="B707" s="6"/>
    </row>
    <row r="708" spans="1:2">
      <c r="A708" s="6"/>
      <c r="B708" s="6"/>
    </row>
    <row r="709" spans="1:2">
      <c r="A709" s="6"/>
      <c r="B709" s="6"/>
    </row>
    <row r="710" spans="1:2">
      <c r="A710" s="6"/>
      <c r="B710" s="6"/>
    </row>
    <row r="711" spans="1:2">
      <c r="A711" s="6"/>
      <c r="B711" s="6"/>
    </row>
    <row r="712" spans="1:2">
      <c r="A712" s="6"/>
      <c r="B712" s="6"/>
    </row>
    <row r="713" spans="1:2">
      <c r="A713" s="6"/>
      <c r="B713" s="6"/>
    </row>
    <row r="714" spans="1:2">
      <c r="A714" s="6"/>
      <c r="B714" s="6"/>
    </row>
    <row r="715" spans="1:2">
      <c r="A715" s="6"/>
      <c r="B715" s="6"/>
    </row>
    <row r="716" spans="1:2">
      <c r="A716" s="6"/>
      <c r="B716" s="6"/>
    </row>
    <row r="717" spans="1:2">
      <c r="A717" s="6"/>
      <c r="B717" s="6"/>
    </row>
    <row r="718" spans="1:2">
      <c r="A718" s="6"/>
      <c r="B718" s="6"/>
    </row>
    <row r="719" spans="1:2">
      <c r="A719" s="6"/>
      <c r="B719" s="6"/>
    </row>
    <row r="720" spans="1:2">
      <c r="A720" s="6"/>
      <c r="B720" s="6"/>
    </row>
    <row r="721" spans="1:2">
      <c r="A721" s="6"/>
      <c r="B721" s="6"/>
    </row>
    <row r="722" spans="1:2">
      <c r="A722" s="6"/>
      <c r="B722" s="6"/>
    </row>
    <row r="723" spans="1:2">
      <c r="A723" s="6"/>
      <c r="B723" s="6"/>
    </row>
    <row r="724" spans="1:2">
      <c r="A724" s="6"/>
      <c r="B724" s="6"/>
    </row>
    <row r="725" spans="1:2">
      <c r="A725" s="6"/>
      <c r="B725" s="6"/>
    </row>
    <row r="726" spans="1:2">
      <c r="A726" s="6"/>
      <c r="B726" s="6"/>
    </row>
    <row r="727" spans="1:2">
      <c r="A727" s="6"/>
      <c r="B727" s="6"/>
    </row>
    <row r="728" spans="1:2">
      <c r="A728" s="6"/>
      <c r="B728" s="6"/>
    </row>
    <row r="729" spans="1:2">
      <c r="A729" s="6"/>
      <c r="B729" s="6"/>
    </row>
    <row r="730" spans="1:2">
      <c r="A730" s="6"/>
      <c r="B730" s="6"/>
    </row>
    <row r="731" spans="1:2">
      <c r="A731" s="6"/>
      <c r="B731" s="6"/>
    </row>
    <row r="732" spans="1:2">
      <c r="A732" s="6"/>
      <c r="B732" s="6"/>
    </row>
    <row r="733" spans="1:2">
      <c r="A733" s="6"/>
      <c r="B733" s="6"/>
    </row>
    <row r="734" spans="1:2">
      <c r="A734" s="6"/>
      <c r="B734" s="6"/>
    </row>
    <row r="735" spans="1:2">
      <c r="A735" s="6"/>
      <c r="B735" s="6"/>
    </row>
    <row r="736" spans="1:2">
      <c r="A736" s="6"/>
      <c r="B736" s="6"/>
    </row>
    <row r="737" spans="1:2">
      <c r="A737" s="6"/>
      <c r="B737" s="6"/>
    </row>
    <row r="738" spans="1:2">
      <c r="A738" s="6"/>
      <c r="B738" s="6"/>
    </row>
    <row r="739" spans="1:2">
      <c r="A739" s="6"/>
      <c r="B739" s="6"/>
    </row>
    <row r="740" spans="1:2">
      <c r="A740" s="6"/>
      <c r="B740" s="6"/>
    </row>
    <row r="741" spans="1:2">
      <c r="A741" s="6"/>
      <c r="B741" s="6"/>
    </row>
    <row r="742" spans="1:2">
      <c r="A742" s="6"/>
      <c r="B742" s="6"/>
    </row>
    <row r="743" spans="1:2">
      <c r="A743" s="6"/>
      <c r="B743" s="6"/>
    </row>
    <row r="744" spans="1:2">
      <c r="A744" s="6"/>
      <c r="B744" s="6"/>
    </row>
    <row r="745" spans="1:2">
      <c r="A745" s="6"/>
      <c r="B745" s="6"/>
    </row>
    <row r="746" spans="1:2">
      <c r="A746" s="6"/>
      <c r="B746" s="6"/>
    </row>
    <row r="747" spans="1:2">
      <c r="A747" s="6"/>
      <c r="B747" s="6"/>
    </row>
    <row r="748" spans="1:2">
      <c r="A748" s="6"/>
      <c r="B748" s="6"/>
    </row>
    <row r="749" spans="1:2">
      <c r="A749" s="6"/>
      <c r="B749" s="6"/>
    </row>
    <row r="750" spans="1:2">
      <c r="A750" s="6"/>
      <c r="B750" s="6"/>
    </row>
    <row r="751" spans="1:2">
      <c r="A751" s="6"/>
      <c r="B751" s="6"/>
    </row>
    <row r="752" spans="1:2">
      <c r="A752" s="6"/>
      <c r="B752" s="6"/>
    </row>
    <row r="753" spans="1:2">
      <c r="A753" s="6"/>
      <c r="B753" s="6"/>
    </row>
    <row r="754" spans="1:2">
      <c r="A754" s="6"/>
      <c r="B754" s="6"/>
    </row>
    <row r="755" spans="1:2">
      <c r="A755" s="6"/>
      <c r="B755" s="6"/>
    </row>
    <row r="756" spans="1:2">
      <c r="A756" s="6"/>
      <c r="B756" s="6"/>
    </row>
    <row r="757" spans="1:2">
      <c r="A757" s="6"/>
      <c r="B757" s="6"/>
    </row>
    <row r="758" spans="1:2">
      <c r="A758" s="6"/>
      <c r="B758" s="6"/>
    </row>
    <row r="759" spans="1:2">
      <c r="A759" s="6"/>
      <c r="B759" s="6"/>
    </row>
    <row r="760" spans="1:2">
      <c r="A760" s="6"/>
      <c r="B760" s="6"/>
    </row>
    <row r="761" spans="1:2">
      <c r="A761" s="6"/>
      <c r="B761" s="6"/>
    </row>
    <row r="762" spans="1:2">
      <c r="A762" s="6"/>
      <c r="B762" s="6"/>
    </row>
    <row r="763" spans="1:2">
      <c r="A763" s="6"/>
      <c r="B763" s="6"/>
    </row>
    <row r="764" spans="1:2">
      <c r="A764" s="6"/>
      <c r="B764" s="6"/>
    </row>
    <row r="765" spans="1:2">
      <c r="A765" s="6"/>
      <c r="B765" s="6"/>
    </row>
    <row r="766" spans="1:2">
      <c r="A766" s="6"/>
      <c r="B766" s="6"/>
    </row>
    <row r="767" spans="1:2">
      <c r="A767" s="6"/>
      <c r="B767" s="6"/>
    </row>
    <row r="768" spans="1:2">
      <c r="A768" s="6"/>
      <c r="B768" s="6"/>
    </row>
    <row r="769" spans="1:2">
      <c r="A769" s="6"/>
      <c r="B769" s="6"/>
    </row>
    <row r="770" spans="1:2">
      <c r="A770" s="6"/>
      <c r="B770" s="6"/>
    </row>
    <row r="771" spans="1:2">
      <c r="A771" s="6"/>
      <c r="B771" s="6"/>
    </row>
    <row r="772" spans="1:2">
      <c r="A772" s="6"/>
      <c r="B772" s="6"/>
    </row>
    <row r="773" spans="1:2">
      <c r="A773" s="6"/>
      <c r="B773" s="6"/>
    </row>
    <row r="774" spans="1:2">
      <c r="A774" s="6"/>
      <c r="B774" s="6"/>
    </row>
    <row r="775" spans="1:2">
      <c r="A775" s="6"/>
      <c r="B775" s="6"/>
    </row>
    <row r="776" spans="1:2">
      <c r="A776" s="6"/>
      <c r="B776" s="6"/>
    </row>
    <row r="777" spans="1:2">
      <c r="A777" s="6"/>
      <c r="B777" s="6"/>
    </row>
    <row r="778" spans="1:2">
      <c r="A778" s="6"/>
      <c r="B778" s="6"/>
    </row>
    <row r="779" spans="1:2">
      <c r="A779" s="6"/>
      <c r="B779" s="6"/>
    </row>
    <row r="780" spans="1:2">
      <c r="A780" s="6"/>
      <c r="B780" s="6"/>
    </row>
    <row r="781" spans="1:2">
      <c r="A781" s="6"/>
      <c r="B781" s="6"/>
    </row>
    <row r="782" spans="1:2">
      <c r="A782" s="6"/>
      <c r="B782" s="6"/>
    </row>
    <row r="783" spans="1:2">
      <c r="A783" s="6"/>
      <c r="B783" s="6"/>
    </row>
    <row r="784" spans="1:2">
      <c r="A784" s="6"/>
      <c r="B784" s="6"/>
    </row>
    <row r="785" spans="1:2">
      <c r="A785" s="6"/>
      <c r="B785" s="6"/>
    </row>
    <row r="786" spans="1:2">
      <c r="A786" s="6"/>
      <c r="B786" s="6"/>
    </row>
    <row r="787" spans="1:2">
      <c r="A787" s="6"/>
      <c r="B787" s="6"/>
    </row>
    <row r="788" spans="1:2">
      <c r="A788" s="6"/>
      <c r="B788" s="6"/>
    </row>
    <row r="789" spans="1:2">
      <c r="A789" s="6"/>
      <c r="B789" s="6"/>
    </row>
    <row r="790" spans="1:2">
      <c r="A790" s="6"/>
      <c r="B790" s="6"/>
    </row>
    <row r="791" spans="1:2">
      <c r="A791" s="6"/>
      <c r="B791" s="6"/>
    </row>
    <row r="792" spans="1:2">
      <c r="A792" s="6"/>
      <c r="B792" s="6"/>
    </row>
    <row r="793" spans="1:2">
      <c r="A793" s="6"/>
      <c r="B793" s="6"/>
    </row>
    <row r="794" spans="1:2">
      <c r="A794" s="6"/>
      <c r="B794" s="6"/>
    </row>
    <row r="795" spans="1:2">
      <c r="A795" s="6"/>
      <c r="B795" s="6"/>
    </row>
    <row r="796" spans="1:2">
      <c r="A796" s="6"/>
      <c r="B796" s="6"/>
    </row>
    <row r="797" spans="1:2">
      <c r="A797" s="6"/>
      <c r="B797" s="6"/>
    </row>
    <row r="798" spans="1:2">
      <c r="A798" s="6"/>
      <c r="B798" s="6"/>
    </row>
    <row r="799" spans="1:2">
      <c r="A799" s="6"/>
      <c r="B799" s="6"/>
    </row>
    <row r="800" spans="1:2">
      <c r="A800" s="6"/>
      <c r="B800" s="6"/>
    </row>
    <row r="801" spans="1:2">
      <c r="A801" s="6"/>
      <c r="B801" s="6"/>
    </row>
    <row r="802" spans="1:2">
      <c r="A802" s="6"/>
      <c r="B802" s="6"/>
    </row>
    <row r="803" spans="1:2">
      <c r="A803" s="6"/>
      <c r="B803" s="6"/>
    </row>
    <row r="804" spans="1:2">
      <c r="A804" s="6"/>
      <c r="B804" s="6"/>
    </row>
    <row r="805" spans="1:2">
      <c r="A805" s="6"/>
      <c r="B805" s="6"/>
    </row>
    <row r="806" spans="1:2">
      <c r="A806" s="6"/>
      <c r="B806" s="6"/>
    </row>
    <row r="807" spans="1:2">
      <c r="A807" s="6"/>
      <c r="B807" s="6"/>
    </row>
    <row r="808" spans="1:2">
      <c r="A808" s="6"/>
      <c r="B808" s="6"/>
    </row>
    <row r="809" spans="1:2">
      <c r="A809" s="6"/>
      <c r="B809" s="6"/>
    </row>
    <row r="810" spans="1:2">
      <c r="A810" s="6"/>
      <c r="B810" s="6"/>
    </row>
    <row r="811" spans="1:2">
      <c r="A811" s="6"/>
      <c r="B811" s="6"/>
    </row>
    <row r="812" spans="1:2">
      <c r="A812" s="6"/>
      <c r="B812" s="6"/>
    </row>
    <row r="813" spans="1:2">
      <c r="A813" s="6"/>
      <c r="B813" s="6"/>
    </row>
    <row r="814" spans="1:2">
      <c r="A814" s="6"/>
      <c r="B814" s="6"/>
    </row>
    <row r="815" spans="1:2">
      <c r="A815" s="6"/>
      <c r="B815" s="6"/>
    </row>
    <row r="816" spans="1:2">
      <c r="A816" s="6"/>
      <c r="B816" s="6"/>
    </row>
    <row r="817" spans="1:2">
      <c r="A817" s="6"/>
      <c r="B817" s="6"/>
    </row>
    <row r="818" spans="1:2">
      <c r="A818" s="6"/>
      <c r="B818" s="6"/>
    </row>
    <row r="819" spans="1:2">
      <c r="A819" s="6"/>
      <c r="B819" s="6"/>
    </row>
    <row r="820" spans="1:2">
      <c r="A820" s="6"/>
      <c r="B820" s="6"/>
    </row>
    <row r="821" spans="1:2">
      <c r="A821" s="6"/>
      <c r="B821" s="6"/>
    </row>
    <row r="822" spans="1:2">
      <c r="A822" s="6"/>
      <c r="B822" s="6"/>
    </row>
    <row r="823" spans="1:2">
      <c r="A823" s="6"/>
      <c r="B823" s="6"/>
    </row>
    <row r="824" spans="1:2">
      <c r="A824" s="6"/>
      <c r="B824" s="6"/>
    </row>
    <row r="825" spans="1:2">
      <c r="A825" s="6"/>
      <c r="B825" s="6"/>
    </row>
    <row r="826" spans="1:2">
      <c r="A826" s="6"/>
      <c r="B826" s="6"/>
    </row>
    <row r="827" spans="1:2">
      <c r="A827" s="6"/>
      <c r="B827" s="6"/>
    </row>
    <row r="828" spans="1:2">
      <c r="A828" s="6"/>
      <c r="B828" s="6"/>
    </row>
    <row r="829" spans="1:2">
      <c r="A829" s="6"/>
      <c r="B829" s="6"/>
    </row>
    <row r="830" spans="1:2">
      <c r="A830" s="6"/>
      <c r="B830" s="6"/>
    </row>
    <row r="831" spans="1:2">
      <c r="A831" s="6"/>
      <c r="B831" s="6"/>
    </row>
    <row r="832" spans="1:2">
      <c r="A832" s="6"/>
      <c r="B832" s="6"/>
    </row>
    <row r="833" spans="1:2">
      <c r="A833" s="6"/>
      <c r="B833" s="6"/>
    </row>
    <row r="834" spans="1:2">
      <c r="A834" s="6"/>
      <c r="B834" s="6"/>
    </row>
    <row r="835" spans="1:2">
      <c r="A835" s="6"/>
      <c r="B835" s="6"/>
    </row>
    <row r="836" spans="1:2">
      <c r="A836" s="6"/>
      <c r="B836" s="6"/>
    </row>
    <row r="837" spans="1:2">
      <c r="A837" s="6"/>
      <c r="B837" s="6"/>
    </row>
    <row r="838" spans="1:2">
      <c r="A838" s="6"/>
      <c r="B838" s="6"/>
    </row>
    <row r="839" spans="1:2">
      <c r="A839" s="6"/>
      <c r="B839" s="6"/>
    </row>
    <row r="840" spans="1:2">
      <c r="A840" s="6"/>
      <c r="B840" s="6"/>
    </row>
    <row r="841" spans="1:2">
      <c r="A841" s="6"/>
      <c r="B841" s="6"/>
    </row>
    <row r="842" spans="1:2">
      <c r="A842" s="6"/>
      <c r="B842" s="6"/>
    </row>
    <row r="843" spans="1:2">
      <c r="A843" s="6"/>
      <c r="B843" s="6"/>
    </row>
    <row r="844" spans="1:2">
      <c r="A844" s="6"/>
      <c r="B844" s="6"/>
    </row>
    <row r="845" spans="1:2">
      <c r="A845" s="6"/>
      <c r="B845" s="6"/>
    </row>
    <row r="846" spans="1:2">
      <c r="A846" s="6"/>
      <c r="B846" s="6"/>
    </row>
    <row r="847" spans="1:2">
      <c r="A847" s="6"/>
      <c r="B847" s="6"/>
    </row>
    <row r="848" spans="1:2">
      <c r="A848" s="6"/>
      <c r="B848" s="6"/>
    </row>
    <row r="849" spans="1:2">
      <c r="A849" s="6"/>
      <c r="B849" s="6"/>
    </row>
    <row r="850" spans="1:2">
      <c r="A850" s="6"/>
      <c r="B850" s="6"/>
    </row>
    <row r="851" spans="1:2">
      <c r="A851" s="6"/>
      <c r="B851" s="6"/>
    </row>
    <row r="852" spans="1:2">
      <c r="A852" s="6"/>
      <c r="B852" s="6"/>
    </row>
    <row r="853" spans="1:2">
      <c r="A853" s="6"/>
      <c r="B853" s="6"/>
    </row>
    <row r="854" spans="1:2">
      <c r="A854" s="6"/>
      <c r="B854" s="6"/>
    </row>
    <row r="855" spans="1:2">
      <c r="A855" s="6"/>
      <c r="B855" s="6"/>
    </row>
    <row r="856" spans="1:2">
      <c r="A856" s="6"/>
      <c r="B856" s="6"/>
    </row>
    <row r="857" spans="1:2">
      <c r="A857" s="6"/>
      <c r="B857" s="6"/>
    </row>
    <row r="858" spans="1:2">
      <c r="A858" s="6"/>
      <c r="B858" s="6"/>
    </row>
    <row r="859" spans="1:2">
      <c r="A859" s="6"/>
      <c r="B859" s="6"/>
    </row>
    <row r="860" spans="1:2">
      <c r="A860" s="6"/>
      <c r="B860" s="6"/>
    </row>
    <row r="861" spans="1:2">
      <c r="A861" s="6"/>
      <c r="B861" s="6"/>
    </row>
    <row r="862" spans="1:2">
      <c r="A862" s="6"/>
      <c r="B862" s="6"/>
    </row>
    <row r="863" spans="1:2">
      <c r="A863" s="6"/>
      <c r="B863" s="6"/>
    </row>
    <row r="864" spans="1:2">
      <c r="A864" s="6"/>
      <c r="B864" s="6"/>
    </row>
    <row r="865" spans="1:2">
      <c r="A865" s="6"/>
      <c r="B865" s="6"/>
    </row>
    <row r="866" spans="1:2">
      <c r="A866" s="6"/>
      <c r="B866" s="6"/>
    </row>
    <row r="867" spans="1:2">
      <c r="A867" s="6"/>
      <c r="B867" s="6"/>
    </row>
    <row r="868" spans="1:2">
      <c r="A868" s="6"/>
      <c r="B868" s="6"/>
    </row>
    <row r="869" spans="1:2">
      <c r="A869" s="6"/>
      <c r="B869" s="6"/>
    </row>
    <row r="870" spans="1:2">
      <c r="A870" s="6"/>
      <c r="B870" s="6"/>
    </row>
    <row r="871" spans="1:2">
      <c r="A871" s="6"/>
      <c r="B871" s="6"/>
    </row>
    <row r="872" spans="1:2">
      <c r="A872" s="6"/>
      <c r="B872" s="6"/>
    </row>
    <row r="873" spans="1:2">
      <c r="A873" s="6"/>
      <c r="B873" s="6"/>
    </row>
    <row r="874" spans="1:2">
      <c r="A874" s="6"/>
      <c r="B874" s="6"/>
    </row>
    <row r="875" spans="1:2">
      <c r="A875" s="6"/>
      <c r="B875" s="6"/>
    </row>
    <row r="876" spans="1:2">
      <c r="A876" s="6"/>
      <c r="B876" s="6"/>
    </row>
    <row r="877" spans="1:2">
      <c r="A877" s="6"/>
      <c r="B877" s="6"/>
    </row>
    <row r="878" spans="1:2">
      <c r="A878" s="6"/>
      <c r="B878" s="6"/>
    </row>
    <row r="879" spans="1:2">
      <c r="A879" s="6"/>
      <c r="B879" s="6"/>
    </row>
    <row r="880" spans="1:2">
      <c r="A880" s="6"/>
      <c r="B880" s="6"/>
    </row>
    <row r="881" spans="1:2">
      <c r="A881" s="6"/>
      <c r="B881" s="6"/>
    </row>
    <row r="882" spans="1:2">
      <c r="A882" s="6"/>
      <c r="B882" s="6"/>
    </row>
    <row r="883" spans="1:2">
      <c r="A883" s="6"/>
      <c r="B883" s="6"/>
    </row>
    <row r="884" spans="1:2">
      <c r="A884" s="6"/>
      <c r="B884" s="6"/>
    </row>
    <row r="885" spans="1:2">
      <c r="A885" s="6"/>
      <c r="B885" s="6"/>
    </row>
    <row r="886" spans="1:2">
      <c r="A886" s="6"/>
      <c r="B886" s="6"/>
    </row>
    <row r="887" spans="1:2">
      <c r="A887" s="6"/>
      <c r="B887" s="6"/>
    </row>
    <row r="888" spans="1:2">
      <c r="A888" s="6"/>
      <c r="B888" s="6"/>
    </row>
    <row r="889" spans="1:2">
      <c r="A889" s="6"/>
      <c r="B889" s="6"/>
    </row>
    <row r="890" spans="1:2">
      <c r="A890" s="6"/>
      <c r="B890" s="6"/>
    </row>
    <row r="891" spans="1:2">
      <c r="A891" s="6"/>
      <c r="B891" s="6"/>
    </row>
    <row r="892" spans="1:2">
      <c r="A892" s="6"/>
      <c r="B892" s="6"/>
    </row>
    <row r="893" spans="1:2">
      <c r="A893" s="6"/>
      <c r="B893" s="6"/>
    </row>
    <row r="894" spans="1:2">
      <c r="A894" s="6"/>
      <c r="B894" s="6"/>
    </row>
    <row r="895" spans="1:2">
      <c r="A895" s="6"/>
      <c r="B895" s="6"/>
    </row>
    <row r="896" spans="1:2">
      <c r="A896" s="6"/>
      <c r="B896" s="6"/>
    </row>
    <row r="897" spans="1:2">
      <c r="A897" s="6"/>
      <c r="B897" s="6"/>
    </row>
    <row r="898" spans="1:2">
      <c r="A898" s="6"/>
      <c r="B898" s="6"/>
    </row>
    <row r="899" spans="1:2">
      <c r="A899" s="6"/>
      <c r="B899" s="6"/>
    </row>
    <row r="900" spans="1:2">
      <c r="A900" s="6"/>
      <c r="B900" s="6"/>
    </row>
    <row r="901" spans="1:2">
      <c r="A901" s="6"/>
      <c r="B901" s="6"/>
    </row>
    <row r="902" spans="1:2">
      <c r="A902" s="6"/>
      <c r="B902" s="6"/>
    </row>
    <row r="903" spans="1:2">
      <c r="A903" s="6"/>
      <c r="B903" s="6"/>
    </row>
    <row r="904" spans="1:2">
      <c r="A904" s="6"/>
      <c r="B904" s="6"/>
    </row>
    <row r="905" spans="1:2">
      <c r="A905" s="6"/>
      <c r="B905" s="6"/>
    </row>
    <row r="906" spans="1:2">
      <c r="A906" s="6"/>
      <c r="B906" s="6"/>
    </row>
    <row r="907" spans="1:2">
      <c r="A907" s="6"/>
      <c r="B907" s="6"/>
    </row>
    <row r="908" spans="1:2">
      <c r="A908" s="6"/>
      <c r="B908" s="6"/>
    </row>
    <row r="909" spans="1:2">
      <c r="A909" s="6"/>
      <c r="B909" s="6"/>
    </row>
    <row r="910" spans="1:2">
      <c r="A910" s="6"/>
      <c r="B910" s="6"/>
    </row>
    <row r="911" spans="1:2">
      <c r="A911" s="6"/>
      <c r="B911" s="6"/>
    </row>
    <row r="912" spans="1:2">
      <c r="A912" s="6"/>
      <c r="B912" s="6"/>
    </row>
    <row r="913" spans="1:2">
      <c r="A913" s="6"/>
      <c r="B913" s="6"/>
    </row>
    <row r="914" spans="1:2">
      <c r="A914" s="6"/>
      <c r="B914" s="6"/>
    </row>
    <row r="915" spans="1:2">
      <c r="A915" s="6"/>
      <c r="B915" s="6"/>
    </row>
    <row r="916" spans="1:2">
      <c r="A916" s="6"/>
      <c r="B916" s="6"/>
    </row>
    <row r="917" spans="1:2">
      <c r="A917" s="6"/>
      <c r="B917" s="6"/>
    </row>
    <row r="918" spans="1:2">
      <c r="A918" s="6"/>
      <c r="B918" s="6"/>
    </row>
    <row r="919" spans="1:2">
      <c r="A919" s="6"/>
      <c r="B919" s="6"/>
    </row>
    <row r="920" spans="1:2">
      <c r="A920" s="6"/>
      <c r="B920" s="6"/>
    </row>
    <row r="921" spans="1:2">
      <c r="A921" s="6"/>
      <c r="B921" s="6"/>
    </row>
    <row r="922" spans="1:2">
      <c r="A922" s="6"/>
      <c r="B922" s="6"/>
    </row>
    <row r="923" spans="1:2">
      <c r="A923" s="6"/>
      <c r="B923" s="6"/>
    </row>
    <row r="924" spans="1:2">
      <c r="A924" s="6"/>
      <c r="B924" s="6"/>
    </row>
    <row r="925" spans="1:2">
      <c r="A925" s="6"/>
      <c r="B925" s="6"/>
    </row>
    <row r="926" spans="1:2">
      <c r="A926" s="6"/>
      <c r="B926" s="6"/>
    </row>
    <row r="927" spans="1:2">
      <c r="A927" s="6"/>
      <c r="B927" s="6"/>
    </row>
    <row r="928" spans="1:2">
      <c r="A928" s="6"/>
      <c r="B928" s="6"/>
    </row>
    <row r="929" spans="1:2">
      <c r="A929" s="6"/>
      <c r="B929" s="6"/>
    </row>
    <row r="930" spans="1:2">
      <c r="A930" s="6"/>
      <c r="B930" s="6"/>
    </row>
    <row r="931" spans="1:2">
      <c r="A931" s="6"/>
      <c r="B931" s="6"/>
    </row>
    <row r="932" spans="1:2">
      <c r="A932" s="6"/>
      <c r="B932" s="6"/>
    </row>
    <row r="933" spans="1:2">
      <c r="A933" s="6"/>
      <c r="B933" s="6"/>
    </row>
    <row r="934" spans="1:2">
      <c r="A934" s="6"/>
      <c r="B934" s="6"/>
    </row>
    <row r="935" spans="1:2">
      <c r="A935" s="6"/>
      <c r="B935" s="6"/>
    </row>
    <row r="936" spans="1:2">
      <c r="A936" s="6"/>
      <c r="B936" s="6"/>
    </row>
    <row r="937" spans="1:2">
      <c r="A937" s="6"/>
      <c r="B937" s="6"/>
    </row>
    <row r="938" spans="1:2">
      <c r="A938" s="6"/>
      <c r="B938" s="6"/>
    </row>
    <row r="939" spans="1:2">
      <c r="A939" s="6"/>
      <c r="B939" s="6"/>
    </row>
    <row r="940" spans="1:2">
      <c r="A940" s="6"/>
      <c r="B940" s="6"/>
    </row>
    <row r="941" spans="1:2">
      <c r="A941" s="6"/>
      <c r="B941" s="6"/>
    </row>
    <row r="942" spans="1:2">
      <c r="A942" s="6"/>
      <c r="B942" s="6"/>
    </row>
    <row r="943" spans="1:2">
      <c r="A943" s="6"/>
      <c r="B943" s="6"/>
    </row>
    <row r="944" spans="1:2">
      <c r="A944" s="6"/>
      <c r="B944" s="6"/>
    </row>
    <row r="945" spans="1:2">
      <c r="A945" s="6"/>
      <c r="B945" s="6"/>
    </row>
    <row r="946" spans="1:2">
      <c r="A946" s="6"/>
      <c r="B946" s="6"/>
    </row>
    <row r="947" spans="1:2">
      <c r="A947" s="6"/>
      <c r="B947" s="6"/>
    </row>
    <row r="948" spans="1:2">
      <c r="A948" s="6"/>
      <c r="B948" s="6"/>
    </row>
    <row r="949" spans="1:2">
      <c r="A949" s="6"/>
      <c r="B949" s="6"/>
    </row>
    <row r="950" spans="1:2">
      <c r="A950" s="6"/>
      <c r="B950" s="6"/>
    </row>
    <row r="951" spans="1:2">
      <c r="A951" s="6"/>
      <c r="B951" s="6"/>
    </row>
    <row r="952" spans="1:2">
      <c r="A952" s="6"/>
      <c r="B952" s="6"/>
    </row>
    <row r="953" spans="1:2">
      <c r="A953" s="6"/>
      <c r="B953" s="6"/>
    </row>
    <row r="954" spans="1:2">
      <c r="A954" s="6"/>
      <c r="B954" s="6"/>
    </row>
    <row r="955" spans="1:2">
      <c r="A955" s="6"/>
      <c r="B955" s="6"/>
    </row>
    <row r="956" spans="1:2">
      <c r="A956" s="6"/>
      <c r="B956" s="6"/>
    </row>
    <row r="957" spans="1:2">
      <c r="A957" s="6"/>
      <c r="B957" s="6"/>
    </row>
    <row r="958" spans="1:2">
      <c r="A958" s="6"/>
      <c r="B958" s="6"/>
    </row>
    <row r="959" spans="1:2">
      <c r="A959" s="6"/>
      <c r="B959" s="6"/>
    </row>
    <row r="960" spans="1:2">
      <c r="A960" s="6"/>
      <c r="B960" s="6"/>
    </row>
    <row r="961" spans="1:2">
      <c r="A961" s="6"/>
      <c r="B961" s="6"/>
    </row>
    <row r="962" spans="1:2">
      <c r="A962" s="6"/>
      <c r="B962" s="6"/>
    </row>
    <row r="963" spans="1:2">
      <c r="A963" s="6"/>
      <c r="B963" s="6"/>
    </row>
    <row r="964" spans="1:2">
      <c r="A964" s="6"/>
      <c r="B964" s="6"/>
    </row>
    <row r="965" spans="1:2">
      <c r="A965" s="6"/>
      <c r="B965" s="6"/>
    </row>
    <row r="966" spans="1:2">
      <c r="A966" s="6"/>
      <c r="B966" s="6"/>
    </row>
    <row r="967" spans="1:2">
      <c r="A967" s="6"/>
      <c r="B967" s="6"/>
    </row>
    <row r="968" spans="1:2">
      <c r="A968" s="6"/>
      <c r="B968" s="6"/>
    </row>
    <row r="969" spans="1:2">
      <c r="A969" s="6"/>
      <c r="B969" s="6"/>
    </row>
    <row r="970" spans="1:2">
      <c r="A970" s="6"/>
      <c r="B970" s="6"/>
    </row>
    <row r="971" spans="1:2">
      <c r="A971" s="6"/>
      <c r="B971" s="6"/>
    </row>
    <row r="972" spans="1:2">
      <c r="A972" s="6"/>
      <c r="B972" s="6"/>
    </row>
    <row r="973" spans="1:2">
      <c r="A973" s="6"/>
      <c r="B973" s="6"/>
    </row>
    <row r="974" spans="1:2">
      <c r="A974" s="6"/>
      <c r="B974" s="6"/>
    </row>
    <row r="975" spans="1:2">
      <c r="A975" s="6"/>
      <c r="B975" s="6"/>
    </row>
    <row r="976" spans="1:2">
      <c r="A976" s="6"/>
      <c r="B976" s="6"/>
    </row>
    <row r="977" spans="1:2">
      <c r="A977" s="6"/>
      <c r="B977" s="6"/>
    </row>
    <row r="978" spans="1:2">
      <c r="A978" s="6"/>
      <c r="B978" s="6"/>
    </row>
    <row r="979" spans="1:2">
      <c r="A979" s="6"/>
      <c r="B979" s="6"/>
    </row>
    <row r="980" spans="1:2">
      <c r="A980" s="6"/>
      <c r="B980" s="6"/>
    </row>
    <row r="981" spans="1:2">
      <c r="A981" s="6"/>
      <c r="B981" s="6"/>
    </row>
    <row r="982" spans="1:2">
      <c r="A982" s="6"/>
      <c r="B982" s="6"/>
    </row>
    <row r="983" spans="1:2">
      <c r="A983" s="6"/>
      <c r="B983" s="6"/>
    </row>
    <row r="984" spans="1:2">
      <c r="A984" s="6"/>
      <c r="B984" s="6"/>
    </row>
    <row r="985" spans="1:2">
      <c r="A985" s="6"/>
      <c r="B985" s="6"/>
    </row>
    <row r="986" spans="1:2">
      <c r="A986" s="6"/>
      <c r="B986" s="6"/>
    </row>
    <row r="987" spans="1:2">
      <c r="A987" s="6"/>
      <c r="B987" s="6"/>
    </row>
    <row r="988" spans="1:2">
      <c r="A988" s="6"/>
      <c r="B988" s="6"/>
    </row>
    <row r="989" spans="1:2">
      <c r="A989" s="6"/>
      <c r="B989" s="6"/>
    </row>
    <row r="990" spans="1:2">
      <c r="A990" s="6"/>
      <c r="B990" s="6"/>
    </row>
    <row r="991" spans="1:2">
      <c r="A991" s="6"/>
      <c r="B991" s="6"/>
    </row>
    <row r="992" spans="1:2">
      <c r="A992" s="6"/>
      <c r="B992" s="6"/>
    </row>
    <row r="993" spans="1:2">
      <c r="A993" s="6"/>
      <c r="B993" s="6"/>
    </row>
    <row r="994" spans="1:2">
      <c r="A994" s="6"/>
      <c r="B994" s="6"/>
    </row>
    <row r="995" spans="1:2">
      <c r="A995" s="6"/>
      <c r="B995" s="6"/>
    </row>
    <row r="996" spans="1:2">
      <c r="A996" s="6"/>
      <c r="B996" s="6"/>
    </row>
    <row r="997" spans="1:2">
      <c r="A997" s="6"/>
      <c r="B997" s="6"/>
    </row>
    <row r="998" spans="1:2">
      <c r="A998" s="6"/>
      <c r="B998" s="6"/>
    </row>
    <row r="999" spans="1:2">
      <c r="A999" s="6"/>
      <c r="B999" s="6"/>
    </row>
    <row r="1000" spans="1:2">
      <c r="A1000" s="6"/>
      <c r="B1000" s="6"/>
    </row>
    <row r="1001" spans="1:2">
      <c r="A1001" s="6"/>
      <c r="B1001" s="6"/>
    </row>
    <row r="1002" spans="1:2">
      <c r="A1002" s="6"/>
      <c r="B1002" s="6"/>
    </row>
    <row r="1003" spans="1:2">
      <c r="A1003" s="6"/>
      <c r="B1003" s="6"/>
    </row>
    <row r="1004" spans="1:2">
      <c r="A1004" s="6"/>
      <c r="B1004" s="6"/>
    </row>
    <row r="1005" spans="1:2">
      <c r="A1005" s="6"/>
      <c r="B1005" s="6"/>
    </row>
    <row r="1006" spans="1:2">
      <c r="A1006" s="6"/>
      <c r="B1006" s="6"/>
    </row>
    <row r="1007" spans="1:2">
      <c r="A1007" s="6"/>
      <c r="B1007" s="6"/>
    </row>
    <row r="1008" spans="1:2">
      <c r="A1008" s="6"/>
      <c r="B1008" s="6"/>
    </row>
    <row r="1009" spans="1:2">
      <c r="A1009" s="6"/>
      <c r="B1009" s="6"/>
    </row>
    <row r="1010" spans="1:2">
      <c r="A1010" s="6"/>
      <c r="B1010" s="6"/>
    </row>
    <row r="1011" spans="1:2">
      <c r="A1011" s="6"/>
      <c r="B1011" s="6"/>
    </row>
    <row r="1012" spans="1:2">
      <c r="A1012" s="6"/>
      <c r="B1012" s="6"/>
    </row>
    <row r="1013" spans="1:2">
      <c r="A1013" s="6"/>
      <c r="B1013" s="6"/>
    </row>
    <row r="1014" spans="1:2">
      <c r="A1014" s="6"/>
      <c r="B1014" s="6"/>
    </row>
    <row r="1015" spans="1:2">
      <c r="A1015" s="6"/>
      <c r="B1015" s="6"/>
    </row>
    <row r="1016" spans="1:2">
      <c r="A1016" s="6"/>
      <c r="B1016" s="6"/>
    </row>
    <row r="1017" spans="1:2">
      <c r="A1017" s="6"/>
      <c r="B1017" s="6"/>
    </row>
    <row r="1018" spans="1:2">
      <c r="A1018" s="6"/>
      <c r="B1018" s="6"/>
    </row>
    <row r="1019" spans="1:2">
      <c r="A1019" s="6"/>
      <c r="B1019" s="6"/>
    </row>
    <row r="1020" spans="1:2">
      <c r="A1020" s="6"/>
      <c r="B1020" s="6"/>
    </row>
    <row r="1021" spans="1:2">
      <c r="A1021" s="6"/>
      <c r="B1021" s="6"/>
    </row>
    <row r="1022" spans="1:2">
      <c r="A1022" s="6"/>
      <c r="B1022" s="6"/>
    </row>
    <row r="1023" spans="1:2">
      <c r="A1023" s="6"/>
      <c r="B1023" s="6"/>
    </row>
    <row r="1024" spans="1:2">
      <c r="A1024" s="6"/>
      <c r="B1024" s="6"/>
    </row>
    <row r="1025" spans="1:2">
      <c r="A1025" s="6"/>
      <c r="B1025" s="6"/>
    </row>
    <row r="1026" spans="1:2">
      <c r="A1026" s="6"/>
      <c r="B1026" s="6"/>
    </row>
    <row r="1027" spans="1:2">
      <c r="A1027" s="6"/>
      <c r="B1027" s="6"/>
    </row>
    <row r="1028" spans="1:2">
      <c r="A1028" s="6"/>
      <c r="B1028" s="6"/>
    </row>
    <row r="1029" spans="1:2">
      <c r="A1029" s="6"/>
      <c r="B1029" s="6"/>
    </row>
    <row r="1030" spans="1:2">
      <c r="A1030" s="6"/>
      <c r="B1030" s="6"/>
    </row>
    <row r="1031" spans="1:2">
      <c r="A1031" s="6"/>
      <c r="B1031" s="6"/>
    </row>
    <row r="1032" spans="1:2">
      <c r="A1032" s="6"/>
      <c r="B1032" s="6"/>
    </row>
    <row r="1033" spans="1:2">
      <c r="A1033" s="6"/>
      <c r="B1033" s="6"/>
    </row>
    <row r="1034" spans="1:2">
      <c r="A1034" s="6"/>
      <c r="B1034" s="6"/>
    </row>
    <row r="1035" spans="1:2">
      <c r="A1035" s="6"/>
      <c r="B1035" s="6"/>
    </row>
    <row r="1036" spans="1:2">
      <c r="A1036" s="6"/>
      <c r="B1036" s="6"/>
    </row>
    <row r="1037" spans="1:2">
      <c r="A1037" s="6"/>
      <c r="B1037" s="6"/>
    </row>
    <row r="1038" spans="1:2">
      <c r="A1038" s="6"/>
      <c r="B1038" s="6"/>
    </row>
    <row r="1039" spans="1:2">
      <c r="A1039" s="6"/>
      <c r="B1039" s="6"/>
    </row>
    <row r="1040" spans="1:2">
      <c r="A1040" s="6"/>
      <c r="B1040" s="6"/>
    </row>
    <row r="1041" spans="1:2">
      <c r="A1041" s="6"/>
      <c r="B1041" s="6"/>
    </row>
    <row r="1042" spans="1:2">
      <c r="A1042" s="6"/>
      <c r="B1042" s="6"/>
    </row>
    <row r="1043" spans="1:2">
      <c r="A1043" s="6"/>
      <c r="B1043" s="6"/>
    </row>
    <row r="1044" spans="1:2">
      <c r="A1044" s="6"/>
      <c r="B1044" s="6"/>
    </row>
    <row r="1045" spans="1:2">
      <c r="A1045" s="6"/>
      <c r="B1045" s="6"/>
    </row>
    <row r="1046" spans="1:2">
      <c r="A1046" s="6"/>
      <c r="B1046" s="6"/>
    </row>
    <row r="1047" spans="1:2">
      <c r="A1047" s="6"/>
      <c r="B1047" s="6"/>
    </row>
    <row r="1048" spans="1:2">
      <c r="A1048" s="6"/>
      <c r="B1048" s="6"/>
    </row>
    <row r="1049" spans="1:2">
      <c r="A1049" s="6"/>
      <c r="B1049" s="6"/>
    </row>
    <row r="1050" spans="1:2">
      <c r="A1050" s="6"/>
      <c r="B1050" s="6"/>
    </row>
    <row r="1051" spans="1:2">
      <c r="A1051" s="6"/>
      <c r="B1051" s="6"/>
    </row>
    <row r="1052" spans="1:2">
      <c r="A1052" s="6"/>
      <c r="B1052" s="6"/>
    </row>
    <row r="1053" spans="1:2">
      <c r="A1053" s="6"/>
      <c r="B1053" s="6"/>
    </row>
    <row r="1054" spans="1:2">
      <c r="A1054" s="6"/>
      <c r="B1054" s="6"/>
    </row>
    <row r="1055" spans="1:2">
      <c r="A1055" s="6"/>
      <c r="B1055" s="6"/>
    </row>
    <row r="1056" spans="1:2">
      <c r="A1056" s="6"/>
      <c r="B1056" s="6"/>
    </row>
    <row r="1057" spans="1:2">
      <c r="A1057" s="6"/>
      <c r="B1057" s="6"/>
    </row>
    <row r="1058" spans="1:2">
      <c r="A1058" s="6"/>
      <c r="B1058" s="6"/>
    </row>
    <row r="1059" spans="1:2">
      <c r="A1059" s="6"/>
      <c r="B1059" s="6"/>
    </row>
    <row r="1060" spans="1:2">
      <c r="A1060" s="6"/>
      <c r="B1060" s="6"/>
    </row>
    <row r="1061" spans="1:2">
      <c r="A1061" s="6"/>
      <c r="B1061" s="6"/>
    </row>
    <row r="1062" spans="1:2">
      <c r="A1062" s="6"/>
      <c r="B1062" s="6"/>
    </row>
    <row r="1063" spans="1:2">
      <c r="A1063" s="6"/>
      <c r="B1063" s="6"/>
    </row>
    <row r="1064" spans="1:2">
      <c r="A1064" s="6"/>
      <c r="B1064" s="6"/>
    </row>
    <row r="1065" spans="1:2">
      <c r="A1065" s="6"/>
      <c r="B1065" s="6"/>
    </row>
    <row r="1066" spans="1:2">
      <c r="A1066" s="6"/>
      <c r="B1066" s="6"/>
    </row>
    <row r="1067" spans="1:2">
      <c r="A1067" s="6"/>
      <c r="B1067" s="6"/>
    </row>
    <row r="1068" spans="1:2">
      <c r="A1068" s="6"/>
      <c r="B1068" s="6"/>
    </row>
    <row r="1069" spans="1:2">
      <c r="A1069" s="6"/>
      <c r="B1069" s="6"/>
    </row>
    <row r="1070" spans="1:2">
      <c r="A1070" s="6"/>
      <c r="B1070" s="6"/>
    </row>
    <row r="1071" spans="1:2">
      <c r="A1071" s="6"/>
      <c r="B1071" s="6"/>
    </row>
    <row r="1072" spans="1:2">
      <c r="A1072" s="6"/>
      <c r="B1072" s="6"/>
    </row>
    <row r="1073" spans="1:2">
      <c r="A1073" s="6"/>
      <c r="B1073" s="6"/>
    </row>
    <row r="1074" spans="1:2">
      <c r="A1074" s="6"/>
      <c r="B1074" s="6"/>
    </row>
    <row r="1075" spans="1:2">
      <c r="A1075" s="6"/>
      <c r="B1075" s="6"/>
    </row>
    <row r="1076" spans="1:2">
      <c r="A1076" s="6"/>
      <c r="B1076" s="6"/>
    </row>
    <row r="1077" spans="1:2">
      <c r="A1077" s="6"/>
      <c r="B1077" s="6"/>
    </row>
    <row r="1078" spans="1:2">
      <c r="A1078" s="6"/>
      <c r="B1078" s="6"/>
    </row>
    <row r="1079" spans="1:2">
      <c r="A1079" s="6"/>
      <c r="B1079" s="6"/>
    </row>
    <row r="1080" spans="1:2">
      <c r="A1080" s="6"/>
      <c r="B1080" s="6"/>
    </row>
    <row r="1081" spans="1:2">
      <c r="A1081" s="6"/>
      <c r="B1081" s="6"/>
    </row>
    <row r="1082" spans="1:2">
      <c r="A1082" s="6"/>
      <c r="B1082" s="6"/>
    </row>
    <row r="1083" spans="1:2">
      <c r="A1083" s="6"/>
      <c r="B1083" s="6"/>
    </row>
    <row r="1084" spans="1:2">
      <c r="A1084" s="6"/>
      <c r="B1084" s="6"/>
    </row>
    <row r="1085" spans="1:2">
      <c r="A1085" s="6"/>
      <c r="B1085" s="6"/>
    </row>
    <row r="1086" spans="1:2">
      <c r="A1086" s="6"/>
      <c r="B1086" s="6"/>
    </row>
    <row r="1087" spans="1:2">
      <c r="A1087" s="6"/>
      <c r="B1087" s="6"/>
    </row>
    <row r="1088" spans="1:2">
      <c r="A1088" s="6"/>
      <c r="B1088" s="6"/>
    </row>
    <row r="1089" spans="1:2">
      <c r="A1089" s="6"/>
      <c r="B1089" s="6"/>
    </row>
    <row r="1090" spans="1:2">
      <c r="A1090" s="6"/>
      <c r="B1090" s="6"/>
    </row>
    <row r="1091" spans="1:2">
      <c r="A1091" s="6"/>
      <c r="B1091" s="6"/>
    </row>
    <row r="1092" spans="1:2">
      <c r="A1092" s="6"/>
      <c r="B1092" s="6"/>
    </row>
    <row r="1093" spans="1:2">
      <c r="A1093" s="6"/>
      <c r="B1093" s="6"/>
    </row>
    <row r="1094" spans="1:2">
      <c r="A1094" s="6"/>
      <c r="B1094" s="6"/>
    </row>
    <row r="1095" spans="1:2">
      <c r="A1095" s="6"/>
      <c r="B1095" s="6"/>
    </row>
    <row r="1096" spans="1:2">
      <c r="A1096" s="6"/>
      <c r="B1096" s="6"/>
    </row>
    <row r="1097" spans="1:2">
      <c r="A1097" s="6"/>
      <c r="B1097" s="6"/>
    </row>
    <row r="1098" spans="1:2">
      <c r="A1098" s="6"/>
      <c r="B1098" s="6"/>
    </row>
    <row r="1099" spans="1:2">
      <c r="A1099" s="6"/>
      <c r="B1099" s="6"/>
    </row>
    <row r="1100" spans="1:2">
      <c r="A1100" s="6"/>
      <c r="B1100" s="6"/>
    </row>
    <row r="1101" spans="1:2">
      <c r="A1101" s="6"/>
      <c r="B1101" s="6"/>
    </row>
    <row r="1102" spans="1:2">
      <c r="A1102" s="6"/>
      <c r="B1102" s="6"/>
    </row>
    <row r="1103" spans="1:2">
      <c r="A1103" s="6"/>
      <c r="B1103" s="6"/>
    </row>
    <row r="1104" spans="1:2">
      <c r="A1104" s="6"/>
      <c r="B1104" s="6"/>
    </row>
    <row r="1105" spans="1:2">
      <c r="A1105" s="6"/>
      <c r="B1105" s="6"/>
    </row>
    <row r="1106" spans="1:2">
      <c r="A1106" s="6"/>
      <c r="B1106" s="6"/>
    </row>
    <row r="1107" spans="1:2">
      <c r="A1107" s="6"/>
      <c r="B1107" s="6"/>
    </row>
    <row r="1108" spans="1:2">
      <c r="A1108" s="6"/>
      <c r="B1108" s="6"/>
    </row>
    <row r="1109" spans="1:2">
      <c r="A1109" s="6"/>
      <c r="B1109" s="6"/>
    </row>
    <row r="1110" spans="1:2">
      <c r="A1110" s="6"/>
      <c r="B1110" s="6"/>
    </row>
    <row r="1111" spans="1:2">
      <c r="A1111" s="6"/>
      <c r="B1111" s="6"/>
    </row>
    <row r="1112" spans="1:2">
      <c r="A1112" s="6"/>
      <c r="B1112" s="6"/>
    </row>
    <row r="1113" spans="1:2">
      <c r="A1113" s="6"/>
      <c r="B1113" s="6"/>
    </row>
    <row r="1114" spans="1:2">
      <c r="A1114" s="6"/>
      <c r="B1114" s="6"/>
    </row>
    <row r="1115" spans="1:2">
      <c r="A1115" s="6"/>
      <c r="B1115" s="6"/>
    </row>
    <row r="1116" spans="1:2">
      <c r="A1116" s="6"/>
      <c r="B1116" s="6"/>
    </row>
    <row r="1117" spans="1:2">
      <c r="A1117" s="6"/>
      <c r="B1117" s="6"/>
    </row>
    <row r="1118" spans="1:2">
      <c r="A1118" s="6"/>
      <c r="B1118" s="6"/>
    </row>
    <row r="1119" spans="1:2">
      <c r="A1119" s="6"/>
      <c r="B1119" s="6"/>
    </row>
    <row r="1120" spans="1:2">
      <c r="A1120" s="6"/>
      <c r="B1120" s="6"/>
    </row>
    <row r="1121" spans="1:2">
      <c r="A1121" s="6"/>
      <c r="B1121" s="6"/>
    </row>
    <row r="1122" spans="1:2">
      <c r="A1122" s="6"/>
      <c r="B1122" s="6"/>
    </row>
    <row r="1123" spans="1:2">
      <c r="A1123" s="6"/>
      <c r="B1123" s="6"/>
    </row>
    <row r="1124" spans="1:2">
      <c r="A1124" s="6"/>
      <c r="B1124" s="6"/>
    </row>
    <row r="1125" spans="1:2">
      <c r="A1125" s="6"/>
      <c r="B1125" s="6"/>
    </row>
    <row r="1126" spans="1:2">
      <c r="A1126" s="6"/>
      <c r="B1126" s="6"/>
    </row>
    <row r="1127" spans="1:2">
      <c r="A1127" s="6"/>
      <c r="B1127" s="6"/>
    </row>
    <row r="1128" spans="1:2">
      <c r="A1128" s="6"/>
      <c r="B1128" s="6"/>
    </row>
    <row r="1129" spans="1:2">
      <c r="A1129" s="6"/>
      <c r="B1129" s="6"/>
    </row>
    <row r="1130" spans="1:2">
      <c r="A1130" s="6"/>
      <c r="B1130" s="6"/>
    </row>
    <row r="1131" spans="1:2">
      <c r="A1131" s="6"/>
      <c r="B1131" s="6"/>
    </row>
    <row r="1132" spans="1:2">
      <c r="A1132" s="6"/>
      <c r="B1132" s="6"/>
    </row>
    <row r="1133" spans="1:2">
      <c r="A1133" s="6"/>
      <c r="B1133" s="6"/>
    </row>
    <row r="1134" spans="1:2">
      <c r="A1134" s="6"/>
      <c r="B1134" s="6"/>
    </row>
    <row r="1135" spans="1:2">
      <c r="A1135" s="6"/>
      <c r="B1135" s="6"/>
    </row>
    <row r="1136" spans="1:2">
      <c r="A1136" s="6"/>
      <c r="B1136" s="6"/>
    </row>
    <row r="1137" spans="1:2">
      <c r="A1137" s="6"/>
      <c r="B1137" s="6"/>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438C-5068-C84C-A7CF-918CA99BC868}">
  <sheetPr>
    <tabColor rgb="FF14C32A"/>
  </sheetPr>
  <dimension ref="A1:K1181"/>
  <sheetViews>
    <sheetView workbookViewId="0">
      <pane ySplit="1" topLeftCell="A2" activePane="bottomLeft" state="frozen"/>
      <selection pane="bottomLeft" activeCell="J10" sqref="J10:K12"/>
    </sheetView>
  </sheetViews>
  <sheetFormatPr baseColWidth="10" defaultRowHeight="19"/>
  <cols>
    <col min="1" max="1" width="29.1640625" style="1" customWidth="1"/>
    <col min="2" max="2" width="20.33203125" style="1" customWidth="1"/>
  </cols>
  <sheetData>
    <row r="1" spans="1:11" ht="22">
      <c r="A1" s="7" t="s">
        <v>3813</v>
      </c>
      <c r="B1" s="7" t="s">
        <v>3814</v>
      </c>
    </row>
    <row r="2" spans="1:11">
      <c r="A2" s="1">
        <v>4</v>
      </c>
      <c r="B2" s="1">
        <v>1</v>
      </c>
    </row>
    <row r="3" spans="1:11" ht="20" thickBot="1">
      <c r="A3" s="1">
        <v>4</v>
      </c>
      <c r="B3" s="1">
        <v>1</v>
      </c>
      <c r="J3" s="45" t="s">
        <v>3819</v>
      </c>
    </row>
    <row r="4" spans="1:11" ht="20" thickTop="1">
      <c r="A4" s="1">
        <v>4</v>
      </c>
      <c r="B4" s="1">
        <v>1</v>
      </c>
      <c r="J4" s="24" t="s">
        <v>3793</v>
      </c>
      <c r="K4">
        <v>9.65</v>
      </c>
    </row>
    <row r="5" spans="1:11">
      <c r="A5" s="1">
        <v>4</v>
      </c>
      <c r="B5" s="1">
        <v>2</v>
      </c>
      <c r="J5" s="24" t="s">
        <v>3794</v>
      </c>
      <c r="K5">
        <f>MEDIAN(B:B)</f>
        <v>10</v>
      </c>
    </row>
    <row r="6" spans="1:11">
      <c r="A6" s="1">
        <v>4</v>
      </c>
      <c r="B6" s="1">
        <v>2</v>
      </c>
      <c r="J6" s="24" t="s">
        <v>3795</v>
      </c>
      <c r="K6">
        <v>10</v>
      </c>
    </row>
    <row r="7" spans="1:11">
      <c r="A7" s="1">
        <v>4</v>
      </c>
      <c r="B7" s="1">
        <v>2</v>
      </c>
      <c r="J7" s="24" t="s">
        <v>3817</v>
      </c>
      <c r="K7">
        <v>8.85</v>
      </c>
    </row>
    <row r="8" spans="1:11">
      <c r="A8" s="1">
        <v>4</v>
      </c>
      <c r="B8" s="1">
        <v>2</v>
      </c>
      <c r="J8" s="24" t="s">
        <v>3818</v>
      </c>
      <c r="K8">
        <v>2.97</v>
      </c>
    </row>
    <row r="9" spans="1:11">
      <c r="A9" s="1">
        <v>4</v>
      </c>
      <c r="B9" s="1">
        <v>2</v>
      </c>
      <c r="J9" s="24" t="s">
        <v>3800</v>
      </c>
      <c r="K9">
        <v>19</v>
      </c>
    </row>
    <row r="10" spans="1:11">
      <c r="A10" s="1">
        <v>4</v>
      </c>
      <c r="B10" s="1">
        <v>3</v>
      </c>
      <c r="J10" s="24" t="s">
        <v>3822</v>
      </c>
      <c r="K10" s="44" t="s">
        <v>3823</v>
      </c>
    </row>
    <row r="11" spans="1:11">
      <c r="A11" s="1">
        <v>4</v>
      </c>
      <c r="B11" s="1">
        <v>3</v>
      </c>
      <c r="J11" s="24"/>
      <c r="K11" s="44" t="s">
        <v>3824</v>
      </c>
    </row>
    <row r="12" spans="1:11">
      <c r="A12" s="1">
        <v>4</v>
      </c>
      <c r="B12" s="1">
        <v>3</v>
      </c>
      <c r="J12" s="24"/>
      <c r="K12" s="44" t="s">
        <v>3825</v>
      </c>
    </row>
    <row r="13" spans="1:11">
      <c r="A13" s="1">
        <v>4</v>
      </c>
      <c r="B13" s="1">
        <v>3</v>
      </c>
      <c r="J13" s="24" t="s">
        <v>3820</v>
      </c>
      <c r="K13" s="26" t="s">
        <v>3821</v>
      </c>
    </row>
    <row r="14" spans="1:11">
      <c r="A14" s="1">
        <v>4</v>
      </c>
      <c r="B14" s="1">
        <v>3</v>
      </c>
    </row>
    <row r="15" spans="1:11">
      <c r="A15" s="1">
        <v>4</v>
      </c>
      <c r="B15" s="1">
        <v>3</v>
      </c>
    </row>
    <row r="16" spans="1:11">
      <c r="A16" s="1">
        <v>5</v>
      </c>
      <c r="B16" s="1">
        <v>3</v>
      </c>
    </row>
    <row r="17" spans="1:2">
      <c r="A17" s="1">
        <v>5</v>
      </c>
      <c r="B17" s="1">
        <v>3</v>
      </c>
    </row>
    <row r="18" spans="1:2">
      <c r="A18" s="1">
        <v>5</v>
      </c>
      <c r="B18" s="1">
        <v>3</v>
      </c>
    </row>
    <row r="19" spans="1:2">
      <c r="A19" s="1">
        <v>5</v>
      </c>
      <c r="B19" s="1">
        <v>4</v>
      </c>
    </row>
    <row r="20" spans="1:2">
      <c r="A20" s="1">
        <v>5</v>
      </c>
      <c r="B20" s="1">
        <v>4</v>
      </c>
    </row>
    <row r="21" spans="1:2">
      <c r="A21" s="1">
        <v>5</v>
      </c>
      <c r="B21" s="1">
        <v>4</v>
      </c>
    </row>
    <row r="22" spans="1:2">
      <c r="A22" s="1">
        <v>5</v>
      </c>
      <c r="B22" s="1">
        <v>4</v>
      </c>
    </row>
    <row r="23" spans="1:2">
      <c r="A23" s="1">
        <v>5</v>
      </c>
      <c r="B23" s="1">
        <v>4</v>
      </c>
    </row>
    <row r="24" spans="1:2">
      <c r="A24" s="1">
        <v>5</v>
      </c>
      <c r="B24" s="1">
        <v>4</v>
      </c>
    </row>
    <row r="25" spans="1:2">
      <c r="A25" s="1">
        <v>5</v>
      </c>
      <c r="B25" s="1">
        <v>4</v>
      </c>
    </row>
    <row r="26" spans="1:2">
      <c r="A26" s="1">
        <v>5</v>
      </c>
      <c r="B26" s="1">
        <v>4</v>
      </c>
    </row>
    <row r="27" spans="1:2">
      <c r="A27" s="1">
        <v>5</v>
      </c>
      <c r="B27" s="1">
        <v>4</v>
      </c>
    </row>
    <row r="28" spans="1:2">
      <c r="A28" s="1">
        <v>5</v>
      </c>
      <c r="B28" s="1">
        <v>4</v>
      </c>
    </row>
    <row r="29" spans="1:2">
      <c r="A29" s="1">
        <v>5</v>
      </c>
      <c r="B29" s="1">
        <v>4</v>
      </c>
    </row>
    <row r="30" spans="1:2">
      <c r="A30" s="1">
        <v>5</v>
      </c>
      <c r="B30" s="1">
        <v>4</v>
      </c>
    </row>
    <row r="31" spans="1:2">
      <c r="A31" s="1">
        <v>5</v>
      </c>
      <c r="B31" s="1">
        <v>4</v>
      </c>
    </row>
    <row r="32" spans="1:2">
      <c r="A32" s="1">
        <v>5</v>
      </c>
      <c r="B32" s="1">
        <v>5</v>
      </c>
    </row>
    <row r="33" spans="1:2">
      <c r="A33" s="1">
        <v>5</v>
      </c>
      <c r="B33" s="1">
        <v>5</v>
      </c>
    </row>
    <row r="34" spans="1:2">
      <c r="A34" s="1">
        <v>5</v>
      </c>
      <c r="B34" s="1">
        <v>5</v>
      </c>
    </row>
    <row r="35" spans="1:2">
      <c r="A35" s="1">
        <v>5</v>
      </c>
      <c r="B35" s="1">
        <v>5</v>
      </c>
    </row>
    <row r="36" spans="1:2">
      <c r="A36" s="1">
        <v>5</v>
      </c>
      <c r="B36" s="1">
        <v>5</v>
      </c>
    </row>
    <row r="37" spans="1:2">
      <c r="A37" s="1">
        <v>5</v>
      </c>
      <c r="B37" s="1">
        <v>5</v>
      </c>
    </row>
    <row r="38" spans="1:2">
      <c r="A38" s="1">
        <v>5</v>
      </c>
      <c r="B38" s="1">
        <v>5</v>
      </c>
    </row>
    <row r="39" spans="1:2">
      <c r="A39" s="1">
        <v>5</v>
      </c>
      <c r="B39" s="1">
        <v>5</v>
      </c>
    </row>
    <row r="40" spans="1:2">
      <c r="A40" s="1">
        <v>5</v>
      </c>
      <c r="B40" s="1">
        <v>5</v>
      </c>
    </row>
    <row r="41" spans="1:2">
      <c r="A41" s="1">
        <v>5</v>
      </c>
      <c r="B41" s="1">
        <v>5</v>
      </c>
    </row>
    <row r="42" spans="1:2">
      <c r="A42" s="1">
        <v>5</v>
      </c>
      <c r="B42" s="1">
        <v>5</v>
      </c>
    </row>
    <row r="43" spans="1:2">
      <c r="A43" s="1">
        <v>6</v>
      </c>
      <c r="B43" s="1">
        <v>5</v>
      </c>
    </row>
    <row r="44" spans="1:2">
      <c r="A44" s="1">
        <v>6</v>
      </c>
      <c r="B44" s="1">
        <v>5</v>
      </c>
    </row>
    <row r="45" spans="1:2">
      <c r="A45" s="1">
        <v>6</v>
      </c>
      <c r="B45" s="1">
        <v>5</v>
      </c>
    </row>
    <row r="46" spans="1:2">
      <c r="A46" s="1">
        <v>6</v>
      </c>
      <c r="B46" s="1">
        <v>5</v>
      </c>
    </row>
    <row r="47" spans="1:2">
      <c r="A47" s="1">
        <v>6</v>
      </c>
      <c r="B47" s="1">
        <v>5</v>
      </c>
    </row>
    <row r="48" spans="1:2">
      <c r="A48" s="1">
        <v>6</v>
      </c>
      <c r="B48" s="1">
        <v>5</v>
      </c>
    </row>
    <row r="49" spans="1:2">
      <c r="A49" s="1">
        <v>6</v>
      </c>
      <c r="B49" s="1">
        <v>5</v>
      </c>
    </row>
    <row r="50" spans="1:2">
      <c r="A50" s="1">
        <v>6</v>
      </c>
      <c r="B50" s="1">
        <v>5</v>
      </c>
    </row>
    <row r="51" spans="1:2">
      <c r="A51" s="1">
        <v>6</v>
      </c>
      <c r="B51" s="1">
        <v>5</v>
      </c>
    </row>
    <row r="52" spans="1:2">
      <c r="A52" s="1">
        <v>6</v>
      </c>
      <c r="B52" s="1">
        <v>5</v>
      </c>
    </row>
    <row r="53" spans="1:2">
      <c r="A53" s="1">
        <v>6</v>
      </c>
      <c r="B53" s="1">
        <v>5</v>
      </c>
    </row>
    <row r="54" spans="1:2">
      <c r="A54" s="1">
        <v>6</v>
      </c>
      <c r="B54" s="1">
        <v>5</v>
      </c>
    </row>
    <row r="55" spans="1:2">
      <c r="A55" s="1">
        <v>6</v>
      </c>
      <c r="B55" s="1">
        <v>5</v>
      </c>
    </row>
    <row r="56" spans="1:2">
      <c r="A56" s="1">
        <v>6</v>
      </c>
      <c r="B56" s="1">
        <v>5</v>
      </c>
    </row>
    <row r="57" spans="1:2">
      <c r="A57" s="1">
        <v>6</v>
      </c>
      <c r="B57" s="1">
        <v>5</v>
      </c>
    </row>
    <row r="58" spans="1:2">
      <c r="A58" s="1">
        <v>6</v>
      </c>
      <c r="B58" s="1">
        <v>5</v>
      </c>
    </row>
    <row r="59" spans="1:2">
      <c r="A59" s="1">
        <v>6</v>
      </c>
      <c r="B59" s="1">
        <v>5</v>
      </c>
    </row>
    <row r="60" spans="1:2">
      <c r="A60" s="1">
        <v>6</v>
      </c>
      <c r="B60" s="1">
        <v>5</v>
      </c>
    </row>
    <row r="61" spans="1:2">
      <c r="A61" s="1">
        <v>6</v>
      </c>
      <c r="B61" s="1">
        <v>5</v>
      </c>
    </row>
    <row r="62" spans="1:2">
      <c r="A62" s="1">
        <v>6</v>
      </c>
      <c r="B62" s="1">
        <v>5</v>
      </c>
    </row>
    <row r="63" spans="1:2">
      <c r="A63" s="1">
        <v>6</v>
      </c>
      <c r="B63" s="1">
        <v>6</v>
      </c>
    </row>
    <row r="64" spans="1:2">
      <c r="A64" s="1">
        <v>6</v>
      </c>
      <c r="B64" s="1">
        <v>6</v>
      </c>
    </row>
    <row r="65" spans="1:2">
      <c r="A65" s="1">
        <v>6</v>
      </c>
      <c r="B65" s="1">
        <v>6</v>
      </c>
    </row>
    <row r="66" spans="1:2">
      <c r="A66" s="1">
        <v>6</v>
      </c>
      <c r="B66" s="1">
        <v>6</v>
      </c>
    </row>
    <row r="67" spans="1:2">
      <c r="A67" s="1">
        <v>6</v>
      </c>
      <c r="B67" s="1">
        <v>6</v>
      </c>
    </row>
    <row r="68" spans="1:2">
      <c r="A68" s="1">
        <v>6</v>
      </c>
      <c r="B68" s="1">
        <v>6</v>
      </c>
    </row>
    <row r="69" spans="1:2">
      <c r="A69" s="1">
        <v>6</v>
      </c>
      <c r="B69" s="1">
        <v>6</v>
      </c>
    </row>
    <row r="70" spans="1:2">
      <c r="A70" s="1">
        <v>6</v>
      </c>
      <c r="B70" s="1">
        <v>6</v>
      </c>
    </row>
    <row r="71" spans="1:2">
      <c r="A71" s="1">
        <v>6</v>
      </c>
      <c r="B71" s="1">
        <v>6</v>
      </c>
    </row>
    <row r="72" spans="1:2">
      <c r="A72" s="1">
        <v>6</v>
      </c>
      <c r="B72" s="1">
        <v>6</v>
      </c>
    </row>
    <row r="73" spans="1:2">
      <c r="A73" s="1">
        <v>6</v>
      </c>
      <c r="B73" s="1">
        <v>6</v>
      </c>
    </row>
    <row r="74" spans="1:2">
      <c r="A74" s="1">
        <v>6</v>
      </c>
      <c r="B74" s="1">
        <v>6</v>
      </c>
    </row>
    <row r="75" spans="1:2">
      <c r="A75" s="1">
        <v>6</v>
      </c>
      <c r="B75" s="1">
        <v>6</v>
      </c>
    </row>
    <row r="76" spans="1:2">
      <c r="A76" s="1">
        <v>6</v>
      </c>
      <c r="B76" s="1">
        <v>6</v>
      </c>
    </row>
    <row r="77" spans="1:2">
      <c r="A77" s="1">
        <v>6</v>
      </c>
      <c r="B77" s="1">
        <v>6</v>
      </c>
    </row>
    <row r="78" spans="1:2">
      <c r="A78" s="1">
        <v>6</v>
      </c>
      <c r="B78" s="1">
        <v>6</v>
      </c>
    </row>
    <row r="79" spans="1:2">
      <c r="A79" s="1">
        <v>6</v>
      </c>
      <c r="B79" s="1">
        <v>6</v>
      </c>
    </row>
    <row r="80" spans="1:2">
      <c r="A80" s="1">
        <v>6</v>
      </c>
      <c r="B80" s="1">
        <v>6</v>
      </c>
    </row>
    <row r="81" spans="1:2">
      <c r="A81" s="1">
        <v>6</v>
      </c>
      <c r="B81" s="1">
        <v>6</v>
      </c>
    </row>
    <row r="82" spans="1:2">
      <c r="A82" s="1">
        <v>6</v>
      </c>
      <c r="B82" s="1">
        <v>6</v>
      </c>
    </row>
    <row r="83" spans="1:2">
      <c r="A83" s="1">
        <v>6</v>
      </c>
      <c r="B83" s="1">
        <v>6</v>
      </c>
    </row>
    <row r="84" spans="1:2">
      <c r="A84" s="1">
        <v>6</v>
      </c>
      <c r="B84" s="1">
        <v>6</v>
      </c>
    </row>
    <row r="85" spans="1:2">
      <c r="A85" s="1">
        <v>6</v>
      </c>
      <c r="B85" s="1">
        <v>6</v>
      </c>
    </row>
    <row r="86" spans="1:2">
      <c r="A86" s="1">
        <v>6</v>
      </c>
      <c r="B86" s="1">
        <v>6</v>
      </c>
    </row>
    <row r="87" spans="1:2">
      <c r="A87" s="1">
        <v>6</v>
      </c>
      <c r="B87" s="1">
        <v>6</v>
      </c>
    </row>
    <row r="88" spans="1:2">
      <c r="A88" s="1">
        <v>6</v>
      </c>
      <c r="B88" s="1">
        <v>6</v>
      </c>
    </row>
    <row r="89" spans="1:2">
      <c r="A89" s="1">
        <v>6</v>
      </c>
      <c r="B89" s="1">
        <v>6</v>
      </c>
    </row>
    <row r="90" spans="1:2">
      <c r="A90" s="1">
        <v>6</v>
      </c>
      <c r="B90" s="1">
        <v>6</v>
      </c>
    </row>
    <row r="91" spans="1:2">
      <c r="A91" s="1">
        <v>6</v>
      </c>
      <c r="B91" s="1">
        <v>6</v>
      </c>
    </row>
    <row r="92" spans="1:2">
      <c r="A92" s="1">
        <v>6</v>
      </c>
      <c r="B92" s="1">
        <v>6</v>
      </c>
    </row>
    <row r="93" spans="1:2">
      <c r="A93" s="1">
        <v>6</v>
      </c>
      <c r="B93" s="1">
        <v>6</v>
      </c>
    </row>
    <row r="94" spans="1:2">
      <c r="A94" s="1">
        <v>6</v>
      </c>
      <c r="B94" s="1">
        <v>6</v>
      </c>
    </row>
    <row r="95" spans="1:2">
      <c r="A95" s="1">
        <v>6</v>
      </c>
      <c r="B95" s="1">
        <v>6</v>
      </c>
    </row>
    <row r="96" spans="1:2">
      <c r="A96" s="1">
        <v>6</v>
      </c>
      <c r="B96" s="1">
        <v>6</v>
      </c>
    </row>
    <row r="97" spans="1:2">
      <c r="A97" s="1">
        <v>6</v>
      </c>
      <c r="B97" s="1">
        <v>6</v>
      </c>
    </row>
    <row r="98" spans="1:2">
      <c r="A98" s="1">
        <v>6</v>
      </c>
      <c r="B98" s="1">
        <v>6</v>
      </c>
    </row>
    <row r="99" spans="1:2">
      <c r="A99" s="1">
        <v>6</v>
      </c>
      <c r="B99" s="1">
        <v>6</v>
      </c>
    </row>
    <row r="100" spans="1:2">
      <c r="A100" s="1">
        <v>6</v>
      </c>
      <c r="B100" s="1">
        <v>6</v>
      </c>
    </row>
    <row r="101" spans="1:2">
      <c r="A101" s="1">
        <v>6</v>
      </c>
      <c r="B101" s="1">
        <v>6</v>
      </c>
    </row>
    <row r="102" spans="1:2">
      <c r="A102" s="1">
        <v>6</v>
      </c>
      <c r="B102" s="1">
        <v>6</v>
      </c>
    </row>
    <row r="103" spans="1:2">
      <c r="A103" s="1">
        <v>6</v>
      </c>
      <c r="B103" s="1">
        <v>6</v>
      </c>
    </row>
    <row r="104" spans="1:2">
      <c r="A104" s="1">
        <v>6</v>
      </c>
      <c r="B104" s="1">
        <v>6</v>
      </c>
    </row>
    <row r="105" spans="1:2">
      <c r="A105" s="1">
        <v>6</v>
      </c>
      <c r="B105" s="1">
        <v>6</v>
      </c>
    </row>
    <row r="106" spans="1:2">
      <c r="A106" s="1">
        <v>6</v>
      </c>
      <c r="B106" s="1">
        <v>6</v>
      </c>
    </row>
    <row r="107" spans="1:2">
      <c r="A107" s="1">
        <v>6</v>
      </c>
      <c r="B107" s="1">
        <v>6</v>
      </c>
    </row>
    <row r="108" spans="1:2">
      <c r="A108" s="1">
        <v>6</v>
      </c>
      <c r="B108" s="1">
        <v>6</v>
      </c>
    </row>
    <row r="109" spans="1:2">
      <c r="A109" s="1">
        <v>6</v>
      </c>
      <c r="B109" s="1">
        <v>6</v>
      </c>
    </row>
    <row r="110" spans="1:2">
      <c r="A110" s="1">
        <v>6</v>
      </c>
      <c r="B110" s="1">
        <v>6</v>
      </c>
    </row>
    <row r="111" spans="1:2">
      <c r="A111" s="1">
        <v>6</v>
      </c>
      <c r="B111" s="1">
        <v>6</v>
      </c>
    </row>
    <row r="112" spans="1:2">
      <c r="A112" s="1">
        <v>6</v>
      </c>
      <c r="B112" s="1">
        <v>6</v>
      </c>
    </row>
    <row r="113" spans="1:2">
      <c r="A113" s="1">
        <v>6</v>
      </c>
      <c r="B113" s="1">
        <v>6</v>
      </c>
    </row>
    <row r="114" spans="1:2">
      <c r="A114" s="1">
        <v>6</v>
      </c>
      <c r="B114" s="1">
        <v>6</v>
      </c>
    </row>
    <row r="115" spans="1:2">
      <c r="A115" s="1">
        <v>6</v>
      </c>
      <c r="B115" s="1">
        <v>7</v>
      </c>
    </row>
    <row r="116" spans="1:2">
      <c r="A116" s="1">
        <v>6</v>
      </c>
      <c r="B116" s="1">
        <v>7</v>
      </c>
    </row>
    <row r="117" spans="1:2">
      <c r="A117" s="1">
        <v>6</v>
      </c>
      <c r="B117" s="1">
        <v>7</v>
      </c>
    </row>
    <row r="118" spans="1:2">
      <c r="A118" s="1">
        <v>6</v>
      </c>
      <c r="B118" s="1">
        <v>7</v>
      </c>
    </row>
    <row r="119" spans="1:2">
      <c r="A119" s="1">
        <v>6</v>
      </c>
      <c r="B119" s="1">
        <v>7</v>
      </c>
    </row>
    <row r="120" spans="1:2">
      <c r="A120" s="1">
        <v>6</v>
      </c>
      <c r="B120" s="1">
        <v>7</v>
      </c>
    </row>
    <row r="121" spans="1:2">
      <c r="A121" s="1">
        <v>6</v>
      </c>
      <c r="B121" s="1">
        <v>7</v>
      </c>
    </row>
    <row r="122" spans="1:2">
      <c r="A122" s="1">
        <v>6</v>
      </c>
      <c r="B122" s="1">
        <v>7</v>
      </c>
    </row>
    <row r="123" spans="1:2">
      <c r="A123" s="1">
        <v>6</v>
      </c>
      <c r="B123" s="1">
        <v>7</v>
      </c>
    </row>
    <row r="124" spans="1:2">
      <c r="A124" s="1">
        <v>6</v>
      </c>
      <c r="B124" s="1">
        <v>7</v>
      </c>
    </row>
    <row r="125" spans="1:2">
      <c r="A125" s="1">
        <v>6</v>
      </c>
      <c r="B125" s="1">
        <v>7</v>
      </c>
    </row>
    <row r="126" spans="1:2">
      <c r="A126" s="1">
        <v>6</v>
      </c>
      <c r="B126" s="1">
        <v>7</v>
      </c>
    </row>
    <row r="127" spans="1:2">
      <c r="A127" s="1">
        <v>6</v>
      </c>
      <c r="B127" s="1">
        <v>7</v>
      </c>
    </row>
    <row r="128" spans="1:2">
      <c r="A128" s="1">
        <v>6</v>
      </c>
      <c r="B128" s="1">
        <v>7</v>
      </c>
    </row>
    <row r="129" spans="1:2">
      <c r="A129" s="1">
        <v>6</v>
      </c>
      <c r="B129" s="1">
        <v>7</v>
      </c>
    </row>
    <row r="130" spans="1:2">
      <c r="A130" s="1">
        <v>6</v>
      </c>
      <c r="B130" s="1">
        <v>7</v>
      </c>
    </row>
    <row r="131" spans="1:2">
      <c r="A131" s="1">
        <v>6</v>
      </c>
      <c r="B131" s="1">
        <v>7</v>
      </c>
    </row>
    <row r="132" spans="1:2">
      <c r="A132" s="1">
        <v>6</v>
      </c>
      <c r="B132" s="1">
        <v>7</v>
      </c>
    </row>
    <row r="133" spans="1:2">
      <c r="A133" s="1">
        <v>6</v>
      </c>
      <c r="B133" s="1">
        <v>7</v>
      </c>
    </row>
    <row r="134" spans="1:2">
      <c r="A134" s="1">
        <v>6</v>
      </c>
      <c r="B134" s="1">
        <v>7</v>
      </c>
    </row>
    <row r="135" spans="1:2">
      <c r="A135" s="1">
        <v>6</v>
      </c>
      <c r="B135" s="1">
        <v>7</v>
      </c>
    </row>
    <row r="136" spans="1:2">
      <c r="A136" s="1">
        <v>6</v>
      </c>
      <c r="B136" s="1">
        <v>7</v>
      </c>
    </row>
    <row r="137" spans="1:2">
      <c r="A137" s="1">
        <v>6</v>
      </c>
      <c r="B137" s="1">
        <v>7</v>
      </c>
    </row>
    <row r="138" spans="1:2">
      <c r="A138" s="1">
        <v>6</v>
      </c>
      <c r="B138" s="1">
        <v>7</v>
      </c>
    </row>
    <row r="139" spans="1:2">
      <c r="A139" s="1">
        <v>6</v>
      </c>
      <c r="B139" s="1">
        <v>7</v>
      </c>
    </row>
    <row r="140" spans="1:2">
      <c r="A140" s="1">
        <v>6</v>
      </c>
      <c r="B140" s="1">
        <v>7</v>
      </c>
    </row>
    <row r="141" spans="1:2">
      <c r="A141" s="1">
        <v>6</v>
      </c>
      <c r="B141" s="1">
        <v>7</v>
      </c>
    </row>
    <row r="142" spans="1:2">
      <c r="A142" s="1">
        <v>6</v>
      </c>
      <c r="B142" s="1">
        <v>7</v>
      </c>
    </row>
    <row r="143" spans="1:2">
      <c r="A143" s="1">
        <v>6</v>
      </c>
      <c r="B143" s="1">
        <v>7</v>
      </c>
    </row>
    <row r="144" spans="1:2">
      <c r="A144" s="1">
        <v>6</v>
      </c>
      <c r="B144" s="1">
        <v>7</v>
      </c>
    </row>
    <row r="145" spans="1:2">
      <c r="A145" s="1">
        <v>6</v>
      </c>
      <c r="B145" s="1">
        <v>7</v>
      </c>
    </row>
    <row r="146" spans="1:2">
      <c r="A146" s="1">
        <v>6</v>
      </c>
      <c r="B146" s="1">
        <v>7</v>
      </c>
    </row>
    <row r="147" spans="1:2">
      <c r="A147" s="1">
        <v>6</v>
      </c>
      <c r="B147" s="1">
        <v>7</v>
      </c>
    </row>
    <row r="148" spans="1:2">
      <c r="A148" s="1">
        <v>6</v>
      </c>
      <c r="B148" s="1">
        <v>7</v>
      </c>
    </row>
    <row r="149" spans="1:2">
      <c r="A149" s="1">
        <v>6</v>
      </c>
      <c r="B149" s="1">
        <v>7</v>
      </c>
    </row>
    <row r="150" spans="1:2">
      <c r="A150" s="1">
        <v>6</v>
      </c>
      <c r="B150" s="1">
        <v>7</v>
      </c>
    </row>
    <row r="151" spans="1:2">
      <c r="A151" s="1">
        <v>6</v>
      </c>
      <c r="B151" s="1">
        <v>8</v>
      </c>
    </row>
    <row r="152" spans="1:2">
      <c r="A152" s="1">
        <v>6</v>
      </c>
      <c r="B152" s="1">
        <v>8</v>
      </c>
    </row>
    <row r="153" spans="1:2">
      <c r="A153" s="1">
        <v>6</v>
      </c>
      <c r="B153" s="1">
        <v>8</v>
      </c>
    </row>
    <row r="154" spans="1:2">
      <c r="A154" s="1">
        <v>6</v>
      </c>
      <c r="B154" s="1">
        <v>8</v>
      </c>
    </row>
    <row r="155" spans="1:2">
      <c r="A155" s="1">
        <v>6</v>
      </c>
      <c r="B155" s="1">
        <v>8</v>
      </c>
    </row>
    <row r="156" spans="1:2">
      <c r="A156" s="1">
        <v>6</v>
      </c>
      <c r="B156" s="1">
        <v>8</v>
      </c>
    </row>
    <row r="157" spans="1:2">
      <c r="A157" s="1">
        <v>6</v>
      </c>
      <c r="B157" s="1">
        <v>8</v>
      </c>
    </row>
    <row r="158" spans="1:2">
      <c r="A158" s="1">
        <v>6</v>
      </c>
      <c r="B158" s="1">
        <v>8</v>
      </c>
    </row>
    <row r="159" spans="1:2">
      <c r="A159" s="1">
        <v>6</v>
      </c>
      <c r="B159" s="1">
        <v>8</v>
      </c>
    </row>
    <row r="160" spans="1:2">
      <c r="A160" s="1">
        <v>6</v>
      </c>
      <c r="B160" s="1">
        <v>8</v>
      </c>
    </row>
    <row r="161" spans="1:2">
      <c r="A161" s="1">
        <v>6</v>
      </c>
      <c r="B161" s="1">
        <v>8</v>
      </c>
    </row>
    <row r="162" spans="1:2">
      <c r="A162" s="1">
        <v>6</v>
      </c>
      <c r="B162" s="1">
        <v>8</v>
      </c>
    </row>
    <row r="163" spans="1:2">
      <c r="A163" s="1">
        <v>6</v>
      </c>
      <c r="B163" s="1">
        <v>8</v>
      </c>
    </row>
    <row r="164" spans="1:2">
      <c r="A164" s="1">
        <v>6</v>
      </c>
      <c r="B164" s="1">
        <v>8</v>
      </c>
    </row>
    <row r="165" spans="1:2">
      <c r="A165" s="1">
        <v>6</v>
      </c>
      <c r="B165" s="1">
        <v>8</v>
      </c>
    </row>
    <row r="166" spans="1:2">
      <c r="A166" s="1">
        <v>6</v>
      </c>
      <c r="B166" s="1">
        <v>8</v>
      </c>
    </row>
    <row r="167" spans="1:2">
      <c r="A167" s="1">
        <v>6</v>
      </c>
      <c r="B167" s="1">
        <v>8</v>
      </c>
    </row>
    <row r="168" spans="1:2">
      <c r="A168" s="1">
        <v>6</v>
      </c>
      <c r="B168" s="1">
        <v>8</v>
      </c>
    </row>
    <row r="169" spans="1:2">
      <c r="A169" s="1">
        <v>6</v>
      </c>
      <c r="B169" s="1">
        <v>8</v>
      </c>
    </row>
    <row r="170" spans="1:2">
      <c r="A170" s="1">
        <v>6</v>
      </c>
      <c r="B170" s="1">
        <v>8</v>
      </c>
    </row>
    <row r="171" spans="1:2">
      <c r="A171" s="1">
        <v>6</v>
      </c>
      <c r="B171" s="1">
        <v>8</v>
      </c>
    </row>
    <row r="172" spans="1:2">
      <c r="A172" s="1">
        <v>6</v>
      </c>
      <c r="B172" s="1">
        <v>8</v>
      </c>
    </row>
    <row r="173" spans="1:2">
      <c r="A173" s="1">
        <v>6</v>
      </c>
      <c r="B173" s="1">
        <v>8</v>
      </c>
    </row>
    <row r="174" spans="1:2">
      <c r="A174" s="1">
        <v>6</v>
      </c>
      <c r="B174" s="1">
        <v>8</v>
      </c>
    </row>
    <row r="175" spans="1:2">
      <c r="A175" s="1">
        <v>6</v>
      </c>
      <c r="B175" s="1">
        <v>8</v>
      </c>
    </row>
    <row r="176" spans="1:2">
      <c r="A176" s="1">
        <v>6</v>
      </c>
      <c r="B176" s="1">
        <v>8</v>
      </c>
    </row>
    <row r="177" spans="1:2">
      <c r="A177" s="1">
        <v>6</v>
      </c>
      <c r="B177" s="1">
        <v>8</v>
      </c>
    </row>
    <row r="178" spans="1:2">
      <c r="A178" s="1">
        <v>6</v>
      </c>
      <c r="B178" s="1">
        <v>8</v>
      </c>
    </row>
    <row r="179" spans="1:2">
      <c r="A179" s="1">
        <v>6</v>
      </c>
      <c r="B179" s="1">
        <v>8</v>
      </c>
    </row>
    <row r="180" spans="1:2">
      <c r="A180" s="1">
        <v>6</v>
      </c>
      <c r="B180" s="1">
        <v>8</v>
      </c>
    </row>
    <row r="181" spans="1:2">
      <c r="A181" s="1">
        <v>6</v>
      </c>
      <c r="B181" s="1">
        <v>8</v>
      </c>
    </row>
    <row r="182" spans="1:2">
      <c r="A182" s="1">
        <v>6</v>
      </c>
      <c r="B182" s="1">
        <v>8</v>
      </c>
    </row>
    <row r="183" spans="1:2">
      <c r="A183" s="1">
        <v>6</v>
      </c>
      <c r="B183" s="1">
        <v>8</v>
      </c>
    </row>
    <row r="184" spans="1:2">
      <c r="A184" s="1">
        <v>6</v>
      </c>
      <c r="B184" s="1">
        <v>8</v>
      </c>
    </row>
    <row r="185" spans="1:2">
      <c r="A185" s="1">
        <v>6</v>
      </c>
      <c r="B185" s="1">
        <v>8</v>
      </c>
    </row>
    <row r="186" spans="1:2">
      <c r="A186" s="1">
        <v>6</v>
      </c>
      <c r="B186" s="1">
        <v>8</v>
      </c>
    </row>
    <row r="187" spans="1:2">
      <c r="A187" s="1">
        <v>6</v>
      </c>
      <c r="B187" s="1">
        <v>8</v>
      </c>
    </row>
    <row r="188" spans="1:2">
      <c r="A188" s="1">
        <v>6</v>
      </c>
      <c r="B188" s="1">
        <v>8</v>
      </c>
    </row>
    <row r="189" spans="1:2">
      <c r="A189" s="1">
        <v>6</v>
      </c>
      <c r="B189" s="1">
        <v>8</v>
      </c>
    </row>
    <row r="190" spans="1:2">
      <c r="A190" s="1">
        <v>6</v>
      </c>
      <c r="B190" s="1">
        <v>8</v>
      </c>
    </row>
    <row r="191" spans="1:2">
      <c r="A191" s="1">
        <v>6</v>
      </c>
      <c r="B191" s="1">
        <v>8</v>
      </c>
    </row>
    <row r="192" spans="1:2">
      <c r="A192" s="1">
        <v>6</v>
      </c>
      <c r="B192" s="1">
        <v>8</v>
      </c>
    </row>
    <row r="193" spans="1:2">
      <c r="A193" s="1">
        <v>6</v>
      </c>
      <c r="B193" s="1">
        <v>8</v>
      </c>
    </row>
    <row r="194" spans="1:2">
      <c r="A194" s="1">
        <v>6</v>
      </c>
      <c r="B194" s="1">
        <v>8</v>
      </c>
    </row>
    <row r="195" spans="1:2">
      <c r="A195" s="1">
        <v>6</v>
      </c>
      <c r="B195" s="1">
        <v>8</v>
      </c>
    </row>
    <row r="196" spans="1:2">
      <c r="A196" s="1">
        <v>6</v>
      </c>
      <c r="B196" s="1">
        <v>8</v>
      </c>
    </row>
    <row r="197" spans="1:2">
      <c r="A197" s="1">
        <v>6</v>
      </c>
      <c r="B197" s="1">
        <v>8</v>
      </c>
    </row>
    <row r="198" spans="1:2">
      <c r="A198" s="1">
        <v>6</v>
      </c>
      <c r="B198" s="1">
        <v>8</v>
      </c>
    </row>
    <row r="199" spans="1:2">
      <c r="A199" s="1">
        <v>6</v>
      </c>
      <c r="B199" s="1">
        <v>8</v>
      </c>
    </row>
    <row r="200" spans="1:2">
      <c r="A200" s="1">
        <v>6</v>
      </c>
      <c r="B200" s="1">
        <v>8</v>
      </c>
    </row>
    <row r="201" spans="1:2">
      <c r="A201" s="1">
        <v>6</v>
      </c>
      <c r="B201" s="1">
        <v>8</v>
      </c>
    </row>
    <row r="202" spans="1:2">
      <c r="A202" s="1">
        <v>6</v>
      </c>
      <c r="B202" s="1">
        <v>8</v>
      </c>
    </row>
    <row r="203" spans="1:2">
      <c r="A203" s="1">
        <v>6</v>
      </c>
      <c r="B203" s="1">
        <v>8</v>
      </c>
    </row>
    <row r="204" spans="1:2">
      <c r="A204" s="1">
        <v>6</v>
      </c>
      <c r="B204" s="1">
        <v>8</v>
      </c>
    </row>
    <row r="205" spans="1:2">
      <c r="A205" s="1">
        <v>6</v>
      </c>
      <c r="B205" s="1">
        <v>8</v>
      </c>
    </row>
    <row r="206" spans="1:2">
      <c r="A206" s="1">
        <v>6</v>
      </c>
      <c r="B206" s="1">
        <v>8</v>
      </c>
    </row>
    <row r="207" spans="1:2">
      <c r="A207" s="1">
        <v>6</v>
      </c>
      <c r="B207" s="1">
        <v>8</v>
      </c>
    </row>
    <row r="208" spans="1:2">
      <c r="A208" s="1">
        <v>6</v>
      </c>
      <c r="B208" s="1">
        <v>8</v>
      </c>
    </row>
    <row r="209" spans="1:2">
      <c r="A209" s="1">
        <v>6</v>
      </c>
      <c r="B209" s="1">
        <v>8</v>
      </c>
    </row>
    <row r="210" spans="1:2">
      <c r="A210" s="1">
        <v>6</v>
      </c>
      <c r="B210" s="1">
        <v>8</v>
      </c>
    </row>
    <row r="211" spans="1:2">
      <c r="A211" s="1">
        <v>6</v>
      </c>
      <c r="B211" s="1">
        <v>8</v>
      </c>
    </row>
    <row r="212" spans="1:2">
      <c r="A212" s="1">
        <v>6</v>
      </c>
      <c r="B212" s="1">
        <v>8</v>
      </c>
    </row>
    <row r="213" spans="1:2">
      <c r="A213" s="1">
        <v>6</v>
      </c>
      <c r="B213" s="1">
        <v>8</v>
      </c>
    </row>
    <row r="214" spans="1:2">
      <c r="A214" s="1">
        <v>6</v>
      </c>
      <c r="B214" s="1">
        <v>8</v>
      </c>
    </row>
    <row r="215" spans="1:2">
      <c r="A215" s="1">
        <v>6</v>
      </c>
      <c r="B215" s="1">
        <v>8</v>
      </c>
    </row>
    <row r="216" spans="1:2">
      <c r="A216" s="1">
        <v>6</v>
      </c>
      <c r="B216" s="1">
        <v>8</v>
      </c>
    </row>
    <row r="217" spans="1:2">
      <c r="A217" s="1">
        <v>6</v>
      </c>
      <c r="B217" s="1">
        <v>8</v>
      </c>
    </row>
    <row r="218" spans="1:2">
      <c r="A218" s="1">
        <v>6</v>
      </c>
      <c r="B218" s="1">
        <v>8</v>
      </c>
    </row>
    <row r="219" spans="1:2">
      <c r="A219" s="1">
        <v>6</v>
      </c>
      <c r="B219" s="1">
        <v>8</v>
      </c>
    </row>
    <row r="220" spans="1:2">
      <c r="A220" s="1">
        <v>6</v>
      </c>
      <c r="B220" s="1">
        <v>8</v>
      </c>
    </row>
    <row r="221" spans="1:2">
      <c r="A221" s="1">
        <v>6</v>
      </c>
      <c r="B221" s="1">
        <v>8</v>
      </c>
    </row>
    <row r="222" spans="1:2">
      <c r="A222" s="1">
        <v>6</v>
      </c>
      <c r="B222" s="1">
        <v>8</v>
      </c>
    </row>
    <row r="223" spans="1:2">
      <c r="A223" s="1">
        <v>6</v>
      </c>
      <c r="B223" s="1">
        <v>8</v>
      </c>
    </row>
    <row r="224" spans="1:2">
      <c r="A224" s="1">
        <v>6</v>
      </c>
      <c r="B224" s="1">
        <v>8</v>
      </c>
    </row>
    <row r="225" spans="1:2">
      <c r="A225" s="1">
        <v>6</v>
      </c>
      <c r="B225" s="1">
        <v>8</v>
      </c>
    </row>
    <row r="226" spans="1:2">
      <c r="A226" s="1">
        <v>6</v>
      </c>
      <c r="B226" s="1">
        <v>8</v>
      </c>
    </row>
    <row r="227" spans="1:2">
      <c r="A227" s="1">
        <v>7</v>
      </c>
      <c r="B227" s="1">
        <v>8</v>
      </c>
    </row>
    <row r="228" spans="1:2">
      <c r="A228" s="1">
        <v>7</v>
      </c>
      <c r="B228" s="1">
        <v>8</v>
      </c>
    </row>
    <row r="229" spans="1:2">
      <c r="A229" s="1">
        <v>7</v>
      </c>
      <c r="B229" s="1">
        <v>8</v>
      </c>
    </row>
    <row r="230" spans="1:2">
      <c r="A230" s="1">
        <v>7</v>
      </c>
      <c r="B230" s="1">
        <v>8</v>
      </c>
    </row>
    <row r="231" spans="1:2">
      <c r="A231" s="1">
        <v>7</v>
      </c>
      <c r="B231" s="1">
        <v>8</v>
      </c>
    </row>
    <row r="232" spans="1:2">
      <c r="A232" s="1">
        <v>7</v>
      </c>
      <c r="B232" s="1">
        <v>8</v>
      </c>
    </row>
    <row r="233" spans="1:2">
      <c r="A233" s="1">
        <v>7</v>
      </c>
      <c r="B233" s="1">
        <v>8</v>
      </c>
    </row>
    <row r="234" spans="1:2">
      <c r="A234" s="1">
        <v>7</v>
      </c>
      <c r="B234" s="1">
        <v>8</v>
      </c>
    </row>
    <row r="235" spans="1:2">
      <c r="A235" s="1">
        <v>7</v>
      </c>
      <c r="B235" s="1">
        <v>8</v>
      </c>
    </row>
    <row r="236" spans="1:2">
      <c r="A236" s="1">
        <v>7</v>
      </c>
      <c r="B236" s="1">
        <v>8</v>
      </c>
    </row>
    <row r="237" spans="1:2">
      <c r="A237" s="1">
        <v>7</v>
      </c>
      <c r="B237" s="1">
        <v>8</v>
      </c>
    </row>
    <row r="238" spans="1:2">
      <c r="A238" s="1">
        <v>7</v>
      </c>
      <c r="B238" s="1">
        <v>8</v>
      </c>
    </row>
    <row r="239" spans="1:2">
      <c r="A239" s="1">
        <v>7</v>
      </c>
      <c r="B239" s="1">
        <v>8</v>
      </c>
    </row>
    <row r="240" spans="1:2">
      <c r="A240" s="1">
        <v>7</v>
      </c>
      <c r="B240" s="1">
        <v>8</v>
      </c>
    </row>
    <row r="241" spans="1:2">
      <c r="A241" s="1">
        <v>7</v>
      </c>
      <c r="B241" s="1">
        <v>8</v>
      </c>
    </row>
    <row r="242" spans="1:2">
      <c r="A242" s="1">
        <v>7</v>
      </c>
      <c r="B242" s="1">
        <v>8</v>
      </c>
    </row>
    <row r="243" spans="1:2">
      <c r="A243" s="1">
        <v>7</v>
      </c>
      <c r="B243" s="1">
        <v>8</v>
      </c>
    </row>
    <row r="244" spans="1:2">
      <c r="A244" s="1">
        <v>7</v>
      </c>
      <c r="B244" s="1">
        <v>8</v>
      </c>
    </row>
    <row r="245" spans="1:2">
      <c r="A245" s="1">
        <v>7</v>
      </c>
      <c r="B245" s="1">
        <v>8</v>
      </c>
    </row>
    <row r="246" spans="1:2">
      <c r="A246" s="1">
        <v>7</v>
      </c>
      <c r="B246" s="1">
        <v>8</v>
      </c>
    </row>
    <row r="247" spans="1:2">
      <c r="A247" s="1">
        <v>7</v>
      </c>
      <c r="B247" s="1">
        <v>8</v>
      </c>
    </row>
    <row r="248" spans="1:2">
      <c r="A248" s="1">
        <v>7</v>
      </c>
      <c r="B248" s="1">
        <v>8</v>
      </c>
    </row>
    <row r="249" spans="1:2">
      <c r="A249" s="1">
        <v>7</v>
      </c>
      <c r="B249" s="1">
        <v>8</v>
      </c>
    </row>
    <row r="250" spans="1:2">
      <c r="A250" s="1">
        <v>7</v>
      </c>
      <c r="B250" s="1">
        <v>8</v>
      </c>
    </row>
    <row r="251" spans="1:2">
      <c r="A251" s="1">
        <v>7</v>
      </c>
      <c r="B251" s="1">
        <v>8</v>
      </c>
    </row>
    <row r="252" spans="1:2">
      <c r="A252" s="1">
        <v>7</v>
      </c>
      <c r="B252" s="1">
        <v>8</v>
      </c>
    </row>
    <row r="253" spans="1:2">
      <c r="A253" s="1">
        <v>7</v>
      </c>
      <c r="B253" s="1">
        <v>8</v>
      </c>
    </row>
    <row r="254" spans="1:2">
      <c r="A254" s="1">
        <v>7</v>
      </c>
      <c r="B254" s="1">
        <v>8</v>
      </c>
    </row>
    <row r="255" spans="1:2">
      <c r="A255" s="1">
        <v>7</v>
      </c>
      <c r="B255" s="1">
        <v>8</v>
      </c>
    </row>
    <row r="256" spans="1:2">
      <c r="A256" s="1">
        <v>7</v>
      </c>
      <c r="B256" s="1">
        <v>8</v>
      </c>
    </row>
    <row r="257" spans="1:2">
      <c r="A257" s="1">
        <v>7</v>
      </c>
      <c r="B257" s="1">
        <v>8</v>
      </c>
    </row>
    <row r="258" spans="1:2">
      <c r="A258" s="1">
        <v>7</v>
      </c>
      <c r="B258" s="1">
        <v>8</v>
      </c>
    </row>
    <row r="259" spans="1:2">
      <c r="A259" s="1">
        <v>7</v>
      </c>
      <c r="B259" s="1">
        <v>8</v>
      </c>
    </row>
    <row r="260" spans="1:2">
      <c r="A260" s="1">
        <v>7</v>
      </c>
      <c r="B260" s="1">
        <v>8</v>
      </c>
    </row>
    <row r="261" spans="1:2">
      <c r="A261" s="1">
        <v>7</v>
      </c>
      <c r="B261" s="1">
        <v>8</v>
      </c>
    </row>
    <row r="262" spans="1:2">
      <c r="A262" s="1">
        <v>7</v>
      </c>
      <c r="B262" s="1">
        <v>8</v>
      </c>
    </row>
    <row r="263" spans="1:2">
      <c r="A263" s="1">
        <v>7</v>
      </c>
      <c r="B263" s="1">
        <v>8</v>
      </c>
    </row>
    <row r="264" spans="1:2">
      <c r="A264" s="1">
        <v>7</v>
      </c>
      <c r="B264" s="1">
        <v>8</v>
      </c>
    </row>
    <row r="265" spans="1:2">
      <c r="A265" s="1">
        <v>7</v>
      </c>
      <c r="B265" s="1">
        <v>8</v>
      </c>
    </row>
    <row r="266" spans="1:2">
      <c r="A266" s="1">
        <v>7</v>
      </c>
      <c r="B266" s="1">
        <v>8</v>
      </c>
    </row>
    <row r="267" spans="1:2">
      <c r="A267" s="1">
        <v>7</v>
      </c>
      <c r="B267" s="1">
        <v>8</v>
      </c>
    </row>
    <row r="268" spans="1:2">
      <c r="A268" s="1">
        <v>7</v>
      </c>
      <c r="B268" s="1">
        <v>8</v>
      </c>
    </row>
    <row r="269" spans="1:2">
      <c r="A269" s="1">
        <v>7</v>
      </c>
      <c r="B269" s="1">
        <v>8</v>
      </c>
    </row>
    <row r="270" spans="1:2">
      <c r="A270" s="1">
        <v>7</v>
      </c>
      <c r="B270" s="1">
        <v>9</v>
      </c>
    </row>
    <row r="271" spans="1:2">
      <c r="A271" s="1">
        <v>7</v>
      </c>
      <c r="B271" s="1">
        <v>9</v>
      </c>
    </row>
    <row r="272" spans="1:2">
      <c r="A272" s="1">
        <v>7</v>
      </c>
      <c r="B272" s="1">
        <v>9</v>
      </c>
    </row>
    <row r="273" spans="1:2">
      <c r="A273" s="1">
        <v>7</v>
      </c>
      <c r="B273" s="1">
        <v>9</v>
      </c>
    </row>
    <row r="274" spans="1:2">
      <c r="A274" s="1">
        <v>7</v>
      </c>
      <c r="B274" s="1">
        <v>9</v>
      </c>
    </row>
    <row r="275" spans="1:2">
      <c r="A275" s="1">
        <v>7</v>
      </c>
      <c r="B275" s="1">
        <v>9</v>
      </c>
    </row>
    <row r="276" spans="1:2">
      <c r="A276" s="1">
        <v>7</v>
      </c>
      <c r="B276" s="1">
        <v>9</v>
      </c>
    </row>
    <row r="277" spans="1:2">
      <c r="A277" s="1">
        <v>7</v>
      </c>
      <c r="B277" s="1">
        <v>9</v>
      </c>
    </row>
    <row r="278" spans="1:2">
      <c r="A278" s="1">
        <v>7</v>
      </c>
      <c r="B278" s="1">
        <v>9</v>
      </c>
    </row>
    <row r="279" spans="1:2">
      <c r="A279" s="1">
        <v>7</v>
      </c>
      <c r="B279" s="1">
        <v>9</v>
      </c>
    </row>
    <row r="280" spans="1:2">
      <c r="A280" s="1">
        <v>7</v>
      </c>
      <c r="B280" s="1">
        <v>9</v>
      </c>
    </row>
    <row r="281" spans="1:2">
      <c r="A281" s="1">
        <v>7</v>
      </c>
      <c r="B281" s="1">
        <v>9</v>
      </c>
    </row>
    <row r="282" spans="1:2">
      <c r="A282" s="1">
        <v>7</v>
      </c>
      <c r="B282" s="1">
        <v>9</v>
      </c>
    </row>
    <row r="283" spans="1:2">
      <c r="A283" s="1">
        <v>7</v>
      </c>
      <c r="B283" s="1">
        <v>9</v>
      </c>
    </row>
    <row r="284" spans="1:2">
      <c r="A284" s="1">
        <v>7</v>
      </c>
      <c r="B284" s="1">
        <v>9</v>
      </c>
    </row>
    <row r="285" spans="1:2">
      <c r="A285" s="1">
        <v>7</v>
      </c>
      <c r="B285" s="1">
        <v>9</v>
      </c>
    </row>
    <row r="286" spans="1:2">
      <c r="A286" s="1">
        <v>7</v>
      </c>
      <c r="B286" s="1">
        <v>9</v>
      </c>
    </row>
    <row r="287" spans="1:2">
      <c r="A287" s="1">
        <v>7</v>
      </c>
      <c r="B287" s="1">
        <v>9</v>
      </c>
    </row>
    <row r="288" spans="1:2">
      <c r="A288" s="1">
        <v>7</v>
      </c>
      <c r="B288" s="1">
        <v>9</v>
      </c>
    </row>
    <row r="289" spans="1:2">
      <c r="A289" s="1">
        <v>7</v>
      </c>
      <c r="B289" s="1">
        <v>9</v>
      </c>
    </row>
    <row r="290" spans="1:2">
      <c r="A290" s="1">
        <v>7</v>
      </c>
      <c r="B290" s="1">
        <v>9</v>
      </c>
    </row>
    <row r="291" spans="1:2">
      <c r="A291" s="1">
        <v>7</v>
      </c>
      <c r="B291" s="1">
        <v>9</v>
      </c>
    </row>
    <row r="292" spans="1:2">
      <c r="A292" s="1">
        <v>7</v>
      </c>
      <c r="B292" s="1">
        <v>9</v>
      </c>
    </row>
    <row r="293" spans="1:2">
      <c r="A293" s="1">
        <v>7</v>
      </c>
      <c r="B293" s="1">
        <v>9</v>
      </c>
    </row>
    <row r="294" spans="1:2">
      <c r="A294" s="1">
        <v>7</v>
      </c>
      <c r="B294" s="1">
        <v>9</v>
      </c>
    </row>
    <row r="295" spans="1:2">
      <c r="A295" s="1">
        <v>7</v>
      </c>
      <c r="B295" s="1">
        <v>9</v>
      </c>
    </row>
    <row r="296" spans="1:2">
      <c r="A296" s="1">
        <v>7</v>
      </c>
      <c r="B296" s="1">
        <v>9</v>
      </c>
    </row>
    <row r="297" spans="1:2">
      <c r="A297" s="1">
        <v>7</v>
      </c>
      <c r="B297" s="1">
        <v>9</v>
      </c>
    </row>
    <row r="298" spans="1:2">
      <c r="A298" s="1">
        <v>7</v>
      </c>
      <c r="B298" s="1">
        <v>9</v>
      </c>
    </row>
    <row r="299" spans="1:2">
      <c r="A299" s="1">
        <v>7</v>
      </c>
      <c r="B299" s="1">
        <v>9</v>
      </c>
    </row>
    <row r="300" spans="1:2">
      <c r="A300" s="1">
        <v>7</v>
      </c>
      <c r="B300" s="1">
        <v>9</v>
      </c>
    </row>
    <row r="301" spans="1:2">
      <c r="A301" s="1">
        <v>7</v>
      </c>
      <c r="B301" s="1">
        <v>9</v>
      </c>
    </row>
    <row r="302" spans="1:2">
      <c r="A302" s="1">
        <v>7</v>
      </c>
      <c r="B302" s="1">
        <v>9</v>
      </c>
    </row>
    <row r="303" spans="1:2">
      <c r="A303" s="1">
        <v>7</v>
      </c>
      <c r="B303" s="1">
        <v>9</v>
      </c>
    </row>
    <row r="304" spans="1:2">
      <c r="A304" s="1">
        <v>7</v>
      </c>
      <c r="B304" s="1">
        <v>9</v>
      </c>
    </row>
    <row r="305" spans="1:2">
      <c r="A305" s="1">
        <v>7</v>
      </c>
      <c r="B305" s="1">
        <v>9</v>
      </c>
    </row>
    <row r="306" spans="1:2">
      <c r="A306" s="1">
        <v>7</v>
      </c>
      <c r="B306" s="1">
        <v>9</v>
      </c>
    </row>
    <row r="307" spans="1:2">
      <c r="A307" s="1">
        <v>7</v>
      </c>
      <c r="B307" s="1">
        <v>9</v>
      </c>
    </row>
    <row r="308" spans="1:2">
      <c r="A308" s="1">
        <v>7</v>
      </c>
      <c r="B308" s="1">
        <v>9</v>
      </c>
    </row>
    <row r="309" spans="1:2">
      <c r="A309" s="1">
        <v>7</v>
      </c>
      <c r="B309" s="1">
        <v>9</v>
      </c>
    </row>
    <row r="310" spans="1:2">
      <c r="A310" s="1">
        <v>7</v>
      </c>
      <c r="B310" s="1">
        <v>9</v>
      </c>
    </row>
    <row r="311" spans="1:2">
      <c r="A311" s="1">
        <v>7</v>
      </c>
      <c r="B311" s="1">
        <v>9</v>
      </c>
    </row>
    <row r="312" spans="1:2">
      <c r="A312" s="1">
        <v>7</v>
      </c>
      <c r="B312" s="1">
        <v>9</v>
      </c>
    </row>
    <row r="313" spans="1:2">
      <c r="A313" s="1">
        <v>7</v>
      </c>
      <c r="B313" s="1">
        <v>9</v>
      </c>
    </row>
    <row r="314" spans="1:2">
      <c r="A314" s="1">
        <v>7</v>
      </c>
      <c r="B314" s="1">
        <v>9</v>
      </c>
    </row>
    <row r="315" spans="1:2">
      <c r="A315" s="1">
        <v>7</v>
      </c>
      <c r="B315" s="1">
        <v>9</v>
      </c>
    </row>
    <row r="316" spans="1:2">
      <c r="A316" s="1">
        <v>7</v>
      </c>
      <c r="B316" s="1">
        <v>9</v>
      </c>
    </row>
    <row r="317" spans="1:2">
      <c r="A317" s="1">
        <v>7</v>
      </c>
      <c r="B317" s="1">
        <v>9</v>
      </c>
    </row>
    <row r="318" spans="1:2">
      <c r="A318" s="1">
        <v>7</v>
      </c>
      <c r="B318" s="1">
        <v>9</v>
      </c>
    </row>
    <row r="319" spans="1:2">
      <c r="A319" s="1">
        <v>7</v>
      </c>
      <c r="B319" s="1">
        <v>9</v>
      </c>
    </row>
    <row r="320" spans="1:2">
      <c r="A320" s="1">
        <v>7</v>
      </c>
      <c r="B320" s="1">
        <v>9</v>
      </c>
    </row>
    <row r="321" spans="1:2">
      <c r="A321" s="1">
        <v>7</v>
      </c>
      <c r="B321" s="1">
        <v>9</v>
      </c>
    </row>
    <row r="322" spans="1:2">
      <c r="A322" s="1">
        <v>7</v>
      </c>
      <c r="B322" s="1">
        <v>9</v>
      </c>
    </row>
    <row r="323" spans="1:2">
      <c r="A323" s="1">
        <v>7</v>
      </c>
      <c r="B323" s="1">
        <v>9</v>
      </c>
    </row>
    <row r="324" spans="1:2">
      <c r="A324" s="1">
        <v>7</v>
      </c>
      <c r="B324" s="1">
        <v>9</v>
      </c>
    </row>
    <row r="325" spans="1:2">
      <c r="A325" s="1">
        <v>7</v>
      </c>
      <c r="B325" s="1">
        <v>9</v>
      </c>
    </row>
    <row r="326" spans="1:2">
      <c r="A326" s="1">
        <v>7</v>
      </c>
      <c r="B326" s="1">
        <v>9</v>
      </c>
    </row>
    <row r="327" spans="1:2">
      <c r="A327" s="1">
        <v>7</v>
      </c>
      <c r="B327" s="1">
        <v>9</v>
      </c>
    </row>
    <row r="328" spans="1:2">
      <c r="A328" s="1">
        <v>7</v>
      </c>
      <c r="B328" s="1">
        <v>9</v>
      </c>
    </row>
    <row r="329" spans="1:2">
      <c r="A329" s="1">
        <v>7</v>
      </c>
      <c r="B329" s="1">
        <v>9</v>
      </c>
    </row>
    <row r="330" spans="1:2">
      <c r="A330" s="1">
        <v>7</v>
      </c>
      <c r="B330" s="1">
        <v>10</v>
      </c>
    </row>
    <row r="331" spans="1:2">
      <c r="A331" s="1">
        <v>7</v>
      </c>
      <c r="B331" s="1">
        <v>10</v>
      </c>
    </row>
    <row r="332" spans="1:2">
      <c r="A332" s="1">
        <v>7</v>
      </c>
      <c r="B332" s="1">
        <v>10</v>
      </c>
    </row>
    <row r="333" spans="1:2">
      <c r="A333" s="1">
        <v>7</v>
      </c>
      <c r="B333" s="1">
        <v>10</v>
      </c>
    </row>
    <row r="334" spans="1:2">
      <c r="A334" s="1">
        <v>7</v>
      </c>
      <c r="B334" s="1">
        <v>10</v>
      </c>
    </row>
    <row r="335" spans="1:2">
      <c r="A335" s="1">
        <v>7</v>
      </c>
      <c r="B335" s="1">
        <v>10</v>
      </c>
    </row>
    <row r="336" spans="1:2">
      <c r="A336" s="1">
        <v>7</v>
      </c>
      <c r="B336" s="1">
        <v>10</v>
      </c>
    </row>
    <row r="337" spans="1:2">
      <c r="A337" s="1">
        <v>7</v>
      </c>
      <c r="B337" s="1">
        <v>10</v>
      </c>
    </row>
    <row r="338" spans="1:2">
      <c r="A338" s="1">
        <v>7</v>
      </c>
      <c r="B338" s="1">
        <v>10</v>
      </c>
    </row>
    <row r="339" spans="1:2">
      <c r="A339" s="1">
        <v>7</v>
      </c>
      <c r="B339" s="1">
        <v>10</v>
      </c>
    </row>
    <row r="340" spans="1:2">
      <c r="A340" s="1">
        <v>7</v>
      </c>
      <c r="B340" s="1">
        <v>10</v>
      </c>
    </row>
    <row r="341" spans="1:2">
      <c r="A341" s="1">
        <v>7</v>
      </c>
      <c r="B341" s="1">
        <v>10</v>
      </c>
    </row>
    <row r="342" spans="1:2">
      <c r="A342" s="1">
        <v>7</v>
      </c>
      <c r="B342" s="1">
        <v>10</v>
      </c>
    </row>
    <row r="343" spans="1:2">
      <c r="A343" s="1">
        <v>7</v>
      </c>
      <c r="B343" s="1">
        <v>10</v>
      </c>
    </row>
    <row r="344" spans="1:2">
      <c r="A344" s="1">
        <v>7</v>
      </c>
      <c r="B344" s="1">
        <v>10</v>
      </c>
    </row>
    <row r="345" spans="1:2">
      <c r="A345" s="1">
        <v>7</v>
      </c>
      <c r="B345" s="1">
        <v>10</v>
      </c>
    </row>
    <row r="346" spans="1:2">
      <c r="A346" s="1">
        <v>7</v>
      </c>
      <c r="B346" s="1">
        <v>10</v>
      </c>
    </row>
    <row r="347" spans="1:2">
      <c r="A347" s="1">
        <v>7</v>
      </c>
      <c r="B347" s="1">
        <v>10</v>
      </c>
    </row>
    <row r="348" spans="1:2">
      <c r="A348" s="1">
        <v>7</v>
      </c>
      <c r="B348" s="1">
        <v>10</v>
      </c>
    </row>
    <row r="349" spans="1:2">
      <c r="A349" s="1">
        <v>7</v>
      </c>
      <c r="B349" s="1">
        <v>10</v>
      </c>
    </row>
    <row r="350" spans="1:2">
      <c r="A350" s="1">
        <v>7</v>
      </c>
      <c r="B350" s="1">
        <v>10</v>
      </c>
    </row>
    <row r="351" spans="1:2">
      <c r="A351" s="1">
        <v>7</v>
      </c>
      <c r="B351" s="1">
        <v>10</v>
      </c>
    </row>
    <row r="352" spans="1:2">
      <c r="A352" s="1">
        <v>7</v>
      </c>
      <c r="B352" s="1">
        <v>10</v>
      </c>
    </row>
    <row r="353" spans="1:2">
      <c r="A353" s="1">
        <v>7</v>
      </c>
      <c r="B353" s="1">
        <v>10</v>
      </c>
    </row>
    <row r="354" spans="1:2">
      <c r="A354" s="1">
        <v>7</v>
      </c>
      <c r="B354" s="1">
        <v>10</v>
      </c>
    </row>
    <row r="355" spans="1:2">
      <c r="A355" s="1">
        <v>7</v>
      </c>
      <c r="B355" s="1">
        <v>10</v>
      </c>
    </row>
    <row r="356" spans="1:2">
      <c r="A356" s="1">
        <v>7</v>
      </c>
      <c r="B356" s="1">
        <v>10</v>
      </c>
    </row>
    <row r="357" spans="1:2">
      <c r="A357" s="1">
        <v>7</v>
      </c>
      <c r="B357" s="1">
        <v>10</v>
      </c>
    </row>
    <row r="358" spans="1:2">
      <c r="A358" s="1">
        <v>7</v>
      </c>
      <c r="B358" s="1">
        <v>10</v>
      </c>
    </row>
    <row r="359" spans="1:2">
      <c r="A359" s="1">
        <v>7</v>
      </c>
      <c r="B359" s="1">
        <v>10</v>
      </c>
    </row>
    <row r="360" spans="1:2">
      <c r="A360" s="1">
        <v>7</v>
      </c>
      <c r="B360" s="1">
        <v>10</v>
      </c>
    </row>
    <row r="361" spans="1:2">
      <c r="A361" s="1">
        <v>7</v>
      </c>
      <c r="B361" s="1">
        <v>10</v>
      </c>
    </row>
    <row r="362" spans="1:2">
      <c r="A362" s="1">
        <v>7</v>
      </c>
      <c r="B362" s="1">
        <v>10</v>
      </c>
    </row>
    <row r="363" spans="1:2">
      <c r="A363" s="1">
        <v>7</v>
      </c>
      <c r="B363" s="1">
        <v>10</v>
      </c>
    </row>
    <row r="364" spans="1:2">
      <c r="A364" s="1">
        <v>7</v>
      </c>
      <c r="B364" s="1">
        <v>10</v>
      </c>
    </row>
    <row r="365" spans="1:2">
      <c r="A365" s="1">
        <v>7</v>
      </c>
      <c r="B365" s="1">
        <v>10</v>
      </c>
    </row>
    <row r="366" spans="1:2">
      <c r="A366" s="1">
        <v>7</v>
      </c>
      <c r="B366" s="1">
        <v>10</v>
      </c>
    </row>
    <row r="367" spans="1:2">
      <c r="A367" s="1">
        <v>7</v>
      </c>
      <c r="B367" s="1">
        <v>10</v>
      </c>
    </row>
    <row r="368" spans="1:2">
      <c r="A368" s="1">
        <v>7</v>
      </c>
      <c r="B368" s="1">
        <v>10</v>
      </c>
    </row>
    <row r="369" spans="1:2">
      <c r="A369" s="1">
        <v>7</v>
      </c>
      <c r="B369" s="1">
        <v>10</v>
      </c>
    </row>
    <row r="370" spans="1:2">
      <c r="A370" s="1">
        <v>7</v>
      </c>
      <c r="B370" s="1">
        <v>10</v>
      </c>
    </row>
    <row r="371" spans="1:2">
      <c r="A371" s="1">
        <v>7</v>
      </c>
      <c r="B371" s="1">
        <v>10</v>
      </c>
    </row>
    <row r="372" spans="1:2">
      <c r="A372" s="1">
        <v>7</v>
      </c>
      <c r="B372" s="1">
        <v>10</v>
      </c>
    </row>
    <row r="373" spans="1:2">
      <c r="A373" s="1">
        <v>7</v>
      </c>
      <c r="B373" s="1">
        <v>10</v>
      </c>
    </row>
    <row r="374" spans="1:2">
      <c r="A374" s="1">
        <v>7</v>
      </c>
      <c r="B374" s="1">
        <v>10</v>
      </c>
    </row>
    <row r="375" spans="1:2">
      <c r="A375" s="1">
        <v>7</v>
      </c>
      <c r="B375" s="1">
        <v>10</v>
      </c>
    </row>
    <row r="376" spans="1:2">
      <c r="A376" s="1">
        <v>7</v>
      </c>
      <c r="B376" s="1">
        <v>10</v>
      </c>
    </row>
    <row r="377" spans="1:2">
      <c r="A377" s="1">
        <v>7</v>
      </c>
      <c r="B377" s="1">
        <v>10</v>
      </c>
    </row>
    <row r="378" spans="1:2">
      <c r="A378" s="1">
        <v>7</v>
      </c>
      <c r="B378" s="1">
        <v>10</v>
      </c>
    </row>
    <row r="379" spans="1:2">
      <c r="A379" s="1">
        <v>7</v>
      </c>
      <c r="B379" s="1">
        <v>10</v>
      </c>
    </row>
    <row r="380" spans="1:2">
      <c r="A380" s="1">
        <v>7</v>
      </c>
      <c r="B380" s="1">
        <v>10</v>
      </c>
    </row>
    <row r="381" spans="1:2">
      <c r="A381" s="1">
        <v>7</v>
      </c>
      <c r="B381" s="1">
        <v>10</v>
      </c>
    </row>
    <row r="382" spans="1:2">
      <c r="A382" s="1">
        <v>7</v>
      </c>
      <c r="B382" s="1">
        <v>10</v>
      </c>
    </row>
    <row r="383" spans="1:2">
      <c r="A383" s="1">
        <v>7</v>
      </c>
      <c r="B383" s="1">
        <v>10</v>
      </c>
    </row>
    <row r="384" spans="1:2">
      <c r="A384" s="1">
        <v>7</v>
      </c>
      <c r="B384" s="1">
        <v>10</v>
      </c>
    </row>
    <row r="385" spans="1:2">
      <c r="A385" s="1">
        <v>7</v>
      </c>
      <c r="B385" s="1">
        <v>10</v>
      </c>
    </row>
    <row r="386" spans="1:2">
      <c r="A386" s="1">
        <v>7</v>
      </c>
      <c r="B386" s="1">
        <v>10</v>
      </c>
    </row>
    <row r="387" spans="1:2">
      <c r="A387" s="1">
        <v>7</v>
      </c>
      <c r="B387" s="1">
        <v>10</v>
      </c>
    </row>
    <row r="388" spans="1:2">
      <c r="A388" s="1">
        <v>7</v>
      </c>
      <c r="B388" s="1">
        <v>10</v>
      </c>
    </row>
    <row r="389" spans="1:2">
      <c r="A389" s="1">
        <v>7</v>
      </c>
      <c r="B389" s="1">
        <v>10</v>
      </c>
    </row>
    <row r="390" spans="1:2">
      <c r="A390" s="1">
        <v>7</v>
      </c>
      <c r="B390" s="1">
        <v>10</v>
      </c>
    </row>
    <row r="391" spans="1:2">
      <c r="A391" s="1">
        <v>7</v>
      </c>
      <c r="B391" s="1">
        <v>10</v>
      </c>
    </row>
    <row r="392" spans="1:2">
      <c r="A392" s="1">
        <v>7</v>
      </c>
      <c r="B392" s="1">
        <v>10</v>
      </c>
    </row>
    <row r="393" spans="1:2">
      <c r="A393" s="1">
        <v>7</v>
      </c>
      <c r="B393" s="1">
        <v>10</v>
      </c>
    </row>
    <row r="394" spans="1:2">
      <c r="A394" s="1">
        <v>7</v>
      </c>
      <c r="B394" s="1">
        <v>10</v>
      </c>
    </row>
    <row r="395" spans="1:2">
      <c r="A395" s="1">
        <v>7</v>
      </c>
      <c r="B395" s="1">
        <v>10</v>
      </c>
    </row>
    <row r="396" spans="1:2">
      <c r="A396" s="1">
        <v>7</v>
      </c>
      <c r="B396" s="1">
        <v>10</v>
      </c>
    </row>
    <row r="397" spans="1:2">
      <c r="A397" s="1">
        <v>7</v>
      </c>
      <c r="B397" s="1">
        <v>10</v>
      </c>
    </row>
    <row r="398" spans="1:2">
      <c r="A398" s="1">
        <v>7</v>
      </c>
      <c r="B398" s="1">
        <v>10</v>
      </c>
    </row>
    <row r="399" spans="1:2">
      <c r="A399" s="1">
        <v>7</v>
      </c>
      <c r="B399" s="1">
        <v>10</v>
      </c>
    </row>
    <row r="400" spans="1:2">
      <c r="A400" s="1">
        <v>7</v>
      </c>
      <c r="B400" s="1">
        <v>10</v>
      </c>
    </row>
    <row r="401" spans="1:2">
      <c r="A401" s="1">
        <v>7</v>
      </c>
      <c r="B401" s="1">
        <v>10</v>
      </c>
    </row>
    <row r="402" spans="1:2">
      <c r="A402" s="1">
        <v>7</v>
      </c>
      <c r="B402" s="1">
        <v>10</v>
      </c>
    </row>
    <row r="403" spans="1:2">
      <c r="A403" s="1">
        <v>7</v>
      </c>
      <c r="B403" s="1">
        <v>10</v>
      </c>
    </row>
    <row r="404" spans="1:2">
      <c r="A404" s="1">
        <v>7</v>
      </c>
      <c r="B404" s="1">
        <v>10</v>
      </c>
    </row>
    <row r="405" spans="1:2">
      <c r="A405" s="1">
        <v>7</v>
      </c>
      <c r="B405" s="1">
        <v>10</v>
      </c>
    </row>
    <row r="406" spans="1:2">
      <c r="A406" s="1">
        <v>7</v>
      </c>
      <c r="B406" s="1">
        <v>10</v>
      </c>
    </row>
    <row r="407" spans="1:2">
      <c r="A407" s="1">
        <v>7</v>
      </c>
      <c r="B407" s="1">
        <v>10</v>
      </c>
    </row>
    <row r="408" spans="1:2">
      <c r="A408" s="1">
        <v>7</v>
      </c>
      <c r="B408" s="1">
        <v>10</v>
      </c>
    </row>
    <row r="409" spans="1:2">
      <c r="A409" s="1">
        <v>7</v>
      </c>
      <c r="B409" s="1">
        <v>10</v>
      </c>
    </row>
    <row r="410" spans="1:2">
      <c r="A410" s="1">
        <v>7</v>
      </c>
      <c r="B410" s="1">
        <v>10</v>
      </c>
    </row>
    <row r="411" spans="1:2">
      <c r="A411" s="1">
        <v>7</v>
      </c>
      <c r="B411" s="1">
        <v>10</v>
      </c>
    </row>
    <row r="412" spans="1:2">
      <c r="A412" s="1">
        <v>7</v>
      </c>
      <c r="B412" s="1">
        <v>10</v>
      </c>
    </row>
    <row r="413" spans="1:2">
      <c r="A413" s="1">
        <v>7</v>
      </c>
      <c r="B413" s="1">
        <v>10</v>
      </c>
    </row>
    <row r="414" spans="1:2">
      <c r="A414" s="1">
        <v>7</v>
      </c>
      <c r="B414" s="1">
        <v>10</v>
      </c>
    </row>
    <row r="415" spans="1:2">
      <c r="A415" s="1">
        <v>7</v>
      </c>
      <c r="B415" s="1">
        <v>10</v>
      </c>
    </row>
    <row r="416" spans="1:2">
      <c r="A416" s="1">
        <v>7</v>
      </c>
      <c r="B416" s="1">
        <v>10</v>
      </c>
    </row>
    <row r="417" spans="1:2">
      <c r="A417" s="1">
        <v>7</v>
      </c>
      <c r="B417" s="1">
        <v>10</v>
      </c>
    </row>
    <row r="418" spans="1:2">
      <c r="A418" s="1">
        <v>7</v>
      </c>
      <c r="B418" s="1">
        <v>10</v>
      </c>
    </row>
    <row r="419" spans="1:2">
      <c r="A419" s="1">
        <v>7</v>
      </c>
      <c r="B419" s="1">
        <v>10</v>
      </c>
    </row>
    <row r="420" spans="1:2">
      <c r="A420" s="1">
        <v>7</v>
      </c>
      <c r="B420" s="1">
        <v>10</v>
      </c>
    </row>
    <row r="421" spans="1:2">
      <c r="A421" s="1">
        <v>7</v>
      </c>
      <c r="B421" s="1">
        <v>10</v>
      </c>
    </row>
    <row r="422" spans="1:2">
      <c r="A422" s="1">
        <v>7</v>
      </c>
      <c r="B422" s="1">
        <v>10</v>
      </c>
    </row>
    <row r="423" spans="1:2">
      <c r="A423" s="1">
        <v>7</v>
      </c>
      <c r="B423" s="1">
        <v>10</v>
      </c>
    </row>
    <row r="424" spans="1:2">
      <c r="A424" s="1">
        <v>7</v>
      </c>
      <c r="B424" s="1">
        <v>10</v>
      </c>
    </row>
    <row r="425" spans="1:2">
      <c r="A425" s="1">
        <v>7</v>
      </c>
      <c r="B425" s="1">
        <v>10</v>
      </c>
    </row>
    <row r="426" spans="1:2">
      <c r="A426" s="1">
        <v>7</v>
      </c>
      <c r="B426" s="1">
        <v>10</v>
      </c>
    </row>
    <row r="427" spans="1:2">
      <c r="A427" s="1">
        <v>7</v>
      </c>
      <c r="B427" s="1">
        <v>10</v>
      </c>
    </row>
    <row r="428" spans="1:2">
      <c r="A428" s="1">
        <v>7</v>
      </c>
      <c r="B428" s="1">
        <v>10</v>
      </c>
    </row>
    <row r="429" spans="1:2">
      <c r="A429" s="1">
        <v>7</v>
      </c>
      <c r="B429" s="1">
        <v>10</v>
      </c>
    </row>
    <row r="430" spans="1:2">
      <c r="A430" s="1">
        <v>7</v>
      </c>
      <c r="B430" s="1">
        <v>10</v>
      </c>
    </row>
    <row r="431" spans="1:2">
      <c r="A431" s="1">
        <v>7</v>
      </c>
      <c r="B431" s="1">
        <v>10</v>
      </c>
    </row>
    <row r="432" spans="1:2">
      <c r="A432" s="1">
        <v>7</v>
      </c>
      <c r="B432" s="1">
        <v>10</v>
      </c>
    </row>
    <row r="433" spans="1:2">
      <c r="A433" s="1">
        <v>7</v>
      </c>
      <c r="B433" s="1">
        <v>10</v>
      </c>
    </row>
    <row r="434" spans="1:2">
      <c r="A434" s="1">
        <v>7</v>
      </c>
      <c r="B434" s="1">
        <v>10</v>
      </c>
    </row>
    <row r="435" spans="1:2">
      <c r="A435" s="1">
        <v>7</v>
      </c>
      <c r="B435" s="1">
        <v>10</v>
      </c>
    </row>
    <row r="436" spans="1:2">
      <c r="A436" s="1">
        <v>7</v>
      </c>
      <c r="B436" s="1">
        <v>10</v>
      </c>
    </row>
    <row r="437" spans="1:2">
      <c r="A437" s="1">
        <v>7</v>
      </c>
      <c r="B437" s="1">
        <v>10</v>
      </c>
    </row>
    <row r="438" spans="1:2">
      <c r="A438" s="1">
        <v>7</v>
      </c>
      <c r="B438" s="1">
        <v>10</v>
      </c>
    </row>
    <row r="439" spans="1:2">
      <c r="A439" s="1">
        <v>7</v>
      </c>
      <c r="B439" s="1">
        <v>10</v>
      </c>
    </row>
    <row r="440" spans="1:2">
      <c r="A440" s="1">
        <v>7</v>
      </c>
      <c r="B440" s="1">
        <v>10</v>
      </c>
    </row>
    <row r="441" spans="1:2">
      <c r="A441" s="1">
        <v>7</v>
      </c>
      <c r="B441" s="1">
        <v>10</v>
      </c>
    </row>
    <row r="442" spans="1:2">
      <c r="A442" s="1">
        <v>7</v>
      </c>
      <c r="B442" s="1">
        <v>10</v>
      </c>
    </row>
    <row r="443" spans="1:2">
      <c r="A443" s="1">
        <v>7</v>
      </c>
      <c r="B443" s="1">
        <v>10</v>
      </c>
    </row>
    <row r="444" spans="1:2">
      <c r="A444" s="1">
        <v>7</v>
      </c>
      <c r="B444" s="1">
        <v>10</v>
      </c>
    </row>
    <row r="445" spans="1:2">
      <c r="A445" s="1">
        <v>7</v>
      </c>
      <c r="B445" s="1">
        <v>10</v>
      </c>
    </row>
    <row r="446" spans="1:2">
      <c r="A446" s="1">
        <v>7</v>
      </c>
      <c r="B446" s="1">
        <v>10</v>
      </c>
    </row>
    <row r="447" spans="1:2">
      <c r="A447" s="1">
        <v>7</v>
      </c>
      <c r="B447" s="1">
        <v>10</v>
      </c>
    </row>
    <row r="448" spans="1:2">
      <c r="A448" s="1">
        <v>7</v>
      </c>
      <c r="B448" s="1">
        <v>10</v>
      </c>
    </row>
    <row r="449" spans="1:2">
      <c r="A449" s="1">
        <v>7</v>
      </c>
      <c r="B449" s="1">
        <v>10</v>
      </c>
    </row>
    <row r="450" spans="1:2">
      <c r="A450" s="1">
        <v>7</v>
      </c>
      <c r="B450" s="1">
        <v>10</v>
      </c>
    </row>
    <row r="451" spans="1:2">
      <c r="A451" s="1">
        <v>7</v>
      </c>
      <c r="B451" s="1">
        <v>10</v>
      </c>
    </row>
    <row r="452" spans="1:2">
      <c r="A452" s="1">
        <v>7</v>
      </c>
      <c r="B452" s="1">
        <v>10</v>
      </c>
    </row>
    <row r="453" spans="1:2">
      <c r="A453" s="1">
        <v>7</v>
      </c>
      <c r="B453" s="1">
        <v>10</v>
      </c>
    </row>
    <row r="454" spans="1:2">
      <c r="A454" s="1">
        <v>7</v>
      </c>
      <c r="B454" s="1">
        <v>10</v>
      </c>
    </row>
    <row r="455" spans="1:2">
      <c r="A455" s="1">
        <v>7</v>
      </c>
      <c r="B455" s="1">
        <v>10</v>
      </c>
    </row>
    <row r="456" spans="1:2">
      <c r="A456" s="1">
        <v>7</v>
      </c>
      <c r="B456" s="1">
        <v>10</v>
      </c>
    </row>
    <row r="457" spans="1:2">
      <c r="A457" s="1">
        <v>7</v>
      </c>
      <c r="B457" s="1">
        <v>10</v>
      </c>
    </row>
    <row r="458" spans="1:2">
      <c r="A458" s="1">
        <v>7</v>
      </c>
      <c r="B458" s="1">
        <v>10</v>
      </c>
    </row>
    <row r="459" spans="1:2">
      <c r="A459" s="1">
        <v>7</v>
      </c>
      <c r="B459" s="1">
        <v>10</v>
      </c>
    </row>
    <row r="460" spans="1:2">
      <c r="A460" s="1">
        <v>7</v>
      </c>
      <c r="B460" s="1">
        <v>10</v>
      </c>
    </row>
    <row r="461" spans="1:2">
      <c r="A461" s="1">
        <v>7</v>
      </c>
      <c r="B461" s="1">
        <v>10</v>
      </c>
    </row>
    <row r="462" spans="1:2">
      <c r="A462" s="1">
        <v>7</v>
      </c>
      <c r="B462" s="1">
        <v>10</v>
      </c>
    </row>
    <row r="463" spans="1:2">
      <c r="A463" s="1">
        <v>7</v>
      </c>
      <c r="B463" s="1">
        <v>10</v>
      </c>
    </row>
    <row r="464" spans="1:2">
      <c r="A464" s="1">
        <v>7</v>
      </c>
      <c r="B464" s="1">
        <v>10</v>
      </c>
    </row>
    <row r="465" spans="1:2">
      <c r="A465" s="1">
        <v>7</v>
      </c>
      <c r="B465" s="1">
        <v>10</v>
      </c>
    </row>
    <row r="466" spans="1:2">
      <c r="A466" s="1">
        <v>7</v>
      </c>
      <c r="B466" s="1">
        <v>10</v>
      </c>
    </row>
    <row r="467" spans="1:2">
      <c r="A467" s="1">
        <v>7</v>
      </c>
      <c r="B467" s="1">
        <v>10</v>
      </c>
    </row>
    <row r="468" spans="1:2">
      <c r="A468" s="1">
        <v>7</v>
      </c>
      <c r="B468" s="1">
        <v>10</v>
      </c>
    </row>
    <row r="469" spans="1:2">
      <c r="A469" s="1">
        <v>7</v>
      </c>
      <c r="B469" s="1">
        <v>10</v>
      </c>
    </row>
    <row r="470" spans="1:2">
      <c r="A470" s="1">
        <v>7</v>
      </c>
      <c r="B470" s="1">
        <v>10</v>
      </c>
    </row>
    <row r="471" spans="1:2">
      <c r="A471" s="1">
        <v>7</v>
      </c>
      <c r="B471" s="1">
        <v>10</v>
      </c>
    </row>
    <row r="472" spans="1:2">
      <c r="A472" s="1">
        <v>7</v>
      </c>
      <c r="B472" s="1">
        <v>10</v>
      </c>
    </row>
    <row r="473" spans="1:2">
      <c r="A473" s="1">
        <v>7</v>
      </c>
      <c r="B473" s="1">
        <v>10</v>
      </c>
    </row>
    <row r="474" spans="1:2">
      <c r="A474" s="1">
        <v>7</v>
      </c>
      <c r="B474" s="1">
        <v>10</v>
      </c>
    </row>
    <row r="475" spans="1:2">
      <c r="A475" s="1">
        <v>7</v>
      </c>
      <c r="B475" s="1">
        <v>10</v>
      </c>
    </row>
    <row r="476" spans="1:2">
      <c r="A476" s="1">
        <v>7</v>
      </c>
      <c r="B476" s="1">
        <v>10</v>
      </c>
    </row>
    <row r="477" spans="1:2">
      <c r="A477" s="1">
        <v>7</v>
      </c>
      <c r="B477" s="1">
        <v>10</v>
      </c>
    </row>
    <row r="478" spans="1:2">
      <c r="A478" s="1">
        <v>7</v>
      </c>
      <c r="B478" s="1">
        <v>10</v>
      </c>
    </row>
    <row r="479" spans="1:2">
      <c r="A479" s="1">
        <v>7</v>
      </c>
      <c r="B479" s="1">
        <v>10</v>
      </c>
    </row>
    <row r="480" spans="1:2">
      <c r="A480" s="1">
        <v>7</v>
      </c>
      <c r="B480" s="1">
        <v>10</v>
      </c>
    </row>
    <row r="481" spans="1:2">
      <c r="A481" s="1">
        <v>7</v>
      </c>
      <c r="B481" s="1">
        <v>10</v>
      </c>
    </row>
    <row r="482" spans="1:2">
      <c r="A482" s="1">
        <v>7</v>
      </c>
      <c r="B482" s="1">
        <v>10</v>
      </c>
    </row>
    <row r="483" spans="1:2">
      <c r="A483" s="1">
        <v>7</v>
      </c>
      <c r="B483" s="1">
        <v>10</v>
      </c>
    </row>
    <row r="484" spans="1:2">
      <c r="A484" s="1">
        <v>7</v>
      </c>
      <c r="B484" s="1">
        <v>10</v>
      </c>
    </row>
    <row r="485" spans="1:2">
      <c r="A485" s="1">
        <v>7</v>
      </c>
      <c r="B485" s="1">
        <v>10</v>
      </c>
    </row>
    <row r="486" spans="1:2">
      <c r="A486" s="1">
        <v>7</v>
      </c>
      <c r="B486" s="1">
        <v>10</v>
      </c>
    </row>
    <row r="487" spans="1:2">
      <c r="A487" s="1">
        <v>7</v>
      </c>
      <c r="B487" s="1">
        <v>10</v>
      </c>
    </row>
    <row r="488" spans="1:2">
      <c r="A488" s="1">
        <v>7</v>
      </c>
      <c r="B488" s="1">
        <v>10</v>
      </c>
    </row>
    <row r="489" spans="1:2">
      <c r="A489" s="1">
        <v>7</v>
      </c>
      <c r="B489" s="1">
        <v>10</v>
      </c>
    </row>
    <row r="490" spans="1:2">
      <c r="A490" s="1">
        <v>7</v>
      </c>
      <c r="B490" s="1">
        <v>10</v>
      </c>
    </row>
    <row r="491" spans="1:2">
      <c r="A491" s="1">
        <v>7</v>
      </c>
      <c r="B491" s="1">
        <v>10</v>
      </c>
    </row>
    <row r="492" spans="1:2">
      <c r="A492" s="1">
        <v>7</v>
      </c>
      <c r="B492" s="1">
        <v>10</v>
      </c>
    </row>
    <row r="493" spans="1:2">
      <c r="A493" s="1">
        <v>7</v>
      </c>
      <c r="B493" s="1">
        <v>10</v>
      </c>
    </row>
    <row r="494" spans="1:2">
      <c r="A494" s="1">
        <v>7</v>
      </c>
      <c r="B494" s="1">
        <v>10</v>
      </c>
    </row>
    <row r="495" spans="1:2">
      <c r="A495" s="1">
        <v>7</v>
      </c>
      <c r="B495" s="1">
        <v>10</v>
      </c>
    </row>
    <row r="496" spans="1:2">
      <c r="A496" s="1">
        <v>7</v>
      </c>
      <c r="B496" s="1">
        <v>10</v>
      </c>
    </row>
    <row r="497" spans="1:2">
      <c r="A497" s="1">
        <v>7</v>
      </c>
      <c r="B497" s="1">
        <v>10</v>
      </c>
    </row>
    <row r="498" spans="1:2">
      <c r="A498" s="1">
        <v>7</v>
      </c>
      <c r="B498" s="1">
        <v>10</v>
      </c>
    </row>
    <row r="499" spans="1:2">
      <c r="A499" s="1">
        <v>7</v>
      </c>
      <c r="B499" s="1">
        <v>10</v>
      </c>
    </row>
    <row r="500" spans="1:2">
      <c r="A500" s="1">
        <v>7</v>
      </c>
      <c r="B500" s="1">
        <v>10</v>
      </c>
    </row>
    <row r="501" spans="1:2">
      <c r="A501" s="1">
        <v>7</v>
      </c>
      <c r="B501" s="1">
        <v>10</v>
      </c>
    </row>
    <row r="502" spans="1:2">
      <c r="A502" s="1">
        <v>7</v>
      </c>
      <c r="B502" s="1">
        <v>11</v>
      </c>
    </row>
    <row r="503" spans="1:2">
      <c r="A503" s="1">
        <v>7</v>
      </c>
      <c r="B503" s="1">
        <v>11</v>
      </c>
    </row>
    <row r="504" spans="1:2">
      <c r="A504" s="1">
        <v>7</v>
      </c>
      <c r="B504" s="1">
        <v>11</v>
      </c>
    </row>
    <row r="505" spans="1:2">
      <c r="A505" s="1">
        <v>7</v>
      </c>
      <c r="B505" s="1">
        <v>11</v>
      </c>
    </row>
    <row r="506" spans="1:2">
      <c r="A506" s="1">
        <v>7</v>
      </c>
      <c r="B506" s="1">
        <v>11</v>
      </c>
    </row>
    <row r="507" spans="1:2">
      <c r="A507" s="1">
        <v>7</v>
      </c>
      <c r="B507" s="1">
        <v>11</v>
      </c>
    </row>
    <row r="508" spans="1:2">
      <c r="A508" s="1">
        <v>7</v>
      </c>
      <c r="B508" s="1">
        <v>11</v>
      </c>
    </row>
    <row r="509" spans="1:2">
      <c r="A509" s="1">
        <v>7</v>
      </c>
      <c r="B509" s="1">
        <v>11</v>
      </c>
    </row>
    <row r="510" spans="1:2">
      <c r="A510" s="1">
        <v>7</v>
      </c>
      <c r="B510" s="1">
        <v>11</v>
      </c>
    </row>
    <row r="511" spans="1:2">
      <c r="A511" s="1">
        <v>7</v>
      </c>
      <c r="B511" s="1">
        <v>11</v>
      </c>
    </row>
    <row r="512" spans="1:2">
      <c r="A512" s="1">
        <v>7</v>
      </c>
      <c r="B512" s="1">
        <v>11</v>
      </c>
    </row>
    <row r="513" spans="1:2">
      <c r="A513" s="1">
        <v>7</v>
      </c>
      <c r="B513" s="1">
        <v>11</v>
      </c>
    </row>
    <row r="514" spans="1:2">
      <c r="A514" s="1">
        <v>7</v>
      </c>
      <c r="B514" s="1">
        <v>11</v>
      </c>
    </row>
    <row r="515" spans="1:2">
      <c r="A515" s="1">
        <v>7</v>
      </c>
      <c r="B515" s="1">
        <v>11</v>
      </c>
    </row>
    <row r="516" spans="1:2">
      <c r="A516" s="1">
        <v>7</v>
      </c>
      <c r="B516" s="1">
        <v>11</v>
      </c>
    </row>
    <row r="517" spans="1:2">
      <c r="A517" s="1">
        <v>7</v>
      </c>
      <c r="B517" s="1">
        <v>11</v>
      </c>
    </row>
    <row r="518" spans="1:2">
      <c r="A518" s="1">
        <v>7</v>
      </c>
      <c r="B518" s="1">
        <v>11</v>
      </c>
    </row>
    <row r="519" spans="1:2">
      <c r="A519" s="1">
        <v>7</v>
      </c>
      <c r="B519" s="1">
        <v>11</v>
      </c>
    </row>
    <row r="520" spans="1:2">
      <c r="A520" s="1">
        <v>7</v>
      </c>
      <c r="B520" s="1">
        <v>11</v>
      </c>
    </row>
    <row r="521" spans="1:2">
      <c r="A521" s="1">
        <v>7</v>
      </c>
      <c r="B521" s="1">
        <v>11</v>
      </c>
    </row>
    <row r="522" spans="1:2">
      <c r="A522" s="1">
        <v>7</v>
      </c>
      <c r="B522" s="1">
        <v>11</v>
      </c>
    </row>
    <row r="523" spans="1:2">
      <c r="A523" s="1">
        <v>7</v>
      </c>
      <c r="B523" s="1">
        <v>11</v>
      </c>
    </row>
    <row r="524" spans="1:2">
      <c r="A524" s="1">
        <v>7</v>
      </c>
      <c r="B524" s="1">
        <v>12</v>
      </c>
    </row>
    <row r="525" spans="1:2">
      <c r="A525" s="1">
        <v>7</v>
      </c>
      <c r="B525" s="1">
        <v>12</v>
      </c>
    </row>
    <row r="526" spans="1:2">
      <c r="A526" s="1">
        <v>7</v>
      </c>
      <c r="B526" s="1">
        <v>12</v>
      </c>
    </row>
    <row r="527" spans="1:2">
      <c r="A527" s="1">
        <v>7</v>
      </c>
      <c r="B527" s="1">
        <v>12</v>
      </c>
    </row>
    <row r="528" spans="1:2">
      <c r="A528" s="1">
        <v>7</v>
      </c>
      <c r="B528" s="1">
        <v>12</v>
      </c>
    </row>
    <row r="529" spans="1:2">
      <c r="A529" s="1">
        <v>7</v>
      </c>
      <c r="B529" s="1">
        <v>12</v>
      </c>
    </row>
    <row r="530" spans="1:2">
      <c r="A530" s="1">
        <v>7</v>
      </c>
      <c r="B530" s="1">
        <v>12</v>
      </c>
    </row>
    <row r="531" spans="1:2">
      <c r="A531" s="1">
        <v>7</v>
      </c>
      <c r="B531" s="1">
        <v>12</v>
      </c>
    </row>
    <row r="532" spans="1:2">
      <c r="A532" s="1">
        <v>7</v>
      </c>
      <c r="B532" s="1">
        <v>12</v>
      </c>
    </row>
    <row r="533" spans="1:2">
      <c r="A533" s="1">
        <v>7</v>
      </c>
      <c r="B533" s="1">
        <v>12</v>
      </c>
    </row>
    <row r="534" spans="1:2">
      <c r="A534" s="1">
        <v>7</v>
      </c>
      <c r="B534" s="1">
        <v>12</v>
      </c>
    </row>
    <row r="535" spans="1:2">
      <c r="A535" s="1">
        <v>7</v>
      </c>
      <c r="B535" s="1">
        <v>12</v>
      </c>
    </row>
    <row r="536" spans="1:2">
      <c r="A536" s="1">
        <v>7</v>
      </c>
      <c r="B536" s="1">
        <v>12</v>
      </c>
    </row>
    <row r="537" spans="1:2">
      <c r="A537" s="1">
        <v>7</v>
      </c>
      <c r="B537" s="1">
        <v>12</v>
      </c>
    </row>
    <row r="538" spans="1:2">
      <c r="A538" s="1">
        <v>7</v>
      </c>
      <c r="B538" s="1">
        <v>12</v>
      </c>
    </row>
    <row r="539" spans="1:2">
      <c r="A539" s="1">
        <v>7</v>
      </c>
      <c r="B539" s="1">
        <v>12</v>
      </c>
    </row>
    <row r="540" spans="1:2">
      <c r="A540" s="1">
        <v>7</v>
      </c>
      <c r="B540" s="1">
        <v>12</v>
      </c>
    </row>
    <row r="541" spans="1:2">
      <c r="A541" s="1">
        <v>7</v>
      </c>
      <c r="B541" s="1">
        <v>12</v>
      </c>
    </row>
    <row r="542" spans="1:2">
      <c r="A542" s="1">
        <v>7</v>
      </c>
      <c r="B542" s="1">
        <v>12</v>
      </c>
    </row>
    <row r="543" spans="1:2">
      <c r="A543" s="1">
        <v>7</v>
      </c>
      <c r="B543" s="1">
        <v>12</v>
      </c>
    </row>
    <row r="544" spans="1:2">
      <c r="A544" s="1">
        <v>7</v>
      </c>
      <c r="B544" s="1">
        <v>12</v>
      </c>
    </row>
    <row r="545" spans="1:2">
      <c r="A545" s="1">
        <v>8</v>
      </c>
      <c r="B545" s="1">
        <v>12</v>
      </c>
    </row>
    <row r="546" spans="1:2">
      <c r="A546" s="1">
        <v>8</v>
      </c>
      <c r="B546" s="1">
        <v>12</v>
      </c>
    </row>
    <row r="547" spans="1:2">
      <c r="A547" s="1">
        <v>8</v>
      </c>
      <c r="B547" s="1">
        <v>12</v>
      </c>
    </row>
    <row r="548" spans="1:2">
      <c r="A548" s="1">
        <v>8</v>
      </c>
      <c r="B548" s="1">
        <v>12</v>
      </c>
    </row>
    <row r="549" spans="1:2">
      <c r="A549" s="1">
        <v>8</v>
      </c>
      <c r="B549" s="1">
        <v>12</v>
      </c>
    </row>
    <row r="550" spans="1:2">
      <c r="A550" s="1">
        <v>8</v>
      </c>
      <c r="B550" s="1">
        <v>12</v>
      </c>
    </row>
    <row r="551" spans="1:2">
      <c r="A551" s="1">
        <v>8</v>
      </c>
      <c r="B551" s="1">
        <v>12</v>
      </c>
    </row>
    <row r="552" spans="1:2">
      <c r="A552" s="1">
        <v>8</v>
      </c>
      <c r="B552" s="1">
        <v>12</v>
      </c>
    </row>
    <row r="553" spans="1:2">
      <c r="A553" s="1">
        <v>8</v>
      </c>
      <c r="B553" s="1">
        <v>12</v>
      </c>
    </row>
    <row r="554" spans="1:2">
      <c r="A554" s="1">
        <v>8</v>
      </c>
      <c r="B554" s="1">
        <v>12</v>
      </c>
    </row>
    <row r="555" spans="1:2">
      <c r="A555" s="1">
        <v>8</v>
      </c>
      <c r="B555" s="1">
        <v>12</v>
      </c>
    </row>
    <row r="556" spans="1:2">
      <c r="A556" s="1">
        <v>8</v>
      </c>
      <c r="B556" s="1">
        <v>12</v>
      </c>
    </row>
    <row r="557" spans="1:2">
      <c r="A557" s="1">
        <v>8</v>
      </c>
      <c r="B557" s="1">
        <v>12</v>
      </c>
    </row>
    <row r="558" spans="1:2">
      <c r="A558" s="1">
        <v>8</v>
      </c>
      <c r="B558" s="1">
        <v>12</v>
      </c>
    </row>
    <row r="559" spans="1:2">
      <c r="A559" s="1">
        <v>8</v>
      </c>
      <c r="B559" s="1">
        <v>12</v>
      </c>
    </row>
    <row r="560" spans="1:2">
      <c r="A560" s="1">
        <v>8</v>
      </c>
      <c r="B560" s="1">
        <v>12</v>
      </c>
    </row>
    <row r="561" spans="1:2">
      <c r="A561" s="1">
        <v>8</v>
      </c>
      <c r="B561" s="1">
        <v>12</v>
      </c>
    </row>
    <row r="562" spans="1:2">
      <c r="A562" s="1">
        <v>8</v>
      </c>
      <c r="B562" s="1">
        <v>12</v>
      </c>
    </row>
    <row r="563" spans="1:2">
      <c r="A563" s="1">
        <v>8</v>
      </c>
      <c r="B563" s="1">
        <v>12</v>
      </c>
    </row>
    <row r="564" spans="1:2">
      <c r="A564" s="1">
        <v>8</v>
      </c>
      <c r="B564" s="1">
        <v>12</v>
      </c>
    </row>
    <row r="565" spans="1:2">
      <c r="A565" s="1">
        <v>8</v>
      </c>
      <c r="B565" s="1">
        <v>12</v>
      </c>
    </row>
    <row r="566" spans="1:2">
      <c r="A566" s="1">
        <v>8</v>
      </c>
      <c r="B566" s="1">
        <v>12</v>
      </c>
    </row>
    <row r="567" spans="1:2">
      <c r="A567" s="1">
        <v>8</v>
      </c>
      <c r="B567" s="1">
        <v>12</v>
      </c>
    </row>
    <row r="568" spans="1:2">
      <c r="A568" s="1">
        <v>8</v>
      </c>
      <c r="B568" s="1">
        <v>12</v>
      </c>
    </row>
    <row r="569" spans="1:2">
      <c r="A569" s="1">
        <v>8</v>
      </c>
      <c r="B569" s="1">
        <v>12</v>
      </c>
    </row>
    <row r="570" spans="1:2">
      <c r="A570" s="1">
        <v>8</v>
      </c>
      <c r="B570" s="1">
        <v>12</v>
      </c>
    </row>
    <row r="571" spans="1:2">
      <c r="A571" s="1">
        <v>8</v>
      </c>
      <c r="B571" s="1">
        <v>12</v>
      </c>
    </row>
    <row r="572" spans="1:2">
      <c r="A572" s="1">
        <v>8</v>
      </c>
      <c r="B572" s="1">
        <v>12</v>
      </c>
    </row>
    <row r="573" spans="1:2">
      <c r="A573" s="1">
        <v>8</v>
      </c>
      <c r="B573" s="1">
        <v>12</v>
      </c>
    </row>
    <row r="574" spans="1:2">
      <c r="A574" s="1">
        <v>8</v>
      </c>
      <c r="B574" s="1">
        <v>12</v>
      </c>
    </row>
    <row r="575" spans="1:2">
      <c r="A575" s="1">
        <v>8</v>
      </c>
      <c r="B575" s="1">
        <v>12</v>
      </c>
    </row>
    <row r="576" spans="1:2">
      <c r="A576" s="1">
        <v>8</v>
      </c>
      <c r="B576" s="1">
        <v>12</v>
      </c>
    </row>
    <row r="577" spans="1:2">
      <c r="A577" s="1">
        <v>8</v>
      </c>
      <c r="B577" s="1">
        <v>12</v>
      </c>
    </row>
    <row r="578" spans="1:2">
      <c r="A578" s="1">
        <v>8</v>
      </c>
      <c r="B578" s="1">
        <v>12</v>
      </c>
    </row>
    <row r="579" spans="1:2">
      <c r="A579" s="1">
        <v>8</v>
      </c>
      <c r="B579" s="1">
        <v>12</v>
      </c>
    </row>
    <row r="580" spans="1:2">
      <c r="A580" s="1">
        <v>8</v>
      </c>
      <c r="B580" s="1">
        <v>12</v>
      </c>
    </row>
    <row r="581" spans="1:2">
      <c r="A581" s="1">
        <v>8</v>
      </c>
      <c r="B581" s="1">
        <v>12</v>
      </c>
    </row>
    <row r="582" spans="1:2">
      <c r="A582" s="1">
        <v>8</v>
      </c>
      <c r="B582" s="1">
        <v>12</v>
      </c>
    </row>
    <row r="583" spans="1:2">
      <c r="A583" s="1">
        <v>8</v>
      </c>
      <c r="B583" s="1">
        <v>12</v>
      </c>
    </row>
    <row r="584" spans="1:2">
      <c r="A584" s="1">
        <v>8</v>
      </c>
      <c r="B584" s="1">
        <v>12</v>
      </c>
    </row>
    <row r="585" spans="1:2">
      <c r="A585" s="1">
        <v>8</v>
      </c>
      <c r="B585" s="1">
        <v>12</v>
      </c>
    </row>
    <row r="586" spans="1:2">
      <c r="A586" s="1">
        <v>8</v>
      </c>
      <c r="B586" s="1">
        <v>12</v>
      </c>
    </row>
    <row r="587" spans="1:2">
      <c r="A587" s="1">
        <v>8</v>
      </c>
      <c r="B587" s="1">
        <v>12</v>
      </c>
    </row>
    <row r="588" spans="1:2">
      <c r="A588" s="1">
        <v>8</v>
      </c>
      <c r="B588" s="1">
        <v>12</v>
      </c>
    </row>
    <row r="589" spans="1:2">
      <c r="A589" s="1">
        <v>8</v>
      </c>
      <c r="B589" s="1">
        <v>12</v>
      </c>
    </row>
    <row r="590" spans="1:2">
      <c r="A590" s="1">
        <v>8</v>
      </c>
      <c r="B590" s="1">
        <v>12</v>
      </c>
    </row>
    <row r="591" spans="1:2">
      <c r="A591" s="1">
        <v>8</v>
      </c>
      <c r="B591" s="1">
        <v>12</v>
      </c>
    </row>
    <row r="592" spans="1:2">
      <c r="A592" s="1">
        <v>8</v>
      </c>
      <c r="B592" s="1">
        <v>12</v>
      </c>
    </row>
    <row r="593" spans="1:2">
      <c r="A593" s="1">
        <v>8</v>
      </c>
      <c r="B593" s="1">
        <v>12</v>
      </c>
    </row>
    <row r="594" spans="1:2">
      <c r="A594" s="1">
        <v>8</v>
      </c>
      <c r="B594" s="1">
        <v>12</v>
      </c>
    </row>
    <row r="595" spans="1:2">
      <c r="A595" s="1">
        <v>8</v>
      </c>
      <c r="B595" s="1">
        <v>12</v>
      </c>
    </row>
    <row r="596" spans="1:2">
      <c r="A596" s="1">
        <v>8</v>
      </c>
      <c r="B596" s="1">
        <v>12</v>
      </c>
    </row>
    <row r="597" spans="1:2">
      <c r="A597" s="1">
        <v>8</v>
      </c>
      <c r="B597" s="1">
        <v>12</v>
      </c>
    </row>
    <row r="598" spans="1:2">
      <c r="A598" s="1">
        <v>8</v>
      </c>
      <c r="B598" s="1">
        <v>12</v>
      </c>
    </row>
    <row r="599" spans="1:2">
      <c r="A599" s="1">
        <v>8</v>
      </c>
      <c r="B599" s="1">
        <v>12</v>
      </c>
    </row>
    <row r="600" spans="1:2">
      <c r="A600" s="1">
        <v>8</v>
      </c>
      <c r="B600" s="1">
        <v>12</v>
      </c>
    </row>
    <row r="601" spans="1:2">
      <c r="A601" s="1">
        <v>8</v>
      </c>
      <c r="B601" s="1">
        <v>12</v>
      </c>
    </row>
    <row r="602" spans="1:2">
      <c r="A602" s="1">
        <v>8</v>
      </c>
      <c r="B602" s="1">
        <v>12</v>
      </c>
    </row>
    <row r="603" spans="1:2">
      <c r="A603" s="1">
        <v>8</v>
      </c>
      <c r="B603" s="1">
        <v>12</v>
      </c>
    </row>
    <row r="604" spans="1:2">
      <c r="A604" s="1">
        <v>8</v>
      </c>
      <c r="B604" s="1">
        <v>12</v>
      </c>
    </row>
    <row r="605" spans="1:2">
      <c r="A605" s="1">
        <v>8</v>
      </c>
      <c r="B605" s="1">
        <v>12</v>
      </c>
    </row>
    <row r="606" spans="1:2">
      <c r="A606" s="1">
        <v>8</v>
      </c>
      <c r="B606" s="1">
        <v>12</v>
      </c>
    </row>
    <row r="607" spans="1:2">
      <c r="A607" s="1">
        <v>8</v>
      </c>
      <c r="B607" s="1">
        <v>12</v>
      </c>
    </row>
    <row r="608" spans="1:2">
      <c r="A608" s="1">
        <v>8</v>
      </c>
      <c r="B608" s="1">
        <v>12</v>
      </c>
    </row>
    <row r="609" spans="1:2">
      <c r="A609" s="1">
        <v>8</v>
      </c>
      <c r="B609" s="1">
        <v>12</v>
      </c>
    </row>
    <row r="610" spans="1:2">
      <c r="A610" s="1">
        <v>8</v>
      </c>
      <c r="B610" s="1">
        <v>12</v>
      </c>
    </row>
    <row r="611" spans="1:2">
      <c r="A611" s="1">
        <v>8</v>
      </c>
      <c r="B611" s="1">
        <v>12</v>
      </c>
    </row>
    <row r="612" spans="1:2">
      <c r="A612" s="1">
        <v>8</v>
      </c>
      <c r="B612" s="1">
        <v>12</v>
      </c>
    </row>
    <row r="613" spans="1:2">
      <c r="A613" s="1">
        <v>8</v>
      </c>
      <c r="B613" s="1">
        <v>12</v>
      </c>
    </row>
    <row r="614" spans="1:2">
      <c r="A614" s="1">
        <v>8</v>
      </c>
      <c r="B614" s="1">
        <v>12</v>
      </c>
    </row>
    <row r="615" spans="1:2">
      <c r="A615" s="1">
        <v>8</v>
      </c>
      <c r="B615" s="1">
        <v>12</v>
      </c>
    </row>
    <row r="616" spans="1:2">
      <c r="A616" s="1">
        <v>8</v>
      </c>
      <c r="B616" s="1">
        <v>12</v>
      </c>
    </row>
    <row r="617" spans="1:2">
      <c r="A617" s="1">
        <v>8</v>
      </c>
      <c r="B617" s="1">
        <v>12</v>
      </c>
    </row>
    <row r="618" spans="1:2">
      <c r="A618" s="1">
        <v>8</v>
      </c>
      <c r="B618" s="1">
        <v>12</v>
      </c>
    </row>
    <row r="619" spans="1:2">
      <c r="A619" s="1">
        <v>8</v>
      </c>
      <c r="B619" s="1">
        <v>12</v>
      </c>
    </row>
    <row r="620" spans="1:2">
      <c r="A620" s="1">
        <v>8</v>
      </c>
      <c r="B620" s="1">
        <v>12</v>
      </c>
    </row>
    <row r="621" spans="1:2">
      <c r="A621" s="1">
        <v>8</v>
      </c>
      <c r="B621" s="1">
        <v>12</v>
      </c>
    </row>
    <row r="622" spans="1:2">
      <c r="A622" s="1">
        <v>8</v>
      </c>
      <c r="B622" s="1">
        <v>12</v>
      </c>
    </row>
    <row r="623" spans="1:2">
      <c r="A623" s="1">
        <v>8</v>
      </c>
      <c r="B623" s="1">
        <v>12</v>
      </c>
    </row>
    <row r="624" spans="1:2">
      <c r="A624" s="1">
        <v>8</v>
      </c>
      <c r="B624" s="1">
        <v>12</v>
      </c>
    </row>
    <row r="625" spans="1:2">
      <c r="A625" s="1">
        <v>8</v>
      </c>
      <c r="B625" s="1">
        <v>12</v>
      </c>
    </row>
    <row r="626" spans="1:2">
      <c r="A626" s="1">
        <v>8</v>
      </c>
      <c r="B626" s="1">
        <v>12</v>
      </c>
    </row>
    <row r="627" spans="1:2">
      <c r="A627" s="1">
        <v>8</v>
      </c>
      <c r="B627" s="1">
        <v>12</v>
      </c>
    </row>
    <row r="628" spans="1:2">
      <c r="A628" s="1">
        <v>8</v>
      </c>
      <c r="B628" s="1">
        <v>12</v>
      </c>
    </row>
    <row r="629" spans="1:2">
      <c r="A629" s="1">
        <v>8</v>
      </c>
      <c r="B629" s="1">
        <v>12</v>
      </c>
    </row>
    <row r="630" spans="1:2">
      <c r="A630" s="1">
        <v>8</v>
      </c>
      <c r="B630" s="1">
        <v>12</v>
      </c>
    </row>
    <row r="631" spans="1:2">
      <c r="A631" s="1">
        <v>8</v>
      </c>
      <c r="B631" s="1">
        <v>12</v>
      </c>
    </row>
    <row r="632" spans="1:2">
      <c r="A632" s="1">
        <v>8</v>
      </c>
      <c r="B632" s="1">
        <v>12</v>
      </c>
    </row>
    <row r="633" spans="1:2">
      <c r="A633" s="1">
        <v>8</v>
      </c>
      <c r="B633" s="1">
        <v>12</v>
      </c>
    </row>
    <row r="634" spans="1:2">
      <c r="A634" s="1">
        <v>8</v>
      </c>
      <c r="B634" s="1">
        <v>12</v>
      </c>
    </row>
    <row r="635" spans="1:2">
      <c r="A635" s="1">
        <v>8</v>
      </c>
      <c r="B635" s="1">
        <v>12</v>
      </c>
    </row>
    <row r="636" spans="1:2">
      <c r="A636" s="1">
        <v>8</v>
      </c>
      <c r="B636" s="1">
        <v>12</v>
      </c>
    </row>
    <row r="637" spans="1:2">
      <c r="A637" s="1">
        <v>8</v>
      </c>
      <c r="B637" s="1">
        <v>12</v>
      </c>
    </row>
    <row r="638" spans="1:2">
      <c r="A638" s="1">
        <v>8</v>
      </c>
      <c r="B638" s="1">
        <v>12</v>
      </c>
    </row>
    <row r="639" spans="1:2">
      <c r="A639" s="1">
        <v>8</v>
      </c>
      <c r="B639" s="1">
        <v>12</v>
      </c>
    </row>
    <row r="640" spans="1:2">
      <c r="A640" s="1">
        <v>8</v>
      </c>
      <c r="B640" s="1">
        <v>12</v>
      </c>
    </row>
    <row r="641" spans="1:2">
      <c r="A641" s="1">
        <v>8</v>
      </c>
      <c r="B641" s="1">
        <v>12</v>
      </c>
    </row>
    <row r="642" spans="1:2">
      <c r="A642" s="1">
        <v>8</v>
      </c>
      <c r="B642" s="1">
        <v>12</v>
      </c>
    </row>
    <row r="643" spans="1:2">
      <c r="A643" s="1">
        <v>8</v>
      </c>
      <c r="B643" s="1">
        <v>12</v>
      </c>
    </row>
    <row r="644" spans="1:2">
      <c r="A644" s="1">
        <v>8</v>
      </c>
      <c r="B644" s="1">
        <v>12</v>
      </c>
    </row>
    <row r="645" spans="1:2">
      <c r="A645" s="1">
        <v>8</v>
      </c>
      <c r="B645" s="1">
        <v>12</v>
      </c>
    </row>
    <row r="646" spans="1:2">
      <c r="A646" s="1">
        <v>8</v>
      </c>
      <c r="B646" s="1">
        <v>13</v>
      </c>
    </row>
    <row r="647" spans="1:2">
      <c r="A647" s="1">
        <v>8</v>
      </c>
      <c r="B647" s="1">
        <v>13</v>
      </c>
    </row>
    <row r="648" spans="1:2">
      <c r="A648" s="1">
        <v>8</v>
      </c>
      <c r="B648" s="1">
        <v>13</v>
      </c>
    </row>
    <row r="649" spans="1:2">
      <c r="A649" s="1">
        <v>8</v>
      </c>
      <c r="B649" s="1">
        <v>13</v>
      </c>
    </row>
    <row r="650" spans="1:2">
      <c r="A650" s="1">
        <v>8</v>
      </c>
      <c r="B650" s="1">
        <v>13</v>
      </c>
    </row>
    <row r="651" spans="1:2">
      <c r="A651" s="1">
        <v>8</v>
      </c>
      <c r="B651" s="1">
        <v>13</v>
      </c>
    </row>
    <row r="652" spans="1:2">
      <c r="A652" s="1">
        <v>8</v>
      </c>
      <c r="B652" s="1">
        <v>13</v>
      </c>
    </row>
    <row r="653" spans="1:2">
      <c r="A653" s="1">
        <v>8</v>
      </c>
      <c r="B653" s="1">
        <v>13</v>
      </c>
    </row>
    <row r="654" spans="1:2">
      <c r="A654" s="1">
        <v>8</v>
      </c>
      <c r="B654" s="1">
        <v>13</v>
      </c>
    </row>
    <row r="655" spans="1:2">
      <c r="A655" s="1">
        <v>8</v>
      </c>
      <c r="B655" s="1">
        <v>13</v>
      </c>
    </row>
    <row r="656" spans="1:2">
      <c r="A656" s="1">
        <v>8</v>
      </c>
      <c r="B656" s="1">
        <v>13</v>
      </c>
    </row>
    <row r="657" spans="1:2">
      <c r="A657" s="1">
        <v>8</v>
      </c>
      <c r="B657" s="1">
        <v>13</v>
      </c>
    </row>
    <row r="658" spans="1:2">
      <c r="A658" s="1">
        <v>8</v>
      </c>
      <c r="B658" s="1">
        <v>13</v>
      </c>
    </row>
    <row r="659" spans="1:2">
      <c r="A659" s="1">
        <v>8</v>
      </c>
      <c r="B659" s="1">
        <v>13</v>
      </c>
    </row>
    <row r="660" spans="1:2">
      <c r="A660" s="1">
        <v>8</v>
      </c>
      <c r="B660" s="1">
        <v>13</v>
      </c>
    </row>
    <row r="661" spans="1:2">
      <c r="A661" s="1">
        <v>8</v>
      </c>
      <c r="B661" s="1">
        <v>14</v>
      </c>
    </row>
    <row r="662" spans="1:2">
      <c r="A662" s="1">
        <v>8</v>
      </c>
      <c r="B662" s="1">
        <v>14</v>
      </c>
    </row>
    <row r="663" spans="1:2">
      <c r="A663" s="1">
        <v>8</v>
      </c>
      <c r="B663" s="1">
        <v>14</v>
      </c>
    </row>
    <row r="664" spans="1:2">
      <c r="A664" s="1">
        <v>8</v>
      </c>
      <c r="B664" s="1">
        <v>14</v>
      </c>
    </row>
    <row r="665" spans="1:2">
      <c r="A665" s="1">
        <v>8</v>
      </c>
      <c r="B665" s="1">
        <v>14</v>
      </c>
    </row>
    <row r="666" spans="1:2">
      <c r="A666" s="1">
        <v>8</v>
      </c>
      <c r="B666" s="1">
        <v>14</v>
      </c>
    </row>
    <row r="667" spans="1:2">
      <c r="A667" s="1">
        <v>8</v>
      </c>
      <c r="B667" s="1">
        <v>14</v>
      </c>
    </row>
    <row r="668" spans="1:2">
      <c r="A668" s="1">
        <v>8</v>
      </c>
      <c r="B668" s="1">
        <v>14</v>
      </c>
    </row>
    <row r="669" spans="1:2">
      <c r="A669" s="1">
        <v>8</v>
      </c>
      <c r="B669" s="1">
        <v>14</v>
      </c>
    </row>
    <row r="670" spans="1:2">
      <c r="A670" s="1">
        <v>8</v>
      </c>
      <c r="B670" s="1">
        <v>14</v>
      </c>
    </row>
    <row r="671" spans="1:2">
      <c r="A671" s="1">
        <v>8</v>
      </c>
      <c r="B671" s="1">
        <v>14</v>
      </c>
    </row>
    <row r="672" spans="1:2">
      <c r="A672" s="1">
        <v>8</v>
      </c>
      <c r="B672" s="1">
        <v>14</v>
      </c>
    </row>
    <row r="673" spans="1:2">
      <c r="A673" s="1">
        <v>8</v>
      </c>
      <c r="B673" s="1">
        <v>14</v>
      </c>
    </row>
    <row r="674" spans="1:2">
      <c r="A674" s="1">
        <v>8</v>
      </c>
      <c r="B674" s="1">
        <v>14</v>
      </c>
    </row>
    <row r="675" spans="1:2">
      <c r="A675" s="1">
        <v>8</v>
      </c>
      <c r="B675" s="1">
        <v>14</v>
      </c>
    </row>
    <row r="676" spans="1:2">
      <c r="A676" s="1">
        <v>8</v>
      </c>
      <c r="B676" s="1">
        <v>14</v>
      </c>
    </row>
    <row r="677" spans="1:2">
      <c r="A677" s="1">
        <v>8</v>
      </c>
      <c r="B677" s="1">
        <v>14</v>
      </c>
    </row>
    <row r="678" spans="1:2">
      <c r="A678" s="1">
        <v>8</v>
      </c>
      <c r="B678" s="1">
        <v>14</v>
      </c>
    </row>
    <row r="679" spans="1:2">
      <c r="A679" s="1">
        <v>8</v>
      </c>
      <c r="B679" s="1">
        <v>14</v>
      </c>
    </row>
    <row r="680" spans="1:2">
      <c r="A680" s="1">
        <v>8</v>
      </c>
      <c r="B680" s="1">
        <v>14</v>
      </c>
    </row>
    <row r="681" spans="1:2">
      <c r="A681" s="1">
        <v>8</v>
      </c>
      <c r="B681" s="1">
        <v>14</v>
      </c>
    </row>
    <row r="682" spans="1:2">
      <c r="A682" s="1">
        <v>8</v>
      </c>
      <c r="B682" s="1">
        <v>14</v>
      </c>
    </row>
    <row r="683" spans="1:2">
      <c r="A683" s="1">
        <v>8</v>
      </c>
      <c r="B683" s="1">
        <v>14</v>
      </c>
    </row>
    <row r="684" spans="1:2">
      <c r="A684" s="1">
        <v>8</v>
      </c>
      <c r="B684" s="1">
        <v>14</v>
      </c>
    </row>
    <row r="685" spans="1:2">
      <c r="A685" s="1">
        <v>8</v>
      </c>
      <c r="B685" s="1">
        <v>14</v>
      </c>
    </row>
    <row r="686" spans="1:2">
      <c r="A686" s="1">
        <v>8</v>
      </c>
      <c r="B686" s="1">
        <v>14</v>
      </c>
    </row>
    <row r="687" spans="1:2">
      <c r="A687" s="1">
        <v>8</v>
      </c>
      <c r="B687" s="1">
        <v>14</v>
      </c>
    </row>
    <row r="688" spans="1:2">
      <c r="A688" s="1">
        <v>8</v>
      </c>
      <c r="B688" s="1">
        <v>14</v>
      </c>
    </row>
    <row r="689" spans="1:2">
      <c r="A689" s="1">
        <v>8</v>
      </c>
      <c r="B689" s="1">
        <v>14</v>
      </c>
    </row>
    <row r="690" spans="1:2">
      <c r="A690" s="1">
        <v>8</v>
      </c>
      <c r="B690" s="1">
        <v>14</v>
      </c>
    </row>
    <row r="691" spans="1:2">
      <c r="A691" s="1">
        <v>8</v>
      </c>
      <c r="B691" s="1">
        <v>14</v>
      </c>
    </row>
    <row r="692" spans="1:2">
      <c r="A692" s="1">
        <v>8</v>
      </c>
      <c r="B692" s="1">
        <v>14</v>
      </c>
    </row>
    <row r="693" spans="1:2">
      <c r="A693" s="1">
        <v>8</v>
      </c>
      <c r="B693" s="1">
        <v>14</v>
      </c>
    </row>
    <row r="694" spans="1:2">
      <c r="A694" s="1">
        <v>8</v>
      </c>
      <c r="B694" s="1">
        <v>14</v>
      </c>
    </row>
    <row r="695" spans="1:2">
      <c r="A695" s="1">
        <v>8</v>
      </c>
      <c r="B695" s="1">
        <v>14</v>
      </c>
    </row>
    <row r="696" spans="1:2">
      <c r="A696" s="1">
        <v>8</v>
      </c>
      <c r="B696" s="1">
        <v>14</v>
      </c>
    </row>
    <row r="697" spans="1:2">
      <c r="A697" s="1">
        <v>8</v>
      </c>
      <c r="B697" s="1">
        <v>14</v>
      </c>
    </row>
    <row r="698" spans="1:2">
      <c r="A698" s="1">
        <v>8</v>
      </c>
      <c r="B698" s="1">
        <v>14</v>
      </c>
    </row>
    <row r="699" spans="1:2">
      <c r="A699" s="1">
        <v>8</v>
      </c>
      <c r="B699" s="1">
        <v>14</v>
      </c>
    </row>
    <row r="700" spans="1:2">
      <c r="A700" s="1">
        <v>8</v>
      </c>
      <c r="B700" s="1">
        <v>14</v>
      </c>
    </row>
    <row r="701" spans="1:2">
      <c r="A701" s="1">
        <v>8</v>
      </c>
      <c r="B701" s="1">
        <v>14</v>
      </c>
    </row>
    <row r="702" spans="1:2">
      <c r="A702" s="1">
        <v>8</v>
      </c>
      <c r="B702" s="1">
        <v>14</v>
      </c>
    </row>
    <row r="703" spans="1:2">
      <c r="A703" s="1">
        <v>8</v>
      </c>
      <c r="B703" s="1">
        <v>14</v>
      </c>
    </row>
    <row r="704" spans="1:2">
      <c r="A704" s="1">
        <v>8</v>
      </c>
      <c r="B704" s="1">
        <v>14</v>
      </c>
    </row>
    <row r="705" spans="1:2">
      <c r="A705" s="1">
        <v>8</v>
      </c>
      <c r="B705" s="1">
        <v>15</v>
      </c>
    </row>
    <row r="706" spans="1:2">
      <c r="A706" s="1">
        <v>8</v>
      </c>
      <c r="B706" s="1">
        <v>15</v>
      </c>
    </row>
    <row r="707" spans="1:2">
      <c r="A707" s="1">
        <v>8</v>
      </c>
      <c r="B707" s="1">
        <v>15</v>
      </c>
    </row>
    <row r="708" spans="1:2">
      <c r="A708" s="1">
        <v>8</v>
      </c>
      <c r="B708" s="1">
        <v>15</v>
      </c>
    </row>
    <row r="709" spans="1:2">
      <c r="A709" s="1">
        <v>8</v>
      </c>
      <c r="B709" s="1">
        <v>15</v>
      </c>
    </row>
    <row r="710" spans="1:2">
      <c r="A710" s="1">
        <v>8</v>
      </c>
      <c r="B710" s="1">
        <v>15</v>
      </c>
    </row>
    <row r="711" spans="1:2">
      <c r="A711" s="1">
        <v>8</v>
      </c>
      <c r="B711" s="1">
        <v>15</v>
      </c>
    </row>
    <row r="712" spans="1:2">
      <c r="A712" s="1">
        <v>8</v>
      </c>
      <c r="B712" s="1">
        <v>15</v>
      </c>
    </row>
    <row r="713" spans="1:2">
      <c r="A713" s="1">
        <v>8</v>
      </c>
      <c r="B713" s="1">
        <v>15</v>
      </c>
    </row>
    <row r="714" spans="1:2">
      <c r="A714" s="1">
        <v>8</v>
      </c>
      <c r="B714" s="1">
        <v>15</v>
      </c>
    </row>
    <row r="715" spans="1:2">
      <c r="A715" s="1">
        <v>8</v>
      </c>
      <c r="B715" s="1">
        <v>15</v>
      </c>
    </row>
    <row r="716" spans="1:2">
      <c r="A716" s="1">
        <v>8</v>
      </c>
      <c r="B716" s="1">
        <v>15</v>
      </c>
    </row>
    <row r="717" spans="1:2">
      <c r="A717" s="1">
        <v>8</v>
      </c>
      <c r="B717" s="1">
        <v>15</v>
      </c>
    </row>
    <row r="718" spans="1:2">
      <c r="A718" s="1">
        <v>8</v>
      </c>
      <c r="B718" s="1">
        <v>15</v>
      </c>
    </row>
    <row r="719" spans="1:2">
      <c r="A719" s="1">
        <v>8</v>
      </c>
      <c r="B719" s="1">
        <v>15</v>
      </c>
    </row>
    <row r="720" spans="1:2">
      <c r="A720" s="1">
        <v>8</v>
      </c>
      <c r="B720" s="1">
        <v>15</v>
      </c>
    </row>
    <row r="721" spans="1:2">
      <c r="A721" s="1">
        <v>8</v>
      </c>
      <c r="B721" s="1">
        <v>15</v>
      </c>
    </row>
    <row r="722" spans="1:2">
      <c r="A722" s="1">
        <v>8</v>
      </c>
      <c r="B722" s="1">
        <v>15</v>
      </c>
    </row>
    <row r="723" spans="1:2">
      <c r="A723" s="1">
        <v>8</v>
      </c>
      <c r="B723" s="1">
        <v>15</v>
      </c>
    </row>
    <row r="724" spans="1:2">
      <c r="A724" s="1">
        <v>8</v>
      </c>
      <c r="B724" s="1">
        <v>16</v>
      </c>
    </row>
    <row r="725" spans="1:2">
      <c r="A725" s="1">
        <v>8</v>
      </c>
      <c r="B725" s="1">
        <v>16</v>
      </c>
    </row>
    <row r="726" spans="1:2">
      <c r="A726" s="1">
        <v>8</v>
      </c>
      <c r="B726" s="1">
        <v>16</v>
      </c>
    </row>
    <row r="727" spans="1:2">
      <c r="A727" s="1">
        <v>8</v>
      </c>
      <c r="B727" s="1">
        <v>16</v>
      </c>
    </row>
    <row r="728" spans="1:2">
      <c r="A728" s="1">
        <v>8</v>
      </c>
      <c r="B728" s="1">
        <v>16</v>
      </c>
    </row>
    <row r="729" spans="1:2">
      <c r="A729" s="1">
        <v>8</v>
      </c>
      <c r="B729" s="1">
        <v>16</v>
      </c>
    </row>
    <row r="730" spans="1:2">
      <c r="A730" s="1">
        <v>8</v>
      </c>
      <c r="B730" s="1">
        <v>16</v>
      </c>
    </row>
    <row r="731" spans="1:2">
      <c r="A731" s="1">
        <v>9</v>
      </c>
      <c r="B731" s="1">
        <v>16</v>
      </c>
    </row>
    <row r="732" spans="1:2">
      <c r="A732" s="1">
        <v>9</v>
      </c>
      <c r="B732" s="1">
        <v>16</v>
      </c>
    </row>
    <row r="733" spans="1:2">
      <c r="A733" s="1">
        <v>9</v>
      </c>
      <c r="B733" s="1">
        <v>16</v>
      </c>
    </row>
    <row r="734" spans="1:2">
      <c r="A734" s="1">
        <v>9</v>
      </c>
      <c r="B734" s="1">
        <v>16</v>
      </c>
    </row>
    <row r="735" spans="1:2">
      <c r="A735" s="1">
        <v>9</v>
      </c>
      <c r="B735" s="1">
        <v>16</v>
      </c>
    </row>
    <row r="736" spans="1:2">
      <c r="A736" s="1">
        <v>9</v>
      </c>
      <c r="B736" s="1">
        <v>16</v>
      </c>
    </row>
    <row r="737" spans="1:2">
      <c r="A737" s="1">
        <v>9</v>
      </c>
      <c r="B737" s="1">
        <v>16</v>
      </c>
    </row>
    <row r="738" spans="1:2">
      <c r="A738" s="1">
        <v>9</v>
      </c>
      <c r="B738" s="1">
        <v>17</v>
      </c>
    </row>
    <row r="739" spans="1:2">
      <c r="A739" s="1">
        <v>9</v>
      </c>
      <c r="B739" s="1">
        <v>17</v>
      </c>
    </row>
    <row r="740" spans="1:2">
      <c r="A740" s="1">
        <v>9</v>
      </c>
      <c r="B740" s="1">
        <v>18</v>
      </c>
    </row>
    <row r="741" spans="1:2">
      <c r="A741" s="1">
        <v>9</v>
      </c>
      <c r="B741" s="1">
        <v>18</v>
      </c>
    </row>
    <row r="742" spans="1:2">
      <c r="A742" s="1">
        <v>9</v>
      </c>
      <c r="B742" s="1">
        <v>18</v>
      </c>
    </row>
    <row r="743" spans="1:2">
      <c r="A743" s="1">
        <v>10</v>
      </c>
      <c r="B743" s="1">
        <v>20</v>
      </c>
    </row>
    <row r="744" spans="1:2">
      <c r="A744" s="1">
        <v>10</v>
      </c>
      <c r="B744" s="6"/>
    </row>
    <row r="745" spans="1:2">
      <c r="A745" s="1">
        <v>10</v>
      </c>
      <c r="B745" s="6"/>
    </row>
    <row r="746" spans="1:2">
      <c r="A746" s="1">
        <v>10</v>
      </c>
      <c r="B746" s="6"/>
    </row>
    <row r="747" spans="1:2">
      <c r="A747" s="1">
        <v>10</v>
      </c>
      <c r="B747" s="6"/>
    </row>
    <row r="748" spans="1:2">
      <c r="A748" s="6"/>
      <c r="B748" s="6"/>
    </row>
    <row r="749" spans="1:2">
      <c r="A749" s="6"/>
      <c r="B749" s="6"/>
    </row>
    <row r="750" spans="1:2">
      <c r="A750" s="6"/>
      <c r="B750" s="6"/>
    </row>
    <row r="751" spans="1:2">
      <c r="A751" s="6"/>
      <c r="B751" s="6"/>
    </row>
    <row r="752" spans="1:2">
      <c r="A752" s="6"/>
      <c r="B752" s="6"/>
    </row>
    <row r="753" spans="1:2">
      <c r="A753" s="6"/>
      <c r="B753" s="6"/>
    </row>
    <row r="754" spans="1:2">
      <c r="A754" s="6"/>
      <c r="B754" s="6"/>
    </row>
    <row r="755" spans="1:2">
      <c r="A755" s="6"/>
      <c r="B755" s="6"/>
    </row>
    <row r="756" spans="1:2">
      <c r="A756" s="6"/>
      <c r="B756" s="6"/>
    </row>
    <row r="757" spans="1:2">
      <c r="A757" s="6"/>
      <c r="B757" s="6"/>
    </row>
    <row r="758" spans="1:2">
      <c r="A758" s="6"/>
      <c r="B758" s="6"/>
    </row>
    <row r="759" spans="1:2">
      <c r="A759" s="6"/>
      <c r="B759" s="6"/>
    </row>
    <row r="760" spans="1:2">
      <c r="A760" s="6"/>
      <c r="B760" s="6"/>
    </row>
    <row r="761" spans="1:2">
      <c r="A761" s="6"/>
      <c r="B761" s="6"/>
    </row>
    <row r="762" spans="1:2">
      <c r="A762" s="6"/>
      <c r="B762" s="6"/>
    </row>
    <row r="763" spans="1:2">
      <c r="A763" s="6"/>
      <c r="B763" s="6"/>
    </row>
    <row r="764" spans="1:2">
      <c r="A764" s="6"/>
      <c r="B764" s="6"/>
    </row>
    <row r="765" spans="1:2">
      <c r="A765" s="6"/>
      <c r="B765" s="6"/>
    </row>
    <row r="766" spans="1:2">
      <c r="A766" s="6"/>
      <c r="B766" s="6"/>
    </row>
    <row r="767" spans="1:2">
      <c r="A767" s="6"/>
      <c r="B767" s="6"/>
    </row>
    <row r="768" spans="1:2">
      <c r="A768" s="6"/>
      <c r="B768" s="6"/>
    </row>
    <row r="769" spans="1:2">
      <c r="A769" s="6"/>
      <c r="B769" s="6"/>
    </row>
    <row r="770" spans="1:2">
      <c r="A770" s="6"/>
      <c r="B770" s="6"/>
    </row>
    <row r="771" spans="1:2">
      <c r="A771" s="6"/>
      <c r="B771" s="6"/>
    </row>
    <row r="772" spans="1:2">
      <c r="A772" s="6"/>
      <c r="B772" s="6"/>
    </row>
    <row r="773" spans="1:2">
      <c r="A773" s="6"/>
      <c r="B773" s="6"/>
    </row>
    <row r="774" spans="1:2">
      <c r="A774" s="6"/>
      <c r="B774" s="6"/>
    </row>
    <row r="775" spans="1:2">
      <c r="A775" s="6"/>
      <c r="B775" s="6"/>
    </row>
    <row r="776" spans="1:2">
      <c r="A776" s="6"/>
      <c r="B776" s="6"/>
    </row>
    <row r="777" spans="1:2">
      <c r="A777" s="6"/>
      <c r="B777" s="6"/>
    </row>
    <row r="778" spans="1:2">
      <c r="A778" s="6"/>
      <c r="B778" s="6"/>
    </row>
    <row r="779" spans="1:2">
      <c r="A779" s="6"/>
      <c r="B779" s="6"/>
    </row>
    <row r="780" spans="1:2">
      <c r="A780" s="6"/>
      <c r="B780" s="6"/>
    </row>
    <row r="781" spans="1:2">
      <c r="A781" s="6"/>
      <c r="B781" s="6"/>
    </row>
    <row r="782" spans="1:2">
      <c r="A782" s="6"/>
      <c r="B782" s="6"/>
    </row>
    <row r="783" spans="1:2">
      <c r="A783" s="6"/>
      <c r="B783" s="6"/>
    </row>
    <row r="784" spans="1:2">
      <c r="A784" s="6"/>
      <c r="B784" s="6"/>
    </row>
    <row r="785" spans="1:2">
      <c r="A785" s="6"/>
      <c r="B785" s="6"/>
    </row>
    <row r="786" spans="1:2">
      <c r="A786" s="6"/>
      <c r="B786" s="6"/>
    </row>
    <row r="787" spans="1:2">
      <c r="A787" s="6"/>
      <c r="B787" s="6"/>
    </row>
    <row r="788" spans="1:2">
      <c r="A788" s="6"/>
      <c r="B788" s="6"/>
    </row>
    <row r="789" spans="1:2">
      <c r="A789" s="6"/>
      <c r="B789" s="6"/>
    </row>
    <row r="790" spans="1:2">
      <c r="A790" s="6"/>
      <c r="B790" s="6"/>
    </row>
    <row r="791" spans="1:2">
      <c r="A791" s="6"/>
      <c r="B791" s="6"/>
    </row>
    <row r="792" spans="1:2">
      <c r="A792" s="6"/>
      <c r="B792" s="6"/>
    </row>
    <row r="793" spans="1:2">
      <c r="A793" s="6"/>
      <c r="B793" s="6"/>
    </row>
    <row r="794" spans="1:2">
      <c r="A794" s="6"/>
      <c r="B794" s="6"/>
    </row>
    <row r="795" spans="1:2">
      <c r="A795" s="6"/>
      <c r="B795" s="6"/>
    </row>
    <row r="796" spans="1:2">
      <c r="A796" s="6"/>
      <c r="B796" s="6"/>
    </row>
    <row r="797" spans="1:2">
      <c r="A797" s="6"/>
      <c r="B797" s="6"/>
    </row>
    <row r="798" spans="1:2">
      <c r="A798" s="6"/>
      <c r="B798" s="6"/>
    </row>
    <row r="799" spans="1:2">
      <c r="A799" s="6"/>
      <c r="B799" s="6"/>
    </row>
    <row r="800" spans="1:2">
      <c r="A800" s="6"/>
      <c r="B800" s="6"/>
    </row>
    <row r="801" spans="1:2">
      <c r="A801" s="6"/>
      <c r="B801" s="6"/>
    </row>
    <row r="802" spans="1:2">
      <c r="A802" s="6"/>
      <c r="B802" s="6"/>
    </row>
    <row r="803" spans="1:2">
      <c r="A803" s="6"/>
      <c r="B803" s="6"/>
    </row>
    <row r="804" spans="1:2">
      <c r="A804" s="6"/>
      <c r="B804" s="6"/>
    </row>
    <row r="805" spans="1:2">
      <c r="A805" s="6"/>
      <c r="B805" s="6"/>
    </row>
    <row r="806" spans="1:2">
      <c r="A806" s="6"/>
      <c r="B806" s="6"/>
    </row>
    <row r="807" spans="1:2">
      <c r="A807" s="6"/>
      <c r="B807" s="6"/>
    </row>
    <row r="808" spans="1:2">
      <c r="A808" s="6"/>
      <c r="B808" s="6"/>
    </row>
    <row r="809" spans="1:2">
      <c r="A809" s="6"/>
      <c r="B809" s="6"/>
    </row>
    <row r="810" spans="1:2">
      <c r="A810" s="6"/>
      <c r="B810" s="6"/>
    </row>
    <row r="811" spans="1:2">
      <c r="A811" s="6"/>
      <c r="B811" s="6"/>
    </row>
    <row r="812" spans="1:2">
      <c r="A812" s="6"/>
      <c r="B812" s="6"/>
    </row>
    <row r="813" spans="1:2">
      <c r="A813" s="6"/>
      <c r="B813" s="6"/>
    </row>
    <row r="814" spans="1:2">
      <c r="A814" s="6"/>
      <c r="B814" s="6"/>
    </row>
    <row r="815" spans="1:2">
      <c r="A815" s="6"/>
      <c r="B815" s="6"/>
    </row>
    <row r="816" spans="1:2">
      <c r="A816" s="6"/>
      <c r="B816" s="6"/>
    </row>
    <row r="817" spans="1:2">
      <c r="A817" s="6"/>
      <c r="B817" s="6"/>
    </row>
    <row r="818" spans="1:2">
      <c r="A818" s="6"/>
      <c r="B818" s="6"/>
    </row>
    <row r="819" spans="1:2">
      <c r="A819" s="6"/>
      <c r="B819" s="6"/>
    </row>
    <row r="820" spans="1:2">
      <c r="A820" s="6"/>
      <c r="B820" s="6"/>
    </row>
    <row r="821" spans="1:2">
      <c r="A821" s="6"/>
      <c r="B821" s="6"/>
    </row>
    <row r="822" spans="1:2">
      <c r="A822" s="6"/>
      <c r="B822" s="6"/>
    </row>
    <row r="823" spans="1:2">
      <c r="A823" s="6"/>
      <c r="B823" s="6"/>
    </row>
    <row r="824" spans="1:2">
      <c r="A824" s="6"/>
      <c r="B824" s="6"/>
    </row>
    <row r="825" spans="1:2">
      <c r="A825" s="6"/>
      <c r="B825" s="6"/>
    </row>
    <row r="826" spans="1:2">
      <c r="A826" s="6"/>
      <c r="B826" s="6"/>
    </row>
    <row r="827" spans="1:2">
      <c r="A827" s="6"/>
      <c r="B827" s="6"/>
    </row>
    <row r="828" spans="1:2">
      <c r="A828" s="6"/>
      <c r="B828" s="6"/>
    </row>
    <row r="829" spans="1:2">
      <c r="A829" s="6"/>
      <c r="B829" s="6"/>
    </row>
    <row r="830" spans="1:2">
      <c r="A830" s="6"/>
      <c r="B830" s="6"/>
    </row>
    <row r="831" spans="1:2">
      <c r="A831" s="6"/>
      <c r="B831" s="6"/>
    </row>
    <row r="832" spans="1:2">
      <c r="A832" s="6"/>
      <c r="B832" s="6"/>
    </row>
    <row r="833" spans="1:2">
      <c r="A833" s="6"/>
      <c r="B833" s="6"/>
    </row>
    <row r="834" spans="1:2">
      <c r="A834" s="6"/>
      <c r="B834" s="6"/>
    </row>
    <row r="835" spans="1:2">
      <c r="A835" s="6"/>
      <c r="B835" s="6"/>
    </row>
    <row r="836" spans="1:2">
      <c r="A836" s="6"/>
      <c r="B836" s="6"/>
    </row>
    <row r="837" spans="1:2">
      <c r="A837" s="6"/>
      <c r="B837" s="6"/>
    </row>
    <row r="838" spans="1:2">
      <c r="A838" s="6"/>
      <c r="B838" s="6"/>
    </row>
    <row r="839" spans="1:2">
      <c r="A839" s="6"/>
      <c r="B839" s="6"/>
    </row>
    <row r="840" spans="1:2">
      <c r="A840" s="6"/>
      <c r="B840" s="6"/>
    </row>
    <row r="841" spans="1:2">
      <c r="A841" s="6"/>
      <c r="B841" s="6"/>
    </row>
    <row r="842" spans="1:2">
      <c r="A842" s="6"/>
      <c r="B842" s="6"/>
    </row>
    <row r="843" spans="1:2">
      <c r="A843" s="6"/>
      <c r="B843" s="6"/>
    </row>
    <row r="844" spans="1:2">
      <c r="A844" s="6"/>
      <c r="B844" s="6"/>
    </row>
    <row r="845" spans="1:2">
      <c r="A845" s="6"/>
      <c r="B845" s="6"/>
    </row>
    <row r="846" spans="1:2">
      <c r="A846" s="6"/>
      <c r="B846" s="6"/>
    </row>
    <row r="847" spans="1:2">
      <c r="A847" s="6"/>
      <c r="B847" s="6"/>
    </row>
    <row r="848" spans="1:2">
      <c r="A848" s="6"/>
      <c r="B848" s="6"/>
    </row>
    <row r="849" spans="1:2">
      <c r="A849" s="6"/>
      <c r="B849" s="6"/>
    </row>
    <row r="850" spans="1:2">
      <c r="A850" s="6"/>
      <c r="B850" s="6"/>
    </row>
    <row r="851" spans="1:2">
      <c r="A851" s="6"/>
      <c r="B851" s="6"/>
    </row>
    <row r="852" spans="1:2">
      <c r="A852" s="6"/>
      <c r="B852" s="6"/>
    </row>
    <row r="853" spans="1:2">
      <c r="A853" s="6"/>
      <c r="B853" s="6"/>
    </row>
    <row r="854" spans="1:2">
      <c r="A854" s="6"/>
      <c r="B854" s="6"/>
    </row>
    <row r="855" spans="1:2">
      <c r="A855" s="6"/>
      <c r="B855" s="6"/>
    </row>
    <row r="856" spans="1:2">
      <c r="A856" s="6"/>
      <c r="B856" s="6"/>
    </row>
    <row r="857" spans="1:2">
      <c r="A857" s="6"/>
      <c r="B857" s="6"/>
    </row>
    <row r="858" spans="1:2">
      <c r="A858" s="6"/>
      <c r="B858" s="6"/>
    </row>
    <row r="859" spans="1:2">
      <c r="A859" s="6"/>
      <c r="B859" s="6"/>
    </row>
    <row r="860" spans="1:2">
      <c r="A860" s="6"/>
      <c r="B860" s="6"/>
    </row>
    <row r="861" spans="1:2">
      <c r="A861" s="6"/>
      <c r="B861" s="6"/>
    </row>
    <row r="862" spans="1:2">
      <c r="A862" s="6"/>
      <c r="B862" s="6"/>
    </row>
    <row r="863" spans="1:2">
      <c r="A863" s="6"/>
      <c r="B863" s="6"/>
    </row>
    <row r="864" spans="1:2">
      <c r="A864" s="6"/>
      <c r="B864" s="6"/>
    </row>
    <row r="865" spans="1:2">
      <c r="A865" s="6"/>
      <c r="B865" s="6"/>
    </row>
    <row r="866" spans="1:2">
      <c r="A866" s="6"/>
      <c r="B866" s="6"/>
    </row>
    <row r="867" spans="1:2">
      <c r="A867" s="6"/>
      <c r="B867" s="6"/>
    </row>
    <row r="868" spans="1:2">
      <c r="A868" s="6"/>
      <c r="B868" s="6"/>
    </row>
    <row r="869" spans="1:2">
      <c r="A869" s="6"/>
      <c r="B869" s="6"/>
    </row>
    <row r="870" spans="1:2">
      <c r="A870" s="6"/>
      <c r="B870" s="6"/>
    </row>
    <row r="871" spans="1:2">
      <c r="A871" s="6"/>
      <c r="B871" s="6"/>
    </row>
    <row r="872" spans="1:2">
      <c r="A872" s="6"/>
      <c r="B872" s="6"/>
    </row>
    <row r="873" spans="1:2">
      <c r="A873" s="6"/>
      <c r="B873" s="6"/>
    </row>
    <row r="874" spans="1:2">
      <c r="A874" s="6"/>
      <c r="B874" s="6"/>
    </row>
    <row r="875" spans="1:2">
      <c r="A875" s="6"/>
      <c r="B875" s="6"/>
    </row>
    <row r="876" spans="1:2">
      <c r="A876" s="6"/>
      <c r="B876" s="6"/>
    </row>
    <row r="877" spans="1:2">
      <c r="A877" s="6"/>
      <c r="B877" s="6"/>
    </row>
    <row r="878" spans="1:2">
      <c r="A878" s="6"/>
      <c r="B878" s="6"/>
    </row>
    <row r="879" spans="1:2">
      <c r="A879" s="6"/>
      <c r="B879" s="6"/>
    </row>
    <row r="880" spans="1:2">
      <c r="A880" s="6"/>
      <c r="B880" s="6"/>
    </row>
    <row r="881" spans="1:2">
      <c r="A881" s="6"/>
      <c r="B881" s="6"/>
    </row>
    <row r="882" spans="1:2">
      <c r="A882" s="6"/>
      <c r="B882" s="6"/>
    </row>
    <row r="883" spans="1:2">
      <c r="A883" s="6"/>
      <c r="B883" s="6"/>
    </row>
    <row r="884" spans="1:2">
      <c r="A884" s="6"/>
      <c r="B884" s="6"/>
    </row>
    <row r="885" spans="1:2">
      <c r="A885" s="6"/>
      <c r="B885" s="6"/>
    </row>
    <row r="886" spans="1:2">
      <c r="A886" s="6"/>
      <c r="B886" s="6"/>
    </row>
    <row r="887" spans="1:2">
      <c r="A887" s="6"/>
      <c r="B887" s="6"/>
    </row>
    <row r="888" spans="1:2">
      <c r="A888" s="6"/>
      <c r="B888" s="6"/>
    </row>
    <row r="889" spans="1:2">
      <c r="A889" s="6"/>
      <c r="B889" s="6"/>
    </row>
    <row r="890" spans="1:2">
      <c r="A890" s="6"/>
      <c r="B890" s="6"/>
    </row>
    <row r="891" spans="1:2">
      <c r="A891" s="6"/>
      <c r="B891" s="6"/>
    </row>
    <row r="892" spans="1:2">
      <c r="A892" s="6"/>
      <c r="B892" s="6"/>
    </row>
    <row r="893" spans="1:2">
      <c r="A893" s="6"/>
      <c r="B893" s="6"/>
    </row>
    <row r="894" spans="1:2">
      <c r="A894" s="6"/>
      <c r="B894" s="6"/>
    </row>
    <row r="895" spans="1:2">
      <c r="A895" s="6"/>
      <c r="B895" s="6"/>
    </row>
    <row r="896" spans="1:2">
      <c r="A896" s="6"/>
      <c r="B896" s="6"/>
    </row>
    <row r="897" spans="1:2">
      <c r="A897" s="6"/>
      <c r="B897" s="6"/>
    </row>
    <row r="898" spans="1:2">
      <c r="A898" s="6"/>
      <c r="B898" s="6"/>
    </row>
    <row r="899" spans="1:2">
      <c r="A899" s="6"/>
      <c r="B899" s="6"/>
    </row>
    <row r="900" spans="1:2">
      <c r="A900" s="6"/>
      <c r="B900" s="6"/>
    </row>
    <row r="901" spans="1:2">
      <c r="A901" s="6"/>
      <c r="B901" s="6"/>
    </row>
    <row r="902" spans="1:2">
      <c r="A902" s="6"/>
      <c r="B902" s="6"/>
    </row>
    <row r="903" spans="1:2">
      <c r="A903" s="6"/>
      <c r="B903" s="6"/>
    </row>
    <row r="904" spans="1:2">
      <c r="A904" s="6"/>
      <c r="B904" s="6"/>
    </row>
    <row r="905" spans="1:2">
      <c r="A905" s="6"/>
      <c r="B905" s="6"/>
    </row>
    <row r="906" spans="1:2">
      <c r="A906" s="6"/>
      <c r="B906" s="6"/>
    </row>
    <row r="907" spans="1:2">
      <c r="A907" s="6"/>
      <c r="B907" s="6"/>
    </row>
    <row r="908" spans="1:2">
      <c r="A908" s="6"/>
      <c r="B908" s="6"/>
    </row>
    <row r="909" spans="1:2">
      <c r="A909" s="6"/>
      <c r="B909" s="6"/>
    </row>
    <row r="910" spans="1:2">
      <c r="A910" s="6"/>
      <c r="B910" s="6"/>
    </row>
    <row r="911" spans="1:2">
      <c r="A911" s="6"/>
      <c r="B911" s="6"/>
    </row>
    <row r="912" spans="1:2">
      <c r="A912" s="6"/>
      <c r="B912" s="6"/>
    </row>
    <row r="913" spans="1:2">
      <c r="A913" s="6"/>
      <c r="B913" s="6"/>
    </row>
    <row r="914" spans="1:2">
      <c r="A914" s="6"/>
      <c r="B914" s="6"/>
    </row>
    <row r="915" spans="1:2">
      <c r="A915" s="6"/>
      <c r="B915" s="6"/>
    </row>
    <row r="916" spans="1:2">
      <c r="A916" s="6"/>
      <c r="B916" s="6"/>
    </row>
    <row r="917" spans="1:2">
      <c r="A917" s="6"/>
      <c r="B917" s="6"/>
    </row>
    <row r="918" spans="1:2">
      <c r="A918" s="6"/>
      <c r="B918" s="6"/>
    </row>
    <row r="919" spans="1:2">
      <c r="A919" s="6"/>
      <c r="B919" s="6"/>
    </row>
    <row r="920" spans="1:2">
      <c r="A920" s="6"/>
      <c r="B920" s="6"/>
    </row>
    <row r="921" spans="1:2">
      <c r="A921" s="6"/>
      <c r="B921" s="6"/>
    </row>
    <row r="922" spans="1:2">
      <c r="A922" s="6"/>
      <c r="B922" s="6"/>
    </row>
    <row r="923" spans="1:2">
      <c r="A923" s="6"/>
      <c r="B923" s="6"/>
    </row>
    <row r="924" spans="1:2">
      <c r="A924" s="6"/>
      <c r="B924" s="6"/>
    </row>
    <row r="925" spans="1:2">
      <c r="A925" s="6"/>
      <c r="B925" s="6"/>
    </row>
    <row r="926" spans="1:2">
      <c r="A926" s="6"/>
      <c r="B926" s="6"/>
    </row>
    <row r="927" spans="1:2">
      <c r="A927" s="6"/>
      <c r="B927" s="6"/>
    </row>
    <row r="928" spans="1:2">
      <c r="A928" s="6"/>
      <c r="B928" s="6"/>
    </row>
    <row r="929" spans="1:2">
      <c r="A929" s="6"/>
      <c r="B929" s="6"/>
    </row>
    <row r="930" spans="1:2">
      <c r="A930" s="6"/>
      <c r="B930" s="6"/>
    </row>
    <row r="931" spans="1:2">
      <c r="A931" s="6"/>
      <c r="B931" s="6"/>
    </row>
    <row r="932" spans="1:2">
      <c r="A932" s="6"/>
      <c r="B932" s="6"/>
    </row>
    <row r="933" spans="1:2">
      <c r="A933" s="6"/>
      <c r="B933" s="6"/>
    </row>
    <row r="934" spans="1:2">
      <c r="A934" s="6"/>
      <c r="B934" s="6"/>
    </row>
    <row r="935" spans="1:2">
      <c r="A935" s="6"/>
      <c r="B935" s="6"/>
    </row>
    <row r="936" spans="1:2">
      <c r="A936" s="6"/>
      <c r="B936" s="6"/>
    </row>
    <row r="937" spans="1:2">
      <c r="A937" s="6"/>
      <c r="B937" s="6"/>
    </row>
    <row r="938" spans="1:2">
      <c r="A938" s="6"/>
      <c r="B938" s="6"/>
    </row>
    <row r="939" spans="1:2">
      <c r="A939" s="6"/>
      <c r="B939" s="6"/>
    </row>
    <row r="940" spans="1:2">
      <c r="A940" s="6"/>
      <c r="B940" s="6"/>
    </row>
    <row r="941" spans="1:2">
      <c r="A941" s="6"/>
      <c r="B941" s="6"/>
    </row>
    <row r="942" spans="1:2">
      <c r="A942" s="6"/>
      <c r="B942" s="6"/>
    </row>
    <row r="943" spans="1:2">
      <c r="A943" s="6"/>
      <c r="B943" s="6"/>
    </row>
    <row r="944" spans="1:2">
      <c r="A944" s="6"/>
      <c r="B944" s="6"/>
    </row>
    <row r="945" spans="1:2">
      <c r="A945" s="6"/>
      <c r="B945" s="6"/>
    </row>
    <row r="946" spans="1:2">
      <c r="A946" s="6"/>
      <c r="B946" s="6"/>
    </row>
    <row r="947" spans="1:2">
      <c r="A947" s="6"/>
      <c r="B947" s="6"/>
    </row>
    <row r="948" spans="1:2">
      <c r="A948" s="6"/>
      <c r="B948" s="6"/>
    </row>
    <row r="949" spans="1:2">
      <c r="A949" s="6"/>
      <c r="B949" s="6"/>
    </row>
    <row r="950" spans="1:2">
      <c r="A950" s="6"/>
      <c r="B950" s="6"/>
    </row>
    <row r="951" spans="1:2">
      <c r="A951" s="6"/>
      <c r="B951" s="6"/>
    </row>
    <row r="952" spans="1:2">
      <c r="A952" s="6"/>
      <c r="B952" s="6"/>
    </row>
    <row r="953" spans="1:2">
      <c r="A953" s="6"/>
      <c r="B953" s="6"/>
    </row>
    <row r="954" spans="1:2">
      <c r="A954" s="6"/>
      <c r="B954" s="6"/>
    </row>
    <row r="955" spans="1:2">
      <c r="A955" s="6"/>
      <c r="B955" s="6"/>
    </row>
    <row r="956" spans="1:2">
      <c r="A956" s="6"/>
      <c r="B956" s="6"/>
    </row>
    <row r="957" spans="1:2">
      <c r="A957" s="6"/>
      <c r="B957" s="6"/>
    </row>
    <row r="958" spans="1:2">
      <c r="A958" s="6"/>
      <c r="B958" s="6"/>
    </row>
    <row r="959" spans="1:2">
      <c r="A959" s="6"/>
      <c r="B959" s="6"/>
    </row>
    <row r="960" spans="1:2">
      <c r="A960" s="6"/>
      <c r="B960" s="6"/>
    </row>
    <row r="961" spans="1:2">
      <c r="A961" s="6"/>
      <c r="B961" s="6"/>
    </row>
    <row r="962" spans="1:2">
      <c r="A962" s="6"/>
      <c r="B962" s="6"/>
    </row>
    <row r="963" spans="1:2">
      <c r="A963" s="6"/>
      <c r="B963" s="6"/>
    </row>
    <row r="964" spans="1:2">
      <c r="A964" s="6"/>
      <c r="B964" s="6"/>
    </row>
    <row r="965" spans="1:2">
      <c r="A965" s="6"/>
      <c r="B965" s="6"/>
    </row>
    <row r="966" spans="1:2">
      <c r="A966" s="6"/>
      <c r="B966" s="6"/>
    </row>
    <row r="967" spans="1:2">
      <c r="A967" s="6"/>
      <c r="B967" s="6"/>
    </row>
    <row r="968" spans="1:2">
      <c r="A968" s="6"/>
      <c r="B968" s="6"/>
    </row>
    <row r="969" spans="1:2">
      <c r="A969" s="6"/>
      <c r="B969" s="6"/>
    </row>
    <row r="970" spans="1:2">
      <c r="A970" s="6"/>
      <c r="B970" s="6"/>
    </row>
    <row r="971" spans="1:2">
      <c r="A971" s="6"/>
      <c r="B971" s="6"/>
    </row>
    <row r="972" spans="1:2">
      <c r="A972" s="6"/>
      <c r="B972" s="6"/>
    </row>
    <row r="973" spans="1:2">
      <c r="A973" s="6"/>
      <c r="B973" s="6"/>
    </row>
    <row r="974" spans="1:2">
      <c r="A974" s="6"/>
      <c r="B974" s="6"/>
    </row>
    <row r="975" spans="1:2">
      <c r="A975" s="6"/>
      <c r="B975" s="6"/>
    </row>
    <row r="976" spans="1:2">
      <c r="A976" s="6"/>
      <c r="B976" s="6"/>
    </row>
    <row r="977" spans="1:2">
      <c r="A977" s="6"/>
      <c r="B977" s="6"/>
    </row>
    <row r="978" spans="1:2">
      <c r="A978" s="6"/>
      <c r="B978" s="6"/>
    </row>
    <row r="979" spans="1:2">
      <c r="A979" s="6"/>
      <c r="B979" s="6"/>
    </row>
    <row r="980" spans="1:2">
      <c r="A980" s="6"/>
      <c r="B980" s="6"/>
    </row>
    <row r="981" spans="1:2">
      <c r="A981" s="6"/>
      <c r="B981" s="6"/>
    </row>
    <row r="982" spans="1:2">
      <c r="A982" s="6"/>
      <c r="B982" s="6"/>
    </row>
    <row r="983" spans="1:2">
      <c r="A983" s="6"/>
      <c r="B983" s="6"/>
    </row>
    <row r="984" spans="1:2">
      <c r="A984" s="6"/>
      <c r="B984" s="6"/>
    </row>
    <row r="985" spans="1:2">
      <c r="A985" s="6"/>
      <c r="B985" s="6"/>
    </row>
    <row r="986" spans="1:2">
      <c r="A986" s="6"/>
      <c r="B986" s="6"/>
    </row>
    <row r="987" spans="1:2">
      <c r="A987" s="6"/>
      <c r="B987" s="6"/>
    </row>
    <row r="988" spans="1:2">
      <c r="A988" s="6"/>
      <c r="B988" s="6"/>
    </row>
    <row r="989" spans="1:2">
      <c r="A989" s="6"/>
      <c r="B989" s="6"/>
    </row>
    <row r="990" spans="1:2">
      <c r="A990" s="6"/>
      <c r="B990" s="6"/>
    </row>
    <row r="991" spans="1:2">
      <c r="A991" s="6"/>
      <c r="B991" s="6"/>
    </row>
    <row r="992" spans="1:2">
      <c r="A992" s="6"/>
      <c r="B992" s="6"/>
    </row>
    <row r="993" spans="1:2">
      <c r="A993" s="6"/>
      <c r="B993" s="6"/>
    </row>
    <row r="994" spans="1:2">
      <c r="A994" s="6"/>
      <c r="B994" s="6"/>
    </row>
    <row r="995" spans="1:2">
      <c r="A995" s="6"/>
      <c r="B995" s="6"/>
    </row>
    <row r="996" spans="1:2">
      <c r="A996" s="6"/>
      <c r="B996" s="6"/>
    </row>
    <row r="997" spans="1:2">
      <c r="A997" s="6"/>
      <c r="B997" s="6"/>
    </row>
    <row r="998" spans="1:2">
      <c r="A998" s="6"/>
      <c r="B998" s="6"/>
    </row>
    <row r="999" spans="1:2">
      <c r="A999" s="6"/>
      <c r="B999" s="6"/>
    </row>
    <row r="1000" spans="1:2">
      <c r="A1000" s="6"/>
      <c r="B1000" s="6"/>
    </row>
    <row r="1001" spans="1:2">
      <c r="A1001" s="6"/>
      <c r="B1001" s="6"/>
    </row>
    <row r="1002" spans="1:2">
      <c r="A1002" s="6"/>
      <c r="B1002" s="6"/>
    </row>
    <row r="1003" spans="1:2">
      <c r="A1003" s="6"/>
      <c r="B1003" s="6"/>
    </row>
    <row r="1004" spans="1:2">
      <c r="A1004" s="6"/>
      <c r="B1004" s="6"/>
    </row>
    <row r="1005" spans="1:2">
      <c r="A1005" s="6"/>
      <c r="B1005" s="6"/>
    </row>
    <row r="1006" spans="1:2">
      <c r="A1006" s="6"/>
      <c r="B1006" s="6"/>
    </row>
    <row r="1007" spans="1:2">
      <c r="A1007" s="6"/>
      <c r="B1007" s="6"/>
    </row>
    <row r="1008" spans="1:2">
      <c r="A1008" s="6"/>
      <c r="B1008" s="6"/>
    </row>
    <row r="1009" spans="1:2">
      <c r="A1009" s="6"/>
      <c r="B1009" s="6"/>
    </row>
    <row r="1010" spans="1:2">
      <c r="A1010" s="6"/>
      <c r="B1010" s="6"/>
    </row>
    <row r="1011" spans="1:2">
      <c r="A1011" s="6"/>
      <c r="B1011" s="6"/>
    </row>
    <row r="1012" spans="1:2">
      <c r="A1012" s="6"/>
      <c r="B1012" s="6"/>
    </row>
    <row r="1013" spans="1:2">
      <c r="A1013" s="6"/>
      <c r="B1013" s="6"/>
    </row>
    <row r="1014" spans="1:2">
      <c r="A1014" s="6"/>
      <c r="B1014" s="6"/>
    </row>
    <row r="1015" spans="1:2">
      <c r="A1015" s="6"/>
      <c r="B1015" s="6"/>
    </row>
    <row r="1016" spans="1:2">
      <c r="A1016" s="6"/>
      <c r="B1016" s="6"/>
    </row>
    <row r="1017" spans="1:2">
      <c r="A1017" s="6"/>
      <c r="B1017" s="6"/>
    </row>
    <row r="1018" spans="1:2">
      <c r="A1018" s="6"/>
      <c r="B1018" s="6"/>
    </row>
    <row r="1019" spans="1:2">
      <c r="A1019" s="6"/>
      <c r="B1019" s="6"/>
    </row>
    <row r="1020" spans="1:2">
      <c r="A1020" s="6"/>
      <c r="B1020" s="6"/>
    </row>
    <row r="1021" spans="1:2">
      <c r="A1021" s="6"/>
      <c r="B1021" s="6"/>
    </row>
    <row r="1022" spans="1:2">
      <c r="A1022" s="6"/>
      <c r="B1022" s="6"/>
    </row>
    <row r="1023" spans="1:2">
      <c r="A1023" s="6"/>
      <c r="B1023" s="6"/>
    </row>
    <row r="1024" spans="1:2">
      <c r="A1024" s="6"/>
      <c r="B1024" s="6"/>
    </row>
    <row r="1025" spans="1:2">
      <c r="A1025" s="6"/>
      <c r="B1025" s="6"/>
    </row>
    <row r="1026" spans="1:2">
      <c r="A1026" s="6"/>
      <c r="B1026" s="6"/>
    </row>
    <row r="1027" spans="1:2">
      <c r="A1027" s="6"/>
      <c r="B1027" s="6"/>
    </row>
    <row r="1028" spans="1:2">
      <c r="A1028" s="6"/>
      <c r="B1028" s="6"/>
    </row>
    <row r="1029" spans="1:2">
      <c r="A1029" s="6"/>
      <c r="B1029" s="6"/>
    </row>
    <row r="1030" spans="1:2">
      <c r="A1030" s="6"/>
      <c r="B1030" s="6"/>
    </row>
    <row r="1031" spans="1:2">
      <c r="A1031" s="6"/>
      <c r="B1031" s="6"/>
    </row>
    <row r="1032" spans="1:2">
      <c r="A1032" s="6"/>
      <c r="B1032" s="6"/>
    </row>
    <row r="1033" spans="1:2">
      <c r="A1033" s="6"/>
      <c r="B1033" s="6"/>
    </row>
    <row r="1034" spans="1:2">
      <c r="A1034" s="6"/>
      <c r="B1034" s="6"/>
    </row>
    <row r="1035" spans="1:2">
      <c r="A1035" s="6"/>
      <c r="B1035" s="6"/>
    </row>
    <row r="1036" spans="1:2">
      <c r="A1036" s="6"/>
      <c r="B1036" s="6"/>
    </row>
    <row r="1037" spans="1:2">
      <c r="A1037" s="6"/>
      <c r="B1037" s="6"/>
    </row>
    <row r="1038" spans="1:2">
      <c r="A1038" s="6"/>
      <c r="B1038" s="6"/>
    </row>
    <row r="1039" spans="1:2">
      <c r="A1039" s="6"/>
      <c r="B1039" s="6"/>
    </row>
    <row r="1040" spans="1:2">
      <c r="A1040" s="6"/>
      <c r="B1040" s="6"/>
    </row>
    <row r="1041" spans="1:2">
      <c r="A1041" s="6"/>
      <c r="B1041" s="6"/>
    </row>
    <row r="1042" spans="1:2">
      <c r="A1042" s="6"/>
      <c r="B1042" s="6"/>
    </row>
    <row r="1043" spans="1:2">
      <c r="A1043" s="6"/>
      <c r="B1043" s="6"/>
    </row>
    <row r="1044" spans="1:2">
      <c r="A1044" s="6"/>
      <c r="B1044" s="6"/>
    </row>
    <row r="1045" spans="1:2">
      <c r="A1045" s="6"/>
      <c r="B1045" s="6"/>
    </row>
    <row r="1046" spans="1:2">
      <c r="A1046" s="6"/>
      <c r="B1046" s="6"/>
    </row>
    <row r="1047" spans="1:2">
      <c r="A1047" s="6"/>
      <c r="B1047" s="6"/>
    </row>
    <row r="1048" spans="1:2">
      <c r="A1048" s="6"/>
      <c r="B1048" s="6"/>
    </row>
    <row r="1049" spans="1:2">
      <c r="A1049" s="6"/>
      <c r="B1049" s="6"/>
    </row>
    <row r="1050" spans="1:2">
      <c r="A1050" s="6"/>
      <c r="B1050" s="6"/>
    </row>
    <row r="1051" spans="1:2">
      <c r="A1051" s="6"/>
      <c r="B1051" s="6"/>
    </row>
    <row r="1052" spans="1:2">
      <c r="A1052" s="6"/>
      <c r="B1052" s="6"/>
    </row>
    <row r="1053" spans="1:2">
      <c r="A1053" s="6"/>
      <c r="B1053" s="6"/>
    </row>
    <row r="1054" spans="1:2">
      <c r="A1054" s="6"/>
      <c r="B1054" s="6"/>
    </row>
    <row r="1055" spans="1:2">
      <c r="A1055" s="6"/>
      <c r="B1055" s="6"/>
    </row>
    <row r="1056" spans="1:2">
      <c r="A1056" s="6"/>
      <c r="B1056" s="6"/>
    </row>
    <row r="1057" spans="1:2">
      <c r="A1057" s="6"/>
      <c r="B1057" s="6"/>
    </row>
    <row r="1058" spans="1:2">
      <c r="A1058" s="6"/>
      <c r="B1058" s="6"/>
    </row>
    <row r="1059" spans="1:2">
      <c r="A1059" s="6"/>
      <c r="B1059" s="6"/>
    </row>
    <row r="1060" spans="1:2">
      <c r="A1060" s="6"/>
      <c r="B1060" s="6"/>
    </row>
    <row r="1061" spans="1:2">
      <c r="A1061" s="6"/>
      <c r="B1061" s="6"/>
    </row>
    <row r="1062" spans="1:2">
      <c r="A1062" s="6"/>
      <c r="B1062" s="6"/>
    </row>
    <row r="1063" spans="1:2">
      <c r="A1063" s="6"/>
      <c r="B1063" s="6"/>
    </row>
    <row r="1064" spans="1:2">
      <c r="A1064" s="6"/>
      <c r="B1064" s="6"/>
    </row>
    <row r="1065" spans="1:2">
      <c r="A1065" s="6"/>
      <c r="B1065" s="6"/>
    </row>
    <row r="1066" spans="1:2">
      <c r="A1066" s="6"/>
      <c r="B1066" s="6"/>
    </row>
    <row r="1067" spans="1:2">
      <c r="A1067" s="6"/>
      <c r="B1067" s="6"/>
    </row>
    <row r="1068" spans="1:2">
      <c r="A1068" s="6"/>
      <c r="B1068" s="6"/>
    </row>
    <row r="1069" spans="1:2">
      <c r="A1069" s="6"/>
      <c r="B1069" s="6"/>
    </row>
    <row r="1070" spans="1:2">
      <c r="A1070" s="6"/>
      <c r="B1070" s="6"/>
    </row>
    <row r="1071" spans="1:2">
      <c r="A1071" s="6"/>
      <c r="B1071" s="6"/>
    </row>
    <row r="1072" spans="1:2">
      <c r="A1072" s="6"/>
      <c r="B1072" s="6"/>
    </row>
    <row r="1073" spans="1:2">
      <c r="A1073" s="6"/>
      <c r="B1073" s="6"/>
    </row>
    <row r="1074" spans="1:2">
      <c r="A1074" s="6"/>
      <c r="B1074" s="6"/>
    </row>
    <row r="1075" spans="1:2">
      <c r="A1075" s="6"/>
      <c r="B1075" s="6"/>
    </row>
    <row r="1076" spans="1:2">
      <c r="A1076" s="6"/>
      <c r="B1076" s="6"/>
    </row>
    <row r="1077" spans="1:2">
      <c r="A1077" s="6"/>
      <c r="B1077" s="6"/>
    </row>
    <row r="1078" spans="1:2">
      <c r="A1078" s="6"/>
      <c r="B1078" s="6"/>
    </row>
    <row r="1079" spans="1:2">
      <c r="A1079" s="6"/>
      <c r="B1079" s="6"/>
    </row>
    <row r="1080" spans="1:2">
      <c r="A1080" s="6"/>
      <c r="B1080" s="6"/>
    </row>
    <row r="1081" spans="1:2">
      <c r="A1081" s="6"/>
      <c r="B1081" s="6"/>
    </row>
    <row r="1082" spans="1:2">
      <c r="A1082" s="6"/>
      <c r="B1082" s="6"/>
    </row>
    <row r="1083" spans="1:2">
      <c r="A1083" s="6"/>
      <c r="B1083" s="6"/>
    </row>
    <row r="1084" spans="1:2">
      <c r="A1084" s="6"/>
      <c r="B1084" s="6"/>
    </row>
    <row r="1085" spans="1:2">
      <c r="A1085" s="6"/>
      <c r="B1085" s="6"/>
    </row>
    <row r="1086" spans="1:2">
      <c r="A1086" s="6"/>
      <c r="B1086" s="6"/>
    </row>
    <row r="1087" spans="1:2">
      <c r="A1087" s="6"/>
      <c r="B1087" s="6"/>
    </row>
    <row r="1088" spans="1:2">
      <c r="A1088" s="6"/>
      <c r="B1088" s="6"/>
    </row>
    <row r="1089" spans="1:2">
      <c r="A1089" s="6"/>
      <c r="B1089" s="6"/>
    </row>
    <row r="1090" spans="1:2">
      <c r="A1090" s="6"/>
      <c r="B1090" s="6"/>
    </row>
    <row r="1091" spans="1:2">
      <c r="A1091" s="6"/>
      <c r="B1091" s="6"/>
    </row>
    <row r="1092" spans="1:2">
      <c r="A1092" s="6"/>
      <c r="B1092" s="6"/>
    </row>
    <row r="1093" spans="1:2">
      <c r="A1093" s="6"/>
      <c r="B1093" s="6"/>
    </row>
    <row r="1094" spans="1:2">
      <c r="A1094" s="6"/>
      <c r="B1094" s="6"/>
    </row>
    <row r="1095" spans="1:2">
      <c r="A1095" s="6"/>
      <c r="B1095" s="6"/>
    </row>
    <row r="1096" spans="1:2">
      <c r="A1096" s="6"/>
      <c r="B1096" s="6"/>
    </row>
    <row r="1097" spans="1:2">
      <c r="A1097" s="6"/>
      <c r="B1097" s="6"/>
    </row>
    <row r="1098" spans="1:2">
      <c r="A1098" s="6"/>
      <c r="B1098" s="6"/>
    </row>
    <row r="1099" spans="1:2">
      <c r="A1099" s="6"/>
      <c r="B1099" s="6"/>
    </row>
    <row r="1100" spans="1:2">
      <c r="A1100" s="6"/>
      <c r="B1100" s="6"/>
    </row>
    <row r="1101" spans="1:2">
      <c r="A1101" s="6"/>
      <c r="B1101" s="6"/>
    </row>
    <row r="1102" spans="1:2">
      <c r="A1102" s="6"/>
      <c r="B1102" s="6"/>
    </row>
    <row r="1103" spans="1:2">
      <c r="A1103" s="6"/>
      <c r="B1103" s="6"/>
    </row>
    <row r="1104" spans="1:2">
      <c r="A1104" s="6"/>
      <c r="B1104" s="6"/>
    </row>
    <row r="1105" spans="1:2">
      <c r="A1105" s="6"/>
      <c r="B1105" s="6"/>
    </row>
    <row r="1106" spans="1:2">
      <c r="A1106" s="6"/>
      <c r="B1106" s="6"/>
    </row>
    <row r="1107" spans="1:2">
      <c r="A1107" s="6"/>
      <c r="B1107" s="6"/>
    </row>
    <row r="1108" spans="1:2">
      <c r="A1108" s="6"/>
      <c r="B1108" s="6"/>
    </row>
    <row r="1109" spans="1:2">
      <c r="A1109" s="6"/>
      <c r="B1109" s="6"/>
    </row>
    <row r="1110" spans="1:2">
      <c r="A1110" s="6"/>
      <c r="B1110" s="6"/>
    </row>
    <row r="1111" spans="1:2">
      <c r="A1111" s="6"/>
      <c r="B1111" s="6"/>
    </row>
    <row r="1112" spans="1:2">
      <c r="A1112" s="6"/>
      <c r="B1112" s="6"/>
    </row>
    <row r="1113" spans="1:2">
      <c r="A1113" s="6"/>
      <c r="B1113" s="6"/>
    </row>
    <row r="1114" spans="1:2">
      <c r="A1114" s="6"/>
      <c r="B1114" s="6"/>
    </row>
    <row r="1115" spans="1:2">
      <c r="A1115" s="6"/>
      <c r="B1115" s="6"/>
    </row>
    <row r="1116" spans="1:2">
      <c r="A1116" s="6"/>
      <c r="B1116" s="6"/>
    </row>
    <row r="1117" spans="1:2">
      <c r="A1117" s="6"/>
      <c r="B1117" s="6"/>
    </row>
    <row r="1118" spans="1:2">
      <c r="A1118" s="6"/>
      <c r="B1118" s="6"/>
    </row>
    <row r="1119" spans="1:2">
      <c r="A1119" s="6"/>
      <c r="B1119" s="6"/>
    </row>
    <row r="1120" spans="1:2">
      <c r="A1120" s="6"/>
      <c r="B1120" s="6"/>
    </row>
    <row r="1121" spans="1:2">
      <c r="A1121" s="6"/>
      <c r="B1121" s="6"/>
    </row>
    <row r="1122" spans="1:2">
      <c r="A1122" s="6"/>
      <c r="B1122" s="6"/>
    </row>
    <row r="1123" spans="1:2">
      <c r="A1123" s="6"/>
      <c r="B1123" s="6"/>
    </row>
    <row r="1124" spans="1:2">
      <c r="A1124" s="6"/>
      <c r="B1124" s="6"/>
    </row>
    <row r="1125" spans="1:2">
      <c r="A1125" s="6"/>
      <c r="B1125" s="6"/>
    </row>
    <row r="1126" spans="1:2">
      <c r="A1126" s="6"/>
      <c r="B1126" s="6"/>
    </row>
    <row r="1127" spans="1:2">
      <c r="A1127" s="6"/>
      <c r="B1127" s="6"/>
    </row>
    <row r="1128" spans="1:2">
      <c r="A1128" s="6"/>
      <c r="B1128" s="6"/>
    </row>
    <row r="1129" spans="1:2">
      <c r="A1129" s="6"/>
      <c r="B1129" s="6"/>
    </row>
    <row r="1130" spans="1:2">
      <c r="A1130" s="6"/>
      <c r="B1130" s="6"/>
    </row>
    <row r="1131" spans="1:2">
      <c r="A1131" s="6"/>
      <c r="B1131" s="6"/>
    </row>
    <row r="1132" spans="1:2">
      <c r="A1132" s="6"/>
      <c r="B1132" s="6"/>
    </row>
    <row r="1133" spans="1:2">
      <c r="A1133" s="6"/>
      <c r="B1133" s="6"/>
    </row>
    <row r="1134" spans="1:2">
      <c r="A1134" s="6"/>
      <c r="B1134" s="6"/>
    </row>
    <row r="1135" spans="1:2">
      <c r="A1135" s="6"/>
      <c r="B1135" s="6"/>
    </row>
    <row r="1136" spans="1:2">
      <c r="A1136" s="6"/>
      <c r="B1136" s="6"/>
    </row>
    <row r="1137" spans="1:2">
      <c r="A1137" s="6"/>
      <c r="B1137" s="6"/>
    </row>
    <row r="1138" spans="1:2">
      <c r="A1138" s="6"/>
      <c r="B1138" s="6"/>
    </row>
    <row r="1139" spans="1:2">
      <c r="A1139" s="6"/>
      <c r="B1139" s="6"/>
    </row>
    <row r="1140" spans="1:2">
      <c r="A1140" s="6"/>
      <c r="B1140" s="6"/>
    </row>
    <row r="1141" spans="1:2">
      <c r="A1141" s="6"/>
      <c r="B1141" s="6"/>
    </row>
    <row r="1142" spans="1:2">
      <c r="A1142" s="6"/>
      <c r="B1142" s="6"/>
    </row>
    <row r="1143" spans="1:2">
      <c r="A1143" s="6"/>
      <c r="B1143" s="6"/>
    </row>
    <row r="1144" spans="1:2">
      <c r="A1144" s="6"/>
      <c r="B1144" s="6"/>
    </row>
    <row r="1145" spans="1:2">
      <c r="A1145" s="6"/>
      <c r="B1145" s="6"/>
    </row>
    <row r="1146" spans="1:2">
      <c r="A1146" s="6"/>
      <c r="B1146" s="6"/>
    </row>
    <row r="1147" spans="1:2">
      <c r="A1147" s="6"/>
      <c r="B1147" s="6"/>
    </row>
    <row r="1148" spans="1:2">
      <c r="A1148" s="6"/>
      <c r="B1148" s="6"/>
    </row>
    <row r="1149" spans="1:2">
      <c r="A1149" s="6"/>
      <c r="B1149" s="6"/>
    </row>
    <row r="1150" spans="1:2">
      <c r="A1150" s="6"/>
      <c r="B1150" s="6"/>
    </row>
    <row r="1151" spans="1:2">
      <c r="A1151" s="6"/>
      <c r="B1151" s="6"/>
    </row>
    <row r="1152" spans="1:2">
      <c r="A1152" s="6"/>
      <c r="B1152" s="6"/>
    </row>
    <row r="1153" spans="1:2">
      <c r="A1153" s="6"/>
      <c r="B1153" s="6"/>
    </row>
    <row r="1154" spans="1:2">
      <c r="A1154" s="6"/>
      <c r="B1154" s="6"/>
    </row>
    <row r="1155" spans="1:2">
      <c r="A1155" s="6"/>
      <c r="B1155" s="6"/>
    </row>
    <row r="1156" spans="1:2">
      <c r="A1156" s="6"/>
      <c r="B1156" s="6"/>
    </row>
    <row r="1157" spans="1:2">
      <c r="A1157" s="6"/>
      <c r="B1157" s="6"/>
    </row>
    <row r="1158" spans="1:2">
      <c r="A1158" s="6"/>
      <c r="B1158" s="6"/>
    </row>
    <row r="1159" spans="1:2">
      <c r="A1159" s="6"/>
      <c r="B1159" s="6"/>
    </row>
    <row r="1160" spans="1:2">
      <c r="A1160" s="6"/>
      <c r="B1160" s="6"/>
    </row>
    <row r="1161" spans="1:2">
      <c r="A1161" s="6"/>
      <c r="B1161" s="6"/>
    </row>
    <row r="1162" spans="1:2">
      <c r="A1162" s="6"/>
      <c r="B1162" s="6"/>
    </row>
    <row r="1163" spans="1:2">
      <c r="A1163" s="6"/>
      <c r="B1163" s="6"/>
    </row>
    <row r="1164" spans="1:2">
      <c r="A1164" s="6"/>
      <c r="B1164" s="6"/>
    </row>
    <row r="1165" spans="1:2">
      <c r="A1165" s="6"/>
      <c r="B1165" s="6"/>
    </row>
    <row r="1166" spans="1:2">
      <c r="A1166" s="6"/>
      <c r="B1166" s="6"/>
    </row>
    <row r="1167" spans="1:2">
      <c r="A1167" s="6"/>
      <c r="B1167" s="6"/>
    </row>
    <row r="1168" spans="1:2">
      <c r="A1168" s="6"/>
      <c r="B1168" s="6"/>
    </row>
    <row r="1169" spans="1:2">
      <c r="A1169" s="6"/>
      <c r="B1169" s="6"/>
    </row>
    <row r="1170" spans="1:2">
      <c r="A1170" s="6"/>
      <c r="B1170" s="6"/>
    </row>
    <row r="1171" spans="1:2">
      <c r="A1171" s="6"/>
      <c r="B1171" s="6"/>
    </row>
    <row r="1172" spans="1:2">
      <c r="B1172" s="6"/>
    </row>
    <row r="1173" spans="1:2">
      <c r="B1173" s="6"/>
    </row>
    <row r="1174" spans="1:2">
      <c r="B1174" s="6"/>
    </row>
    <row r="1175" spans="1:2">
      <c r="B1175" s="6"/>
    </row>
    <row r="1176" spans="1:2">
      <c r="B1176" s="6"/>
    </row>
    <row r="1177" spans="1:2">
      <c r="B1177" s="6"/>
    </row>
    <row r="1178" spans="1:2">
      <c r="B1178" s="6"/>
    </row>
    <row r="1179" spans="1:2">
      <c r="B1179" s="6"/>
    </row>
    <row r="1180" spans="1:2">
      <c r="B1180" s="6"/>
    </row>
    <row r="1181" spans="1:2">
      <c r="B1181" s="6"/>
    </row>
  </sheetData>
  <autoFilter ref="A1" xr:uid="{D5469B5B-46BC-A84D-85CD-729EC83E2EA5}"/>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342F-2837-124A-8EFE-87F28F6745A0}">
  <sheetPr>
    <tabColor rgb="FF2726C8"/>
  </sheetPr>
  <dimension ref="A1:F1171"/>
  <sheetViews>
    <sheetView workbookViewId="0">
      <selection activeCell="D20" sqref="D20"/>
    </sheetView>
  </sheetViews>
  <sheetFormatPr baseColWidth="10" defaultRowHeight="19"/>
  <cols>
    <col min="1" max="1" width="15.33203125" style="1" customWidth="1"/>
    <col min="2" max="2" width="8.1640625" customWidth="1"/>
    <col min="4" max="4" width="17.5" customWidth="1"/>
    <col min="5" max="5" width="12.5" customWidth="1"/>
    <col min="6" max="6" width="13.1640625" customWidth="1"/>
  </cols>
  <sheetData>
    <row r="1" spans="1:6" ht="44">
      <c r="A1" s="7" t="s">
        <v>3744</v>
      </c>
    </row>
    <row r="2" spans="1:6" ht="44">
      <c r="A2" s="1">
        <v>4</v>
      </c>
      <c r="D2" s="10" t="s">
        <v>3792</v>
      </c>
      <c r="E2" s="10"/>
      <c r="F2" s="10">
        <f>SUM(F3:F5)</f>
        <v>746</v>
      </c>
    </row>
    <row r="3" spans="1:6" ht="35">
      <c r="A3" s="1">
        <v>4</v>
      </c>
      <c r="D3" s="30" t="s">
        <v>3798</v>
      </c>
      <c r="E3" s="24" t="s">
        <v>3815</v>
      </c>
      <c r="F3">
        <f>COUNTIF(A:A,"&lt;=6")</f>
        <v>225</v>
      </c>
    </row>
    <row r="4" spans="1:6">
      <c r="A4" s="1">
        <v>4</v>
      </c>
      <c r="E4" s="24" t="s">
        <v>3816</v>
      </c>
      <c r="F4">
        <f>COUNTIFS(A:A,"&gt;=7",A:A,"&lt;=8")</f>
        <v>504</v>
      </c>
    </row>
    <row r="5" spans="1:6">
      <c r="A5" s="1">
        <v>4</v>
      </c>
      <c r="E5" s="24" t="s">
        <v>3799</v>
      </c>
      <c r="F5">
        <f>COUNTIFS(A:A,"&gt;=9")</f>
        <v>17</v>
      </c>
    </row>
    <row r="6" spans="1:6">
      <c r="A6" s="1">
        <v>4</v>
      </c>
      <c r="C6" s="29"/>
      <c r="E6" s="28"/>
      <c r="F6" s="33">
        <f>SUM(F4:F5)</f>
        <v>521</v>
      </c>
    </row>
    <row r="7" spans="1:6">
      <c r="A7" s="1">
        <v>4</v>
      </c>
      <c r="E7" s="28"/>
    </row>
    <row r="8" spans="1:6">
      <c r="A8" s="1">
        <v>4</v>
      </c>
      <c r="E8" s="24" t="s">
        <v>3793</v>
      </c>
      <c r="F8" s="42">
        <f>AVERAGE(A:A)</f>
        <v>6.9262734584450403</v>
      </c>
    </row>
    <row r="9" spans="1:6">
      <c r="A9" s="1">
        <v>4</v>
      </c>
      <c r="E9" s="24" t="s">
        <v>3794</v>
      </c>
      <c r="F9">
        <f>MEDIAN(A:A)</f>
        <v>7</v>
      </c>
    </row>
    <row r="10" spans="1:6">
      <c r="A10" s="1">
        <v>4</v>
      </c>
      <c r="E10" s="24" t="s">
        <v>3795</v>
      </c>
      <c r="F10">
        <v>7</v>
      </c>
    </row>
    <row r="11" spans="1:6">
      <c r="A11" s="1">
        <v>4</v>
      </c>
      <c r="E11" s="24" t="s">
        <v>3800</v>
      </c>
      <c r="F11">
        <v>6</v>
      </c>
    </row>
    <row r="12" spans="1:6">
      <c r="A12" s="1">
        <v>4</v>
      </c>
      <c r="E12" s="24" t="s">
        <v>3801</v>
      </c>
      <c r="F12">
        <v>4</v>
      </c>
    </row>
    <row r="13" spans="1:6">
      <c r="A13" s="1">
        <v>4</v>
      </c>
      <c r="E13" s="24" t="s">
        <v>3802</v>
      </c>
      <c r="F13">
        <v>10</v>
      </c>
    </row>
    <row r="14" spans="1:6">
      <c r="A14" s="1">
        <v>4</v>
      </c>
    </row>
    <row r="15" spans="1:6">
      <c r="A15" s="1">
        <v>4</v>
      </c>
      <c r="F15" s="43">
        <f>521/746</f>
        <v>0.69839142091152817</v>
      </c>
    </row>
    <row r="16" spans="1:6">
      <c r="A16" s="1">
        <v>5</v>
      </c>
    </row>
    <row r="17" spans="1:3">
      <c r="A17" s="1">
        <v>5</v>
      </c>
    </row>
    <row r="18" spans="1:3">
      <c r="A18" s="1">
        <v>5</v>
      </c>
    </row>
    <row r="19" spans="1:3">
      <c r="A19" s="1">
        <v>5</v>
      </c>
    </row>
    <row r="20" spans="1:3">
      <c r="A20" s="1">
        <v>5</v>
      </c>
    </row>
    <row r="21" spans="1:3">
      <c r="A21" s="1">
        <v>5</v>
      </c>
    </row>
    <row r="22" spans="1:3">
      <c r="A22" s="1">
        <v>5</v>
      </c>
    </row>
    <row r="23" spans="1:3">
      <c r="A23" s="1">
        <v>5</v>
      </c>
      <c r="C23" s="27" t="s">
        <v>3797</v>
      </c>
    </row>
    <row r="24" spans="1:3">
      <c r="A24" s="1">
        <v>5</v>
      </c>
    </row>
    <row r="25" spans="1:3">
      <c r="A25" s="1">
        <v>5</v>
      </c>
    </row>
    <row r="26" spans="1:3">
      <c r="A26" s="1">
        <v>5</v>
      </c>
    </row>
    <row r="27" spans="1:3">
      <c r="A27" s="1">
        <v>5</v>
      </c>
    </row>
    <row r="28" spans="1:3">
      <c r="A28" s="1">
        <v>5</v>
      </c>
    </row>
    <row r="29" spans="1:3">
      <c r="A29" s="1">
        <v>5</v>
      </c>
    </row>
    <row r="30" spans="1:3">
      <c r="A30" s="1">
        <v>5</v>
      </c>
    </row>
    <row r="31" spans="1:3">
      <c r="A31" s="1">
        <v>5</v>
      </c>
    </row>
    <row r="32" spans="1:3">
      <c r="A32" s="1">
        <v>5</v>
      </c>
    </row>
    <row r="33" spans="1:1">
      <c r="A33" s="1">
        <v>5</v>
      </c>
    </row>
    <row r="34" spans="1:1">
      <c r="A34" s="1">
        <v>5</v>
      </c>
    </row>
    <row r="35" spans="1:1">
      <c r="A35" s="1">
        <v>5</v>
      </c>
    </row>
    <row r="36" spans="1:1">
      <c r="A36" s="1">
        <v>5</v>
      </c>
    </row>
    <row r="37" spans="1:1">
      <c r="A37" s="1">
        <v>5</v>
      </c>
    </row>
    <row r="38" spans="1:1">
      <c r="A38" s="1">
        <v>5</v>
      </c>
    </row>
    <row r="39" spans="1:1">
      <c r="A39" s="1">
        <v>5</v>
      </c>
    </row>
    <row r="40" spans="1:1">
      <c r="A40" s="1">
        <v>5</v>
      </c>
    </row>
    <row r="41" spans="1:1">
      <c r="A41" s="1">
        <v>5</v>
      </c>
    </row>
    <row r="42" spans="1:1">
      <c r="A42" s="1">
        <v>5</v>
      </c>
    </row>
    <row r="43" spans="1:1">
      <c r="A43" s="1">
        <v>6</v>
      </c>
    </row>
    <row r="44" spans="1:1">
      <c r="A44" s="1">
        <v>6</v>
      </c>
    </row>
    <row r="45" spans="1:1">
      <c r="A45" s="1">
        <v>6</v>
      </c>
    </row>
    <row r="46" spans="1:1">
      <c r="A46" s="1">
        <v>6</v>
      </c>
    </row>
    <row r="47" spans="1:1">
      <c r="A47" s="1">
        <v>6</v>
      </c>
    </row>
    <row r="48" spans="1:1">
      <c r="A48" s="1">
        <v>6</v>
      </c>
    </row>
    <row r="49" spans="1:1">
      <c r="A49" s="1">
        <v>6</v>
      </c>
    </row>
    <row r="50" spans="1:1">
      <c r="A50" s="1">
        <v>6</v>
      </c>
    </row>
    <row r="51" spans="1:1">
      <c r="A51" s="1">
        <v>6</v>
      </c>
    </row>
    <row r="52" spans="1:1">
      <c r="A52" s="1">
        <v>6</v>
      </c>
    </row>
    <row r="53" spans="1:1">
      <c r="A53" s="1">
        <v>6</v>
      </c>
    </row>
    <row r="54" spans="1:1">
      <c r="A54" s="1">
        <v>6</v>
      </c>
    </row>
    <row r="55" spans="1:1">
      <c r="A55" s="1">
        <v>6</v>
      </c>
    </row>
    <row r="56" spans="1:1">
      <c r="A56" s="1">
        <v>6</v>
      </c>
    </row>
    <row r="57" spans="1:1">
      <c r="A57" s="1">
        <v>6</v>
      </c>
    </row>
    <row r="58" spans="1:1">
      <c r="A58" s="1">
        <v>6</v>
      </c>
    </row>
    <row r="59" spans="1:1">
      <c r="A59" s="1">
        <v>6</v>
      </c>
    </row>
    <row r="60" spans="1:1">
      <c r="A60" s="1">
        <v>6</v>
      </c>
    </row>
    <row r="61" spans="1:1">
      <c r="A61" s="1">
        <v>6</v>
      </c>
    </row>
    <row r="62" spans="1:1">
      <c r="A62" s="1">
        <v>6</v>
      </c>
    </row>
    <row r="63" spans="1:1">
      <c r="A63" s="1">
        <v>6</v>
      </c>
    </row>
    <row r="64" spans="1:1">
      <c r="A64" s="1">
        <v>6</v>
      </c>
    </row>
    <row r="65" spans="1:1">
      <c r="A65" s="1">
        <v>6</v>
      </c>
    </row>
    <row r="66" spans="1:1">
      <c r="A66" s="1">
        <v>6</v>
      </c>
    </row>
    <row r="67" spans="1:1">
      <c r="A67" s="1">
        <v>6</v>
      </c>
    </row>
    <row r="68" spans="1:1">
      <c r="A68" s="1">
        <v>6</v>
      </c>
    </row>
    <row r="69" spans="1:1">
      <c r="A69" s="1">
        <v>6</v>
      </c>
    </row>
    <row r="70" spans="1:1">
      <c r="A70" s="1">
        <v>6</v>
      </c>
    </row>
    <row r="71" spans="1:1">
      <c r="A71" s="1">
        <v>6</v>
      </c>
    </row>
    <row r="72" spans="1:1">
      <c r="A72" s="1">
        <v>6</v>
      </c>
    </row>
    <row r="73" spans="1:1">
      <c r="A73" s="1">
        <v>6</v>
      </c>
    </row>
    <row r="74" spans="1:1">
      <c r="A74" s="1">
        <v>6</v>
      </c>
    </row>
    <row r="75" spans="1:1">
      <c r="A75" s="1">
        <v>6</v>
      </c>
    </row>
    <row r="76" spans="1:1">
      <c r="A76" s="1">
        <v>6</v>
      </c>
    </row>
    <row r="77" spans="1:1">
      <c r="A77" s="1">
        <v>6</v>
      </c>
    </row>
    <row r="78" spans="1:1">
      <c r="A78" s="1">
        <v>6</v>
      </c>
    </row>
    <row r="79" spans="1:1">
      <c r="A79" s="1">
        <v>6</v>
      </c>
    </row>
    <row r="80" spans="1:1">
      <c r="A80" s="1">
        <v>6</v>
      </c>
    </row>
    <row r="81" spans="1:1">
      <c r="A81" s="1">
        <v>6</v>
      </c>
    </row>
    <row r="82" spans="1:1">
      <c r="A82" s="1">
        <v>6</v>
      </c>
    </row>
    <row r="83" spans="1:1">
      <c r="A83" s="1">
        <v>6</v>
      </c>
    </row>
    <row r="84" spans="1:1">
      <c r="A84" s="1">
        <v>6</v>
      </c>
    </row>
    <row r="85" spans="1:1">
      <c r="A85" s="1">
        <v>6</v>
      </c>
    </row>
    <row r="86" spans="1:1">
      <c r="A86" s="1">
        <v>6</v>
      </c>
    </row>
    <row r="87" spans="1:1">
      <c r="A87" s="1">
        <v>6</v>
      </c>
    </row>
    <row r="88" spans="1:1">
      <c r="A88" s="1">
        <v>6</v>
      </c>
    </row>
    <row r="89" spans="1:1">
      <c r="A89" s="1">
        <v>6</v>
      </c>
    </row>
    <row r="90" spans="1:1">
      <c r="A90" s="1">
        <v>6</v>
      </c>
    </row>
    <row r="91" spans="1:1">
      <c r="A91" s="1">
        <v>6</v>
      </c>
    </row>
    <row r="92" spans="1:1">
      <c r="A92" s="1">
        <v>6</v>
      </c>
    </row>
    <row r="93" spans="1:1">
      <c r="A93" s="1">
        <v>6</v>
      </c>
    </row>
    <row r="94" spans="1:1">
      <c r="A94" s="1">
        <v>6</v>
      </c>
    </row>
    <row r="95" spans="1:1">
      <c r="A95" s="1">
        <v>6</v>
      </c>
    </row>
    <row r="96" spans="1:1">
      <c r="A96" s="1">
        <v>6</v>
      </c>
    </row>
    <row r="97" spans="1:1">
      <c r="A97" s="1">
        <v>6</v>
      </c>
    </row>
    <row r="98" spans="1:1">
      <c r="A98" s="1">
        <v>6</v>
      </c>
    </row>
    <row r="99" spans="1:1">
      <c r="A99" s="1">
        <v>6</v>
      </c>
    </row>
    <row r="100" spans="1:1">
      <c r="A100" s="1">
        <v>6</v>
      </c>
    </row>
    <row r="101" spans="1:1">
      <c r="A101" s="1">
        <v>6</v>
      </c>
    </row>
    <row r="102" spans="1:1">
      <c r="A102" s="1">
        <v>6</v>
      </c>
    </row>
    <row r="103" spans="1:1">
      <c r="A103" s="1">
        <v>6</v>
      </c>
    </row>
    <row r="104" spans="1:1">
      <c r="A104" s="1">
        <v>6</v>
      </c>
    </row>
    <row r="105" spans="1:1">
      <c r="A105" s="1">
        <v>6</v>
      </c>
    </row>
    <row r="106" spans="1:1">
      <c r="A106" s="1">
        <v>6</v>
      </c>
    </row>
    <row r="107" spans="1:1">
      <c r="A107" s="1">
        <v>6</v>
      </c>
    </row>
    <row r="108" spans="1:1">
      <c r="A108" s="1">
        <v>6</v>
      </c>
    </row>
    <row r="109" spans="1:1">
      <c r="A109" s="1">
        <v>6</v>
      </c>
    </row>
    <row r="110" spans="1:1">
      <c r="A110" s="1">
        <v>6</v>
      </c>
    </row>
    <row r="111" spans="1:1">
      <c r="A111" s="1">
        <v>6</v>
      </c>
    </row>
    <row r="112" spans="1:1">
      <c r="A112" s="1">
        <v>6</v>
      </c>
    </row>
    <row r="113" spans="1:1">
      <c r="A113" s="1">
        <v>6</v>
      </c>
    </row>
    <row r="114" spans="1:1">
      <c r="A114" s="1">
        <v>6</v>
      </c>
    </row>
    <row r="115" spans="1:1">
      <c r="A115" s="1">
        <v>6</v>
      </c>
    </row>
    <row r="116" spans="1:1">
      <c r="A116" s="1">
        <v>6</v>
      </c>
    </row>
    <row r="117" spans="1:1">
      <c r="A117" s="1">
        <v>6</v>
      </c>
    </row>
    <row r="118" spans="1:1">
      <c r="A118" s="1">
        <v>6</v>
      </c>
    </row>
    <row r="119" spans="1:1">
      <c r="A119" s="1">
        <v>6</v>
      </c>
    </row>
    <row r="120" spans="1:1">
      <c r="A120" s="1">
        <v>6</v>
      </c>
    </row>
    <row r="121" spans="1:1">
      <c r="A121" s="1">
        <v>6</v>
      </c>
    </row>
    <row r="122" spans="1:1">
      <c r="A122" s="1">
        <v>6</v>
      </c>
    </row>
    <row r="123" spans="1:1">
      <c r="A123" s="1">
        <v>6</v>
      </c>
    </row>
    <row r="124" spans="1:1">
      <c r="A124" s="1">
        <v>6</v>
      </c>
    </row>
    <row r="125" spans="1:1">
      <c r="A125" s="1">
        <v>6</v>
      </c>
    </row>
    <row r="126" spans="1:1">
      <c r="A126" s="1">
        <v>6</v>
      </c>
    </row>
    <row r="127" spans="1:1">
      <c r="A127" s="1">
        <v>6</v>
      </c>
    </row>
    <row r="128" spans="1:1">
      <c r="A128" s="1">
        <v>6</v>
      </c>
    </row>
    <row r="129" spans="1:1">
      <c r="A129" s="1">
        <v>6</v>
      </c>
    </row>
    <row r="130" spans="1:1">
      <c r="A130" s="1">
        <v>6</v>
      </c>
    </row>
    <row r="131" spans="1:1">
      <c r="A131" s="1">
        <v>6</v>
      </c>
    </row>
    <row r="132" spans="1:1">
      <c r="A132" s="1">
        <v>6</v>
      </c>
    </row>
    <row r="133" spans="1:1">
      <c r="A133" s="1">
        <v>6</v>
      </c>
    </row>
    <row r="134" spans="1:1">
      <c r="A134" s="1">
        <v>6</v>
      </c>
    </row>
    <row r="135" spans="1:1">
      <c r="A135" s="1">
        <v>6</v>
      </c>
    </row>
    <row r="136" spans="1:1">
      <c r="A136" s="1">
        <v>6</v>
      </c>
    </row>
    <row r="137" spans="1:1">
      <c r="A137" s="1">
        <v>6</v>
      </c>
    </row>
    <row r="138" spans="1:1">
      <c r="A138" s="1">
        <v>6</v>
      </c>
    </row>
    <row r="139" spans="1:1">
      <c r="A139" s="1">
        <v>6</v>
      </c>
    </row>
    <row r="140" spans="1:1">
      <c r="A140" s="1">
        <v>6</v>
      </c>
    </row>
    <row r="141" spans="1:1">
      <c r="A141" s="1">
        <v>6</v>
      </c>
    </row>
    <row r="142" spans="1:1">
      <c r="A142" s="1">
        <v>6</v>
      </c>
    </row>
    <row r="143" spans="1:1">
      <c r="A143" s="1">
        <v>6</v>
      </c>
    </row>
    <row r="144" spans="1:1">
      <c r="A144" s="1">
        <v>6</v>
      </c>
    </row>
    <row r="145" spans="1:1">
      <c r="A145" s="1">
        <v>6</v>
      </c>
    </row>
    <row r="146" spans="1:1">
      <c r="A146" s="1">
        <v>6</v>
      </c>
    </row>
    <row r="147" spans="1:1">
      <c r="A147" s="1">
        <v>6</v>
      </c>
    </row>
    <row r="148" spans="1:1">
      <c r="A148" s="1">
        <v>6</v>
      </c>
    </row>
    <row r="149" spans="1:1">
      <c r="A149" s="1">
        <v>6</v>
      </c>
    </row>
    <row r="150" spans="1:1">
      <c r="A150" s="1">
        <v>6</v>
      </c>
    </row>
    <row r="151" spans="1:1">
      <c r="A151" s="1">
        <v>6</v>
      </c>
    </row>
    <row r="152" spans="1:1">
      <c r="A152" s="1">
        <v>6</v>
      </c>
    </row>
    <row r="153" spans="1:1">
      <c r="A153" s="1">
        <v>6</v>
      </c>
    </row>
    <row r="154" spans="1:1">
      <c r="A154" s="1">
        <v>6</v>
      </c>
    </row>
    <row r="155" spans="1:1">
      <c r="A155" s="1">
        <v>6</v>
      </c>
    </row>
    <row r="156" spans="1:1">
      <c r="A156" s="1">
        <v>6</v>
      </c>
    </row>
    <row r="157" spans="1:1">
      <c r="A157" s="1">
        <v>6</v>
      </c>
    </row>
    <row r="158" spans="1:1">
      <c r="A158" s="1">
        <v>6</v>
      </c>
    </row>
    <row r="159" spans="1:1">
      <c r="A159" s="1">
        <v>6</v>
      </c>
    </row>
    <row r="160" spans="1:1">
      <c r="A160" s="1">
        <v>6</v>
      </c>
    </row>
    <row r="161" spans="1:1">
      <c r="A161" s="1">
        <v>6</v>
      </c>
    </row>
    <row r="162" spans="1:1">
      <c r="A162" s="1">
        <v>6</v>
      </c>
    </row>
    <row r="163" spans="1:1">
      <c r="A163" s="1">
        <v>6</v>
      </c>
    </row>
    <row r="164" spans="1:1">
      <c r="A164" s="1">
        <v>6</v>
      </c>
    </row>
    <row r="165" spans="1:1">
      <c r="A165" s="1">
        <v>6</v>
      </c>
    </row>
    <row r="166" spans="1:1">
      <c r="A166" s="1">
        <v>6</v>
      </c>
    </row>
    <row r="167" spans="1:1">
      <c r="A167" s="1">
        <v>6</v>
      </c>
    </row>
    <row r="168" spans="1:1">
      <c r="A168" s="1">
        <v>6</v>
      </c>
    </row>
    <row r="169" spans="1:1">
      <c r="A169" s="1">
        <v>6</v>
      </c>
    </row>
    <row r="170" spans="1:1">
      <c r="A170" s="1">
        <v>6</v>
      </c>
    </row>
    <row r="171" spans="1:1">
      <c r="A171" s="1">
        <v>6</v>
      </c>
    </row>
    <row r="172" spans="1:1">
      <c r="A172" s="1">
        <v>6</v>
      </c>
    </row>
    <row r="173" spans="1:1">
      <c r="A173" s="1">
        <v>6</v>
      </c>
    </row>
    <row r="174" spans="1:1">
      <c r="A174" s="1">
        <v>6</v>
      </c>
    </row>
    <row r="175" spans="1:1">
      <c r="A175" s="1">
        <v>6</v>
      </c>
    </row>
    <row r="176" spans="1:1">
      <c r="A176" s="1">
        <v>6</v>
      </c>
    </row>
    <row r="177" spans="1:1">
      <c r="A177" s="1">
        <v>6</v>
      </c>
    </row>
    <row r="178" spans="1:1">
      <c r="A178" s="1">
        <v>6</v>
      </c>
    </row>
    <row r="179" spans="1:1">
      <c r="A179" s="1">
        <v>6</v>
      </c>
    </row>
    <row r="180" spans="1:1">
      <c r="A180" s="1">
        <v>6</v>
      </c>
    </row>
    <row r="181" spans="1:1">
      <c r="A181" s="1">
        <v>6</v>
      </c>
    </row>
    <row r="182" spans="1:1">
      <c r="A182" s="1">
        <v>6</v>
      </c>
    </row>
    <row r="183" spans="1:1">
      <c r="A183" s="1">
        <v>6</v>
      </c>
    </row>
    <row r="184" spans="1:1">
      <c r="A184" s="1">
        <v>6</v>
      </c>
    </row>
    <row r="185" spans="1:1">
      <c r="A185" s="1">
        <v>6</v>
      </c>
    </row>
    <row r="186" spans="1:1">
      <c r="A186" s="1">
        <v>6</v>
      </c>
    </row>
    <row r="187" spans="1:1">
      <c r="A187" s="1">
        <v>6</v>
      </c>
    </row>
    <row r="188" spans="1:1">
      <c r="A188" s="1">
        <v>6</v>
      </c>
    </row>
    <row r="189" spans="1:1">
      <c r="A189" s="1">
        <v>6</v>
      </c>
    </row>
    <row r="190" spans="1:1">
      <c r="A190" s="1">
        <v>6</v>
      </c>
    </row>
    <row r="191" spans="1:1">
      <c r="A191" s="1">
        <v>6</v>
      </c>
    </row>
    <row r="192" spans="1:1">
      <c r="A192" s="1">
        <v>6</v>
      </c>
    </row>
    <row r="193" spans="1:1">
      <c r="A193" s="1">
        <v>6</v>
      </c>
    </row>
    <row r="194" spans="1:1">
      <c r="A194" s="1">
        <v>6</v>
      </c>
    </row>
    <row r="195" spans="1:1">
      <c r="A195" s="1">
        <v>6</v>
      </c>
    </row>
    <row r="196" spans="1:1">
      <c r="A196" s="1">
        <v>6</v>
      </c>
    </row>
    <row r="197" spans="1:1">
      <c r="A197" s="1">
        <v>6</v>
      </c>
    </row>
    <row r="198" spans="1:1">
      <c r="A198" s="1">
        <v>6</v>
      </c>
    </row>
    <row r="199" spans="1:1">
      <c r="A199" s="1">
        <v>6</v>
      </c>
    </row>
    <row r="200" spans="1:1">
      <c r="A200" s="1">
        <v>6</v>
      </c>
    </row>
    <row r="201" spans="1:1">
      <c r="A201" s="1">
        <v>6</v>
      </c>
    </row>
    <row r="202" spans="1:1">
      <c r="A202" s="1">
        <v>6</v>
      </c>
    </row>
    <row r="203" spans="1:1">
      <c r="A203" s="1">
        <v>6</v>
      </c>
    </row>
    <row r="204" spans="1:1">
      <c r="A204" s="1">
        <v>6</v>
      </c>
    </row>
    <row r="205" spans="1:1">
      <c r="A205" s="1">
        <v>6</v>
      </c>
    </row>
    <row r="206" spans="1:1">
      <c r="A206" s="1">
        <v>6</v>
      </c>
    </row>
    <row r="207" spans="1:1">
      <c r="A207" s="1">
        <v>6</v>
      </c>
    </row>
    <row r="208" spans="1:1">
      <c r="A208" s="1">
        <v>6</v>
      </c>
    </row>
    <row r="209" spans="1:1">
      <c r="A209" s="1">
        <v>6</v>
      </c>
    </row>
    <row r="210" spans="1:1">
      <c r="A210" s="1">
        <v>6</v>
      </c>
    </row>
    <row r="211" spans="1:1">
      <c r="A211" s="1">
        <v>6</v>
      </c>
    </row>
    <row r="212" spans="1:1">
      <c r="A212" s="1">
        <v>6</v>
      </c>
    </row>
    <row r="213" spans="1:1">
      <c r="A213" s="1">
        <v>6</v>
      </c>
    </row>
    <row r="214" spans="1:1">
      <c r="A214" s="1">
        <v>6</v>
      </c>
    </row>
    <row r="215" spans="1:1">
      <c r="A215" s="1">
        <v>6</v>
      </c>
    </row>
    <row r="216" spans="1:1">
      <c r="A216" s="1">
        <v>6</v>
      </c>
    </row>
    <row r="217" spans="1:1">
      <c r="A217" s="1">
        <v>6</v>
      </c>
    </row>
    <row r="218" spans="1:1">
      <c r="A218" s="1">
        <v>6</v>
      </c>
    </row>
    <row r="219" spans="1:1">
      <c r="A219" s="1">
        <v>6</v>
      </c>
    </row>
    <row r="220" spans="1:1">
      <c r="A220" s="1">
        <v>6</v>
      </c>
    </row>
    <row r="221" spans="1:1">
      <c r="A221" s="1">
        <v>6</v>
      </c>
    </row>
    <row r="222" spans="1:1">
      <c r="A222" s="1">
        <v>6</v>
      </c>
    </row>
    <row r="223" spans="1:1">
      <c r="A223" s="1">
        <v>6</v>
      </c>
    </row>
    <row r="224" spans="1:1">
      <c r="A224" s="1">
        <v>6</v>
      </c>
    </row>
    <row r="225" spans="1:1">
      <c r="A225" s="1">
        <v>6</v>
      </c>
    </row>
    <row r="226" spans="1:1">
      <c r="A226" s="1">
        <v>6</v>
      </c>
    </row>
    <row r="227" spans="1:1">
      <c r="A227" s="1">
        <v>7</v>
      </c>
    </row>
    <row r="228" spans="1:1">
      <c r="A228" s="1">
        <v>7</v>
      </c>
    </row>
    <row r="229" spans="1:1">
      <c r="A229" s="1">
        <v>7</v>
      </c>
    </row>
    <row r="230" spans="1:1">
      <c r="A230" s="1">
        <v>7</v>
      </c>
    </row>
    <row r="231" spans="1:1">
      <c r="A231" s="1">
        <v>7</v>
      </c>
    </row>
    <row r="232" spans="1:1">
      <c r="A232" s="1">
        <v>7</v>
      </c>
    </row>
    <row r="233" spans="1:1">
      <c r="A233" s="1">
        <v>7</v>
      </c>
    </row>
    <row r="234" spans="1:1">
      <c r="A234" s="1">
        <v>7</v>
      </c>
    </row>
    <row r="235" spans="1:1">
      <c r="A235" s="1">
        <v>7</v>
      </c>
    </row>
    <row r="236" spans="1:1">
      <c r="A236" s="1">
        <v>7</v>
      </c>
    </row>
    <row r="237" spans="1:1">
      <c r="A237" s="1">
        <v>7</v>
      </c>
    </row>
    <row r="238" spans="1:1">
      <c r="A238" s="1">
        <v>7</v>
      </c>
    </row>
    <row r="239" spans="1:1">
      <c r="A239" s="1">
        <v>7</v>
      </c>
    </row>
    <row r="240" spans="1:1">
      <c r="A240" s="1">
        <v>7</v>
      </c>
    </row>
    <row r="241" spans="1:1">
      <c r="A241" s="1">
        <v>7</v>
      </c>
    </row>
    <row r="242" spans="1:1">
      <c r="A242" s="1">
        <v>7</v>
      </c>
    </row>
    <row r="243" spans="1:1">
      <c r="A243" s="1">
        <v>7</v>
      </c>
    </row>
    <row r="244" spans="1:1">
      <c r="A244" s="1">
        <v>7</v>
      </c>
    </row>
    <row r="245" spans="1:1">
      <c r="A245" s="1">
        <v>7</v>
      </c>
    </row>
    <row r="246" spans="1:1">
      <c r="A246" s="1">
        <v>7</v>
      </c>
    </row>
    <row r="247" spans="1:1">
      <c r="A247" s="1">
        <v>7</v>
      </c>
    </row>
    <row r="248" spans="1:1">
      <c r="A248" s="1">
        <v>7</v>
      </c>
    </row>
    <row r="249" spans="1:1">
      <c r="A249" s="1">
        <v>7</v>
      </c>
    </row>
    <row r="250" spans="1:1">
      <c r="A250" s="1">
        <v>7</v>
      </c>
    </row>
    <row r="251" spans="1:1">
      <c r="A251" s="1">
        <v>7</v>
      </c>
    </row>
    <row r="252" spans="1:1">
      <c r="A252" s="1">
        <v>7</v>
      </c>
    </row>
    <row r="253" spans="1:1">
      <c r="A253" s="1">
        <v>7</v>
      </c>
    </row>
    <row r="254" spans="1:1">
      <c r="A254" s="1">
        <v>7</v>
      </c>
    </row>
    <row r="255" spans="1:1">
      <c r="A255" s="1">
        <v>7</v>
      </c>
    </row>
    <row r="256" spans="1:1">
      <c r="A256" s="1">
        <v>7</v>
      </c>
    </row>
    <row r="257" spans="1:1">
      <c r="A257" s="1">
        <v>7</v>
      </c>
    </row>
    <row r="258" spans="1:1">
      <c r="A258" s="1">
        <v>7</v>
      </c>
    </row>
    <row r="259" spans="1:1">
      <c r="A259" s="1">
        <v>7</v>
      </c>
    </row>
    <row r="260" spans="1:1">
      <c r="A260" s="1">
        <v>7</v>
      </c>
    </row>
    <row r="261" spans="1:1">
      <c r="A261" s="1">
        <v>7</v>
      </c>
    </row>
    <row r="262" spans="1:1">
      <c r="A262" s="1">
        <v>7</v>
      </c>
    </row>
    <row r="263" spans="1:1">
      <c r="A263" s="1">
        <v>7</v>
      </c>
    </row>
    <row r="264" spans="1:1">
      <c r="A264" s="1">
        <v>7</v>
      </c>
    </row>
    <row r="265" spans="1:1">
      <c r="A265" s="1">
        <v>7</v>
      </c>
    </row>
    <row r="266" spans="1:1">
      <c r="A266" s="1">
        <v>7</v>
      </c>
    </row>
    <row r="267" spans="1:1">
      <c r="A267" s="1">
        <v>7</v>
      </c>
    </row>
    <row r="268" spans="1:1">
      <c r="A268" s="1">
        <v>7</v>
      </c>
    </row>
    <row r="269" spans="1:1">
      <c r="A269" s="1">
        <v>7</v>
      </c>
    </row>
    <row r="270" spans="1:1">
      <c r="A270" s="1">
        <v>7</v>
      </c>
    </row>
    <row r="271" spans="1:1">
      <c r="A271" s="1">
        <v>7</v>
      </c>
    </row>
    <row r="272" spans="1:1">
      <c r="A272" s="1">
        <v>7</v>
      </c>
    </row>
    <row r="273" spans="1:1">
      <c r="A273" s="1">
        <v>7</v>
      </c>
    </row>
    <row r="274" spans="1:1">
      <c r="A274" s="1">
        <v>7</v>
      </c>
    </row>
    <row r="275" spans="1:1">
      <c r="A275" s="1">
        <v>7</v>
      </c>
    </row>
    <row r="276" spans="1:1">
      <c r="A276" s="1">
        <v>7</v>
      </c>
    </row>
    <row r="277" spans="1:1">
      <c r="A277" s="1">
        <v>7</v>
      </c>
    </row>
    <row r="278" spans="1:1">
      <c r="A278" s="1">
        <v>7</v>
      </c>
    </row>
    <row r="279" spans="1:1">
      <c r="A279" s="1">
        <v>7</v>
      </c>
    </row>
    <row r="280" spans="1:1">
      <c r="A280" s="1">
        <v>7</v>
      </c>
    </row>
    <row r="281" spans="1:1">
      <c r="A281" s="1">
        <v>7</v>
      </c>
    </row>
    <row r="282" spans="1:1">
      <c r="A282" s="1">
        <v>7</v>
      </c>
    </row>
    <row r="283" spans="1:1">
      <c r="A283" s="1">
        <v>7</v>
      </c>
    </row>
    <row r="284" spans="1:1">
      <c r="A284" s="1">
        <v>7</v>
      </c>
    </row>
    <row r="285" spans="1:1">
      <c r="A285" s="1">
        <v>7</v>
      </c>
    </row>
    <row r="286" spans="1:1">
      <c r="A286" s="1">
        <v>7</v>
      </c>
    </row>
    <row r="287" spans="1:1">
      <c r="A287" s="1">
        <v>7</v>
      </c>
    </row>
    <row r="288" spans="1:1">
      <c r="A288" s="1">
        <v>7</v>
      </c>
    </row>
    <row r="289" spans="1:1">
      <c r="A289" s="1">
        <v>7</v>
      </c>
    </row>
    <row r="290" spans="1:1">
      <c r="A290" s="1">
        <v>7</v>
      </c>
    </row>
    <row r="291" spans="1:1">
      <c r="A291" s="1">
        <v>7</v>
      </c>
    </row>
    <row r="292" spans="1:1">
      <c r="A292" s="1">
        <v>7</v>
      </c>
    </row>
    <row r="293" spans="1:1">
      <c r="A293" s="1">
        <v>7</v>
      </c>
    </row>
    <row r="294" spans="1:1">
      <c r="A294" s="1">
        <v>7</v>
      </c>
    </row>
    <row r="295" spans="1:1">
      <c r="A295" s="1">
        <v>7</v>
      </c>
    </row>
    <row r="296" spans="1:1">
      <c r="A296" s="1">
        <v>7</v>
      </c>
    </row>
    <row r="297" spans="1:1">
      <c r="A297" s="1">
        <v>7</v>
      </c>
    </row>
    <row r="298" spans="1:1">
      <c r="A298" s="1">
        <v>7</v>
      </c>
    </row>
    <row r="299" spans="1:1">
      <c r="A299" s="1">
        <v>7</v>
      </c>
    </row>
    <row r="300" spans="1:1">
      <c r="A300" s="1">
        <v>7</v>
      </c>
    </row>
    <row r="301" spans="1:1">
      <c r="A301" s="1">
        <v>7</v>
      </c>
    </row>
    <row r="302" spans="1:1">
      <c r="A302" s="1">
        <v>7</v>
      </c>
    </row>
    <row r="303" spans="1:1">
      <c r="A303" s="1">
        <v>7</v>
      </c>
    </row>
    <row r="304" spans="1:1">
      <c r="A304" s="1">
        <v>7</v>
      </c>
    </row>
    <row r="305" spans="1:1">
      <c r="A305" s="1">
        <v>7</v>
      </c>
    </row>
    <row r="306" spans="1:1">
      <c r="A306" s="1">
        <v>7</v>
      </c>
    </row>
    <row r="307" spans="1:1">
      <c r="A307" s="1">
        <v>7</v>
      </c>
    </row>
    <row r="308" spans="1:1">
      <c r="A308" s="1">
        <v>7</v>
      </c>
    </row>
    <row r="309" spans="1:1">
      <c r="A309" s="1">
        <v>7</v>
      </c>
    </row>
    <row r="310" spans="1:1">
      <c r="A310" s="1">
        <v>7</v>
      </c>
    </row>
    <row r="311" spans="1:1">
      <c r="A311" s="1">
        <v>7</v>
      </c>
    </row>
    <row r="312" spans="1:1">
      <c r="A312" s="1">
        <v>7</v>
      </c>
    </row>
    <row r="313" spans="1:1">
      <c r="A313" s="1">
        <v>7</v>
      </c>
    </row>
    <row r="314" spans="1:1">
      <c r="A314" s="1">
        <v>7</v>
      </c>
    </row>
    <row r="315" spans="1:1">
      <c r="A315" s="1">
        <v>7</v>
      </c>
    </row>
    <row r="316" spans="1:1">
      <c r="A316" s="1">
        <v>7</v>
      </c>
    </row>
    <row r="317" spans="1:1">
      <c r="A317" s="1">
        <v>7</v>
      </c>
    </row>
    <row r="318" spans="1:1">
      <c r="A318" s="1">
        <v>7</v>
      </c>
    </row>
    <row r="319" spans="1:1">
      <c r="A319" s="1">
        <v>7</v>
      </c>
    </row>
    <row r="320" spans="1:1">
      <c r="A320" s="1">
        <v>7</v>
      </c>
    </row>
    <row r="321" spans="1:1">
      <c r="A321" s="1">
        <v>7</v>
      </c>
    </row>
    <row r="322" spans="1:1">
      <c r="A322" s="1">
        <v>7</v>
      </c>
    </row>
    <row r="323" spans="1:1">
      <c r="A323" s="1">
        <v>7</v>
      </c>
    </row>
    <row r="324" spans="1:1">
      <c r="A324" s="1">
        <v>7</v>
      </c>
    </row>
    <row r="325" spans="1:1">
      <c r="A325" s="1">
        <v>7</v>
      </c>
    </row>
    <row r="326" spans="1:1">
      <c r="A326" s="1">
        <v>7</v>
      </c>
    </row>
    <row r="327" spans="1:1">
      <c r="A327" s="1">
        <v>7</v>
      </c>
    </row>
    <row r="328" spans="1:1">
      <c r="A328" s="1">
        <v>7</v>
      </c>
    </row>
    <row r="329" spans="1:1">
      <c r="A329" s="1">
        <v>7</v>
      </c>
    </row>
    <row r="330" spans="1:1">
      <c r="A330" s="1">
        <v>7</v>
      </c>
    </row>
    <row r="331" spans="1:1">
      <c r="A331" s="1">
        <v>7</v>
      </c>
    </row>
    <row r="332" spans="1:1">
      <c r="A332" s="1">
        <v>7</v>
      </c>
    </row>
    <row r="333" spans="1:1">
      <c r="A333" s="1">
        <v>7</v>
      </c>
    </row>
    <row r="334" spans="1:1">
      <c r="A334" s="1">
        <v>7</v>
      </c>
    </row>
    <row r="335" spans="1:1">
      <c r="A335" s="1">
        <v>7</v>
      </c>
    </row>
    <row r="336" spans="1:1">
      <c r="A336" s="1">
        <v>7</v>
      </c>
    </row>
    <row r="337" spans="1:1">
      <c r="A337" s="1">
        <v>7</v>
      </c>
    </row>
    <row r="338" spans="1:1">
      <c r="A338" s="1">
        <v>7</v>
      </c>
    </row>
    <row r="339" spans="1:1">
      <c r="A339" s="1">
        <v>7</v>
      </c>
    </row>
    <row r="340" spans="1:1">
      <c r="A340" s="1">
        <v>7</v>
      </c>
    </row>
    <row r="341" spans="1:1">
      <c r="A341" s="1">
        <v>7</v>
      </c>
    </row>
    <row r="342" spans="1:1">
      <c r="A342" s="1">
        <v>7</v>
      </c>
    </row>
    <row r="343" spans="1:1">
      <c r="A343" s="1">
        <v>7</v>
      </c>
    </row>
    <row r="344" spans="1:1">
      <c r="A344" s="1">
        <v>7</v>
      </c>
    </row>
    <row r="345" spans="1:1">
      <c r="A345" s="1">
        <v>7</v>
      </c>
    </row>
    <row r="346" spans="1:1">
      <c r="A346" s="1">
        <v>7</v>
      </c>
    </row>
    <row r="347" spans="1:1">
      <c r="A347" s="1">
        <v>7</v>
      </c>
    </row>
    <row r="348" spans="1:1">
      <c r="A348" s="1">
        <v>7</v>
      </c>
    </row>
    <row r="349" spans="1:1">
      <c r="A349" s="1">
        <v>7</v>
      </c>
    </row>
    <row r="350" spans="1:1">
      <c r="A350" s="1">
        <v>7</v>
      </c>
    </row>
    <row r="351" spans="1:1">
      <c r="A351" s="1">
        <v>7</v>
      </c>
    </row>
    <row r="352" spans="1:1">
      <c r="A352" s="1">
        <v>7</v>
      </c>
    </row>
    <row r="353" spans="1:1">
      <c r="A353" s="1">
        <v>7</v>
      </c>
    </row>
    <row r="354" spans="1:1">
      <c r="A354" s="1">
        <v>7</v>
      </c>
    </row>
    <row r="355" spans="1:1">
      <c r="A355" s="1">
        <v>7</v>
      </c>
    </row>
    <row r="356" spans="1:1">
      <c r="A356" s="1">
        <v>7</v>
      </c>
    </row>
    <row r="357" spans="1:1">
      <c r="A357" s="1">
        <v>7</v>
      </c>
    </row>
    <row r="358" spans="1:1">
      <c r="A358" s="1">
        <v>7</v>
      </c>
    </row>
    <row r="359" spans="1:1">
      <c r="A359" s="1">
        <v>7</v>
      </c>
    </row>
    <row r="360" spans="1:1">
      <c r="A360" s="1">
        <v>7</v>
      </c>
    </row>
    <row r="361" spans="1:1">
      <c r="A361" s="1">
        <v>7</v>
      </c>
    </row>
    <row r="362" spans="1:1">
      <c r="A362" s="1">
        <v>7</v>
      </c>
    </row>
    <row r="363" spans="1:1">
      <c r="A363" s="1">
        <v>7</v>
      </c>
    </row>
    <row r="364" spans="1:1">
      <c r="A364" s="1">
        <v>7</v>
      </c>
    </row>
    <row r="365" spans="1:1">
      <c r="A365" s="1">
        <v>7</v>
      </c>
    </row>
    <row r="366" spans="1:1">
      <c r="A366" s="1">
        <v>7</v>
      </c>
    </row>
    <row r="367" spans="1:1">
      <c r="A367" s="1">
        <v>7</v>
      </c>
    </row>
    <row r="368" spans="1:1">
      <c r="A368" s="1">
        <v>7</v>
      </c>
    </row>
    <row r="369" spans="1:1">
      <c r="A369" s="1">
        <v>7</v>
      </c>
    </row>
    <row r="370" spans="1:1">
      <c r="A370" s="1">
        <v>7</v>
      </c>
    </row>
    <row r="371" spans="1:1">
      <c r="A371" s="1">
        <v>7</v>
      </c>
    </row>
    <row r="372" spans="1:1">
      <c r="A372" s="1">
        <v>7</v>
      </c>
    </row>
    <row r="373" spans="1:1">
      <c r="A373" s="1">
        <v>7</v>
      </c>
    </row>
    <row r="374" spans="1:1">
      <c r="A374" s="1">
        <v>7</v>
      </c>
    </row>
    <row r="375" spans="1:1">
      <c r="A375" s="1">
        <v>7</v>
      </c>
    </row>
    <row r="376" spans="1:1">
      <c r="A376" s="1">
        <v>7</v>
      </c>
    </row>
    <row r="377" spans="1:1">
      <c r="A377" s="1">
        <v>7</v>
      </c>
    </row>
    <row r="378" spans="1:1">
      <c r="A378" s="1">
        <v>7</v>
      </c>
    </row>
    <row r="379" spans="1:1">
      <c r="A379" s="1">
        <v>7</v>
      </c>
    </row>
    <row r="380" spans="1:1">
      <c r="A380" s="1">
        <v>7</v>
      </c>
    </row>
    <row r="381" spans="1:1">
      <c r="A381" s="1">
        <v>7</v>
      </c>
    </row>
    <row r="382" spans="1:1">
      <c r="A382" s="1">
        <v>7</v>
      </c>
    </row>
    <row r="383" spans="1:1">
      <c r="A383" s="1">
        <v>7</v>
      </c>
    </row>
    <row r="384" spans="1:1">
      <c r="A384" s="1">
        <v>7</v>
      </c>
    </row>
    <row r="385" spans="1:1">
      <c r="A385" s="1">
        <v>7</v>
      </c>
    </row>
    <row r="386" spans="1:1">
      <c r="A386" s="1">
        <v>7</v>
      </c>
    </row>
    <row r="387" spans="1:1">
      <c r="A387" s="1">
        <v>7</v>
      </c>
    </row>
    <row r="388" spans="1:1">
      <c r="A388" s="1">
        <v>7</v>
      </c>
    </row>
    <row r="389" spans="1:1">
      <c r="A389" s="1">
        <v>7</v>
      </c>
    </row>
    <row r="390" spans="1:1">
      <c r="A390" s="1">
        <v>7</v>
      </c>
    </row>
    <row r="391" spans="1:1">
      <c r="A391" s="1">
        <v>7</v>
      </c>
    </row>
    <row r="392" spans="1:1">
      <c r="A392" s="1">
        <v>7</v>
      </c>
    </row>
    <row r="393" spans="1:1">
      <c r="A393" s="1">
        <v>7</v>
      </c>
    </row>
    <row r="394" spans="1:1">
      <c r="A394" s="1">
        <v>7</v>
      </c>
    </row>
    <row r="395" spans="1:1">
      <c r="A395" s="1">
        <v>7</v>
      </c>
    </row>
    <row r="396" spans="1:1">
      <c r="A396" s="1">
        <v>7</v>
      </c>
    </row>
    <row r="397" spans="1:1">
      <c r="A397" s="1">
        <v>7</v>
      </c>
    </row>
    <row r="398" spans="1:1">
      <c r="A398" s="1">
        <v>7</v>
      </c>
    </row>
    <row r="399" spans="1:1">
      <c r="A399" s="1">
        <v>7</v>
      </c>
    </row>
    <row r="400" spans="1:1">
      <c r="A400" s="1">
        <v>7</v>
      </c>
    </row>
    <row r="401" spans="1:1">
      <c r="A401" s="1">
        <v>7</v>
      </c>
    </row>
    <row r="402" spans="1:1">
      <c r="A402" s="1">
        <v>7</v>
      </c>
    </row>
    <row r="403" spans="1:1">
      <c r="A403" s="1">
        <v>7</v>
      </c>
    </row>
    <row r="404" spans="1:1">
      <c r="A404" s="1">
        <v>7</v>
      </c>
    </row>
    <row r="405" spans="1:1">
      <c r="A405" s="1">
        <v>7</v>
      </c>
    </row>
    <row r="406" spans="1:1">
      <c r="A406" s="1">
        <v>7</v>
      </c>
    </row>
    <row r="407" spans="1:1">
      <c r="A407" s="1">
        <v>7</v>
      </c>
    </row>
    <row r="408" spans="1:1">
      <c r="A408" s="1">
        <v>7</v>
      </c>
    </row>
    <row r="409" spans="1:1">
      <c r="A409" s="1">
        <v>7</v>
      </c>
    </row>
    <row r="410" spans="1:1">
      <c r="A410" s="1">
        <v>7</v>
      </c>
    </row>
    <row r="411" spans="1:1">
      <c r="A411" s="1">
        <v>7</v>
      </c>
    </row>
    <row r="412" spans="1:1">
      <c r="A412" s="1">
        <v>7</v>
      </c>
    </row>
    <row r="413" spans="1:1">
      <c r="A413" s="1">
        <v>7</v>
      </c>
    </row>
    <row r="414" spans="1:1">
      <c r="A414" s="1">
        <v>7</v>
      </c>
    </row>
    <row r="415" spans="1:1">
      <c r="A415" s="1">
        <v>7</v>
      </c>
    </row>
    <row r="416" spans="1:1">
      <c r="A416" s="1">
        <v>7</v>
      </c>
    </row>
    <row r="417" spans="1:1">
      <c r="A417" s="1">
        <v>7</v>
      </c>
    </row>
    <row r="418" spans="1:1">
      <c r="A418" s="1">
        <v>7</v>
      </c>
    </row>
    <row r="419" spans="1:1">
      <c r="A419" s="1">
        <v>7</v>
      </c>
    </row>
    <row r="420" spans="1:1">
      <c r="A420" s="1">
        <v>7</v>
      </c>
    </row>
    <row r="421" spans="1:1">
      <c r="A421" s="1">
        <v>7</v>
      </c>
    </row>
    <row r="422" spans="1:1">
      <c r="A422" s="1">
        <v>7</v>
      </c>
    </row>
    <row r="423" spans="1:1">
      <c r="A423" s="1">
        <v>7</v>
      </c>
    </row>
    <row r="424" spans="1:1">
      <c r="A424" s="1">
        <v>7</v>
      </c>
    </row>
    <row r="425" spans="1:1">
      <c r="A425" s="1">
        <v>7</v>
      </c>
    </row>
    <row r="426" spans="1:1">
      <c r="A426" s="1">
        <v>7</v>
      </c>
    </row>
    <row r="427" spans="1:1">
      <c r="A427" s="1">
        <v>7</v>
      </c>
    </row>
    <row r="428" spans="1:1">
      <c r="A428" s="1">
        <v>7</v>
      </c>
    </row>
    <row r="429" spans="1:1">
      <c r="A429" s="1">
        <v>7</v>
      </c>
    </row>
    <row r="430" spans="1:1">
      <c r="A430" s="1">
        <v>7</v>
      </c>
    </row>
    <row r="431" spans="1:1">
      <c r="A431" s="1">
        <v>7</v>
      </c>
    </row>
    <row r="432" spans="1:1">
      <c r="A432" s="1">
        <v>7</v>
      </c>
    </row>
    <row r="433" spans="1:1">
      <c r="A433" s="1">
        <v>7</v>
      </c>
    </row>
    <row r="434" spans="1:1">
      <c r="A434" s="1">
        <v>7</v>
      </c>
    </row>
    <row r="435" spans="1:1">
      <c r="A435" s="1">
        <v>7</v>
      </c>
    </row>
    <row r="436" spans="1:1">
      <c r="A436" s="1">
        <v>7</v>
      </c>
    </row>
    <row r="437" spans="1:1">
      <c r="A437" s="1">
        <v>7</v>
      </c>
    </row>
    <row r="438" spans="1:1">
      <c r="A438" s="1">
        <v>7</v>
      </c>
    </row>
    <row r="439" spans="1:1">
      <c r="A439" s="1">
        <v>7</v>
      </c>
    </row>
    <row r="440" spans="1:1">
      <c r="A440" s="1">
        <v>7</v>
      </c>
    </row>
    <row r="441" spans="1:1">
      <c r="A441" s="1">
        <v>7</v>
      </c>
    </row>
    <row r="442" spans="1:1">
      <c r="A442" s="1">
        <v>7</v>
      </c>
    </row>
    <row r="443" spans="1:1">
      <c r="A443" s="1">
        <v>7</v>
      </c>
    </row>
    <row r="444" spans="1:1">
      <c r="A444" s="1">
        <v>7</v>
      </c>
    </row>
    <row r="445" spans="1:1">
      <c r="A445" s="1">
        <v>7</v>
      </c>
    </row>
    <row r="446" spans="1:1">
      <c r="A446" s="1">
        <v>7</v>
      </c>
    </row>
    <row r="447" spans="1:1">
      <c r="A447" s="1">
        <v>7</v>
      </c>
    </row>
    <row r="448" spans="1:1">
      <c r="A448" s="1">
        <v>7</v>
      </c>
    </row>
    <row r="449" spans="1:1">
      <c r="A449" s="1">
        <v>7</v>
      </c>
    </row>
    <row r="450" spans="1:1">
      <c r="A450" s="1">
        <v>7</v>
      </c>
    </row>
    <row r="451" spans="1:1">
      <c r="A451" s="1">
        <v>7</v>
      </c>
    </row>
    <row r="452" spans="1:1">
      <c r="A452" s="1">
        <v>7</v>
      </c>
    </row>
    <row r="453" spans="1:1">
      <c r="A453" s="1">
        <v>7</v>
      </c>
    </row>
    <row r="454" spans="1:1">
      <c r="A454" s="1">
        <v>7</v>
      </c>
    </row>
    <row r="455" spans="1:1">
      <c r="A455" s="1">
        <v>7</v>
      </c>
    </row>
    <row r="456" spans="1:1">
      <c r="A456" s="1">
        <v>7</v>
      </c>
    </row>
    <row r="457" spans="1:1">
      <c r="A457" s="1">
        <v>7</v>
      </c>
    </row>
    <row r="458" spans="1:1">
      <c r="A458" s="1">
        <v>7</v>
      </c>
    </row>
    <row r="459" spans="1:1">
      <c r="A459" s="1">
        <v>7</v>
      </c>
    </row>
    <row r="460" spans="1:1">
      <c r="A460" s="1">
        <v>7</v>
      </c>
    </row>
    <row r="461" spans="1:1">
      <c r="A461" s="1">
        <v>7</v>
      </c>
    </row>
    <row r="462" spans="1:1">
      <c r="A462" s="1">
        <v>7</v>
      </c>
    </row>
    <row r="463" spans="1:1">
      <c r="A463" s="1">
        <v>7</v>
      </c>
    </row>
    <row r="464" spans="1:1">
      <c r="A464" s="1">
        <v>7</v>
      </c>
    </row>
    <row r="465" spans="1:1">
      <c r="A465" s="1">
        <v>7</v>
      </c>
    </row>
    <row r="466" spans="1:1">
      <c r="A466" s="1">
        <v>7</v>
      </c>
    </row>
    <row r="467" spans="1:1">
      <c r="A467" s="1">
        <v>7</v>
      </c>
    </row>
    <row r="468" spans="1:1">
      <c r="A468" s="1">
        <v>7</v>
      </c>
    </row>
    <row r="469" spans="1:1">
      <c r="A469" s="1">
        <v>7</v>
      </c>
    </row>
    <row r="470" spans="1:1">
      <c r="A470" s="1">
        <v>7</v>
      </c>
    </row>
    <row r="471" spans="1:1">
      <c r="A471" s="1">
        <v>7</v>
      </c>
    </row>
    <row r="472" spans="1:1">
      <c r="A472" s="1">
        <v>7</v>
      </c>
    </row>
    <row r="473" spans="1:1">
      <c r="A473" s="1">
        <v>7</v>
      </c>
    </row>
    <row r="474" spans="1:1">
      <c r="A474" s="1">
        <v>7</v>
      </c>
    </row>
    <row r="475" spans="1:1">
      <c r="A475" s="1">
        <v>7</v>
      </c>
    </row>
    <row r="476" spans="1:1">
      <c r="A476" s="1">
        <v>7</v>
      </c>
    </row>
    <row r="477" spans="1:1">
      <c r="A477" s="1">
        <v>7</v>
      </c>
    </row>
    <row r="478" spans="1:1">
      <c r="A478" s="1">
        <v>7</v>
      </c>
    </row>
    <row r="479" spans="1:1">
      <c r="A479" s="1">
        <v>7</v>
      </c>
    </row>
    <row r="480" spans="1:1">
      <c r="A480" s="1">
        <v>7</v>
      </c>
    </row>
    <row r="481" spans="1:1">
      <c r="A481" s="1">
        <v>7</v>
      </c>
    </row>
    <row r="482" spans="1:1">
      <c r="A482" s="1">
        <v>7</v>
      </c>
    </row>
    <row r="483" spans="1:1">
      <c r="A483" s="1">
        <v>7</v>
      </c>
    </row>
    <row r="484" spans="1:1">
      <c r="A484" s="1">
        <v>7</v>
      </c>
    </row>
    <row r="485" spans="1:1">
      <c r="A485" s="1">
        <v>7</v>
      </c>
    </row>
    <row r="486" spans="1:1">
      <c r="A486" s="1">
        <v>7</v>
      </c>
    </row>
    <row r="487" spans="1:1">
      <c r="A487" s="1">
        <v>7</v>
      </c>
    </row>
    <row r="488" spans="1:1">
      <c r="A488" s="1">
        <v>7</v>
      </c>
    </row>
    <row r="489" spans="1:1">
      <c r="A489" s="1">
        <v>7</v>
      </c>
    </row>
    <row r="490" spans="1:1">
      <c r="A490" s="1">
        <v>7</v>
      </c>
    </row>
    <row r="491" spans="1:1">
      <c r="A491" s="1">
        <v>7</v>
      </c>
    </row>
    <row r="492" spans="1:1">
      <c r="A492" s="1">
        <v>7</v>
      </c>
    </row>
    <row r="493" spans="1:1">
      <c r="A493" s="1">
        <v>7</v>
      </c>
    </row>
    <row r="494" spans="1:1">
      <c r="A494" s="1">
        <v>7</v>
      </c>
    </row>
    <row r="495" spans="1:1">
      <c r="A495" s="1">
        <v>7</v>
      </c>
    </row>
    <row r="496" spans="1:1">
      <c r="A496" s="1">
        <v>7</v>
      </c>
    </row>
    <row r="497" spans="1:1">
      <c r="A497" s="1">
        <v>7</v>
      </c>
    </row>
    <row r="498" spans="1:1">
      <c r="A498" s="1">
        <v>7</v>
      </c>
    </row>
    <row r="499" spans="1:1">
      <c r="A499" s="1">
        <v>7</v>
      </c>
    </row>
    <row r="500" spans="1:1">
      <c r="A500" s="1">
        <v>7</v>
      </c>
    </row>
    <row r="501" spans="1:1">
      <c r="A501" s="1">
        <v>7</v>
      </c>
    </row>
    <row r="502" spans="1:1">
      <c r="A502" s="1">
        <v>7</v>
      </c>
    </row>
    <row r="503" spans="1:1">
      <c r="A503" s="1">
        <v>7</v>
      </c>
    </row>
    <row r="504" spans="1:1">
      <c r="A504" s="1">
        <v>7</v>
      </c>
    </row>
    <row r="505" spans="1:1">
      <c r="A505" s="1">
        <v>7</v>
      </c>
    </row>
    <row r="506" spans="1:1">
      <c r="A506" s="1">
        <v>7</v>
      </c>
    </row>
    <row r="507" spans="1:1">
      <c r="A507" s="1">
        <v>7</v>
      </c>
    </row>
    <row r="508" spans="1:1">
      <c r="A508" s="1">
        <v>7</v>
      </c>
    </row>
    <row r="509" spans="1:1">
      <c r="A509" s="1">
        <v>7</v>
      </c>
    </row>
    <row r="510" spans="1:1">
      <c r="A510" s="1">
        <v>7</v>
      </c>
    </row>
    <row r="511" spans="1:1">
      <c r="A511" s="1">
        <v>7</v>
      </c>
    </row>
    <row r="512" spans="1:1">
      <c r="A512" s="1">
        <v>7</v>
      </c>
    </row>
    <row r="513" spans="1:1">
      <c r="A513" s="1">
        <v>7</v>
      </c>
    </row>
    <row r="514" spans="1:1">
      <c r="A514" s="1">
        <v>7</v>
      </c>
    </row>
    <row r="515" spans="1:1">
      <c r="A515" s="1">
        <v>7</v>
      </c>
    </row>
    <row r="516" spans="1:1">
      <c r="A516" s="1">
        <v>7</v>
      </c>
    </row>
    <row r="517" spans="1:1">
      <c r="A517" s="1">
        <v>7</v>
      </c>
    </row>
    <row r="518" spans="1:1">
      <c r="A518" s="1">
        <v>7</v>
      </c>
    </row>
    <row r="519" spans="1:1">
      <c r="A519" s="1">
        <v>7</v>
      </c>
    </row>
    <row r="520" spans="1:1">
      <c r="A520" s="1">
        <v>7</v>
      </c>
    </row>
    <row r="521" spans="1:1">
      <c r="A521" s="1">
        <v>7</v>
      </c>
    </row>
    <row r="522" spans="1:1">
      <c r="A522" s="1">
        <v>7</v>
      </c>
    </row>
    <row r="523" spans="1:1">
      <c r="A523" s="1">
        <v>7</v>
      </c>
    </row>
    <row r="524" spans="1:1">
      <c r="A524" s="1">
        <v>7</v>
      </c>
    </row>
    <row r="525" spans="1:1">
      <c r="A525" s="1">
        <v>7</v>
      </c>
    </row>
    <row r="526" spans="1:1">
      <c r="A526" s="1">
        <v>7</v>
      </c>
    </row>
    <row r="527" spans="1:1">
      <c r="A527" s="1">
        <v>7</v>
      </c>
    </row>
    <row r="528" spans="1:1">
      <c r="A528" s="1">
        <v>7</v>
      </c>
    </row>
    <row r="529" spans="1:1">
      <c r="A529" s="1">
        <v>7</v>
      </c>
    </row>
    <row r="530" spans="1:1">
      <c r="A530" s="1">
        <v>7</v>
      </c>
    </row>
    <row r="531" spans="1:1">
      <c r="A531" s="1">
        <v>7</v>
      </c>
    </row>
    <row r="532" spans="1:1">
      <c r="A532" s="1">
        <v>7</v>
      </c>
    </row>
    <row r="533" spans="1:1">
      <c r="A533" s="1">
        <v>7</v>
      </c>
    </row>
    <row r="534" spans="1:1">
      <c r="A534" s="1">
        <v>7</v>
      </c>
    </row>
    <row r="535" spans="1:1">
      <c r="A535" s="1">
        <v>7</v>
      </c>
    </row>
    <row r="536" spans="1:1">
      <c r="A536" s="1">
        <v>7</v>
      </c>
    </row>
    <row r="537" spans="1:1">
      <c r="A537" s="1">
        <v>7</v>
      </c>
    </row>
    <row r="538" spans="1:1">
      <c r="A538" s="1">
        <v>7</v>
      </c>
    </row>
    <row r="539" spans="1:1">
      <c r="A539" s="1">
        <v>7</v>
      </c>
    </row>
    <row r="540" spans="1:1">
      <c r="A540" s="1">
        <v>7</v>
      </c>
    </row>
    <row r="541" spans="1:1">
      <c r="A541" s="1">
        <v>7</v>
      </c>
    </row>
    <row r="542" spans="1:1">
      <c r="A542" s="1">
        <v>7</v>
      </c>
    </row>
    <row r="543" spans="1:1">
      <c r="A543" s="1">
        <v>7</v>
      </c>
    </row>
    <row r="544" spans="1:1">
      <c r="A544" s="1">
        <v>7</v>
      </c>
    </row>
    <row r="545" spans="1:1">
      <c r="A545" s="1">
        <v>8</v>
      </c>
    </row>
    <row r="546" spans="1:1">
      <c r="A546" s="1">
        <v>8</v>
      </c>
    </row>
    <row r="547" spans="1:1">
      <c r="A547" s="1">
        <v>8</v>
      </c>
    </row>
    <row r="548" spans="1:1">
      <c r="A548" s="1">
        <v>8</v>
      </c>
    </row>
    <row r="549" spans="1:1">
      <c r="A549" s="1">
        <v>8</v>
      </c>
    </row>
    <row r="550" spans="1:1">
      <c r="A550" s="1">
        <v>8</v>
      </c>
    </row>
    <row r="551" spans="1:1">
      <c r="A551" s="1">
        <v>8</v>
      </c>
    </row>
    <row r="552" spans="1:1">
      <c r="A552" s="1">
        <v>8</v>
      </c>
    </row>
    <row r="553" spans="1:1">
      <c r="A553" s="1">
        <v>8</v>
      </c>
    </row>
    <row r="554" spans="1:1">
      <c r="A554" s="1">
        <v>8</v>
      </c>
    </row>
    <row r="555" spans="1:1">
      <c r="A555" s="1">
        <v>8</v>
      </c>
    </row>
    <row r="556" spans="1:1">
      <c r="A556" s="1">
        <v>8</v>
      </c>
    </row>
    <row r="557" spans="1:1">
      <c r="A557" s="1">
        <v>8</v>
      </c>
    </row>
    <row r="558" spans="1:1">
      <c r="A558" s="1">
        <v>8</v>
      </c>
    </row>
    <row r="559" spans="1:1">
      <c r="A559" s="1">
        <v>8</v>
      </c>
    </row>
    <row r="560" spans="1:1">
      <c r="A560" s="1">
        <v>8</v>
      </c>
    </row>
    <row r="561" spans="1:1">
      <c r="A561" s="1">
        <v>8</v>
      </c>
    </row>
    <row r="562" spans="1:1">
      <c r="A562" s="1">
        <v>8</v>
      </c>
    </row>
    <row r="563" spans="1:1">
      <c r="A563" s="1">
        <v>8</v>
      </c>
    </row>
    <row r="564" spans="1:1">
      <c r="A564" s="1">
        <v>8</v>
      </c>
    </row>
    <row r="565" spans="1:1">
      <c r="A565" s="1">
        <v>8</v>
      </c>
    </row>
    <row r="566" spans="1:1">
      <c r="A566" s="1">
        <v>8</v>
      </c>
    </row>
    <row r="567" spans="1:1">
      <c r="A567" s="1">
        <v>8</v>
      </c>
    </row>
    <row r="568" spans="1:1">
      <c r="A568" s="1">
        <v>8</v>
      </c>
    </row>
    <row r="569" spans="1:1">
      <c r="A569" s="1">
        <v>8</v>
      </c>
    </row>
    <row r="570" spans="1:1">
      <c r="A570" s="1">
        <v>8</v>
      </c>
    </row>
    <row r="571" spans="1:1">
      <c r="A571" s="1">
        <v>8</v>
      </c>
    </row>
    <row r="572" spans="1:1">
      <c r="A572" s="1">
        <v>8</v>
      </c>
    </row>
    <row r="573" spans="1:1">
      <c r="A573" s="1">
        <v>8</v>
      </c>
    </row>
    <row r="574" spans="1:1">
      <c r="A574" s="1">
        <v>8</v>
      </c>
    </row>
    <row r="575" spans="1:1">
      <c r="A575" s="1">
        <v>8</v>
      </c>
    </row>
    <row r="576" spans="1:1">
      <c r="A576" s="1">
        <v>8</v>
      </c>
    </row>
    <row r="577" spans="1:1">
      <c r="A577" s="1">
        <v>8</v>
      </c>
    </row>
    <row r="578" spans="1:1">
      <c r="A578" s="1">
        <v>8</v>
      </c>
    </row>
    <row r="579" spans="1:1">
      <c r="A579" s="1">
        <v>8</v>
      </c>
    </row>
    <row r="580" spans="1:1">
      <c r="A580" s="1">
        <v>8</v>
      </c>
    </row>
    <row r="581" spans="1:1">
      <c r="A581" s="1">
        <v>8</v>
      </c>
    </row>
    <row r="582" spans="1:1">
      <c r="A582" s="1">
        <v>8</v>
      </c>
    </row>
    <row r="583" spans="1:1">
      <c r="A583" s="1">
        <v>8</v>
      </c>
    </row>
    <row r="584" spans="1:1">
      <c r="A584" s="1">
        <v>8</v>
      </c>
    </row>
    <row r="585" spans="1:1">
      <c r="A585" s="1">
        <v>8</v>
      </c>
    </row>
    <row r="586" spans="1:1">
      <c r="A586" s="1">
        <v>8</v>
      </c>
    </row>
    <row r="587" spans="1:1">
      <c r="A587" s="1">
        <v>8</v>
      </c>
    </row>
    <row r="588" spans="1:1">
      <c r="A588" s="1">
        <v>8</v>
      </c>
    </row>
    <row r="589" spans="1:1">
      <c r="A589" s="1">
        <v>8</v>
      </c>
    </row>
    <row r="590" spans="1:1">
      <c r="A590" s="1">
        <v>8</v>
      </c>
    </row>
    <row r="591" spans="1:1">
      <c r="A591" s="1">
        <v>8</v>
      </c>
    </row>
    <row r="592" spans="1:1">
      <c r="A592" s="1">
        <v>8</v>
      </c>
    </row>
    <row r="593" spans="1:1">
      <c r="A593" s="1">
        <v>8</v>
      </c>
    </row>
    <row r="594" spans="1:1">
      <c r="A594" s="1">
        <v>8</v>
      </c>
    </row>
    <row r="595" spans="1:1">
      <c r="A595" s="1">
        <v>8</v>
      </c>
    </row>
    <row r="596" spans="1:1">
      <c r="A596" s="1">
        <v>8</v>
      </c>
    </row>
    <row r="597" spans="1:1">
      <c r="A597" s="1">
        <v>8</v>
      </c>
    </row>
    <row r="598" spans="1:1">
      <c r="A598" s="1">
        <v>8</v>
      </c>
    </row>
    <row r="599" spans="1:1">
      <c r="A599" s="1">
        <v>8</v>
      </c>
    </row>
    <row r="600" spans="1:1">
      <c r="A600" s="1">
        <v>8</v>
      </c>
    </row>
    <row r="601" spans="1:1">
      <c r="A601" s="1">
        <v>8</v>
      </c>
    </row>
    <row r="602" spans="1:1">
      <c r="A602" s="1">
        <v>8</v>
      </c>
    </row>
    <row r="603" spans="1:1">
      <c r="A603" s="1">
        <v>8</v>
      </c>
    </row>
    <row r="604" spans="1:1">
      <c r="A604" s="1">
        <v>8</v>
      </c>
    </row>
    <row r="605" spans="1:1">
      <c r="A605" s="1">
        <v>8</v>
      </c>
    </row>
    <row r="606" spans="1:1">
      <c r="A606" s="1">
        <v>8</v>
      </c>
    </row>
    <row r="607" spans="1:1">
      <c r="A607" s="1">
        <v>8</v>
      </c>
    </row>
    <row r="608" spans="1:1">
      <c r="A608" s="1">
        <v>8</v>
      </c>
    </row>
    <row r="609" spans="1:1">
      <c r="A609" s="1">
        <v>8</v>
      </c>
    </row>
    <row r="610" spans="1:1">
      <c r="A610" s="1">
        <v>8</v>
      </c>
    </row>
    <row r="611" spans="1:1">
      <c r="A611" s="1">
        <v>8</v>
      </c>
    </row>
    <row r="612" spans="1:1">
      <c r="A612" s="1">
        <v>8</v>
      </c>
    </row>
    <row r="613" spans="1:1">
      <c r="A613" s="1">
        <v>8</v>
      </c>
    </row>
    <row r="614" spans="1:1">
      <c r="A614" s="1">
        <v>8</v>
      </c>
    </row>
    <row r="615" spans="1:1">
      <c r="A615" s="1">
        <v>8</v>
      </c>
    </row>
    <row r="616" spans="1:1">
      <c r="A616" s="1">
        <v>8</v>
      </c>
    </row>
    <row r="617" spans="1:1">
      <c r="A617" s="1">
        <v>8</v>
      </c>
    </row>
    <row r="618" spans="1:1">
      <c r="A618" s="1">
        <v>8</v>
      </c>
    </row>
    <row r="619" spans="1:1">
      <c r="A619" s="1">
        <v>8</v>
      </c>
    </row>
    <row r="620" spans="1:1">
      <c r="A620" s="1">
        <v>8</v>
      </c>
    </row>
    <row r="621" spans="1:1">
      <c r="A621" s="1">
        <v>8</v>
      </c>
    </row>
    <row r="622" spans="1:1">
      <c r="A622" s="1">
        <v>8</v>
      </c>
    </row>
    <row r="623" spans="1:1">
      <c r="A623" s="1">
        <v>8</v>
      </c>
    </row>
    <row r="624" spans="1:1">
      <c r="A624" s="1">
        <v>8</v>
      </c>
    </row>
    <row r="625" spans="1:1">
      <c r="A625" s="1">
        <v>8</v>
      </c>
    </row>
    <row r="626" spans="1:1">
      <c r="A626" s="1">
        <v>8</v>
      </c>
    </row>
    <row r="627" spans="1:1">
      <c r="A627" s="1">
        <v>8</v>
      </c>
    </row>
    <row r="628" spans="1:1">
      <c r="A628" s="1">
        <v>8</v>
      </c>
    </row>
    <row r="629" spans="1:1">
      <c r="A629" s="1">
        <v>8</v>
      </c>
    </row>
    <row r="630" spans="1:1">
      <c r="A630" s="1">
        <v>8</v>
      </c>
    </row>
    <row r="631" spans="1:1">
      <c r="A631" s="1">
        <v>8</v>
      </c>
    </row>
    <row r="632" spans="1:1">
      <c r="A632" s="1">
        <v>8</v>
      </c>
    </row>
    <row r="633" spans="1:1">
      <c r="A633" s="1">
        <v>8</v>
      </c>
    </row>
    <row r="634" spans="1:1">
      <c r="A634" s="1">
        <v>8</v>
      </c>
    </row>
    <row r="635" spans="1:1">
      <c r="A635" s="1">
        <v>8</v>
      </c>
    </row>
    <row r="636" spans="1:1">
      <c r="A636" s="1">
        <v>8</v>
      </c>
    </row>
    <row r="637" spans="1:1">
      <c r="A637" s="1">
        <v>8</v>
      </c>
    </row>
    <row r="638" spans="1:1">
      <c r="A638" s="1">
        <v>8</v>
      </c>
    </row>
    <row r="639" spans="1:1">
      <c r="A639" s="1">
        <v>8</v>
      </c>
    </row>
    <row r="640" spans="1:1">
      <c r="A640" s="1">
        <v>8</v>
      </c>
    </row>
    <row r="641" spans="1:1">
      <c r="A641" s="1">
        <v>8</v>
      </c>
    </row>
    <row r="642" spans="1:1">
      <c r="A642" s="1">
        <v>8</v>
      </c>
    </row>
    <row r="643" spans="1:1">
      <c r="A643" s="1">
        <v>8</v>
      </c>
    </row>
    <row r="644" spans="1:1">
      <c r="A644" s="1">
        <v>8</v>
      </c>
    </row>
    <row r="645" spans="1:1">
      <c r="A645" s="1">
        <v>8</v>
      </c>
    </row>
    <row r="646" spans="1:1">
      <c r="A646" s="1">
        <v>8</v>
      </c>
    </row>
    <row r="647" spans="1:1">
      <c r="A647" s="1">
        <v>8</v>
      </c>
    </row>
    <row r="648" spans="1:1">
      <c r="A648" s="1">
        <v>8</v>
      </c>
    </row>
    <row r="649" spans="1:1">
      <c r="A649" s="1">
        <v>8</v>
      </c>
    </row>
    <row r="650" spans="1:1">
      <c r="A650" s="1">
        <v>8</v>
      </c>
    </row>
    <row r="651" spans="1:1">
      <c r="A651" s="1">
        <v>8</v>
      </c>
    </row>
    <row r="652" spans="1:1">
      <c r="A652" s="1">
        <v>8</v>
      </c>
    </row>
    <row r="653" spans="1:1">
      <c r="A653" s="1">
        <v>8</v>
      </c>
    </row>
    <row r="654" spans="1:1">
      <c r="A654" s="1">
        <v>8</v>
      </c>
    </row>
    <row r="655" spans="1:1">
      <c r="A655" s="1">
        <v>8</v>
      </c>
    </row>
    <row r="656" spans="1:1">
      <c r="A656" s="1">
        <v>8</v>
      </c>
    </row>
    <row r="657" spans="1:1">
      <c r="A657" s="1">
        <v>8</v>
      </c>
    </row>
    <row r="658" spans="1:1">
      <c r="A658" s="1">
        <v>8</v>
      </c>
    </row>
    <row r="659" spans="1:1">
      <c r="A659" s="1">
        <v>8</v>
      </c>
    </row>
    <row r="660" spans="1:1">
      <c r="A660" s="1">
        <v>8</v>
      </c>
    </row>
    <row r="661" spans="1:1">
      <c r="A661" s="1">
        <v>8</v>
      </c>
    </row>
    <row r="662" spans="1:1">
      <c r="A662" s="1">
        <v>8</v>
      </c>
    </row>
    <row r="663" spans="1:1">
      <c r="A663" s="1">
        <v>8</v>
      </c>
    </row>
    <row r="664" spans="1:1">
      <c r="A664" s="1">
        <v>8</v>
      </c>
    </row>
    <row r="665" spans="1:1">
      <c r="A665" s="1">
        <v>8</v>
      </c>
    </row>
    <row r="666" spans="1:1">
      <c r="A666" s="1">
        <v>8</v>
      </c>
    </row>
    <row r="667" spans="1:1">
      <c r="A667" s="1">
        <v>8</v>
      </c>
    </row>
    <row r="668" spans="1:1">
      <c r="A668" s="1">
        <v>8</v>
      </c>
    </row>
    <row r="669" spans="1:1">
      <c r="A669" s="1">
        <v>8</v>
      </c>
    </row>
    <row r="670" spans="1:1">
      <c r="A670" s="1">
        <v>8</v>
      </c>
    </row>
    <row r="671" spans="1:1">
      <c r="A671" s="1">
        <v>8</v>
      </c>
    </row>
    <row r="672" spans="1:1">
      <c r="A672" s="1">
        <v>8</v>
      </c>
    </row>
    <row r="673" spans="1:1">
      <c r="A673" s="1">
        <v>8</v>
      </c>
    </row>
    <row r="674" spans="1:1">
      <c r="A674" s="1">
        <v>8</v>
      </c>
    </row>
    <row r="675" spans="1:1">
      <c r="A675" s="1">
        <v>8</v>
      </c>
    </row>
    <row r="676" spans="1:1">
      <c r="A676" s="1">
        <v>8</v>
      </c>
    </row>
    <row r="677" spans="1:1">
      <c r="A677" s="1">
        <v>8</v>
      </c>
    </row>
    <row r="678" spans="1:1">
      <c r="A678" s="1">
        <v>8</v>
      </c>
    </row>
    <row r="679" spans="1:1">
      <c r="A679" s="1">
        <v>8</v>
      </c>
    </row>
    <row r="680" spans="1:1">
      <c r="A680" s="1">
        <v>8</v>
      </c>
    </row>
    <row r="681" spans="1:1">
      <c r="A681" s="1">
        <v>8</v>
      </c>
    </row>
    <row r="682" spans="1:1">
      <c r="A682" s="1">
        <v>8</v>
      </c>
    </row>
    <row r="683" spans="1:1">
      <c r="A683" s="1">
        <v>8</v>
      </c>
    </row>
    <row r="684" spans="1:1">
      <c r="A684" s="1">
        <v>8</v>
      </c>
    </row>
    <row r="685" spans="1:1">
      <c r="A685" s="1">
        <v>8</v>
      </c>
    </row>
    <row r="686" spans="1:1">
      <c r="A686" s="1">
        <v>8</v>
      </c>
    </row>
    <row r="687" spans="1:1">
      <c r="A687" s="1">
        <v>8</v>
      </c>
    </row>
    <row r="688" spans="1:1">
      <c r="A688" s="1">
        <v>8</v>
      </c>
    </row>
    <row r="689" spans="1:1">
      <c r="A689" s="1">
        <v>8</v>
      </c>
    </row>
    <row r="690" spans="1:1">
      <c r="A690" s="1">
        <v>8</v>
      </c>
    </row>
    <row r="691" spans="1:1">
      <c r="A691" s="1">
        <v>8</v>
      </c>
    </row>
    <row r="692" spans="1:1">
      <c r="A692" s="1">
        <v>8</v>
      </c>
    </row>
    <row r="693" spans="1:1">
      <c r="A693" s="1">
        <v>8</v>
      </c>
    </row>
    <row r="694" spans="1:1">
      <c r="A694" s="1">
        <v>8</v>
      </c>
    </row>
    <row r="695" spans="1:1">
      <c r="A695" s="1">
        <v>8</v>
      </c>
    </row>
    <row r="696" spans="1:1">
      <c r="A696" s="1">
        <v>8</v>
      </c>
    </row>
    <row r="697" spans="1:1">
      <c r="A697" s="1">
        <v>8</v>
      </c>
    </row>
    <row r="698" spans="1:1">
      <c r="A698" s="1">
        <v>8</v>
      </c>
    </row>
    <row r="699" spans="1:1">
      <c r="A699" s="1">
        <v>8</v>
      </c>
    </row>
    <row r="700" spans="1:1">
      <c r="A700" s="1">
        <v>8</v>
      </c>
    </row>
    <row r="701" spans="1:1">
      <c r="A701" s="1">
        <v>8</v>
      </c>
    </row>
    <row r="702" spans="1:1">
      <c r="A702" s="1">
        <v>8</v>
      </c>
    </row>
    <row r="703" spans="1:1">
      <c r="A703" s="1">
        <v>8</v>
      </c>
    </row>
    <row r="704" spans="1:1">
      <c r="A704" s="1">
        <v>8</v>
      </c>
    </row>
    <row r="705" spans="1:1">
      <c r="A705" s="1">
        <v>8</v>
      </c>
    </row>
    <row r="706" spans="1:1">
      <c r="A706" s="1">
        <v>8</v>
      </c>
    </row>
    <row r="707" spans="1:1">
      <c r="A707" s="1">
        <v>8</v>
      </c>
    </row>
    <row r="708" spans="1:1">
      <c r="A708" s="1">
        <v>8</v>
      </c>
    </row>
    <row r="709" spans="1:1">
      <c r="A709" s="1">
        <v>8</v>
      </c>
    </row>
    <row r="710" spans="1:1">
      <c r="A710" s="1">
        <v>8</v>
      </c>
    </row>
    <row r="711" spans="1:1">
      <c r="A711" s="1">
        <v>8</v>
      </c>
    </row>
    <row r="712" spans="1:1">
      <c r="A712" s="1">
        <v>8</v>
      </c>
    </row>
    <row r="713" spans="1:1">
      <c r="A713" s="1">
        <v>8</v>
      </c>
    </row>
    <row r="714" spans="1:1">
      <c r="A714" s="1">
        <v>8</v>
      </c>
    </row>
    <row r="715" spans="1:1">
      <c r="A715" s="1">
        <v>8</v>
      </c>
    </row>
    <row r="716" spans="1:1">
      <c r="A716" s="1">
        <v>8</v>
      </c>
    </row>
    <row r="717" spans="1:1">
      <c r="A717" s="1">
        <v>8</v>
      </c>
    </row>
    <row r="718" spans="1:1">
      <c r="A718" s="1">
        <v>8</v>
      </c>
    </row>
    <row r="719" spans="1:1">
      <c r="A719" s="1">
        <v>8</v>
      </c>
    </row>
    <row r="720" spans="1:1">
      <c r="A720" s="1">
        <v>8</v>
      </c>
    </row>
    <row r="721" spans="1:1">
      <c r="A721" s="1">
        <v>8</v>
      </c>
    </row>
    <row r="722" spans="1:1">
      <c r="A722" s="1">
        <v>8</v>
      </c>
    </row>
    <row r="723" spans="1:1">
      <c r="A723" s="1">
        <v>8</v>
      </c>
    </row>
    <row r="724" spans="1:1">
      <c r="A724" s="1">
        <v>8</v>
      </c>
    </row>
    <row r="725" spans="1:1">
      <c r="A725" s="1">
        <v>8</v>
      </c>
    </row>
    <row r="726" spans="1:1">
      <c r="A726" s="1">
        <v>8</v>
      </c>
    </row>
    <row r="727" spans="1:1">
      <c r="A727" s="1">
        <v>8</v>
      </c>
    </row>
    <row r="728" spans="1:1">
      <c r="A728" s="1">
        <v>8</v>
      </c>
    </row>
    <row r="729" spans="1:1">
      <c r="A729" s="1">
        <v>8</v>
      </c>
    </row>
    <row r="730" spans="1:1">
      <c r="A730" s="1">
        <v>8</v>
      </c>
    </row>
    <row r="731" spans="1:1">
      <c r="A731" s="1">
        <v>9</v>
      </c>
    </row>
    <row r="732" spans="1:1">
      <c r="A732" s="1">
        <v>9</v>
      </c>
    </row>
    <row r="733" spans="1:1">
      <c r="A733" s="1">
        <v>9</v>
      </c>
    </row>
    <row r="734" spans="1:1">
      <c r="A734" s="1">
        <v>9</v>
      </c>
    </row>
    <row r="735" spans="1:1">
      <c r="A735" s="1">
        <v>9</v>
      </c>
    </row>
    <row r="736" spans="1:1">
      <c r="A736" s="1">
        <v>9</v>
      </c>
    </row>
    <row r="737" spans="1:1">
      <c r="A737" s="1">
        <v>9</v>
      </c>
    </row>
    <row r="738" spans="1:1">
      <c r="A738" s="1">
        <v>9</v>
      </c>
    </row>
    <row r="739" spans="1:1">
      <c r="A739" s="1">
        <v>9</v>
      </c>
    </row>
    <row r="740" spans="1:1">
      <c r="A740" s="1">
        <v>9</v>
      </c>
    </row>
    <row r="741" spans="1:1">
      <c r="A741" s="1">
        <v>9</v>
      </c>
    </row>
    <row r="742" spans="1:1">
      <c r="A742" s="1">
        <v>9</v>
      </c>
    </row>
    <row r="743" spans="1:1">
      <c r="A743" s="1">
        <v>10</v>
      </c>
    </row>
    <row r="744" spans="1:1">
      <c r="A744" s="1">
        <v>10</v>
      </c>
    </row>
    <row r="745" spans="1:1">
      <c r="A745" s="1">
        <v>10</v>
      </c>
    </row>
    <row r="746" spans="1:1">
      <c r="A746" s="1">
        <v>10</v>
      </c>
    </row>
    <row r="747" spans="1:1">
      <c r="A747" s="1">
        <v>10</v>
      </c>
    </row>
    <row r="748" spans="1:1">
      <c r="A748" s="6"/>
    </row>
    <row r="749" spans="1:1">
      <c r="A749" s="6"/>
    </row>
    <row r="750" spans="1:1">
      <c r="A750" s="6"/>
    </row>
    <row r="751" spans="1:1">
      <c r="A751" s="6"/>
    </row>
    <row r="752" spans="1:1">
      <c r="A752" s="6"/>
    </row>
    <row r="753" spans="1:1">
      <c r="A753" s="6"/>
    </row>
    <row r="754" spans="1:1">
      <c r="A754" s="6"/>
    </row>
    <row r="755" spans="1:1">
      <c r="A755" s="6"/>
    </row>
    <row r="756" spans="1:1">
      <c r="A756" s="6"/>
    </row>
    <row r="757" spans="1:1">
      <c r="A757" s="6"/>
    </row>
    <row r="758" spans="1:1">
      <c r="A758" s="6"/>
    </row>
    <row r="759" spans="1:1">
      <c r="A759" s="6"/>
    </row>
    <row r="760" spans="1:1">
      <c r="A760" s="6"/>
    </row>
    <row r="761" spans="1:1">
      <c r="A761" s="6"/>
    </row>
    <row r="762" spans="1:1">
      <c r="A762" s="6"/>
    </row>
    <row r="763" spans="1:1">
      <c r="A763" s="6"/>
    </row>
    <row r="764" spans="1:1">
      <c r="A764" s="6"/>
    </row>
    <row r="765" spans="1:1">
      <c r="A765" s="6"/>
    </row>
    <row r="766" spans="1:1">
      <c r="A766" s="6"/>
    </row>
    <row r="767" spans="1:1">
      <c r="A767" s="6"/>
    </row>
    <row r="768" spans="1:1">
      <c r="A768" s="6"/>
    </row>
    <row r="769" spans="1:1">
      <c r="A769" s="6"/>
    </row>
    <row r="770" spans="1:1">
      <c r="A770" s="6"/>
    </row>
    <row r="771" spans="1:1">
      <c r="A771" s="6"/>
    </row>
    <row r="772" spans="1:1">
      <c r="A772" s="6"/>
    </row>
    <row r="773" spans="1:1">
      <c r="A773" s="6"/>
    </row>
    <row r="774" spans="1:1">
      <c r="A774" s="6"/>
    </row>
    <row r="775" spans="1:1">
      <c r="A775" s="6"/>
    </row>
    <row r="776" spans="1:1">
      <c r="A776" s="6"/>
    </row>
    <row r="777" spans="1:1">
      <c r="A777" s="6"/>
    </row>
    <row r="778" spans="1:1">
      <c r="A778" s="6"/>
    </row>
    <row r="779" spans="1:1">
      <c r="A779" s="6"/>
    </row>
    <row r="780" spans="1:1">
      <c r="A780" s="6"/>
    </row>
    <row r="781" spans="1:1">
      <c r="A781" s="6"/>
    </row>
    <row r="782" spans="1:1">
      <c r="A782" s="6"/>
    </row>
    <row r="783" spans="1:1">
      <c r="A783" s="6"/>
    </row>
    <row r="784" spans="1:1">
      <c r="A784" s="6"/>
    </row>
    <row r="785" spans="1:1">
      <c r="A785" s="6"/>
    </row>
    <row r="786" spans="1:1">
      <c r="A786" s="6"/>
    </row>
    <row r="787" spans="1:1">
      <c r="A787" s="6"/>
    </row>
    <row r="788" spans="1:1">
      <c r="A788" s="6"/>
    </row>
    <row r="789" spans="1:1">
      <c r="A789" s="6"/>
    </row>
    <row r="790" spans="1:1">
      <c r="A790" s="6"/>
    </row>
    <row r="791" spans="1:1">
      <c r="A791" s="6"/>
    </row>
    <row r="792" spans="1:1">
      <c r="A792" s="6"/>
    </row>
    <row r="793" spans="1:1">
      <c r="A793" s="6"/>
    </row>
    <row r="794" spans="1:1">
      <c r="A794" s="6"/>
    </row>
    <row r="795" spans="1:1">
      <c r="A795" s="6"/>
    </row>
    <row r="796" spans="1:1">
      <c r="A796" s="6"/>
    </row>
    <row r="797" spans="1:1">
      <c r="A797" s="6"/>
    </row>
    <row r="798" spans="1:1">
      <c r="A798" s="6"/>
    </row>
    <row r="799" spans="1:1">
      <c r="A799" s="6"/>
    </row>
    <row r="800" spans="1:1">
      <c r="A800" s="6"/>
    </row>
    <row r="801" spans="1:1">
      <c r="A801" s="6"/>
    </row>
    <row r="802" spans="1:1">
      <c r="A802" s="6"/>
    </row>
    <row r="803" spans="1:1">
      <c r="A803" s="6"/>
    </row>
    <row r="804" spans="1:1">
      <c r="A804" s="6"/>
    </row>
    <row r="805" spans="1:1">
      <c r="A805" s="6"/>
    </row>
    <row r="806" spans="1:1">
      <c r="A806" s="6"/>
    </row>
    <row r="807" spans="1:1">
      <c r="A807" s="6"/>
    </row>
    <row r="808" spans="1:1">
      <c r="A808" s="6"/>
    </row>
    <row r="809" spans="1:1">
      <c r="A809" s="6"/>
    </row>
    <row r="810" spans="1:1">
      <c r="A810" s="6"/>
    </row>
    <row r="811" spans="1:1">
      <c r="A811" s="6"/>
    </row>
    <row r="812" spans="1:1">
      <c r="A812" s="6"/>
    </row>
    <row r="813" spans="1:1">
      <c r="A813" s="6"/>
    </row>
    <row r="814" spans="1:1">
      <c r="A814" s="6"/>
    </row>
    <row r="815" spans="1:1">
      <c r="A815" s="6"/>
    </row>
    <row r="816" spans="1:1">
      <c r="A816" s="6"/>
    </row>
    <row r="817" spans="1:1">
      <c r="A817" s="6"/>
    </row>
    <row r="818" spans="1:1">
      <c r="A818" s="6"/>
    </row>
    <row r="819" spans="1:1">
      <c r="A819" s="6"/>
    </row>
    <row r="820" spans="1:1">
      <c r="A820" s="6"/>
    </row>
    <row r="821" spans="1:1">
      <c r="A821" s="6"/>
    </row>
    <row r="822" spans="1:1">
      <c r="A822" s="6"/>
    </row>
    <row r="823" spans="1:1">
      <c r="A823" s="6"/>
    </row>
    <row r="824" spans="1:1">
      <c r="A824" s="6"/>
    </row>
    <row r="825" spans="1:1">
      <c r="A825" s="6"/>
    </row>
    <row r="826" spans="1:1">
      <c r="A826" s="6"/>
    </row>
    <row r="827" spans="1:1">
      <c r="A827" s="6"/>
    </row>
    <row r="828" spans="1:1">
      <c r="A828" s="6"/>
    </row>
    <row r="829" spans="1:1">
      <c r="A829" s="6"/>
    </row>
    <row r="830" spans="1:1">
      <c r="A830" s="6"/>
    </row>
    <row r="831" spans="1:1">
      <c r="A831" s="6"/>
    </row>
    <row r="832" spans="1:1">
      <c r="A832" s="6"/>
    </row>
    <row r="833" spans="1:1">
      <c r="A833" s="6"/>
    </row>
    <row r="834" spans="1:1">
      <c r="A834" s="6"/>
    </row>
    <row r="835" spans="1:1">
      <c r="A835" s="6"/>
    </row>
    <row r="836" spans="1:1">
      <c r="A836" s="6"/>
    </row>
    <row r="837" spans="1:1">
      <c r="A837" s="6"/>
    </row>
    <row r="838" spans="1:1">
      <c r="A838" s="6"/>
    </row>
    <row r="839" spans="1:1">
      <c r="A839" s="6"/>
    </row>
    <row r="840" spans="1:1">
      <c r="A840" s="6"/>
    </row>
    <row r="841" spans="1:1">
      <c r="A841" s="6"/>
    </row>
    <row r="842" spans="1:1">
      <c r="A842" s="6"/>
    </row>
    <row r="843" spans="1:1">
      <c r="A843" s="6"/>
    </row>
    <row r="844" spans="1:1">
      <c r="A844" s="6"/>
    </row>
    <row r="845" spans="1:1">
      <c r="A845" s="6"/>
    </row>
    <row r="846" spans="1:1">
      <c r="A846" s="6"/>
    </row>
    <row r="847" spans="1:1">
      <c r="A847" s="6"/>
    </row>
    <row r="848" spans="1:1">
      <c r="A848" s="6"/>
    </row>
    <row r="849" spans="1:1">
      <c r="A849" s="6"/>
    </row>
    <row r="850" spans="1:1">
      <c r="A850" s="6"/>
    </row>
    <row r="851" spans="1:1">
      <c r="A851" s="6"/>
    </row>
    <row r="852" spans="1:1">
      <c r="A852" s="6"/>
    </row>
    <row r="853" spans="1:1">
      <c r="A853" s="6"/>
    </row>
    <row r="854" spans="1:1">
      <c r="A854" s="6"/>
    </row>
    <row r="855" spans="1:1">
      <c r="A855" s="6"/>
    </row>
    <row r="856" spans="1:1">
      <c r="A856" s="6"/>
    </row>
    <row r="857" spans="1:1">
      <c r="A857" s="6"/>
    </row>
    <row r="858" spans="1:1">
      <c r="A858" s="6"/>
    </row>
    <row r="859" spans="1:1">
      <c r="A859" s="6"/>
    </row>
    <row r="860" spans="1:1">
      <c r="A860" s="6"/>
    </row>
    <row r="861" spans="1:1">
      <c r="A861" s="6"/>
    </row>
    <row r="862" spans="1:1">
      <c r="A862" s="6"/>
    </row>
    <row r="863" spans="1:1">
      <c r="A863" s="6"/>
    </row>
    <row r="864" spans="1:1">
      <c r="A864" s="6"/>
    </row>
    <row r="865" spans="1:1">
      <c r="A865" s="6"/>
    </row>
    <row r="866" spans="1:1">
      <c r="A866" s="6"/>
    </row>
    <row r="867" spans="1:1">
      <c r="A867" s="6"/>
    </row>
    <row r="868" spans="1:1">
      <c r="A868" s="6"/>
    </row>
    <row r="869" spans="1:1">
      <c r="A869" s="6"/>
    </row>
    <row r="870" spans="1:1">
      <c r="A870" s="6"/>
    </row>
    <row r="871" spans="1:1">
      <c r="A871" s="6"/>
    </row>
    <row r="872" spans="1:1">
      <c r="A872" s="6"/>
    </row>
    <row r="873" spans="1:1">
      <c r="A873" s="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c r="A891" s="6"/>
    </row>
    <row r="892" spans="1:1">
      <c r="A892" s="6"/>
    </row>
    <row r="893" spans="1:1">
      <c r="A893" s="6"/>
    </row>
    <row r="894" spans="1:1">
      <c r="A894" s="6"/>
    </row>
    <row r="895" spans="1:1">
      <c r="A895" s="6"/>
    </row>
    <row r="896" spans="1:1">
      <c r="A896" s="6"/>
    </row>
    <row r="897" spans="1:1">
      <c r="A897" s="6"/>
    </row>
    <row r="898" spans="1:1">
      <c r="A898" s="6"/>
    </row>
    <row r="899" spans="1:1">
      <c r="A899" s="6"/>
    </row>
    <row r="900" spans="1:1">
      <c r="A900" s="6"/>
    </row>
    <row r="901" spans="1:1">
      <c r="A901" s="6"/>
    </row>
    <row r="902" spans="1:1">
      <c r="A902" s="6"/>
    </row>
    <row r="903" spans="1:1">
      <c r="A903" s="6"/>
    </row>
    <row r="904" spans="1:1">
      <c r="A904" s="6"/>
    </row>
    <row r="905" spans="1:1">
      <c r="A905" s="6"/>
    </row>
    <row r="906" spans="1:1">
      <c r="A906" s="6"/>
    </row>
    <row r="907" spans="1:1">
      <c r="A907" s="6"/>
    </row>
    <row r="908" spans="1:1">
      <c r="A908" s="6"/>
    </row>
    <row r="909" spans="1:1">
      <c r="A909" s="6"/>
    </row>
    <row r="910" spans="1:1">
      <c r="A910" s="6"/>
    </row>
    <row r="911" spans="1:1">
      <c r="A911" s="6"/>
    </row>
    <row r="912" spans="1:1">
      <c r="A912" s="6"/>
    </row>
    <row r="913" spans="1:1">
      <c r="A913" s="6"/>
    </row>
    <row r="914" spans="1:1">
      <c r="A914" s="6"/>
    </row>
    <row r="915" spans="1:1">
      <c r="A915" s="6"/>
    </row>
    <row r="916" spans="1:1">
      <c r="A916" s="6"/>
    </row>
    <row r="917" spans="1:1">
      <c r="A917" s="6"/>
    </row>
    <row r="918" spans="1:1">
      <c r="A918" s="6"/>
    </row>
    <row r="919" spans="1:1">
      <c r="A919" s="6"/>
    </row>
    <row r="920" spans="1:1">
      <c r="A920" s="6"/>
    </row>
    <row r="921" spans="1:1">
      <c r="A921" s="6"/>
    </row>
    <row r="922" spans="1:1">
      <c r="A922" s="6"/>
    </row>
    <row r="923" spans="1:1">
      <c r="A923" s="6"/>
    </row>
    <row r="924" spans="1:1">
      <c r="A924" s="6"/>
    </row>
    <row r="925" spans="1:1">
      <c r="A925" s="6"/>
    </row>
    <row r="926" spans="1:1">
      <c r="A926" s="6"/>
    </row>
    <row r="927" spans="1:1">
      <c r="A927" s="6"/>
    </row>
    <row r="928" spans="1:1">
      <c r="A928" s="6"/>
    </row>
    <row r="929" spans="1:1">
      <c r="A929" s="6"/>
    </row>
    <row r="930" spans="1:1">
      <c r="A930" s="6"/>
    </row>
    <row r="931" spans="1:1">
      <c r="A931" s="6"/>
    </row>
    <row r="932" spans="1:1">
      <c r="A932" s="6"/>
    </row>
    <row r="933" spans="1:1">
      <c r="A933" s="6"/>
    </row>
    <row r="934" spans="1:1">
      <c r="A934" s="6"/>
    </row>
    <row r="935" spans="1:1">
      <c r="A935" s="6"/>
    </row>
    <row r="936" spans="1:1">
      <c r="A936" s="6"/>
    </row>
    <row r="937" spans="1:1">
      <c r="A937" s="6"/>
    </row>
    <row r="938" spans="1:1">
      <c r="A938" s="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c r="A948" s="6"/>
    </row>
    <row r="949" spans="1:1">
      <c r="A949" s="6"/>
    </row>
    <row r="950" spans="1:1">
      <c r="A950" s="6"/>
    </row>
    <row r="951" spans="1:1">
      <c r="A951" s="6"/>
    </row>
    <row r="952" spans="1:1">
      <c r="A952" s="6"/>
    </row>
    <row r="953" spans="1:1">
      <c r="A953" s="6"/>
    </row>
    <row r="954" spans="1:1">
      <c r="A954" s="6"/>
    </row>
    <row r="955" spans="1:1">
      <c r="A955" s="6"/>
    </row>
    <row r="956" spans="1:1">
      <c r="A956" s="6"/>
    </row>
    <row r="957" spans="1:1">
      <c r="A957" s="6"/>
    </row>
    <row r="958" spans="1:1">
      <c r="A958" s="6"/>
    </row>
    <row r="959" spans="1:1">
      <c r="A959" s="6"/>
    </row>
    <row r="960" spans="1:1">
      <c r="A960" s="6"/>
    </row>
    <row r="961" spans="1:1">
      <c r="A961" s="6"/>
    </row>
    <row r="962" spans="1:1">
      <c r="A962" s="6"/>
    </row>
    <row r="963" spans="1:1">
      <c r="A963" s="6"/>
    </row>
    <row r="964" spans="1:1">
      <c r="A964" s="6"/>
    </row>
    <row r="965" spans="1:1">
      <c r="A965" s="6"/>
    </row>
    <row r="966" spans="1:1">
      <c r="A966" s="6"/>
    </row>
    <row r="967" spans="1:1">
      <c r="A967" s="6"/>
    </row>
    <row r="968" spans="1:1">
      <c r="A968" s="6"/>
    </row>
    <row r="969" spans="1:1">
      <c r="A969" s="6"/>
    </row>
    <row r="970" spans="1:1">
      <c r="A970" s="6"/>
    </row>
    <row r="971" spans="1:1">
      <c r="A971" s="6"/>
    </row>
    <row r="972" spans="1:1">
      <c r="A972" s="6"/>
    </row>
    <row r="973" spans="1:1">
      <c r="A973" s="6"/>
    </row>
    <row r="974" spans="1:1">
      <c r="A974" s="6"/>
    </row>
    <row r="975" spans="1:1">
      <c r="A975" s="6"/>
    </row>
    <row r="976" spans="1:1">
      <c r="A976" s="6"/>
    </row>
    <row r="977" spans="1:1">
      <c r="A977" s="6"/>
    </row>
    <row r="978" spans="1:1">
      <c r="A978" s="6"/>
    </row>
    <row r="979" spans="1:1">
      <c r="A979" s="6"/>
    </row>
    <row r="980" spans="1:1">
      <c r="A980" s="6"/>
    </row>
    <row r="981" spans="1:1">
      <c r="A981" s="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c r="A991" s="6"/>
    </row>
    <row r="992" spans="1:1">
      <c r="A992" s="6"/>
    </row>
    <row r="993" spans="1:1">
      <c r="A993" s="6"/>
    </row>
    <row r="994" spans="1:1">
      <c r="A994" s="6"/>
    </row>
    <row r="995" spans="1:1">
      <c r="A995" s="6"/>
    </row>
    <row r="996" spans="1:1">
      <c r="A996" s="6"/>
    </row>
    <row r="997" spans="1:1">
      <c r="A997" s="6"/>
    </row>
    <row r="998" spans="1:1">
      <c r="A998" s="6"/>
    </row>
    <row r="999" spans="1:1">
      <c r="A999" s="6"/>
    </row>
    <row r="1000" spans="1:1">
      <c r="A1000" s="6"/>
    </row>
    <row r="1001" spans="1:1">
      <c r="A1001" s="6"/>
    </row>
    <row r="1002" spans="1:1">
      <c r="A1002" s="6"/>
    </row>
    <row r="1003" spans="1:1">
      <c r="A1003" s="6"/>
    </row>
    <row r="1004" spans="1:1">
      <c r="A1004" s="6"/>
    </row>
    <row r="1005" spans="1:1">
      <c r="A1005" s="6"/>
    </row>
    <row r="1006" spans="1:1">
      <c r="A1006" s="6"/>
    </row>
    <row r="1007" spans="1:1">
      <c r="A1007" s="6"/>
    </row>
    <row r="1008" spans="1:1">
      <c r="A1008" s="6"/>
    </row>
    <row r="1009" spans="1:1">
      <c r="A1009" s="6"/>
    </row>
    <row r="1010" spans="1:1">
      <c r="A1010" s="6"/>
    </row>
    <row r="1011" spans="1:1">
      <c r="A1011" s="6"/>
    </row>
    <row r="1012" spans="1:1">
      <c r="A1012" s="6"/>
    </row>
    <row r="1013" spans="1:1">
      <c r="A1013" s="6"/>
    </row>
    <row r="1014" spans="1:1">
      <c r="A1014" s="6"/>
    </row>
    <row r="1015" spans="1:1">
      <c r="A1015" s="6"/>
    </row>
    <row r="1016" spans="1:1">
      <c r="A1016" s="6"/>
    </row>
    <row r="1017" spans="1:1">
      <c r="A1017" s="6"/>
    </row>
    <row r="1018" spans="1:1">
      <c r="A1018" s="6"/>
    </row>
    <row r="1019" spans="1:1">
      <c r="A1019" s="6"/>
    </row>
    <row r="1020" spans="1:1">
      <c r="A1020" s="6"/>
    </row>
    <row r="1021" spans="1:1">
      <c r="A1021" s="6"/>
    </row>
    <row r="1022" spans="1:1">
      <c r="A1022" s="6"/>
    </row>
    <row r="1023" spans="1:1">
      <c r="A1023" s="6"/>
    </row>
    <row r="1024" spans="1:1">
      <c r="A1024" s="6"/>
    </row>
    <row r="1025" spans="1:1">
      <c r="A1025" s="6"/>
    </row>
    <row r="1026" spans="1:1">
      <c r="A1026" s="6"/>
    </row>
    <row r="1027" spans="1:1">
      <c r="A1027" s="6"/>
    </row>
    <row r="1028" spans="1:1">
      <c r="A1028" s="6"/>
    </row>
    <row r="1029" spans="1:1">
      <c r="A1029" s="6"/>
    </row>
    <row r="1030" spans="1:1">
      <c r="A1030" s="6"/>
    </row>
    <row r="1031" spans="1:1">
      <c r="A1031" s="6"/>
    </row>
    <row r="1032" spans="1:1">
      <c r="A1032" s="6"/>
    </row>
    <row r="1033" spans="1:1">
      <c r="A1033" s="6"/>
    </row>
    <row r="1034" spans="1:1">
      <c r="A1034" s="6"/>
    </row>
    <row r="1035" spans="1:1">
      <c r="A1035" s="6"/>
    </row>
    <row r="1036" spans="1:1">
      <c r="A1036" s="6"/>
    </row>
    <row r="1037" spans="1:1">
      <c r="A1037" s="6"/>
    </row>
    <row r="1038" spans="1:1">
      <c r="A1038" s="6"/>
    </row>
    <row r="1039" spans="1:1">
      <c r="A1039" s="6"/>
    </row>
    <row r="1040" spans="1:1">
      <c r="A1040" s="6"/>
    </row>
    <row r="1041" spans="1:1">
      <c r="A1041" s="6"/>
    </row>
    <row r="1042" spans="1:1">
      <c r="A1042" s="6"/>
    </row>
    <row r="1043" spans="1:1">
      <c r="A1043" s="6"/>
    </row>
    <row r="1044" spans="1:1">
      <c r="A1044" s="6"/>
    </row>
    <row r="1045" spans="1:1">
      <c r="A1045" s="6"/>
    </row>
    <row r="1046" spans="1:1">
      <c r="A1046" s="6"/>
    </row>
    <row r="1047" spans="1:1">
      <c r="A1047" s="6"/>
    </row>
    <row r="1048" spans="1:1">
      <c r="A1048" s="6"/>
    </row>
    <row r="1049" spans="1:1">
      <c r="A1049" s="6"/>
    </row>
    <row r="1050" spans="1:1">
      <c r="A1050" s="6"/>
    </row>
    <row r="1051" spans="1:1">
      <c r="A1051" s="6"/>
    </row>
    <row r="1052" spans="1:1">
      <c r="A1052" s="6"/>
    </row>
    <row r="1053" spans="1:1">
      <c r="A1053" s="6"/>
    </row>
    <row r="1054" spans="1:1">
      <c r="A1054" s="6"/>
    </row>
    <row r="1055" spans="1:1">
      <c r="A1055" s="6"/>
    </row>
    <row r="1056" spans="1:1">
      <c r="A1056" s="6"/>
    </row>
    <row r="1057" spans="1:1">
      <c r="A1057" s="6"/>
    </row>
    <row r="1058" spans="1:1">
      <c r="A1058" s="6"/>
    </row>
    <row r="1059" spans="1:1">
      <c r="A1059" s="6"/>
    </row>
    <row r="1060" spans="1:1">
      <c r="A1060" s="6"/>
    </row>
    <row r="1061" spans="1:1">
      <c r="A1061" s="6"/>
    </row>
    <row r="1062" spans="1:1">
      <c r="A1062" s="6"/>
    </row>
    <row r="1063" spans="1:1">
      <c r="A1063" s="6"/>
    </row>
    <row r="1064" spans="1:1">
      <c r="A1064" s="6"/>
    </row>
    <row r="1065" spans="1:1">
      <c r="A1065" s="6"/>
    </row>
    <row r="1066" spans="1:1">
      <c r="A1066" s="6"/>
    </row>
    <row r="1067" spans="1:1">
      <c r="A1067" s="6"/>
    </row>
    <row r="1068" spans="1:1">
      <c r="A1068" s="6"/>
    </row>
    <row r="1069" spans="1:1">
      <c r="A1069" s="6"/>
    </row>
    <row r="1070" spans="1:1">
      <c r="A1070" s="6"/>
    </row>
    <row r="1071" spans="1:1">
      <c r="A1071" s="6"/>
    </row>
    <row r="1072" spans="1:1">
      <c r="A1072" s="6"/>
    </row>
    <row r="1073" spans="1:1">
      <c r="A1073" s="6"/>
    </row>
    <row r="1074" spans="1:1">
      <c r="A1074" s="6"/>
    </row>
    <row r="1075" spans="1:1">
      <c r="A1075" s="6"/>
    </row>
    <row r="1076" spans="1:1">
      <c r="A1076" s="6"/>
    </row>
    <row r="1077" spans="1:1">
      <c r="A1077" s="6"/>
    </row>
    <row r="1078" spans="1:1">
      <c r="A1078" s="6"/>
    </row>
    <row r="1079" spans="1:1">
      <c r="A1079" s="6"/>
    </row>
    <row r="1080" spans="1:1">
      <c r="A1080" s="6"/>
    </row>
    <row r="1081" spans="1:1">
      <c r="A1081" s="6"/>
    </row>
    <row r="1082" spans="1:1">
      <c r="A1082" s="6"/>
    </row>
    <row r="1083" spans="1:1">
      <c r="A1083" s="6"/>
    </row>
    <row r="1084" spans="1:1">
      <c r="A1084" s="6"/>
    </row>
    <row r="1085" spans="1:1">
      <c r="A1085" s="6"/>
    </row>
    <row r="1086" spans="1:1">
      <c r="A1086" s="6"/>
    </row>
    <row r="1087" spans="1:1">
      <c r="A1087" s="6"/>
    </row>
    <row r="1088" spans="1:1">
      <c r="A1088" s="6"/>
    </row>
    <row r="1089" spans="1:1">
      <c r="A1089" s="6"/>
    </row>
    <row r="1090" spans="1:1">
      <c r="A1090" s="6"/>
    </row>
    <row r="1091" spans="1:1">
      <c r="A1091" s="6"/>
    </row>
    <row r="1092" spans="1:1">
      <c r="A1092" s="6"/>
    </row>
    <row r="1093" spans="1:1">
      <c r="A1093" s="6"/>
    </row>
    <row r="1094" spans="1:1">
      <c r="A1094" s="6"/>
    </row>
    <row r="1095" spans="1:1">
      <c r="A1095" s="6"/>
    </row>
    <row r="1096" spans="1:1">
      <c r="A1096" s="6"/>
    </row>
    <row r="1097" spans="1:1">
      <c r="A1097" s="6"/>
    </row>
    <row r="1098" spans="1:1">
      <c r="A1098" s="6"/>
    </row>
    <row r="1099" spans="1:1">
      <c r="A1099" s="6"/>
    </row>
    <row r="1100" spans="1:1">
      <c r="A1100" s="6"/>
    </row>
    <row r="1101" spans="1:1">
      <c r="A1101" s="6"/>
    </row>
    <row r="1102" spans="1:1">
      <c r="A1102" s="6"/>
    </row>
    <row r="1103" spans="1:1">
      <c r="A1103" s="6"/>
    </row>
    <row r="1104" spans="1:1">
      <c r="A1104" s="6"/>
    </row>
    <row r="1105" spans="1:1">
      <c r="A1105" s="6"/>
    </row>
    <row r="1106" spans="1:1">
      <c r="A1106" s="6"/>
    </row>
    <row r="1107" spans="1:1">
      <c r="A1107" s="6"/>
    </row>
    <row r="1108" spans="1:1">
      <c r="A1108" s="6"/>
    </row>
    <row r="1109" spans="1:1">
      <c r="A1109" s="6"/>
    </row>
    <row r="1110" spans="1:1">
      <c r="A1110" s="6"/>
    </row>
    <row r="1111" spans="1:1">
      <c r="A1111" s="6"/>
    </row>
    <row r="1112" spans="1:1">
      <c r="A1112" s="6"/>
    </row>
    <row r="1113" spans="1:1">
      <c r="A1113" s="6"/>
    </row>
    <row r="1114" spans="1:1">
      <c r="A1114" s="6"/>
    </row>
    <row r="1115" spans="1:1">
      <c r="A1115" s="6"/>
    </row>
    <row r="1116" spans="1:1">
      <c r="A1116" s="6"/>
    </row>
    <row r="1117" spans="1:1">
      <c r="A1117" s="6"/>
    </row>
    <row r="1118" spans="1:1">
      <c r="A1118" s="6"/>
    </row>
    <row r="1119" spans="1:1">
      <c r="A1119" s="6"/>
    </row>
    <row r="1120" spans="1:1">
      <c r="A1120" s="6"/>
    </row>
    <row r="1121" spans="1:1">
      <c r="A1121" s="6"/>
    </row>
    <row r="1122" spans="1:1">
      <c r="A1122" s="6"/>
    </row>
    <row r="1123" spans="1:1">
      <c r="A1123" s="6"/>
    </row>
    <row r="1124" spans="1:1">
      <c r="A1124" s="6"/>
    </row>
    <row r="1125" spans="1:1">
      <c r="A1125" s="6"/>
    </row>
    <row r="1126" spans="1:1">
      <c r="A1126" s="6"/>
    </row>
    <row r="1127" spans="1:1">
      <c r="A1127" s="6"/>
    </row>
    <row r="1128" spans="1:1">
      <c r="A1128" s="6"/>
    </row>
    <row r="1129" spans="1:1">
      <c r="A1129" s="6"/>
    </row>
    <row r="1130" spans="1:1">
      <c r="A1130" s="6"/>
    </row>
    <row r="1131" spans="1:1">
      <c r="A1131" s="6"/>
    </row>
    <row r="1132" spans="1:1">
      <c r="A1132" s="6"/>
    </row>
    <row r="1133" spans="1:1">
      <c r="A1133" s="6"/>
    </row>
    <row r="1134" spans="1:1">
      <c r="A1134" s="6"/>
    </row>
    <row r="1135" spans="1:1">
      <c r="A1135" s="6"/>
    </row>
    <row r="1136" spans="1:1">
      <c r="A1136" s="6"/>
    </row>
    <row r="1137" spans="1:1">
      <c r="A1137" s="6"/>
    </row>
    <row r="1138" spans="1:1">
      <c r="A1138" s="6"/>
    </row>
    <row r="1139" spans="1:1">
      <c r="A1139" s="6"/>
    </row>
    <row r="1140" spans="1:1">
      <c r="A1140" s="6"/>
    </row>
    <row r="1141" spans="1:1">
      <c r="A1141" s="6"/>
    </row>
    <row r="1142" spans="1:1">
      <c r="A1142" s="6"/>
    </row>
    <row r="1143" spans="1:1">
      <c r="A1143" s="6"/>
    </row>
    <row r="1144" spans="1:1">
      <c r="A1144" s="6"/>
    </row>
    <row r="1145" spans="1:1">
      <c r="A1145" s="6"/>
    </row>
    <row r="1146" spans="1:1">
      <c r="A1146" s="6"/>
    </row>
    <row r="1147" spans="1:1">
      <c r="A1147" s="6"/>
    </row>
    <row r="1148" spans="1:1">
      <c r="A1148" s="6"/>
    </row>
    <row r="1149" spans="1:1">
      <c r="A1149" s="6"/>
    </row>
    <row r="1150" spans="1:1">
      <c r="A1150" s="6"/>
    </row>
    <row r="1151" spans="1:1">
      <c r="A1151" s="6"/>
    </row>
    <row r="1152" spans="1:1">
      <c r="A1152" s="6"/>
    </row>
    <row r="1153" spans="1:1">
      <c r="A1153" s="6"/>
    </row>
    <row r="1154" spans="1:1">
      <c r="A1154" s="6"/>
    </row>
    <row r="1155" spans="1:1">
      <c r="A1155" s="6"/>
    </row>
    <row r="1156" spans="1:1">
      <c r="A1156" s="6"/>
    </row>
    <row r="1157" spans="1:1">
      <c r="A1157" s="6"/>
    </row>
    <row r="1158" spans="1:1">
      <c r="A1158" s="6"/>
    </row>
    <row r="1159" spans="1:1">
      <c r="A1159" s="6"/>
    </row>
    <row r="1160" spans="1:1">
      <c r="A1160" s="6"/>
    </row>
    <row r="1161" spans="1:1">
      <c r="A1161" s="6"/>
    </row>
    <row r="1162" spans="1:1">
      <c r="A1162" s="6"/>
    </row>
    <row r="1163" spans="1:1">
      <c r="A1163" s="6"/>
    </row>
    <row r="1164" spans="1:1">
      <c r="A1164" s="6"/>
    </row>
    <row r="1165" spans="1:1">
      <c r="A1165" s="6"/>
    </row>
    <row r="1166" spans="1:1">
      <c r="A1166" s="6"/>
    </row>
    <row r="1167" spans="1:1">
      <c r="A1167" s="6"/>
    </row>
    <row r="1168" spans="1:1">
      <c r="A1168" s="6"/>
    </row>
    <row r="1169" spans="1:1">
      <c r="A1169" s="6"/>
    </row>
    <row r="1170" spans="1:1">
      <c r="A1170" s="6"/>
    </row>
    <row r="1171" spans="1:1">
      <c r="A1171" s="6"/>
    </row>
  </sheetData>
  <autoFilter ref="A1:A1171" xr:uid="{E12FEDAC-7A83-7C42-A8E1-8A90E4A22F9D}">
    <sortState xmlns:xlrd2="http://schemas.microsoft.com/office/spreadsheetml/2017/richdata2" ref="A2:A1171">
      <sortCondition ref="A1:A1171"/>
    </sortState>
  </autoFilter>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0F9B-A69D-5542-A467-8601E93C2A01}">
  <sheetPr>
    <tabColor rgb="FF7030A0"/>
  </sheetPr>
  <dimension ref="A1:I1190"/>
  <sheetViews>
    <sheetView workbookViewId="0">
      <selection sqref="A1:A1048576"/>
    </sheetView>
  </sheetViews>
  <sheetFormatPr baseColWidth="10" defaultRowHeight="19"/>
  <cols>
    <col min="1" max="1" width="26.83203125" style="11" customWidth="1"/>
    <col min="2" max="2" width="15.83203125" customWidth="1"/>
    <col min="3" max="3" width="27.1640625" customWidth="1"/>
    <col min="7" max="7" width="20.33203125" style="1" customWidth="1"/>
    <col min="9" max="9" width="20.33203125" style="1" customWidth="1"/>
  </cols>
  <sheetData>
    <row r="1" spans="1:9" ht="22">
      <c r="A1" s="10" t="s">
        <v>3376</v>
      </c>
      <c r="G1" s="7"/>
      <c r="I1" s="7"/>
    </row>
    <row r="2" spans="1:9" ht="22">
      <c r="A2" s="11">
        <v>21</v>
      </c>
      <c r="C2" s="10" t="s">
        <v>3792</v>
      </c>
      <c r="D2" s="10">
        <v>712</v>
      </c>
    </row>
    <row r="3" spans="1:9">
      <c r="A3" s="11">
        <v>22</v>
      </c>
      <c r="B3" s="26" t="s">
        <v>3796</v>
      </c>
      <c r="C3" s="24" t="s">
        <v>3412</v>
      </c>
      <c r="D3">
        <f>COUNTIF(A:A,"&lt;=30")</f>
        <v>243</v>
      </c>
    </row>
    <row r="4" spans="1:9">
      <c r="A4" s="11">
        <v>22</v>
      </c>
      <c r="C4" s="24" t="s">
        <v>3787</v>
      </c>
      <c r="D4">
        <f>COUNTIFS(A:A,"&gt;=31",A:A,"&lt;=40")</f>
        <v>321</v>
      </c>
    </row>
    <row r="5" spans="1:9">
      <c r="A5" s="11">
        <v>22</v>
      </c>
      <c r="C5" s="24" t="s">
        <v>3788</v>
      </c>
      <c r="D5">
        <f>COUNTIFS(A:A,"&gt;=41",A:A,"&lt;=50")</f>
        <v>110</v>
      </c>
    </row>
    <row r="6" spans="1:9">
      <c r="A6" s="11">
        <v>22</v>
      </c>
      <c r="C6" s="24" t="s">
        <v>3789</v>
      </c>
      <c r="D6">
        <f>COUNTIFS(A:A,"&gt;=51",A:A,"&lt;=60")</f>
        <v>32</v>
      </c>
    </row>
    <row r="7" spans="1:9">
      <c r="A7" s="11">
        <v>23</v>
      </c>
      <c r="C7" s="24" t="s">
        <v>3790</v>
      </c>
      <c r="D7">
        <f>COUNTIFS(A:A,"&gt;=61",A:A,"&lt;=470")</f>
        <v>6</v>
      </c>
    </row>
    <row r="8" spans="1:9">
      <c r="A8" s="11">
        <v>23</v>
      </c>
      <c r="C8" s="24" t="s">
        <v>3791</v>
      </c>
      <c r="D8">
        <f>COUNTIFS(A:A,"&gt;=71",A:A,"&lt;=80")</f>
        <v>1</v>
      </c>
    </row>
    <row r="9" spans="1:9">
      <c r="A9" s="11">
        <v>23</v>
      </c>
    </row>
    <row r="10" spans="1:9">
      <c r="A10" s="11">
        <v>23</v>
      </c>
    </row>
    <row r="11" spans="1:9">
      <c r="A11" s="11">
        <v>23</v>
      </c>
      <c r="C11" s="24" t="s">
        <v>3793</v>
      </c>
      <c r="D11">
        <f>AVERAGE(A:A)</f>
        <v>34.876404494382022</v>
      </c>
    </row>
    <row r="12" spans="1:9">
      <c r="A12" s="11">
        <v>23</v>
      </c>
      <c r="C12" s="24" t="s">
        <v>3794</v>
      </c>
      <c r="D12">
        <f>MEDIAN(A:A)</f>
        <v>33</v>
      </c>
    </row>
    <row r="13" spans="1:9">
      <c r="A13" s="11">
        <v>23</v>
      </c>
      <c r="C13" s="24" t="s">
        <v>3795</v>
      </c>
      <c r="D13">
        <v>31</v>
      </c>
    </row>
    <row r="14" spans="1:9">
      <c r="A14" s="11">
        <v>23</v>
      </c>
      <c r="C14" s="24" t="s">
        <v>3800</v>
      </c>
      <c r="D14">
        <v>59</v>
      </c>
    </row>
    <row r="15" spans="1:9">
      <c r="A15" s="11">
        <v>23</v>
      </c>
      <c r="C15" s="24" t="s">
        <v>3801</v>
      </c>
      <c r="D15">
        <v>21</v>
      </c>
    </row>
    <row r="16" spans="1:9">
      <c r="A16" s="11">
        <v>23</v>
      </c>
      <c r="C16" s="24" t="s">
        <v>3802</v>
      </c>
      <c r="D16">
        <v>80</v>
      </c>
    </row>
    <row r="17" spans="1:9">
      <c r="A17" s="11">
        <v>23</v>
      </c>
    </row>
    <row r="18" spans="1:9">
      <c r="A18" s="11">
        <v>23</v>
      </c>
    </row>
    <row r="19" spans="1:9">
      <c r="A19" s="11">
        <v>23</v>
      </c>
    </row>
    <row r="20" spans="1:9">
      <c r="A20" s="11">
        <v>23</v>
      </c>
    </row>
    <row r="21" spans="1:9">
      <c r="A21" s="11">
        <v>23</v>
      </c>
    </row>
    <row r="22" spans="1:9">
      <c r="A22" s="11">
        <v>23</v>
      </c>
    </row>
    <row r="23" spans="1:9">
      <c r="A23" s="11">
        <v>23</v>
      </c>
    </row>
    <row r="24" spans="1:9">
      <c r="A24" s="11">
        <v>24</v>
      </c>
    </row>
    <row r="25" spans="1:9">
      <c r="A25" s="11">
        <v>24</v>
      </c>
    </row>
    <row r="26" spans="1:9">
      <c r="A26" s="11">
        <v>24</v>
      </c>
    </row>
    <row r="27" spans="1:9">
      <c r="A27" s="11">
        <v>24</v>
      </c>
      <c r="G27" s="6"/>
      <c r="I27" s="6"/>
    </row>
    <row r="28" spans="1:9">
      <c r="A28" s="11">
        <v>24</v>
      </c>
    </row>
    <row r="29" spans="1:9">
      <c r="A29" s="11">
        <v>24</v>
      </c>
    </row>
    <row r="30" spans="1:9">
      <c r="A30" s="11">
        <v>24</v>
      </c>
    </row>
    <row r="31" spans="1:9">
      <c r="A31" s="11">
        <v>24</v>
      </c>
    </row>
    <row r="32" spans="1:9">
      <c r="A32" s="11">
        <v>24</v>
      </c>
    </row>
    <row r="33" spans="1:1">
      <c r="A33" s="11">
        <v>24</v>
      </c>
    </row>
    <row r="34" spans="1:1">
      <c r="A34" s="11">
        <v>24</v>
      </c>
    </row>
    <row r="35" spans="1:1">
      <c r="A35" s="11">
        <v>24</v>
      </c>
    </row>
    <row r="36" spans="1:1">
      <c r="A36" s="11">
        <v>24</v>
      </c>
    </row>
    <row r="37" spans="1:1">
      <c r="A37" s="11">
        <v>24</v>
      </c>
    </row>
    <row r="38" spans="1:1">
      <c r="A38" s="11">
        <v>24</v>
      </c>
    </row>
    <row r="39" spans="1:1">
      <c r="A39" s="11">
        <v>24</v>
      </c>
    </row>
    <row r="40" spans="1:1">
      <c r="A40" s="11">
        <v>24</v>
      </c>
    </row>
    <row r="41" spans="1:1">
      <c r="A41" s="11">
        <v>24</v>
      </c>
    </row>
    <row r="42" spans="1:1">
      <c r="A42" s="11">
        <v>24</v>
      </c>
    </row>
    <row r="43" spans="1:1">
      <c r="A43" s="11">
        <v>24</v>
      </c>
    </row>
    <row r="44" spans="1:1">
      <c r="A44" s="11">
        <v>24</v>
      </c>
    </row>
    <row r="45" spans="1:1">
      <c r="A45" s="11">
        <v>24</v>
      </c>
    </row>
    <row r="46" spans="1:1">
      <c r="A46" s="11">
        <v>24</v>
      </c>
    </row>
    <row r="47" spans="1:1">
      <c r="A47" s="11">
        <v>24</v>
      </c>
    </row>
    <row r="48" spans="1:1">
      <c r="A48" s="11">
        <v>25</v>
      </c>
    </row>
    <row r="49" spans="1:1">
      <c r="A49" s="11">
        <v>25</v>
      </c>
    </row>
    <row r="50" spans="1:1">
      <c r="A50" s="11">
        <v>25</v>
      </c>
    </row>
    <row r="51" spans="1:1">
      <c r="A51" s="11">
        <v>25</v>
      </c>
    </row>
    <row r="52" spans="1:1">
      <c r="A52" s="11">
        <v>25</v>
      </c>
    </row>
    <row r="53" spans="1:1">
      <c r="A53" s="11">
        <v>25</v>
      </c>
    </row>
    <row r="54" spans="1:1">
      <c r="A54" s="11">
        <v>25</v>
      </c>
    </row>
    <row r="55" spans="1:1">
      <c r="A55" s="11">
        <v>25</v>
      </c>
    </row>
    <row r="56" spans="1:1">
      <c r="A56" s="11">
        <v>25</v>
      </c>
    </row>
    <row r="57" spans="1:1">
      <c r="A57" s="11">
        <v>25</v>
      </c>
    </row>
    <row r="58" spans="1:1">
      <c r="A58" s="11">
        <v>25</v>
      </c>
    </row>
    <row r="59" spans="1:1">
      <c r="A59" s="11">
        <v>25</v>
      </c>
    </row>
    <row r="60" spans="1:1">
      <c r="A60" s="11">
        <v>25</v>
      </c>
    </row>
    <row r="61" spans="1:1">
      <c r="A61" s="11">
        <v>25</v>
      </c>
    </row>
    <row r="62" spans="1:1">
      <c r="A62" s="11">
        <v>25</v>
      </c>
    </row>
    <row r="63" spans="1:1">
      <c r="A63" s="11">
        <v>25</v>
      </c>
    </row>
    <row r="64" spans="1:1">
      <c r="A64" s="11">
        <v>25</v>
      </c>
    </row>
    <row r="65" spans="1:1">
      <c r="A65" s="11">
        <v>25</v>
      </c>
    </row>
    <row r="66" spans="1:1">
      <c r="A66" s="11">
        <v>25</v>
      </c>
    </row>
    <row r="67" spans="1:1">
      <c r="A67" s="11">
        <v>25</v>
      </c>
    </row>
    <row r="68" spans="1:1">
      <c r="A68" s="11">
        <v>25</v>
      </c>
    </row>
    <row r="69" spans="1:1">
      <c r="A69" s="11">
        <v>25</v>
      </c>
    </row>
    <row r="70" spans="1:1">
      <c r="A70" s="11">
        <v>25</v>
      </c>
    </row>
    <row r="71" spans="1:1">
      <c r="A71" s="11">
        <v>25</v>
      </c>
    </row>
    <row r="72" spans="1:1">
      <c r="A72" s="11">
        <v>25</v>
      </c>
    </row>
    <row r="73" spans="1:1">
      <c r="A73" s="11">
        <v>26</v>
      </c>
    </row>
    <row r="74" spans="1:1">
      <c r="A74" s="11">
        <v>26</v>
      </c>
    </row>
    <row r="75" spans="1:1">
      <c r="A75" s="11">
        <v>26</v>
      </c>
    </row>
    <row r="76" spans="1:1">
      <c r="A76" s="11">
        <v>26</v>
      </c>
    </row>
    <row r="77" spans="1:1">
      <c r="A77" s="11">
        <v>26</v>
      </c>
    </row>
    <row r="78" spans="1:1">
      <c r="A78" s="11">
        <v>26</v>
      </c>
    </row>
    <row r="79" spans="1:1">
      <c r="A79" s="11">
        <v>26</v>
      </c>
    </row>
    <row r="80" spans="1:1">
      <c r="A80" s="11">
        <v>26</v>
      </c>
    </row>
    <row r="81" spans="1:1">
      <c r="A81" s="11">
        <v>26</v>
      </c>
    </row>
    <row r="82" spans="1:1">
      <c r="A82" s="11">
        <v>26</v>
      </c>
    </row>
    <row r="83" spans="1:1">
      <c r="A83" s="11">
        <v>26</v>
      </c>
    </row>
    <row r="84" spans="1:1">
      <c r="A84" s="11">
        <v>26</v>
      </c>
    </row>
    <row r="85" spans="1:1">
      <c r="A85" s="11">
        <v>26</v>
      </c>
    </row>
    <row r="86" spans="1:1">
      <c r="A86" s="11">
        <v>26</v>
      </c>
    </row>
    <row r="87" spans="1:1">
      <c r="A87" s="11">
        <v>26</v>
      </c>
    </row>
    <row r="88" spans="1:1">
      <c r="A88" s="11">
        <v>26</v>
      </c>
    </row>
    <row r="89" spans="1:1">
      <c r="A89" s="11">
        <v>26</v>
      </c>
    </row>
    <row r="90" spans="1:1">
      <c r="A90" s="11">
        <v>26</v>
      </c>
    </row>
    <row r="91" spans="1:1">
      <c r="A91" s="11">
        <v>26</v>
      </c>
    </row>
    <row r="92" spans="1:1">
      <c r="A92" s="11">
        <v>26</v>
      </c>
    </row>
    <row r="93" spans="1:1">
      <c r="A93" s="11">
        <v>26</v>
      </c>
    </row>
    <row r="94" spans="1:1">
      <c r="A94" s="11">
        <v>26</v>
      </c>
    </row>
    <row r="95" spans="1:1">
      <c r="A95" s="11">
        <v>26</v>
      </c>
    </row>
    <row r="96" spans="1:1">
      <c r="A96" s="11">
        <v>26</v>
      </c>
    </row>
    <row r="97" spans="1:1">
      <c r="A97" s="11">
        <v>27</v>
      </c>
    </row>
    <row r="98" spans="1:1">
      <c r="A98" s="11">
        <v>27</v>
      </c>
    </row>
    <row r="99" spans="1:1">
      <c r="A99" s="11">
        <v>27</v>
      </c>
    </row>
    <row r="100" spans="1:1">
      <c r="A100" s="11">
        <v>27</v>
      </c>
    </row>
    <row r="101" spans="1:1">
      <c r="A101" s="11">
        <v>27</v>
      </c>
    </row>
    <row r="102" spans="1:1">
      <c r="A102" s="11">
        <v>27</v>
      </c>
    </row>
    <row r="103" spans="1:1">
      <c r="A103" s="11">
        <v>27</v>
      </c>
    </row>
    <row r="104" spans="1:1">
      <c r="A104" s="11">
        <v>27</v>
      </c>
    </row>
    <row r="105" spans="1:1">
      <c r="A105" s="11">
        <v>27</v>
      </c>
    </row>
    <row r="106" spans="1:1">
      <c r="A106" s="11">
        <v>27</v>
      </c>
    </row>
    <row r="107" spans="1:1">
      <c r="A107" s="11">
        <v>27</v>
      </c>
    </row>
    <row r="108" spans="1:1">
      <c r="A108" s="11">
        <v>27</v>
      </c>
    </row>
    <row r="109" spans="1:1">
      <c r="A109" s="11">
        <v>27</v>
      </c>
    </row>
    <row r="110" spans="1:1">
      <c r="A110" s="11">
        <v>27</v>
      </c>
    </row>
    <row r="111" spans="1:1">
      <c r="A111" s="11">
        <v>27</v>
      </c>
    </row>
    <row r="112" spans="1:1">
      <c r="A112" s="11">
        <v>27</v>
      </c>
    </row>
    <row r="113" spans="1:1">
      <c r="A113" s="11">
        <v>27</v>
      </c>
    </row>
    <row r="114" spans="1:1">
      <c r="A114" s="11">
        <v>27</v>
      </c>
    </row>
    <row r="115" spans="1:1">
      <c r="A115" s="11">
        <v>27</v>
      </c>
    </row>
    <row r="116" spans="1:1">
      <c r="A116" s="11">
        <v>27</v>
      </c>
    </row>
    <row r="117" spans="1:1">
      <c r="A117" s="11">
        <v>27</v>
      </c>
    </row>
    <row r="118" spans="1:1">
      <c r="A118" s="11">
        <v>27</v>
      </c>
    </row>
    <row r="119" spans="1:1">
      <c r="A119" s="11">
        <v>27</v>
      </c>
    </row>
    <row r="120" spans="1:1">
      <c r="A120" s="11">
        <v>27</v>
      </c>
    </row>
    <row r="121" spans="1:1">
      <c r="A121" s="11">
        <v>27</v>
      </c>
    </row>
    <row r="122" spans="1:1">
      <c r="A122" s="11">
        <v>27</v>
      </c>
    </row>
    <row r="123" spans="1:1">
      <c r="A123" s="11">
        <v>27</v>
      </c>
    </row>
    <row r="124" spans="1:1">
      <c r="A124" s="11">
        <v>27</v>
      </c>
    </row>
    <row r="125" spans="1:1">
      <c r="A125" s="11">
        <v>27</v>
      </c>
    </row>
    <row r="126" spans="1:1">
      <c r="A126" s="11">
        <v>27</v>
      </c>
    </row>
    <row r="127" spans="1:1">
      <c r="A127" s="11">
        <v>27</v>
      </c>
    </row>
    <row r="128" spans="1:1">
      <c r="A128" s="11">
        <v>27</v>
      </c>
    </row>
    <row r="129" spans="1:1">
      <c r="A129" s="11">
        <v>27</v>
      </c>
    </row>
    <row r="130" spans="1:1">
      <c r="A130" s="11">
        <v>28</v>
      </c>
    </row>
    <row r="131" spans="1:1">
      <c r="A131" s="11">
        <v>28</v>
      </c>
    </row>
    <row r="132" spans="1:1">
      <c r="A132" s="11">
        <v>28</v>
      </c>
    </row>
    <row r="133" spans="1:1">
      <c r="A133" s="11">
        <v>28</v>
      </c>
    </row>
    <row r="134" spans="1:1">
      <c r="A134" s="11">
        <v>28</v>
      </c>
    </row>
    <row r="135" spans="1:1">
      <c r="A135" s="11">
        <v>28</v>
      </c>
    </row>
    <row r="136" spans="1:1">
      <c r="A136" s="11">
        <v>28</v>
      </c>
    </row>
    <row r="137" spans="1:1">
      <c r="A137" s="11">
        <v>28</v>
      </c>
    </row>
    <row r="138" spans="1:1">
      <c r="A138" s="11">
        <v>28</v>
      </c>
    </row>
    <row r="139" spans="1:1">
      <c r="A139" s="11">
        <v>28</v>
      </c>
    </row>
    <row r="140" spans="1:1">
      <c r="A140" s="11">
        <v>28</v>
      </c>
    </row>
    <row r="141" spans="1:1">
      <c r="A141" s="11">
        <v>28</v>
      </c>
    </row>
    <row r="142" spans="1:1">
      <c r="A142" s="11">
        <v>28</v>
      </c>
    </row>
    <row r="143" spans="1:1">
      <c r="A143" s="11">
        <v>28</v>
      </c>
    </row>
    <row r="144" spans="1:1">
      <c r="A144" s="11">
        <v>28</v>
      </c>
    </row>
    <row r="145" spans="1:1">
      <c r="A145" s="11">
        <v>28</v>
      </c>
    </row>
    <row r="146" spans="1:1">
      <c r="A146" s="11">
        <v>28</v>
      </c>
    </row>
    <row r="147" spans="1:1">
      <c r="A147" s="11">
        <v>28</v>
      </c>
    </row>
    <row r="148" spans="1:1">
      <c r="A148" s="11">
        <v>28</v>
      </c>
    </row>
    <row r="149" spans="1:1">
      <c r="A149" s="11">
        <v>28</v>
      </c>
    </row>
    <row r="150" spans="1:1">
      <c r="A150" s="11">
        <v>28</v>
      </c>
    </row>
    <row r="151" spans="1:1">
      <c r="A151" s="11">
        <v>28</v>
      </c>
    </row>
    <row r="152" spans="1:1">
      <c r="A152" s="11">
        <v>28</v>
      </c>
    </row>
    <row r="153" spans="1:1">
      <c r="A153" s="11">
        <v>28</v>
      </c>
    </row>
    <row r="154" spans="1:1">
      <c r="A154" s="11">
        <v>28</v>
      </c>
    </row>
    <row r="155" spans="1:1">
      <c r="A155" s="11">
        <v>28</v>
      </c>
    </row>
    <row r="156" spans="1:1">
      <c r="A156" s="11">
        <v>28</v>
      </c>
    </row>
    <row r="157" spans="1:1">
      <c r="A157" s="11">
        <v>28</v>
      </c>
    </row>
    <row r="158" spans="1:1">
      <c r="A158" s="11">
        <v>28</v>
      </c>
    </row>
    <row r="159" spans="1:1">
      <c r="A159" s="11">
        <v>28</v>
      </c>
    </row>
    <row r="160" spans="1:1">
      <c r="A160" s="11">
        <v>28</v>
      </c>
    </row>
    <row r="161" spans="1:1">
      <c r="A161" s="11">
        <v>28</v>
      </c>
    </row>
    <row r="162" spans="1:1">
      <c r="A162" s="11">
        <v>28</v>
      </c>
    </row>
    <row r="163" spans="1:1">
      <c r="A163" s="11">
        <v>28</v>
      </c>
    </row>
    <row r="164" spans="1:1">
      <c r="A164" s="11">
        <v>28</v>
      </c>
    </row>
    <row r="165" spans="1:1">
      <c r="A165" s="11">
        <v>28</v>
      </c>
    </row>
    <row r="166" spans="1:1">
      <c r="A166" s="11">
        <v>28</v>
      </c>
    </row>
    <row r="167" spans="1:1">
      <c r="A167" s="11">
        <v>28</v>
      </c>
    </row>
    <row r="168" spans="1:1">
      <c r="A168" s="11">
        <v>28</v>
      </c>
    </row>
    <row r="169" spans="1:1">
      <c r="A169" s="11">
        <v>29</v>
      </c>
    </row>
    <row r="170" spans="1:1">
      <c r="A170" s="11">
        <v>29</v>
      </c>
    </row>
    <row r="171" spans="1:1">
      <c r="A171" s="11">
        <v>29</v>
      </c>
    </row>
    <row r="172" spans="1:1">
      <c r="A172" s="11">
        <v>29</v>
      </c>
    </row>
    <row r="173" spans="1:1">
      <c r="A173" s="11">
        <v>29</v>
      </c>
    </row>
    <row r="174" spans="1:1">
      <c r="A174" s="11">
        <v>29</v>
      </c>
    </row>
    <row r="175" spans="1:1">
      <c r="A175" s="11">
        <v>29</v>
      </c>
    </row>
    <row r="176" spans="1:1">
      <c r="A176" s="11">
        <v>29</v>
      </c>
    </row>
    <row r="177" spans="1:1">
      <c r="A177" s="11">
        <v>29</v>
      </c>
    </row>
    <row r="178" spans="1:1">
      <c r="A178" s="11">
        <v>29</v>
      </c>
    </row>
    <row r="179" spans="1:1">
      <c r="A179" s="11">
        <v>29</v>
      </c>
    </row>
    <row r="180" spans="1:1">
      <c r="A180" s="11">
        <v>29</v>
      </c>
    </row>
    <row r="181" spans="1:1">
      <c r="A181" s="11">
        <v>29</v>
      </c>
    </row>
    <row r="182" spans="1:1">
      <c r="A182" s="11">
        <v>29</v>
      </c>
    </row>
    <row r="183" spans="1:1">
      <c r="A183" s="11">
        <v>29</v>
      </c>
    </row>
    <row r="184" spans="1:1">
      <c r="A184" s="11">
        <v>29</v>
      </c>
    </row>
    <row r="185" spans="1:1">
      <c r="A185" s="11">
        <v>29</v>
      </c>
    </row>
    <row r="186" spans="1:1">
      <c r="A186" s="11">
        <v>29</v>
      </c>
    </row>
    <row r="187" spans="1:1">
      <c r="A187" s="11">
        <v>29</v>
      </c>
    </row>
    <row r="188" spans="1:1">
      <c r="A188" s="11">
        <v>29</v>
      </c>
    </row>
    <row r="189" spans="1:1">
      <c r="A189" s="11">
        <v>29</v>
      </c>
    </row>
    <row r="190" spans="1:1">
      <c r="A190" s="11">
        <v>29</v>
      </c>
    </row>
    <row r="191" spans="1:1">
      <c r="A191" s="11">
        <v>29</v>
      </c>
    </row>
    <row r="192" spans="1:1">
      <c r="A192" s="11">
        <v>29</v>
      </c>
    </row>
    <row r="193" spans="1:1">
      <c r="A193" s="11">
        <v>29</v>
      </c>
    </row>
    <row r="194" spans="1:1">
      <c r="A194" s="11">
        <v>29</v>
      </c>
    </row>
    <row r="195" spans="1:1">
      <c r="A195" s="11">
        <v>29</v>
      </c>
    </row>
    <row r="196" spans="1:1">
      <c r="A196" s="11">
        <v>29</v>
      </c>
    </row>
    <row r="197" spans="1:1">
      <c r="A197" s="11">
        <v>29</v>
      </c>
    </row>
    <row r="198" spans="1:1">
      <c r="A198" s="11">
        <v>29</v>
      </c>
    </row>
    <row r="199" spans="1:1">
      <c r="A199" s="11">
        <v>29</v>
      </c>
    </row>
    <row r="200" spans="1:1">
      <c r="A200" s="11">
        <v>29</v>
      </c>
    </row>
    <row r="201" spans="1:1">
      <c r="A201" s="11">
        <v>29</v>
      </c>
    </row>
    <row r="202" spans="1:1">
      <c r="A202" s="11">
        <v>29</v>
      </c>
    </row>
    <row r="203" spans="1:1">
      <c r="A203" s="11">
        <v>29</v>
      </c>
    </row>
    <row r="204" spans="1:1">
      <c r="A204" s="11">
        <v>29</v>
      </c>
    </row>
    <row r="205" spans="1:1">
      <c r="A205" s="11">
        <v>30</v>
      </c>
    </row>
    <row r="206" spans="1:1">
      <c r="A206" s="11">
        <v>30</v>
      </c>
    </row>
    <row r="207" spans="1:1">
      <c r="A207" s="11">
        <v>30</v>
      </c>
    </row>
    <row r="208" spans="1:1">
      <c r="A208" s="11">
        <v>30</v>
      </c>
    </row>
    <row r="209" spans="1:1">
      <c r="A209" s="11">
        <v>30</v>
      </c>
    </row>
    <row r="210" spans="1:1">
      <c r="A210" s="11">
        <v>30</v>
      </c>
    </row>
    <row r="211" spans="1:1">
      <c r="A211" s="11">
        <v>30</v>
      </c>
    </row>
    <row r="212" spans="1:1">
      <c r="A212" s="11">
        <v>30</v>
      </c>
    </row>
    <row r="213" spans="1:1">
      <c r="A213" s="11">
        <v>30</v>
      </c>
    </row>
    <row r="214" spans="1:1">
      <c r="A214" s="11">
        <v>30</v>
      </c>
    </row>
    <row r="215" spans="1:1">
      <c r="A215" s="11">
        <v>30</v>
      </c>
    </row>
    <row r="216" spans="1:1">
      <c r="A216" s="11">
        <v>30</v>
      </c>
    </row>
    <row r="217" spans="1:1">
      <c r="A217" s="11">
        <v>30</v>
      </c>
    </row>
    <row r="218" spans="1:1">
      <c r="A218" s="11">
        <v>30</v>
      </c>
    </row>
    <row r="219" spans="1:1">
      <c r="A219" s="11">
        <v>30</v>
      </c>
    </row>
    <row r="220" spans="1:1">
      <c r="A220" s="11">
        <v>30</v>
      </c>
    </row>
    <row r="221" spans="1:1">
      <c r="A221" s="11">
        <v>30</v>
      </c>
    </row>
    <row r="222" spans="1:1">
      <c r="A222" s="11">
        <v>30</v>
      </c>
    </row>
    <row r="223" spans="1:1">
      <c r="A223" s="11">
        <v>30</v>
      </c>
    </row>
    <row r="224" spans="1:1">
      <c r="A224" s="11">
        <v>30</v>
      </c>
    </row>
    <row r="225" spans="1:1">
      <c r="A225" s="11">
        <v>30</v>
      </c>
    </row>
    <row r="226" spans="1:1">
      <c r="A226" s="11">
        <v>30</v>
      </c>
    </row>
    <row r="227" spans="1:1">
      <c r="A227" s="11">
        <v>30</v>
      </c>
    </row>
    <row r="228" spans="1:1">
      <c r="A228" s="11">
        <v>30</v>
      </c>
    </row>
    <row r="229" spans="1:1">
      <c r="A229" s="11">
        <v>30</v>
      </c>
    </row>
    <row r="230" spans="1:1">
      <c r="A230" s="11">
        <v>30</v>
      </c>
    </row>
    <row r="231" spans="1:1">
      <c r="A231" s="11">
        <v>30</v>
      </c>
    </row>
    <row r="232" spans="1:1">
      <c r="A232" s="11">
        <v>30</v>
      </c>
    </row>
    <row r="233" spans="1:1">
      <c r="A233" s="11">
        <v>30</v>
      </c>
    </row>
    <row r="234" spans="1:1">
      <c r="A234" s="11">
        <v>30</v>
      </c>
    </row>
    <row r="235" spans="1:1">
      <c r="A235" s="11">
        <v>30</v>
      </c>
    </row>
    <row r="236" spans="1:1">
      <c r="A236" s="11">
        <v>30</v>
      </c>
    </row>
    <row r="237" spans="1:1">
      <c r="A237" s="11">
        <v>30</v>
      </c>
    </row>
    <row r="238" spans="1:1">
      <c r="A238" s="11">
        <v>30</v>
      </c>
    </row>
    <row r="239" spans="1:1">
      <c r="A239" s="11">
        <v>30</v>
      </c>
    </row>
    <row r="240" spans="1:1">
      <c r="A240" s="11">
        <v>30</v>
      </c>
    </row>
    <row r="241" spans="1:1">
      <c r="A241" s="11">
        <v>30</v>
      </c>
    </row>
    <row r="242" spans="1:1">
      <c r="A242" s="11">
        <v>30</v>
      </c>
    </row>
    <row r="243" spans="1:1">
      <c r="A243" s="11">
        <v>30</v>
      </c>
    </row>
    <row r="244" spans="1:1">
      <c r="A244" s="11">
        <v>30</v>
      </c>
    </row>
    <row r="245" spans="1:1">
      <c r="A245" s="11">
        <v>31</v>
      </c>
    </row>
    <row r="246" spans="1:1">
      <c r="A246" s="11">
        <v>31</v>
      </c>
    </row>
    <row r="247" spans="1:1">
      <c r="A247" s="11">
        <v>31</v>
      </c>
    </row>
    <row r="248" spans="1:1">
      <c r="A248" s="11">
        <v>31</v>
      </c>
    </row>
    <row r="249" spans="1:1">
      <c r="A249" s="11">
        <v>31</v>
      </c>
    </row>
    <row r="250" spans="1:1">
      <c r="A250" s="11">
        <v>31</v>
      </c>
    </row>
    <row r="251" spans="1:1">
      <c r="A251" s="11">
        <v>31</v>
      </c>
    </row>
    <row r="252" spans="1:1">
      <c r="A252" s="11">
        <v>31</v>
      </c>
    </row>
    <row r="253" spans="1:1">
      <c r="A253" s="11">
        <v>31</v>
      </c>
    </row>
    <row r="254" spans="1:1">
      <c r="A254" s="11">
        <v>31</v>
      </c>
    </row>
    <row r="255" spans="1:1">
      <c r="A255" s="11">
        <v>31</v>
      </c>
    </row>
    <row r="256" spans="1:1">
      <c r="A256" s="11">
        <v>31</v>
      </c>
    </row>
    <row r="257" spans="1:1">
      <c r="A257" s="11">
        <v>31</v>
      </c>
    </row>
    <row r="258" spans="1:1">
      <c r="A258" s="11">
        <v>31</v>
      </c>
    </row>
    <row r="259" spans="1:1">
      <c r="A259" s="11">
        <v>31</v>
      </c>
    </row>
    <row r="260" spans="1:1">
      <c r="A260" s="11">
        <v>31</v>
      </c>
    </row>
    <row r="261" spans="1:1">
      <c r="A261" s="11">
        <v>31</v>
      </c>
    </row>
    <row r="262" spans="1:1">
      <c r="A262" s="11">
        <v>31</v>
      </c>
    </row>
    <row r="263" spans="1:1">
      <c r="A263" s="11">
        <v>31</v>
      </c>
    </row>
    <row r="264" spans="1:1">
      <c r="A264" s="11">
        <v>31</v>
      </c>
    </row>
    <row r="265" spans="1:1">
      <c r="A265" s="11">
        <v>31</v>
      </c>
    </row>
    <row r="266" spans="1:1">
      <c r="A266" s="11">
        <v>31</v>
      </c>
    </row>
    <row r="267" spans="1:1">
      <c r="A267" s="11">
        <v>31</v>
      </c>
    </row>
    <row r="268" spans="1:1">
      <c r="A268" s="11">
        <v>31</v>
      </c>
    </row>
    <row r="269" spans="1:1">
      <c r="A269" s="11">
        <v>31</v>
      </c>
    </row>
    <row r="270" spans="1:1">
      <c r="A270" s="11">
        <v>31</v>
      </c>
    </row>
    <row r="271" spans="1:1">
      <c r="A271" s="11">
        <v>31</v>
      </c>
    </row>
    <row r="272" spans="1:1">
      <c r="A272" s="11">
        <v>31</v>
      </c>
    </row>
    <row r="273" spans="1:1">
      <c r="A273" s="11">
        <v>31</v>
      </c>
    </row>
    <row r="274" spans="1:1">
      <c r="A274" s="11">
        <v>31</v>
      </c>
    </row>
    <row r="275" spans="1:1">
      <c r="A275" s="11">
        <v>31</v>
      </c>
    </row>
    <row r="276" spans="1:1">
      <c r="A276" s="11">
        <v>31</v>
      </c>
    </row>
    <row r="277" spans="1:1">
      <c r="A277" s="11">
        <v>31</v>
      </c>
    </row>
    <row r="278" spans="1:1">
      <c r="A278" s="11">
        <v>31</v>
      </c>
    </row>
    <row r="279" spans="1:1">
      <c r="A279" s="11">
        <v>31</v>
      </c>
    </row>
    <row r="280" spans="1:1">
      <c r="A280" s="11">
        <v>31</v>
      </c>
    </row>
    <row r="281" spans="1:1">
      <c r="A281" s="11">
        <v>31</v>
      </c>
    </row>
    <row r="282" spans="1:1">
      <c r="A282" s="11">
        <v>31</v>
      </c>
    </row>
    <row r="283" spans="1:1">
      <c r="A283" s="11">
        <v>31</v>
      </c>
    </row>
    <row r="284" spans="1:1">
      <c r="A284" s="11">
        <v>31</v>
      </c>
    </row>
    <row r="285" spans="1:1">
      <c r="A285" s="11">
        <v>31</v>
      </c>
    </row>
    <row r="286" spans="1:1">
      <c r="A286" s="11">
        <v>31</v>
      </c>
    </row>
    <row r="287" spans="1:1">
      <c r="A287" s="11">
        <v>31</v>
      </c>
    </row>
    <row r="288" spans="1:1">
      <c r="A288" s="11">
        <v>31</v>
      </c>
    </row>
    <row r="289" spans="1:1">
      <c r="A289" s="11">
        <v>31</v>
      </c>
    </row>
    <row r="290" spans="1:1">
      <c r="A290" s="11">
        <v>32</v>
      </c>
    </row>
    <row r="291" spans="1:1">
      <c r="A291" s="11">
        <v>32</v>
      </c>
    </row>
    <row r="292" spans="1:1">
      <c r="A292" s="11">
        <v>32</v>
      </c>
    </row>
    <row r="293" spans="1:1">
      <c r="A293" s="11">
        <v>32</v>
      </c>
    </row>
    <row r="294" spans="1:1">
      <c r="A294" s="11">
        <v>32</v>
      </c>
    </row>
    <row r="295" spans="1:1">
      <c r="A295" s="11">
        <v>32</v>
      </c>
    </row>
    <row r="296" spans="1:1">
      <c r="A296" s="11">
        <v>32</v>
      </c>
    </row>
    <row r="297" spans="1:1">
      <c r="A297" s="11">
        <v>32</v>
      </c>
    </row>
    <row r="298" spans="1:1">
      <c r="A298" s="11">
        <v>32</v>
      </c>
    </row>
    <row r="299" spans="1:1">
      <c r="A299" s="11">
        <v>32</v>
      </c>
    </row>
    <row r="300" spans="1:1">
      <c r="A300" s="11">
        <v>32</v>
      </c>
    </row>
    <row r="301" spans="1:1">
      <c r="A301" s="11">
        <v>32</v>
      </c>
    </row>
    <row r="302" spans="1:1">
      <c r="A302" s="11">
        <v>32</v>
      </c>
    </row>
    <row r="303" spans="1:1">
      <c r="A303" s="11">
        <v>32</v>
      </c>
    </row>
    <row r="304" spans="1:1">
      <c r="A304" s="11">
        <v>32</v>
      </c>
    </row>
    <row r="305" spans="1:1">
      <c r="A305" s="11">
        <v>32</v>
      </c>
    </row>
    <row r="306" spans="1:1">
      <c r="A306" s="11">
        <v>32</v>
      </c>
    </row>
    <row r="307" spans="1:1">
      <c r="A307" s="11">
        <v>32</v>
      </c>
    </row>
    <row r="308" spans="1:1">
      <c r="A308" s="11">
        <v>32</v>
      </c>
    </row>
    <row r="309" spans="1:1">
      <c r="A309" s="11">
        <v>32</v>
      </c>
    </row>
    <row r="310" spans="1:1">
      <c r="A310" s="11">
        <v>32</v>
      </c>
    </row>
    <row r="311" spans="1:1">
      <c r="A311" s="11">
        <v>32</v>
      </c>
    </row>
    <row r="312" spans="1:1">
      <c r="A312" s="11">
        <v>32</v>
      </c>
    </row>
    <row r="313" spans="1:1">
      <c r="A313" s="11">
        <v>32</v>
      </c>
    </row>
    <row r="314" spans="1:1">
      <c r="A314" s="11">
        <v>32</v>
      </c>
    </row>
    <row r="315" spans="1:1">
      <c r="A315" s="11">
        <v>32</v>
      </c>
    </row>
    <row r="316" spans="1:1">
      <c r="A316" s="11">
        <v>32</v>
      </c>
    </row>
    <row r="317" spans="1:1">
      <c r="A317" s="11">
        <v>32</v>
      </c>
    </row>
    <row r="318" spans="1:1">
      <c r="A318" s="11">
        <v>32</v>
      </c>
    </row>
    <row r="319" spans="1:1">
      <c r="A319" s="11">
        <v>32</v>
      </c>
    </row>
    <row r="320" spans="1:1">
      <c r="A320" s="11">
        <v>32</v>
      </c>
    </row>
    <row r="321" spans="1:1">
      <c r="A321" s="11">
        <v>32</v>
      </c>
    </row>
    <row r="322" spans="1:1">
      <c r="A322" s="11">
        <v>32</v>
      </c>
    </row>
    <row r="323" spans="1:1">
      <c r="A323" s="11">
        <v>32</v>
      </c>
    </row>
    <row r="324" spans="1:1">
      <c r="A324" s="11">
        <v>32</v>
      </c>
    </row>
    <row r="325" spans="1:1">
      <c r="A325" s="11">
        <v>32</v>
      </c>
    </row>
    <row r="326" spans="1:1">
      <c r="A326" s="11">
        <v>32</v>
      </c>
    </row>
    <row r="327" spans="1:1">
      <c r="A327" s="11">
        <v>32</v>
      </c>
    </row>
    <row r="328" spans="1:1">
      <c r="A328" s="11">
        <v>32</v>
      </c>
    </row>
    <row r="329" spans="1:1">
      <c r="A329" s="11">
        <v>33</v>
      </c>
    </row>
    <row r="330" spans="1:1">
      <c r="A330" s="11">
        <v>33</v>
      </c>
    </row>
    <row r="331" spans="1:1">
      <c r="A331" s="11">
        <v>33</v>
      </c>
    </row>
    <row r="332" spans="1:1">
      <c r="A332" s="11">
        <v>33</v>
      </c>
    </row>
    <row r="333" spans="1:1">
      <c r="A333" s="11">
        <v>33</v>
      </c>
    </row>
    <row r="334" spans="1:1">
      <c r="A334" s="11">
        <v>33</v>
      </c>
    </row>
    <row r="335" spans="1:1">
      <c r="A335" s="11">
        <v>33</v>
      </c>
    </row>
    <row r="336" spans="1:1">
      <c r="A336" s="11">
        <v>33</v>
      </c>
    </row>
    <row r="337" spans="1:1">
      <c r="A337" s="11">
        <v>33</v>
      </c>
    </row>
    <row r="338" spans="1:1">
      <c r="A338" s="11">
        <v>33</v>
      </c>
    </row>
    <row r="339" spans="1:1">
      <c r="A339" s="11">
        <v>33</v>
      </c>
    </row>
    <row r="340" spans="1:1">
      <c r="A340" s="11">
        <v>33</v>
      </c>
    </row>
    <row r="341" spans="1:1">
      <c r="A341" s="11">
        <v>33</v>
      </c>
    </row>
    <row r="342" spans="1:1">
      <c r="A342" s="11">
        <v>33</v>
      </c>
    </row>
    <row r="343" spans="1:1">
      <c r="A343" s="11">
        <v>33</v>
      </c>
    </row>
    <row r="344" spans="1:1">
      <c r="A344" s="11">
        <v>33</v>
      </c>
    </row>
    <row r="345" spans="1:1">
      <c r="A345" s="11">
        <v>33</v>
      </c>
    </row>
    <row r="346" spans="1:1">
      <c r="A346" s="11">
        <v>33</v>
      </c>
    </row>
    <row r="347" spans="1:1">
      <c r="A347" s="11">
        <v>33</v>
      </c>
    </row>
    <row r="348" spans="1:1">
      <c r="A348" s="11">
        <v>33</v>
      </c>
    </row>
    <row r="349" spans="1:1">
      <c r="A349" s="11">
        <v>33</v>
      </c>
    </row>
    <row r="350" spans="1:1">
      <c r="A350" s="11">
        <v>33</v>
      </c>
    </row>
    <row r="351" spans="1:1">
      <c r="A351" s="11">
        <v>33</v>
      </c>
    </row>
    <row r="352" spans="1:1">
      <c r="A352" s="11">
        <v>33</v>
      </c>
    </row>
    <row r="353" spans="1:1">
      <c r="A353" s="11">
        <v>33</v>
      </c>
    </row>
    <row r="354" spans="1:1">
      <c r="A354" s="11">
        <v>33</v>
      </c>
    </row>
    <row r="355" spans="1:1">
      <c r="A355" s="11">
        <v>33</v>
      </c>
    </row>
    <row r="356" spans="1:1">
      <c r="A356" s="11">
        <v>33</v>
      </c>
    </row>
    <row r="357" spans="1:1">
      <c r="A357" s="11">
        <v>33</v>
      </c>
    </row>
    <row r="358" spans="1:1">
      <c r="A358" s="11">
        <v>33</v>
      </c>
    </row>
    <row r="359" spans="1:1">
      <c r="A359" s="11">
        <v>33</v>
      </c>
    </row>
    <row r="360" spans="1:1">
      <c r="A360" s="11">
        <v>33</v>
      </c>
    </row>
    <row r="361" spans="1:1">
      <c r="A361" s="11">
        <v>33</v>
      </c>
    </row>
    <row r="362" spans="1:1">
      <c r="A362" s="11">
        <v>33</v>
      </c>
    </row>
    <row r="363" spans="1:1">
      <c r="A363" s="11">
        <v>33</v>
      </c>
    </row>
    <row r="364" spans="1:1">
      <c r="A364" s="11">
        <v>33</v>
      </c>
    </row>
    <row r="365" spans="1:1">
      <c r="A365" s="11">
        <v>33</v>
      </c>
    </row>
    <row r="366" spans="1:1">
      <c r="A366" s="11">
        <v>33</v>
      </c>
    </row>
    <row r="367" spans="1:1">
      <c r="A367" s="11">
        <v>33</v>
      </c>
    </row>
    <row r="368" spans="1:1">
      <c r="A368" s="11">
        <v>34</v>
      </c>
    </row>
    <row r="369" spans="1:1">
      <c r="A369" s="11">
        <v>34</v>
      </c>
    </row>
    <row r="370" spans="1:1">
      <c r="A370" s="11">
        <v>34</v>
      </c>
    </row>
    <row r="371" spans="1:1">
      <c r="A371" s="11">
        <v>34</v>
      </c>
    </row>
    <row r="372" spans="1:1">
      <c r="A372" s="11">
        <v>34</v>
      </c>
    </row>
    <row r="373" spans="1:1">
      <c r="A373" s="11">
        <v>34</v>
      </c>
    </row>
    <row r="374" spans="1:1">
      <c r="A374" s="11">
        <v>34</v>
      </c>
    </row>
    <row r="375" spans="1:1">
      <c r="A375" s="11">
        <v>34</v>
      </c>
    </row>
    <row r="376" spans="1:1">
      <c r="A376" s="11">
        <v>34</v>
      </c>
    </row>
    <row r="377" spans="1:1">
      <c r="A377" s="11">
        <v>34</v>
      </c>
    </row>
    <row r="378" spans="1:1">
      <c r="A378" s="11">
        <v>34</v>
      </c>
    </row>
    <row r="379" spans="1:1">
      <c r="A379" s="11">
        <v>34</v>
      </c>
    </row>
    <row r="380" spans="1:1">
      <c r="A380" s="11">
        <v>34</v>
      </c>
    </row>
    <row r="381" spans="1:1">
      <c r="A381" s="11">
        <v>34</v>
      </c>
    </row>
    <row r="382" spans="1:1">
      <c r="A382" s="11">
        <v>34</v>
      </c>
    </row>
    <row r="383" spans="1:1">
      <c r="A383" s="11">
        <v>34</v>
      </c>
    </row>
    <row r="384" spans="1:1">
      <c r="A384" s="11">
        <v>34</v>
      </c>
    </row>
    <row r="385" spans="1:1">
      <c r="A385" s="11">
        <v>34</v>
      </c>
    </row>
    <row r="386" spans="1:1">
      <c r="A386" s="11">
        <v>34</v>
      </c>
    </row>
    <row r="387" spans="1:1">
      <c r="A387" s="11">
        <v>34</v>
      </c>
    </row>
    <row r="388" spans="1:1">
      <c r="A388" s="11">
        <v>34</v>
      </c>
    </row>
    <row r="389" spans="1:1">
      <c r="A389" s="11">
        <v>34</v>
      </c>
    </row>
    <row r="390" spans="1:1">
      <c r="A390" s="11">
        <v>34</v>
      </c>
    </row>
    <row r="391" spans="1:1">
      <c r="A391" s="11">
        <v>34</v>
      </c>
    </row>
    <row r="392" spans="1:1">
      <c r="A392" s="11">
        <v>34</v>
      </c>
    </row>
    <row r="393" spans="1:1">
      <c r="A393" s="11">
        <v>34</v>
      </c>
    </row>
    <row r="394" spans="1:1">
      <c r="A394" s="11">
        <v>34</v>
      </c>
    </row>
    <row r="395" spans="1:1">
      <c r="A395" s="11">
        <v>34</v>
      </c>
    </row>
    <row r="396" spans="1:1">
      <c r="A396" s="11">
        <v>35</v>
      </c>
    </row>
    <row r="397" spans="1:1">
      <c r="A397" s="11">
        <v>35</v>
      </c>
    </row>
    <row r="398" spans="1:1">
      <c r="A398" s="11">
        <v>35</v>
      </c>
    </row>
    <row r="399" spans="1:1">
      <c r="A399" s="11">
        <v>35</v>
      </c>
    </row>
    <row r="400" spans="1:1">
      <c r="A400" s="11">
        <v>35</v>
      </c>
    </row>
    <row r="401" spans="1:1">
      <c r="A401" s="11">
        <v>35</v>
      </c>
    </row>
    <row r="402" spans="1:1">
      <c r="A402" s="11">
        <v>35</v>
      </c>
    </row>
    <row r="403" spans="1:1">
      <c r="A403" s="11">
        <v>35</v>
      </c>
    </row>
    <row r="404" spans="1:1">
      <c r="A404" s="11">
        <v>35</v>
      </c>
    </row>
    <row r="405" spans="1:1">
      <c r="A405" s="11">
        <v>35</v>
      </c>
    </row>
    <row r="406" spans="1:1">
      <c r="A406" s="11">
        <v>35</v>
      </c>
    </row>
    <row r="407" spans="1:1">
      <c r="A407" s="11">
        <v>35</v>
      </c>
    </row>
    <row r="408" spans="1:1">
      <c r="A408" s="11">
        <v>35</v>
      </c>
    </row>
    <row r="409" spans="1:1">
      <c r="A409" s="11">
        <v>35</v>
      </c>
    </row>
    <row r="410" spans="1:1">
      <c r="A410" s="11">
        <v>35</v>
      </c>
    </row>
    <row r="411" spans="1:1">
      <c r="A411" s="11">
        <v>35</v>
      </c>
    </row>
    <row r="412" spans="1:1">
      <c r="A412" s="11">
        <v>35</v>
      </c>
    </row>
    <row r="413" spans="1:1">
      <c r="A413" s="11">
        <v>35</v>
      </c>
    </row>
    <row r="414" spans="1:1">
      <c r="A414" s="11">
        <v>35</v>
      </c>
    </row>
    <row r="415" spans="1:1">
      <c r="A415" s="11">
        <v>35</v>
      </c>
    </row>
    <row r="416" spans="1:1">
      <c r="A416" s="11">
        <v>35</v>
      </c>
    </row>
    <row r="417" spans="1:1">
      <c r="A417" s="11">
        <v>35</v>
      </c>
    </row>
    <row r="418" spans="1:1">
      <c r="A418" s="11">
        <v>35</v>
      </c>
    </row>
    <row r="419" spans="1:1">
      <c r="A419" s="11">
        <v>35</v>
      </c>
    </row>
    <row r="420" spans="1:1">
      <c r="A420" s="11">
        <v>35</v>
      </c>
    </row>
    <row r="421" spans="1:1">
      <c r="A421" s="11">
        <v>35</v>
      </c>
    </row>
    <row r="422" spans="1:1">
      <c r="A422" s="11">
        <v>35</v>
      </c>
    </row>
    <row r="423" spans="1:1">
      <c r="A423" s="11">
        <v>35</v>
      </c>
    </row>
    <row r="424" spans="1:1">
      <c r="A424" s="11">
        <v>35</v>
      </c>
    </row>
    <row r="425" spans="1:1">
      <c r="A425" s="11">
        <v>35</v>
      </c>
    </row>
    <row r="426" spans="1:1">
      <c r="A426" s="11">
        <v>36</v>
      </c>
    </row>
    <row r="427" spans="1:1">
      <c r="A427" s="11">
        <v>36</v>
      </c>
    </row>
    <row r="428" spans="1:1">
      <c r="A428" s="11">
        <v>36</v>
      </c>
    </row>
    <row r="429" spans="1:1">
      <c r="A429" s="11">
        <v>36</v>
      </c>
    </row>
    <row r="430" spans="1:1">
      <c r="A430" s="11">
        <v>36</v>
      </c>
    </row>
    <row r="431" spans="1:1">
      <c r="A431" s="11">
        <v>36</v>
      </c>
    </row>
    <row r="432" spans="1:1">
      <c r="A432" s="11">
        <v>36</v>
      </c>
    </row>
    <row r="433" spans="1:1">
      <c r="A433" s="11">
        <v>36</v>
      </c>
    </row>
    <row r="434" spans="1:1">
      <c r="A434" s="11">
        <v>36</v>
      </c>
    </row>
    <row r="435" spans="1:1">
      <c r="A435" s="11">
        <v>36</v>
      </c>
    </row>
    <row r="436" spans="1:1">
      <c r="A436" s="11">
        <v>36</v>
      </c>
    </row>
    <row r="437" spans="1:1">
      <c r="A437" s="11">
        <v>36</v>
      </c>
    </row>
    <row r="438" spans="1:1">
      <c r="A438" s="11">
        <v>36</v>
      </c>
    </row>
    <row r="439" spans="1:1">
      <c r="A439" s="11">
        <v>36</v>
      </c>
    </row>
    <row r="440" spans="1:1">
      <c r="A440" s="11">
        <v>36</v>
      </c>
    </row>
    <row r="441" spans="1:1">
      <c r="A441" s="11">
        <v>36</v>
      </c>
    </row>
    <row r="442" spans="1:1">
      <c r="A442" s="11">
        <v>36</v>
      </c>
    </row>
    <row r="443" spans="1:1">
      <c r="A443" s="11">
        <v>36</v>
      </c>
    </row>
    <row r="444" spans="1:1">
      <c r="A444" s="11">
        <v>36</v>
      </c>
    </row>
    <row r="445" spans="1:1">
      <c r="A445" s="11">
        <v>36</v>
      </c>
    </row>
    <row r="446" spans="1:1">
      <c r="A446" s="11">
        <v>36</v>
      </c>
    </row>
    <row r="447" spans="1:1">
      <c r="A447" s="11">
        <v>36</v>
      </c>
    </row>
    <row r="448" spans="1:1">
      <c r="A448" s="11">
        <v>36</v>
      </c>
    </row>
    <row r="449" spans="1:1">
      <c r="A449" s="11">
        <v>36</v>
      </c>
    </row>
    <row r="450" spans="1:1">
      <c r="A450" s="11">
        <v>36</v>
      </c>
    </row>
    <row r="451" spans="1:1">
      <c r="A451" s="11">
        <v>36</v>
      </c>
    </row>
    <row r="452" spans="1:1">
      <c r="A452" s="11">
        <v>37</v>
      </c>
    </row>
    <row r="453" spans="1:1">
      <c r="A453" s="11">
        <v>37</v>
      </c>
    </row>
    <row r="454" spans="1:1">
      <c r="A454" s="11">
        <v>37</v>
      </c>
    </row>
    <row r="455" spans="1:1">
      <c r="A455" s="11">
        <v>37</v>
      </c>
    </row>
    <row r="456" spans="1:1">
      <c r="A456" s="11">
        <v>37</v>
      </c>
    </row>
    <row r="457" spans="1:1">
      <c r="A457" s="11">
        <v>37</v>
      </c>
    </row>
    <row r="458" spans="1:1">
      <c r="A458" s="11">
        <v>37</v>
      </c>
    </row>
    <row r="459" spans="1:1">
      <c r="A459" s="11">
        <v>37</v>
      </c>
    </row>
    <row r="460" spans="1:1">
      <c r="A460" s="11">
        <v>37</v>
      </c>
    </row>
    <row r="461" spans="1:1">
      <c r="A461" s="11">
        <v>37</v>
      </c>
    </row>
    <row r="462" spans="1:1">
      <c r="A462" s="11">
        <v>37</v>
      </c>
    </row>
    <row r="463" spans="1:1">
      <c r="A463" s="11">
        <v>37</v>
      </c>
    </row>
    <row r="464" spans="1:1">
      <c r="A464" s="11">
        <v>37</v>
      </c>
    </row>
    <row r="465" spans="1:1">
      <c r="A465" s="11">
        <v>37</v>
      </c>
    </row>
    <row r="466" spans="1:1">
      <c r="A466" s="11">
        <v>37</v>
      </c>
    </row>
    <row r="467" spans="1:1">
      <c r="A467" s="11">
        <v>37</v>
      </c>
    </row>
    <row r="468" spans="1:1">
      <c r="A468" s="11">
        <v>37</v>
      </c>
    </row>
    <row r="469" spans="1:1">
      <c r="A469" s="11">
        <v>37</v>
      </c>
    </row>
    <row r="470" spans="1:1">
      <c r="A470" s="11">
        <v>37</v>
      </c>
    </row>
    <row r="471" spans="1:1">
      <c r="A471" s="11">
        <v>37</v>
      </c>
    </row>
    <row r="472" spans="1:1">
      <c r="A472" s="11">
        <v>37</v>
      </c>
    </row>
    <row r="473" spans="1:1">
      <c r="A473" s="11">
        <v>37</v>
      </c>
    </row>
    <row r="474" spans="1:1">
      <c r="A474" s="11">
        <v>37</v>
      </c>
    </row>
    <row r="475" spans="1:1">
      <c r="A475" s="11">
        <v>37</v>
      </c>
    </row>
    <row r="476" spans="1:1">
      <c r="A476" s="11">
        <v>37</v>
      </c>
    </row>
    <row r="477" spans="1:1">
      <c r="A477" s="11">
        <v>37</v>
      </c>
    </row>
    <row r="478" spans="1:1">
      <c r="A478" s="11">
        <v>37</v>
      </c>
    </row>
    <row r="479" spans="1:1">
      <c r="A479" s="11">
        <v>37</v>
      </c>
    </row>
    <row r="480" spans="1:1">
      <c r="A480" s="11">
        <v>37</v>
      </c>
    </row>
    <row r="481" spans="1:1">
      <c r="A481" s="11">
        <v>37</v>
      </c>
    </row>
    <row r="482" spans="1:1">
      <c r="A482" s="11">
        <v>37</v>
      </c>
    </row>
    <row r="483" spans="1:1">
      <c r="A483" s="11">
        <v>38</v>
      </c>
    </row>
    <row r="484" spans="1:1">
      <c r="A484" s="11">
        <v>38</v>
      </c>
    </row>
    <row r="485" spans="1:1">
      <c r="A485" s="11">
        <v>38</v>
      </c>
    </row>
    <row r="486" spans="1:1">
      <c r="A486" s="11">
        <v>38</v>
      </c>
    </row>
    <row r="487" spans="1:1">
      <c r="A487" s="11">
        <v>38</v>
      </c>
    </row>
    <row r="488" spans="1:1">
      <c r="A488" s="11">
        <v>38</v>
      </c>
    </row>
    <row r="489" spans="1:1">
      <c r="A489" s="11">
        <v>38</v>
      </c>
    </row>
    <row r="490" spans="1:1">
      <c r="A490" s="11">
        <v>38</v>
      </c>
    </row>
    <row r="491" spans="1:1">
      <c r="A491" s="11">
        <v>38</v>
      </c>
    </row>
    <row r="492" spans="1:1">
      <c r="A492" s="11">
        <v>38</v>
      </c>
    </row>
    <row r="493" spans="1:1">
      <c r="A493" s="11">
        <v>38</v>
      </c>
    </row>
    <row r="494" spans="1:1">
      <c r="A494" s="11">
        <v>38</v>
      </c>
    </row>
    <row r="495" spans="1:1">
      <c r="A495" s="11">
        <v>38</v>
      </c>
    </row>
    <row r="496" spans="1:1">
      <c r="A496" s="11">
        <v>38</v>
      </c>
    </row>
    <row r="497" spans="1:1">
      <c r="A497" s="11">
        <v>38</v>
      </c>
    </row>
    <row r="498" spans="1:1">
      <c r="A498" s="11">
        <v>38</v>
      </c>
    </row>
    <row r="499" spans="1:1">
      <c r="A499" s="11">
        <v>38</v>
      </c>
    </row>
    <row r="500" spans="1:1">
      <c r="A500" s="11">
        <v>38</v>
      </c>
    </row>
    <row r="501" spans="1:1">
      <c r="A501" s="11">
        <v>38</v>
      </c>
    </row>
    <row r="502" spans="1:1">
      <c r="A502" s="11">
        <v>38</v>
      </c>
    </row>
    <row r="503" spans="1:1">
      <c r="A503" s="11">
        <v>38</v>
      </c>
    </row>
    <row r="504" spans="1:1">
      <c r="A504" s="11">
        <v>38</v>
      </c>
    </row>
    <row r="505" spans="1:1">
      <c r="A505" s="11">
        <v>38</v>
      </c>
    </row>
    <row r="506" spans="1:1">
      <c r="A506" s="11">
        <v>38</v>
      </c>
    </row>
    <row r="507" spans="1:1">
      <c r="A507" s="11">
        <v>38</v>
      </c>
    </row>
    <row r="508" spans="1:1">
      <c r="A508" s="11">
        <v>38</v>
      </c>
    </row>
    <row r="509" spans="1:1">
      <c r="A509" s="11">
        <v>38</v>
      </c>
    </row>
    <row r="510" spans="1:1">
      <c r="A510" s="11">
        <v>38</v>
      </c>
    </row>
    <row r="511" spans="1:1">
      <c r="A511" s="11">
        <v>38</v>
      </c>
    </row>
    <row r="512" spans="1:1">
      <c r="A512" s="11">
        <v>38</v>
      </c>
    </row>
    <row r="513" spans="1:1">
      <c r="A513" s="11">
        <v>38</v>
      </c>
    </row>
    <row r="514" spans="1:1">
      <c r="A514" s="11">
        <v>38</v>
      </c>
    </row>
    <row r="515" spans="1:1">
      <c r="A515" s="11">
        <v>39</v>
      </c>
    </row>
    <row r="516" spans="1:1">
      <c r="A516" s="11">
        <v>39</v>
      </c>
    </row>
    <row r="517" spans="1:1">
      <c r="A517" s="11">
        <v>39</v>
      </c>
    </row>
    <row r="518" spans="1:1">
      <c r="A518" s="11">
        <v>39</v>
      </c>
    </row>
    <row r="519" spans="1:1">
      <c r="A519" s="11">
        <v>39</v>
      </c>
    </row>
    <row r="520" spans="1:1">
      <c r="A520" s="11">
        <v>39</v>
      </c>
    </row>
    <row r="521" spans="1:1">
      <c r="A521" s="11">
        <v>39</v>
      </c>
    </row>
    <row r="522" spans="1:1">
      <c r="A522" s="11">
        <v>39</v>
      </c>
    </row>
    <row r="523" spans="1:1">
      <c r="A523" s="11">
        <v>39</v>
      </c>
    </row>
    <row r="524" spans="1:1">
      <c r="A524" s="11">
        <v>39</v>
      </c>
    </row>
    <row r="525" spans="1:1">
      <c r="A525" s="11">
        <v>39</v>
      </c>
    </row>
    <row r="526" spans="1:1">
      <c r="A526" s="11">
        <v>39</v>
      </c>
    </row>
    <row r="527" spans="1:1">
      <c r="A527" s="11">
        <v>39</v>
      </c>
    </row>
    <row r="528" spans="1:1">
      <c r="A528" s="11">
        <v>39</v>
      </c>
    </row>
    <row r="529" spans="1:1">
      <c r="A529" s="11">
        <v>39</v>
      </c>
    </row>
    <row r="530" spans="1:1">
      <c r="A530" s="11">
        <v>39</v>
      </c>
    </row>
    <row r="531" spans="1:1">
      <c r="A531" s="11">
        <v>39</v>
      </c>
    </row>
    <row r="532" spans="1:1">
      <c r="A532" s="11">
        <v>39</v>
      </c>
    </row>
    <row r="533" spans="1:1">
      <c r="A533" s="11">
        <v>39</v>
      </c>
    </row>
    <row r="534" spans="1:1">
      <c r="A534" s="11">
        <v>39</v>
      </c>
    </row>
    <row r="535" spans="1:1">
      <c r="A535" s="11">
        <v>39</v>
      </c>
    </row>
    <row r="536" spans="1:1">
      <c r="A536" s="11">
        <v>39</v>
      </c>
    </row>
    <row r="537" spans="1:1">
      <c r="A537" s="11">
        <v>39</v>
      </c>
    </row>
    <row r="538" spans="1:1">
      <c r="A538" s="11">
        <v>39</v>
      </c>
    </row>
    <row r="539" spans="1:1">
      <c r="A539" s="11">
        <v>39</v>
      </c>
    </row>
    <row r="540" spans="1:1">
      <c r="A540" s="11">
        <v>39</v>
      </c>
    </row>
    <row r="541" spans="1:1">
      <c r="A541" s="11">
        <v>39</v>
      </c>
    </row>
    <row r="542" spans="1:1">
      <c r="A542" s="11">
        <v>39</v>
      </c>
    </row>
    <row r="543" spans="1:1">
      <c r="A543" s="11">
        <v>39</v>
      </c>
    </row>
    <row r="544" spans="1:1">
      <c r="A544" s="11">
        <v>39</v>
      </c>
    </row>
    <row r="545" spans="1:1">
      <c r="A545" s="11">
        <v>39</v>
      </c>
    </row>
    <row r="546" spans="1:1">
      <c r="A546" s="11">
        <v>39</v>
      </c>
    </row>
    <row r="547" spans="1:1">
      <c r="A547" s="11">
        <v>39</v>
      </c>
    </row>
    <row r="548" spans="1:1">
      <c r="A548" s="11">
        <v>39</v>
      </c>
    </row>
    <row r="549" spans="1:1">
      <c r="A549" s="11">
        <v>39</v>
      </c>
    </row>
    <row r="550" spans="1:1">
      <c r="A550" s="11">
        <v>39</v>
      </c>
    </row>
    <row r="551" spans="1:1">
      <c r="A551" s="11">
        <v>40</v>
      </c>
    </row>
    <row r="552" spans="1:1">
      <c r="A552" s="11">
        <v>40</v>
      </c>
    </row>
    <row r="553" spans="1:1">
      <c r="A553" s="11">
        <v>40</v>
      </c>
    </row>
    <row r="554" spans="1:1">
      <c r="A554" s="11">
        <v>40</v>
      </c>
    </row>
    <row r="555" spans="1:1">
      <c r="A555" s="11">
        <v>40</v>
      </c>
    </row>
    <row r="556" spans="1:1">
      <c r="A556" s="11">
        <v>40</v>
      </c>
    </row>
    <row r="557" spans="1:1">
      <c r="A557" s="11">
        <v>40</v>
      </c>
    </row>
    <row r="558" spans="1:1">
      <c r="A558" s="11">
        <v>40</v>
      </c>
    </row>
    <row r="559" spans="1:1">
      <c r="A559" s="11">
        <v>40</v>
      </c>
    </row>
    <row r="560" spans="1:1">
      <c r="A560" s="11">
        <v>40</v>
      </c>
    </row>
    <row r="561" spans="1:1">
      <c r="A561" s="11">
        <v>40</v>
      </c>
    </row>
    <row r="562" spans="1:1">
      <c r="A562" s="11">
        <v>40</v>
      </c>
    </row>
    <row r="563" spans="1:1">
      <c r="A563" s="11">
        <v>40</v>
      </c>
    </row>
    <row r="564" spans="1:1">
      <c r="A564" s="11">
        <v>40</v>
      </c>
    </row>
    <row r="565" spans="1:1">
      <c r="A565" s="11">
        <v>40</v>
      </c>
    </row>
    <row r="566" spans="1:1">
      <c r="A566" s="11">
        <v>41</v>
      </c>
    </row>
    <row r="567" spans="1:1">
      <c r="A567" s="11">
        <v>41</v>
      </c>
    </row>
    <row r="568" spans="1:1">
      <c r="A568" s="11">
        <v>41</v>
      </c>
    </row>
    <row r="569" spans="1:1">
      <c r="A569" s="11">
        <v>41</v>
      </c>
    </row>
    <row r="570" spans="1:1">
      <c r="A570" s="11">
        <v>41</v>
      </c>
    </row>
    <row r="571" spans="1:1">
      <c r="A571" s="11">
        <v>41</v>
      </c>
    </row>
    <row r="572" spans="1:1">
      <c r="A572" s="11">
        <v>41</v>
      </c>
    </row>
    <row r="573" spans="1:1">
      <c r="A573" s="11">
        <v>41</v>
      </c>
    </row>
    <row r="574" spans="1:1">
      <c r="A574" s="11">
        <v>41</v>
      </c>
    </row>
    <row r="575" spans="1:1">
      <c r="A575" s="11">
        <v>41</v>
      </c>
    </row>
    <row r="576" spans="1:1">
      <c r="A576" s="11">
        <v>41</v>
      </c>
    </row>
    <row r="577" spans="1:1">
      <c r="A577" s="11">
        <v>41</v>
      </c>
    </row>
    <row r="578" spans="1:1">
      <c r="A578" s="11">
        <v>41</v>
      </c>
    </row>
    <row r="579" spans="1:1">
      <c r="A579" s="11">
        <v>41</v>
      </c>
    </row>
    <row r="580" spans="1:1">
      <c r="A580" s="11">
        <v>41</v>
      </c>
    </row>
    <row r="581" spans="1:1">
      <c r="A581" s="11">
        <v>41</v>
      </c>
    </row>
    <row r="582" spans="1:1">
      <c r="A582" s="11">
        <v>41</v>
      </c>
    </row>
    <row r="583" spans="1:1">
      <c r="A583" s="11">
        <v>41</v>
      </c>
    </row>
    <row r="584" spans="1:1">
      <c r="A584" s="11">
        <v>41</v>
      </c>
    </row>
    <row r="585" spans="1:1">
      <c r="A585" s="11">
        <v>41</v>
      </c>
    </row>
    <row r="586" spans="1:1">
      <c r="A586" s="11">
        <v>41</v>
      </c>
    </row>
    <row r="587" spans="1:1">
      <c r="A587" s="11">
        <v>42</v>
      </c>
    </row>
    <row r="588" spans="1:1">
      <c r="A588" s="11">
        <v>42</v>
      </c>
    </row>
    <row r="589" spans="1:1">
      <c r="A589" s="11">
        <v>42</v>
      </c>
    </row>
    <row r="590" spans="1:1">
      <c r="A590" s="11">
        <v>42</v>
      </c>
    </row>
    <row r="591" spans="1:1">
      <c r="A591" s="11">
        <v>42</v>
      </c>
    </row>
    <row r="592" spans="1:1">
      <c r="A592" s="11">
        <v>42</v>
      </c>
    </row>
    <row r="593" spans="1:1">
      <c r="A593" s="11">
        <v>42</v>
      </c>
    </row>
    <row r="594" spans="1:1">
      <c r="A594" s="11">
        <v>42</v>
      </c>
    </row>
    <row r="595" spans="1:1">
      <c r="A595" s="11">
        <v>42</v>
      </c>
    </row>
    <row r="596" spans="1:1">
      <c r="A596" s="11">
        <v>42</v>
      </c>
    </row>
    <row r="597" spans="1:1">
      <c r="A597" s="11">
        <v>42</v>
      </c>
    </row>
    <row r="598" spans="1:1">
      <c r="A598" s="11">
        <v>42</v>
      </c>
    </row>
    <row r="599" spans="1:1">
      <c r="A599" s="11">
        <v>42</v>
      </c>
    </row>
    <row r="600" spans="1:1">
      <c r="A600" s="11">
        <v>42</v>
      </c>
    </row>
    <row r="601" spans="1:1">
      <c r="A601" s="11">
        <v>43</v>
      </c>
    </row>
    <row r="602" spans="1:1">
      <c r="A602" s="11">
        <v>43</v>
      </c>
    </row>
    <row r="603" spans="1:1">
      <c r="A603" s="11">
        <v>43</v>
      </c>
    </row>
    <row r="604" spans="1:1">
      <c r="A604" s="11">
        <v>43</v>
      </c>
    </row>
    <row r="605" spans="1:1">
      <c r="A605" s="11">
        <v>43</v>
      </c>
    </row>
    <row r="606" spans="1:1">
      <c r="A606" s="11">
        <v>43</v>
      </c>
    </row>
    <row r="607" spans="1:1">
      <c r="A607" s="11">
        <v>43</v>
      </c>
    </row>
    <row r="608" spans="1:1">
      <c r="A608" s="11">
        <v>43</v>
      </c>
    </row>
    <row r="609" spans="1:1">
      <c r="A609" s="11">
        <v>43</v>
      </c>
    </row>
    <row r="610" spans="1:1">
      <c r="A610" s="11">
        <v>43</v>
      </c>
    </row>
    <row r="611" spans="1:1">
      <c r="A611" s="11">
        <v>43</v>
      </c>
    </row>
    <row r="612" spans="1:1">
      <c r="A612" s="11">
        <v>43</v>
      </c>
    </row>
    <row r="613" spans="1:1">
      <c r="A613" s="11">
        <v>43</v>
      </c>
    </row>
    <row r="614" spans="1:1">
      <c r="A614" s="11">
        <v>44</v>
      </c>
    </row>
    <row r="615" spans="1:1">
      <c r="A615" s="11">
        <v>44</v>
      </c>
    </row>
    <row r="616" spans="1:1">
      <c r="A616" s="11">
        <v>44</v>
      </c>
    </row>
    <row r="617" spans="1:1">
      <c r="A617" s="11">
        <v>44</v>
      </c>
    </row>
    <row r="618" spans="1:1">
      <c r="A618" s="11">
        <v>44</v>
      </c>
    </row>
    <row r="619" spans="1:1">
      <c r="A619" s="11">
        <v>44</v>
      </c>
    </row>
    <row r="620" spans="1:1">
      <c r="A620" s="11">
        <v>44</v>
      </c>
    </row>
    <row r="621" spans="1:1">
      <c r="A621" s="11">
        <v>44</v>
      </c>
    </row>
    <row r="622" spans="1:1">
      <c r="A622" s="11">
        <v>44</v>
      </c>
    </row>
    <row r="623" spans="1:1">
      <c r="A623" s="11">
        <v>44</v>
      </c>
    </row>
    <row r="624" spans="1:1">
      <c r="A624" s="11">
        <v>44</v>
      </c>
    </row>
    <row r="625" spans="1:1">
      <c r="A625" s="11">
        <v>44</v>
      </c>
    </row>
    <row r="626" spans="1:1">
      <c r="A626" s="11">
        <v>45</v>
      </c>
    </row>
    <row r="627" spans="1:1">
      <c r="A627" s="11">
        <v>45</v>
      </c>
    </row>
    <row r="628" spans="1:1">
      <c r="A628" s="11">
        <v>45</v>
      </c>
    </row>
    <row r="629" spans="1:1">
      <c r="A629" s="11">
        <v>45</v>
      </c>
    </row>
    <row r="630" spans="1:1">
      <c r="A630" s="11">
        <v>45</v>
      </c>
    </row>
    <row r="631" spans="1:1">
      <c r="A631" s="11">
        <v>45</v>
      </c>
    </row>
    <row r="632" spans="1:1">
      <c r="A632" s="11">
        <v>45</v>
      </c>
    </row>
    <row r="633" spans="1:1">
      <c r="A633" s="11">
        <v>45</v>
      </c>
    </row>
    <row r="634" spans="1:1">
      <c r="A634" s="11">
        <v>46</v>
      </c>
    </row>
    <row r="635" spans="1:1">
      <c r="A635" s="11">
        <v>46</v>
      </c>
    </row>
    <row r="636" spans="1:1">
      <c r="A636" s="11">
        <v>46</v>
      </c>
    </row>
    <row r="637" spans="1:1">
      <c r="A637" s="11">
        <v>46</v>
      </c>
    </row>
    <row r="638" spans="1:1">
      <c r="A638" s="11">
        <v>46</v>
      </c>
    </row>
    <row r="639" spans="1:1">
      <c r="A639" s="11">
        <v>46</v>
      </c>
    </row>
    <row r="640" spans="1:1">
      <c r="A640" s="11">
        <v>46</v>
      </c>
    </row>
    <row r="641" spans="1:1">
      <c r="A641" s="11">
        <v>46</v>
      </c>
    </row>
    <row r="642" spans="1:1">
      <c r="A642" s="11">
        <v>46</v>
      </c>
    </row>
    <row r="643" spans="1:1">
      <c r="A643" s="11">
        <v>46</v>
      </c>
    </row>
    <row r="644" spans="1:1">
      <c r="A644" s="11">
        <v>46</v>
      </c>
    </row>
    <row r="645" spans="1:1">
      <c r="A645" s="11">
        <v>46</v>
      </c>
    </row>
    <row r="646" spans="1:1">
      <c r="A646" s="11">
        <v>46</v>
      </c>
    </row>
    <row r="647" spans="1:1">
      <c r="A647" s="11">
        <v>47</v>
      </c>
    </row>
    <row r="648" spans="1:1">
      <c r="A648" s="11">
        <v>47</v>
      </c>
    </row>
    <row r="649" spans="1:1">
      <c r="A649" s="11">
        <v>47</v>
      </c>
    </row>
    <row r="650" spans="1:1">
      <c r="A650" s="11">
        <v>47</v>
      </c>
    </row>
    <row r="651" spans="1:1">
      <c r="A651" s="11">
        <v>47</v>
      </c>
    </row>
    <row r="652" spans="1:1">
      <c r="A652" s="11">
        <v>47</v>
      </c>
    </row>
    <row r="653" spans="1:1">
      <c r="A653" s="11">
        <v>47</v>
      </c>
    </row>
    <row r="654" spans="1:1">
      <c r="A654" s="11">
        <v>47</v>
      </c>
    </row>
    <row r="655" spans="1:1">
      <c r="A655" s="11">
        <v>47</v>
      </c>
    </row>
    <row r="656" spans="1:1">
      <c r="A656" s="11">
        <v>47</v>
      </c>
    </row>
    <row r="657" spans="1:1">
      <c r="A657" s="11">
        <v>47</v>
      </c>
    </row>
    <row r="658" spans="1:1">
      <c r="A658" s="11">
        <v>48</v>
      </c>
    </row>
    <row r="659" spans="1:1">
      <c r="A659" s="11">
        <v>48</v>
      </c>
    </row>
    <row r="660" spans="1:1">
      <c r="A660" s="11">
        <v>48</v>
      </c>
    </row>
    <row r="661" spans="1:1">
      <c r="A661" s="11">
        <v>48</v>
      </c>
    </row>
    <row r="662" spans="1:1">
      <c r="A662" s="11">
        <v>48</v>
      </c>
    </row>
    <row r="663" spans="1:1">
      <c r="A663" s="11">
        <v>48</v>
      </c>
    </row>
    <row r="664" spans="1:1">
      <c r="A664" s="11">
        <v>48</v>
      </c>
    </row>
    <row r="665" spans="1:1">
      <c r="A665" s="11">
        <v>49</v>
      </c>
    </row>
    <row r="666" spans="1:1">
      <c r="A666" s="11">
        <v>49</v>
      </c>
    </row>
    <row r="667" spans="1:1">
      <c r="A667" s="11">
        <v>49</v>
      </c>
    </row>
    <row r="668" spans="1:1">
      <c r="A668" s="11">
        <v>49</v>
      </c>
    </row>
    <row r="669" spans="1:1">
      <c r="A669" s="11">
        <v>49</v>
      </c>
    </row>
    <row r="670" spans="1:1">
      <c r="A670" s="11">
        <v>49</v>
      </c>
    </row>
    <row r="671" spans="1:1">
      <c r="A671" s="11">
        <v>50</v>
      </c>
    </row>
    <row r="672" spans="1:1">
      <c r="A672" s="11">
        <v>50</v>
      </c>
    </row>
    <row r="673" spans="1:1">
      <c r="A673" s="11">
        <v>50</v>
      </c>
    </row>
    <row r="674" spans="1:1">
      <c r="A674" s="11">
        <v>50</v>
      </c>
    </row>
    <row r="675" spans="1:1">
      <c r="A675" s="11">
        <v>50</v>
      </c>
    </row>
    <row r="676" spans="1:1">
      <c r="A676" s="11">
        <v>51</v>
      </c>
    </row>
    <row r="677" spans="1:1">
      <c r="A677" s="11">
        <v>51</v>
      </c>
    </row>
    <row r="678" spans="1:1">
      <c r="A678" s="11">
        <v>51</v>
      </c>
    </row>
    <row r="679" spans="1:1">
      <c r="A679" s="11">
        <v>51</v>
      </c>
    </row>
    <row r="680" spans="1:1">
      <c r="A680" s="11">
        <v>51</v>
      </c>
    </row>
    <row r="681" spans="1:1">
      <c r="A681" s="11">
        <v>51</v>
      </c>
    </row>
    <row r="682" spans="1:1">
      <c r="A682" s="11">
        <v>51</v>
      </c>
    </row>
    <row r="683" spans="1:1">
      <c r="A683" s="11">
        <v>52</v>
      </c>
    </row>
    <row r="684" spans="1:1">
      <c r="A684" s="11">
        <v>52</v>
      </c>
    </row>
    <row r="685" spans="1:1">
      <c r="A685" s="11">
        <v>53</v>
      </c>
    </row>
    <row r="686" spans="1:1">
      <c r="A686" s="11">
        <v>53</v>
      </c>
    </row>
    <row r="687" spans="1:1">
      <c r="A687" s="11">
        <v>53</v>
      </c>
    </row>
    <row r="688" spans="1:1">
      <c r="A688" s="11">
        <v>54</v>
      </c>
    </row>
    <row r="689" spans="1:1">
      <c r="A689" s="11">
        <v>54</v>
      </c>
    </row>
    <row r="690" spans="1:1">
      <c r="A690" s="11">
        <v>54</v>
      </c>
    </row>
    <row r="691" spans="1:1">
      <c r="A691" s="11">
        <v>54</v>
      </c>
    </row>
    <row r="692" spans="1:1">
      <c r="A692" s="11">
        <v>55</v>
      </c>
    </row>
    <row r="693" spans="1:1">
      <c r="A693" s="11">
        <v>55</v>
      </c>
    </row>
    <row r="694" spans="1:1">
      <c r="A694" s="11">
        <v>56</v>
      </c>
    </row>
    <row r="695" spans="1:1">
      <c r="A695" s="11">
        <v>56</v>
      </c>
    </row>
    <row r="696" spans="1:1">
      <c r="A696" s="11">
        <v>56</v>
      </c>
    </row>
    <row r="697" spans="1:1">
      <c r="A697" s="11">
        <v>56</v>
      </c>
    </row>
    <row r="698" spans="1:1">
      <c r="A698" s="11">
        <v>56</v>
      </c>
    </row>
    <row r="699" spans="1:1">
      <c r="A699" s="11">
        <v>58</v>
      </c>
    </row>
    <row r="700" spans="1:1">
      <c r="A700" s="11">
        <v>58</v>
      </c>
    </row>
    <row r="701" spans="1:1">
      <c r="A701" s="11">
        <v>58</v>
      </c>
    </row>
    <row r="702" spans="1:1">
      <c r="A702" s="11">
        <v>58</v>
      </c>
    </row>
    <row r="703" spans="1:1">
      <c r="A703" s="11">
        <v>59</v>
      </c>
    </row>
    <row r="704" spans="1:1">
      <c r="A704" s="11">
        <v>59</v>
      </c>
    </row>
    <row r="705" spans="1:1">
      <c r="A705" s="11">
        <v>59</v>
      </c>
    </row>
    <row r="706" spans="1:1">
      <c r="A706" s="11">
        <v>59</v>
      </c>
    </row>
    <row r="707" spans="1:1">
      <c r="A707" s="11">
        <v>60</v>
      </c>
    </row>
    <row r="708" spans="1:1">
      <c r="A708" s="11">
        <v>61</v>
      </c>
    </row>
    <row r="709" spans="1:1">
      <c r="A709" s="11">
        <v>61</v>
      </c>
    </row>
    <row r="710" spans="1:1">
      <c r="A710" s="11">
        <v>65</v>
      </c>
    </row>
    <row r="711" spans="1:1">
      <c r="A711" s="11">
        <v>66</v>
      </c>
    </row>
    <row r="712" spans="1:1">
      <c r="A712" s="11">
        <v>67</v>
      </c>
    </row>
    <row r="713" spans="1:1">
      <c r="A713" s="11">
        <v>80</v>
      </c>
    </row>
    <row r="754" spans="1:9">
      <c r="A754" s="12"/>
      <c r="G754" s="6"/>
      <c r="I754" s="6"/>
    </row>
    <row r="755" spans="1:9">
      <c r="A755" s="12"/>
      <c r="G755" s="6"/>
      <c r="I755" s="6"/>
    </row>
    <row r="756" spans="1:9">
      <c r="A756" s="12"/>
      <c r="G756" s="6"/>
      <c r="I756" s="6"/>
    </row>
    <row r="757" spans="1:9">
      <c r="A757" s="12"/>
      <c r="G757" s="6"/>
      <c r="I757" s="6"/>
    </row>
    <row r="758" spans="1:9">
      <c r="A758" s="12"/>
      <c r="G758" s="6"/>
      <c r="I758" s="6"/>
    </row>
    <row r="759" spans="1:9">
      <c r="A759" s="12"/>
      <c r="G759" s="6"/>
      <c r="I759" s="6"/>
    </row>
    <row r="760" spans="1:9">
      <c r="A760" s="12"/>
      <c r="G760" s="6"/>
      <c r="I760" s="6"/>
    </row>
    <row r="761" spans="1:9">
      <c r="A761" s="12"/>
      <c r="G761" s="6"/>
      <c r="I761" s="6"/>
    </row>
    <row r="762" spans="1:9">
      <c r="A762" s="12"/>
      <c r="G762" s="6"/>
      <c r="I762" s="6"/>
    </row>
    <row r="763" spans="1:9">
      <c r="A763" s="12"/>
      <c r="G763" s="6"/>
      <c r="I763" s="6"/>
    </row>
    <row r="764" spans="1:9">
      <c r="A764" s="12"/>
      <c r="G764" s="6"/>
      <c r="I764" s="6"/>
    </row>
    <row r="765" spans="1:9">
      <c r="A765" s="12"/>
      <c r="G765" s="6"/>
      <c r="I765" s="6"/>
    </row>
    <row r="766" spans="1:9">
      <c r="A766" s="12"/>
      <c r="G766" s="6"/>
      <c r="I766" s="6"/>
    </row>
    <row r="767" spans="1:9">
      <c r="A767" s="12"/>
      <c r="G767" s="6"/>
      <c r="I767" s="6"/>
    </row>
    <row r="768" spans="1:9">
      <c r="A768" s="12"/>
      <c r="G768" s="6"/>
      <c r="I768" s="6"/>
    </row>
    <row r="769" spans="1:9">
      <c r="A769" s="12"/>
      <c r="G769" s="6"/>
      <c r="I769" s="6"/>
    </row>
    <row r="770" spans="1:9">
      <c r="A770" s="12"/>
      <c r="G770" s="6"/>
      <c r="I770" s="6"/>
    </row>
    <row r="771" spans="1:9">
      <c r="A771" s="12"/>
      <c r="G771" s="6"/>
      <c r="I771" s="6"/>
    </row>
    <row r="772" spans="1:9">
      <c r="A772" s="12"/>
      <c r="G772" s="6"/>
      <c r="I772" s="6"/>
    </row>
    <row r="773" spans="1:9">
      <c r="A773" s="12"/>
      <c r="G773" s="6"/>
      <c r="I773" s="6"/>
    </row>
    <row r="774" spans="1:9">
      <c r="A774" s="12"/>
      <c r="G774" s="6"/>
      <c r="I774" s="6"/>
    </row>
    <row r="775" spans="1:9">
      <c r="A775" s="12"/>
      <c r="G775" s="6"/>
      <c r="I775" s="6"/>
    </row>
    <row r="776" spans="1:9">
      <c r="A776" s="12"/>
      <c r="G776" s="6"/>
      <c r="I776" s="6"/>
    </row>
    <row r="777" spans="1:9">
      <c r="A777" s="12"/>
      <c r="G777" s="6"/>
      <c r="I777" s="6"/>
    </row>
    <row r="778" spans="1:9">
      <c r="A778" s="12"/>
      <c r="G778" s="6"/>
      <c r="I778" s="6"/>
    </row>
    <row r="779" spans="1:9">
      <c r="A779" s="12"/>
      <c r="G779" s="6"/>
      <c r="I779" s="6"/>
    </row>
    <row r="780" spans="1:9">
      <c r="A780" s="12"/>
      <c r="G780" s="6"/>
      <c r="I780" s="6"/>
    </row>
    <row r="781" spans="1:9">
      <c r="A781" s="12"/>
      <c r="G781" s="6"/>
      <c r="I781" s="6"/>
    </row>
    <row r="782" spans="1:9">
      <c r="A782" s="12"/>
      <c r="G782" s="6"/>
      <c r="I782" s="6"/>
    </row>
    <row r="783" spans="1:9">
      <c r="A783" s="12"/>
      <c r="G783" s="6"/>
      <c r="I783" s="6"/>
    </row>
    <row r="784" spans="1:9">
      <c r="A784" s="12"/>
      <c r="G784" s="6"/>
      <c r="I784" s="6"/>
    </row>
    <row r="785" spans="1:9">
      <c r="A785" s="12"/>
      <c r="G785" s="6"/>
      <c r="I785" s="6"/>
    </row>
    <row r="786" spans="1:9">
      <c r="A786" s="12"/>
      <c r="G786" s="6"/>
      <c r="I786" s="6"/>
    </row>
    <row r="787" spans="1:9">
      <c r="A787" s="12"/>
      <c r="G787" s="6"/>
      <c r="I787" s="6"/>
    </row>
    <row r="788" spans="1:9">
      <c r="A788" s="12"/>
      <c r="G788" s="6"/>
      <c r="I788" s="6"/>
    </row>
    <row r="789" spans="1:9">
      <c r="A789" s="12"/>
      <c r="G789" s="6"/>
      <c r="I789" s="6"/>
    </row>
    <row r="790" spans="1:9">
      <c r="A790" s="12"/>
      <c r="G790" s="6"/>
      <c r="I790" s="6"/>
    </row>
    <row r="791" spans="1:9">
      <c r="A791" s="12"/>
      <c r="G791" s="6"/>
      <c r="I791" s="6"/>
    </row>
    <row r="792" spans="1:9">
      <c r="A792" s="12"/>
      <c r="G792" s="6"/>
      <c r="I792" s="6"/>
    </row>
    <row r="793" spans="1:9">
      <c r="A793" s="12"/>
      <c r="G793" s="6"/>
      <c r="I793" s="6"/>
    </row>
    <row r="794" spans="1:9">
      <c r="A794" s="12"/>
      <c r="G794" s="6"/>
      <c r="I794" s="6"/>
    </row>
    <row r="795" spans="1:9">
      <c r="A795" s="12"/>
      <c r="G795" s="6"/>
      <c r="I795" s="6"/>
    </row>
    <row r="796" spans="1:9">
      <c r="A796" s="12"/>
      <c r="G796" s="6"/>
      <c r="I796" s="6"/>
    </row>
    <row r="797" spans="1:9">
      <c r="A797" s="12"/>
      <c r="G797" s="6"/>
      <c r="I797" s="6"/>
    </row>
    <row r="798" spans="1:9">
      <c r="A798" s="12"/>
      <c r="G798" s="6"/>
      <c r="I798" s="6"/>
    </row>
    <row r="799" spans="1:9">
      <c r="A799" s="12"/>
      <c r="G799" s="6"/>
      <c r="I799" s="6"/>
    </row>
    <row r="800" spans="1:9">
      <c r="A800" s="12"/>
      <c r="G800" s="6"/>
      <c r="I800" s="6"/>
    </row>
    <row r="801" spans="1:9">
      <c r="A801" s="12"/>
      <c r="G801" s="6"/>
      <c r="I801" s="6"/>
    </row>
    <row r="802" spans="1:9">
      <c r="A802" s="12"/>
      <c r="G802" s="6"/>
      <c r="I802" s="6"/>
    </row>
    <row r="803" spans="1:9">
      <c r="A803" s="12"/>
      <c r="G803" s="6"/>
      <c r="I803" s="6"/>
    </row>
    <row r="804" spans="1:9">
      <c r="A804" s="12"/>
      <c r="G804" s="6"/>
      <c r="I804" s="6"/>
    </row>
    <row r="805" spans="1:9">
      <c r="A805" s="12"/>
      <c r="G805" s="6"/>
      <c r="I805" s="6"/>
    </row>
    <row r="806" spans="1:9">
      <c r="A806" s="12"/>
      <c r="G806" s="6"/>
      <c r="I806" s="6"/>
    </row>
    <row r="807" spans="1:9">
      <c r="A807" s="12"/>
      <c r="G807" s="6"/>
      <c r="I807" s="6"/>
    </row>
    <row r="808" spans="1:9">
      <c r="A808" s="12"/>
      <c r="G808" s="6"/>
      <c r="I808" s="6"/>
    </row>
    <row r="809" spans="1:9">
      <c r="A809" s="12"/>
      <c r="G809" s="6"/>
      <c r="I809" s="6"/>
    </row>
    <row r="810" spans="1:9">
      <c r="A810" s="12"/>
      <c r="G810" s="6"/>
      <c r="I810" s="6"/>
    </row>
    <row r="811" spans="1:9">
      <c r="A811" s="12"/>
      <c r="G811" s="6"/>
      <c r="I811" s="6"/>
    </row>
    <row r="812" spans="1:9">
      <c r="A812" s="12"/>
      <c r="G812" s="6"/>
      <c r="I812" s="6"/>
    </row>
    <row r="813" spans="1:9">
      <c r="A813" s="12"/>
      <c r="G813" s="6"/>
      <c r="I813" s="6"/>
    </row>
    <row r="814" spans="1:9">
      <c r="A814" s="12"/>
      <c r="G814" s="6"/>
      <c r="I814" s="6"/>
    </row>
    <row r="815" spans="1:9">
      <c r="A815" s="12"/>
      <c r="G815" s="6"/>
      <c r="I815" s="6"/>
    </row>
    <row r="816" spans="1:9">
      <c r="A816" s="12"/>
      <c r="G816" s="6"/>
      <c r="I816" s="6"/>
    </row>
    <row r="817" spans="1:9">
      <c r="A817" s="12"/>
      <c r="G817" s="6"/>
      <c r="I817" s="6"/>
    </row>
    <row r="818" spans="1:9">
      <c r="A818" s="12"/>
      <c r="G818" s="6"/>
      <c r="I818" s="6"/>
    </row>
    <row r="819" spans="1:9">
      <c r="A819" s="12"/>
      <c r="G819" s="6"/>
      <c r="I819" s="6"/>
    </row>
    <row r="820" spans="1:9">
      <c r="A820" s="12"/>
      <c r="G820" s="6"/>
      <c r="I820" s="6"/>
    </row>
    <row r="821" spans="1:9">
      <c r="A821" s="12"/>
      <c r="G821" s="6"/>
      <c r="I821" s="6"/>
    </row>
    <row r="822" spans="1:9">
      <c r="A822" s="12"/>
      <c r="G822" s="6"/>
      <c r="I822" s="6"/>
    </row>
    <row r="823" spans="1:9">
      <c r="A823" s="12"/>
      <c r="G823" s="6"/>
      <c r="I823" s="6"/>
    </row>
    <row r="824" spans="1:9">
      <c r="A824" s="12"/>
      <c r="G824" s="6"/>
      <c r="I824" s="6"/>
    </row>
    <row r="825" spans="1:9">
      <c r="A825" s="12"/>
      <c r="G825" s="6"/>
      <c r="I825" s="6"/>
    </row>
    <row r="826" spans="1:9">
      <c r="A826" s="12"/>
      <c r="G826" s="6"/>
      <c r="I826" s="6"/>
    </row>
    <row r="827" spans="1:9">
      <c r="A827" s="12"/>
      <c r="G827" s="6"/>
      <c r="I827" s="6"/>
    </row>
    <row r="828" spans="1:9">
      <c r="A828" s="12"/>
      <c r="G828" s="6"/>
      <c r="I828" s="6"/>
    </row>
    <row r="829" spans="1:9">
      <c r="A829" s="12"/>
      <c r="G829" s="6"/>
      <c r="I829" s="6"/>
    </row>
    <row r="830" spans="1:9">
      <c r="A830" s="12"/>
      <c r="G830" s="6"/>
      <c r="I830" s="6"/>
    </row>
    <row r="831" spans="1:9">
      <c r="A831" s="12"/>
      <c r="G831" s="6"/>
      <c r="I831" s="6"/>
    </row>
    <row r="832" spans="1:9">
      <c r="A832" s="12"/>
      <c r="G832" s="6"/>
      <c r="I832" s="6"/>
    </row>
    <row r="833" spans="1:9">
      <c r="A833" s="12"/>
      <c r="G833" s="6"/>
      <c r="I833" s="6"/>
    </row>
    <row r="834" spans="1:9">
      <c r="A834" s="12"/>
      <c r="G834" s="6"/>
      <c r="I834" s="6"/>
    </row>
    <row r="835" spans="1:9">
      <c r="A835" s="12"/>
      <c r="G835" s="6"/>
      <c r="I835" s="6"/>
    </row>
    <row r="836" spans="1:9">
      <c r="A836" s="12"/>
      <c r="G836" s="6"/>
      <c r="I836" s="6"/>
    </row>
    <row r="837" spans="1:9">
      <c r="A837" s="12"/>
      <c r="G837" s="6"/>
      <c r="I837" s="6"/>
    </row>
    <row r="838" spans="1:9">
      <c r="A838" s="12"/>
      <c r="G838" s="6"/>
      <c r="I838" s="6"/>
    </row>
    <row r="839" spans="1:9">
      <c r="A839" s="12"/>
      <c r="G839" s="6"/>
      <c r="I839" s="6"/>
    </row>
    <row r="840" spans="1:9">
      <c r="A840" s="12"/>
      <c r="G840" s="6"/>
      <c r="I840" s="6"/>
    </row>
    <row r="841" spans="1:9">
      <c r="A841" s="12"/>
      <c r="G841" s="6"/>
      <c r="I841" s="6"/>
    </row>
    <row r="842" spans="1:9">
      <c r="A842" s="12"/>
      <c r="G842" s="6"/>
      <c r="I842" s="6"/>
    </row>
    <row r="843" spans="1:9">
      <c r="A843" s="12"/>
      <c r="G843" s="6"/>
      <c r="I843" s="6"/>
    </row>
    <row r="844" spans="1:9">
      <c r="A844" s="12"/>
      <c r="G844" s="6"/>
      <c r="I844" s="6"/>
    </row>
    <row r="845" spans="1:9">
      <c r="A845" s="12"/>
      <c r="G845" s="6"/>
      <c r="I845" s="6"/>
    </row>
    <row r="846" spans="1:9">
      <c r="A846" s="12"/>
      <c r="G846" s="6"/>
      <c r="I846" s="6"/>
    </row>
    <row r="847" spans="1:9">
      <c r="A847" s="12"/>
      <c r="G847" s="6"/>
      <c r="I847" s="6"/>
    </row>
    <row r="848" spans="1:9">
      <c r="A848" s="12"/>
      <c r="G848" s="6"/>
      <c r="I848" s="6"/>
    </row>
    <row r="849" spans="1:9">
      <c r="A849" s="12"/>
      <c r="G849" s="6"/>
      <c r="I849" s="6"/>
    </row>
    <row r="850" spans="1:9">
      <c r="A850" s="12"/>
      <c r="G850" s="6"/>
      <c r="I850" s="6"/>
    </row>
    <row r="851" spans="1:9">
      <c r="A851" s="12"/>
      <c r="G851" s="6"/>
      <c r="I851" s="6"/>
    </row>
    <row r="852" spans="1:9">
      <c r="A852" s="12"/>
      <c r="G852" s="6"/>
      <c r="I852" s="6"/>
    </row>
    <row r="853" spans="1:9">
      <c r="A853" s="12"/>
      <c r="G853" s="6"/>
      <c r="I853" s="6"/>
    </row>
    <row r="854" spans="1:9">
      <c r="A854" s="12"/>
      <c r="G854" s="6"/>
      <c r="I854" s="6"/>
    </row>
    <row r="855" spans="1:9">
      <c r="A855" s="12"/>
      <c r="G855" s="6"/>
      <c r="I855" s="6"/>
    </row>
    <row r="856" spans="1:9">
      <c r="A856" s="12"/>
      <c r="G856" s="6"/>
      <c r="I856" s="6"/>
    </row>
    <row r="857" spans="1:9">
      <c r="A857" s="12"/>
      <c r="G857" s="6"/>
      <c r="I857" s="6"/>
    </row>
    <row r="858" spans="1:9">
      <c r="A858" s="12"/>
      <c r="G858" s="6"/>
      <c r="I858" s="6"/>
    </row>
    <row r="859" spans="1:9">
      <c r="A859" s="12"/>
      <c r="G859" s="6"/>
      <c r="I859" s="6"/>
    </row>
    <row r="860" spans="1:9">
      <c r="A860" s="12"/>
      <c r="G860" s="6"/>
      <c r="I860" s="6"/>
    </row>
    <row r="861" spans="1:9">
      <c r="A861" s="12"/>
      <c r="G861" s="6"/>
      <c r="I861" s="6"/>
    </row>
    <row r="862" spans="1:9">
      <c r="A862" s="12"/>
      <c r="G862" s="6"/>
      <c r="I862" s="6"/>
    </row>
    <row r="863" spans="1:9">
      <c r="A863" s="12"/>
      <c r="G863" s="6"/>
      <c r="I863" s="6"/>
    </row>
    <row r="864" spans="1:9">
      <c r="A864" s="12"/>
      <c r="G864" s="6"/>
      <c r="I864" s="6"/>
    </row>
    <row r="865" spans="1:9">
      <c r="A865" s="12"/>
      <c r="G865" s="6"/>
      <c r="I865" s="6"/>
    </row>
    <row r="866" spans="1:9">
      <c r="A866" s="12"/>
      <c r="G866" s="6"/>
      <c r="I866" s="6"/>
    </row>
    <row r="867" spans="1:9">
      <c r="A867" s="12"/>
      <c r="G867" s="6"/>
      <c r="I867" s="6"/>
    </row>
    <row r="868" spans="1:9">
      <c r="A868" s="12"/>
      <c r="G868" s="6"/>
      <c r="I868" s="6"/>
    </row>
    <row r="869" spans="1:9">
      <c r="A869" s="12"/>
      <c r="G869" s="6"/>
      <c r="I869" s="6"/>
    </row>
    <row r="870" spans="1:9">
      <c r="A870" s="12"/>
      <c r="G870" s="6"/>
      <c r="I870" s="6"/>
    </row>
    <row r="871" spans="1:9">
      <c r="A871" s="12"/>
      <c r="G871" s="6"/>
      <c r="I871" s="6"/>
    </row>
    <row r="872" spans="1:9">
      <c r="A872" s="12"/>
      <c r="G872" s="6"/>
      <c r="I872" s="6"/>
    </row>
    <row r="873" spans="1:9">
      <c r="A873" s="12"/>
      <c r="G873" s="6"/>
      <c r="I873" s="6"/>
    </row>
    <row r="874" spans="1:9">
      <c r="A874" s="12"/>
      <c r="G874" s="6"/>
      <c r="I874" s="6"/>
    </row>
    <row r="875" spans="1:9">
      <c r="A875" s="12"/>
      <c r="G875" s="6"/>
      <c r="I875" s="6"/>
    </row>
    <row r="876" spans="1:9">
      <c r="A876" s="12"/>
      <c r="G876" s="6"/>
      <c r="I876" s="6"/>
    </row>
    <row r="877" spans="1:9">
      <c r="A877" s="12"/>
      <c r="G877" s="6"/>
      <c r="I877" s="6"/>
    </row>
    <row r="878" spans="1:9">
      <c r="A878" s="12"/>
      <c r="G878" s="6"/>
      <c r="I878" s="6"/>
    </row>
    <row r="879" spans="1:9">
      <c r="A879" s="12"/>
      <c r="G879" s="6"/>
      <c r="I879" s="6"/>
    </row>
    <row r="880" spans="1:9">
      <c r="A880" s="12"/>
      <c r="G880" s="6"/>
      <c r="I880" s="6"/>
    </row>
    <row r="881" spans="1:9">
      <c r="A881" s="12"/>
      <c r="G881" s="6"/>
      <c r="I881" s="6"/>
    </row>
    <row r="882" spans="1:9">
      <c r="A882" s="12"/>
      <c r="G882" s="6"/>
      <c r="I882" s="6"/>
    </row>
    <row r="883" spans="1:9">
      <c r="A883" s="12"/>
      <c r="G883" s="6"/>
      <c r="I883" s="6"/>
    </row>
    <row r="884" spans="1:9">
      <c r="A884" s="12"/>
      <c r="G884" s="6"/>
      <c r="I884" s="6"/>
    </row>
    <row r="885" spans="1:9">
      <c r="A885" s="12"/>
      <c r="G885" s="6"/>
      <c r="I885" s="6"/>
    </row>
    <row r="886" spans="1:9">
      <c r="A886" s="12"/>
      <c r="G886" s="6"/>
      <c r="I886" s="6"/>
    </row>
    <row r="887" spans="1:9">
      <c r="A887" s="12"/>
      <c r="G887" s="6"/>
      <c r="I887" s="6"/>
    </row>
    <row r="888" spans="1:9">
      <c r="A888" s="12"/>
      <c r="G888" s="6"/>
      <c r="I888" s="6"/>
    </row>
    <row r="889" spans="1:9">
      <c r="A889" s="12"/>
      <c r="G889" s="6"/>
      <c r="I889" s="6"/>
    </row>
    <row r="890" spans="1:9">
      <c r="A890" s="12"/>
      <c r="G890" s="6"/>
      <c r="I890" s="6"/>
    </row>
    <row r="891" spans="1:9">
      <c r="A891" s="12"/>
      <c r="G891" s="6"/>
      <c r="I891" s="6"/>
    </row>
    <row r="892" spans="1:9">
      <c r="A892" s="12"/>
      <c r="G892" s="6"/>
      <c r="I892" s="6"/>
    </row>
    <row r="893" spans="1:9">
      <c r="A893" s="12"/>
      <c r="G893" s="6"/>
      <c r="I893" s="6"/>
    </row>
    <row r="894" spans="1:9">
      <c r="A894" s="12"/>
      <c r="G894" s="6"/>
      <c r="I894" s="6"/>
    </row>
    <row r="895" spans="1:9">
      <c r="A895" s="12"/>
      <c r="G895" s="6"/>
      <c r="I895" s="6"/>
    </row>
    <row r="896" spans="1:9">
      <c r="A896" s="12"/>
      <c r="G896" s="6"/>
      <c r="I896" s="6"/>
    </row>
    <row r="897" spans="1:9">
      <c r="A897" s="12"/>
      <c r="G897" s="6"/>
      <c r="I897" s="6"/>
    </row>
    <row r="898" spans="1:9">
      <c r="A898" s="12"/>
      <c r="G898" s="6"/>
      <c r="I898" s="6"/>
    </row>
    <row r="899" spans="1:9">
      <c r="A899" s="12"/>
      <c r="G899" s="6"/>
      <c r="I899" s="6"/>
    </row>
    <row r="900" spans="1:9">
      <c r="A900" s="12"/>
      <c r="G900" s="6"/>
      <c r="I900" s="6"/>
    </row>
    <row r="901" spans="1:9">
      <c r="A901" s="12"/>
      <c r="G901" s="6"/>
      <c r="I901" s="6"/>
    </row>
    <row r="902" spans="1:9">
      <c r="A902" s="12"/>
      <c r="G902" s="6"/>
      <c r="I902" s="6"/>
    </row>
    <row r="903" spans="1:9">
      <c r="A903" s="12"/>
      <c r="G903" s="6"/>
      <c r="I903" s="6"/>
    </row>
    <row r="904" spans="1:9">
      <c r="A904" s="12"/>
      <c r="G904" s="6"/>
      <c r="I904" s="6"/>
    </row>
    <row r="905" spans="1:9">
      <c r="A905" s="12"/>
      <c r="G905" s="6"/>
      <c r="I905" s="6"/>
    </row>
    <row r="906" spans="1:9">
      <c r="A906" s="12"/>
      <c r="G906" s="6"/>
      <c r="I906" s="6"/>
    </row>
    <row r="907" spans="1:9">
      <c r="A907" s="12"/>
      <c r="G907" s="6"/>
      <c r="I907" s="6"/>
    </row>
    <row r="908" spans="1:9">
      <c r="A908" s="12"/>
      <c r="G908" s="6"/>
      <c r="I908" s="6"/>
    </row>
    <row r="909" spans="1:9">
      <c r="A909" s="12"/>
      <c r="G909" s="6"/>
      <c r="I909" s="6"/>
    </row>
    <row r="910" spans="1:9">
      <c r="A910" s="12"/>
      <c r="G910" s="6"/>
      <c r="I910" s="6"/>
    </row>
    <row r="911" spans="1:9">
      <c r="A911" s="12"/>
      <c r="G911" s="6"/>
      <c r="I911" s="6"/>
    </row>
    <row r="912" spans="1:9">
      <c r="A912" s="12"/>
      <c r="G912" s="6"/>
      <c r="I912" s="6"/>
    </row>
    <row r="913" spans="1:9">
      <c r="A913" s="12"/>
      <c r="G913" s="6"/>
      <c r="I913" s="6"/>
    </row>
    <row r="914" spans="1:9">
      <c r="A914" s="12"/>
      <c r="G914" s="6"/>
      <c r="I914" s="6"/>
    </row>
    <row r="915" spans="1:9">
      <c r="A915" s="12"/>
      <c r="G915" s="6"/>
      <c r="I915" s="6"/>
    </row>
    <row r="916" spans="1:9">
      <c r="A916" s="12"/>
      <c r="G916" s="6"/>
      <c r="I916" s="6"/>
    </row>
    <row r="917" spans="1:9">
      <c r="A917" s="12"/>
      <c r="G917" s="6"/>
      <c r="I917" s="6"/>
    </row>
    <row r="918" spans="1:9">
      <c r="A918" s="12"/>
      <c r="G918" s="6"/>
      <c r="I918" s="6"/>
    </row>
    <row r="919" spans="1:9">
      <c r="A919" s="12"/>
      <c r="G919" s="6"/>
      <c r="I919" s="6"/>
    </row>
    <row r="920" spans="1:9">
      <c r="A920" s="12"/>
      <c r="G920" s="6"/>
      <c r="I920" s="6"/>
    </row>
    <row r="921" spans="1:9">
      <c r="A921" s="12"/>
      <c r="G921" s="6"/>
      <c r="I921" s="6"/>
    </row>
    <row r="922" spans="1:9">
      <c r="A922" s="12"/>
      <c r="G922" s="6"/>
      <c r="I922" s="6"/>
    </row>
    <row r="923" spans="1:9">
      <c r="A923" s="12"/>
      <c r="G923" s="6"/>
      <c r="I923" s="6"/>
    </row>
    <row r="924" spans="1:9">
      <c r="A924" s="12"/>
      <c r="G924" s="6"/>
      <c r="I924" s="6"/>
    </row>
    <row r="925" spans="1:9">
      <c r="A925" s="12"/>
      <c r="G925" s="6"/>
      <c r="I925" s="6"/>
    </row>
    <row r="926" spans="1:9">
      <c r="A926" s="12"/>
      <c r="G926" s="6"/>
      <c r="I926" s="6"/>
    </row>
    <row r="927" spans="1:9">
      <c r="A927" s="12"/>
      <c r="G927" s="6"/>
      <c r="I927" s="6"/>
    </row>
    <row r="928" spans="1:9">
      <c r="A928" s="12"/>
      <c r="G928" s="6"/>
      <c r="I928" s="6"/>
    </row>
    <row r="929" spans="1:9">
      <c r="A929" s="12"/>
      <c r="G929" s="6"/>
      <c r="I929" s="6"/>
    </row>
    <row r="930" spans="1:9">
      <c r="A930" s="12"/>
      <c r="G930" s="6"/>
      <c r="I930" s="6"/>
    </row>
    <row r="931" spans="1:9">
      <c r="A931" s="12"/>
      <c r="G931" s="6"/>
      <c r="I931" s="6"/>
    </row>
    <row r="932" spans="1:9">
      <c r="A932" s="12"/>
      <c r="G932" s="6"/>
      <c r="I932" s="6"/>
    </row>
    <row r="933" spans="1:9">
      <c r="A933" s="12"/>
      <c r="G933" s="6"/>
      <c r="I933" s="6"/>
    </row>
    <row r="934" spans="1:9">
      <c r="A934" s="12"/>
      <c r="G934" s="6"/>
      <c r="I934" s="6"/>
    </row>
    <row r="935" spans="1:9">
      <c r="A935" s="12"/>
      <c r="G935" s="6"/>
      <c r="I935" s="6"/>
    </row>
    <row r="936" spans="1:9">
      <c r="A936" s="12"/>
      <c r="G936" s="6"/>
      <c r="I936" s="6"/>
    </row>
    <row r="937" spans="1:9">
      <c r="A937" s="12"/>
      <c r="G937" s="6"/>
      <c r="I937" s="6"/>
    </row>
    <row r="938" spans="1:9">
      <c r="A938" s="12"/>
      <c r="G938" s="6"/>
      <c r="I938" s="6"/>
    </row>
    <row r="939" spans="1:9">
      <c r="A939" s="12"/>
      <c r="G939" s="6"/>
      <c r="I939" s="6"/>
    </row>
    <row r="940" spans="1:9">
      <c r="A940" s="12"/>
      <c r="G940" s="6"/>
      <c r="I940" s="6"/>
    </row>
    <row r="941" spans="1:9">
      <c r="A941" s="12"/>
      <c r="G941" s="6"/>
      <c r="I941" s="6"/>
    </row>
    <row r="942" spans="1:9">
      <c r="A942" s="12"/>
      <c r="G942" s="6"/>
      <c r="I942" s="6"/>
    </row>
    <row r="943" spans="1:9">
      <c r="A943" s="12"/>
      <c r="G943" s="6"/>
      <c r="I943" s="6"/>
    </row>
    <row r="944" spans="1:9">
      <c r="A944" s="12"/>
      <c r="G944" s="6"/>
      <c r="I944" s="6"/>
    </row>
    <row r="945" spans="1:9">
      <c r="A945" s="12"/>
      <c r="G945" s="6"/>
      <c r="I945" s="6"/>
    </row>
    <row r="946" spans="1:9">
      <c r="A946" s="12"/>
      <c r="G946" s="6"/>
      <c r="I946" s="6"/>
    </row>
    <row r="947" spans="1:9">
      <c r="A947" s="12"/>
      <c r="G947" s="6"/>
      <c r="I947" s="6"/>
    </row>
    <row r="948" spans="1:9">
      <c r="A948" s="12"/>
      <c r="G948" s="6"/>
      <c r="I948" s="6"/>
    </row>
    <row r="949" spans="1:9">
      <c r="A949" s="12"/>
      <c r="G949" s="6"/>
      <c r="I949" s="6"/>
    </row>
    <row r="950" spans="1:9">
      <c r="A950" s="12"/>
      <c r="G950" s="6"/>
      <c r="I950" s="6"/>
    </row>
    <row r="951" spans="1:9">
      <c r="A951" s="12"/>
      <c r="G951" s="6"/>
      <c r="I951" s="6"/>
    </row>
    <row r="952" spans="1:9">
      <c r="A952" s="12"/>
      <c r="G952" s="6"/>
      <c r="I952" s="6"/>
    </row>
    <row r="953" spans="1:9">
      <c r="A953" s="12"/>
      <c r="G953" s="6"/>
      <c r="I953" s="6"/>
    </row>
    <row r="954" spans="1:9">
      <c r="A954" s="12"/>
      <c r="G954" s="6"/>
      <c r="I954" s="6"/>
    </row>
    <row r="955" spans="1:9">
      <c r="A955" s="12"/>
      <c r="G955" s="6"/>
      <c r="I955" s="6"/>
    </row>
    <row r="956" spans="1:9">
      <c r="A956" s="12"/>
      <c r="G956" s="6"/>
      <c r="I956" s="6"/>
    </row>
    <row r="957" spans="1:9">
      <c r="A957" s="12"/>
      <c r="G957" s="6"/>
      <c r="I957" s="6"/>
    </row>
    <row r="958" spans="1:9">
      <c r="A958" s="12"/>
      <c r="G958" s="6"/>
      <c r="I958" s="6"/>
    </row>
    <row r="959" spans="1:9">
      <c r="A959" s="12"/>
      <c r="G959" s="6"/>
      <c r="I959" s="6"/>
    </row>
    <row r="960" spans="1:9">
      <c r="A960" s="12"/>
      <c r="G960" s="6"/>
      <c r="I960" s="6"/>
    </row>
    <row r="961" spans="1:9">
      <c r="A961" s="12"/>
      <c r="G961" s="6"/>
      <c r="I961" s="6"/>
    </row>
    <row r="962" spans="1:9">
      <c r="A962" s="12"/>
      <c r="G962" s="6"/>
      <c r="I962" s="6"/>
    </row>
    <row r="963" spans="1:9">
      <c r="A963" s="12"/>
      <c r="G963" s="6"/>
      <c r="I963" s="6"/>
    </row>
    <row r="964" spans="1:9">
      <c r="A964" s="12"/>
      <c r="G964" s="6"/>
      <c r="I964" s="6"/>
    </row>
    <row r="965" spans="1:9">
      <c r="A965" s="12"/>
      <c r="G965" s="6"/>
      <c r="I965" s="6"/>
    </row>
    <row r="966" spans="1:9">
      <c r="A966" s="12"/>
      <c r="G966" s="6"/>
      <c r="I966" s="6"/>
    </row>
    <row r="967" spans="1:9">
      <c r="A967" s="12"/>
      <c r="G967" s="6"/>
      <c r="I967" s="6"/>
    </row>
    <row r="968" spans="1:9">
      <c r="A968" s="12"/>
      <c r="G968" s="6"/>
      <c r="I968" s="6"/>
    </row>
    <row r="969" spans="1:9">
      <c r="A969" s="12"/>
      <c r="G969" s="6"/>
      <c r="I969" s="6"/>
    </row>
    <row r="970" spans="1:9">
      <c r="A970" s="12"/>
      <c r="G970" s="6"/>
      <c r="I970" s="6"/>
    </row>
    <row r="971" spans="1:9">
      <c r="A971" s="12"/>
      <c r="G971" s="6"/>
      <c r="I971" s="6"/>
    </row>
    <row r="972" spans="1:9">
      <c r="A972" s="12"/>
      <c r="G972" s="6"/>
      <c r="I972" s="6"/>
    </row>
    <row r="973" spans="1:9">
      <c r="A973" s="12"/>
      <c r="G973" s="6"/>
      <c r="I973" s="6"/>
    </row>
    <row r="974" spans="1:9">
      <c r="A974" s="12"/>
      <c r="G974" s="6"/>
      <c r="I974" s="6"/>
    </row>
    <row r="975" spans="1:9">
      <c r="A975" s="12"/>
      <c r="G975" s="6"/>
      <c r="I975" s="6"/>
    </row>
    <row r="976" spans="1:9">
      <c r="A976" s="12"/>
      <c r="G976" s="6"/>
      <c r="I976" s="6"/>
    </row>
    <row r="977" spans="1:9">
      <c r="A977" s="12"/>
      <c r="G977" s="6"/>
      <c r="I977" s="6"/>
    </row>
    <row r="978" spans="1:9">
      <c r="A978" s="12"/>
      <c r="G978" s="6"/>
      <c r="I978" s="6"/>
    </row>
    <row r="979" spans="1:9">
      <c r="A979" s="12"/>
      <c r="G979" s="6"/>
      <c r="I979" s="6"/>
    </row>
    <row r="980" spans="1:9">
      <c r="A980" s="12"/>
      <c r="G980" s="6"/>
      <c r="I980" s="6"/>
    </row>
    <row r="981" spans="1:9">
      <c r="A981" s="12"/>
      <c r="G981" s="6"/>
      <c r="I981" s="6"/>
    </row>
    <row r="982" spans="1:9">
      <c r="A982" s="12"/>
      <c r="G982" s="6"/>
      <c r="I982" s="6"/>
    </row>
    <row r="983" spans="1:9">
      <c r="A983" s="12"/>
      <c r="G983" s="6"/>
      <c r="I983" s="6"/>
    </row>
    <row r="984" spans="1:9">
      <c r="A984" s="12"/>
      <c r="G984" s="6"/>
      <c r="I984" s="6"/>
    </row>
    <row r="985" spans="1:9">
      <c r="A985" s="12"/>
      <c r="G985" s="6"/>
      <c r="I985" s="6"/>
    </row>
    <row r="986" spans="1:9">
      <c r="A986" s="12"/>
      <c r="G986" s="6"/>
      <c r="I986" s="6"/>
    </row>
    <row r="987" spans="1:9">
      <c r="A987" s="12"/>
      <c r="G987" s="6"/>
      <c r="I987" s="6"/>
    </row>
    <row r="988" spans="1:9">
      <c r="A988" s="12"/>
      <c r="G988" s="6"/>
      <c r="I988" s="6"/>
    </row>
    <row r="989" spans="1:9">
      <c r="A989" s="12"/>
      <c r="G989" s="6"/>
      <c r="I989" s="6"/>
    </row>
    <row r="990" spans="1:9">
      <c r="A990" s="12"/>
      <c r="G990" s="6"/>
      <c r="I990" s="6"/>
    </row>
    <row r="991" spans="1:9">
      <c r="A991" s="12"/>
      <c r="G991" s="6"/>
      <c r="I991" s="6"/>
    </row>
    <row r="992" spans="1:9">
      <c r="A992" s="12"/>
      <c r="G992" s="6"/>
      <c r="I992" s="6"/>
    </row>
    <row r="993" spans="1:9">
      <c r="A993" s="12"/>
      <c r="G993" s="6"/>
      <c r="I993" s="6"/>
    </row>
    <row r="994" spans="1:9">
      <c r="A994" s="12"/>
      <c r="G994" s="6"/>
      <c r="I994" s="6"/>
    </row>
    <row r="995" spans="1:9">
      <c r="A995" s="12"/>
      <c r="G995" s="6"/>
      <c r="I995" s="6"/>
    </row>
    <row r="996" spans="1:9">
      <c r="A996" s="12"/>
      <c r="G996" s="6"/>
      <c r="I996" s="6"/>
    </row>
    <row r="997" spans="1:9">
      <c r="A997" s="12"/>
      <c r="G997" s="6"/>
      <c r="I997" s="6"/>
    </row>
    <row r="998" spans="1:9">
      <c r="A998" s="12"/>
      <c r="G998" s="6"/>
      <c r="I998" s="6"/>
    </row>
    <row r="999" spans="1:9">
      <c r="A999" s="12"/>
      <c r="G999" s="6"/>
      <c r="I999" s="6"/>
    </row>
    <row r="1000" spans="1:9">
      <c r="A1000" s="12"/>
      <c r="G1000" s="6"/>
      <c r="I1000" s="6"/>
    </row>
    <row r="1001" spans="1:9">
      <c r="A1001" s="12"/>
      <c r="G1001" s="6"/>
      <c r="I1001" s="6"/>
    </row>
    <row r="1002" spans="1:9">
      <c r="A1002" s="12"/>
      <c r="G1002" s="6"/>
      <c r="I1002" s="6"/>
    </row>
    <row r="1003" spans="1:9">
      <c r="A1003" s="12"/>
      <c r="G1003" s="6"/>
      <c r="I1003" s="6"/>
    </row>
    <row r="1004" spans="1:9">
      <c r="A1004" s="12"/>
      <c r="G1004" s="6"/>
      <c r="I1004" s="6"/>
    </row>
    <row r="1005" spans="1:9">
      <c r="A1005" s="12"/>
      <c r="G1005" s="6"/>
      <c r="I1005" s="6"/>
    </row>
    <row r="1006" spans="1:9">
      <c r="A1006" s="12"/>
      <c r="G1006" s="6"/>
      <c r="I1006" s="6"/>
    </row>
    <row r="1007" spans="1:9">
      <c r="A1007" s="12"/>
      <c r="G1007" s="6"/>
      <c r="I1007" s="6"/>
    </row>
    <row r="1008" spans="1:9">
      <c r="A1008" s="12"/>
      <c r="G1008" s="6"/>
      <c r="I1008" s="6"/>
    </row>
    <row r="1009" spans="1:9">
      <c r="A1009" s="12"/>
      <c r="G1009" s="6"/>
      <c r="I1009" s="6"/>
    </row>
    <row r="1010" spans="1:9">
      <c r="A1010" s="12"/>
      <c r="G1010" s="6"/>
      <c r="I1010" s="6"/>
    </row>
    <row r="1011" spans="1:9">
      <c r="A1011" s="12"/>
      <c r="G1011" s="6"/>
      <c r="I1011" s="6"/>
    </row>
    <row r="1012" spans="1:9">
      <c r="A1012" s="12"/>
      <c r="G1012" s="6"/>
      <c r="I1012" s="6"/>
    </row>
    <row r="1013" spans="1:9">
      <c r="A1013" s="12"/>
      <c r="G1013" s="6"/>
      <c r="I1013" s="6"/>
    </row>
    <row r="1014" spans="1:9">
      <c r="A1014" s="12"/>
      <c r="G1014" s="6"/>
      <c r="I1014" s="6"/>
    </row>
    <row r="1015" spans="1:9">
      <c r="A1015" s="12"/>
      <c r="G1015" s="6"/>
      <c r="I1015" s="6"/>
    </row>
    <row r="1016" spans="1:9">
      <c r="A1016" s="12"/>
      <c r="G1016" s="6"/>
      <c r="I1016" s="6"/>
    </row>
    <row r="1017" spans="1:9">
      <c r="A1017" s="12"/>
      <c r="G1017" s="6"/>
      <c r="I1017" s="6"/>
    </row>
    <row r="1018" spans="1:9">
      <c r="A1018" s="12"/>
      <c r="G1018" s="6"/>
      <c r="I1018" s="6"/>
    </row>
    <row r="1019" spans="1:9">
      <c r="A1019" s="12"/>
      <c r="G1019" s="6"/>
      <c r="I1019" s="6"/>
    </row>
    <row r="1020" spans="1:9">
      <c r="A1020" s="12"/>
      <c r="G1020" s="6"/>
      <c r="I1020" s="6"/>
    </row>
    <row r="1021" spans="1:9">
      <c r="A1021" s="12"/>
      <c r="G1021" s="6"/>
      <c r="I1021" s="6"/>
    </row>
    <row r="1022" spans="1:9">
      <c r="A1022" s="12"/>
      <c r="G1022" s="6"/>
      <c r="I1022" s="6"/>
    </row>
    <row r="1023" spans="1:9">
      <c r="A1023" s="12"/>
      <c r="G1023" s="6"/>
      <c r="I1023" s="6"/>
    </row>
    <row r="1024" spans="1:9">
      <c r="A1024" s="12"/>
      <c r="G1024" s="6"/>
      <c r="I1024" s="6"/>
    </row>
    <row r="1025" spans="1:9">
      <c r="A1025" s="12"/>
      <c r="G1025" s="6"/>
      <c r="I1025" s="6"/>
    </row>
    <row r="1026" spans="1:9">
      <c r="A1026" s="12"/>
      <c r="G1026" s="6"/>
      <c r="I1026" s="6"/>
    </row>
    <row r="1027" spans="1:9">
      <c r="A1027" s="12"/>
      <c r="G1027" s="6"/>
      <c r="I1027" s="6"/>
    </row>
    <row r="1028" spans="1:9">
      <c r="A1028" s="12"/>
      <c r="G1028" s="6"/>
      <c r="I1028" s="6"/>
    </row>
    <row r="1029" spans="1:9">
      <c r="A1029" s="12"/>
      <c r="G1029" s="6"/>
      <c r="I1029" s="6"/>
    </row>
    <row r="1030" spans="1:9">
      <c r="A1030" s="12"/>
      <c r="G1030" s="6"/>
      <c r="I1030" s="6"/>
    </row>
    <row r="1031" spans="1:9">
      <c r="A1031" s="12"/>
      <c r="G1031" s="6"/>
      <c r="I1031" s="6"/>
    </row>
    <row r="1032" spans="1:9">
      <c r="A1032" s="12"/>
      <c r="G1032" s="6"/>
      <c r="I1032" s="6"/>
    </row>
    <row r="1033" spans="1:9">
      <c r="A1033" s="12"/>
      <c r="G1033" s="6"/>
      <c r="I1033" s="6"/>
    </row>
    <row r="1034" spans="1:9">
      <c r="A1034" s="12"/>
      <c r="G1034" s="6"/>
      <c r="I1034" s="6"/>
    </row>
    <row r="1035" spans="1:9">
      <c r="A1035" s="12"/>
      <c r="G1035" s="6"/>
      <c r="I1035" s="6"/>
    </row>
    <row r="1036" spans="1:9">
      <c r="A1036" s="12"/>
      <c r="G1036" s="6"/>
      <c r="I1036" s="6"/>
    </row>
    <row r="1037" spans="1:9">
      <c r="A1037" s="12"/>
      <c r="G1037" s="6"/>
      <c r="I1037" s="6"/>
    </row>
    <row r="1038" spans="1:9">
      <c r="A1038" s="12"/>
      <c r="G1038" s="6"/>
      <c r="I1038" s="6"/>
    </row>
    <row r="1039" spans="1:9">
      <c r="A1039" s="12"/>
      <c r="G1039" s="6"/>
      <c r="I1039" s="6"/>
    </row>
    <row r="1040" spans="1:9">
      <c r="A1040" s="12"/>
      <c r="G1040" s="6"/>
      <c r="I1040" s="6"/>
    </row>
    <row r="1041" spans="1:9">
      <c r="A1041" s="12"/>
      <c r="G1041" s="6"/>
      <c r="I1041" s="6"/>
    </row>
    <row r="1042" spans="1:9">
      <c r="A1042" s="12"/>
      <c r="G1042" s="6"/>
      <c r="I1042" s="6"/>
    </row>
    <row r="1043" spans="1:9">
      <c r="A1043" s="12"/>
      <c r="G1043" s="6"/>
      <c r="I1043" s="6"/>
    </row>
    <row r="1044" spans="1:9">
      <c r="A1044" s="12"/>
      <c r="G1044" s="6"/>
      <c r="I1044" s="6"/>
    </row>
    <row r="1045" spans="1:9">
      <c r="A1045" s="12"/>
      <c r="G1045" s="6"/>
      <c r="I1045" s="6"/>
    </row>
    <row r="1046" spans="1:9">
      <c r="A1046" s="12"/>
      <c r="G1046" s="6"/>
      <c r="I1046" s="6"/>
    </row>
    <row r="1047" spans="1:9">
      <c r="A1047" s="12"/>
      <c r="G1047" s="6"/>
      <c r="I1047" s="6"/>
    </row>
    <row r="1048" spans="1:9">
      <c r="A1048" s="12"/>
      <c r="G1048" s="6"/>
      <c r="I1048" s="6"/>
    </row>
    <row r="1049" spans="1:9">
      <c r="A1049" s="12"/>
      <c r="G1049" s="6"/>
      <c r="I1049" s="6"/>
    </row>
    <row r="1050" spans="1:9">
      <c r="A1050" s="12"/>
      <c r="G1050" s="6"/>
      <c r="I1050" s="6"/>
    </row>
    <row r="1051" spans="1:9">
      <c r="A1051" s="12"/>
      <c r="G1051" s="6"/>
      <c r="I1051" s="6"/>
    </row>
    <row r="1052" spans="1:9">
      <c r="A1052" s="12"/>
      <c r="G1052" s="6"/>
      <c r="I1052" s="6"/>
    </row>
    <row r="1053" spans="1:9">
      <c r="A1053" s="12"/>
      <c r="G1053" s="6"/>
      <c r="I1053" s="6"/>
    </row>
    <row r="1054" spans="1:9">
      <c r="A1054" s="12"/>
      <c r="G1054" s="6"/>
      <c r="I1054" s="6"/>
    </row>
    <row r="1055" spans="1:9">
      <c r="A1055" s="12"/>
      <c r="G1055" s="6"/>
      <c r="I1055" s="6"/>
    </row>
    <row r="1056" spans="1:9">
      <c r="A1056" s="12"/>
      <c r="G1056" s="6"/>
      <c r="I1056" s="6"/>
    </row>
    <row r="1057" spans="1:9">
      <c r="A1057" s="12"/>
      <c r="G1057" s="6"/>
      <c r="I1057" s="6"/>
    </row>
    <row r="1058" spans="1:9">
      <c r="A1058" s="12"/>
      <c r="G1058" s="6"/>
      <c r="I1058" s="6"/>
    </row>
    <row r="1059" spans="1:9">
      <c r="A1059" s="12"/>
      <c r="G1059" s="6"/>
      <c r="I1059" s="6"/>
    </row>
    <row r="1060" spans="1:9">
      <c r="A1060" s="12"/>
      <c r="G1060" s="6"/>
      <c r="I1060" s="6"/>
    </row>
    <row r="1061" spans="1:9">
      <c r="A1061" s="12"/>
      <c r="G1061" s="6"/>
      <c r="I1061" s="6"/>
    </row>
    <row r="1062" spans="1:9">
      <c r="A1062" s="12"/>
      <c r="G1062" s="6"/>
      <c r="I1062" s="6"/>
    </row>
    <row r="1063" spans="1:9">
      <c r="A1063" s="12"/>
      <c r="G1063" s="6"/>
      <c r="I1063" s="6"/>
    </row>
    <row r="1064" spans="1:9">
      <c r="A1064" s="12"/>
      <c r="G1064" s="6"/>
      <c r="I1064" s="6"/>
    </row>
    <row r="1065" spans="1:9">
      <c r="A1065" s="12"/>
      <c r="G1065" s="6"/>
      <c r="I1065" s="6"/>
    </row>
    <row r="1066" spans="1:9">
      <c r="A1066" s="12"/>
      <c r="G1066" s="6"/>
      <c r="I1066" s="6"/>
    </row>
    <row r="1067" spans="1:9">
      <c r="A1067" s="12"/>
      <c r="G1067" s="6"/>
      <c r="I1067" s="6"/>
    </row>
    <row r="1068" spans="1:9">
      <c r="A1068" s="12"/>
      <c r="G1068" s="6"/>
      <c r="I1068" s="6"/>
    </row>
    <row r="1069" spans="1:9">
      <c r="A1069" s="12"/>
      <c r="G1069" s="6"/>
      <c r="I1069" s="6"/>
    </row>
    <row r="1070" spans="1:9">
      <c r="A1070" s="12"/>
      <c r="G1070" s="6"/>
      <c r="I1070" s="6"/>
    </row>
    <row r="1071" spans="1:9">
      <c r="A1071" s="12"/>
      <c r="G1071" s="6"/>
      <c r="I1071" s="6"/>
    </row>
    <row r="1072" spans="1:9">
      <c r="A1072" s="12"/>
      <c r="G1072" s="6"/>
      <c r="I1072" s="6"/>
    </row>
    <row r="1073" spans="1:9">
      <c r="A1073" s="12"/>
      <c r="G1073" s="6"/>
      <c r="I1073" s="6"/>
    </row>
    <row r="1074" spans="1:9">
      <c r="A1074" s="12"/>
      <c r="G1074" s="6"/>
      <c r="I1074" s="6"/>
    </row>
    <row r="1075" spans="1:9">
      <c r="A1075" s="12"/>
      <c r="G1075" s="6"/>
      <c r="I1075" s="6"/>
    </row>
    <row r="1076" spans="1:9">
      <c r="A1076" s="12"/>
      <c r="G1076" s="6"/>
      <c r="I1076" s="6"/>
    </row>
    <row r="1077" spans="1:9">
      <c r="A1077" s="12"/>
      <c r="G1077" s="6"/>
      <c r="I1077" s="6"/>
    </row>
    <row r="1078" spans="1:9">
      <c r="A1078" s="12"/>
      <c r="G1078" s="6"/>
      <c r="I1078" s="6"/>
    </row>
    <row r="1079" spans="1:9">
      <c r="A1079" s="12"/>
      <c r="G1079" s="6"/>
      <c r="I1079" s="6"/>
    </row>
    <row r="1080" spans="1:9">
      <c r="A1080" s="12"/>
      <c r="G1080" s="6"/>
      <c r="I1080" s="6"/>
    </row>
    <row r="1081" spans="1:9">
      <c r="A1081" s="12"/>
      <c r="G1081" s="6"/>
      <c r="I1081" s="6"/>
    </row>
    <row r="1082" spans="1:9">
      <c r="A1082" s="12"/>
      <c r="G1082" s="6"/>
      <c r="I1082" s="6"/>
    </row>
    <row r="1083" spans="1:9">
      <c r="A1083" s="12"/>
      <c r="G1083" s="6"/>
      <c r="I1083" s="6"/>
    </row>
    <row r="1084" spans="1:9">
      <c r="A1084" s="12"/>
      <c r="G1084" s="6"/>
      <c r="I1084" s="6"/>
    </row>
    <row r="1085" spans="1:9">
      <c r="A1085" s="12"/>
      <c r="G1085" s="6"/>
      <c r="I1085" s="6"/>
    </row>
    <row r="1086" spans="1:9">
      <c r="A1086" s="12"/>
      <c r="G1086" s="6"/>
      <c r="I1086" s="6"/>
    </row>
    <row r="1087" spans="1:9">
      <c r="A1087" s="12"/>
      <c r="G1087" s="6"/>
      <c r="I1087" s="6"/>
    </row>
    <row r="1088" spans="1:9">
      <c r="A1088" s="12"/>
      <c r="G1088" s="6"/>
      <c r="I1088" s="6"/>
    </row>
    <row r="1089" spans="1:9">
      <c r="A1089" s="12"/>
      <c r="G1089" s="6"/>
      <c r="I1089" s="6"/>
    </row>
    <row r="1090" spans="1:9">
      <c r="A1090" s="12"/>
      <c r="G1090" s="6"/>
      <c r="I1090" s="6"/>
    </row>
    <row r="1091" spans="1:9">
      <c r="A1091" s="12"/>
      <c r="G1091" s="6"/>
      <c r="I1091" s="6"/>
    </row>
    <row r="1092" spans="1:9">
      <c r="A1092" s="12"/>
      <c r="G1092" s="6"/>
      <c r="I1092" s="6"/>
    </row>
    <row r="1093" spans="1:9">
      <c r="A1093" s="12"/>
      <c r="G1093" s="6"/>
      <c r="I1093" s="6"/>
    </row>
    <row r="1094" spans="1:9">
      <c r="A1094" s="12"/>
      <c r="G1094" s="6"/>
      <c r="I1094" s="6"/>
    </row>
    <row r="1095" spans="1:9">
      <c r="A1095" s="12"/>
      <c r="G1095" s="6"/>
      <c r="I1095" s="6"/>
    </row>
    <row r="1096" spans="1:9">
      <c r="A1096" s="12"/>
      <c r="G1096" s="6"/>
      <c r="I1096" s="6"/>
    </row>
    <row r="1097" spans="1:9">
      <c r="A1097" s="12"/>
      <c r="G1097" s="6"/>
      <c r="I1097" s="6"/>
    </row>
    <row r="1098" spans="1:9">
      <c r="A1098" s="12"/>
      <c r="G1098" s="6"/>
      <c r="I1098" s="6"/>
    </row>
    <row r="1099" spans="1:9">
      <c r="A1099" s="12"/>
      <c r="G1099" s="6"/>
      <c r="I1099" s="6"/>
    </row>
    <row r="1100" spans="1:9">
      <c r="A1100" s="12"/>
      <c r="G1100" s="6"/>
      <c r="I1100" s="6"/>
    </row>
    <row r="1101" spans="1:9">
      <c r="A1101" s="12"/>
      <c r="G1101" s="6"/>
      <c r="I1101" s="6"/>
    </row>
    <row r="1102" spans="1:9">
      <c r="A1102" s="12"/>
      <c r="G1102" s="6"/>
      <c r="I1102" s="6"/>
    </row>
    <row r="1103" spans="1:9">
      <c r="A1103" s="12"/>
      <c r="G1103" s="6"/>
      <c r="I1103" s="6"/>
    </row>
    <row r="1104" spans="1:9">
      <c r="A1104" s="12"/>
      <c r="G1104" s="6"/>
      <c r="I1104" s="6"/>
    </row>
    <row r="1105" spans="1:9">
      <c r="A1105" s="12"/>
      <c r="G1105" s="6"/>
      <c r="I1105" s="6"/>
    </row>
    <row r="1106" spans="1:9">
      <c r="A1106" s="12"/>
      <c r="G1106" s="6"/>
      <c r="I1106" s="6"/>
    </row>
    <row r="1107" spans="1:9">
      <c r="A1107" s="12"/>
      <c r="G1107" s="6"/>
      <c r="I1107" s="6"/>
    </row>
    <row r="1108" spans="1:9">
      <c r="A1108" s="12"/>
      <c r="G1108" s="6"/>
      <c r="I1108" s="6"/>
    </row>
    <row r="1109" spans="1:9">
      <c r="A1109" s="12"/>
      <c r="G1109" s="6"/>
      <c r="I1109" s="6"/>
    </row>
    <row r="1110" spans="1:9">
      <c r="A1110" s="12"/>
      <c r="G1110" s="6"/>
      <c r="I1110" s="6"/>
    </row>
    <row r="1111" spans="1:9">
      <c r="A1111" s="12"/>
      <c r="G1111" s="6"/>
      <c r="I1111" s="6"/>
    </row>
    <row r="1112" spans="1:9">
      <c r="A1112" s="12"/>
      <c r="G1112" s="6"/>
      <c r="I1112" s="6"/>
    </row>
    <row r="1113" spans="1:9">
      <c r="A1113" s="12"/>
      <c r="G1113" s="6"/>
      <c r="I1113" s="6"/>
    </row>
    <row r="1114" spans="1:9">
      <c r="A1114" s="12"/>
      <c r="G1114" s="6"/>
      <c r="I1114" s="6"/>
    </row>
    <row r="1115" spans="1:9">
      <c r="A1115" s="12"/>
      <c r="G1115" s="6"/>
      <c r="I1115" s="6"/>
    </row>
    <row r="1116" spans="1:9">
      <c r="A1116" s="12"/>
      <c r="G1116" s="6"/>
      <c r="I1116" s="6"/>
    </row>
    <row r="1117" spans="1:9">
      <c r="A1117" s="12"/>
      <c r="G1117" s="6"/>
      <c r="I1117" s="6"/>
    </row>
    <row r="1118" spans="1:9">
      <c r="A1118" s="12"/>
      <c r="G1118" s="6"/>
      <c r="I1118" s="6"/>
    </row>
    <row r="1119" spans="1:9">
      <c r="A1119" s="12"/>
      <c r="G1119" s="6"/>
      <c r="I1119" s="6"/>
    </row>
    <row r="1120" spans="1:9">
      <c r="A1120" s="12"/>
      <c r="G1120" s="6"/>
      <c r="I1120" s="6"/>
    </row>
    <row r="1121" spans="1:9">
      <c r="A1121" s="12"/>
      <c r="G1121" s="6"/>
      <c r="I1121" s="6"/>
    </row>
    <row r="1122" spans="1:9">
      <c r="A1122" s="12"/>
      <c r="G1122" s="6"/>
      <c r="I1122" s="6"/>
    </row>
    <row r="1123" spans="1:9">
      <c r="A1123" s="12"/>
      <c r="G1123" s="6"/>
      <c r="I1123" s="6"/>
    </row>
    <row r="1124" spans="1:9">
      <c r="A1124" s="12"/>
      <c r="G1124" s="6"/>
      <c r="I1124" s="6"/>
    </row>
    <row r="1125" spans="1:9">
      <c r="A1125" s="12"/>
      <c r="G1125" s="6"/>
      <c r="I1125" s="6"/>
    </row>
    <row r="1126" spans="1:9">
      <c r="A1126" s="12"/>
      <c r="G1126" s="6"/>
      <c r="I1126" s="6"/>
    </row>
    <row r="1127" spans="1:9">
      <c r="A1127" s="12"/>
      <c r="G1127" s="6"/>
      <c r="I1127" s="6"/>
    </row>
    <row r="1128" spans="1:9">
      <c r="A1128" s="12"/>
      <c r="G1128" s="6"/>
      <c r="I1128" s="6"/>
    </row>
    <row r="1129" spans="1:9">
      <c r="A1129" s="12"/>
      <c r="G1129" s="6"/>
      <c r="I1129" s="6"/>
    </row>
    <row r="1130" spans="1:9">
      <c r="A1130" s="12"/>
      <c r="G1130" s="6"/>
      <c r="I1130" s="6"/>
    </row>
    <row r="1131" spans="1:9">
      <c r="A1131" s="12"/>
      <c r="G1131" s="6"/>
      <c r="I1131" s="6"/>
    </row>
    <row r="1132" spans="1:9">
      <c r="A1132" s="12"/>
      <c r="G1132" s="6"/>
      <c r="I1132" s="6"/>
    </row>
    <row r="1133" spans="1:9">
      <c r="A1133" s="12"/>
      <c r="G1133" s="6"/>
      <c r="I1133" s="6"/>
    </row>
    <row r="1134" spans="1:9">
      <c r="A1134" s="12"/>
      <c r="G1134" s="6"/>
      <c r="I1134" s="6"/>
    </row>
    <row r="1135" spans="1:9">
      <c r="A1135" s="12"/>
      <c r="G1135" s="6"/>
      <c r="I1135" s="6"/>
    </row>
    <row r="1136" spans="1:9">
      <c r="A1136" s="12"/>
      <c r="G1136" s="6"/>
      <c r="I1136" s="6"/>
    </row>
    <row r="1137" spans="1:9">
      <c r="A1137" s="12"/>
      <c r="G1137" s="6"/>
      <c r="I1137" s="6"/>
    </row>
    <row r="1138" spans="1:9">
      <c r="A1138" s="12"/>
      <c r="G1138" s="6"/>
      <c r="I1138" s="6"/>
    </row>
    <row r="1139" spans="1:9">
      <c r="A1139" s="12"/>
      <c r="G1139" s="6"/>
      <c r="I1139" s="6"/>
    </row>
    <row r="1140" spans="1:9">
      <c r="A1140" s="12"/>
      <c r="G1140" s="6"/>
      <c r="I1140" s="6"/>
    </row>
    <row r="1141" spans="1:9">
      <c r="A1141" s="12"/>
      <c r="G1141" s="6"/>
      <c r="I1141" s="6"/>
    </row>
    <row r="1142" spans="1:9">
      <c r="A1142" s="12"/>
      <c r="G1142" s="6"/>
      <c r="I1142" s="6"/>
    </row>
    <row r="1143" spans="1:9">
      <c r="A1143" s="12"/>
      <c r="G1143" s="6"/>
      <c r="I1143" s="6"/>
    </row>
    <row r="1144" spans="1:9">
      <c r="A1144" s="12"/>
      <c r="G1144" s="6"/>
      <c r="I1144" s="6"/>
    </row>
    <row r="1145" spans="1:9">
      <c r="A1145" s="12"/>
      <c r="G1145" s="6"/>
      <c r="I1145" s="6"/>
    </row>
    <row r="1146" spans="1:9">
      <c r="A1146" s="12"/>
      <c r="G1146" s="6"/>
      <c r="I1146" s="6"/>
    </row>
    <row r="1147" spans="1:9">
      <c r="A1147" s="12"/>
      <c r="G1147" s="6"/>
      <c r="I1147" s="6"/>
    </row>
    <row r="1148" spans="1:9">
      <c r="A1148" s="12"/>
      <c r="G1148" s="6"/>
      <c r="I1148" s="6"/>
    </row>
    <row r="1149" spans="1:9">
      <c r="A1149" s="12"/>
      <c r="G1149" s="6"/>
      <c r="I1149" s="6"/>
    </row>
    <row r="1150" spans="1:9">
      <c r="A1150" s="12"/>
      <c r="G1150" s="6"/>
      <c r="I1150" s="6"/>
    </row>
    <row r="1151" spans="1:9">
      <c r="A1151" s="12"/>
      <c r="G1151" s="6"/>
      <c r="I1151" s="6"/>
    </row>
    <row r="1152" spans="1:9">
      <c r="A1152" s="12"/>
      <c r="G1152" s="6"/>
      <c r="I1152" s="6"/>
    </row>
    <row r="1153" spans="1:9">
      <c r="A1153" s="12"/>
      <c r="G1153" s="6"/>
      <c r="I1153" s="6"/>
    </row>
    <row r="1154" spans="1:9">
      <c r="A1154" s="12"/>
      <c r="G1154" s="6"/>
      <c r="I1154" s="6"/>
    </row>
    <row r="1155" spans="1:9">
      <c r="A1155" s="12"/>
      <c r="G1155" s="6"/>
      <c r="I1155" s="6"/>
    </row>
    <row r="1156" spans="1:9">
      <c r="A1156" s="12"/>
      <c r="G1156" s="6"/>
      <c r="I1156" s="6"/>
    </row>
    <row r="1157" spans="1:9">
      <c r="A1157" s="12"/>
      <c r="G1157" s="6"/>
      <c r="I1157" s="6"/>
    </row>
    <row r="1158" spans="1:9">
      <c r="A1158" s="12"/>
      <c r="G1158" s="6"/>
      <c r="I1158" s="6"/>
    </row>
    <row r="1159" spans="1:9">
      <c r="A1159" s="12"/>
      <c r="G1159" s="6"/>
      <c r="I1159" s="6"/>
    </row>
    <row r="1160" spans="1:9">
      <c r="A1160" s="12"/>
      <c r="G1160" s="6"/>
      <c r="I1160" s="6"/>
    </row>
    <row r="1161" spans="1:9">
      <c r="A1161" s="12"/>
      <c r="G1161" s="6"/>
      <c r="I1161" s="6"/>
    </row>
    <row r="1162" spans="1:9">
      <c r="A1162" s="12"/>
      <c r="G1162" s="6"/>
      <c r="I1162" s="6"/>
    </row>
    <row r="1163" spans="1:9">
      <c r="A1163" s="12"/>
      <c r="G1163" s="6"/>
      <c r="I1163" s="6"/>
    </row>
    <row r="1164" spans="1:9">
      <c r="A1164" s="12"/>
      <c r="G1164" s="6"/>
      <c r="I1164" s="6"/>
    </row>
    <row r="1165" spans="1:9">
      <c r="A1165" s="12"/>
      <c r="G1165" s="6"/>
      <c r="I1165" s="6"/>
    </row>
    <row r="1166" spans="1:9">
      <c r="A1166" s="12"/>
      <c r="G1166" s="6"/>
      <c r="I1166" s="6"/>
    </row>
    <row r="1167" spans="1:9">
      <c r="A1167" s="12"/>
      <c r="G1167" s="6"/>
      <c r="I1167" s="6"/>
    </row>
    <row r="1168" spans="1:9">
      <c r="A1168" s="12"/>
      <c r="G1168" s="6"/>
      <c r="I1168" s="6"/>
    </row>
    <row r="1169" spans="1:9">
      <c r="A1169" s="12"/>
      <c r="G1169" s="6"/>
      <c r="I1169" s="6"/>
    </row>
    <row r="1170" spans="1:9">
      <c r="A1170" s="12"/>
      <c r="G1170" s="6"/>
      <c r="I1170" s="6"/>
    </row>
    <row r="1171" spans="1:9">
      <c r="A1171" s="12"/>
      <c r="G1171" s="6"/>
      <c r="I1171" s="6"/>
    </row>
    <row r="1172" spans="1:9">
      <c r="A1172" s="12"/>
      <c r="G1172" s="6"/>
      <c r="I1172" s="6"/>
    </row>
    <row r="1173" spans="1:9">
      <c r="A1173" s="12"/>
      <c r="G1173" s="6"/>
      <c r="I1173" s="6"/>
    </row>
    <row r="1174" spans="1:9">
      <c r="A1174" s="12"/>
      <c r="G1174" s="6"/>
      <c r="I1174" s="6"/>
    </row>
    <row r="1175" spans="1:9">
      <c r="A1175" s="12"/>
      <c r="G1175" s="6"/>
      <c r="I1175" s="6"/>
    </row>
    <row r="1176" spans="1:9">
      <c r="A1176" s="12"/>
      <c r="G1176" s="6"/>
      <c r="I1176" s="6"/>
    </row>
    <row r="1177" spans="1:9">
      <c r="A1177" s="12"/>
      <c r="G1177" s="6"/>
      <c r="I1177" s="6"/>
    </row>
    <row r="1178" spans="1:9">
      <c r="A1178" s="12"/>
      <c r="G1178" s="6"/>
      <c r="I1178" s="6"/>
    </row>
    <row r="1179" spans="1:9">
      <c r="A1179" s="12"/>
      <c r="G1179" s="6"/>
      <c r="I1179" s="6"/>
    </row>
    <row r="1180" spans="1:9">
      <c r="A1180" s="12"/>
      <c r="G1180" s="6"/>
      <c r="I1180" s="6"/>
    </row>
    <row r="1181" spans="1:9">
      <c r="A1181" s="12"/>
      <c r="G1181" s="6"/>
      <c r="I1181" s="6"/>
    </row>
    <row r="1182" spans="1:9">
      <c r="A1182" s="12"/>
      <c r="G1182" s="6"/>
      <c r="I1182" s="6"/>
    </row>
    <row r="1183" spans="1:9">
      <c r="A1183" s="12"/>
      <c r="G1183" s="6"/>
      <c r="I1183" s="6"/>
    </row>
    <row r="1184" spans="1:9">
      <c r="A1184" s="12"/>
      <c r="G1184" s="6"/>
      <c r="I1184" s="6"/>
    </row>
    <row r="1185" spans="1:9">
      <c r="A1185" s="12"/>
      <c r="G1185" s="6"/>
      <c r="I1185" s="6"/>
    </row>
    <row r="1186" spans="1:9">
      <c r="A1186" s="12"/>
      <c r="G1186" s="6"/>
      <c r="I1186" s="6"/>
    </row>
    <row r="1187" spans="1:9">
      <c r="A1187" s="12"/>
      <c r="G1187" s="6"/>
      <c r="I1187" s="6"/>
    </row>
    <row r="1188" spans="1:9">
      <c r="A1188" s="12"/>
      <c r="G1188" s="6"/>
      <c r="I1188" s="6"/>
    </row>
    <row r="1189" spans="1:9">
      <c r="A1189" s="12"/>
      <c r="G1189" s="6"/>
      <c r="I1189" s="6"/>
    </row>
    <row r="1190" spans="1:9">
      <c r="A1190" s="12"/>
      <c r="G1190" s="6"/>
      <c r="I1190" s="6"/>
    </row>
  </sheetData>
  <autoFilter ref="A1:I1" xr:uid="{E5F62D90-1F3D-2B4C-9BC8-693487963407}"/>
  <sortState xmlns:xlrd2="http://schemas.microsoft.com/office/spreadsheetml/2017/richdata2" ref="A2:A1190">
    <sortCondition ref="A1"/>
  </sortState>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Working</vt:lpstr>
      <vt:lpstr>Assumptions</vt:lpstr>
      <vt:lpstr>Info</vt:lpstr>
      <vt:lpstr>surveydata3</vt:lpstr>
      <vt:lpstr>FavoriteSwag</vt:lpstr>
      <vt:lpstr>HigherEd v. Help</vt:lpstr>
      <vt:lpstr>Sit Sleep Relationship</vt:lpstr>
      <vt:lpstr>Sleep</vt:lpstr>
      <vt:lpstr>Age</vt:lpstr>
      <vt:lpstr>Country</vt:lpstr>
      <vt:lpstr>CountryPivTbl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Siouxsie Waller</dc:creator>
  <cp:lastModifiedBy>Siouxsie Waller</cp:lastModifiedBy>
  <cp:lastPrinted>2020-06-13T12:50:55Z</cp:lastPrinted>
  <dcterms:created xsi:type="dcterms:W3CDTF">2020-06-08T21:33:42Z</dcterms:created>
  <dcterms:modified xsi:type="dcterms:W3CDTF">2020-06-13T12:51:06Z</dcterms:modified>
</cp:coreProperties>
</file>