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90_SQL_KESS\K07 kess_웹진_시계열\02 시계열 자료(1965-2023).xlsx\03 시계열 고등학교(1965-2023)\"/>
    </mc:Choice>
  </mc:AlternateContent>
  <bookViews>
    <workbookView xWindow="0" yWindow="0" windowWidth="23130" windowHeight="12390"/>
  </bookViews>
  <sheets>
    <sheet name="학교수_설립별(1965-)" sheetId="1" r:id="rId1"/>
    <sheet name="학교수_시도별(1965-)" sheetId="3" r:id="rId2"/>
    <sheet name="학급수_설립별_학생수별(1965-)" sheetId="4" r:id="rId3"/>
  </sheets>
  <calcPr calcId="162913"/>
</workbook>
</file>

<file path=xl/calcChain.xml><?xml version="1.0" encoding="utf-8"?>
<calcChain xmlns="http://schemas.openxmlformats.org/spreadsheetml/2006/main">
  <c r="G64" i="4" l="1"/>
  <c r="C62" i="3"/>
  <c r="J62" i="3"/>
  <c r="C62" i="1" l="1"/>
  <c r="N27" i="4" l="1"/>
  <c r="M27" i="4"/>
  <c r="L27" i="4"/>
  <c r="K27" i="4"/>
  <c r="J27" i="4"/>
  <c r="I27" i="4"/>
  <c r="H27" i="4"/>
  <c r="F27" i="4"/>
  <c r="C27" i="4" s="1"/>
  <c r="E27" i="4"/>
  <c r="D27" i="4"/>
  <c r="F21" i="4"/>
  <c r="E21" i="4"/>
  <c r="D21" i="4"/>
  <c r="G27" i="4" l="1"/>
  <c r="C21" i="4"/>
  <c r="N8" i="4"/>
  <c r="M8" i="4"/>
  <c r="L8" i="4"/>
  <c r="K8" i="4"/>
  <c r="J8" i="4"/>
  <c r="I8" i="4"/>
  <c r="H8" i="4"/>
  <c r="F8" i="4"/>
  <c r="E8" i="4"/>
  <c r="D8" i="4"/>
  <c r="C63" i="4"/>
  <c r="G63" i="4"/>
  <c r="C61" i="3"/>
  <c r="J61" i="3"/>
  <c r="C61" i="1"/>
  <c r="C8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C58" i="4"/>
  <c r="G58" i="4"/>
  <c r="C59" i="4"/>
  <c r="G59" i="4"/>
  <c r="C60" i="4"/>
  <c r="G60" i="4"/>
  <c r="C61" i="4"/>
  <c r="G61" i="4"/>
  <c r="C62" i="4"/>
  <c r="G62" i="4"/>
  <c r="C60" i="3" l="1"/>
  <c r="J60" i="3"/>
  <c r="C60" i="1" l="1"/>
  <c r="C59" i="3" l="1"/>
  <c r="J59" i="3"/>
  <c r="C59" i="1"/>
  <c r="C58" i="3" l="1"/>
  <c r="J58" i="3"/>
  <c r="C58" i="1" l="1"/>
  <c r="J57" i="3" l="1"/>
  <c r="C57" i="3"/>
  <c r="C57" i="1"/>
  <c r="I51" i="3" l="1"/>
  <c r="H51" i="3"/>
  <c r="G51" i="3"/>
  <c r="F51" i="3"/>
  <c r="E51" i="3"/>
  <c r="D51" i="3"/>
  <c r="I56" i="3"/>
  <c r="H56" i="3"/>
  <c r="G56" i="3"/>
  <c r="F56" i="3"/>
  <c r="E56" i="3"/>
  <c r="D56" i="3"/>
  <c r="I54" i="3"/>
  <c r="H54" i="3"/>
  <c r="G54" i="3"/>
  <c r="F54" i="3"/>
  <c r="E54" i="3"/>
  <c r="D54" i="3"/>
  <c r="I53" i="3"/>
  <c r="H53" i="3"/>
  <c r="G53" i="3"/>
  <c r="F53" i="3"/>
  <c r="E53" i="3"/>
  <c r="D53" i="3"/>
  <c r="I52" i="3"/>
  <c r="H52" i="3"/>
  <c r="G52" i="3"/>
  <c r="F52" i="3"/>
  <c r="E52" i="3"/>
  <c r="D52" i="3"/>
  <c r="I55" i="3"/>
  <c r="H55" i="3"/>
  <c r="G55" i="3"/>
  <c r="F55" i="3"/>
  <c r="E55" i="3"/>
  <c r="D55" i="3"/>
  <c r="J56" i="3"/>
  <c r="J55" i="3"/>
  <c r="C51" i="3" l="1"/>
  <c r="C54" i="3"/>
  <c r="C53" i="3"/>
  <c r="C52" i="3"/>
  <c r="C56" i="3"/>
  <c r="C55" i="3"/>
  <c r="J54" i="3"/>
  <c r="J53" i="3"/>
  <c r="J52" i="3"/>
  <c r="C22" i="1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I50" i="3"/>
  <c r="H50" i="3"/>
  <c r="G50" i="3"/>
  <c r="F50" i="3"/>
  <c r="E50" i="3"/>
  <c r="D50" i="3"/>
  <c r="I49" i="3"/>
  <c r="H49" i="3"/>
  <c r="G49" i="3"/>
  <c r="F49" i="3"/>
  <c r="E49" i="3"/>
  <c r="D49" i="3"/>
  <c r="I48" i="3"/>
  <c r="H48" i="3"/>
  <c r="G48" i="3"/>
  <c r="F48" i="3"/>
  <c r="E48" i="3"/>
  <c r="D48" i="3"/>
  <c r="I47" i="3"/>
  <c r="H47" i="3"/>
  <c r="G47" i="3"/>
  <c r="F47" i="3"/>
  <c r="E47" i="3"/>
  <c r="D47" i="3"/>
  <c r="I46" i="3"/>
  <c r="H46" i="3"/>
  <c r="G46" i="3"/>
  <c r="F46" i="3"/>
  <c r="E46" i="3"/>
  <c r="D46" i="3"/>
  <c r="I45" i="3"/>
  <c r="H45" i="3"/>
  <c r="G45" i="3"/>
  <c r="F45" i="3"/>
  <c r="E45" i="3"/>
  <c r="D45" i="3"/>
  <c r="I44" i="3"/>
  <c r="H44" i="3"/>
  <c r="G44" i="3"/>
  <c r="F44" i="3"/>
  <c r="E44" i="3"/>
  <c r="D44" i="3"/>
  <c r="I43" i="3"/>
  <c r="H43" i="3"/>
  <c r="G43" i="3"/>
  <c r="F43" i="3"/>
  <c r="E43" i="3"/>
  <c r="D43" i="3"/>
  <c r="I42" i="3"/>
  <c r="H42" i="3"/>
  <c r="G42" i="3"/>
  <c r="F42" i="3"/>
  <c r="E42" i="3"/>
  <c r="D42" i="3"/>
  <c r="I41" i="3"/>
  <c r="H41" i="3"/>
  <c r="G41" i="3"/>
  <c r="F41" i="3"/>
  <c r="E41" i="3"/>
  <c r="D41" i="3"/>
  <c r="I40" i="3"/>
  <c r="H40" i="3"/>
  <c r="G40" i="3"/>
  <c r="F40" i="3"/>
  <c r="E40" i="3"/>
  <c r="D40" i="3"/>
  <c r="I39" i="3"/>
  <c r="H39" i="3"/>
  <c r="G39" i="3"/>
  <c r="F39" i="3"/>
  <c r="E39" i="3"/>
  <c r="D39" i="3"/>
  <c r="I38" i="3"/>
  <c r="H38" i="3"/>
  <c r="G38" i="3"/>
  <c r="F38" i="3"/>
  <c r="E38" i="3"/>
  <c r="D38" i="3"/>
  <c r="I37" i="3"/>
  <c r="H37" i="3"/>
  <c r="G37" i="3"/>
  <c r="F37" i="3"/>
  <c r="E37" i="3"/>
  <c r="D37" i="3"/>
  <c r="I36" i="3"/>
  <c r="H36" i="3"/>
  <c r="G36" i="3"/>
  <c r="F36" i="3"/>
  <c r="E36" i="3"/>
  <c r="D36" i="3"/>
  <c r="I35" i="3"/>
  <c r="H35" i="3"/>
  <c r="G35" i="3"/>
  <c r="F35" i="3"/>
  <c r="E35" i="3"/>
  <c r="D35" i="3"/>
  <c r="I34" i="3"/>
  <c r="H34" i="3"/>
  <c r="G34" i="3"/>
  <c r="F34" i="3"/>
  <c r="E34" i="3"/>
  <c r="D34" i="3"/>
  <c r="I33" i="3"/>
  <c r="H33" i="3"/>
  <c r="G33" i="3"/>
  <c r="F33" i="3"/>
  <c r="E33" i="3"/>
  <c r="D33" i="3"/>
  <c r="I32" i="3"/>
  <c r="H32" i="3"/>
  <c r="G32" i="3"/>
  <c r="F32" i="3"/>
  <c r="E32" i="3"/>
  <c r="D32" i="3"/>
  <c r="I31" i="3"/>
  <c r="H31" i="3"/>
  <c r="G31" i="3"/>
  <c r="F31" i="3"/>
  <c r="E31" i="3"/>
  <c r="D31" i="3"/>
  <c r="I30" i="3"/>
  <c r="H30" i="3"/>
  <c r="G30" i="3"/>
  <c r="F30" i="3"/>
  <c r="E30" i="3"/>
  <c r="D30" i="3"/>
  <c r="I29" i="3"/>
  <c r="H29" i="3"/>
  <c r="G29" i="3"/>
  <c r="F29" i="3"/>
  <c r="E29" i="3"/>
  <c r="D29" i="3"/>
  <c r="I28" i="3"/>
  <c r="H28" i="3"/>
  <c r="G28" i="3"/>
  <c r="F28" i="3"/>
  <c r="E28" i="3"/>
  <c r="D28" i="3"/>
  <c r="I27" i="3"/>
  <c r="H27" i="3"/>
  <c r="G27" i="3"/>
  <c r="F27" i="3"/>
  <c r="E27" i="3"/>
  <c r="D27" i="3"/>
  <c r="I26" i="3"/>
  <c r="H26" i="3"/>
  <c r="G26" i="3"/>
  <c r="F26" i="3"/>
  <c r="E26" i="3"/>
  <c r="D26" i="3"/>
  <c r="I25" i="3"/>
  <c r="H25" i="3"/>
  <c r="G25" i="3"/>
  <c r="F25" i="3"/>
  <c r="E25" i="3"/>
  <c r="D25" i="3"/>
  <c r="I24" i="3"/>
  <c r="H24" i="3"/>
  <c r="G24" i="3"/>
  <c r="F24" i="3"/>
  <c r="E24" i="3"/>
  <c r="D24" i="3"/>
  <c r="I23" i="3"/>
  <c r="H23" i="3"/>
  <c r="G23" i="3"/>
  <c r="F23" i="3"/>
  <c r="E23" i="3"/>
  <c r="D23" i="3"/>
  <c r="I22" i="3"/>
  <c r="H22" i="3"/>
  <c r="G22" i="3"/>
  <c r="F22" i="3"/>
  <c r="E22" i="3"/>
  <c r="D22" i="3"/>
  <c r="I21" i="3"/>
  <c r="H21" i="3"/>
  <c r="G21" i="3"/>
  <c r="F21" i="3"/>
  <c r="E21" i="3"/>
  <c r="D21" i="3"/>
  <c r="I20" i="3"/>
  <c r="H20" i="3"/>
  <c r="G20" i="3"/>
  <c r="F20" i="3"/>
  <c r="E20" i="3"/>
  <c r="D20" i="3"/>
  <c r="I19" i="3"/>
  <c r="H19" i="3"/>
  <c r="G19" i="3"/>
  <c r="F19" i="3"/>
  <c r="E19" i="3"/>
  <c r="D19" i="3"/>
  <c r="I18" i="3"/>
  <c r="H18" i="3"/>
  <c r="G18" i="3"/>
  <c r="F18" i="3"/>
  <c r="E18" i="3"/>
  <c r="D18" i="3"/>
  <c r="I17" i="3"/>
  <c r="H17" i="3"/>
  <c r="G17" i="3"/>
  <c r="F17" i="3"/>
  <c r="E17" i="3"/>
  <c r="D17" i="3"/>
  <c r="I16" i="3"/>
  <c r="H16" i="3"/>
  <c r="G16" i="3"/>
  <c r="F16" i="3"/>
  <c r="E16" i="3"/>
  <c r="D16" i="3"/>
  <c r="I15" i="3"/>
  <c r="H15" i="3"/>
  <c r="G15" i="3"/>
  <c r="F15" i="3"/>
  <c r="E15" i="3"/>
  <c r="D15" i="3"/>
  <c r="I14" i="3"/>
  <c r="H14" i="3"/>
  <c r="G14" i="3"/>
  <c r="F14" i="3"/>
  <c r="E14" i="3"/>
  <c r="D14" i="3"/>
  <c r="I13" i="3"/>
  <c r="H13" i="3"/>
  <c r="G13" i="3"/>
  <c r="F13" i="3"/>
  <c r="E13" i="3"/>
  <c r="D13" i="3"/>
  <c r="I12" i="3"/>
  <c r="H12" i="3"/>
  <c r="G12" i="3"/>
  <c r="F12" i="3"/>
  <c r="E12" i="3"/>
  <c r="D12" i="3"/>
  <c r="I11" i="3"/>
  <c r="H11" i="3"/>
  <c r="G11" i="3"/>
  <c r="F11" i="3"/>
  <c r="E11" i="3"/>
  <c r="D11" i="3"/>
  <c r="I10" i="3"/>
  <c r="H10" i="3"/>
  <c r="G10" i="3"/>
  <c r="F10" i="3"/>
  <c r="E10" i="3"/>
  <c r="D10" i="3"/>
  <c r="I9" i="3"/>
  <c r="H9" i="3"/>
  <c r="G9" i="3"/>
  <c r="F9" i="3"/>
  <c r="E9" i="3"/>
  <c r="D9" i="3"/>
  <c r="I8" i="3"/>
  <c r="H8" i="3"/>
  <c r="G8" i="3"/>
  <c r="F8" i="3"/>
  <c r="E8" i="3"/>
  <c r="D8" i="3"/>
  <c r="I7" i="3"/>
  <c r="H7" i="3"/>
  <c r="G7" i="3"/>
  <c r="F7" i="3"/>
  <c r="E7" i="3"/>
  <c r="D7" i="3"/>
  <c r="I6" i="3"/>
  <c r="H6" i="3"/>
  <c r="G6" i="3"/>
  <c r="F6" i="3"/>
  <c r="E6" i="3"/>
  <c r="D6" i="3"/>
  <c r="I5" i="3"/>
  <c r="H5" i="3"/>
  <c r="G5" i="3"/>
  <c r="F5" i="3"/>
  <c r="E5" i="3"/>
  <c r="D5" i="3"/>
  <c r="I4" i="3"/>
  <c r="H4" i="3"/>
  <c r="G4" i="3"/>
  <c r="F4" i="3"/>
  <c r="E4" i="3"/>
  <c r="D4" i="3"/>
  <c r="C17" i="3" l="1"/>
  <c r="C29" i="3"/>
  <c r="C41" i="3"/>
  <c r="C21" i="3"/>
  <c r="C25" i="3"/>
  <c r="C37" i="3"/>
  <c r="C16" i="3"/>
  <c r="C10" i="3"/>
  <c r="C46" i="3"/>
  <c r="C26" i="3"/>
  <c r="C38" i="3"/>
  <c r="C42" i="3"/>
  <c r="C34" i="3"/>
  <c r="C30" i="3"/>
  <c r="C15" i="3"/>
  <c r="C13" i="3"/>
  <c r="C5" i="3"/>
  <c r="C9" i="3"/>
  <c r="C4" i="3"/>
  <c r="C11" i="3"/>
  <c r="C23" i="3"/>
  <c r="C27" i="3"/>
  <c r="C31" i="3"/>
  <c r="C35" i="3"/>
  <c r="C39" i="3"/>
  <c r="C43" i="3"/>
  <c r="C47" i="3"/>
  <c r="C14" i="3"/>
  <c r="C18" i="3"/>
  <c r="C8" i="3"/>
  <c r="C12" i="3"/>
  <c r="C19" i="3"/>
  <c r="C50" i="3"/>
  <c r="C7" i="3"/>
  <c r="C20" i="3"/>
  <c r="C33" i="3"/>
  <c r="C44" i="3"/>
  <c r="C45" i="3"/>
  <c r="C49" i="3"/>
  <c r="C6" i="3"/>
  <c r="C22" i="3"/>
  <c r="C24" i="3"/>
  <c r="C28" i="3"/>
  <c r="C32" i="3"/>
  <c r="C36" i="3"/>
  <c r="C40" i="3"/>
  <c r="C48" i="3"/>
</calcChain>
</file>

<file path=xl/sharedStrings.xml><?xml version="1.0" encoding="utf-8"?>
<sst xmlns="http://schemas.openxmlformats.org/spreadsheetml/2006/main" count="64" uniqueCount="55">
  <si>
    <t>설립별 학교수</t>
    <phoneticPr fontId="1" type="noConversion"/>
  </si>
  <si>
    <t>시도별 학교수</t>
    <phoneticPr fontId="1" type="noConversion"/>
  </si>
  <si>
    <t>년도</t>
    <phoneticPr fontId="1" type="noConversion"/>
  </si>
  <si>
    <t>전체</t>
    <phoneticPr fontId="1" type="noConversion"/>
  </si>
  <si>
    <t>국립</t>
    <phoneticPr fontId="1" type="noConversion"/>
  </si>
  <si>
    <t>공립</t>
    <phoneticPr fontId="1" type="noConversion"/>
  </si>
  <si>
    <t>사립</t>
    <phoneticPr fontId="1" type="noConversion"/>
  </si>
  <si>
    <t>서울</t>
  </si>
  <si>
    <t>부산</t>
  </si>
  <si>
    <t>대구</t>
  </si>
  <si>
    <t>인천</t>
  </si>
  <si>
    <t>광주</t>
  </si>
  <si>
    <t>대전</t>
  </si>
  <si>
    <t>울산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</si>
  <si>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</si>
  <si>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</si>
  <si>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</si>
  <si>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</si>
  <si>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</si>
  <si>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</si>
  <si>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</si>
  <si>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</si>
  <si>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</si>
  <si>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학생수별 학급수</t>
  </si>
  <si>
    <t>71명이상</t>
  </si>
  <si>
    <t>-</t>
    <phoneticPr fontId="1" type="noConversion"/>
  </si>
  <si>
    <t>권역별 학교수</t>
    <phoneticPr fontId="1" type="noConversion"/>
  </si>
  <si>
    <t>전체</t>
    <phoneticPr fontId="1" type="noConversion"/>
  </si>
  <si>
    <t>수도권</t>
    <phoneticPr fontId="1" type="noConversion"/>
  </si>
  <si>
    <t>충청권</t>
    <phoneticPr fontId="1" type="noConversion"/>
  </si>
  <si>
    <t>호남권</t>
    <phoneticPr fontId="1" type="noConversion"/>
  </si>
  <si>
    <t>영남권</t>
    <phoneticPr fontId="1" type="noConversion"/>
  </si>
  <si>
    <t>강원권</t>
    <phoneticPr fontId="1" type="noConversion"/>
  </si>
  <si>
    <t>제주권</t>
    <phoneticPr fontId="1" type="noConversion"/>
  </si>
  <si>
    <t>설립별 학급수</t>
    <phoneticPr fontId="1" type="noConversion"/>
  </si>
  <si>
    <t>년도</t>
    <phoneticPr fontId="1" type="noConversion"/>
  </si>
  <si>
    <t>공립</t>
    <phoneticPr fontId="1" type="noConversion"/>
  </si>
  <si>
    <t>세종</t>
    <phoneticPr fontId="1" type="noConversion"/>
  </si>
  <si>
    <t>20명이하</t>
    <phoneticPr fontId="1" type="noConversion"/>
  </si>
  <si>
    <t>국립</t>
    <phoneticPr fontId="1" type="noConversion"/>
  </si>
  <si>
    <t>전체</t>
    <phoneticPr fontId="1" type="noConversion"/>
  </si>
  <si>
    <t>사립</t>
    <phoneticPr fontId="1" type="noConversion"/>
  </si>
  <si>
    <t>출처: 한국교육개발원 [교육통계연보], https://kess.kedi.re.kr/</t>
    <phoneticPr fontId="6" type="noConversion"/>
  </si>
  <si>
    <t>출처: 한국교육개발원 [교육통계연보], https://kess.kedi.re.kr/</t>
    <phoneticPr fontId="6" type="noConversion"/>
  </si>
  <si>
    <t>주: 학교수는 신설교, 기존교, 휴교 포함(폐교 및 분교 제외)</t>
    <phoneticPr fontId="6" type="noConversion"/>
  </si>
  <si>
    <t>주: 학교수는 신설교, 기존교, 휴교 포함(폐교 및 분교 제외)</t>
    <phoneticPr fontId="6" type="noConversion"/>
  </si>
  <si>
    <t>21~30명</t>
    <phoneticPr fontId="1" type="noConversion"/>
  </si>
  <si>
    <t>31~40명</t>
    <phoneticPr fontId="1" type="noConversion"/>
  </si>
  <si>
    <t>41~50명</t>
    <phoneticPr fontId="1" type="noConversion"/>
  </si>
  <si>
    <t>51~60명</t>
    <phoneticPr fontId="1" type="noConversion"/>
  </si>
  <si>
    <t>61~70명</t>
    <phoneticPr fontId="1" type="noConversion"/>
  </si>
  <si>
    <t xml:space="preserve">     2. 1980년에는 학생수별 학급수가 실업계고만 조사되어 고등학교 전체 데이터가 없음</t>
    <phoneticPr fontId="1" type="noConversion"/>
  </si>
  <si>
    <t>주: 1. 1999년부터 2020년까지 인가학급 기준, 2021년부터 편성학급 기준으로 변경(1999년 이전 자료는 편성학급으로 추정)</t>
    <phoneticPr fontId="1" type="noConversion"/>
  </si>
  <si>
    <t>* 한국교육개발원은 1999년부터 교육통계조사를 담당하였으며 이전 데이터는 교육통계연보로만 확인가능함</t>
    <phoneticPr fontId="6" type="noConversion"/>
  </si>
  <si>
    <t>* 한국교육개발원은 1999년부터 교육통계조사를 담당하였으며 이전 데이터는 교육통계연보로만 확인가능함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</si>
</sst>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_ "/>
    <numFmt numFmtId="177" formatCode="0.0"/>
  </numFmts>
  <fonts count="19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color rgb="FF0000FF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6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8" tint="-0.499984740745262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dotted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dotted">
        <color indexed="64"/>
      </diagonal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3" fillId="0" borderId="0" xfId="0" applyFont="1">
      <alignment vertical="center"/>
    </xf>
    <xf numFmtId="177" fontId="3" fillId="0" borderId="0" xfId="0" applyNumberFormat="1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0" fontId="10" fillId="0" borderId="0" xfId="0" applyFont="1" applyFill="1" applyAlignment="1">
      <alignment horizontal="left" vertical="center"/>
    </xf>
    <xf numFmtId="0" fontId="8" fillId="0" borderId="0" xfId="0" applyFont="1">
      <alignment vertical="center"/>
    </xf>
    <xf numFmtId="0" fontId="11" fillId="0" borderId="0" xfId="0" applyFont="1" applyFill="1">
      <alignment vertical="center"/>
    </xf>
    <xf numFmtId="0" fontId="10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41" fontId="12" fillId="3" borderId="2" xfId="1" applyFont="1" applyFill="1" applyBorder="1" applyAlignment="1">
      <alignment horizontal="center" vertical="center"/>
    </xf>
    <xf numFmtId="41" fontId="12" fillId="4" borderId="3" xfId="1" applyFont="1" applyFill="1" applyBorder="1" applyAlignment="1">
      <alignment horizontal="center" vertical="center"/>
    </xf>
    <xf numFmtId="41" fontId="12" fillId="4" borderId="4" xfId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41" fontId="14" fillId="5" borderId="6" xfId="1" applyFont="1" applyFill="1" applyBorder="1" applyAlignment="1">
      <alignment horizontal="center" vertical="center"/>
    </xf>
    <xf numFmtId="41" fontId="14" fillId="0" borderId="7" xfId="1" applyFont="1" applyFill="1" applyBorder="1" applyAlignment="1">
      <alignment horizontal="center" vertical="center"/>
    </xf>
    <xf numFmtId="41" fontId="14" fillId="0" borderId="8" xfId="1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41" fontId="14" fillId="5" borderId="10" xfId="1" applyFont="1" applyFill="1" applyBorder="1" applyAlignment="1">
      <alignment horizontal="center" vertical="center"/>
    </xf>
    <xf numFmtId="41" fontId="14" fillId="0" borderId="11" xfId="1" applyFont="1" applyFill="1" applyBorder="1" applyAlignment="1">
      <alignment horizontal="center" vertical="center"/>
    </xf>
    <xf numFmtId="41" fontId="14" fillId="0" borderId="12" xfId="1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41" fontId="14" fillId="5" borderId="14" xfId="1" applyFont="1" applyFill="1" applyBorder="1" applyAlignment="1">
      <alignment horizontal="center" vertical="center"/>
    </xf>
    <xf numFmtId="41" fontId="14" fillId="0" borderId="15" xfId="1" applyFont="1" applyFill="1" applyBorder="1" applyAlignment="1">
      <alignment horizontal="center" vertical="center"/>
    </xf>
    <xf numFmtId="41" fontId="14" fillId="0" borderId="16" xfId="1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41" fontId="14" fillId="5" borderId="18" xfId="1" applyFont="1" applyFill="1" applyBorder="1" applyAlignment="1">
      <alignment horizontal="center" vertical="center"/>
    </xf>
    <xf numFmtId="41" fontId="14" fillId="0" borderId="19" xfId="1" applyFont="1" applyFill="1" applyBorder="1" applyAlignment="1">
      <alignment horizontal="center" vertical="center"/>
    </xf>
    <xf numFmtId="41" fontId="14" fillId="0" borderId="20" xfId="1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41" fontId="14" fillId="5" borderId="22" xfId="1" applyFont="1" applyFill="1" applyBorder="1" applyAlignment="1">
      <alignment horizontal="center" vertical="center"/>
    </xf>
    <xf numFmtId="41" fontId="14" fillId="0" borderId="23" xfId="1" applyFont="1" applyFill="1" applyBorder="1" applyAlignment="1">
      <alignment horizontal="center" vertical="center"/>
    </xf>
    <xf numFmtId="41" fontId="14" fillId="0" borderId="24" xfId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41" fontId="5" fillId="4" borderId="25" xfId="1" applyFont="1" applyFill="1" applyBorder="1" applyAlignment="1">
      <alignment horizontal="center" vertical="center"/>
    </xf>
    <xf numFmtId="41" fontId="5" fillId="4" borderId="26" xfId="1" applyFont="1" applyFill="1" applyBorder="1" applyAlignment="1">
      <alignment horizontal="center" vertical="center"/>
    </xf>
    <xf numFmtId="41" fontId="5" fillId="4" borderId="27" xfId="1" applyFont="1" applyFill="1" applyBorder="1" applyAlignment="1">
      <alignment horizontal="center" vertical="center"/>
    </xf>
    <xf numFmtId="41" fontId="5" fillId="4" borderId="28" xfId="1" applyFont="1" applyFill="1" applyBorder="1" applyAlignment="1">
      <alignment horizontal="center" vertical="center"/>
    </xf>
    <xf numFmtId="41" fontId="14" fillId="0" borderId="29" xfId="1" applyFont="1" applyFill="1" applyBorder="1" applyAlignment="1">
      <alignment horizontal="center" vertical="center"/>
    </xf>
    <xf numFmtId="41" fontId="14" fillId="0" borderId="30" xfId="1" applyFont="1" applyFill="1" applyBorder="1" applyAlignment="1">
      <alignment horizontal="center" vertical="center"/>
    </xf>
    <xf numFmtId="41" fontId="14" fillId="0" borderId="31" xfId="1" applyFont="1" applyFill="1" applyBorder="1" applyAlignment="1">
      <alignment horizontal="center" vertical="center"/>
    </xf>
    <xf numFmtId="41" fontId="14" fillId="0" borderId="32" xfId="1" applyFont="1" applyFill="1" applyBorder="1" applyAlignment="1">
      <alignment horizontal="center" vertical="center"/>
    </xf>
    <xf numFmtId="41" fontId="14" fillId="0" borderId="34" xfId="1" applyFont="1" applyFill="1" applyBorder="1" applyAlignment="1">
      <alignment horizontal="center" vertical="center"/>
    </xf>
    <xf numFmtId="41" fontId="14" fillId="0" borderId="35" xfId="1" applyFont="1" applyFill="1" applyBorder="1" applyAlignment="1">
      <alignment horizontal="center" vertical="center"/>
    </xf>
    <xf numFmtId="41" fontId="14" fillId="0" borderId="36" xfId="1" applyFont="1" applyFill="1" applyBorder="1" applyAlignment="1">
      <alignment horizontal="center" vertical="center"/>
    </xf>
    <xf numFmtId="41" fontId="14" fillId="0" borderId="37" xfId="1" applyFont="1" applyFill="1" applyBorder="1" applyAlignment="1">
      <alignment horizontal="center" vertical="center"/>
    </xf>
    <xf numFmtId="41" fontId="14" fillId="0" borderId="39" xfId="1" applyFont="1" applyFill="1" applyBorder="1" applyAlignment="1">
      <alignment horizontal="center" vertical="center"/>
    </xf>
    <xf numFmtId="41" fontId="14" fillId="0" borderId="40" xfId="1" applyFont="1" applyFill="1" applyBorder="1" applyAlignment="1">
      <alignment horizontal="center" vertical="center"/>
    </xf>
    <xf numFmtId="0" fontId="15" fillId="0" borderId="0" xfId="0" applyFont="1">
      <alignment vertical="center"/>
    </xf>
    <xf numFmtId="41" fontId="14" fillId="0" borderId="31" xfId="1" applyFont="1" applyFill="1" applyBorder="1" applyAlignment="1">
      <alignment horizontal="right" vertical="center"/>
    </xf>
    <xf numFmtId="0" fontId="16" fillId="6" borderId="21" xfId="0" applyFont="1" applyFill="1" applyBorder="1" applyAlignment="1">
      <alignment horizontal="center" vertical="center"/>
    </xf>
    <xf numFmtId="41" fontId="14" fillId="0" borderId="12" xfId="1" quotePrefix="1" applyFont="1" applyFill="1" applyBorder="1" applyAlignment="1">
      <alignment horizontal="right" vertical="center"/>
    </xf>
    <xf numFmtId="41" fontId="14" fillId="0" borderId="24" xfId="1" quotePrefix="1" applyFont="1" applyFill="1" applyBorder="1" applyAlignment="1">
      <alignment horizontal="right" vertical="center"/>
    </xf>
    <xf numFmtId="41" fontId="14" fillId="0" borderId="8" xfId="1" quotePrefix="1" applyFont="1" applyFill="1" applyBorder="1" applyAlignment="1">
      <alignment horizontal="right" vertical="center"/>
    </xf>
    <xf numFmtId="41" fontId="14" fillId="0" borderId="11" xfId="1" quotePrefix="1" applyFont="1" applyFill="1" applyBorder="1" applyAlignment="1">
      <alignment horizontal="right" vertical="center"/>
    </xf>
    <xf numFmtId="41" fontId="14" fillId="0" borderId="15" xfId="1" quotePrefix="1" applyFont="1" applyFill="1" applyBorder="1" applyAlignment="1">
      <alignment horizontal="right" vertical="center"/>
    </xf>
    <xf numFmtId="41" fontId="14" fillId="0" borderId="20" xfId="1" quotePrefix="1" applyFont="1" applyFill="1" applyBorder="1" applyAlignment="1">
      <alignment horizontal="right" vertical="center"/>
    </xf>
    <xf numFmtId="41" fontId="14" fillId="0" borderId="23" xfId="1" quotePrefix="1" applyFont="1" applyFill="1" applyBorder="1" applyAlignment="1">
      <alignment horizontal="right" vertical="center"/>
    </xf>
    <xf numFmtId="176" fontId="14" fillId="5" borderId="6" xfId="0" applyNumberFormat="1" applyFont="1" applyFill="1" applyBorder="1">
      <alignment vertical="center"/>
    </xf>
    <xf numFmtId="176" fontId="14" fillId="0" borderId="7" xfId="0" applyNumberFormat="1" applyFont="1" applyBorder="1">
      <alignment vertical="center"/>
    </xf>
    <xf numFmtId="176" fontId="14" fillId="0" borderId="8" xfId="0" applyNumberFormat="1" applyFont="1" applyBorder="1">
      <alignment vertical="center"/>
    </xf>
    <xf numFmtId="176" fontId="13" fillId="0" borderId="7" xfId="0" applyNumberFormat="1" applyFont="1" applyBorder="1">
      <alignment vertical="center"/>
    </xf>
    <xf numFmtId="41" fontId="13" fillId="0" borderId="7" xfId="1" applyFont="1" applyBorder="1">
      <alignment vertical="center"/>
    </xf>
    <xf numFmtId="41" fontId="13" fillId="0" borderId="8" xfId="1" applyFont="1" applyBorder="1">
      <alignment vertical="center"/>
    </xf>
    <xf numFmtId="0" fontId="14" fillId="0" borderId="9" xfId="0" applyFont="1" applyFill="1" applyBorder="1" applyAlignment="1">
      <alignment horizontal="center" vertical="center"/>
    </xf>
    <xf numFmtId="41" fontId="14" fillId="0" borderId="47" xfId="1" applyFont="1" applyFill="1" applyBorder="1" applyAlignment="1">
      <alignment horizontal="right" vertical="center"/>
    </xf>
    <xf numFmtId="41" fontId="14" fillId="0" borderId="47" xfId="1" applyFont="1" applyFill="1" applyBorder="1" applyAlignment="1">
      <alignment horizontal="center" vertical="center"/>
    </xf>
    <xf numFmtId="41" fontId="14" fillId="0" borderId="46" xfId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7" fillId="0" borderId="0" xfId="0" applyFont="1" applyFill="1" applyAlignment="1">
      <alignment horizontal="left" vertical="center"/>
    </xf>
    <xf numFmtId="41" fontId="18" fillId="5" borderId="6" xfId="1" applyFont="1" applyFill="1" applyBorder="1" applyAlignment="1">
      <alignment horizontal="center" vertical="center"/>
    </xf>
    <xf numFmtId="41" fontId="18" fillId="5" borderId="10" xfId="1" applyFont="1" applyFill="1" applyBorder="1" applyAlignment="1">
      <alignment horizontal="center" vertical="center"/>
    </xf>
    <xf numFmtId="41" fontId="18" fillId="5" borderId="14" xfId="1" applyFont="1" applyFill="1" applyBorder="1" applyAlignment="1">
      <alignment horizontal="center" vertical="center"/>
    </xf>
    <xf numFmtId="41" fontId="18" fillId="5" borderId="18" xfId="1" applyFont="1" applyFill="1" applyBorder="1" applyAlignment="1">
      <alignment horizontal="center" vertical="center"/>
    </xf>
    <xf numFmtId="41" fontId="18" fillId="5" borderId="22" xfId="1" applyFont="1" applyFill="1" applyBorder="1" applyAlignment="1">
      <alignment horizontal="center" vertical="center"/>
    </xf>
    <xf numFmtId="41" fontId="18" fillId="5" borderId="18" xfId="0" applyNumberFormat="1" applyFont="1" applyFill="1" applyBorder="1" applyAlignment="1">
      <alignment vertical="center"/>
    </xf>
    <xf numFmtId="41" fontId="18" fillId="5" borderId="6" xfId="0" applyNumberFormat="1" applyFont="1" applyFill="1" applyBorder="1" applyAlignment="1">
      <alignment vertical="center"/>
    </xf>
    <xf numFmtId="41" fontId="18" fillId="5" borderId="33" xfId="0" applyNumberFormat="1" applyFont="1" applyFill="1" applyBorder="1" applyAlignment="1">
      <alignment vertical="center"/>
    </xf>
    <xf numFmtId="41" fontId="18" fillId="5" borderId="38" xfId="0" applyNumberFormat="1" applyFont="1" applyFill="1" applyBorder="1" applyAlignment="1">
      <alignment vertical="center"/>
    </xf>
    <xf numFmtId="41" fontId="18" fillId="5" borderId="29" xfId="0" applyNumberFormat="1" applyFont="1" applyFill="1" applyBorder="1" applyAlignment="1">
      <alignment vertical="center"/>
    </xf>
    <xf numFmtId="41" fontId="18" fillId="5" borderId="36" xfId="0" applyNumberFormat="1" applyFont="1" applyFill="1" applyBorder="1" applyAlignment="1">
      <alignment vertical="center"/>
    </xf>
    <xf numFmtId="41" fontId="5" fillId="5" borderId="41" xfId="1" applyFont="1" applyFill="1" applyBorder="1" applyAlignment="1">
      <alignment horizontal="center" vertical="center"/>
    </xf>
    <xf numFmtId="41" fontId="5" fillId="5" borderId="42" xfId="1" applyFont="1" applyFill="1" applyBorder="1" applyAlignment="1">
      <alignment horizontal="center" vertical="center"/>
    </xf>
    <xf numFmtId="41" fontId="5" fillId="5" borderId="43" xfId="1" applyFont="1" applyFill="1" applyBorder="1" applyAlignment="1">
      <alignment horizontal="center" vertical="center"/>
    </xf>
    <xf numFmtId="0" fontId="15" fillId="5" borderId="41" xfId="0" applyFont="1" applyFill="1" applyBorder="1" applyAlignment="1">
      <alignment horizontal="center" vertical="center"/>
    </xf>
    <xf numFmtId="0" fontId="15" fillId="5" borderId="42" xfId="0" applyFont="1" applyFill="1" applyBorder="1" applyAlignment="1">
      <alignment horizontal="center" vertical="center"/>
    </xf>
    <xf numFmtId="41" fontId="12" fillId="3" borderId="25" xfId="1" applyFont="1" applyFill="1" applyBorder="1" applyAlignment="1">
      <alignment horizontal="center" vertical="center"/>
    </xf>
    <xf numFmtId="41" fontId="12" fillId="3" borderId="6" xfId="1" applyFont="1" applyFill="1" applyBorder="1" applyAlignment="1">
      <alignment horizontal="center" vertical="center"/>
    </xf>
    <xf numFmtId="0" fontId="12" fillId="2" borderId="4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5" fillId="5" borderId="41" xfId="0" applyFont="1" applyFill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0" fontId="5" fillId="5" borderId="43" xfId="0" applyFont="1" applyFill="1" applyBorder="1" applyAlignment="1">
      <alignment horizontal="center" vertical="center"/>
    </xf>
    <xf numFmtId="0" fontId="12" fillId="4" borderId="27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2" fillId="4" borderId="45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41" fontId="12" fillId="4" borderId="27" xfId="1" applyFont="1" applyFill="1" applyBorder="1" applyAlignment="1">
      <alignment horizontal="center" vertical="center"/>
    </xf>
    <xf numFmtId="41" fontId="12" fillId="4" borderId="7" xfId="1" applyFont="1" applyFill="1" applyBorder="1" applyAlignment="1">
      <alignment horizontal="center" vertical="center"/>
    </xf>
    <xf numFmtId="41" fontId="12" fillId="4" borderId="45" xfId="1" applyFont="1" applyFill="1" applyBorder="1" applyAlignment="1">
      <alignment horizontal="center" vertical="center"/>
    </xf>
    <xf numFmtId="41" fontId="12" fillId="4" borderId="8" xfId="1" applyFont="1" applyFill="1" applyBorder="1" applyAlignment="1">
      <alignment horizontal="center" vertical="center"/>
    </xf>
    <xf numFmtId="0" fontId="12" fillId="4" borderId="26" xfId="0" applyFont="1" applyFill="1" applyBorder="1" applyAlignment="1">
      <alignment horizontal="center" vertical="center"/>
    </xf>
    <xf numFmtId="0" fontId="12" fillId="4" borderId="36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00FF00"/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image" Target="../media/image1.png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chartUserShapes" Target="../drawings/drawing5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image" Target="../media/image1.png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image" Target="../media/image1.png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UserShapes" Target="../drawings/drawing8.xml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image" Target="../media/image1.png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04433988680551E-2"/>
          <c:y val="0.16117346091232271"/>
          <c:w val="0.83009179477888873"/>
          <c:h val="0.66599192689543585"/>
        </c:manualLayout>
      </c:layout>
      <c:lineChart>
        <c:grouping val="standard"/>
        <c:varyColors val="0"/>
        <c:ser>
          <c:idx val="2"/>
          <c:order val="0"/>
          <c:tx>
            <c:strRef>
              <c:f>'학교수_설립별(1965-)'!$C$3</c:f>
              <c:strCache>
                <c:ptCount val="1"/>
                <c:pt idx="0">
                  <c:v>전체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triangle"/>
            <c:size val="6"/>
            <c:spPr>
              <a:noFill/>
              <a:ln w="15875"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646090534979433E-2"/>
                  <c:y val="-2.1473889702293955E-2"/>
                </c:manualLayout>
              </c:layout>
              <c:spPr/>
              <c:txPr>
                <a:bodyPr/>
                <a:lstStyle/>
                <a:p>
                  <a:pPr>
                    <a:defRPr b="1" i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CFA-408E-BB91-FFE550799042}"/>
                </c:ext>
              </c:extLst>
            </c:dLbl>
            <c:dLbl>
              <c:idx val="58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D960-4936-8BF9-A25D9DAC1F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 i="0" baseline="0">
                    <a:solidFill>
                      <a:schemeClr val="accent2">
                        <a:lumMod val="60000"/>
                        <a:lumOff val="40000"/>
                      </a:schemeClr>
                    </a:solidFill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'학교수_설립별(1965-)'!$B$4:$B$62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'학교수_설립별(1965-)'!$C$4:$C$62</c:f>
              <c:numCache>
                <c:formatCode>_(* #,##0_);_(* \(#,##0\);_(* "-"_);_(@_)</c:formatCode>
                <c:ptCount val="59"/>
                <c:pt idx="0">
                  <c:v>701</c:v>
                </c:pt>
                <c:pt idx="1">
                  <c:v>735</c:v>
                </c:pt>
                <c:pt idx="2">
                  <c:v>781</c:v>
                </c:pt>
                <c:pt idx="3">
                  <c:v>840</c:v>
                </c:pt>
                <c:pt idx="4">
                  <c:v>861</c:v>
                </c:pt>
                <c:pt idx="5">
                  <c:v>889</c:v>
                </c:pt>
                <c:pt idx="6">
                  <c:v>898</c:v>
                </c:pt>
                <c:pt idx="7">
                  <c:v>942</c:v>
                </c:pt>
                <c:pt idx="8">
                  <c:v>1015</c:v>
                </c:pt>
                <c:pt idx="9">
                  <c:v>1089</c:v>
                </c:pt>
                <c:pt idx="10">
                  <c:v>1152</c:v>
                </c:pt>
                <c:pt idx="11">
                  <c:v>1198</c:v>
                </c:pt>
                <c:pt idx="12">
                  <c:v>1215</c:v>
                </c:pt>
                <c:pt idx="13">
                  <c:v>1253</c:v>
                </c:pt>
                <c:pt idx="14">
                  <c:v>1298</c:v>
                </c:pt>
                <c:pt idx="15">
                  <c:v>1353</c:v>
                </c:pt>
                <c:pt idx="16">
                  <c:v>1402</c:v>
                </c:pt>
                <c:pt idx="17">
                  <c:v>1436</c:v>
                </c:pt>
                <c:pt idx="18">
                  <c:v>1494</c:v>
                </c:pt>
                <c:pt idx="19">
                  <c:v>1549</c:v>
                </c:pt>
                <c:pt idx="20">
                  <c:v>1602</c:v>
                </c:pt>
                <c:pt idx="21">
                  <c:v>1627</c:v>
                </c:pt>
                <c:pt idx="22">
                  <c:v>1624</c:v>
                </c:pt>
                <c:pt idx="23">
                  <c:v>1653</c:v>
                </c:pt>
                <c:pt idx="24">
                  <c:v>1672</c:v>
                </c:pt>
                <c:pt idx="25">
                  <c:v>1683</c:v>
                </c:pt>
                <c:pt idx="26">
                  <c:v>1702</c:v>
                </c:pt>
                <c:pt idx="27">
                  <c:v>1735</c:v>
                </c:pt>
                <c:pt idx="28">
                  <c:v>1757</c:v>
                </c:pt>
                <c:pt idx="29">
                  <c:v>1784</c:v>
                </c:pt>
                <c:pt idx="30">
                  <c:v>1830</c:v>
                </c:pt>
                <c:pt idx="31">
                  <c:v>1856</c:v>
                </c:pt>
                <c:pt idx="32">
                  <c:v>1892</c:v>
                </c:pt>
                <c:pt idx="33">
                  <c:v>1921</c:v>
                </c:pt>
                <c:pt idx="34">
                  <c:v>1943</c:v>
                </c:pt>
                <c:pt idx="35">
                  <c:v>1957</c:v>
                </c:pt>
                <c:pt idx="36">
                  <c:v>1969</c:v>
                </c:pt>
                <c:pt idx="37">
                  <c:v>1995</c:v>
                </c:pt>
                <c:pt idx="38">
                  <c:v>2031</c:v>
                </c:pt>
                <c:pt idx="39">
                  <c:v>2080</c:v>
                </c:pt>
                <c:pt idx="40">
                  <c:v>2095</c:v>
                </c:pt>
                <c:pt idx="41">
                  <c:v>2144</c:v>
                </c:pt>
                <c:pt idx="42">
                  <c:v>2159</c:v>
                </c:pt>
                <c:pt idx="43">
                  <c:v>2190</c:v>
                </c:pt>
                <c:pt idx="44">
                  <c:v>2225</c:v>
                </c:pt>
                <c:pt idx="45">
                  <c:v>2253</c:v>
                </c:pt>
                <c:pt idx="46">
                  <c:v>2282</c:v>
                </c:pt>
                <c:pt idx="47">
                  <c:v>2303</c:v>
                </c:pt>
                <c:pt idx="48">
                  <c:v>2322</c:v>
                </c:pt>
                <c:pt idx="49">
                  <c:v>2326</c:v>
                </c:pt>
                <c:pt idx="50">
                  <c:v>2344</c:v>
                </c:pt>
                <c:pt idx="51">
                  <c:v>2353</c:v>
                </c:pt>
                <c:pt idx="52">
                  <c:v>2360</c:v>
                </c:pt>
                <c:pt idx="53">
                  <c:v>2358</c:v>
                </c:pt>
                <c:pt idx="54">
                  <c:v>2356</c:v>
                </c:pt>
                <c:pt idx="55">
                  <c:v>2367</c:v>
                </c:pt>
                <c:pt idx="56">
                  <c:v>2375</c:v>
                </c:pt>
                <c:pt idx="57">
                  <c:v>2373</c:v>
                </c:pt>
                <c:pt idx="58">
                  <c:v>2379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FA-408E-BB91-FFE550799042}"/>
            </c:ext>
          </c:extLst>
        </c:ser>
        <c:ser>
          <c:idx val="3"/>
          <c:order val="1"/>
          <c:tx>
            <c:strRef>
              <c:f>'학교수_설립별(1965-)'!$D$3</c:f>
              <c:strCache>
                <c:ptCount val="1"/>
                <c:pt idx="0">
                  <c:v>국립</c:v>
                </c:pt>
              </c:strCache>
            </c:strRef>
          </c:tx>
          <c:spPr>
            <a:ln w="19050">
              <a:solidFill>
                <a:schemeClr val="accent2"/>
              </a:solidFill>
            </a:ln>
          </c:spPr>
          <c:marker>
            <c:symbol val="squar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15875">
                <a:solidFill>
                  <a:schemeClr val="accent2"/>
                </a:solidFill>
              </a:ln>
            </c:spPr>
          </c:marker>
          <c:dLbls>
            <c:dLbl>
              <c:idx val="0"/>
              <c:layout>
                <c:manualLayout>
                  <c:x val="-1.48148148148148E-2"/>
                  <c:y val="1.9521717911176201E-2"/>
                </c:manualLayout>
              </c:layout>
              <c:spPr/>
              <c:txPr>
                <a:bodyPr/>
                <a:lstStyle/>
                <a:p>
                  <a:pPr>
                    <a:defRPr b="1" i="0" baseline="0">
                      <a:solidFill>
                        <a:srgbClr val="C00000"/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9CFA-408E-BB91-FFE5507990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 i="0" baseline="0">
                    <a:solidFill>
                      <a:srgbClr val="C00000"/>
                    </a:solidFill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'학교수_설립별(1965-)'!$B$4:$B$62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'학교수_설립별(1965-)'!$D$4:$D$62</c:f>
              <c:numCache>
                <c:formatCode>_(* #,##0_);_(* \(#,##0\);_(* "-"_);_(@_)</c:formatCode>
                <c:ptCount val="5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FA-408E-BB91-FFE550799042}"/>
            </c:ext>
          </c:extLst>
        </c:ser>
        <c:ser>
          <c:idx val="0"/>
          <c:order val="2"/>
          <c:tx>
            <c:strRef>
              <c:f>'학교수_설립별(1965-)'!$E$3</c:f>
              <c:strCache>
                <c:ptCount val="1"/>
                <c:pt idx="0">
                  <c:v>공립</c:v>
                </c:pt>
              </c:strCache>
            </c:strRef>
          </c:tx>
          <c:spPr>
            <a:ln w="19050"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15875">
                <a:solidFill>
                  <a:schemeClr val="accent4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7362237127766435E-2"/>
                  <c:y val="-2.905323510988661E-2"/>
                </c:manualLayout>
              </c:layout>
              <c:spPr/>
              <c:txPr>
                <a:bodyPr/>
                <a:lstStyle/>
                <a:p>
                  <a:pPr>
                    <a:defRPr b="1" i="0" baseline="0">
                      <a:solidFill>
                        <a:srgbClr val="7030A0"/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9CFA-408E-BB91-FFE5507990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 i="0" baseline="0">
                    <a:solidFill>
                      <a:srgbClr val="7030A0"/>
                    </a:solidFill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'학교수_설립별(1965-)'!$B$4:$B$62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'학교수_설립별(1965-)'!$E$4:$E$62</c:f>
              <c:numCache>
                <c:formatCode>_(* #,##0_);_(* \(#,##0\);_(* "-"_);_(@_)</c:formatCode>
                <c:ptCount val="59"/>
                <c:pt idx="0">
                  <c:v>382</c:v>
                </c:pt>
                <c:pt idx="1">
                  <c:v>394</c:v>
                </c:pt>
                <c:pt idx="2">
                  <c:v>412</c:v>
                </c:pt>
                <c:pt idx="3">
                  <c:v>440</c:v>
                </c:pt>
                <c:pt idx="4">
                  <c:v>453</c:v>
                </c:pt>
                <c:pt idx="5">
                  <c:v>467</c:v>
                </c:pt>
                <c:pt idx="6">
                  <c:v>472</c:v>
                </c:pt>
                <c:pt idx="7">
                  <c:v>496</c:v>
                </c:pt>
                <c:pt idx="8">
                  <c:v>517</c:v>
                </c:pt>
                <c:pt idx="9">
                  <c:v>546</c:v>
                </c:pt>
                <c:pt idx="10">
                  <c:v>578</c:v>
                </c:pt>
                <c:pt idx="11">
                  <c:v>601</c:v>
                </c:pt>
                <c:pt idx="12">
                  <c:v>606</c:v>
                </c:pt>
                <c:pt idx="13">
                  <c:v>619</c:v>
                </c:pt>
                <c:pt idx="14">
                  <c:v>634</c:v>
                </c:pt>
                <c:pt idx="15">
                  <c:v>652</c:v>
                </c:pt>
                <c:pt idx="16">
                  <c:v>676</c:v>
                </c:pt>
                <c:pt idx="17">
                  <c:v>701</c:v>
                </c:pt>
                <c:pt idx="18">
                  <c:v>731</c:v>
                </c:pt>
                <c:pt idx="19">
                  <c:v>755</c:v>
                </c:pt>
                <c:pt idx="20">
                  <c:v>776</c:v>
                </c:pt>
                <c:pt idx="21">
                  <c:v>781</c:v>
                </c:pt>
                <c:pt idx="22">
                  <c:v>794</c:v>
                </c:pt>
                <c:pt idx="23">
                  <c:v>806</c:v>
                </c:pt>
                <c:pt idx="24">
                  <c:v>815</c:v>
                </c:pt>
                <c:pt idx="25">
                  <c:v>819</c:v>
                </c:pt>
                <c:pt idx="26">
                  <c:v>828</c:v>
                </c:pt>
                <c:pt idx="27">
                  <c:v>843</c:v>
                </c:pt>
                <c:pt idx="28">
                  <c:v>848</c:v>
                </c:pt>
                <c:pt idx="29">
                  <c:v>873</c:v>
                </c:pt>
                <c:pt idx="30">
                  <c:v>903</c:v>
                </c:pt>
                <c:pt idx="31">
                  <c:v>925</c:v>
                </c:pt>
                <c:pt idx="32">
                  <c:v>960</c:v>
                </c:pt>
                <c:pt idx="33">
                  <c:v>982</c:v>
                </c:pt>
                <c:pt idx="34">
                  <c:v>997</c:v>
                </c:pt>
                <c:pt idx="35">
                  <c:v>1007</c:v>
                </c:pt>
                <c:pt idx="36">
                  <c:v>1022</c:v>
                </c:pt>
                <c:pt idx="37">
                  <c:v>1046</c:v>
                </c:pt>
                <c:pt idx="38">
                  <c:v>1081</c:v>
                </c:pt>
                <c:pt idx="39">
                  <c:v>1124</c:v>
                </c:pt>
                <c:pt idx="40">
                  <c:v>1139</c:v>
                </c:pt>
                <c:pt idx="41">
                  <c:v>1183</c:v>
                </c:pt>
                <c:pt idx="42">
                  <c:v>1200</c:v>
                </c:pt>
                <c:pt idx="43">
                  <c:v>1231</c:v>
                </c:pt>
                <c:pt idx="44">
                  <c:v>1265</c:v>
                </c:pt>
                <c:pt idx="45">
                  <c:v>1288</c:v>
                </c:pt>
                <c:pt idx="46">
                  <c:v>1316</c:v>
                </c:pt>
                <c:pt idx="47">
                  <c:v>1337</c:v>
                </c:pt>
                <c:pt idx="48">
                  <c:v>1355</c:v>
                </c:pt>
                <c:pt idx="49">
                  <c:v>1358</c:v>
                </c:pt>
                <c:pt idx="50">
                  <c:v>1375</c:v>
                </c:pt>
                <c:pt idx="51">
                  <c:v>1385</c:v>
                </c:pt>
                <c:pt idx="52">
                  <c:v>1394</c:v>
                </c:pt>
                <c:pt idx="53">
                  <c:v>1393</c:v>
                </c:pt>
                <c:pt idx="54">
                  <c:v>1391</c:v>
                </c:pt>
                <c:pt idx="55">
                  <c:v>1402</c:v>
                </c:pt>
                <c:pt idx="56">
                  <c:v>1410</c:v>
                </c:pt>
                <c:pt idx="57">
                  <c:v>1409</c:v>
                </c:pt>
                <c:pt idx="58">
                  <c:v>1415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CFA-408E-BB91-FFE550799042}"/>
            </c:ext>
          </c:extLst>
        </c:ser>
        <c:ser>
          <c:idx val="4"/>
          <c:order val="3"/>
          <c:tx>
            <c:strRef>
              <c:f>'학교수_설립별(1965-)'!$F$3</c:f>
              <c:strCache>
                <c:ptCount val="1"/>
                <c:pt idx="0">
                  <c:v>사립</c:v>
                </c:pt>
              </c:strCache>
            </c:strRef>
          </c:tx>
          <c:cat>
            <c:numRef>
              <c:f>'학교수_설립별(1965-)'!$B$4:$B$62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'학교수_설립별(1965-)'!$F$4:$F$62</c:f>
              <c:numCache>
                <c:formatCode>_(* #,##0_);_(* \(#,##0\);_(* "-"_);_(@_)</c:formatCode>
                <c:ptCount val="59"/>
                <c:pt idx="0">
                  <c:v>316</c:v>
                </c:pt>
                <c:pt idx="1">
                  <c:v>338</c:v>
                </c:pt>
                <c:pt idx="2">
                  <c:v>365</c:v>
                </c:pt>
                <c:pt idx="3">
                  <c:v>396</c:v>
                </c:pt>
                <c:pt idx="4">
                  <c:v>404</c:v>
                </c:pt>
                <c:pt idx="5">
                  <c:v>418</c:v>
                </c:pt>
                <c:pt idx="6">
                  <c:v>422</c:v>
                </c:pt>
                <c:pt idx="7">
                  <c:v>441</c:v>
                </c:pt>
                <c:pt idx="8">
                  <c:v>491</c:v>
                </c:pt>
                <c:pt idx="9">
                  <c:v>536</c:v>
                </c:pt>
                <c:pt idx="10">
                  <c:v>567</c:v>
                </c:pt>
                <c:pt idx="11">
                  <c:v>590</c:v>
                </c:pt>
                <c:pt idx="12">
                  <c:v>600</c:v>
                </c:pt>
                <c:pt idx="13">
                  <c:v>623</c:v>
                </c:pt>
                <c:pt idx="14">
                  <c:v>653</c:v>
                </c:pt>
                <c:pt idx="15">
                  <c:v>690</c:v>
                </c:pt>
                <c:pt idx="16">
                  <c:v>715</c:v>
                </c:pt>
                <c:pt idx="17">
                  <c:v>723</c:v>
                </c:pt>
                <c:pt idx="18">
                  <c:v>751</c:v>
                </c:pt>
                <c:pt idx="19">
                  <c:v>780</c:v>
                </c:pt>
                <c:pt idx="20">
                  <c:v>812</c:v>
                </c:pt>
                <c:pt idx="21">
                  <c:v>832</c:v>
                </c:pt>
                <c:pt idx="22">
                  <c:v>816</c:v>
                </c:pt>
                <c:pt idx="23">
                  <c:v>833</c:v>
                </c:pt>
                <c:pt idx="24">
                  <c:v>843</c:v>
                </c:pt>
                <c:pt idx="25">
                  <c:v>850</c:v>
                </c:pt>
                <c:pt idx="26">
                  <c:v>860</c:v>
                </c:pt>
                <c:pt idx="27">
                  <c:v>878</c:v>
                </c:pt>
                <c:pt idx="28">
                  <c:v>893</c:v>
                </c:pt>
                <c:pt idx="29">
                  <c:v>894</c:v>
                </c:pt>
                <c:pt idx="30">
                  <c:v>910</c:v>
                </c:pt>
                <c:pt idx="31">
                  <c:v>914</c:v>
                </c:pt>
                <c:pt idx="32">
                  <c:v>915</c:v>
                </c:pt>
                <c:pt idx="33">
                  <c:v>922</c:v>
                </c:pt>
                <c:pt idx="34">
                  <c:v>929</c:v>
                </c:pt>
                <c:pt idx="35">
                  <c:v>933</c:v>
                </c:pt>
                <c:pt idx="36">
                  <c:v>930</c:v>
                </c:pt>
                <c:pt idx="37">
                  <c:v>932</c:v>
                </c:pt>
                <c:pt idx="38">
                  <c:v>933</c:v>
                </c:pt>
                <c:pt idx="39">
                  <c:v>939</c:v>
                </c:pt>
                <c:pt idx="40">
                  <c:v>939</c:v>
                </c:pt>
                <c:pt idx="41">
                  <c:v>944</c:v>
                </c:pt>
                <c:pt idx="42">
                  <c:v>942</c:v>
                </c:pt>
                <c:pt idx="43">
                  <c:v>941</c:v>
                </c:pt>
                <c:pt idx="44">
                  <c:v>941</c:v>
                </c:pt>
                <c:pt idx="45">
                  <c:v>946</c:v>
                </c:pt>
                <c:pt idx="46">
                  <c:v>947</c:v>
                </c:pt>
                <c:pt idx="47">
                  <c:v>947</c:v>
                </c:pt>
                <c:pt idx="48">
                  <c:v>948</c:v>
                </c:pt>
                <c:pt idx="49">
                  <c:v>949</c:v>
                </c:pt>
                <c:pt idx="50">
                  <c:v>950</c:v>
                </c:pt>
                <c:pt idx="51">
                  <c:v>949</c:v>
                </c:pt>
                <c:pt idx="52">
                  <c:v>947</c:v>
                </c:pt>
                <c:pt idx="53">
                  <c:v>946</c:v>
                </c:pt>
                <c:pt idx="54">
                  <c:v>946</c:v>
                </c:pt>
                <c:pt idx="55">
                  <c:v>946</c:v>
                </c:pt>
                <c:pt idx="56">
                  <c:v>946</c:v>
                </c:pt>
                <c:pt idx="57">
                  <c:v>945</c:v>
                </c:pt>
                <c:pt idx="58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3-42B8-9E16-8137DBD27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99392"/>
        <c:axId val="42709376"/>
      </c:lineChart>
      <c:catAx>
        <c:axId val="4269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00" b="1">
                <a:solidFill>
                  <a:schemeClr val="tx2"/>
                </a:solidFill>
              </a:defRPr>
            </a:pPr>
            <a:endParaRPr lang="ko-KR"/>
          </a:p>
        </c:txPr>
        <c:crossAx val="42709376"/>
        <c:crosses val="autoZero"/>
        <c:auto val="1"/>
        <c:lblAlgn val="ctr"/>
        <c:lblOffset val="100"/>
        <c:tickLblSkip val="5"/>
        <c:noMultiLvlLbl val="0"/>
      </c:catAx>
      <c:valAx>
        <c:axId val="42709376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lumMod val="40000"/>
                  <a:lumOff val="60000"/>
                </a:schemeClr>
              </a:solidFill>
              <a:prstDash val="sysDot"/>
            </a:ln>
          </c:spPr>
        </c:majorGridlines>
        <c:numFmt formatCode="#,##0_);\(#,##0\)" sourceLinked="0"/>
        <c:majorTickMark val="none"/>
        <c:minorTickMark val="none"/>
        <c:tickLblPos val="nextTo"/>
        <c:spPr>
          <a:ln w="63500">
            <a:solidFill>
              <a:schemeClr val="accent1">
                <a:lumMod val="75000"/>
              </a:schemeClr>
            </a:solidFill>
          </a:ln>
        </c:spPr>
        <c:txPr>
          <a:bodyPr/>
          <a:lstStyle/>
          <a:p>
            <a:pPr>
              <a:defRPr sz="1000" b="1">
                <a:solidFill>
                  <a:schemeClr val="tx2"/>
                </a:solidFill>
              </a:defRPr>
            </a:pPr>
            <a:endParaRPr lang="ko-KR"/>
          </a:p>
        </c:txPr>
        <c:crossAx val="42699392"/>
        <c:crosses val="autoZero"/>
        <c:crossBetween val="between"/>
      </c:valAx>
      <c:spPr>
        <a:solidFill>
          <a:sysClr val="window" lastClr="FFFFFF">
            <a:lumMod val="95000"/>
          </a:sysClr>
        </a:solidFill>
        <a:ln w="9525">
          <a:noFill/>
        </a:ln>
      </c:spPr>
    </c:plotArea>
    <c:legend>
      <c:legendPos val="b"/>
      <c:layout>
        <c:manualLayout>
          <c:xMode val="edge"/>
          <c:yMode val="edge"/>
          <c:x val="0.3069407720565937"/>
          <c:y val="0.89376196552461162"/>
          <c:w val="0.38154716816362988"/>
          <c:h val="4.9149582015042513E-2"/>
        </c:manualLayout>
      </c:layout>
      <c:overlay val="0"/>
      <c:txPr>
        <a:bodyPr/>
        <a:lstStyle/>
        <a:p>
          <a:pPr>
            <a:defRPr sz="900" b="1" baseline="0"/>
          </a:pPr>
          <a:endParaRPr lang="ko-KR"/>
        </a:p>
      </c:txPr>
    </c:legend>
    <c:plotVisOnly val="1"/>
    <c:dispBlanksAs val="gap"/>
    <c:showDLblsOverMax val="0"/>
  </c:chart>
  <c:spPr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 baseline="0"/>
      </a:pPr>
      <a:endParaRPr lang="ko-KR"/>
    </a:p>
  </c:txPr>
  <c:printSettings>
    <c:headerFooter/>
    <c:pageMargins b="0.75000000000000777" l="0.70000000000000062" r="0.70000000000000062" t="0.75000000000000777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95814725585105E-2"/>
          <c:y val="0.19663173916018156"/>
          <c:w val="0.85417230800747002"/>
          <c:h val="0.6604887873088402"/>
        </c:manualLayout>
      </c:layout>
      <c:lineChart>
        <c:grouping val="standard"/>
        <c:varyColors val="0"/>
        <c:ser>
          <c:idx val="0"/>
          <c:order val="0"/>
          <c:tx>
            <c:strRef>
              <c:f>'학교수_시도별(1965-)'!$D$3</c:f>
              <c:strCache>
                <c:ptCount val="1"/>
                <c:pt idx="0">
                  <c:v>수도권</c:v>
                </c:pt>
              </c:strCache>
            </c:strRef>
          </c:tx>
          <c:spPr>
            <a:ln w="19050">
              <a:solidFill>
                <a:schemeClr val="accent4">
                  <a:lumMod val="75000"/>
                </a:schemeClr>
              </a:solidFill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</c:spPr>
          </c:marker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'학교수_시도별(1965-)'!$D$4:$D$62</c:f>
              <c:numCache>
                <c:formatCode>_(* #,##0_);_(* \(#,##0\);_(* "-"_);_(@_)</c:formatCode>
                <c:ptCount val="59"/>
                <c:pt idx="0">
                  <c:v>203</c:v>
                </c:pt>
                <c:pt idx="1">
                  <c:v>207</c:v>
                </c:pt>
                <c:pt idx="2">
                  <c:v>214</c:v>
                </c:pt>
                <c:pt idx="3">
                  <c:v>229</c:v>
                </c:pt>
                <c:pt idx="4">
                  <c:v>232</c:v>
                </c:pt>
                <c:pt idx="5">
                  <c:v>238</c:v>
                </c:pt>
                <c:pt idx="6">
                  <c:v>241</c:v>
                </c:pt>
                <c:pt idx="7">
                  <c:v>253</c:v>
                </c:pt>
                <c:pt idx="8">
                  <c:v>273</c:v>
                </c:pt>
                <c:pt idx="9">
                  <c:v>298</c:v>
                </c:pt>
                <c:pt idx="10">
                  <c:v>310</c:v>
                </c:pt>
                <c:pt idx="11">
                  <c:v>323</c:v>
                </c:pt>
                <c:pt idx="12">
                  <c:v>326</c:v>
                </c:pt>
                <c:pt idx="13">
                  <c:v>339</c:v>
                </c:pt>
                <c:pt idx="14">
                  <c:v>350</c:v>
                </c:pt>
                <c:pt idx="15">
                  <c:v>359</c:v>
                </c:pt>
                <c:pt idx="16">
                  <c:v>371</c:v>
                </c:pt>
                <c:pt idx="17">
                  <c:v>380</c:v>
                </c:pt>
                <c:pt idx="18">
                  <c:v>399</c:v>
                </c:pt>
                <c:pt idx="19">
                  <c:v>417</c:v>
                </c:pt>
                <c:pt idx="20">
                  <c:v>438</c:v>
                </c:pt>
                <c:pt idx="21">
                  <c:v>445</c:v>
                </c:pt>
                <c:pt idx="22">
                  <c:v>454</c:v>
                </c:pt>
                <c:pt idx="23">
                  <c:v>468</c:v>
                </c:pt>
                <c:pt idx="24">
                  <c:v>478</c:v>
                </c:pt>
                <c:pt idx="25">
                  <c:v>486</c:v>
                </c:pt>
                <c:pt idx="26">
                  <c:v>494</c:v>
                </c:pt>
                <c:pt idx="27">
                  <c:v>511</c:v>
                </c:pt>
                <c:pt idx="28">
                  <c:v>523</c:v>
                </c:pt>
                <c:pt idx="29">
                  <c:v>546</c:v>
                </c:pt>
                <c:pt idx="30">
                  <c:v>580</c:v>
                </c:pt>
                <c:pt idx="31">
                  <c:v>595</c:v>
                </c:pt>
                <c:pt idx="32">
                  <c:v>618</c:v>
                </c:pt>
                <c:pt idx="33">
                  <c:v>633</c:v>
                </c:pt>
                <c:pt idx="34">
                  <c:v>643</c:v>
                </c:pt>
                <c:pt idx="35">
                  <c:v>656</c:v>
                </c:pt>
                <c:pt idx="36">
                  <c:v>666</c:v>
                </c:pt>
                <c:pt idx="37">
                  <c:v>682</c:v>
                </c:pt>
                <c:pt idx="38">
                  <c:v>692</c:v>
                </c:pt>
                <c:pt idx="39">
                  <c:v>716</c:v>
                </c:pt>
                <c:pt idx="40">
                  <c:v>730</c:v>
                </c:pt>
                <c:pt idx="41">
                  <c:v>758</c:v>
                </c:pt>
                <c:pt idx="42">
                  <c:v>769</c:v>
                </c:pt>
                <c:pt idx="43">
                  <c:v>791</c:v>
                </c:pt>
                <c:pt idx="44">
                  <c:v>816</c:v>
                </c:pt>
                <c:pt idx="45">
                  <c:v>834</c:v>
                </c:pt>
                <c:pt idx="46">
                  <c:v>853</c:v>
                </c:pt>
                <c:pt idx="47">
                  <c:v>869</c:v>
                </c:pt>
                <c:pt idx="48">
                  <c:v>885</c:v>
                </c:pt>
                <c:pt idx="49">
                  <c:v>891</c:v>
                </c:pt>
                <c:pt idx="50">
                  <c:v>901</c:v>
                </c:pt>
                <c:pt idx="51">
                  <c:v>913</c:v>
                </c:pt>
                <c:pt idx="52">
                  <c:v>917</c:v>
                </c:pt>
                <c:pt idx="53">
                  <c:v>919</c:v>
                </c:pt>
                <c:pt idx="54">
                  <c:v>920</c:v>
                </c:pt>
                <c:pt idx="55">
                  <c:v>925</c:v>
                </c:pt>
                <c:pt idx="56">
                  <c:v>931</c:v>
                </c:pt>
                <c:pt idx="57">
                  <c:v>933</c:v>
                </c:pt>
                <c:pt idx="58">
                  <c:v>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0-41CC-88A8-D2991490B726}"/>
            </c:ext>
          </c:extLst>
        </c:ser>
        <c:ser>
          <c:idx val="1"/>
          <c:order val="1"/>
          <c:tx>
            <c:strRef>
              <c:f>'학교수_시도별(1965-)'!$K$3</c:f>
              <c:strCache>
                <c:ptCount val="1"/>
                <c:pt idx="0">
                  <c:v>서울</c:v>
                </c:pt>
              </c:strCache>
            </c:strRef>
          </c:tx>
          <c:spPr>
            <a:ln w="19050">
              <a:solidFill>
                <a:schemeClr val="accent4">
                  <a:lumMod val="75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 w="15875"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'학교수_시도별(1965-)'!$K$4:$K$62</c:f>
              <c:numCache>
                <c:formatCode>_(* #,##0_);_(* \(#,##0\);_(* "-"_);_(@_)</c:formatCode>
                <c:ptCount val="59"/>
                <c:pt idx="0">
                  <c:v>114</c:v>
                </c:pt>
                <c:pt idx="1">
                  <c:v>116</c:v>
                </c:pt>
                <c:pt idx="2">
                  <c:v>119</c:v>
                </c:pt>
                <c:pt idx="3">
                  <c:v>124</c:v>
                </c:pt>
                <c:pt idx="4">
                  <c:v>125</c:v>
                </c:pt>
                <c:pt idx="5">
                  <c:v>127</c:v>
                </c:pt>
                <c:pt idx="6">
                  <c:v>125</c:v>
                </c:pt>
                <c:pt idx="7">
                  <c:v>127</c:v>
                </c:pt>
                <c:pt idx="8">
                  <c:v>141</c:v>
                </c:pt>
                <c:pt idx="9">
                  <c:v>143</c:v>
                </c:pt>
                <c:pt idx="10">
                  <c:v>148</c:v>
                </c:pt>
                <c:pt idx="11">
                  <c:v>149</c:v>
                </c:pt>
                <c:pt idx="12">
                  <c:v>152</c:v>
                </c:pt>
                <c:pt idx="13">
                  <c:v>158</c:v>
                </c:pt>
                <c:pt idx="14">
                  <c:v>163</c:v>
                </c:pt>
                <c:pt idx="15">
                  <c:v>164</c:v>
                </c:pt>
                <c:pt idx="16">
                  <c:v>166</c:v>
                </c:pt>
                <c:pt idx="17">
                  <c:v>169</c:v>
                </c:pt>
                <c:pt idx="18">
                  <c:v>180</c:v>
                </c:pt>
                <c:pt idx="19">
                  <c:v>196</c:v>
                </c:pt>
                <c:pt idx="20">
                  <c:v>212</c:v>
                </c:pt>
                <c:pt idx="21">
                  <c:v>213</c:v>
                </c:pt>
                <c:pt idx="22">
                  <c:v>221</c:v>
                </c:pt>
                <c:pt idx="23">
                  <c:v>228</c:v>
                </c:pt>
                <c:pt idx="24">
                  <c:v>234</c:v>
                </c:pt>
                <c:pt idx="25">
                  <c:v>239</c:v>
                </c:pt>
                <c:pt idx="26">
                  <c:v>242</c:v>
                </c:pt>
                <c:pt idx="27">
                  <c:v>253</c:v>
                </c:pt>
                <c:pt idx="28">
                  <c:v>258</c:v>
                </c:pt>
                <c:pt idx="29">
                  <c:v>266</c:v>
                </c:pt>
                <c:pt idx="30">
                  <c:v>273</c:v>
                </c:pt>
                <c:pt idx="31">
                  <c:v>274</c:v>
                </c:pt>
                <c:pt idx="32">
                  <c:v>274</c:v>
                </c:pt>
                <c:pt idx="33">
                  <c:v>278</c:v>
                </c:pt>
                <c:pt idx="34">
                  <c:v>278</c:v>
                </c:pt>
                <c:pt idx="35">
                  <c:v>279</c:v>
                </c:pt>
                <c:pt idx="36">
                  <c:v>278</c:v>
                </c:pt>
                <c:pt idx="37">
                  <c:v>282</c:v>
                </c:pt>
                <c:pt idx="38">
                  <c:v>284</c:v>
                </c:pt>
                <c:pt idx="39">
                  <c:v>289</c:v>
                </c:pt>
                <c:pt idx="40">
                  <c:v>292</c:v>
                </c:pt>
                <c:pt idx="41">
                  <c:v>295</c:v>
                </c:pt>
                <c:pt idx="42">
                  <c:v>297</c:v>
                </c:pt>
                <c:pt idx="43">
                  <c:v>302</c:v>
                </c:pt>
                <c:pt idx="44">
                  <c:v>308</c:v>
                </c:pt>
                <c:pt idx="45">
                  <c:v>311</c:v>
                </c:pt>
                <c:pt idx="46">
                  <c:v>314</c:v>
                </c:pt>
                <c:pt idx="47">
                  <c:v>317</c:v>
                </c:pt>
                <c:pt idx="48">
                  <c:v>318</c:v>
                </c:pt>
                <c:pt idx="49">
                  <c:v>318</c:v>
                </c:pt>
                <c:pt idx="50">
                  <c:v>318</c:v>
                </c:pt>
                <c:pt idx="51">
                  <c:v>318</c:v>
                </c:pt>
                <c:pt idx="52">
                  <c:v>320</c:v>
                </c:pt>
                <c:pt idx="53">
                  <c:v>320</c:v>
                </c:pt>
                <c:pt idx="54">
                  <c:v>320</c:v>
                </c:pt>
                <c:pt idx="55">
                  <c:v>320</c:v>
                </c:pt>
                <c:pt idx="56">
                  <c:v>320</c:v>
                </c:pt>
                <c:pt idx="57">
                  <c:v>320</c:v>
                </c:pt>
                <c:pt idx="58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0-41CC-88A8-D2991490B726}"/>
            </c:ext>
          </c:extLst>
        </c:ser>
        <c:ser>
          <c:idx val="2"/>
          <c:order val="2"/>
          <c:tx>
            <c:strRef>
              <c:f>'학교수_시도별(1965-)'!$N$3</c:f>
              <c:strCache>
                <c:ptCount val="1"/>
                <c:pt idx="0">
                  <c:v>인천</c:v>
                </c:pt>
              </c:strCache>
            </c:strRef>
          </c:tx>
          <c:spPr>
            <a:ln w="19050">
              <a:solidFill>
                <a:schemeClr val="accent2">
                  <a:lumMod val="75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2">
                  <a:lumMod val="20000"/>
                  <a:lumOff val="80000"/>
                </a:schemeClr>
              </a:solidFill>
              <a:ln w="15875"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'학교수_시도별(1965-)'!$N$4:$N$62</c:f>
              <c:numCache>
                <c:formatCode>_(* #,##0_);_(* \(#,##0\);_(* "-"_);_(@_)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34</c:v>
                </c:pt>
                <c:pt idx="18">
                  <c:v>37</c:v>
                </c:pt>
                <c:pt idx="19">
                  <c:v>37</c:v>
                </c:pt>
                <c:pt idx="20">
                  <c:v>38</c:v>
                </c:pt>
                <c:pt idx="21">
                  <c:v>40</c:v>
                </c:pt>
                <c:pt idx="22">
                  <c:v>40</c:v>
                </c:pt>
                <c:pt idx="23">
                  <c:v>42</c:v>
                </c:pt>
                <c:pt idx="24">
                  <c:v>44</c:v>
                </c:pt>
                <c:pt idx="25">
                  <c:v>44</c:v>
                </c:pt>
                <c:pt idx="26">
                  <c:v>46</c:v>
                </c:pt>
                <c:pt idx="27">
                  <c:v>46</c:v>
                </c:pt>
                <c:pt idx="28">
                  <c:v>47</c:v>
                </c:pt>
                <c:pt idx="29">
                  <c:v>50</c:v>
                </c:pt>
                <c:pt idx="30">
                  <c:v>66</c:v>
                </c:pt>
                <c:pt idx="31">
                  <c:v>73</c:v>
                </c:pt>
                <c:pt idx="32">
                  <c:v>77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85</c:v>
                </c:pt>
                <c:pt idx="37">
                  <c:v>89</c:v>
                </c:pt>
                <c:pt idx="38">
                  <c:v>90</c:v>
                </c:pt>
                <c:pt idx="39">
                  <c:v>98</c:v>
                </c:pt>
                <c:pt idx="40">
                  <c:v>100</c:v>
                </c:pt>
                <c:pt idx="41">
                  <c:v>105</c:v>
                </c:pt>
                <c:pt idx="42">
                  <c:v>105</c:v>
                </c:pt>
                <c:pt idx="43">
                  <c:v>109</c:v>
                </c:pt>
                <c:pt idx="44">
                  <c:v>111</c:v>
                </c:pt>
                <c:pt idx="45">
                  <c:v>114</c:v>
                </c:pt>
                <c:pt idx="46">
                  <c:v>118</c:v>
                </c:pt>
                <c:pt idx="47">
                  <c:v>119</c:v>
                </c:pt>
                <c:pt idx="48">
                  <c:v>122</c:v>
                </c:pt>
                <c:pt idx="49">
                  <c:v>122</c:v>
                </c:pt>
                <c:pt idx="50">
                  <c:v>123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40-41CC-88A8-D2991490B726}"/>
            </c:ext>
          </c:extLst>
        </c:ser>
        <c:ser>
          <c:idx val="3"/>
          <c:order val="3"/>
          <c:tx>
            <c:strRef>
              <c:f>'학교수_시도별(1965-)'!$S$3</c:f>
              <c:strCache>
                <c:ptCount val="1"/>
                <c:pt idx="0">
                  <c:v>경기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6">
                  <a:lumMod val="20000"/>
                  <a:lumOff val="80000"/>
                </a:schemeClr>
              </a:solidFill>
              <a:ln w="15875"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'학교수_시도별(1965-)'!$S$4:$S$62</c:f>
              <c:numCache>
                <c:formatCode>_(* #,##0_);_(* \(#,##0\);_(* "-"_);_(@_)</c:formatCode>
                <c:ptCount val="59"/>
                <c:pt idx="0">
                  <c:v>89</c:v>
                </c:pt>
                <c:pt idx="1">
                  <c:v>91</c:v>
                </c:pt>
                <c:pt idx="2">
                  <c:v>95</c:v>
                </c:pt>
                <c:pt idx="3">
                  <c:v>105</c:v>
                </c:pt>
                <c:pt idx="4">
                  <c:v>107</c:v>
                </c:pt>
                <c:pt idx="5">
                  <c:v>111</c:v>
                </c:pt>
                <c:pt idx="6">
                  <c:v>116</c:v>
                </c:pt>
                <c:pt idx="7">
                  <c:v>126</c:v>
                </c:pt>
                <c:pt idx="8">
                  <c:v>132</c:v>
                </c:pt>
                <c:pt idx="9">
                  <c:v>155</c:v>
                </c:pt>
                <c:pt idx="10">
                  <c:v>162</c:v>
                </c:pt>
                <c:pt idx="11">
                  <c:v>174</c:v>
                </c:pt>
                <c:pt idx="12">
                  <c:v>174</c:v>
                </c:pt>
                <c:pt idx="13">
                  <c:v>181</c:v>
                </c:pt>
                <c:pt idx="14">
                  <c:v>187</c:v>
                </c:pt>
                <c:pt idx="15">
                  <c:v>195</c:v>
                </c:pt>
                <c:pt idx="16">
                  <c:v>205</c:v>
                </c:pt>
                <c:pt idx="17">
                  <c:v>177</c:v>
                </c:pt>
                <c:pt idx="18">
                  <c:v>182</c:v>
                </c:pt>
                <c:pt idx="19">
                  <c:v>184</c:v>
                </c:pt>
                <c:pt idx="20">
                  <c:v>188</c:v>
                </c:pt>
                <c:pt idx="21">
                  <c:v>192</c:v>
                </c:pt>
                <c:pt idx="22">
                  <c:v>193</c:v>
                </c:pt>
                <c:pt idx="23">
                  <c:v>198</c:v>
                </c:pt>
                <c:pt idx="24">
                  <c:v>200</c:v>
                </c:pt>
                <c:pt idx="25">
                  <c:v>203</c:v>
                </c:pt>
                <c:pt idx="26">
                  <c:v>206</c:v>
                </c:pt>
                <c:pt idx="27">
                  <c:v>212</c:v>
                </c:pt>
                <c:pt idx="28">
                  <c:v>218</c:v>
                </c:pt>
                <c:pt idx="29">
                  <c:v>230</c:v>
                </c:pt>
                <c:pt idx="30">
                  <c:v>241</c:v>
                </c:pt>
                <c:pt idx="31">
                  <c:v>248</c:v>
                </c:pt>
                <c:pt idx="32">
                  <c:v>267</c:v>
                </c:pt>
                <c:pt idx="33">
                  <c:v>275</c:v>
                </c:pt>
                <c:pt idx="34">
                  <c:v>284</c:v>
                </c:pt>
                <c:pt idx="35">
                  <c:v>295</c:v>
                </c:pt>
                <c:pt idx="36">
                  <c:v>303</c:v>
                </c:pt>
                <c:pt idx="37">
                  <c:v>311</c:v>
                </c:pt>
                <c:pt idx="38">
                  <c:v>318</c:v>
                </c:pt>
                <c:pt idx="39">
                  <c:v>329</c:v>
                </c:pt>
                <c:pt idx="40">
                  <c:v>338</c:v>
                </c:pt>
                <c:pt idx="41">
                  <c:v>358</c:v>
                </c:pt>
                <c:pt idx="42">
                  <c:v>367</c:v>
                </c:pt>
                <c:pt idx="43">
                  <c:v>380</c:v>
                </c:pt>
                <c:pt idx="44">
                  <c:v>397</c:v>
                </c:pt>
                <c:pt idx="45">
                  <c:v>409</c:v>
                </c:pt>
                <c:pt idx="46">
                  <c:v>421</c:v>
                </c:pt>
                <c:pt idx="47">
                  <c:v>433</c:v>
                </c:pt>
                <c:pt idx="48">
                  <c:v>445</c:v>
                </c:pt>
                <c:pt idx="49">
                  <c:v>451</c:v>
                </c:pt>
                <c:pt idx="50">
                  <c:v>460</c:v>
                </c:pt>
                <c:pt idx="51">
                  <c:v>470</c:v>
                </c:pt>
                <c:pt idx="52">
                  <c:v>472</c:v>
                </c:pt>
                <c:pt idx="53">
                  <c:v>474</c:v>
                </c:pt>
                <c:pt idx="54">
                  <c:v>475</c:v>
                </c:pt>
                <c:pt idx="55">
                  <c:v>480</c:v>
                </c:pt>
                <c:pt idx="56">
                  <c:v>485</c:v>
                </c:pt>
                <c:pt idx="57">
                  <c:v>486</c:v>
                </c:pt>
                <c:pt idx="58">
                  <c:v>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40-41CC-88A8-D2991490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95328"/>
        <c:axId val="98196864"/>
      </c:lineChart>
      <c:catAx>
        <c:axId val="9819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accent5">
                <a:lumMod val="75000"/>
              </a:schemeClr>
            </a:solidFill>
          </a:ln>
        </c:spPr>
        <c:txPr>
          <a:bodyPr/>
          <a:lstStyle/>
          <a:p>
            <a:pPr>
              <a:defRPr sz="1000" b="1">
                <a:solidFill>
                  <a:schemeClr val="accent5">
                    <a:lumMod val="75000"/>
                  </a:schemeClr>
                </a:solidFill>
              </a:defRPr>
            </a:pPr>
            <a:endParaRPr lang="ko-KR"/>
          </a:p>
        </c:txPr>
        <c:crossAx val="98196864"/>
        <c:crosses val="autoZero"/>
        <c:auto val="1"/>
        <c:lblAlgn val="ctr"/>
        <c:lblOffset val="100"/>
        <c:tickLblSkip val="5"/>
        <c:noMultiLvlLbl val="0"/>
      </c:catAx>
      <c:valAx>
        <c:axId val="98196864"/>
        <c:scaling>
          <c:orientation val="minMax"/>
        </c:scaling>
        <c:delete val="0"/>
        <c:axPos val="l"/>
        <c:majorGridlines>
          <c:spPr>
            <a:ln>
              <a:solidFill>
                <a:schemeClr val="accent5">
                  <a:lumMod val="40000"/>
                  <a:lumOff val="60000"/>
                </a:schemeClr>
              </a:solidFill>
              <a:prstDash val="sysDot"/>
            </a:ln>
          </c:spPr>
        </c:majorGridlines>
        <c:numFmt formatCode="#,##0_);[Red]\(#,##0\)" sourceLinked="0"/>
        <c:majorTickMark val="none"/>
        <c:minorTickMark val="none"/>
        <c:tickLblPos val="nextTo"/>
        <c:spPr>
          <a:ln w="63500">
            <a:solidFill>
              <a:schemeClr val="accent5">
                <a:lumMod val="75000"/>
              </a:schemeClr>
            </a:solidFill>
          </a:ln>
        </c:spPr>
        <c:txPr>
          <a:bodyPr/>
          <a:lstStyle/>
          <a:p>
            <a:pPr>
              <a:defRPr sz="1000" b="1">
                <a:solidFill>
                  <a:schemeClr val="accent5">
                    <a:lumMod val="75000"/>
                  </a:schemeClr>
                </a:solidFill>
              </a:defRPr>
            </a:pPr>
            <a:endParaRPr lang="ko-KR"/>
          </a:p>
        </c:txPr>
        <c:crossAx val="98195328"/>
        <c:crosses val="autoZero"/>
        <c:crossBetween val="between"/>
      </c:valAx>
      <c:spPr>
        <a:solidFill>
          <a:sysClr val="window" lastClr="FFFFFF">
            <a:lumMod val="95000"/>
          </a:sysClr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19521037938769756"/>
          <c:y val="0.91284223039651557"/>
          <c:w val="0.62116902742529234"/>
          <c:h val="4.8980243748601222E-2"/>
        </c:manualLayout>
      </c:layout>
      <c:overlay val="0"/>
      <c:txPr>
        <a:bodyPr/>
        <a:lstStyle/>
        <a:p>
          <a:pPr>
            <a:defRPr sz="900" b="1"/>
          </a:pPr>
          <a:endParaRPr lang="ko-KR"/>
        </a:p>
      </c:txPr>
    </c:legend>
    <c:plotVisOnly val="1"/>
    <c:dispBlanksAs val="gap"/>
    <c:showDLblsOverMax val="0"/>
  </c:chart>
  <c:spPr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 baseline="0"/>
      </a:pPr>
      <a:endParaRPr lang="ko-KR"/>
    </a:p>
  </c:txPr>
  <c:printSettings>
    <c:headerFooter/>
    <c:pageMargins b="0.75000000000000688" l="0.70000000000000062" r="0.70000000000000062" t="0.75000000000000688" header="0.30000000000000032" footer="0.30000000000000032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710626811458988E-2"/>
          <c:y val="0.18808487930827458"/>
          <c:w val="0.86599569603563298"/>
          <c:h val="0.6678852618972414"/>
        </c:manualLayout>
      </c:layout>
      <c:lineChart>
        <c:grouping val="standard"/>
        <c:varyColors val="0"/>
        <c:ser>
          <c:idx val="0"/>
          <c:order val="0"/>
          <c:tx>
            <c:strRef>
              <c:f>'학교수_시도별(1965-)'!$D$3</c:f>
              <c:strCache>
                <c:ptCount val="1"/>
                <c:pt idx="0">
                  <c:v>수도권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</c:spPr>
          </c:marker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'학교수_시도별(1965-)'!$D$4:$D$62</c:f>
              <c:numCache>
                <c:formatCode>_(* #,##0_);_(* \(#,##0\);_(* "-"_);_(@_)</c:formatCode>
                <c:ptCount val="59"/>
                <c:pt idx="0">
                  <c:v>203</c:v>
                </c:pt>
                <c:pt idx="1">
                  <c:v>207</c:v>
                </c:pt>
                <c:pt idx="2">
                  <c:v>214</c:v>
                </c:pt>
                <c:pt idx="3">
                  <c:v>229</c:v>
                </c:pt>
                <c:pt idx="4">
                  <c:v>232</c:v>
                </c:pt>
                <c:pt idx="5">
                  <c:v>238</c:v>
                </c:pt>
                <c:pt idx="6">
                  <c:v>241</c:v>
                </c:pt>
                <c:pt idx="7">
                  <c:v>253</c:v>
                </c:pt>
                <c:pt idx="8">
                  <c:v>273</c:v>
                </c:pt>
                <c:pt idx="9">
                  <c:v>298</c:v>
                </c:pt>
                <c:pt idx="10">
                  <c:v>310</c:v>
                </c:pt>
                <c:pt idx="11">
                  <c:v>323</c:v>
                </c:pt>
                <c:pt idx="12">
                  <c:v>326</c:v>
                </c:pt>
                <c:pt idx="13">
                  <c:v>339</c:v>
                </c:pt>
                <c:pt idx="14">
                  <c:v>350</c:v>
                </c:pt>
                <c:pt idx="15">
                  <c:v>359</c:v>
                </c:pt>
                <c:pt idx="16">
                  <c:v>371</c:v>
                </c:pt>
                <c:pt idx="17">
                  <c:v>380</c:v>
                </c:pt>
                <c:pt idx="18">
                  <c:v>399</c:v>
                </c:pt>
                <c:pt idx="19">
                  <c:v>417</c:v>
                </c:pt>
                <c:pt idx="20">
                  <c:v>438</c:v>
                </c:pt>
                <c:pt idx="21">
                  <c:v>445</c:v>
                </c:pt>
                <c:pt idx="22">
                  <c:v>454</c:v>
                </c:pt>
                <c:pt idx="23">
                  <c:v>468</c:v>
                </c:pt>
                <c:pt idx="24">
                  <c:v>478</c:v>
                </c:pt>
                <c:pt idx="25">
                  <c:v>486</c:v>
                </c:pt>
                <c:pt idx="26">
                  <c:v>494</c:v>
                </c:pt>
                <c:pt idx="27">
                  <c:v>511</c:v>
                </c:pt>
                <c:pt idx="28">
                  <c:v>523</c:v>
                </c:pt>
                <c:pt idx="29">
                  <c:v>546</c:v>
                </c:pt>
                <c:pt idx="30">
                  <c:v>580</c:v>
                </c:pt>
                <c:pt idx="31">
                  <c:v>595</c:v>
                </c:pt>
                <c:pt idx="32">
                  <c:v>618</c:v>
                </c:pt>
                <c:pt idx="33">
                  <c:v>633</c:v>
                </c:pt>
                <c:pt idx="34">
                  <c:v>643</c:v>
                </c:pt>
                <c:pt idx="35">
                  <c:v>656</c:v>
                </c:pt>
                <c:pt idx="36">
                  <c:v>666</c:v>
                </c:pt>
                <c:pt idx="37">
                  <c:v>682</c:v>
                </c:pt>
                <c:pt idx="38">
                  <c:v>692</c:v>
                </c:pt>
                <c:pt idx="39">
                  <c:v>716</c:v>
                </c:pt>
                <c:pt idx="40">
                  <c:v>730</c:v>
                </c:pt>
                <c:pt idx="41">
                  <c:v>758</c:v>
                </c:pt>
                <c:pt idx="42">
                  <c:v>769</c:v>
                </c:pt>
                <c:pt idx="43">
                  <c:v>791</c:v>
                </c:pt>
                <c:pt idx="44">
                  <c:v>816</c:v>
                </c:pt>
                <c:pt idx="45">
                  <c:v>834</c:v>
                </c:pt>
                <c:pt idx="46">
                  <c:v>853</c:v>
                </c:pt>
                <c:pt idx="47">
                  <c:v>869</c:v>
                </c:pt>
                <c:pt idx="48">
                  <c:v>885</c:v>
                </c:pt>
                <c:pt idx="49">
                  <c:v>891</c:v>
                </c:pt>
                <c:pt idx="50">
                  <c:v>901</c:v>
                </c:pt>
                <c:pt idx="51">
                  <c:v>913</c:v>
                </c:pt>
                <c:pt idx="52">
                  <c:v>917</c:v>
                </c:pt>
                <c:pt idx="53">
                  <c:v>919</c:v>
                </c:pt>
                <c:pt idx="54">
                  <c:v>920</c:v>
                </c:pt>
                <c:pt idx="55">
                  <c:v>925</c:v>
                </c:pt>
                <c:pt idx="56">
                  <c:v>931</c:v>
                </c:pt>
                <c:pt idx="57">
                  <c:v>933</c:v>
                </c:pt>
                <c:pt idx="58">
                  <c:v>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9-4FE8-B481-799A306CDF56}"/>
            </c:ext>
          </c:extLst>
        </c:ser>
        <c:ser>
          <c:idx val="1"/>
          <c:order val="1"/>
          <c:tx>
            <c:strRef>
              <c:f>'학교수_시도별(1965-)'!$E$3</c:f>
              <c:strCache>
                <c:ptCount val="1"/>
                <c:pt idx="0">
                  <c:v>충청권</c:v>
                </c:pt>
              </c:strCache>
            </c:strRef>
          </c:tx>
          <c:spPr>
            <a:ln w="19050">
              <a:solidFill>
                <a:schemeClr val="accent3"/>
              </a:solidFill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 w="25400">
                <a:noFill/>
              </a:ln>
            </c:spPr>
          </c:marker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'학교수_시도별(1965-)'!$E$4:$E$62</c:f>
              <c:numCache>
                <c:formatCode>_(* #,##0_);_(* \(#,##0\);_(* "-"_);_(@_)</c:formatCode>
                <c:ptCount val="59"/>
                <c:pt idx="0">
                  <c:v>102</c:v>
                </c:pt>
                <c:pt idx="1">
                  <c:v>104</c:v>
                </c:pt>
                <c:pt idx="2">
                  <c:v>105</c:v>
                </c:pt>
                <c:pt idx="3">
                  <c:v>109</c:v>
                </c:pt>
                <c:pt idx="4">
                  <c:v>116</c:v>
                </c:pt>
                <c:pt idx="5">
                  <c:v>116</c:v>
                </c:pt>
                <c:pt idx="6">
                  <c:v>118</c:v>
                </c:pt>
                <c:pt idx="7">
                  <c:v>121</c:v>
                </c:pt>
                <c:pt idx="8">
                  <c:v>131</c:v>
                </c:pt>
                <c:pt idx="9">
                  <c:v>139</c:v>
                </c:pt>
                <c:pt idx="10">
                  <c:v>153</c:v>
                </c:pt>
                <c:pt idx="11">
                  <c:v>161</c:v>
                </c:pt>
                <c:pt idx="12">
                  <c:v>163</c:v>
                </c:pt>
                <c:pt idx="13">
                  <c:v>169</c:v>
                </c:pt>
                <c:pt idx="14">
                  <c:v>176</c:v>
                </c:pt>
                <c:pt idx="15">
                  <c:v>185</c:v>
                </c:pt>
                <c:pt idx="16">
                  <c:v>190</c:v>
                </c:pt>
                <c:pt idx="17">
                  <c:v>196</c:v>
                </c:pt>
                <c:pt idx="18">
                  <c:v>204</c:v>
                </c:pt>
                <c:pt idx="19">
                  <c:v>210</c:v>
                </c:pt>
                <c:pt idx="20">
                  <c:v>213</c:v>
                </c:pt>
                <c:pt idx="21">
                  <c:v>211</c:v>
                </c:pt>
                <c:pt idx="22">
                  <c:v>202</c:v>
                </c:pt>
                <c:pt idx="23">
                  <c:v>206</c:v>
                </c:pt>
                <c:pt idx="24">
                  <c:v>208</c:v>
                </c:pt>
                <c:pt idx="25">
                  <c:v>208</c:v>
                </c:pt>
                <c:pt idx="26">
                  <c:v>210</c:v>
                </c:pt>
                <c:pt idx="27">
                  <c:v>217</c:v>
                </c:pt>
                <c:pt idx="28">
                  <c:v>218</c:v>
                </c:pt>
                <c:pt idx="29">
                  <c:v>221</c:v>
                </c:pt>
                <c:pt idx="30">
                  <c:v>223</c:v>
                </c:pt>
                <c:pt idx="31">
                  <c:v>224</c:v>
                </c:pt>
                <c:pt idx="32">
                  <c:v>228</c:v>
                </c:pt>
                <c:pt idx="33">
                  <c:v>232</c:v>
                </c:pt>
                <c:pt idx="34">
                  <c:v>233</c:v>
                </c:pt>
                <c:pt idx="35">
                  <c:v>233</c:v>
                </c:pt>
                <c:pt idx="36">
                  <c:v>233</c:v>
                </c:pt>
                <c:pt idx="37">
                  <c:v>233</c:v>
                </c:pt>
                <c:pt idx="38">
                  <c:v>241</c:v>
                </c:pt>
                <c:pt idx="39">
                  <c:v>245</c:v>
                </c:pt>
                <c:pt idx="40">
                  <c:v>245</c:v>
                </c:pt>
                <c:pt idx="41">
                  <c:v>250</c:v>
                </c:pt>
                <c:pt idx="42">
                  <c:v>255</c:v>
                </c:pt>
                <c:pt idx="43">
                  <c:v>258</c:v>
                </c:pt>
                <c:pt idx="44">
                  <c:v>260</c:v>
                </c:pt>
                <c:pt idx="45">
                  <c:v>261</c:v>
                </c:pt>
                <c:pt idx="46">
                  <c:v>261</c:v>
                </c:pt>
                <c:pt idx="47">
                  <c:v>263</c:v>
                </c:pt>
                <c:pt idx="48">
                  <c:v>266</c:v>
                </c:pt>
                <c:pt idx="49">
                  <c:v>270</c:v>
                </c:pt>
                <c:pt idx="50">
                  <c:v>274</c:v>
                </c:pt>
                <c:pt idx="51">
                  <c:v>274</c:v>
                </c:pt>
                <c:pt idx="52">
                  <c:v>279</c:v>
                </c:pt>
                <c:pt idx="53">
                  <c:v>280</c:v>
                </c:pt>
                <c:pt idx="54">
                  <c:v>281</c:v>
                </c:pt>
                <c:pt idx="55">
                  <c:v>283</c:v>
                </c:pt>
                <c:pt idx="56">
                  <c:v>284</c:v>
                </c:pt>
                <c:pt idx="57">
                  <c:v>282</c:v>
                </c:pt>
                <c:pt idx="58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29-4FE8-B481-799A306CDF56}"/>
            </c:ext>
          </c:extLst>
        </c:ser>
        <c:ser>
          <c:idx val="2"/>
          <c:order val="2"/>
          <c:tx>
            <c:strRef>
              <c:f>'학교수_시도별(1965-)'!$F$3</c:f>
              <c:strCache>
                <c:ptCount val="1"/>
                <c:pt idx="0">
                  <c:v>호남권</c:v>
                </c:pt>
              </c:strCache>
            </c:strRef>
          </c:tx>
          <c:spPr>
            <a:ln w="19050">
              <a:solidFill>
                <a:schemeClr val="accent5"/>
              </a:solidFill>
            </a:ln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noFill/>
              </a:ln>
            </c:spPr>
          </c:marker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'학교수_시도별(1965-)'!$F$4:$F$62</c:f>
              <c:numCache>
                <c:formatCode>_(* #,##0_);_(* \(#,##0\);_(* "-"_);_(@_)</c:formatCode>
                <c:ptCount val="59"/>
                <c:pt idx="0">
                  <c:v>121</c:v>
                </c:pt>
                <c:pt idx="1">
                  <c:v>129</c:v>
                </c:pt>
                <c:pt idx="2">
                  <c:v>148</c:v>
                </c:pt>
                <c:pt idx="3">
                  <c:v>159</c:v>
                </c:pt>
                <c:pt idx="4">
                  <c:v>165</c:v>
                </c:pt>
                <c:pt idx="5">
                  <c:v>169</c:v>
                </c:pt>
                <c:pt idx="6">
                  <c:v>171</c:v>
                </c:pt>
                <c:pt idx="7">
                  <c:v>183</c:v>
                </c:pt>
                <c:pt idx="8">
                  <c:v>193</c:v>
                </c:pt>
                <c:pt idx="9">
                  <c:v>202</c:v>
                </c:pt>
                <c:pt idx="10">
                  <c:v>215</c:v>
                </c:pt>
                <c:pt idx="11">
                  <c:v>224</c:v>
                </c:pt>
                <c:pt idx="12">
                  <c:v>230</c:v>
                </c:pt>
                <c:pt idx="13">
                  <c:v>230</c:v>
                </c:pt>
                <c:pt idx="14">
                  <c:v>235</c:v>
                </c:pt>
                <c:pt idx="15">
                  <c:v>248</c:v>
                </c:pt>
                <c:pt idx="16">
                  <c:v>265</c:v>
                </c:pt>
                <c:pt idx="17">
                  <c:v>271</c:v>
                </c:pt>
                <c:pt idx="18">
                  <c:v>285</c:v>
                </c:pt>
                <c:pt idx="19">
                  <c:v>298</c:v>
                </c:pt>
                <c:pt idx="20">
                  <c:v>309</c:v>
                </c:pt>
                <c:pt idx="21">
                  <c:v>319</c:v>
                </c:pt>
                <c:pt idx="22">
                  <c:v>318</c:v>
                </c:pt>
                <c:pt idx="23">
                  <c:v>321</c:v>
                </c:pt>
                <c:pt idx="24">
                  <c:v>321</c:v>
                </c:pt>
                <c:pt idx="25">
                  <c:v>321</c:v>
                </c:pt>
                <c:pt idx="26">
                  <c:v>324</c:v>
                </c:pt>
                <c:pt idx="27">
                  <c:v>325</c:v>
                </c:pt>
                <c:pt idx="28">
                  <c:v>323</c:v>
                </c:pt>
                <c:pt idx="29">
                  <c:v>322</c:v>
                </c:pt>
                <c:pt idx="30">
                  <c:v>325</c:v>
                </c:pt>
                <c:pt idx="31">
                  <c:v>327</c:v>
                </c:pt>
                <c:pt idx="32">
                  <c:v>327</c:v>
                </c:pt>
                <c:pt idx="33">
                  <c:v>329</c:v>
                </c:pt>
                <c:pt idx="34">
                  <c:v>334</c:v>
                </c:pt>
                <c:pt idx="35">
                  <c:v>334</c:v>
                </c:pt>
                <c:pt idx="36">
                  <c:v>333</c:v>
                </c:pt>
                <c:pt idx="37">
                  <c:v>336</c:v>
                </c:pt>
                <c:pt idx="38">
                  <c:v>340</c:v>
                </c:pt>
                <c:pt idx="39">
                  <c:v>340</c:v>
                </c:pt>
                <c:pt idx="40">
                  <c:v>341</c:v>
                </c:pt>
                <c:pt idx="41">
                  <c:v>343</c:v>
                </c:pt>
                <c:pt idx="42">
                  <c:v>344</c:v>
                </c:pt>
                <c:pt idx="43">
                  <c:v>345</c:v>
                </c:pt>
                <c:pt idx="44">
                  <c:v>349</c:v>
                </c:pt>
                <c:pt idx="45">
                  <c:v>351</c:v>
                </c:pt>
                <c:pt idx="46">
                  <c:v>354</c:v>
                </c:pt>
                <c:pt idx="47">
                  <c:v>356</c:v>
                </c:pt>
                <c:pt idx="48">
                  <c:v>352</c:v>
                </c:pt>
                <c:pt idx="49">
                  <c:v>347</c:v>
                </c:pt>
                <c:pt idx="50">
                  <c:v>345</c:v>
                </c:pt>
                <c:pt idx="51">
                  <c:v>343</c:v>
                </c:pt>
                <c:pt idx="52">
                  <c:v>343</c:v>
                </c:pt>
                <c:pt idx="53">
                  <c:v>342</c:v>
                </c:pt>
                <c:pt idx="54">
                  <c:v>342</c:v>
                </c:pt>
                <c:pt idx="55">
                  <c:v>345</c:v>
                </c:pt>
                <c:pt idx="56">
                  <c:v>345</c:v>
                </c:pt>
                <c:pt idx="57">
                  <c:v>345</c:v>
                </c:pt>
                <c:pt idx="58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29-4FE8-B481-799A306CDF56}"/>
            </c:ext>
          </c:extLst>
        </c:ser>
        <c:ser>
          <c:idx val="3"/>
          <c:order val="3"/>
          <c:tx>
            <c:strRef>
              <c:f>'학교수_시도별(1965-)'!$G$3</c:f>
              <c:strCache>
                <c:ptCount val="1"/>
                <c:pt idx="0">
                  <c:v>영남권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 w="25400">
                <a:noFill/>
              </a:ln>
            </c:spPr>
          </c:marker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'학교수_시도별(1965-)'!$G$4:$G$62</c:f>
              <c:numCache>
                <c:formatCode>_(* #,##0_);_(* \(#,##0\);_(* "-"_);_(@_)</c:formatCode>
                <c:ptCount val="59"/>
                <c:pt idx="0">
                  <c:v>211</c:v>
                </c:pt>
                <c:pt idx="1">
                  <c:v>227</c:v>
                </c:pt>
                <c:pt idx="2">
                  <c:v>243</c:v>
                </c:pt>
                <c:pt idx="3">
                  <c:v>265</c:v>
                </c:pt>
                <c:pt idx="4">
                  <c:v>267</c:v>
                </c:pt>
                <c:pt idx="5">
                  <c:v>276</c:v>
                </c:pt>
                <c:pt idx="6">
                  <c:v>278</c:v>
                </c:pt>
                <c:pt idx="7">
                  <c:v>294</c:v>
                </c:pt>
                <c:pt idx="8">
                  <c:v>322</c:v>
                </c:pt>
                <c:pt idx="9">
                  <c:v>348</c:v>
                </c:pt>
                <c:pt idx="10">
                  <c:v>370</c:v>
                </c:pt>
                <c:pt idx="11">
                  <c:v>384</c:v>
                </c:pt>
                <c:pt idx="12">
                  <c:v>390</c:v>
                </c:pt>
                <c:pt idx="13">
                  <c:v>409</c:v>
                </c:pt>
                <c:pt idx="14">
                  <c:v>426</c:v>
                </c:pt>
                <c:pt idx="15">
                  <c:v>442</c:v>
                </c:pt>
                <c:pt idx="16">
                  <c:v>453</c:v>
                </c:pt>
                <c:pt idx="17">
                  <c:v>462</c:v>
                </c:pt>
                <c:pt idx="18">
                  <c:v>477</c:v>
                </c:pt>
                <c:pt idx="19">
                  <c:v>492</c:v>
                </c:pt>
                <c:pt idx="20">
                  <c:v>510</c:v>
                </c:pt>
                <c:pt idx="21">
                  <c:v>519</c:v>
                </c:pt>
                <c:pt idx="22">
                  <c:v>515</c:v>
                </c:pt>
                <c:pt idx="23">
                  <c:v>521</c:v>
                </c:pt>
                <c:pt idx="24">
                  <c:v>527</c:v>
                </c:pt>
                <c:pt idx="25">
                  <c:v>530</c:v>
                </c:pt>
                <c:pt idx="26">
                  <c:v>536</c:v>
                </c:pt>
                <c:pt idx="27">
                  <c:v>543</c:v>
                </c:pt>
                <c:pt idx="28">
                  <c:v>553</c:v>
                </c:pt>
                <c:pt idx="29">
                  <c:v>556</c:v>
                </c:pt>
                <c:pt idx="30">
                  <c:v>562</c:v>
                </c:pt>
                <c:pt idx="31">
                  <c:v>569</c:v>
                </c:pt>
                <c:pt idx="32">
                  <c:v>578</c:v>
                </c:pt>
                <c:pt idx="33">
                  <c:v>587</c:v>
                </c:pt>
                <c:pt idx="34">
                  <c:v>592</c:v>
                </c:pt>
                <c:pt idx="35">
                  <c:v>594</c:v>
                </c:pt>
                <c:pt idx="36">
                  <c:v>596</c:v>
                </c:pt>
                <c:pt idx="37">
                  <c:v>603</c:v>
                </c:pt>
                <c:pt idx="38">
                  <c:v>617</c:v>
                </c:pt>
                <c:pt idx="39">
                  <c:v>637</c:v>
                </c:pt>
                <c:pt idx="40">
                  <c:v>635</c:v>
                </c:pt>
                <c:pt idx="41">
                  <c:v>648</c:v>
                </c:pt>
                <c:pt idx="42">
                  <c:v>646</c:v>
                </c:pt>
                <c:pt idx="43">
                  <c:v>652</c:v>
                </c:pt>
                <c:pt idx="44">
                  <c:v>656</c:v>
                </c:pt>
                <c:pt idx="45">
                  <c:v>660</c:v>
                </c:pt>
                <c:pt idx="46">
                  <c:v>667</c:v>
                </c:pt>
                <c:pt idx="47">
                  <c:v>668</c:v>
                </c:pt>
                <c:pt idx="48">
                  <c:v>672</c:v>
                </c:pt>
                <c:pt idx="49">
                  <c:v>672</c:v>
                </c:pt>
                <c:pt idx="50">
                  <c:v>677</c:v>
                </c:pt>
                <c:pt idx="51">
                  <c:v>676</c:v>
                </c:pt>
                <c:pt idx="52">
                  <c:v>674</c:v>
                </c:pt>
                <c:pt idx="53">
                  <c:v>670</c:v>
                </c:pt>
                <c:pt idx="54">
                  <c:v>667</c:v>
                </c:pt>
                <c:pt idx="55">
                  <c:v>668</c:v>
                </c:pt>
                <c:pt idx="56">
                  <c:v>669</c:v>
                </c:pt>
                <c:pt idx="57">
                  <c:v>668</c:v>
                </c:pt>
                <c:pt idx="58">
                  <c:v>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29-4FE8-B481-799A306CDF56}"/>
            </c:ext>
          </c:extLst>
        </c:ser>
        <c:ser>
          <c:idx val="4"/>
          <c:order val="4"/>
          <c:tx>
            <c:strRef>
              <c:f>'학교수_시도별(1965-)'!$H$3</c:f>
              <c:strCache>
                <c:ptCount val="1"/>
                <c:pt idx="0">
                  <c:v>강원권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picture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 w="25400">
                <a:noFill/>
              </a:ln>
            </c:spPr>
          </c:marker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'학교수_시도별(1965-)'!$H$4:$H$62</c:f>
              <c:numCache>
                <c:formatCode>_(* #,##0_);_(* \(#,##0\);_(* "-"_);_(@_)</c:formatCode>
                <c:ptCount val="59"/>
                <c:pt idx="0">
                  <c:v>46</c:v>
                </c:pt>
                <c:pt idx="1">
                  <c:v>48</c:v>
                </c:pt>
                <c:pt idx="2">
                  <c:v>51</c:v>
                </c:pt>
                <c:pt idx="3">
                  <c:v>58</c:v>
                </c:pt>
                <c:pt idx="4">
                  <c:v>59</c:v>
                </c:pt>
                <c:pt idx="5">
                  <c:v>68</c:v>
                </c:pt>
                <c:pt idx="6">
                  <c:v>68</c:v>
                </c:pt>
                <c:pt idx="7">
                  <c:v>69</c:v>
                </c:pt>
                <c:pt idx="8">
                  <c:v>74</c:v>
                </c:pt>
                <c:pt idx="9">
                  <c:v>80</c:v>
                </c:pt>
                <c:pt idx="10">
                  <c:v>82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88</c:v>
                </c:pt>
                <c:pt idx="15">
                  <c:v>94</c:v>
                </c:pt>
                <c:pt idx="16">
                  <c:v>99</c:v>
                </c:pt>
                <c:pt idx="17">
                  <c:v>103</c:v>
                </c:pt>
                <c:pt idx="18">
                  <c:v>105</c:v>
                </c:pt>
                <c:pt idx="19">
                  <c:v>106</c:v>
                </c:pt>
                <c:pt idx="20">
                  <c:v>106</c:v>
                </c:pt>
                <c:pt idx="21">
                  <c:v>106</c:v>
                </c:pt>
                <c:pt idx="22">
                  <c:v>108</c:v>
                </c:pt>
                <c:pt idx="23">
                  <c:v>110</c:v>
                </c:pt>
                <c:pt idx="24">
                  <c:v>111</c:v>
                </c:pt>
                <c:pt idx="25">
                  <c:v>111</c:v>
                </c:pt>
                <c:pt idx="26">
                  <c:v>111</c:v>
                </c:pt>
                <c:pt idx="27">
                  <c:v>112</c:v>
                </c:pt>
                <c:pt idx="28">
                  <c:v>113</c:v>
                </c:pt>
                <c:pt idx="29">
                  <c:v>112</c:v>
                </c:pt>
                <c:pt idx="30">
                  <c:v>112</c:v>
                </c:pt>
                <c:pt idx="31">
                  <c:v>113</c:v>
                </c:pt>
                <c:pt idx="32">
                  <c:v>113</c:v>
                </c:pt>
                <c:pt idx="33">
                  <c:v>112</c:v>
                </c:pt>
                <c:pt idx="34">
                  <c:v>112</c:v>
                </c:pt>
                <c:pt idx="35">
                  <c:v>111</c:v>
                </c:pt>
                <c:pt idx="36">
                  <c:v>112</c:v>
                </c:pt>
                <c:pt idx="37">
                  <c:v>112</c:v>
                </c:pt>
                <c:pt idx="38">
                  <c:v>112</c:v>
                </c:pt>
                <c:pt idx="39">
                  <c:v>112</c:v>
                </c:pt>
                <c:pt idx="40">
                  <c:v>114</c:v>
                </c:pt>
                <c:pt idx="41">
                  <c:v>115</c:v>
                </c:pt>
                <c:pt idx="42">
                  <c:v>115</c:v>
                </c:pt>
                <c:pt idx="43">
                  <c:v>114</c:v>
                </c:pt>
                <c:pt idx="44">
                  <c:v>114</c:v>
                </c:pt>
                <c:pt idx="45">
                  <c:v>117</c:v>
                </c:pt>
                <c:pt idx="46">
                  <c:v>117</c:v>
                </c:pt>
                <c:pt idx="47">
                  <c:v>117</c:v>
                </c:pt>
                <c:pt idx="48">
                  <c:v>117</c:v>
                </c:pt>
                <c:pt idx="49">
                  <c:v>116</c:v>
                </c:pt>
                <c:pt idx="50">
                  <c:v>117</c:v>
                </c:pt>
                <c:pt idx="51">
                  <c:v>117</c:v>
                </c:pt>
                <c:pt idx="52">
                  <c:v>117</c:v>
                </c:pt>
                <c:pt idx="53">
                  <c:v>117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115</c:v>
                </c:pt>
                <c:pt idx="58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29-4FE8-B481-799A306CDF56}"/>
            </c:ext>
          </c:extLst>
        </c:ser>
        <c:ser>
          <c:idx val="5"/>
          <c:order val="5"/>
          <c:tx>
            <c:strRef>
              <c:f>'학교수_시도별(1965-)'!$I$3</c:f>
              <c:strCache>
                <c:ptCount val="1"/>
                <c:pt idx="0">
                  <c:v>제주권</c:v>
                </c:pt>
              </c:strCache>
            </c:strRef>
          </c:tx>
          <c:spPr>
            <a:ln w="19050">
              <a:solidFill>
                <a:schemeClr val="accent2"/>
              </a:solidFill>
            </a:ln>
          </c:spPr>
          <c:marker>
            <c:symbol val="picture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 w="25400">
                <a:noFill/>
              </a:ln>
            </c:spPr>
          </c:marker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'학교수_시도별(1965-)'!$I$4:$I$62</c:f>
              <c:numCache>
                <c:formatCode>_(* #,##0_);_(* \(#,##0\);_(* "-"_);_(@_)</c:formatCode>
                <c:ptCount val="59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25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26</c:v>
                </c:pt>
                <c:pt idx="20">
                  <c:v>26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29-4FE8-B481-799A306CD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62784"/>
        <c:axId val="100073472"/>
      </c:lineChart>
      <c:catAx>
        <c:axId val="9986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2">
                <a:lumMod val="75000"/>
              </a:schemeClr>
            </a:solidFill>
          </a:ln>
        </c:spPr>
        <c:txPr>
          <a:bodyPr/>
          <a:lstStyle/>
          <a:p>
            <a:pPr>
              <a:defRPr sz="1000" b="1">
                <a:solidFill>
                  <a:schemeClr val="tx2"/>
                </a:solidFill>
              </a:defRPr>
            </a:pPr>
            <a:endParaRPr lang="ko-KR"/>
          </a:p>
        </c:txPr>
        <c:crossAx val="100073472"/>
        <c:crosses val="autoZero"/>
        <c:auto val="1"/>
        <c:lblAlgn val="ctr"/>
        <c:lblOffset val="100"/>
        <c:tickLblSkip val="5"/>
        <c:noMultiLvlLbl val="0"/>
      </c:catAx>
      <c:valAx>
        <c:axId val="100073472"/>
        <c:scaling>
          <c:orientation val="minMax"/>
        </c:scaling>
        <c:delete val="0"/>
        <c:axPos val="l"/>
        <c:majorGridlines>
          <c:spPr>
            <a:ln w="9525">
              <a:solidFill>
                <a:schemeClr val="accent1">
                  <a:lumMod val="40000"/>
                  <a:lumOff val="60000"/>
                </a:schemeClr>
              </a:solidFill>
              <a:prstDash val="sysDot"/>
            </a:ln>
          </c:spPr>
        </c:majorGridlines>
        <c:numFmt formatCode="#,##0_);[Red]\(#,##0\)" sourceLinked="0"/>
        <c:majorTickMark val="none"/>
        <c:minorTickMark val="none"/>
        <c:tickLblPos val="nextTo"/>
        <c:spPr>
          <a:ln w="63500">
            <a:solidFill>
              <a:schemeClr val="accent1">
                <a:lumMod val="75000"/>
              </a:schemeClr>
            </a:solidFill>
          </a:ln>
        </c:spPr>
        <c:txPr>
          <a:bodyPr/>
          <a:lstStyle/>
          <a:p>
            <a:pPr>
              <a:defRPr sz="1000" b="1">
                <a:solidFill>
                  <a:schemeClr val="tx2"/>
                </a:solidFill>
              </a:defRPr>
            </a:pPr>
            <a:endParaRPr lang="ko-KR"/>
          </a:p>
        </c:txPr>
        <c:crossAx val="99862784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layout>
        <c:manualLayout>
          <c:xMode val="edge"/>
          <c:yMode val="edge"/>
          <c:x val="0.18729869017514827"/>
          <c:y val="0.9190030894721567"/>
          <c:w val="0.65268019522594445"/>
          <c:h val="4.5801799046963833E-2"/>
        </c:manualLayout>
      </c:layout>
      <c:overlay val="0"/>
      <c:txPr>
        <a:bodyPr/>
        <a:lstStyle/>
        <a:p>
          <a:pPr>
            <a:defRPr sz="900" b="1" baseline="0"/>
          </a:pPr>
          <a:endParaRPr lang="ko-KR"/>
        </a:p>
      </c:txPr>
    </c:legend>
    <c:plotVisOnly val="1"/>
    <c:dispBlanksAs val="gap"/>
    <c:showDLblsOverMax val="0"/>
  </c:chart>
  <c:spPr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 baseline="0"/>
      </a:pPr>
      <a:endParaRPr lang="ko-KR"/>
    </a:p>
  </c:txPr>
  <c:printSettings>
    <c:headerFooter/>
    <c:pageMargins b="0.75000000000000733" l="0.70000000000000062" r="0.70000000000000062" t="0.75000000000000733" header="0.30000000000000032" footer="0.30000000000000032"/>
    <c:pageSetup/>
  </c:printSettings>
  <c:userShapes r:id="rId7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95814725585105E-2"/>
          <c:y val="0.19663173916018156"/>
          <c:w val="0.85417230800747002"/>
          <c:h val="0.65448501119757574"/>
        </c:manualLayout>
      </c:layout>
      <c:lineChart>
        <c:grouping val="standard"/>
        <c:varyColors val="0"/>
        <c:ser>
          <c:idx val="0"/>
          <c:order val="0"/>
          <c:tx>
            <c:strRef>
              <c:f>'학교수_시도별(1965-)'!$P$3</c:f>
              <c:strCache>
                <c:ptCount val="1"/>
                <c:pt idx="0">
                  <c:v>대전</c:v>
                </c:pt>
              </c:strCache>
            </c:strRef>
          </c:tx>
          <c:spPr>
            <a:ln w="19050">
              <a:solidFill>
                <a:schemeClr val="accent4">
                  <a:lumMod val="75000"/>
                </a:schemeClr>
              </a:solidFill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</c:spPr>
          </c:marker>
          <c:dLbls>
            <c:dLbl>
              <c:idx val="24"/>
              <c:layout>
                <c:manualLayout>
                  <c:x val="-2.9480302312375719E-2"/>
                  <c:y val="-2.74102040635735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D5E-47C7-A5CE-74DFE3F0E676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5E-47C7-A5CE-74DFE3F0E676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5E-47C7-A5CE-74DFE3F0E6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 i="0" baseline="0">
                    <a:solidFill>
                      <a:srgbClr val="002060"/>
                    </a:solidFill>
                  </a:defRPr>
                </a:pPr>
                <a:endParaRPr lang="ko-K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'학교수_시도별(1965-)'!$P$4:$P$62</c:f>
              <c:numCache>
                <c:formatCode>_(* #,##0_);_(* \(#,##0\);_(* "-"_);_(@_)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44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46</c:v>
                </c:pt>
                <c:pt idx="32">
                  <c:v>48</c:v>
                </c:pt>
                <c:pt idx="33">
                  <c:v>50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51</c:v>
                </c:pt>
                <c:pt idx="38">
                  <c:v>53</c:v>
                </c:pt>
                <c:pt idx="39">
                  <c:v>56</c:v>
                </c:pt>
                <c:pt idx="40">
                  <c:v>56</c:v>
                </c:pt>
                <c:pt idx="41">
                  <c:v>59</c:v>
                </c:pt>
                <c:pt idx="42">
                  <c:v>60</c:v>
                </c:pt>
                <c:pt idx="43">
                  <c:v>60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5E-47C7-A5CE-74DFE3F0E676}"/>
            </c:ext>
          </c:extLst>
        </c:ser>
        <c:ser>
          <c:idx val="1"/>
          <c:order val="1"/>
          <c:tx>
            <c:strRef>
              <c:f>'학교수_시도별(1965-)'!$V$3</c:f>
              <c:strCache>
                <c:ptCount val="1"/>
                <c:pt idx="0">
                  <c:v>충남</c:v>
                </c:pt>
              </c:strCache>
            </c:strRef>
          </c:tx>
          <c:spPr>
            <a:ln w="19050">
              <a:solidFill>
                <a:schemeClr val="accent4">
                  <a:lumMod val="75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 w="15875">
                <a:solidFill>
                  <a:schemeClr val="accent4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4740151156187859E-2"/>
                  <c:y val="-3.8374285689002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D5E-47C7-A5CE-74DFE3F0E676}"/>
                </c:ext>
              </c:extLst>
            </c:dLbl>
            <c:dLbl>
              <c:idx val="23"/>
              <c:layout>
                <c:manualLayout>
                  <c:x val="-2.0267707839758307E-2"/>
                  <c:y val="-3.01512244699308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D5E-47C7-A5CE-74DFE3F0E676}"/>
                </c:ext>
              </c:extLst>
            </c:dLbl>
            <c:dLbl>
              <c:idx val="24"/>
              <c:layout>
                <c:manualLayout>
                  <c:x val="-2.7637783417852238E-2"/>
                  <c:y val="2.46691836572161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D5E-47C7-A5CE-74DFE3F0E676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5E-47C7-A5CE-74DFE3F0E676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5E-47C7-A5CE-74DFE3F0E6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 i="0" baseline="0">
                    <a:solidFill>
                      <a:srgbClr val="7030A0"/>
                    </a:solidFill>
                  </a:defRPr>
                </a:pPr>
                <a:endParaRPr lang="ko-K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'학교수_시도별(1965-)'!$V$4:$V$62</c:f>
              <c:numCache>
                <c:formatCode>_(* #,##0_);_(* \(#,##0\);_(* "-"_);_(@_)</c:formatCode>
                <c:ptCount val="59"/>
                <c:pt idx="0">
                  <c:v>66</c:v>
                </c:pt>
                <c:pt idx="1">
                  <c:v>68</c:v>
                </c:pt>
                <c:pt idx="2">
                  <c:v>69</c:v>
                </c:pt>
                <c:pt idx="3">
                  <c:v>70</c:v>
                </c:pt>
                <c:pt idx="4">
                  <c:v>73</c:v>
                </c:pt>
                <c:pt idx="5">
                  <c:v>73</c:v>
                </c:pt>
                <c:pt idx="6">
                  <c:v>75</c:v>
                </c:pt>
                <c:pt idx="7">
                  <c:v>78</c:v>
                </c:pt>
                <c:pt idx="8">
                  <c:v>87</c:v>
                </c:pt>
                <c:pt idx="9">
                  <c:v>93</c:v>
                </c:pt>
                <c:pt idx="10">
                  <c:v>101</c:v>
                </c:pt>
                <c:pt idx="11">
                  <c:v>108</c:v>
                </c:pt>
                <c:pt idx="12">
                  <c:v>109</c:v>
                </c:pt>
                <c:pt idx="13">
                  <c:v>113</c:v>
                </c:pt>
                <c:pt idx="14">
                  <c:v>118</c:v>
                </c:pt>
                <c:pt idx="15">
                  <c:v>123</c:v>
                </c:pt>
                <c:pt idx="16">
                  <c:v>126</c:v>
                </c:pt>
                <c:pt idx="17">
                  <c:v>130</c:v>
                </c:pt>
                <c:pt idx="18">
                  <c:v>137</c:v>
                </c:pt>
                <c:pt idx="19">
                  <c:v>142</c:v>
                </c:pt>
                <c:pt idx="20">
                  <c:v>143</c:v>
                </c:pt>
                <c:pt idx="21">
                  <c:v>144</c:v>
                </c:pt>
                <c:pt idx="22">
                  <c:v>138</c:v>
                </c:pt>
                <c:pt idx="23">
                  <c:v>140</c:v>
                </c:pt>
                <c:pt idx="24">
                  <c:v>101</c:v>
                </c:pt>
                <c:pt idx="25">
                  <c:v>101</c:v>
                </c:pt>
                <c:pt idx="26">
                  <c:v>102</c:v>
                </c:pt>
                <c:pt idx="27">
                  <c:v>103</c:v>
                </c:pt>
                <c:pt idx="28">
                  <c:v>103</c:v>
                </c:pt>
                <c:pt idx="29">
                  <c:v>104</c:v>
                </c:pt>
                <c:pt idx="30">
                  <c:v>104</c:v>
                </c:pt>
                <c:pt idx="31">
                  <c:v>104</c:v>
                </c:pt>
                <c:pt idx="32">
                  <c:v>106</c:v>
                </c:pt>
                <c:pt idx="33">
                  <c:v>106</c:v>
                </c:pt>
                <c:pt idx="34">
                  <c:v>106</c:v>
                </c:pt>
                <c:pt idx="35">
                  <c:v>106</c:v>
                </c:pt>
                <c:pt idx="36">
                  <c:v>106</c:v>
                </c:pt>
                <c:pt idx="37">
                  <c:v>106</c:v>
                </c:pt>
                <c:pt idx="38">
                  <c:v>109</c:v>
                </c:pt>
                <c:pt idx="39">
                  <c:v>110</c:v>
                </c:pt>
                <c:pt idx="40">
                  <c:v>110</c:v>
                </c:pt>
                <c:pt idx="41">
                  <c:v>112</c:v>
                </c:pt>
                <c:pt idx="42">
                  <c:v>113</c:v>
                </c:pt>
                <c:pt idx="43">
                  <c:v>116</c:v>
                </c:pt>
                <c:pt idx="44">
                  <c:v>117</c:v>
                </c:pt>
                <c:pt idx="45">
                  <c:v>117</c:v>
                </c:pt>
                <c:pt idx="46">
                  <c:v>117</c:v>
                </c:pt>
                <c:pt idx="47">
                  <c:v>118</c:v>
                </c:pt>
                <c:pt idx="48">
                  <c:v>114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117</c:v>
                </c:pt>
                <c:pt idx="53">
                  <c:v>117</c:v>
                </c:pt>
                <c:pt idx="54">
                  <c:v>117</c:v>
                </c:pt>
                <c:pt idx="55">
                  <c:v>117</c:v>
                </c:pt>
                <c:pt idx="56">
                  <c:v>117</c:v>
                </c:pt>
                <c:pt idx="57">
                  <c:v>117</c:v>
                </c:pt>
                <c:pt idx="58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5E-47C7-A5CE-74DFE3F0E676}"/>
            </c:ext>
          </c:extLst>
        </c:ser>
        <c:ser>
          <c:idx val="2"/>
          <c:order val="2"/>
          <c:tx>
            <c:strRef>
              <c:f>'학교수_시도별(1965-)'!$U$3</c:f>
              <c:strCache>
                <c:ptCount val="1"/>
                <c:pt idx="0">
                  <c:v>충북</c:v>
                </c:pt>
              </c:strCache>
            </c:strRef>
          </c:tx>
          <c:spPr>
            <a:ln w="19050">
              <a:solidFill>
                <a:schemeClr val="accent2">
                  <a:lumMod val="75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2">
                  <a:lumMod val="20000"/>
                  <a:lumOff val="80000"/>
                </a:schemeClr>
              </a:solidFill>
              <a:ln w="15875">
                <a:solidFill>
                  <a:schemeClr val="accent2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9.2125944726174289E-3"/>
                  <c:y val="-4.38563265017177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D5E-47C7-A5CE-74DFE3F0E676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5E-47C7-A5CE-74DFE3F0E676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D5E-47C7-A5CE-74DFE3F0E6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 i="0" baseline="0">
                    <a:solidFill>
                      <a:schemeClr val="accent2">
                        <a:lumMod val="75000"/>
                      </a:schemeClr>
                    </a:solidFill>
                  </a:defRPr>
                </a:pPr>
                <a:endParaRPr lang="ko-K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'학교수_시도별(1965-)'!$U$4:$U$62</c:f>
              <c:numCache>
                <c:formatCode>_(* #,##0_);_(* \(#,##0\);_(* "-"_);_(@_)</c:formatCode>
                <c:ptCount val="59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39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  <c:pt idx="8">
                  <c:v>44</c:v>
                </c:pt>
                <c:pt idx="9">
                  <c:v>46</c:v>
                </c:pt>
                <c:pt idx="10">
                  <c:v>52</c:v>
                </c:pt>
                <c:pt idx="11">
                  <c:v>53</c:v>
                </c:pt>
                <c:pt idx="12">
                  <c:v>54</c:v>
                </c:pt>
                <c:pt idx="13">
                  <c:v>56</c:v>
                </c:pt>
                <c:pt idx="14">
                  <c:v>58</c:v>
                </c:pt>
                <c:pt idx="15">
                  <c:v>62</c:v>
                </c:pt>
                <c:pt idx="16">
                  <c:v>64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70</c:v>
                </c:pt>
                <c:pt idx="21">
                  <c:v>67</c:v>
                </c:pt>
                <c:pt idx="22">
                  <c:v>64</c:v>
                </c:pt>
                <c:pt idx="23">
                  <c:v>66</c:v>
                </c:pt>
                <c:pt idx="24">
                  <c:v>67</c:v>
                </c:pt>
                <c:pt idx="25">
                  <c:v>67</c:v>
                </c:pt>
                <c:pt idx="26">
                  <c:v>68</c:v>
                </c:pt>
                <c:pt idx="27">
                  <c:v>70</c:v>
                </c:pt>
                <c:pt idx="28">
                  <c:v>71</c:v>
                </c:pt>
                <c:pt idx="29">
                  <c:v>72</c:v>
                </c:pt>
                <c:pt idx="30">
                  <c:v>73</c:v>
                </c:pt>
                <c:pt idx="31">
                  <c:v>74</c:v>
                </c:pt>
                <c:pt idx="32">
                  <c:v>74</c:v>
                </c:pt>
                <c:pt idx="33">
                  <c:v>76</c:v>
                </c:pt>
                <c:pt idx="34">
                  <c:v>76</c:v>
                </c:pt>
                <c:pt idx="35">
                  <c:v>76</c:v>
                </c:pt>
                <c:pt idx="36">
                  <c:v>76</c:v>
                </c:pt>
                <c:pt idx="37">
                  <c:v>76</c:v>
                </c:pt>
                <c:pt idx="38">
                  <c:v>79</c:v>
                </c:pt>
                <c:pt idx="39">
                  <c:v>79</c:v>
                </c:pt>
                <c:pt idx="40">
                  <c:v>79</c:v>
                </c:pt>
                <c:pt idx="41">
                  <c:v>79</c:v>
                </c:pt>
                <c:pt idx="42">
                  <c:v>82</c:v>
                </c:pt>
                <c:pt idx="43">
                  <c:v>82</c:v>
                </c:pt>
                <c:pt idx="44">
                  <c:v>82</c:v>
                </c:pt>
                <c:pt idx="45">
                  <c:v>83</c:v>
                </c:pt>
                <c:pt idx="46">
                  <c:v>83</c:v>
                </c:pt>
                <c:pt idx="47">
                  <c:v>84</c:v>
                </c:pt>
                <c:pt idx="48">
                  <c:v>83</c:v>
                </c:pt>
                <c:pt idx="49">
                  <c:v>84</c:v>
                </c:pt>
                <c:pt idx="50">
                  <c:v>83</c:v>
                </c:pt>
                <c:pt idx="51">
                  <c:v>83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84</c:v>
                </c:pt>
                <c:pt idx="57">
                  <c:v>82</c:v>
                </c:pt>
                <c:pt idx="58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5E-47C7-A5CE-74DFE3F0E676}"/>
            </c:ext>
          </c:extLst>
        </c:ser>
        <c:ser>
          <c:idx val="3"/>
          <c:order val="3"/>
          <c:tx>
            <c:strRef>
              <c:f>'학교수_시도별(1965-)'!$R$3</c:f>
              <c:strCache>
                <c:ptCount val="1"/>
                <c:pt idx="0">
                  <c:v>세종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6">
                  <a:lumMod val="20000"/>
                  <a:lumOff val="80000"/>
                </a:schemeClr>
              </a:solidFill>
              <a:ln w="15875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48"/>
              <c:layout>
                <c:manualLayout>
                  <c:x val="-2.3952745628805273E-2"/>
                  <c:y val="-3.28922448762882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D5E-47C7-A5CE-74DFE3F0E676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D5E-47C7-A5CE-74DFE3F0E676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D5E-47C7-A5CE-74DFE3F0E6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 i="0" baseline="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ko-K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'학교수_시도별(1965-)'!$R$4:$R$62</c:f>
              <c:numCache>
                <c:formatCode>_(* #,##0_);_(* \(#,##0\);_(* "-"_);_(@_)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</c:v>
                </c:pt>
                <c:pt idx="49">
                  <c:v>8</c:v>
                </c:pt>
                <c:pt idx="50">
                  <c:v>13</c:v>
                </c:pt>
                <c:pt idx="51">
                  <c:v>13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D5E-47C7-A5CE-74DFE3F0E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95328"/>
        <c:axId val="98196864"/>
      </c:lineChart>
      <c:catAx>
        <c:axId val="9819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accent5">
                <a:lumMod val="75000"/>
              </a:schemeClr>
            </a:solidFill>
          </a:ln>
        </c:spPr>
        <c:txPr>
          <a:bodyPr/>
          <a:lstStyle/>
          <a:p>
            <a:pPr>
              <a:defRPr sz="1000" b="1">
                <a:solidFill>
                  <a:schemeClr val="accent5">
                    <a:lumMod val="75000"/>
                  </a:schemeClr>
                </a:solidFill>
              </a:defRPr>
            </a:pPr>
            <a:endParaRPr lang="ko-KR"/>
          </a:p>
        </c:txPr>
        <c:crossAx val="98196864"/>
        <c:crosses val="autoZero"/>
        <c:auto val="1"/>
        <c:lblAlgn val="ctr"/>
        <c:lblOffset val="100"/>
        <c:tickLblSkip val="5"/>
        <c:noMultiLvlLbl val="0"/>
      </c:catAx>
      <c:valAx>
        <c:axId val="98196864"/>
        <c:scaling>
          <c:orientation val="minMax"/>
        </c:scaling>
        <c:delete val="0"/>
        <c:axPos val="l"/>
        <c:majorGridlines>
          <c:spPr>
            <a:ln>
              <a:solidFill>
                <a:schemeClr val="accent5">
                  <a:lumMod val="40000"/>
                  <a:lumOff val="60000"/>
                </a:schemeClr>
              </a:solidFill>
              <a:prstDash val="sysDot"/>
            </a:ln>
          </c:spPr>
        </c:majorGridlines>
        <c:numFmt formatCode="#,##0_);[Red]\(#,##0\)" sourceLinked="0"/>
        <c:majorTickMark val="none"/>
        <c:minorTickMark val="none"/>
        <c:tickLblPos val="nextTo"/>
        <c:spPr>
          <a:ln w="63500">
            <a:solidFill>
              <a:schemeClr val="accent5">
                <a:lumMod val="75000"/>
              </a:schemeClr>
            </a:solidFill>
          </a:ln>
        </c:spPr>
        <c:txPr>
          <a:bodyPr/>
          <a:lstStyle/>
          <a:p>
            <a:pPr>
              <a:defRPr sz="1000" b="1">
                <a:solidFill>
                  <a:schemeClr val="accent5">
                    <a:lumMod val="75000"/>
                  </a:schemeClr>
                </a:solidFill>
              </a:defRPr>
            </a:pPr>
            <a:endParaRPr lang="ko-KR"/>
          </a:p>
        </c:txPr>
        <c:crossAx val="98195328"/>
        <c:crosses val="autoZero"/>
        <c:crossBetween val="between"/>
      </c:valAx>
      <c:spPr>
        <a:solidFill>
          <a:sysClr val="window" lastClr="FFFFFF">
            <a:lumMod val="95000"/>
          </a:sysClr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18784030380960368"/>
          <c:y val="0.92514404003216411"/>
          <c:w val="0.62116902742529234"/>
          <c:h val="4.8980243748601222E-2"/>
        </c:manualLayout>
      </c:layout>
      <c:overlay val="0"/>
      <c:txPr>
        <a:bodyPr/>
        <a:lstStyle/>
        <a:p>
          <a:pPr>
            <a:defRPr sz="900" b="1"/>
          </a:pPr>
          <a:endParaRPr lang="ko-KR"/>
        </a:p>
      </c:txPr>
    </c:legend>
    <c:plotVisOnly val="1"/>
    <c:dispBlanksAs val="gap"/>
    <c:showDLblsOverMax val="0"/>
  </c:chart>
  <c:spPr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 baseline="0"/>
      </a:pPr>
      <a:endParaRPr lang="ko-KR"/>
    </a:p>
  </c:txPr>
  <c:printSettings>
    <c:headerFooter/>
    <c:pageMargins b="0.75000000000000688" l="0.70000000000000062" r="0.70000000000000062" t="0.75000000000000688" header="0.30000000000000032" footer="0.30000000000000032"/>
    <c:pageSetup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95814725585105E-2"/>
          <c:y val="0.19663173916018156"/>
          <c:w val="0.84311720538340496"/>
          <c:h val="0.67347768596944591"/>
        </c:manualLayout>
      </c:layout>
      <c:lineChart>
        <c:grouping val="standard"/>
        <c:varyColors val="0"/>
        <c:ser>
          <c:idx val="0"/>
          <c:order val="0"/>
          <c:tx>
            <c:strRef>
              <c:f>'학교수_시도별(1965-)'!$O$3</c:f>
              <c:strCache>
                <c:ptCount val="1"/>
                <c:pt idx="0">
                  <c:v>광주</c:v>
                </c:pt>
              </c:strCache>
            </c:strRef>
          </c:tx>
          <c:spPr>
            <a:ln w="19050">
              <a:solidFill>
                <a:schemeClr val="accent4">
                  <a:lumMod val="75000"/>
                </a:schemeClr>
              </a:solidFill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</c:spPr>
          </c:marker>
          <c:dLbls>
            <c:dLbl>
              <c:idx val="22"/>
              <c:layout>
                <c:manualLayout>
                  <c:x val="-3.5007858995946238E-2"/>
                  <c:y val="-2.46691836572162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407-47B2-86DA-2C3EDA2189E7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07-47B2-86DA-2C3EDA2189E7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07-47B2-86DA-2C3EDA2189E7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07-47B2-86DA-2C3EDA2189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 i="0" baseline="0">
                    <a:solidFill>
                      <a:srgbClr val="002060"/>
                    </a:solidFill>
                  </a:defRPr>
                </a:pPr>
                <a:endParaRPr lang="ko-K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'학교수_시도별(1965-)'!$O$4:$O$62</c:f>
              <c:numCache>
                <c:formatCode>_(* #,##0_);_(* \(#,##0\);_(* "-"_);_(@_)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46</c:v>
                </c:pt>
                <c:pt idx="23">
                  <c:v>52</c:v>
                </c:pt>
                <c:pt idx="24">
                  <c:v>52</c:v>
                </c:pt>
                <c:pt idx="25">
                  <c:v>53</c:v>
                </c:pt>
                <c:pt idx="26">
                  <c:v>53</c:v>
                </c:pt>
                <c:pt idx="27">
                  <c:v>53</c:v>
                </c:pt>
                <c:pt idx="28">
                  <c:v>53</c:v>
                </c:pt>
                <c:pt idx="29">
                  <c:v>53</c:v>
                </c:pt>
                <c:pt idx="30">
                  <c:v>53</c:v>
                </c:pt>
                <c:pt idx="31">
                  <c:v>55</c:v>
                </c:pt>
                <c:pt idx="32">
                  <c:v>56</c:v>
                </c:pt>
                <c:pt idx="33">
                  <c:v>56</c:v>
                </c:pt>
                <c:pt idx="34">
                  <c:v>58</c:v>
                </c:pt>
                <c:pt idx="35">
                  <c:v>58</c:v>
                </c:pt>
                <c:pt idx="36">
                  <c:v>58</c:v>
                </c:pt>
                <c:pt idx="37">
                  <c:v>58</c:v>
                </c:pt>
                <c:pt idx="38">
                  <c:v>60</c:v>
                </c:pt>
                <c:pt idx="39">
                  <c:v>60</c:v>
                </c:pt>
                <c:pt idx="40">
                  <c:v>61</c:v>
                </c:pt>
                <c:pt idx="41">
                  <c:v>61</c:v>
                </c:pt>
                <c:pt idx="42">
                  <c:v>61</c:v>
                </c:pt>
                <c:pt idx="43">
                  <c:v>62</c:v>
                </c:pt>
                <c:pt idx="44">
                  <c:v>65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67</c:v>
                </c:pt>
                <c:pt idx="49">
                  <c:v>67</c:v>
                </c:pt>
                <c:pt idx="50">
                  <c:v>67</c:v>
                </c:pt>
                <c:pt idx="51">
                  <c:v>67</c:v>
                </c:pt>
                <c:pt idx="52">
                  <c:v>67</c:v>
                </c:pt>
                <c:pt idx="53">
                  <c:v>67</c:v>
                </c:pt>
                <c:pt idx="54">
                  <c:v>67</c:v>
                </c:pt>
                <c:pt idx="55">
                  <c:v>68</c:v>
                </c:pt>
                <c:pt idx="56">
                  <c:v>68</c:v>
                </c:pt>
                <c:pt idx="57">
                  <c:v>68</c:v>
                </c:pt>
                <c:pt idx="58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07-47B2-86DA-2C3EDA2189E7}"/>
            </c:ext>
          </c:extLst>
        </c:ser>
        <c:ser>
          <c:idx val="1"/>
          <c:order val="1"/>
          <c:tx>
            <c:strRef>
              <c:f>'학교수_시도별(1965-)'!$X$3</c:f>
              <c:strCache>
                <c:ptCount val="1"/>
                <c:pt idx="0">
                  <c:v>전남</c:v>
                </c:pt>
              </c:strCache>
            </c:strRef>
          </c:tx>
          <c:spPr>
            <a:ln w="19050">
              <a:solidFill>
                <a:schemeClr val="accent4">
                  <a:lumMod val="75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 w="15875">
                <a:solidFill>
                  <a:schemeClr val="accent4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6582670050711342E-2"/>
                  <c:y val="-4.93383673144323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07-47B2-86DA-2C3EDA2189E7}"/>
                </c:ext>
              </c:extLst>
            </c:dLbl>
            <c:dLbl>
              <c:idx val="21"/>
              <c:layout>
                <c:manualLayout>
                  <c:x val="-1.4740151156187859E-2"/>
                  <c:y val="-1.9187142844501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407-47B2-86DA-2C3EDA2189E7}"/>
                </c:ext>
              </c:extLst>
            </c:dLbl>
            <c:dLbl>
              <c:idx val="23"/>
              <c:layout>
                <c:manualLayout>
                  <c:x val="-2.0267707839758307E-2"/>
                  <c:y val="-3.01512244699308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07-47B2-86DA-2C3EDA2189E7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407-47B2-86DA-2C3EDA2189E7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407-47B2-86DA-2C3EDA2189E7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407-47B2-86DA-2C3EDA2189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 i="0" baseline="0">
                    <a:solidFill>
                      <a:srgbClr val="7030A0"/>
                    </a:solidFill>
                  </a:defRPr>
                </a:pPr>
                <a:endParaRPr lang="ko-K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'학교수_시도별(1965-)'!$X$4:$X$62</c:f>
              <c:numCache>
                <c:formatCode>_(* #,##0_);_(* \(#,##0\);_(* "-"_);_(@_)</c:formatCode>
                <c:ptCount val="59"/>
                <c:pt idx="0">
                  <c:v>60</c:v>
                </c:pt>
                <c:pt idx="1">
                  <c:v>65</c:v>
                </c:pt>
                <c:pt idx="2">
                  <c:v>76</c:v>
                </c:pt>
                <c:pt idx="3">
                  <c:v>85</c:v>
                </c:pt>
                <c:pt idx="4">
                  <c:v>89</c:v>
                </c:pt>
                <c:pt idx="5">
                  <c:v>92</c:v>
                </c:pt>
                <c:pt idx="6">
                  <c:v>93</c:v>
                </c:pt>
                <c:pt idx="7">
                  <c:v>97</c:v>
                </c:pt>
                <c:pt idx="8">
                  <c:v>106</c:v>
                </c:pt>
                <c:pt idx="9">
                  <c:v>115</c:v>
                </c:pt>
                <c:pt idx="10">
                  <c:v>125</c:v>
                </c:pt>
                <c:pt idx="11">
                  <c:v>127</c:v>
                </c:pt>
                <c:pt idx="12">
                  <c:v>133</c:v>
                </c:pt>
                <c:pt idx="13">
                  <c:v>133</c:v>
                </c:pt>
                <c:pt idx="14">
                  <c:v>138</c:v>
                </c:pt>
                <c:pt idx="15">
                  <c:v>145</c:v>
                </c:pt>
                <c:pt idx="16">
                  <c:v>154</c:v>
                </c:pt>
                <c:pt idx="17">
                  <c:v>156</c:v>
                </c:pt>
                <c:pt idx="18">
                  <c:v>165</c:v>
                </c:pt>
                <c:pt idx="19">
                  <c:v>173</c:v>
                </c:pt>
                <c:pt idx="20">
                  <c:v>183</c:v>
                </c:pt>
                <c:pt idx="21">
                  <c:v>190</c:v>
                </c:pt>
                <c:pt idx="22">
                  <c:v>147</c:v>
                </c:pt>
                <c:pt idx="23">
                  <c:v>143</c:v>
                </c:pt>
                <c:pt idx="24">
                  <c:v>143</c:v>
                </c:pt>
                <c:pt idx="25">
                  <c:v>143</c:v>
                </c:pt>
                <c:pt idx="26">
                  <c:v>144</c:v>
                </c:pt>
                <c:pt idx="27">
                  <c:v>145</c:v>
                </c:pt>
                <c:pt idx="28">
                  <c:v>145</c:v>
                </c:pt>
                <c:pt idx="29">
                  <c:v>145</c:v>
                </c:pt>
                <c:pt idx="30">
                  <c:v>147</c:v>
                </c:pt>
                <c:pt idx="31">
                  <c:v>147</c:v>
                </c:pt>
                <c:pt idx="32">
                  <c:v>146</c:v>
                </c:pt>
                <c:pt idx="33">
                  <c:v>148</c:v>
                </c:pt>
                <c:pt idx="34">
                  <c:v>149</c:v>
                </c:pt>
                <c:pt idx="35">
                  <c:v>148</c:v>
                </c:pt>
                <c:pt idx="36">
                  <c:v>148</c:v>
                </c:pt>
                <c:pt idx="37">
                  <c:v>149</c:v>
                </c:pt>
                <c:pt idx="38">
                  <c:v>150</c:v>
                </c:pt>
                <c:pt idx="39">
                  <c:v>150</c:v>
                </c:pt>
                <c:pt idx="40">
                  <c:v>149</c:v>
                </c:pt>
                <c:pt idx="41">
                  <c:v>151</c:v>
                </c:pt>
                <c:pt idx="42">
                  <c:v>152</c:v>
                </c:pt>
                <c:pt idx="43">
                  <c:v>153</c:v>
                </c:pt>
                <c:pt idx="44">
                  <c:v>154</c:v>
                </c:pt>
                <c:pt idx="45">
                  <c:v>154</c:v>
                </c:pt>
                <c:pt idx="46">
                  <c:v>156</c:v>
                </c:pt>
                <c:pt idx="47">
                  <c:v>157</c:v>
                </c:pt>
                <c:pt idx="48">
                  <c:v>153</c:v>
                </c:pt>
                <c:pt idx="49">
                  <c:v>148</c:v>
                </c:pt>
                <c:pt idx="50">
                  <c:v>145</c:v>
                </c:pt>
                <c:pt idx="51">
                  <c:v>143</c:v>
                </c:pt>
                <c:pt idx="52">
                  <c:v>143</c:v>
                </c:pt>
                <c:pt idx="53">
                  <c:v>142</c:v>
                </c:pt>
                <c:pt idx="54">
                  <c:v>142</c:v>
                </c:pt>
                <c:pt idx="55">
                  <c:v>144</c:v>
                </c:pt>
                <c:pt idx="56">
                  <c:v>144</c:v>
                </c:pt>
                <c:pt idx="57">
                  <c:v>144</c:v>
                </c:pt>
                <c:pt idx="58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407-47B2-86DA-2C3EDA2189E7}"/>
            </c:ext>
          </c:extLst>
        </c:ser>
        <c:ser>
          <c:idx val="2"/>
          <c:order val="2"/>
          <c:tx>
            <c:strRef>
              <c:f>'학교수_시도별(1965-)'!$W$3</c:f>
              <c:strCache>
                <c:ptCount val="1"/>
                <c:pt idx="0">
                  <c:v>전북</c:v>
                </c:pt>
              </c:strCache>
            </c:strRef>
          </c:tx>
          <c:spPr>
            <a:ln w="19050">
              <a:solidFill>
                <a:schemeClr val="accent2">
                  <a:lumMod val="75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2">
                  <a:lumMod val="20000"/>
                  <a:lumOff val="80000"/>
                </a:schemeClr>
              </a:solidFill>
              <a:ln w="15875">
                <a:solidFill>
                  <a:schemeClr val="accent2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2.2110226734281806E-2"/>
                  <c:y val="-6.85255101589338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407-47B2-86DA-2C3EDA2189E7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407-47B2-86DA-2C3EDA2189E7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407-47B2-86DA-2C3EDA2189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 i="0" baseline="0">
                    <a:solidFill>
                      <a:schemeClr val="accent2">
                        <a:lumMod val="75000"/>
                      </a:schemeClr>
                    </a:solidFill>
                  </a:defRPr>
                </a:pPr>
                <a:endParaRPr lang="ko-K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'학교수_시도별(1965-)'!$W$4:$W$62</c:f>
              <c:numCache>
                <c:formatCode>_(* #,##0_);_(* \(#,##0\);_(* "-"_);_(@_)</c:formatCode>
                <c:ptCount val="59"/>
                <c:pt idx="0">
                  <c:v>61</c:v>
                </c:pt>
                <c:pt idx="1">
                  <c:v>64</c:v>
                </c:pt>
                <c:pt idx="2">
                  <c:v>72</c:v>
                </c:pt>
                <c:pt idx="3">
                  <c:v>74</c:v>
                </c:pt>
                <c:pt idx="4">
                  <c:v>76</c:v>
                </c:pt>
                <c:pt idx="5">
                  <c:v>77</c:v>
                </c:pt>
                <c:pt idx="6">
                  <c:v>78</c:v>
                </c:pt>
                <c:pt idx="7">
                  <c:v>86</c:v>
                </c:pt>
                <c:pt idx="8">
                  <c:v>87</c:v>
                </c:pt>
                <c:pt idx="9">
                  <c:v>87</c:v>
                </c:pt>
                <c:pt idx="10">
                  <c:v>90</c:v>
                </c:pt>
                <c:pt idx="11">
                  <c:v>97</c:v>
                </c:pt>
                <c:pt idx="12">
                  <c:v>97</c:v>
                </c:pt>
                <c:pt idx="13">
                  <c:v>97</c:v>
                </c:pt>
                <c:pt idx="14">
                  <c:v>97</c:v>
                </c:pt>
                <c:pt idx="15">
                  <c:v>103</c:v>
                </c:pt>
                <c:pt idx="16">
                  <c:v>111</c:v>
                </c:pt>
                <c:pt idx="17">
                  <c:v>115</c:v>
                </c:pt>
                <c:pt idx="18">
                  <c:v>120</c:v>
                </c:pt>
                <c:pt idx="19">
                  <c:v>125</c:v>
                </c:pt>
                <c:pt idx="20">
                  <c:v>126</c:v>
                </c:pt>
                <c:pt idx="21">
                  <c:v>129</c:v>
                </c:pt>
                <c:pt idx="22">
                  <c:v>125</c:v>
                </c:pt>
                <c:pt idx="23">
                  <c:v>126</c:v>
                </c:pt>
                <c:pt idx="24">
                  <c:v>126</c:v>
                </c:pt>
                <c:pt idx="25">
                  <c:v>125</c:v>
                </c:pt>
                <c:pt idx="26">
                  <c:v>127</c:v>
                </c:pt>
                <c:pt idx="27">
                  <c:v>127</c:v>
                </c:pt>
                <c:pt idx="28">
                  <c:v>125</c:v>
                </c:pt>
                <c:pt idx="29">
                  <c:v>124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127</c:v>
                </c:pt>
                <c:pt idx="35">
                  <c:v>128</c:v>
                </c:pt>
                <c:pt idx="36">
                  <c:v>127</c:v>
                </c:pt>
                <c:pt idx="37">
                  <c:v>129</c:v>
                </c:pt>
                <c:pt idx="38">
                  <c:v>130</c:v>
                </c:pt>
                <c:pt idx="39">
                  <c:v>130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130</c:v>
                </c:pt>
                <c:pt idx="44">
                  <c:v>130</c:v>
                </c:pt>
                <c:pt idx="45">
                  <c:v>132</c:v>
                </c:pt>
                <c:pt idx="46">
                  <c:v>132</c:v>
                </c:pt>
                <c:pt idx="47">
                  <c:v>132</c:v>
                </c:pt>
                <c:pt idx="48">
                  <c:v>132</c:v>
                </c:pt>
                <c:pt idx="49">
                  <c:v>132</c:v>
                </c:pt>
                <c:pt idx="50">
                  <c:v>133</c:v>
                </c:pt>
                <c:pt idx="51">
                  <c:v>133</c:v>
                </c:pt>
                <c:pt idx="52">
                  <c:v>133</c:v>
                </c:pt>
                <c:pt idx="53">
                  <c:v>133</c:v>
                </c:pt>
                <c:pt idx="54">
                  <c:v>133</c:v>
                </c:pt>
                <c:pt idx="55">
                  <c:v>133</c:v>
                </c:pt>
                <c:pt idx="56">
                  <c:v>133</c:v>
                </c:pt>
                <c:pt idx="57">
                  <c:v>133</c:v>
                </c:pt>
                <c:pt idx="58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407-47B2-86DA-2C3EDA218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95328"/>
        <c:axId val="98196864"/>
      </c:lineChart>
      <c:catAx>
        <c:axId val="9819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accent5">
                <a:lumMod val="75000"/>
              </a:schemeClr>
            </a:solidFill>
          </a:ln>
        </c:spPr>
        <c:txPr>
          <a:bodyPr/>
          <a:lstStyle/>
          <a:p>
            <a:pPr>
              <a:defRPr sz="1000" b="1">
                <a:solidFill>
                  <a:schemeClr val="accent5">
                    <a:lumMod val="75000"/>
                  </a:schemeClr>
                </a:solidFill>
              </a:defRPr>
            </a:pPr>
            <a:endParaRPr lang="ko-KR"/>
          </a:p>
        </c:txPr>
        <c:crossAx val="98196864"/>
        <c:crosses val="autoZero"/>
        <c:auto val="1"/>
        <c:lblAlgn val="ctr"/>
        <c:lblOffset val="100"/>
        <c:tickLblSkip val="5"/>
        <c:noMultiLvlLbl val="0"/>
      </c:catAx>
      <c:valAx>
        <c:axId val="98196864"/>
        <c:scaling>
          <c:orientation val="minMax"/>
        </c:scaling>
        <c:delete val="0"/>
        <c:axPos val="l"/>
        <c:majorGridlines>
          <c:spPr>
            <a:ln>
              <a:solidFill>
                <a:schemeClr val="accent5">
                  <a:lumMod val="40000"/>
                  <a:lumOff val="60000"/>
                </a:schemeClr>
              </a:solidFill>
              <a:prstDash val="sysDot"/>
            </a:ln>
          </c:spPr>
        </c:majorGridlines>
        <c:numFmt formatCode="#,##0_);[Red]\(#,##0\)" sourceLinked="0"/>
        <c:majorTickMark val="none"/>
        <c:minorTickMark val="none"/>
        <c:tickLblPos val="nextTo"/>
        <c:spPr>
          <a:ln w="63500">
            <a:solidFill>
              <a:schemeClr val="accent5">
                <a:lumMod val="75000"/>
              </a:schemeClr>
            </a:solidFill>
          </a:ln>
        </c:spPr>
        <c:txPr>
          <a:bodyPr/>
          <a:lstStyle/>
          <a:p>
            <a:pPr>
              <a:defRPr sz="1000" b="1">
                <a:solidFill>
                  <a:schemeClr val="accent5">
                    <a:lumMod val="75000"/>
                  </a:schemeClr>
                </a:solidFill>
              </a:defRPr>
            </a:pPr>
            <a:endParaRPr lang="ko-KR"/>
          </a:p>
        </c:txPr>
        <c:crossAx val="98195328"/>
        <c:crosses val="autoZero"/>
        <c:crossBetween val="between"/>
      </c:valAx>
      <c:spPr>
        <a:solidFill>
          <a:sysClr val="window" lastClr="FFFFFF">
            <a:lumMod val="95000"/>
          </a:sysClr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19336786049317412"/>
          <c:y val="0.93483476899132256"/>
          <c:w val="0.62116902742529234"/>
          <c:h val="4.8980243748601222E-2"/>
        </c:manualLayout>
      </c:layout>
      <c:overlay val="0"/>
      <c:txPr>
        <a:bodyPr/>
        <a:lstStyle/>
        <a:p>
          <a:pPr>
            <a:defRPr sz="900" b="1"/>
          </a:pPr>
          <a:endParaRPr lang="ko-KR"/>
        </a:p>
      </c:txPr>
    </c:legend>
    <c:plotVisOnly val="1"/>
    <c:dispBlanksAs val="gap"/>
    <c:showDLblsOverMax val="0"/>
  </c:chart>
  <c:spPr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 baseline="0"/>
      </a:pPr>
      <a:endParaRPr lang="ko-KR"/>
    </a:p>
  </c:txPr>
  <c:printSettings>
    <c:headerFooter/>
    <c:pageMargins b="0.75000000000000688" l="0.70000000000000062" r="0.70000000000000062" t="0.75000000000000688" header="0.30000000000000032" footer="0.30000000000000032"/>
    <c:pageSetup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710626811458988E-2"/>
          <c:y val="0.18808487930827458"/>
          <c:w val="0.86599569603563298"/>
          <c:h val="0.6678852618972414"/>
        </c:manualLayout>
      </c:layout>
      <c:lineChart>
        <c:grouping val="standard"/>
        <c:varyColors val="0"/>
        <c:ser>
          <c:idx val="0"/>
          <c:order val="0"/>
          <c:tx>
            <c:strRef>
              <c:f>'학교수_시도별(1965-)'!$L$3</c:f>
              <c:strCache>
                <c:ptCount val="1"/>
                <c:pt idx="0">
                  <c:v>부산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</c:spPr>
          </c:marker>
          <c:dLbls>
            <c:dLbl>
              <c:idx val="0"/>
              <c:layout>
                <c:manualLayout>
                  <c:x val="-1.6683362192290125E-2"/>
                  <c:y val="1.93892537732709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99F-4FA8-9DE6-C8BA05AECF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 i="0" baseline="0">
                    <a:solidFill>
                      <a:srgbClr val="0070C0"/>
                    </a:solidFill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'학교수_시도별(1965-)'!$L$4:$L$62</c:f>
              <c:numCache>
                <c:formatCode>_(* #,##0_);_(* \(#,##0\);_(* "-"_);_(@_)</c:formatCode>
                <c:ptCount val="59"/>
                <c:pt idx="0">
                  <c:v>42</c:v>
                </c:pt>
                <c:pt idx="1">
                  <c:v>42</c:v>
                </c:pt>
                <c:pt idx="2">
                  <c:v>44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50</c:v>
                </c:pt>
                <c:pt idx="8">
                  <c:v>56</c:v>
                </c:pt>
                <c:pt idx="9">
                  <c:v>59</c:v>
                </c:pt>
                <c:pt idx="10">
                  <c:v>59</c:v>
                </c:pt>
                <c:pt idx="11">
                  <c:v>62</c:v>
                </c:pt>
                <c:pt idx="12">
                  <c:v>62</c:v>
                </c:pt>
                <c:pt idx="13">
                  <c:v>68</c:v>
                </c:pt>
                <c:pt idx="14">
                  <c:v>69</c:v>
                </c:pt>
                <c:pt idx="15">
                  <c:v>73</c:v>
                </c:pt>
                <c:pt idx="16">
                  <c:v>74</c:v>
                </c:pt>
                <c:pt idx="17">
                  <c:v>76</c:v>
                </c:pt>
                <c:pt idx="18">
                  <c:v>81</c:v>
                </c:pt>
                <c:pt idx="19">
                  <c:v>81</c:v>
                </c:pt>
                <c:pt idx="20">
                  <c:v>87</c:v>
                </c:pt>
                <c:pt idx="21">
                  <c:v>90</c:v>
                </c:pt>
                <c:pt idx="22">
                  <c:v>94</c:v>
                </c:pt>
                <c:pt idx="23">
                  <c:v>96</c:v>
                </c:pt>
                <c:pt idx="24">
                  <c:v>101</c:v>
                </c:pt>
                <c:pt idx="25">
                  <c:v>102</c:v>
                </c:pt>
                <c:pt idx="26">
                  <c:v>104</c:v>
                </c:pt>
                <c:pt idx="27">
                  <c:v>106</c:v>
                </c:pt>
                <c:pt idx="28">
                  <c:v>111</c:v>
                </c:pt>
                <c:pt idx="29">
                  <c:v>112</c:v>
                </c:pt>
                <c:pt idx="30">
                  <c:v>116</c:v>
                </c:pt>
                <c:pt idx="31">
                  <c:v>119</c:v>
                </c:pt>
                <c:pt idx="32">
                  <c:v>122</c:v>
                </c:pt>
                <c:pt idx="33">
                  <c:v>124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130</c:v>
                </c:pt>
                <c:pt idx="38">
                  <c:v>133</c:v>
                </c:pt>
                <c:pt idx="39">
                  <c:v>135</c:v>
                </c:pt>
                <c:pt idx="40">
                  <c:v>135</c:v>
                </c:pt>
                <c:pt idx="41">
                  <c:v>137</c:v>
                </c:pt>
                <c:pt idx="42">
                  <c:v>137</c:v>
                </c:pt>
                <c:pt idx="43">
                  <c:v>140</c:v>
                </c:pt>
                <c:pt idx="44">
                  <c:v>142</c:v>
                </c:pt>
                <c:pt idx="45">
                  <c:v>142</c:v>
                </c:pt>
                <c:pt idx="46">
                  <c:v>142</c:v>
                </c:pt>
                <c:pt idx="47">
                  <c:v>143</c:v>
                </c:pt>
                <c:pt idx="48">
                  <c:v>144</c:v>
                </c:pt>
                <c:pt idx="49">
                  <c:v>144</c:v>
                </c:pt>
                <c:pt idx="50">
                  <c:v>145</c:v>
                </c:pt>
                <c:pt idx="51">
                  <c:v>145</c:v>
                </c:pt>
                <c:pt idx="52">
                  <c:v>144</c:v>
                </c:pt>
                <c:pt idx="53">
                  <c:v>143</c:v>
                </c:pt>
                <c:pt idx="54">
                  <c:v>143</c:v>
                </c:pt>
                <c:pt idx="55">
                  <c:v>142</c:v>
                </c:pt>
                <c:pt idx="56">
                  <c:v>142</c:v>
                </c:pt>
                <c:pt idx="57">
                  <c:v>142</c:v>
                </c:pt>
                <c:pt idx="58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9F-4FA8-9DE6-C8BA05AECF87}"/>
            </c:ext>
          </c:extLst>
        </c:ser>
        <c:ser>
          <c:idx val="1"/>
          <c:order val="1"/>
          <c:tx>
            <c:strRef>
              <c:f>'학교수_시도별(1965-)'!$M$3</c:f>
              <c:strCache>
                <c:ptCount val="1"/>
                <c:pt idx="0">
                  <c:v>대구</c:v>
                </c:pt>
              </c:strCache>
            </c:strRef>
          </c:tx>
          <c:spPr>
            <a:ln w="19050">
              <a:solidFill>
                <a:schemeClr val="accent3"/>
              </a:solidFill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 w="25400">
                <a:noFill/>
              </a:ln>
            </c:spPr>
          </c:marker>
          <c:dLbls>
            <c:dLbl>
              <c:idx val="17"/>
              <c:layout>
                <c:manualLayout>
                  <c:x val="-2.7805603653816947E-2"/>
                  <c:y val="2.18129104949296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99F-4FA8-9DE6-C8BA05AECF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 i="0" baseline="0">
                    <a:solidFill>
                      <a:srgbClr val="00B050"/>
                    </a:solidFill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'학교수_시도별(1965-)'!$M$4:$M$62</c:f>
              <c:numCache>
                <c:formatCode>_(* #,##0_);_(* \(#,##0\);_(* "-"_);_(@_)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53</c:v>
                </c:pt>
                <c:pt idx="18">
                  <c:v>54</c:v>
                </c:pt>
                <c:pt idx="19">
                  <c:v>56</c:v>
                </c:pt>
                <c:pt idx="20">
                  <c:v>57</c:v>
                </c:pt>
                <c:pt idx="21">
                  <c:v>57</c:v>
                </c:pt>
                <c:pt idx="22">
                  <c:v>54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57</c:v>
                </c:pt>
                <c:pt idx="27">
                  <c:v>59</c:v>
                </c:pt>
                <c:pt idx="28">
                  <c:v>59</c:v>
                </c:pt>
                <c:pt idx="29">
                  <c:v>60</c:v>
                </c:pt>
                <c:pt idx="30">
                  <c:v>68</c:v>
                </c:pt>
                <c:pt idx="31">
                  <c:v>68</c:v>
                </c:pt>
                <c:pt idx="32">
                  <c:v>72</c:v>
                </c:pt>
                <c:pt idx="33">
                  <c:v>72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82</c:v>
                </c:pt>
                <c:pt idx="39">
                  <c:v>85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89</c:v>
                </c:pt>
                <c:pt idx="44">
                  <c:v>91</c:v>
                </c:pt>
                <c:pt idx="45">
                  <c:v>91</c:v>
                </c:pt>
                <c:pt idx="46">
                  <c:v>92</c:v>
                </c:pt>
                <c:pt idx="47">
                  <c:v>92</c:v>
                </c:pt>
                <c:pt idx="48">
                  <c:v>92</c:v>
                </c:pt>
                <c:pt idx="49">
                  <c:v>92</c:v>
                </c:pt>
                <c:pt idx="50">
                  <c:v>92</c:v>
                </c:pt>
                <c:pt idx="51">
                  <c:v>92</c:v>
                </c:pt>
                <c:pt idx="52">
                  <c:v>93</c:v>
                </c:pt>
                <c:pt idx="53">
                  <c:v>93</c:v>
                </c:pt>
                <c:pt idx="54">
                  <c:v>93</c:v>
                </c:pt>
                <c:pt idx="55">
                  <c:v>93</c:v>
                </c:pt>
                <c:pt idx="56">
                  <c:v>94</c:v>
                </c:pt>
                <c:pt idx="57">
                  <c:v>94</c:v>
                </c:pt>
                <c:pt idx="58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9F-4FA8-9DE6-C8BA05AECF87}"/>
            </c:ext>
          </c:extLst>
        </c:ser>
        <c:ser>
          <c:idx val="2"/>
          <c:order val="2"/>
          <c:tx>
            <c:strRef>
              <c:f>'학교수_시도별(1965-)'!$Q$3</c:f>
              <c:strCache>
                <c:ptCount val="1"/>
                <c:pt idx="0">
                  <c:v>울산</c:v>
                </c:pt>
              </c:strCache>
            </c:strRef>
          </c:tx>
          <c:spPr>
            <a:ln w="19050">
              <a:solidFill>
                <a:schemeClr val="accent5"/>
              </a:solidFill>
            </a:ln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noFill/>
              </a:ln>
            </c:spPr>
          </c:marker>
          <c:dLbls>
            <c:dLbl>
              <c:idx val="33"/>
              <c:layout>
                <c:manualLayout>
                  <c:x val="-2.7805603653816947E-2"/>
                  <c:y val="1.45419403299531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99F-4FA8-9DE6-C8BA05AECF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 i="0" baseline="0">
                    <a:solidFill>
                      <a:srgbClr val="2EAEB8"/>
                    </a:solidFill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'학교수_시도별(1965-)'!$Q$4:$Q$62</c:f>
              <c:numCache>
                <c:formatCode>_(* #,##0_);_(* \(#,##0\);_(* "-"_);_(@_)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30</c:v>
                </c:pt>
                <c:pt idx="34">
                  <c:v>33</c:v>
                </c:pt>
                <c:pt idx="35">
                  <c:v>34</c:v>
                </c:pt>
                <c:pt idx="36">
                  <c:v>34</c:v>
                </c:pt>
                <c:pt idx="37">
                  <c:v>36</c:v>
                </c:pt>
                <c:pt idx="38">
                  <c:v>37</c:v>
                </c:pt>
                <c:pt idx="39">
                  <c:v>41</c:v>
                </c:pt>
                <c:pt idx="40">
                  <c:v>41</c:v>
                </c:pt>
                <c:pt idx="41">
                  <c:v>45</c:v>
                </c:pt>
                <c:pt idx="42">
                  <c:v>45</c:v>
                </c:pt>
                <c:pt idx="43">
                  <c:v>48</c:v>
                </c:pt>
                <c:pt idx="44">
                  <c:v>49</c:v>
                </c:pt>
                <c:pt idx="45">
                  <c:v>51</c:v>
                </c:pt>
                <c:pt idx="46">
                  <c:v>52</c:v>
                </c:pt>
                <c:pt idx="47">
                  <c:v>52</c:v>
                </c:pt>
                <c:pt idx="48">
                  <c:v>53</c:v>
                </c:pt>
                <c:pt idx="49">
                  <c:v>55</c:v>
                </c:pt>
                <c:pt idx="50">
                  <c:v>56</c:v>
                </c:pt>
                <c:pt idx="51">
                  <c:v>56</c:v>
                </c:pt>
                <c:pt idx="52">
                  <c:v>57</c:v>
                </c:pt>
                <c:pt idx="53">
                  <c:v>57</c:v>
                </c:pt>
                <c:pt idx="54">
                  <c:v>57</c:v>
                </c:pt>
                <c:pt idx="55">
                  <c:v>58</c:v>
                </c:pt>
                <c:pt idx="56">
                  <c:v>58</c:v>
                </c:pt>
                <c:pt idx="57">
                  <c:v>57</c:v>
                </c:pt>
                <c:pt idx="58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9F-4FA8-9DE6-C8BA05AECF87}"/>
            </c:ext>
          </c:extLst>
        </c:ser>
        <c:ser>
          <c:idx val="3"/>
          <c:order val="3"/>
          <c:tx>
            <c:strRef>
              <c:f>'학교수_시도별(1965-)'!$Z$3</c:f>
              <c:strCache>
                <c:ptCount val="1"/>
                <c:pt idx="0">
                  <c:v>경남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 w="25400">
                <a:noFill/>
              </a:ln>
            </c:spPr>
          </c:marker>
          <c:dLbls>
            <c:dLbl>
              <c:idx val="0"/>
              <c:layout>
                <c:manualLayout>
                  <c:x val="-1.6683362192290125E-2"/>
                  <c:y val="2.4236567216588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99F-4FA8-9DE6-C8BA05AECF87}"/>
                </c:ext>
              </c:extLst>
            </c:dLbl>
            <c:dLbl>
              <c:idx val="32"/>
              <c:layout>
                <c:manualLayout>
                  <c:x val="-9.31623664532155E-3"/>
                  <c:y val="-1.40583039560288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9F-4FA8-9DE6-C8BA05AECF87}"/>
                </c:ext>
              </c:extLst>
            </c:dLbl>
            <c:dLbl>
              <c:idx val="33"/>
              <c:layout>
                <c:manualLayout>
                  <c:x val="-3.1675204594093037E-2"/>
                  <c:y val="1.64013546153670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99F-4FA8-9DE6-C8BA05AECF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 i="0" baseline="0">
                    <a:solidFill>
                      <a:srgbClr val="00B0F0"/>
                    </a:solidFill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'학교수_시도별(1965-)'!$Z$4:$Z$62</c:f>
              <c:numCache>
                <c:formatCode>_(* #,##0_);_(* \(#,##0\);_(* "-"_);_(@_)</c:formatCode>
                <c:ptCount val="59"/>
                <c:pt idx="0">
                  <c:v>71</c:v>
                </c:pt>
                <c:pt idx="1">
                  <c:v>82</c:v>
                </c:pt>
                <c:pt idx="2">
                  <c:v>91</c:v>
                </c:pt>
                <c:pt idx="3">
                  <c:v>96</c:v>
                </c:pt>
                <c:pt idx="4">
                  <c:v>98</c:v>
                </c:pt>
                <c:pt idx="5">
                  <c:v>101</c:v>
                </c:pt>
                <c:pt idx="6">
                  <c:v>102</c:v>
                </c:pt>
                <c:pt idx="7">
                  <c:v>108</c:v>
                </c:pt>
                <c:pt idx="8">
                  <c:v>115</c:v>
                </c:pt>
                <c:pt idx="9">
                  <c:v>127</c:v>
                </c:pt>
                <c:pt idx="10">
                  <c:v>130</c:v>
                </c:pt>
                <c:pt idx="11">
                  <c:v>131</c:v>
                </c:pt>
                <c:pt idx="12">
                  <c:v>133</c:v>
                </c:pt>
                <c:pt idx="13">
                  <c:v>137</c:v>
                </c:pt>
                <c:pt idx="14">
                  <c:v>141</c:v>
                </c:pt>
                <c:pt idx="15">
                  <c:v>141</c:v>
                </c:pt>
                <c:pt idx="16">
                  <c:v>144</c:v>
                </c:pt>
                <c:pt idx="17">
                  <c:v>147</c:v>
                </c:pt>
                <c:pt idx="18">
                  <c:v>150</c:v>
                </c:pt>
                <c:pt idx="19">
                  <c:v>157</c:v>
                </c:pt>
                <c:pt idx="20">
                  <c:v>163</c:v>
                </c:pt>
                <c:pt idx="21">
                  <c:v>166</c:v>
                </c:pt>
                <c:pt idx="22">
                  <c:v>165</c:v>
                </c:pt>
                <c:pt idx="23">
                  <c:v>167</c:v>
                </c:pt>
                <c:pt idx="24">
                  <c:v>168</c:v>
                </c:pt>
                <c:pt idx="25">
                  <c:v>170</c:v>
                </c:pt>
                <c:pt idx="26">
                  <c:v>171</c:v>
                </c:pt>
                <c:pt idx="27">
                  <c:v>173</c:v>
                </c:pt>
                <c:pt idx="28">
                  <c:v>177</c:v>
                </c:pt>
                <c:pt idx="29">
                  <c:v>179</c:v>
                </c:pt>
                <c:pt idx="30">
                  <c:v>180</c:v>
                </c:pt>
                <c:pt idx="31">
                  <c:v>183</c:v>
                </c:pt>
                <c:pt idx="32">
                  <c:v>185</c:v>
                </c:pt>
                <c:pt idx="33">
                  <c:v>161</c:v>
                </c:pt>
                <c:pt idx="34">
                  <c:v>160</c:v>
                </c:pt>
                <c:pt idx="35">
                  <c:v>160</c:v>
                </c:pt>
                <c:pt idx="36">
                  <c:v>161</c:v>
                </c:pt>
                <c:pt idx="37">
                  <c:v>163</c:v>
                </c:pt>
                <c:pt idx="38">
                  <c:v>168</c:v>
                </c:pt>
                <c:pt idx="39">
                  <c:v>174</c:v>
                </c:pt>
                <c:pt idx="40">
                  <c:v>174</c:v>
                </c:pt>
                <c:pt idx="41">
                  <c:v>181</c:v>
                </c:pt>
                <c:pt idx="42">
                  <c:v>180</c:v>
                </c:pt>
                <c:pt idx="43">
                  <c:v>181</c:v>
                </c:pt>
                <c:pt idx="44">
                  <c:v>181</c:v>
                </c:pt>
                <c:pt idx="45">
                  <c:v>183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190</c:v>
                </c:pt>
                <c:pt idx="50">
                  <c:v>191</c:v>
                </c:pt>
                <c:pt idx="51">
                  <c:v>191</c:v>
                </c:pt>
                <c:pt idx="52">
                  <c:v>192</c:v>
                </c:pt>
                <c:pt idx="53">
                  <c:v>190</c:v>
                </c:pt>
                <c:pt idx="54">
                  <c:v>190</c:v>
                </c:pt>
                <c:pt idx="55">
                  <c:v>190</c:v>
                </c:pt>
                <c:pt idx="56">
                  <c:v>190</c:v>
                </c:pt>
                <c:pt idx="57">
                  <c:v>190</c:v>
                </c:pt>
                <c:pt idx="58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9F-4FA8-9DE6-C8BA05AECF87}"/>
            </c:ext>
          </c:extLst>
        </c:ser>
        <c:ser>
          <c:idx val="4"/>
          <c:order val="4"/>
          <c:tx>
            <c:strRef>
              <c:f>'학교수_시도별(1965-)'!$Y$3</c:f>
              <c:strCache>
                <c:ptCount val="1"/>
                <c:pt idx="0">
                  <c:v>경북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picture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 w="25400">
                <a:noFill/>
              </a:ln>
            </c:spPr>
          </c:marker>
          <c:dLbls>
            <c:dLbl>
              <c:idx val="0"/>
              <c:layout>
                <c:manualLayout>
                  <c:x val="-2.409818983330796E-2"/>
                  <c:y val="1.93892537732708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99F-4FA8-9DE6-C8BA05AECF87}"/>
                </c:ext>
              </c:extLst>
            </c:dLbl>
            <c:dLbl>
              <c:idx val="16"/>
              <c:layout>
                <c:manualLayout>
                  <c:x val="-1.8632473290642961E-2"/>
                  <c:y val="-1.640135461536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9F-4FA8-9DE6-C8BA05AECF87}"/>
                </c:ext>
              </c:extLst>
            </c:dLbl>
            <c:dLbl>
              <c:idx val="17"/>
              <c:layout>
                <c:manualLayout>
                  <c:x val="-2.7948709935964444E-2"/>
                  <c:y val="1.87444052747051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99F-4FA8-9DE6-C8BA05AECF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 i="0" baseline="0">
                    <a:solidFill>
                      <a:srgbClr val="FFC000"/>
                    </a:solidFill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'학교수_시도별(1965-)'!$Y$4:$Y$62</c:f>
              <c:numCache>
                <c:formatCode>_(* #,##0_);_(* \(#,##0\);_(* "-"_);_(@_)</c:formatCode>
                <c:ptCount val="59"/>
                <c:pt idx="0">
                  <c:v>98</c:v>
                </c:pt>
                <c:pt idx="1">
                  <c:v>103</c:v>
                </c:pt>
                <c:pt idx="2">
                  <c:v>108</c:v>
                </c:pt>
                <c:pt idx="3">
                  <c:v>121</c:v>
                </c:pt>
                <c:pt idx="4">
                  <c:v>121</c:v>
                </c:pt>
                <c:pt idx="5">
                  <c:v>127</c:v>
                </c:pt>
                <c:pt idx="6">
                  <c:v>128</c:v>
                </c:pt>
                <c:pt idx="7">
                  <c:v>136</c:v>
                </c:pt>
                <c:pt idx="8">
                  <c:v>151</c:v>
                </c:pt>
                <c:pt idx="9">
                  <c:v>162</c:v>
                </c:pt>
                <c:pt idx="10">
                  <c:v>181</c:v>
                </c:pt>
                <c:pt idx="11">
                  <c:v>191</c:v>
                </c:pt>
                <c:pt idx="12">
                  <c:v>195</c:v>
                </c:pt>
                <c:pt idx="13">
                  <c:v>204</c:v>
                </c:pt>
                <c:pt idx="14">
                  <c:v>216</c:v>
                </c:pt>
                <c:pt idx="15">
                  <c:v>228</c:v>
                </c:pt>
                <c:pt idx="16">
                  <c:v>235</c:v>
                </c:pt>
                <c:pt idx="17">
                  <c:v>186</c:v>
                </c:pt>
                <c:pt idx="18">
                  <c:v>192</c:v>
                </c:pt>
                <c:pt idx="19">
                  <c:v>198</c:v>
                </c:pt>
                <c:pt idx="20">
                  <c:v>203</c:v>
                </c:pt>
                <c:pt idx="21">
                  <c:v>206</c:v>
                </c:pt>
                <c:pt idx="22">
                  <c:v>202</c:v>
                </c:pt>
                <c:pt idx="23">
                  <c:v>202</c:v>
                </c:pt>
                <c:pt idx="24">
                  <c:v>202</c:v>
                </c:pt>
                <c:pt idx="25">
                  <c:v>202</c:v>
                </c:pt>
                <c:pt idx="26">
                  <c:v>204</c:v>
                </c:pt>
                <c:pt idx="27">
                  <c:v>205</c:v>
                </c:pt>
                <c:pt idx="28">
                  <c:v>206</c:v>
                </c:pt>
                <c:pt idx="29">
                  <c:v>205</c:v>
                </c:pt>
                <c:pt idx="30">
                  <c:v>198</c:v>
                </c:pt>
                <c:pt idx="31">
                  <c:v>199</c:v>
                </c:pt>
                <c:pt idx="32">
                  <c:v>199</c:v>
                </c:pt>
                <c:pt idx="33">
                  <c:v>200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197</c:v>
                </c:pt>
                <c:pt idx="38">
                  <c:v>197</c:v>
                </c:pt>
                <c:pt idx="39">
                  <c:v>202</c:v>
                </c:pt>
                <c:pt idx="40">
                  <c:v>200</c:v>
                </c:pt>
                <c:pt idx="41">
                  <c:v>199</c:v>
                </c:pt>
                <c:pt idx="42">
                  <c:v>197</c:v>
                </c:pt>
                <c:pt idx="43">
                  <c:v>194</c:v>
                </c:pt>
                <c:pt idx="44">
                  <c:v>193</c:v>
                </c:pt>
                <c:pt idx="45">
                  <c:v>193</c:v>
                </c:pt>
                <c:pt idx="46">
                  <c:v>193</c:v>
                </c:pt>
                <c:pt idx="47">
                  <c:v>192</c:v>
                </c:pt>
                <c:pt idx="48">
                  <c:v>193</c:v>
                </c:pt>
                <c:pt idx="49">
                  <c:v>191</c:v>
                </c:pt>
                <c:pt idx="50">
                  <c:v>193</c:v>
                </c:pt>
                <c:pt idx="51">
                  <c:v>192</c:v>
                </c:pt>
                <c:pt idx="52">
                  <c:v>188</c:v>
                </c:pt>
                <c:pt idx="53">
                  <c:v>187</c:v>
                </c:pt>
                <c:pt idx="54">
                  <c:v>184</c:v>
                </c:pt>
                <c:pt idx="55">
                  <c:v>185</c:v>
                </c:pt>
                <c:pt idx="56">
                  <c:v>185</c:v>
                </c:pt>
                <c:pt idx="57">
                  <c:v>185</c:v>
                </c:pt>
                <c:pt idx="58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9F-4FA8-9DE6-C8BA05AEC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62784"/>
        <c:axId val="100073472"/>
      </c:lineChart>
      <c:catAx>
        <c:axId val="9986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2">
                <a:lumMod val="75000"/>
              </a:schemeClr>
            </a:solidFill>
          </a:ln>
        </c:spPr>
        <c:txPr>
          <a:bodyPr/>
          <a:lstStyle/>
          <a:p>
            <a:pPr>
              <a:defRPr sz="1000" b="1">
                <a:solidFill>
                  <a:schemeClr val="tx2"/>
                </a:solidFill>
              </a:defRPr>
            </a:pPr>
            <a:endParaRPr lang="ko-KR"/>
          </a:p>
        </c:txPr>
        <c:crossAx val="100073472"/>
        <c:crosses val="autoZero"/>
        <c:auto val="1"/>
        <c:lblAlgn val="ctr"/>
        <c:lblOffset val="100"/>
        <c:tickLblSkip val="5"/>
        <c:noMultiLvlLbl val="0"/>
      </c:catAx>
      <c:valAx>
        <c:axId val="100073472"/>
        <c:scaling>
          <c:orientation val="minMax"/>
        </c:scaling>
        <c:delete val="0"/>
        <c:axPos val="l"/>
        <c:majorGridlines>
          <c:spPr>
            <a:ln w="9525">
              <a:solidFill>
                <a:schemeClr val="accent1">
                  <a:lumMod val="40000"/>
                  <a:lumOff val="60000"/>
                </a:schemeClr>
              </a:solidFill>
              <a:prstDash val="sysDot"/>
            </a:ln>
          </c:spPr>
        </c:majorGridlines>
        <c:numFmt formatCode="#,##0_);[Red]\(#,##0\)" sourceLinked="0"/>
        <c:majorTickMark val="none"/>
        <c:minorTickMark val="none"/>
        <c:tickLblPos val="nextTo"/>
        <c:spPr>
          <a:ln w="63500">
            <a:solidFill>
              <a:schemeClr val="accent1">
                <a:lumMod val="75000"/>
              </a:schemeClr>
            </a:solidFill>
          </a:ln>
        </c:spPr>
        <c:txPr>
          <a:bodyPr/>
          <a:lstStyle/>
          <a:p>
            <a:pPr>
              <a:defRPr sz="1000" b="1">
                <a:solidFill>
                  <a:schemeClr val="tx2"/>
                </a:solidFill>
              </a:defRPr>
            </a:pPr>
            <a:endParaRPr lang="ko-KR"/>
          </a:p>
        </c:txPr>
        <c:crossAx val="99862784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layout>
        <c:manualLayout>
          <c:xMode val="edge"/>
          <c:yMode val="edge"/>
          <c:x val="0.18729869017514827"/>
          <c:y val="0.9190030894721567"/>
          <c:w val="0.65268019522594445"/>
          <c:h val="4.5801799046963833E-2"/>
        </c:manualLayout>
      </c:layout>
      <c:overlay val="0"/>
      <c:txPr>
        <a:bodyPr/>
        <a:lstStyle/>
        <a:p>
          <a:pPr>
            <a:defRPr sz="900" b="1" baseline="0"/>
          </a:pPr>
          <a:endParaRPr lang="ko-KR"/>
        </a:p>
      </c:txPr>
    </c:legend>
    <c:plotVisOnly val="1"/>
    <c:dispBlanksAs val="gap"/>
    <c:showDLblsOverMax val="0"/>
  </c:chart>
  <c:spPr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 baseline="0"/>
      </a:pPr>
      <a:endParaRPr lang="ko-KR"/>
    </a:p>
  </c:txPr>
  <c:printSettings>
    <c:headerFooter/>
    <c:pageMargins b="0.75000000000000733" l="0.70000000000000062" r="0.70000000000000062" t="0.75000000000000733" header="0.30000000000000032" footer="0.30000000000000032"/>
    <c:pageSetup/>
  </c:printSettings>
  <c:userShapes r:id="rId6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95814725585105E-2"/>
          <c:y val="0.19663173916018156"/>
          <c:w val="0.85417230800747002"/>
          <c:h val="0.58817290702048697"/>
        </c:manualLayout>
      </c:layout>
      <c:lineChart>
        <c:grouping val="standard"/>
        <c:varyColors val="0"/>
        <c:ser>
          <c:idx val="0"/>
          <c:order val="0"/>
          <c:tx>
            <c:strRef>
              <c:f>'학교수_시도별(1965-)'!$AA$3</c:f>
              <c:strCache>
                <c:ptCount val="1"/>
                <c:pt idx="0">
                  <c:v>제주</c:v>
                </c:pt>
              </c:strCache>
            </c:strRef>
          </c:tx>
          <c:spPr>
            <a:ln w="19050">
              <a:solidFill>
                <a:schemeClr val="accent4">
                  <a:lumMod val="75000"/>
                </a:schemeClr>
              </a:solidFill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</c:spPr>
          </c:marker>
          <c:dLbls>
            <c:dLbl>
              <c:idx val="0"/>
              <c:layout>
                <c:manualLayout>
                  <c:x val="-1.2897632261664379E-2"/>
                  <c:y val="-4.38563265017176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544-467A-A018-7982C15FF83D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44-467A-A018-7982C15FF83D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44-467A-A018-7982C15FF83D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44-467A-A018-7982C15FF83D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44-467A-A018-7982C15FF8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 i="0" baseline="0">
                    <a:solidFill>
                      <a:srgbClr val="002060"/>
                    </a:solidFill>
                  </a:defRPr>
                </a:pPr>
                <a:endParaRPr lang="ko-K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'학교수_시도별(1965-)'!$AA$4:$AA$62</c:f>
              <c:numCache>
                <c:formatCode>_(* #,##0_);_(* \(#,##0\);_(* "-"_);_(@_)</c:formatCode>
                <c:ptCount val="59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25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26</c:v>
                </c:pt>
                <c:pt idx="20">
                  <c:v>26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44-467A-A018-7982C15FF83D}"/>
            </c:ext>
          </c:extLst>
        </c:ser>
        <c:ser>
          <c:idx val="1"/>
          <c:order val="1"/>
          <c:tx>
            <c:strRef>
              <c:f>'학교수_시도별(1965-)'!$T$3</c:f>
              <c:strCache>
                <c:ptCount val="1"/>
                <c:pt idx="0">
                  <c:v>강원</c:v>
                </c:pt>
              </c:strCache>
            </c:strRef>
          </c:tx>
          <c:spPr>
            <a:ln w="19050">
              <a:solidFill>
                <a:schemeClr val="accent4">
                  <a:lumMod val="75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 w="15875">
                <a:solidFill>
                  <a:schemeClr val="accent4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6582670050711342E-2"/>
                  <c:y val="-4.93383673144323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544-467A-A018-7982C15FF83D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544-467A-A018-7982C15FF83D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544-467A-A018-7982C15FF83D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544-467A-A018-7982C15FF83D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544-467A-A018-7982C15FF83D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544-467A-A018-7982C15FF8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 i="0" baseline="0">
                    <a:solidFill>
                      <a:srgbClr val="7030A0"/>
                    </a:solidFill>
                  </a:defRPr>
                </a:pPr>
                <a:endParaRPr lang="ko-K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'학교수_시도별(1965-)'!$B$4:$B$62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'학교수_시도별(1965-)'!$T$4:$T$62</c:f>
              <c:numCache>
                <c:formatCode>_(* #,##0_);_(* \(#,##0\);_(* "-"_);_(@_)</c:formatCode>
                <c:ptCount val="59"/>
                <c:pt idx="0">
                  <c:v>46</c:v>
                </c:pt>
                <c:pt idx="1">
                  <c:v>48</c:v>
                </c:pt>
                <c:pt idx="2">
                  <c:v>51</c:v>
                </c:pt>
                <c:pt idx="3">
                  <c:v>58</c:v>
                </c:pt>
                <c:pt idx="4">
                  <c:v>59</c:v>
                </c:pt>
                <c:pt idx="5">
                  <c:v>68</c:v>
                </c:pt>
                <c:pt idx="6">
                  <c:v>68</c:v>
                </c:pt>
                <c:pt idx="7">
                  <c:v>69</c:v>
                </c:pt>
                <c:pt idx="8">
                  <c:v>74</c:v>
                </c:pt>
                <c:pt idx="9">
                  <c:v>80</c:v>
                </c:pt>
                <c:pt idx="10">
                  <c:v>82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88</c:v>
                </c:pt>
                <c:pt idx="15">
                  <c:v>94</c:v>
                </c:pt>
                <c:pt idx="16">
                  <c:v>99</c:v>
                </c:pt>
                <c:pt idx="17">
                  <c:v>103</c:v>
                </c:pt>
                <c:pt idx="18">
                  <c:v>105</c:v>
                </c:pt>
                <c:pt idx="19">
                  <c:v>106</c:v>
                </c:pt>
                <c:pt idx="20">
                  <c:v>106</c:v>
                </c:pt>
                <c:pt idx="21">
                  <c:v>106</c:v>
                </c:pt>
                <c:pt idx="22">
                  <c:v>108</c:v>
                </c:pt>
                <c:pt idx="23">
                  <c:v>110</c:v>
                </c:pt>
                <c:pt idx="24">
                  <c:v>111</c:v>
                </c:pt>
                <c:pt idx="25">
                  <c:v>111</c:v>
                </c:pt>
                <c:pt idx="26">
                  <c:v>111</c:v>
                </c:pt>
                <c:pt idx="27">
                  <c:v>112</c:v>
                </c:pt>
                <c:pt idx="28">
                  <c:v>113</c:v>
                </c:pt>
                <c:pt idx="29">
                  <c:v>112</c:v>
                </c:pt>
                <c:pt idx="30">
                  <c:v>112</c:v>
                </c:pt>
                <c:pt idx="31">
                  <c:v>113</c:v>
                </c:pt>
                <c:pt idx="32">
                  <c:v>113</c:v>
                </c:pt>
                <c:pt idx="33">
                  <c:v>112</c:v>
                </c:pt>
                <c:pt idx="34">
                  <c:v>112</c:v>
                </c:pt>
                <c:pt idx="35">
                  <c:v>111</c:v>
                </c:pt>
                <c:pt idx="36">
                  <c:v>112</c:v>
                </c:pt>
                <c:pt idx="37">
                  <c:v>112</c:v>
                </c:pt>
                <c:pt idx="38">
                  <c:v>112</c:v>
                </c:pt>
                <c:pt idx="39">
                  <c:v>112</c:v>
                </c:pt>
                <c:pt idx="40">
                  <c:v>114</c:v>
                </c:pt>
                <c:pt idx="41">
                  <c:v>115</c:v>
                </c:pt>
                <c:pt idx="42">
                  <c:v>115</c:v>
                </c:pt>
                <c:pt idx="43">
                  <c:v>114</c:v>
                </c:pt>
                <c:pt idx="44">
                  <c:v>114</c:v>
                </c:pt>
                <c:pt idx="45">
                  <c:v>117</c:v>
                </c:pt>
                <c:pt idx="46">
                  <c:v>117</c:v>
                </c:pt>
                <c:pt idx="47">
                  <c:v>117</c:v>
                </c:pt>
                <c:pt idx="48">
                  <c:v>117</c:v>
                </c:pt>
                <c:pt idx="49">
                  <c:v>116</c:v>
                </c:pt>
                <c:pt idx="50">
                  <c:v>117</c:v>
                </c:pt>
                <c:pt idx="51">
                  <c:v>117</c:v>
                </c:pt>
                <c:pt idx="52">
                  <c:v>117</c:v>
                </c:pt>
                <c:pt idx="53">
                  <c:v>117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115</c:v>
                </c:pt>
                <c:pt idx="58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544-467A-A018-7982C15FF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95328"/>
        <c:axId val="98196864"/>
      </c:lineChart>
      <c:catAx>
        <c:axId val="9819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accent5">
                <a:lumMod val="75000"/>
              </a:schemeClr>
            </a:solidFill>
          </a:ln>
        </c:spPr>
        <c:txPr>
          <a:bodyPr/>
          <a:lstStyle/>
          <a:p>
            <a:pPr>
              <a:defRPr sz="1000" b="1">
                <a:solidFill>
                  <a:schemeClr val="accent5">
                    <a:lumMod val="75000"/>
                  </a:schemeClr>
                </a:solidFill>
              </a:defRPr>
            </a:pPr>
            <a:endParaRPr lang="ko-KR"/>
          </a:p>
        </c:txPr>
        <c:crossAx val="98196864"/>
        <c:crosses val="autoZero"/>
        <c:auto val="1"/>
        <c:lblAlgn val="ctr"/>
        <c:lblOffset val="100"/>
        <c:tickLblSkip val="5"/>
        <c:noMultiLvlLbl val="0"/>
      </c:catAx>
      <c:valAx>
        <c:axId val="98196864"/>
        <c:scaling>
          <c:orientation val="minMax"/>
        </c:scaling>
        <c:delete val="0"/>
        <c:axPos val="l"/>
        <c:majorGridlines>
          <c:spPr>
            <a:ln>
              <a:solidFill>
                <a:schemeClr val="accent5">
                  <a:lumMod val="40000"/>
                  <a:lumOff val="60000"/>
                </a:schemeClr>
              </a:solidFill>
              <a:prstDash val="sysDot"/>
            </a:ln>
          </c:spPr>
        </c:majorGridlines>
        <c:numFmt formatCode="#,##0_);[Red]\(#,##0\)" sourceLinked="0"/>
        <c:majorTickMark val="none"/>
        <c:minorTickMark val="none"/>
        <c:tickLblPos val="nextTo"/>
        <c:spPr>
          <a:ln w="63500">
            <a:solidFill>
              <a:schemeClr val="accent5">
                <a:lumMod val="75000"/>
              </a:schemeClr>
            </a:solidFill>
          </a:ln>
        </c:spPr>
        <c:txPr>
          <a:bodyPr/>
          <a:lstStyle/>
          <a:p>
            <a:pPr>
              <a:defRPr sz="1000" b="1">
                <a:solidFill>
                  <a:schemeClr val="accent5">
                    <a:lumMod val="75000"/>
                  </a:schemeClr>
                </a:solidFill>
              </a:defRPr>
            </a:pPr>
            <a:endParaRPr lang="ko-KR"/>
          </a:p>
        </c:txPr>
        <c:crossAx val="98195328"/>
        <c:crosses val="autoZero"/>
        <c:crossBetween val="between"/>
      </c:valAx>
      <c:spPr>
        <a:solidFill>
          <a:sysClr val="window" lastClr="FFFFFF">
            <a:lumMod val="95000"/>
          </a:sysClr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19521037938769756"/>
          <c:y val="0.87390291737377446"/>
          <c:w val="0.62116902742529234"/>
          <c:h val="4.8980243748601222E-2"/>
        </c:manualLayout>
      </c:layout>
      <c:overlay val="0"/>
      <c:txPr>
        <a:bodyPr/>
        <a:lstStyle/>
        <a:p>
          <a:pPr>
            <a:defRPr sz="900" b="1"/>
          </a:pPr>
          <a:endParaRPr lang="ko-KR"/>
        </a:p>
      </c:txPr>
    </c:legend>
    <c:plotVisOnly val="1"/>
    <c:dispBlanksAs val="gap"/>
    <c:showDLblsOverMax val="0"/>
  </c:chart>
  <c:spPr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 baseline="0"/>
      </a:pPr>
      <a:endParaRPr lang="ko-KR"/>
    </a:p>
  </c:txPr>
  <c:printSettings>
    <c:headerFooter/>
    <c:pageMargins b="0.75000000000000688" l="0.70000000000000062" r="0.70000000000000062" t="0.75000000000000688" header="0.30000000000000032" footer="0.30000000000000032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14234582115304E-2"/>
          <c:y val="0.19346057619990484"/>
          <c:w val="0.8300917947788885"/>
          <c:h val="0.65950754127336519"/>
        </c:manualLayout>
      </c:layout>
      <c:lineChart>
        <c:grouping val="standard"/>
        <c:varyColors val="0"/>
        <c:ser>
          <c:idx val="2"/>
          <c:order val="0"/>
          <c:tx>
            <c:strRef>
              <c:f>'학급수_설립별_학생수별(1965-)'!$C$4</c:f>
              <c:strCache>
                <c:ptCount val="1"/>
                <c:pt idx="0">
                  <c:v>전체</c:v>
                </c:pt>
              </c:strCache>
            </c:strRef>
          </c:tx>
          <c:spPr>
            <a:ln w="1905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triangle"/>
            <c:size val="6"/>
            <c:spPr>
              <a:noFill/>
              <a:ln w="158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0"/>
              <c:spPr/>
              <c:txPr>
                <a:bodyPr/>
                <a:lstStyle/>
                <a:p>
                  <a:pPr>
                    <a:defRPr b="1" i="0" baseline="0">
                      <a:solidFill>
                        <a:srgbClr val="0070C0"/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8C-4F05-B66D-F8BC7E00E06F}"/>
                </c:ext>
              </c:extLst>
            </c:dLbl>
            <c:dLbl>
              <c:idx val="50"/>
              <c:spPr/>
              <c:txPr>
                <a:bodyPr/>
                <a:lstStyle/>
                <a:p>
                  <a:pPr algn="ctr" rtl="0">
                    <a:defRPr lang="en-US" altLang="en-US" sz="8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428C-4F05-B66D-F8BC7E00E06F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8C-4F05-B66D-F8BC7E00E0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 i="0" baseline="0">
                    <a:solidFill>
                      <a:srgbClr val="0070C0"/>
                    </a:solidFill>
                  </a:defRPr>
                </a:pPr>
                <a:endParaRPr lang="ko-K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'학급수_설립별_학생수별(1965-)'!$B$6:$B$64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'학급수_설립별_학생수별(1965-)'!$C$6:$C$64</c:f>
              <c:numCache>
                <c:formatCode>_(* #,##0_);_(* \(#,##0\);_(* "-"_);_(@_)</c:formatCode>
                <c:ptCount val="59"/>
                <c:pt idx="0">
                  <c:v>7473</c:v>
                </c:pt>
                <c:pt idx="1">
                  <c:v>7700</c:v>
                </c:pt>
                <c:pt idx="2">
                  <c:v>8093</c:v>
                </c:pt>
                <c:pt idx="3">
                  <c:v>8507</c:v>
                </c:pt>
                <c:pt idx="4">
                  <c:v>9272</c:v>
                </c:pt>
                <c:pt idx="5">
                  <c:v>10150</c:v>
                </c:pt>
                <c:pt idx="6">
                  <c:v>11070</c:v>
                </c:pt>
                <c:pt idx="7">
                  <c:v>12408</c:v>
                </c:pt>
                <c:pt idx="8">
                  <c:v>14218</c:v>
                </c:pt>
                <c:pt idx="9">
                  <c:v>16620</c:v>
                </c:pt>
                <c:pt idx="10">
                  <c:v>19167</c:v>
                </c:pt>
                <c:pt idx="11">
                  <c:v>21507</c:v>
                </c:pt>
                <c:pt idx="12">
                  <c:v>23161</c:v>
                </c:pt>
                <c:pt idx="13">
                  <c:v>24612</c:v>
                </c:pt>
                <c:pt idx="14">
                  <c:v>26319</c:v>
                </c:pt>
                <c:pt idx="15">
                  <c:v>28392</c:v>
                </c:pt>
                <c:pt idx="16">
                  <c:v>30883</c:v>
                </c:pt>
                <c:pt idx="17">
                  <c:v>32905</c:v>
                </c:pt>
                <c:pt idx="18">
                  <c:v>34673</c:v>
                </c:pt>
                <c:pt idx="19">
                  <c:v>36273</c:v>
                </c:pt>
                <c:pt idx="20">
                  <c:v>37808</c:v>
                </c:pt>
                <c:pt idx="21">
                  <c:v>40178</c:v>
                </c:pt>
                <c:pt idx="22">
                  <c:v>40074</c:v>
                </c:pt>
                <c:pt idx="23">
                  <c:v>41469</c:v>
                </c:pt>
                <c:pt idx="24">
                  <c:v>42672</c:v>
                </c:pt>
                <c:pt idx="25">
                  <c:v>43233</c:v>
                </c:pt>
                <c:pt idx="26">
                  <c:v>43514</c:v>
                </c:pt>
                <c:pt idx="27">
                  <c:v>43392</c:v>
                </c:pt>
                <c:pt idx="28">
                  <c:v>43381</c:v>
                </c:pt>
                <c:pt idx="29">
                  <c:v>43725</c:v>
                </c:pt>
                <c:pt idx="30">
                  <c:v>45003</c:v>
                </c:pt>
                <c:pt idx="31">
                  <c:v>46107</c:v>
                </c:pt>
                <c:pt idx="32">
                  <c:v>47421</c:v>
                </c:pt>
                <c:pt idx="33">
                  <c:v>48244</c:v>
                </c:pt>
                <c:pt idx="34">
                  <c:v>48758</c:v>
                </c:pt>
                <c:pt idx="35">
                  <c:v>48544</c:v>
                </c:pt>
                <c:pt idx="36">
                  <c:v>48163</c:v>
                </c:pt>
                <c:pt idx="37">
                  <c:v>53017</c:v>
                </c:pt>
                <c:pt idx="38">
                  <c:v>53405</c:v>
                </c:pt>
                <c:pt idx="39">
                  <c:v>53421</c:v>
                </c:pt>
                <c:pt idx="40">
                  <c:v>53924</c:v>
                </c:pt>
                <c:pt idx="41">
                  <c:v>54590</c:v>
                </c:pt>
                <c:pt idx="42">
                  <c:v>55660</c:v>
                </c:pt>
                <c:pt idx="43">
                  <c:v>56629</c:v>
                </c:pt>
                <c:pt idx="44">
                  <c:v>57524</c:v>
                </c:pt>
                <c:pt idx="45">
                  <c:v>58172</c:v>
                </c:pt>
                <c:pt idx="46">
                  <c:v>58707</c:v>
                </c:pt>
                <c:pt idx="47">
                  <c:v>59077</c:v>
                </c:pt>
                <c:pt idx="48">
                  <c:v>59405</c:v>
                </c:pt>
                <c:pt idx="49">
                  <c:v>59596</c:v>
                </c:pt>
                <c:pt idx="50">
                  <c:v>59668</c:v>
                </c:pt>
                <c:pt idx="51">
                  <c:v>59781</c:v>
                </c:pt>
                <c:pt idx="52">
                  <c:v>59283</c:v>
                </c:pt>
                <c:pt idx="53">
                  <c:v>58627</c:v>
                </c:pt>
                <c:pt idx="54">
                  <c:v>57654</c:v>
                </c:pt>
                <c:pt idx="55">
                  <c:v>57153</c:v>
                </c:pt>
                <c:pt idx="56" formatCode="#,##0_ ">
                  <c:v>56245</c:v>
                </c:pt>
                <c:pt idx="57" formatCode="#,##0_ ">
                  <c:v>55797</c:v>
                </c:pt>
                <c:pt idx="58" formatCode="#,##0_ ">
                  <c:v>55817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8C-4F05-B66D-F8BC7E00E06F}"/>
            </c:ext>
          </c:extLst>
        </c:ser>
        <c:ser>
          <c:idx val="3"/>
          <c:order val="1"/>
          <c:tx>
            <c:strRef>
              <c:f>'학급수_설립별_학생수별(1965-)'!$D$4</c:f>
              <c:strCache>
                <c:ptCount val="1"/>
                <c:pt idx="0">
                  <c:v>국립</c:v>
                </c:pt>
              </c:strCache>
            </c:strRef>
          </c:tx>
          <c:spPr>
            <a:ln w="19050">
              <a:solidFill>
                <a:schemeClr val="accent2"/>
              </a:solidFill>
            </a:ln>
          </c:spPr>
          <c:marker>
            <c:symbol val="squar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15875">
                <a:solidFill>
                  <a:schemeClr val="accent2"/>
                </a:solidFill>
              </a:ln>
            </c:spPr>
          </c:marker>
          <c:dLbls>
            <c:dLbl>
              <c:idx val="0"/>
              <c:spPr/>
              <c:txPr>
                <a:bodyPr/>
                <a:lstStyle/>
                <a:p>
                  <a:pPr>
                    <a:defRPr b="1" i="0" baseline="0">
                      <a:solidFill>
                        <a:srgbClr val="C00000"/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8C-4F05-B66D-F8BC7E00E06F}"/>
                </c:ext>
              </c:extLst>
            </c:dLbl>
            <c:dLbl>
              <c:idx val="50"/>
              <c:spPr/>
              <c:txPr>
                <a:bodyPr/>
                <a:lstStyle/>
                <a:p>
                  <a:pPr algn="ctr" rtl="0">
                    <a:defRPr lang="en-US" altLang="en-US" sz="8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28C-4F05-B66D-F8BC7E00E06F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8C-4F05-B66D-F8BC7E00E0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 i="0" baseline="0">
                    <a:solidFill>
                      <a:srgbClr val="C00000"/>
                    </a:solidFill>
                  </a:defRPr>
                </a:pPr>
                <a:endParaRPr lang="ko-K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'학급수_설립별_학생수별(1965-)'!$B$6:$B$64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'학급수_설립별_학생수별(1965-)'!$D$6:$D$64</c:f>
              <c:numCache>
                <c:formatCode>_(* #,##0_);_(* \(#,##0\);_(* "-"_);_(@_)</c:formatCode>
                <c:ptCount val="59"/>
                <c:pt idx="0">
                  <c:v>51</c:v>
                </c:pt>
                <c:pt idx="1">
                  <c:v>48</c:v>
                </c:pt>
                <c:pt idx="2">
                  <c:v>59</c:v>
                </c:pt>
                <c:pt idx="3">
                  <c:v>58</c:v>
                </c:pt>
                <c:pt idx="4">
                  <c:v>65</c:v>
                </c:pt>
                <c:pt idx="5">
                  <c:v>67</c:v>
                </c:pt>
                <c:pt idx="6">
                  <c:v>69</c:v>
                </c:pt>
                <c:pt idx="7">
                  <c:v>75</c:v>
                </c:pt>
                <c:pt idx="8">
                  <c:v>101</c:v>
                </c:pt>
                <c:pt idx="9">
                  <c:v>115</c:v>
                </c:pt>
                <c:pt idx="10">
                  <c:v>127</c:v>
                </c:pt>
                <c:pt idx="11">
                  <c:v>136</c:v>
                </c:pt>
                <c:pt idx="12">
                  <c:v>142</c:v>
                </c:pt>
                <c:pt idx="13">
                  <c:v>235</c:v>
                </c:pt>
                <c:pt idx="14">
                  <c:v>249</c:v>
                </c:pt>
                <c:pt idx="15">
                  <c:v>322</c:v>
                </c:pt>
                <c:pt idx="16">
                  <c:v>274</c:v>
                </c:pt>
                <c:pt idx="17">
                  <c:v>317</c:v>
                </c:pt>
                <c:pt idx="18">
                  <c:v>324</c:v>
                </c:pt>
                <c:pt idx="19">
                  <c:v>331</c:v>
                </c:pt>
                <c:pt idx="20">
                  <c:v>332</c:v>
                </c:pt>
                <c:pt idx="21">
                  <c:v>348</c:v>
                </c:pt>
                <c:pt idx="22">
                  <c:v>340</c:v>
                </c:pt>
                <c:pt idx="23">
                  <c:v>345</c:v>
                </c:pt>
                <c:pt idx="24">
                  <c:v>347</c:v>
                </c:pt>
                <c:pt idx="25">
                  <c:v>349</c:v>
                </c:pt>
                <c:pt idx="26">
                  <c:v>351</c:v>
                </c:pt>
                <c:pt idx="27">
                  <c:v>352</c:v>
                </c:pt>
                <c:pt idx="28">
                  <c:v>365</c:v>
                </c:pt>
                <c:pt idx="29">
                  <c:v>384</c:v>
                </c:pt>
                <c:pt idx="30">
                  <c:v>407</c:v>
                </c:pt>
                <c:pt idx="31">
                  <c:v>420</c:v>
                </c:pt>
                <c:pt idx="32">
                  <c:v>427</c:v>
                </c:pt>
                <c:pt idx="33">
                  <c:v>431</c:v>
                </c:pt>
                <c:pt idx="34">
                  <c:v>433</c:v>
                </c:pt>
                <c:pt idx="35">
                  <c:v>435</c:v>
                </c:pt>
                <c:pt idx="36">
                  <c:v>435</c:v>
                </c:pt>
                <c:pt idx="37">
                  <c:v>437</c:v>
                </c:pt>
                <c:pt idx="38">
                  <c:v>439</c:v>
                </c:pt>
                <c:pt idx="39">
                  <c:v>441</c:v>
                </c:pt>
                <c:pt idx="40">
                  <c:v>443</c:v>
                </c:pt>
                <c:pt idx="41">
                  <c:v>446</c:v>
                </c:pt>
                <c:pt idx="42">
                  <c:v>455</c:v>
                </c:pt>
                <c:pt idx="43">
                  <c:v>477</c:v>
                </c:pt>
                <c:pt idx="44">
                  <c:v>517</c:v>
                </c:pt>
                <c:pt idx="45">
                  <c:v>512</c:v>
                </c:pt>
                <c:pt idx="46">
                  <c:v>511</c:v>
                </c:pt>
                <c:pt idx="47">
                  <c:v>515</c:v>
                </c:pt>
                <c:pt idx="48">
                  <c:v>515</c:v>
                </c:pt>
                <c:pt idx="49">
                  <c:v>513</c:v>
                </c:pt>
                <c:pt idx="50">
                  <c:v>508</c:v>
                </c:pt>
                <c:pt idx="51">
                  <c:v>509</c:v>
                </c:pt>
                <c:pt idx="52">
                  <c:v>506</c:v>
                </c:pt>
                <c:pt idx="53">
                  <c:v>503</c:v>
                </c:pt>
                <c:pt idx="54">
                  <c:v>500</c:v>
                </c:pt>
                <c:pt idx="55">
                  <c:v>499</c:v>
                </c:pt>
                <c:pt idx="56" formatCode="#,##0_ ">
                  <c:v>503</c:v>
                </c:pt>
                <c:pt idx="57" formatCode="#,##0_ ">
                  <c:v>503</c:v>
                </c:pt>
                <c:pt idx="58" formatCode="#,##0_ ">
                  <c:v>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28C-4F05-B66D-F8BC7E00E06F}"/>
            </c:ext>
          </c:extLst>
        </c:ser>
        <c:ser>
          <c:idx val="0"/>
          <c:order val="2"/>
          <c:tx>
            <c:strRef>
              <c:f>'학급수_설립별_학생수별(1965-)'!$E$4</c:f>
              <c:strCache>
                <c:ptCount val="1"/>
                <c:pt idx="0">
                  <c:v>공립</c:v>
                </c:pt>
              </c:strCache>
            </c:strRef>
          </c:tx>
          <c:spPr>
            <a:ln w="19050"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4">
                  <a:lumMod val="20000"/>
                  <a:lumOff val="80000"/>
                </a:schemeClr>
              </a:solidFill>
              <a:ln w="15875">
                <a:solidFill>
                  <a:schemeClr val="accent4">
                    <a:lumMod val="75000"/>
                  </a:schemeClr>
                </a:solidFill>
              </a:ln>
            </c:spPr>
          </c:marker>
          <c:dLbls>
            <c:dLbl>
              <c:idx val="0"/>
              <c:spPr/>
              <c:txPr>
                <a:bodyPr/>
                <a:lstStyle/>
                <a:p>
                  <a:pPr>
                    <a:defRPr b="1" i="0" baseline="0">
                      <a:solidFill>
                        <a:srgbClr val="7030A0"/>
                      </a:solidFill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28C-4F05-B66D-F8BC7E00E06F}"/>
                </c:ext>
              </c:extLst>
            </c:dLbl>
            <c:dLbl>
              <c:idx val="50"/>
              <c:spPr/>
              <c:txPr>
                <a:bodyPr/>
                <a:lstStyle/>
                <a:p>
                  <a:pPr algn="ctr" rtl="0">
                    <a:defRPr lang="en-US" altLang="en-US" sz="800" b="1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428C-4F05-B66D-F8BC7E00E06F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28C-4F05-B66D-F8BC7E00E0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 i="0" baseline="0">
                    <a:solidFill>
                      <a:srgbClr val="7030A0"/>
                    </a:solidFill>
                  </a:defRPr>
                </a:pPr>
                <a:endParaRPr lang="ko-K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'학급수_설립별_학생수별(1965-)'!$B$6:$B$64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'학급수_설립별_학생수별(1965-)'!$E$6:$E$64</c:f>
              <c:numCache>
                <c:formatCode>_(* #,##0_);_(* \(#,##0\);_(* "-"_);_(@_)</c:formatCode>
                <c:ptCount val="59"/>
                <c:pt idx="0">
                  <c:v>3798</c:v>
                </c:pt>
                <c:pt idx="1">
                  <c:v>3910</c:v>
                </c:pt>
                <c:pt idx="2">
                  <c:v>4209</c:v>
                </c:pt>
                <c:pt idx="3">
                  <c:v>4126</c:v>
                </c:pt>
                <c:pt idx="4">
                  <c:v>4371</c:v>
                </c:pt>
                <c:pt idx="5">
                  <c:v>4675</c:v>
                </c:pt>
                <c:pt idx="6">
                  <c:v>5041</c:v>
                </c:pt>
                <c:pt idx="7">
                  <c:v>5514</c:v>
                </c:pt>
                <c:pt idx="8">
                  <c:v>6165</c:v>
                </c:pt>
                <c:pt idx="9">
                  <c:v>7172</c:v>
                </c:pt>
                <c:pt idx="10">
                  <c:v>8288</c:v>
                </c:pt>
                <c:pt idx="11">
                  <c:v>9358</c:v>
                </c:pt>
                <c:pt idx="12">
                  <c:v>9960</c:v>
                </c:pt>
                <c:pt idx="13">
                  <c:v>10331</c:v>
                </c:pt>
                <c:pt idx="14">
                  <c:v>10757</c:v>
                </c:pt>
                <c:pt idx="15">
                  <c:v>11277</c:v>
                </c:pt>
                <c:pt idx="16">
                  <c:v>12233</c:v>
                </c:pt>
                <c:pt idx="17">
                  <c:v>13197</c:v>
                </c:pt>
                <c:pt idx="18">
                  <c:v>13997</c:v>
                </c:pt>
                <c:pt idx="19">
                  <c:v>14605</c:v>
                </c:pt>
                <c:pt idx="20">
                  <c:v>15025</c:v>
                </c:pt>
                <c:pt idx="21">
                  <c:v>15830</c:v>
                </c:pt>
                <c:pt idx="22">
                  <c:v>15809</c:v>
                </c:pt>
                <c:pt idx="23">
                  <c:v>16171</c:v>
                </c:pt>
                <c:pt idx="24">
                  <c:v>16497</c:v>
                </c:pt>
                <c:pt idx="25">
                  <c:v>16703</c:v>
                </c:pt>
                <c:pt idx="26">
                  <c:v>16777</c:v>
                </c:pt>
                <c:pt idx="27">
                  <c:v>16693</c:v>
                </c:pt>
                <c:pt idx="28">
                  <c:v>16690</c:v>
                </c:pt>
                <c:pt idx="29">
                  <c:v>17241</c:v>
                </c:pt>
                <c:pt idx="30">
                  <c:v>18067</c:v>
                </c:pt>
                <c:pt idx="31">
                  <c:v>18976</c:v>
                </c:pt>
                <c:pt idx="32">
                  <c:v>20039</c:v>
                </c:pt>
                <c:pt idx="33">
                  <c:v>20939</c:v>
                </c:pt>
                <c:pt idx="34">
                  <c:v>21630</c:v>
                </c:pt>
                <c:pt idx="35">
                  <c:v>21947</c:v>
                </c:pt>
                <c:pt idx="36">
                  <c:v>22155</c:v>
                </c:pt>
                <c:pt idx="37">
                  <c:v>25238</c:v>
                </c:pt>
                <c:pt idx="38">
                  <c:v>25982</c:v>
                </c:pt>
                <c:pt idx="39">
                  <c:v>26569</c:v>
                </c:pt>
                <c:pt idx="40">
                  <c:v>27275</c:v>
                </c:pt>
                <c:pt idx="41">
                  <c:v>28048</c:v>
                </c:pt>
                <c:pt idx="42">
                  <c:v>29103</c:v>
                </c:pt>
                <c:pt idx="43">
                  <c:v>30217</c:v>
                </c:pt>
                <c:pt idx="44">
                  <c:v>31168</c:v>
                </c:pt>
                <c:pt idx="45">
                  <c:v>31961</c:v>
                </c:pt>
                <c:pt idx="46">
                  <c:v>32629</c:v>
                </c:pt>
                <c:pt idx="47">
                  <c:v>33147</c:v>
                </c:pt>
                <c:pt idx="48">
                  <c:v>33622</c:v>
                </c:pt>
                <c:pt idx="49">
                  <c:v>33939</c:v>
                </c:pt>
                <c:pt idx="50">
                  <c:v>34153</c:v>
                </c:pt>
                <c:pt idx="51">
                  <c:v>34442</c:v>
                </c:pt>
                <c:pt idx="52">
                  <c:v>34305</c:v>
                </c:pt>
                <c:pt idx="53">
                  <c:v>34071</c:v>
                </c:pt>
                <c:pt idx="54">
                  <c:v>33521</c:v>
                </c:pt>
                <c:pt idx="55">
                  <c:v>33274</c:v>
                </c:pt>
                <c:pt idx="56" formatCode="#,##0_ ">
                  <c:v>32751</c:v>
                </c:pt>
                <c:pt idx="57" formatCode="#,##0_ ">
                  <c:v>32570</c:v>
                </c:pt>
                <c:pt idx="58" formatCode="#,##0_ ">
                  <c:v>32735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28C-4F05-B66D-F8BC7E00E06F}"/>
            </c:ext>
          </c:extLst>
        </c:ser>
        <c:ser>
          <c:idx val="4"/>
          <c:order val="3"/>
          <c:tx>
            <c:strRef>
              <c:f>'학급수_설립별_학생수별(1965-)'!$F$4</c:f>
              <c:strCache>
                <c:ptCount val="1"/>
                <c:pt idx="0">
                  <c:v>사립</c:v>
                </c:pt>
              </c:strCache>
            </c:strRef>
          </c:tx>
          <c:cat>
            <c:numRef>
              <c:f>'학급수_설립별_학생수별(1965-)'!$B$6:$B$64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'학급수_설립별_학생수별(1965-)'!$F$6:$F$64</c:f>
              <c:numCache>
                <c:formatCode>_(* #,##0_);_(* \(#,##0\);_(* "-"_);_(@_)</c:formatCode>
                <c:ptCount val="59"/>
                <c:pt idx="0">
                  <c:v>3624</c:v>
                </c:pt>
                <c:pt idx="1">
                  <c:v>3742</c:v>
                </c:pt>
                <c:pt idx="2">
                  <c:v>3825</c:v>
                </c:pt>
                <c:pt idx="3">
                  <c:v>4323</c:v>
                </c:pt>
                <c:pt idx="4">
                  <c:v>4836</c:v>
                </c:pt>
                <c:pt idx="5">
                  <c:v>5408</c:v>
                </c:pt>
                <c:pt idx="6">
                  <c:v>5960</c:v>
                </c:pt>
                <c:pt idx="7">
                  <c:v>6819</c:v>
                </c:pt>
                <c:pt idx="8">
                  <c:v>7952</c:v>
                </c:pt>
                <c:pt idx="9">
                  <c:v>9333</c:v>
                </c:pt>
                <c:pt idx="10">
                  <c:v>10752</c:v>
                </c:pt>
                <c:pt idx="11">
                  <c:v>12013</c:v>
                </c:pt>
                <c:pt idx="12">
                  <c:v>13059</c:v>
                </c:pt>
                <c:pt idx="13">
                  <c:v>14046</c:v>
                </c:pt>
                <c:pt idx="14">
                  <c:v>15313</c:v>
                </c:pt>
                <c:pt idx="15">
                  <c:v>16793</c:v>
                </c:pt>
                <c:pt idx="16">
                  <c:v>18376</c:v>
                </c:pt>
                <c:pt idx="17">
                  <c:v>19391</c:v>
                </c:pt>
                <c:pt idx="18">
                  <c:v>20352</c:v>
                </c:pt>
                <c:pt idx="19">
                  <c:v>21337</c:v>
                </c:pt>
                <c:pt idx="20">
                  <c:v>22451</c:v>
                </c:pt>
                <c:pt idx="21">
                  <c:v>24000</c:v>
                </c:pt>
                <c:pt idx="22">
                  <c:v>23925</c:v>
                </c:pt>
                <c:pt idx="23">
                  <c:v>24953</c:v>
                </c:pt>
                <c:pt idx="24">
                  <c:v>25828</c:v>
                </c:pt>
                <c:pt idx="25">
                  <c:v>26181</c:v>
                </c:pt>
                <c:pt idx="26">
                  <c:v>26386</c:v>
                </c:pt>
                <c:pt idx="27">
                  <c:v>26347</c:v>
                </c:pt>
                <c:pt idx="28">
                  <c:v>26326</c:v>
                </c:pt>
                <c:pt idx="29">
                  <c:v>26100</c:v>
                </c:pt>
                <c:pt idx="30">
                  <c:v>26529</c:v>
                </c:pt>
                <c:pt idx="31">
                  <c:v>26711</c:v>
                </c:pt>
                <c:pt idx="32">
                  <c:v>26955</c:v>
                </c:pt>
                <c:pt idx="33">
                  <c:v>26874</c:v>
                </c:pt>
                <c:pt idx="34">
                  <c:v>26695</c:v>
                </c:pt>
                <c:pt idx="35">
                  <c:v>26162</c:v>
                </c:pt>
                <c:pt idx="36">
                  <c:v>25573</c:v>
                </c:pt>
                <c:pt idx="37">
                  <c:v>27342</c:v>
                </c:pt>
                <c:pt idx="38">
                  <c:v>26984</c:v>
                </c:pt>
                <c:pt idx="39">
                  <c:v>26411</c:v>
                </c:pt>
                <c:pt idx="40">
                  <c:v>26206</c:v>
                </c:pt>
                <c:pt idx="41">
                  <c:v>26096</c:v>
                </c:pt>
                <c:pt idx="42">
                  <c:v>26102</c:v>
                </c:pt>
                <c:pt idx="43">
                  <c:v>25935</c:v>
                </c:pt>
                <c:pt idx="44">
                  <c:v>25839</c:v>
                </c:pt>
                <c:pt idx="45">
                  <c:v>25699</c:v>
                </c:pt>
                <c:pt idx="46">
                  <c:v>25567</c:v>
                </c:pt>
                <c:pt idx="47">
                  <c:v>25415</c:v>
                </c:pt>
                <c:pt idx="48">
                  <c:v>25268</c:v>
                </c:pt>
                <c:pt idx="49">
                  <c:v>25144</c:v>
                </c:pt>
                <c:pt idx="50">
                  <c:v>25007</c:v>
                </c:pt>
                <c:pt idx="51">
                  <c:v>24830</c:v>
                </c:pt>
                <c:pt idx="52">
                  <c:v>24472</c:v>
                </c:pt>
                <c:pt idx="53">
                  <c:v>24053</c:v>
                </c:pt>
                <c:pt idx="54">
                  <c:v>23633</c:v>
                </c:pt>
                <c:pt idx="55">
                  <c:v>23380</c:v>
                </c:pt>
                <c:pt idx="56" formatCode="#,##0_ ">
                  <c:v>22991</c:v>
                </c:pt>
                <c:pt idx="57" formatCode="#,##0_ ">
                  <c:v>22724</c:v>
                </c:pt>
                <c:pt idx="58" formatCode="#,##0_ ">
                  <c:v>22579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28C-4F05-B66D-F8BC7E00E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32352"/>
        <c:axId val="100133888"/>
      </c:lineChart>
      <c:catAx>
        <c:axId val="10013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00" b="1">
                <a:solidFill>
                  <a:schemeClr val="tx2"/>
                </a:solidFill>
              </a:defRPr>
            </a:pPr>
            <a:endParaRPr lang="ko-KR"/>
          </a:p>
        </c:txPr>
        <c:crossAx val="100133888"/>
        <c:crosses val="autoZero"/>
        <c:auto val="1"/>
        <c:lblAlgn val="ctr"/>
        <c:lblOffset val="100"/>
        <c:tickLblSkip val="5"/>
        <c:noMultiLvlLbl val="0"/>
      </c:catAx>
      <c:valAx>
        <c:axId val="100133888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lumMod val="40000"/>
                  <a:lumOff val="60000"/>
                </a:schemeClr>
              </a:solidFill>
              <a:prstDash val="sysDot"/>
            </a:ln>
          </c:spPr>
        </c:majorGridlines>
        <c:numFmt formatCode="#,##0_);\(#,##0\)" sourceLinked="0"/>
        <c:majorTickMark val="none"/>
        <c:minorTickMark val="none"/>
        <c:tickLblPos val="nextTo"/>
        <c:spPr>
          <a:ln w="63500">
            <a:solidFill>
              <a:schemeClr val="accent1">
                <a:lumMod val="75000"/>
              </a:schemeClr>
            </a:solidFill>
          </a:ln>
        </c:spPr>
        <c:txPr>
          <a:bodyPr/>
          <a:lstStyle/>
          <a:p>
            <a:pPr>
              <a:defRPr sz="1000" b="1">
                <a:solidFill>
                  <a:schemeClr val="tx2"/>
                </a:solidFill>
              </a:defRPr>
            </a:pPr>
            <a:endParaRPr lang="ko-KR"/>
          </a:p>
        </c:txPr>
        <c:crossAx val="100132352"/>
        <c:crosses val="autoZero"/>
        <c:crossBetween val="between"/>
      </c:valAx>
      <c:spPr>
        <a:solidFill>
          <a:sysClr val="window" lastClr="FFFFFF">
            <a:lumMod val="95000"/>
          </a:sysClr>
        </a:solidFill>
        <a:ln w="9525">
          <a:noFill/>
        </a:ln>
      </c:spPr>
    </c:plotArea>
    <c:legend>
      <c:legendPos val="b"/>
      <c:overlay val="0"/>
      <c:txPr>
        <a:bodyPr/>
        <a:lstStyle/>
        <a:p>
          <a:pPr>
            <a:defRPr sz="900" b="1" baseline="0"/>
          </a:pPr>
          <a:endParaRPr lang="ko-KR"/>
        </a:p>
      </c:txPr>
    </c:legend>
    <c:plotVisOnly val="1"/>
    <c:dispBlanksAs val="gap"/>
    <c:showDLblsOverMax val="0"/>
  </c:chart>
  <c:spPr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 baseline="0"/>
      </a:pPr>
      <a:endParaRPr lang="ko-KR"/>
    </a:p>
  </c:txPr>
  <c:printSettings>
    <c:headerFooter/>
    <c:pageMargins b="0.75000000000000766" l="0.70000000000000062" r="0.70000000000000062" t="0.75000000000000766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53314448711642"/>
          <c:y val="0.13947190486374875"/>
          <c:w val="0.79929893991150791"/>
          <c:h val="0.6504495579874779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'학급수_설립별_학생수별(1965-)'!$H$4</c:f>
              <c:strCache>
                <c:ptCount val="1"/>
                <c:pt idx="0">
                  <c:v>20명이하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'학급수_설립별_학생수별(1965-)'!$B$6:$B$64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'학급수_설립별_학생수별(1965-)'!$H$6:$H$64</c:f>
              <c:numCache>
                <c:formatCode>_(* #,##0_);_(* \(#,##0\);_(* "-"_);_(@_)</c:formatCode>
                <c:ptCount val="59"/>
                <c:pt idx="0">
                  <c:v>73</c:v>
                </c:pt>
                <c:pt idx="1">
                  <c:v>124</c:v>
                </c:pt>
                <c:pt idx="2">
                  <c:v>135</c:v>
                </c:pt>
                <c:pt idx="3">
                  <c:v>135</c:v>
                </c:pt>
                <c:pt idx="4">
                  <c:v>108</c:v>
                </c:pt>
                <c:pt idx="5">
                  <c:v>91</c:v>
                </c:pt>
                <c:pt idx="6">
                  <c:v>71</c:v>
                </c:pt>
                <c:pt idx="7">
                  <c:v>44</c:v>
                </c:pt>
                <c:pt idx="8">
                  <c:v>55</c:v>
                </c:pt>
                <c:pt idx="9">
                  <c:v>15</c:v>
                </c:pt>
                <c:pt idx="10">
                  <c:v>19</c:v>
                </c:pt>
                <c:pt idx="11">
                  <c:v>17</c:v>
                </c:pt>
                <c:pt idx="12">
                  <c:v>26</c:v>
                </c:pt>
                <c:pt idx="13">
                  <c:v>12</c:v>
                </c:pt>
                <c:pt idx="14">
                  <c:v>13</c:v>
                </c:pt>
                <c:pt idx="16">
                  <c:v>8</c:v>
                </c:pt>
                <c:pt idx="17">
                  <c:v>8</c:v>
                </c:pt>
                <c:pt idx="18">
                  <c:v>23</c:v>
                </c:pt>
                <c:pt idx="19">
                  <c:v>35</c:v>
                </c:pt>
                <c:pt idx="20">
                  <c:v>43</c:v>
                </c:pt>
                <c:pt idx="21">
                  <c:v>45</c:v>
                </c:pt>
                <c:pt idx="22">
                  <c:v>57</c:v>
                </c:pt>
                <c:pt idx="23">
                  <c:v>73</c:v>
                </c:pt>
                <c:pt idx="24">
                  <c:v>62</c:v>
                </c:pt>
                <c:pt idx="25">
                  <c:v>112</c:v>
                </c:pt>
                <c:pt idx="26">
                  <c:v>157</c:v>
                </c:pt>
                <c:pt idx="27">
                  <c:v>268</c:v>
                </c:pt>
                <c:pt idx="28">
                  <c:v>332</c:v>
                </c:pt>
                <c:pt idx="29">
                  <c:v>417</c:v>
                </c:pt>
                <c:pt idx="30">
                  <c:v>311</c:v>
                </c:pt>
                <c:pt idx="31">
                  <c:v>264</c:v>
                </c:pt>
                <c:pt idx="32">
                  <c:v>282</c:v>
                </c:pt>
                <c:pt idx="33">
                  <c:v>300</c:v>
                </c:pt>
                <c:pt idx="34">
                  <c:v>361</c:v>
                </c:pt>
                <c:pt idx="35">
                  <c:v>669</c:v>
                </c:pt>
                <c:pt idx="36">
                  <c:v>1054</c:v>
                </c:pt>
                <c:pt idx="37">
                  <c:v>1570</c:v>
                </c:pt>
                <c:pt idx="38">
                  <c:v>1773</c:v>
                </c:pt>
                <c:pt idx="39">
                  <c:v>2032</c:v>
                </c:pt>
                <c:pt idx="40">
                  <c:v>2207</c:v>
                </c:pt>
                <c:pt idx="41">
                  <c:v>2410</c:v>
                </c:pt>
                <c:pt idx="42">
                  <c:v>2348</c:v>
                </c:pt>
                <c:pt idx="43">
                  <c:v>2446</c:v>
                </c:pt>
                <c:pt idx="44">
                  <c:v>2418</c:v>
                </c:pt>
                <c:pt idx="45">
                  <c:v>2945</c:v>
                </c:pt>
                <c:pt idx="46">
                  <c:v>3474</c:v>
                </c:pt>
                <c:pt idx="47">
                  <c:v>3770</c:v>
                </c:pt>
                <c:pt idx="48">
                  <c:v>3888</c:v>
                </c:pt>
                <c:pt idx="49">
                  <c:v>4331</c:v>
                </c:pt>
                <c:pt idx="50">
                  <c:v>4597</c:v>
                </c:pt>
                <c:pt idx="51">
                  <c:v>5112</c:v>
                </c:pt>
                <c:pt idx="52">
                  <c:v>5872</c:v>
                </c:pt>
                <c:pt idx="53">
                  <c:v>8163</c:v>
                </c:pt>
                <c:pt idx="54">
                  <c:v>10684</c:v>
                </c:pt>
                <c:pt idx="55">
                  <c:v>12991</c:v>
                </c:pt>
                <c:pt idx="56" formatCode="#,##0_ ">
                  <c:v>14335</c:v>
                </c:pt>
                <c:pt idx="57" formatCode="#,##0_ ">
                  <c:v>16656</c:v>
                </c:pt>
                <c:pt idx="58" formatCode="#,##0_ ">
                  <c:v>16934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C-4AB2-BB7D-2051A1C9F08E}"/>
            </c:ext>
          </c:extLst>
        </c:ser>
        <c:ser>
          <c:idx val="1"/>
          <c:order val="1"/>
          <c:tx>
            <c:strRef>
              <c:f>'학급수_설립별_학생수별(1965-)'!$I$4</c:f>
              <c:strCache>
                <c:ptCount val="1"/>
                <c:pt idx="0">
                  <c:v>21~30명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numRef>
              <c:f>'학급수_설립별_학생수별(1965-)'!$B$6:$B$64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'학급수_설립별_학생수별(1965-)'!$I$6:$I$64</c:f>
              <c:numCache>
                <c:formatCode>_(* #,##0_);_(* \(#,##0\);_(* "-"_);_(@_)</c:formatCode>
                <c:ptCount val="59"/>
                <c:pt idx="0">
                  <c:v>178</c:v>
                </c:pt>
                <c:pt idx="1">
                  <c:v>252</c:v>
                </c:pt>
                <c:pt idx="2">
                  <c:v>285</c:v>
                </c:pt>
                <c:pt idx="3">
                  <c:v>288</c:v>
                </c:pt>
                <c:pt idx="4">
                  <c:v>248</c:v>
                </c:pt>
                <c:pt idx="5">
                  <c:v>192</c:v>
                </c:pt>
                <c:pt idx="6">
                  <c:v>195</c:v>
                </c:pt>
                <c:pt idx="7">
                  <c:v>135</c:v>
                </c:pt>
                <c:pt idx="8">
                  <c:v>107</c:v>
                </c:pt>
                <c:pt idx="9">
                  <c:v>89</c:v>
                </c:pt>
                <c:pt idx="10">
                  <c:v>68</c:v>
                </c:pt>
                <c:pt idx="11">
                  <c:v>120</c:v>
                </c:pt>
                <c:pt idx="12">
                  <c:v>154</c:v>
                </c:pt>
                <c:pt idx="13">
                  <c:v>106</c:v>
                </c:pt>
                <c:pt idx="14">
                  <c:v>46</c:v>
                </c:pt>
                <c:pt idx="16">
                  <c:v>30</c:v>
                </c:pt>
                <c:pt idx="17">
                  <c:v>89</c:v>
                </c:pt>
                <c:pt idx="18">
                  <c:v>89</c:v>
                </c:pt>
                <c:pt idx="19">
                  <c:v>121</c:v>
                </c:pt>
                <c:pt idx="20">
                  <c:v>143</c:v>
                </c:pt>
                <c:pt idx="21">
                  <c:v>168</c:v>
                </c:pt>
                <c:pt idx="22">
                  <c:v>204</c:v>
                </c:pt>
                <c:pt idx="23">
                  <c:v>261</c:v>
                </c:pt>
                <c:pt idx="24">
                  <c:v>256</c:v>
                </c:pt>
                <c:pt idx="25">
                  <c:v>337</c:v>
                </c:pt>
                <c:pt idx="26">
                  <c:v>450</c:v>
                </c:pt>
                <c:pt idx="27">
                  <c:v>608</c:v>
                </c:pt>
                <c:pt idx="28">
                  <c:v>743</c:v>
                </c:pt>
                <c:pt idx="29">
                  <c:v>775</c:v>
                </c:pt>
                <c:pt idx="30">
                  <c:v>711</c:v>
                </c:pt>
                <c:pt idx="31">
                  <c:v>637</c:v>
                </c:pt>
                <c:pt idx="32">
                  <c:v>637</c:v>
                </c:pt>
                <c:pt idx="33">
                  <c:v>769</c:v>
                </c:pt>
                <c:pt idx="34">
                  <c:v>1117</c:v>
                </c:pt>
                <c:pt idx="35">
                  <c:v>2159</c:v>
                </c:pt>
                <c:pt idx="36">
                  <c:v>3656</c:v>
                </c:pt>
                <c:pt idx="37">
                  <c:v>8129</c:v>
                </c:pt>
                <c:pt idx="38">
                  <c:v>9284</c:v>
                </c:pt>
                <c:pt idx="39">
                  <c:v>10697</c:v>
                </c:pt>
                <c:pt idx="40">
                  <c:v>11166</c:v>
                </c:pt>
                <c:pt idx="41">
                  <c:v>11679</c:v>
                </c:pt>
                <c:pt idx="42">
                  <c:v>12310</c:v>
                </c:pt>
                <c:pt idx="43">
                  <c:v>12127</c:v>
                </c:pt>
                <c:pt idx="44">
                  <c:v>11718</c:v>
                </c:pt>
                <c:pt idx="45">
                  <c:v>12569</c:v>
                </c:pt>
                <c:pt idx="46">
                  <c:v>13479</c:v>
                </c:pt>
                <c:pt idx="47">
                  <c:v>15398</c:v>
                </c:pt>
                <c:pt idx="48">
                  <c:v>17373</c:v>
                </c:pt>
                <c:pt idx="49">
                  <c:v>21299</c:v>
                </c:pt>
                <c:pt idx="50">
                  <c:v>24793</c:v>
                </c:pt>
                <c:pt idx="51">
                  <c:v>26800</c:v>
                </c:pt>
                <c:pt idx="52">
                  <c:v>31229</c:v>
                </c:pt>
                <c:pt idx="53">
                  <c:v>35600</c:v>
                </c:pt>
                <c:pt idx="54">
                  <c:v>39086</c:v>
                </c:pt>
                <c:pt idx="55">
                  <c:v>38993</c:v>
                </c:pt>
                <c:pt idx="56" formatCode="#,##0_ ">
                  <c:v>37271</c:v>
                </c:pt>
                <c:pt idx="57" formatCode="#,##0_ ">
                  <c:v>35309</c:v>
                </c:pt>
                <c:pt idx="58" formatCode="#,##0_ ">
                  <c:v>33801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6C-4AB2-BB7D-2051A1C9F08E}"/>
            </c:ext>
          </c:extLst>
        </c:ser>
        <c:ser>
          <c:idx val="2"/>
          <c:order val="2"/>
          <c:tx>
            <c:strRef>
              <c:f>'학급수_설립별_학생수별(1965-)'!$J$4</c:f>
              <c:strCache>
                <c:ptCount val="1"/>
                <c:pt idx="0">
                  <c:v>31~40명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'학급수_설립별_학생수별(1965-)'!$B$6:$B$64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'학급수_설립별_학생수별(1965-)'!$J$6:$J$64</c:f>
              <c:numCache>
                <c:formatCode>_(* #,##0_);_(* \(#,##0\);_(* "-"_);_(@_)</c:formatCode>
                <c:ptCount val="59"/>
                <c:pt idx="0">
                  <c:v>397</c:v>
                </c:pt>
                <c:pt idx="1">
                  <c:v>429</c:v>
                </c:pt>
                <c:pt idx="2">
                  <c:v>496</c:v>
                </c:pt>
                <c:pt idx="3">
                  <c:v>446</c:v>
                </c:pt>
                <c:pt idx="4">
                  <c:v>402</c:v>
                </c:pt>
                <c:pt idx="5">
                  <c:v>335</c:v>
                </c:pt>
                <c:pt idx="6">
                  <c:v>257</c:v>
                </c:pt>
                <c:pt idx="7">
                  <c:v>259</c:v>
                </c:pt>
                <c:pt idx="8">
                  <c:v>347</c:v>
                </c:pt>
                <c:pt idx="9">
                  <c:v>496</c:v>
                </c:pt>
                <c:pt idx="10">
                  <c:v>503</c:v>
                </c:pt>
                <c:pt idx="11">
                  <c:v>592</c:v>
                </c:pt>
                <c:pt idx="12">
                  <c:v>525</c:v>
                </c:pt>
                <c:pt idx="13">
                  <c:v>319</c:v>
                </c:pt>
                <c:pt idx="14">
                  <c:v>203</c:v>
                </c:pt>
                <c:pt idx="16">
                  <c:v>196</c:v>
                </c:pt>
                <c:pt idx="17">
                  <c:v>233</c:v>
                </c:pt>
                <c:pt idx="18">
                  <c:v>429</c:v>
                </c:pt>
                <c:pt idx="19">
                  <c:v>506</c:v>
                </c:pt>
                <c:pt idx="20">
                  <c:v>632</c:v>
                </c:pt>
                <c:pt idx="21">
                  <c:v>730</c:v>
                </c:pt>
                <c:pt idx="22">
                  <c:v>686</c:v>
                </c:pt>
                <c:pt idx="23">
                  <c:v>1548</c:v>
                </c:pt>
                <c:pt idx="24">
                  <c:v>700</c:v>
                </c:pt>
                <c:pt idx="25">
                  <c:v>888</c:v>
                </c:pt>
                <c:pt idx="26">
                  <c:v>1206</c:v>
                </c:pt>
                <c:pt idx="27">
                  <c:v>1716</c:v>
                </c:pt>
                <c:pt idx="28">
                  <c:v>2479</c:v>
                </c:pt>
                <c:pt idx="29">
                  <c:v>2885</c:v>
                </c:pt>
                <c:pt idx="30">
                  <c:v>2557</c:v>
                </c:pt>
                <c:pt idx="31">
                  <c:v>2688</c:v>
                </c:pt>
                <c:pt idx="32">
                  <c:v>2602</c:v>
                </c:pt>
                <c:pt idx="33">
                  <c:v>3144</c:v>
                </c:pt>
                <c:pt idx="34">
                  <c:v>5878</c:v>
                </c:pt>
                <c:pt idx="35">
                  <c:v>13406</c:v>
                </c:pt>
                <c:pt idx="36">
                  <c:v>19934</c:v>
                </c:pt>
                <c:pt idx="37">
                  <c:v>38870</c:v>
                </c:pt>
                <c:pt idx="38">
                  <c:v>40391</c:v>
                </c:pt>
                <c:pt idx="39">
                  <c:v>39432</c:v>
                </c:pt>
                <c:pt idx="40">
                  <c:v>38955</c:v>
                </c:pt>
                <c:pt idx="41">
                  <c:v>38833</c:v>
                </c:pt>
                <c:pt idx="42">
                  <c:v>37513</c:v>
                </c:pt>
                <c:pt idx="43">
                  <c:v>36141</c:v>
                </c:pt>
                <c:pt idx="44">
                  <c:v>35419</c:v>
                </c:pt>
                <c:pt idx="45">
                  <c:v>35478</c:v>
                </c:pt>
                <c:pt idx="46">
                  <c:v>35986</c:v>
                </c:pt>
                <c:pt idx="47">
                  <c:v>35262</c:v>
                </c:pt>
                <c:pt idx="48">
                  <c:v>34726</c:v>
                </c:pt>
                <c:pt idx="49">
                  <c:v>31526</c:v>
                </c:pt>
                <c:pt idx="50">
                  <c:v>28769</c:v>
                </c:pt>
                <c:pt idx="51">
                  <c:v>26848</c:v>
                </c:pt>
                <c:pt idx="52">
                  <c:v>21365</c:v>
                </c:pt>
                <c:pt idx="53">
                  <c:v>14381</c:v>
                </c:pt>
                <c:pt idx="54">
                  <c:v>7739</c:v>
                </c:pt>
                <c:pt idx="55">
                  <c:v>5080</c:v>
                </c:pt>
                <c:pt idx="56" formatCode="#,##0_ ">
                  <c:v>4566</c:v>
                </c:pt>
                <c:pt idx="57" formatCode="#,##0_ ">
                  <c:v>3781</c:v>
                </c:pt>
                <c:pt idx="58" formatCode="#,##0_ ">
                  <c:v>5028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6C-4AB2-BB7D-2051A1C9F08E}"/>
            </c:ext>
          </c:extLst>
        </c:ser>
        <c:ser>
          <c:idx val="3"/>
          <c:order val="3"/>
          <c:tx>
            <c:strRef>
              <c:f>'학급수_설립별_학생수별(1965-)'!$K$4</c:f>
              <c:strCache>
                <c:ptCount val="1"/>
                <c:pt idx="0">
                  <c:v>41~50명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'학급수_설립별_학생수별(1965-)'!$B$6:$B$64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'학급수_설립별_학생수별(1965-)'!$K$6:$K$64</c:f>
              <c:numCache>
                <c:formatCode>_(* #,##0_);_(* \(#,##0\);_(* "-"_);_(@_)</c:formatCode>
                <c:ptCount val="59"/>
                <c:pt idx="0">
                  <c:v>1071</c:v>
                </c:pt>
                <c:pt idx="1">
                  <c:v>792</c:v>
                </c:pt>
                <c:pt idx="2">
                  <c:v>765</c:v>
                </c:pt>
                <c:pt idx="3">
                  <c:v>754</c:v>
                </c:pt>
                <c:pt idx="4">
                  <c:v>778</c:v>
                </c:pt>
                <c:pt idx="5">
                  <c:v>811</c:v>
                </c:pt>
                <c:pt idx="6">
                  <c:v>696</c:v>
                </c:pt>
                <c:pt idx="7">
                  <c:v>738</c:v>
                </c:pt>
                <c:pt idx="8">
                  <c:v>782</c:v>
                </c:pt>
                <c:pt idx="9">
                  <c:v>996</c:v>
                </c:pt>
                <c:pt idx="10">
                  <c:v>1009</c:v>
                </c:pt>
                <c:pt idx="11">
                  <c:v>1095</c:v>
                </c:pt>
                <c:pt idx="12">
                  <c:v>1510</c:v>
                </c:pt>
                <c:pt idx="13">
                  <c:v>1104</c:v>
                </c:pt>
                <c:pt idx="14">
                  <c:v>983</c:v>
                </c:pt>
                <c:pt idx="16">
                  <c:v>1331</c:v>
                </c:pt>
                <c:pt idx="17">
                  <c:v>1561</c:v>
                </c:pt>
                <c:pt idx="18">
                  <c:v>1900</c:v>
                </c:pt>
                <c:pt idx="19">
                  <c:v>2145</c:v>
                </c:pt>
                <c:pt idx="20">
                  <c:v>2337</c:v>
                </c:pt>
                <c:pt idx="21">
                  <c:v>2799</c:v>
                </c:pt>
                <c:pt idx="22">
                  <c:v>2961</c:v>
                </c:pt>
                <c:pt idx="23">
                  <c:v>3064</c:v>
                </c:pt>
                <c:pt idx="24">
                  <c:v>3516</c:v>
                </c:pt>
                <c:pt idx="25">
                  <c:v>5350</c:v>
                </c:pt>
                <c:pt idx="26">
                  <c:v>14093</c:v>
                </c:pt>
                <c:pt idx="27">
                  <c:v>23521</c:v>
                </c:pt>
                <c:pt idx="28">
                  <c:v>30256</c:v>
                </c:pt>
                <c:pt idx="29">
                  <c:v>31864</c:v>
                </c:pt>
                <c:pt idx="30">
                  <c:v>27052</c:v>
                </c:pt>
                <c:pt idx="31">
                  <c:v>23228</c:v>
                </c:pt>
                <c:pt idx="32">
                  <c:v>21421</c:v>
                </c:pt>
                <c:pt idx="33">
                  <c:v>24924</c:v>
                </c:pt>
                <c:pt idx="34">
                  <c:v>28454</c:v>
                </c:pt>
                <c:pt idx="35">
                  <c:v>26645</c:v>
                </c:pt>
                <c:pt idx="36">
                  <c:v>21729</c:v>
                </c:pt>
                <c:pt idx="37">
                  <c:v>4249</c:v>
                </c:pt>
                <c:pt idx="38">
                  <c:v>1878</c:v>
                </c:pt>
                <c:pt idx="39">
                  <c:v>1235</c:v>
                </c:pt>
                <c:pt idx="40">
                  <c:v>1567</c:v>
                </c:pt>
                <c:pt idx="41">
                  <c:v>1645</c:v>
                </c:pt>
                <c:pt idx="42">
                  <c:v>3478</c:v>
                </c:pt>
                <c:pt idx="43">
                  <c:v>5906</c:v>
                </c:pt>
                <c:pt idx="44">
                  <c:v>7947</c:v>
                </c:pt>
                <c:pt idx="45">
                  <c:v>7167</c:v>
                </c:pt>
                <c:pt idx="46">
                  <c:v>5755</c:v>
                </c:pt>
                <c:pt idx="47">
                  <c:v>4634</c:v>
                </c:pt>
                <c:pt idx="48">
                  <c:v>3404</c:v>
                </c:pt>
                <c:pt idx="49">
                  <c:v>2427</c:v>
                </c:pt>
                <c:pt idx="50">
                  <c:v>1501</c:v>
                </c:pt>
                <c:pt idx="51">
                  <c:v>1015</c:v>
                </c:pt>
                <c:pt idx="52">
                  <c:v>809</c:v>
                </c:pt>
                <c:pt idx="53">
                  <c:v>478</c:v>
                </c:pt>
                <c:pt idx="54">
                  <c:v>142</c:v>
                </c:pt>
                <c:pt idx="55">
                  <c:v>89</c:v>
                </c:pt>
                <c:pt idx="56" formatCode="#,##0_ ">
                  <c:v>72</c:v>
                </c:pt>
                <c:pt idx="57" formatCode="#,##0_ ">
                  <c:v>49</c:v>
                </c:pt>
                <c:pt idx="58" formatCode="#,##0_ 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6C-4AB2-BB7D-2051A1C9F08E}"/>
            </c:ext>
          </c:extLst>
        </c:ser>
        <c:ser>
          <c:idx val="4"/>
          <c:order val="4"/>
          <c:tx>
            <c:strRef>
              <c:f>'학급수_설립별_학생수별(1965-)'!$L$4</c:f>
              <c:strCache>
                <c:ptCount val="1"/>
                <c:pt idx="0">
                  <c:v>51~60명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'학급수_설립별_학생수별(1965-)'!$B$6:$B$64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'학급수_설립별_학생수별(1965-)'!$L$6:$L$64</c:f>
              <c:numCache>
                <c:formatCode>_(* #,##0_);_(* \(#,##0\);_(* "-"_);_(@_)</c:formatCode>
                <c:ptCount val="59"/>
                <c:pt idx="0">
                  <c:v>2814</c:v>
                </c:pt>
                <c:pt idx="1">
                  <c:v>2215</c:v>
                </c:pt>
                <c:pt idx="2">
                  <c:v>2374</c:v>
                </c:pt>
                <c:pt idx="3">
                  <c:v>2653</c:v>
                </c:pt>
                <c:pt idx="4">
                  <c:v>3296</c:v>
                </c:pt>
                <c:pt idx="5">
                  <c:v>3740</c:v>
                </c:pt>
                <c:pt idx="6">
                  <c:v>4256</c:v>
                </c:pt>
                <c:pt idx="7">
                  <c:v>4810</c:v>
                </c:pt>
                <c:pt idx="8">
                  <c:v>5354</c:v>
                </c:pt>
                <c:pt idx="9">
                  <c:v>7171</c:v>
                </c:pt>
                <c:pt idx="10">
                  <c:v>9200</c:v>
                </c:pt>
                <c:pt idx="11">
                  <c:v>10838</c:v>
                </c:pt>
                <c:pt idx="12">
                  <c:v>11605</c:v>
                </c:pt>
                <c:pt idx="13">
                  <c:v>11249</c:v>
                </c:pt>
                <c:pt idx="14">
                  <c:v>12207</c:v>
                </c:pt>
                <c:pt idx="16">
                  <c:v>16906</c:v>
                </c:pt>
                <c:pt idx="17">
                  <c:v>19444</c:v>
                </c:pt>
                <c:pt idx="18">
                  <c:v>20947</c:v>
                </c:pt>
                <c:pt idx="19">
                  <c:v>23268</c:v>
                </c:pt>
                <c:pt idx="20">
                  <c:v>29185</c:v>
                </c:pt>
                <c:pt idx="21">
                  <c:v>33538</c:v>
                </c:pt>
                <c:pt idx="22">
                  <c:v>33223</c:v>
                </c:pt>
                <c:pt idx="23">
                  <c:v>34186</c:v>
                </c:pt>
                <c:pt idx="24">
                  <c:v>35937</c:v>
                </c:pt>
                <c:pt idx="25">
                  <c:v>35579</c:v>
                </c:pt>
                <c:pt idx="26">
                  <c:v>27297</c:v>
                </c:pt>
                <c:pt idx="27">
                  <c:v>17153</c:v>
                </c:pt>
                <c:pt idx="28">
                  <c:v>9545</c:v>
                </c:pt>
                <c:pt idx="29">
                  <c:v>7768</c:v>
                </c:pt>
                <c:pt idx="30">
                  <c:v>14304</c:v>
                </c:pt>
                <c:pt idx="31">
                  <c:v>19199</c:v>
                </c:pt>
                <c:pt idx="32">
                  <c:v>22359</c:v>
                </c:pt>
                <c:pt idx="33">
                  <c:v>18973</c:v>
                </c:pt>
                <c:pt idx="34">
                  <c:v>12862</c:v>
                </c:pt>
                <c:pt idx="35">
                  <c:v>5635</c:v>
                </c:pt>
                <c:pt idx="36">
                  <c:v>1773</c:v>
                </c:pt>
                <c:pt idx="37">
                  <c:v>194</c:v>
                </c:pt>
                <c:pt idx="38">
                  <c:v>76</c:v>
                </c:pt>
                <c:pt idx="39">
                  <c:v>25</c:v>
                </c:pt>
                <c:pt idx="40">
                  <c:v>29</c:v>
                </c:pt>
                <c:pt idx="41">
                  <c:v>23</c:v>
                </c:pt>
                <c:pt idx="42">
                  <c:v>11</c:v>
                </c:pt>
                <c:pt idx="43">
                  <c:v>9</c:v>
                </c:pt>
                <c:pt idx="44">
                  <c:v>22</c:v>
                </c:pt>
                <c:pt idx="45">
                  <c:v>12</c:v>
                </c:pt>
                <c:pt idx="46">
                  <c:v>13</c:v>
                </c:pt>
                <c:pt idx="47">
                  <c:v>10</c:v>
                </c:pt>
                <c:pt idx="48">
                  <c:v>12</c:v>
                </c:pt>
                <c:pt idx="49">
                  <c:v>13</c:v>
                </c:pt>
                <c:pt idx="50">
                  <c:v>6</c:v>
                </c:pt>
                <c:pt idx="51">
                  <c:v>5</c:v>
                </c:pt>
                <c:pt idx="52">
                  <c:v>8</c:v>
                </c:pt>
                <c:pt idx="53">
                  <c:v>3</c:v>
                </c:pt>
                <c:pt idx="54">
                  <c:v>3</c:v>
                </c:pt>
                <c:pt idx="55">
                  <c:v>0</c:v>
                </c:pt>
                <c:pt idx="56" formatCode="#,##0_ ">
                  <c:v>0</c:v>
                </c:pt>
                <c:pt idx="57" formatCode="#,##0_ ">
                  <c:v>0</c:v>
                </c:pt>
                <c:pt idx="58" formatCode="#,##0_ 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6C-4AB2-BB7D-2051A1C9F08E}"/>
            </c:ext>
          </c:extLst>
        </c:ser>
        <c:ser>
          <c:idx val="5"/>
          <c:order val="5"/>
          <c:tx>
            <c:strRef>
              <c:f>'학급수_설립별_학생수별(1965-)'!$M$4</c:f>
              <c:strCache>
                <c:ptCount val="1"/>
                <c:pt idx="0">
                  <c:v>61~70명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'학급수_설립별_학생수별(1965-)'!$B$6:$B$64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'학급수_설립별_학생수별(1965-)'!$M$6:$M$64</c:f>
              <c:numCache>
                <c:formatCode>_(* #,##0_);_(* \(#,##0\);_(* "-"_);_(@_)</c:formatCode>
                <c:ptCount val="59"/>
                <c:pt idx="0">
                  <c:v>2609</c:v>
                </c:pt>
                <c:pt idx="1">
                  <c:v>3619</c:v>
                </c:pt>
                <c:pt idx="2">
                  <c:v>3683</c:v>
                </c:pt>
                <c:pt idx="3">
                  <c:v>3953</c:v>
                </c:pt>
                <c:pt idx="4">
                  <c:v>4236</c:v>
                </c:pt>
                <c:pt idx="5">
                  <c:v>4606</c:v>
                </c:pt>
                <c:pt idx="6">
                  <c:v>5302</c:v>
                </c:pt>
                <c:pt idx="7">
                  <c:v>6233</c:v>
                </c:pt>
                <c:pt idx="8">
                  <c:v>7378</c:v>
                </c:pt>
                <c:pt idx="9">
                  <c:v>7827</c:v>
                </c:pt>
                <c:pt idx="10">
                  <c:v>8293</c:v>
                </c:pt>
                <c:pt idx="11">
                  <c:v>8765</c:v>
                </c:pt>
                <c:pt idx="12">
                  <c:v>9278</c:v>
                </c:pt>
                <c:pt idx="13">
                  <c:v>11504</c:v>
                </c:pt>
                <c:pt idx="14">
                  <c:v>12792</c:v>
                </c:pt>
                <c:pt idx="16">
                  <c:v>11982</c:v>
                </c:pt>
                <c:pt idx="17">
                  <c:v>11473</c:v>
                </c:pt>
                <c:pt idx="18">
                  <c:v>11243</c:v>
                </c:pt>
                <c:pt idx="19">
                  <c:v>10190</c:v>
                </c:pt>
                <c:pt idx="20">
                  <c:v>5439</c:v>
                </c:pt>
                <c:pt idx="21">
                  <c:v>2889</c:v>
                </c:pt>
                <c:pt idx="22">
                  <c:v>2940</c:v>
                </c:pt>
                <c:pt idx="23">
                  <c:v>2333</c:v>
                </c:pt>
                <c:pt idx="24">
                  <c:v>2201</c:v>
                </c:pt>
                <c:pt idx="25">
                  <c:v>967</c:v>
                </c:pt>
                <c:pt idx="26">
                  <c:v>310</c:v>
                </c:pt>
                <c:pt idx="27">
                  <c:v>123</c:v>
                </c:pt>
                <c:pt idx="28">
                  <c:v>23</c:v>
                </c:pt>
                <c:pt idx="29">
                  <c:v>15</c:v>
                </c:pt>
                <c:pt idx="30">
                  <c:v>61</c:v>
                </c:pt>
                <c:pt idx="31">
                  <c:v>91</c:v>
                </c:pt>
                <c:pt idx="32">
                  <c:v>119</c:v>
                </c:pt>
                <c:pt idx="33">
                  <c:v>120</c:v>
                </c:pt>
                <c:pt idx="34">
                  <c:v>85</c:v>
                </c:pt>
                <c:pt idx="35">
                  <c:v>29</c:v>
                </c:pt>
                <c:pt idx="36">
                  <c:v>17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6C-4AB2-BB7D-2051A1C9F08E}"/>
            </c:ext>
          </c:extLst>
        </c:ser>
        <c:ser>
          <c:idx val="6"/>
          <c:order val="6"/>
          <c:tx>
            <c:strRef>
              <c:f>'학급수_설립별_학생수별(1965-)'!$N$4</c:f>
              <c:strCache>
                <c:ptCount val="1"/>
                <c:pt idx="0">
                  <c:v>71명이상</c:v>
                </c:pt>
              </c:strCache>
            </c:strRef>
          </c:tx>
          <c:invertIfNegative val="0"/>
          <c:cat>
            <c:numRef>
              <c:f>'학급수_설립별_학생수별(1965-)'!$B$6:$B$64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'학급수_설립별_학생수별(1965-)'!$N$6:$N$64</c:f>
              <c:numCache>
                <c:formatCode>_(* #,##0_);_(* \(#,##0\);_(* "-"_);_(@_)</c:formatCode>
                <c:ptCount val="59"/>
                <c:pt idx="0">
                  <c:v>331</c:v>
                </c:pt>
                <c:pt idx="1">
                  <c:v>269</c:v>
                </c:pt>
                <c:pt idx="2">
                  <c:v>355</c:v>
                </c:pt>
                <c:pt idx="3">
                  <c:v>278</c:v>
                </c:pt>
                <c:pt idx="4">
                  <c:v>204</c:v>
                </c:pt>
                <c:pt idx="5">
                  <c:v>375</c:v>
                </c:pt>
                <c:pt idx="6">
                  <c:v>293</c:v>
                </c:pt>
                <c:pt idx="7">
                  <c:v>189</c:v>
                </c:pt>
                <c:pt idx="8">
                  <c:v>195</c:v>
                </c:pt>
                <c:pt idx="9">
                  <c:v>26</c:v>
                </c:pt>
                <c:pt idx="10">
                  <c:v>75</c:v>
                </c:pt>
                <c:pt idx="11">
                  <c:v>80</c:v>
                </c:pt>
                <c:pt idx="12">
                  <c:v>63</c:v>
                </c:pt>
                <c:pt idx="13">
                  <c:v>318</c:v>
                </c:pt>
                <c:pt idx="14">
                  <c:v>75</c:v>
                </c:pt>
                <c:pt idx="16">
                  <c:v>430</c:v>
                </c:pt>
                <c:pt idx="17">
                  <c:v>97</c:v>
                </c:pt>
                <c:pt idx="18">
                  <c:v>42</c:v>
                </c:pt>
                <c:pt idx="19">
                  <c:v>8</c:v>
                </c:pt>
                <c:pt idx="20">
                  <c:v>29</c:v>
                </c:pt>
                <c:pt idx="21">
                  <c:v>9</c:v>
                </c:pt>
                <c:pt idx="22">
                  <c:v>3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7</c:v>
                </c:pt>
                <c:pt idx="31">
                  <c:v>0</c:v>
                </c:pt>
                <c:pt idx="32">
                  <c:v>1</c:v>
                </c:pt>
                <c:pt idx="33">
                  <c:v>14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6C-4AB2-BB7D-2051A1C9F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100"/>
        <c:axId val="208559488"/>
        <c:axId val="221447296"/>
      </c:barChart>
      <c:catAx>
        <c:axId val="20855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ko-KR"/>
          </a:p>
        </c:txPr>
        <c:crossAx val="221447296"/>
        <c:crosses val="autoZero"/>
        <c:auto val="1"/>
        <c:lblAlgn val="ctr"/>
        <c:lblOffset val="100"/>
        <c:tickLblSkip val="5"/>
        <c:noMultiLvlLbl val="0"/>
      </c:catAx>
      <c:valAx>
        <c:axId val="22144729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ko-KR"/>
          </a:p>
        </c:txPr>
        <c:crossAx val="2085594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3665919709507596"/>
          <c:y val="0.90739642465698223"/>
          <c:w val="0.69879989555341637"/>
          <c:h val="4.9119044914945918E-2"/>
        </c:manualLayout>
      </c:layout>
      <c:overlay val="0"/>
      <c:txPr>
        <a:bodyPr/>
        <a:lstStyle/>
        <a:p>
          <a:pPr>
            <a:defRPr b="1"/>
          </a:pPr>
          <a:endParaRPr lang="ko-KR"/>
        </a:p>
      </c:txPr>
    </c:legend>
    <c:plotVisOnly val="1"/>
    <c:dispBlanksAs val="gap"/>
    <c:showDLblsOverMax val="0"/>
  </c:chart>
  <c:spPr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888" l="0.70000000000000062" r="0.70000000000000062" t="0.75000000000000888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153279</xdr:colOff>
      <xdr:row>24</xdr:row>
      <xdr:rowOff>48065</xdr:rowOff>
    </xdr:from>
    <xdr:to>
      <xdr:col>15</xdr:col>
      <xdr:colOff>648579</xdr:colOff>
      <xdr:row>52</xdr:row>
      <xdr:rowOff>38915</xdr:rowOff>
    </xdr:to>
    <xdr:graphicFrame macro="">
      <xdr:nvGraphicFramePr>
        <xdr:cNvPr id="1030" name="차트 4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85725</xdr:colOff>
      <xdr:row>9</xdr:row>
      <xdr:rowOff>89647</xdr:rowOff>
    </xdr:from>
    <xdr:to>
      <xdr:col>25</xdr:col>
      <xdr:colOff>504825</xdr:colOff>
      <xdr:row>32</xdr:row>
      <xdr:rowOff>179294</xdr:rowOff>
    </xdr:to>
    <xdr:graphicFrame macro="">
      <xdr:nvGraphicFramePr>
        <xdr:cNvPr id="2" name="차트 3">
          <a:extLst>
            <a:ext uri="{FF2B5EF4-FFF2-40B4-BE49-F238E27FC236}">
              <a16:creationId xmlns:a16="http://schemas.microsoft.com/office/drawing/2014/main" id="{00000000-0008-0000-0200-000006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36</xdr:row>
      <xdr:rowOff>0</xdr:rowOff>
    </xdr:from>
    <xdr:to>
      <xdr:col>25</xdr:col>
      <xdr:colOff>437029</xdr:colOff>
      <xdr:row>62</xdr:row>
      <xdr:rowOff>47408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0.06111</cdr:x>
      <cdr:y>0.12407</cdr:y>
    </cdr:from>
    <cdr:to>
      <cdr:x>0.08932</cdr:x>
      <cdr:y>0.17439</cdr:y>
    </cdr:to>
    <cdr:sp macro="" textlink="">
      <cdr:nvSpPr>
        <cdr:cNvPr id="3" name="TextBox 42"/>
        <cdr:cNvSpPr txBox="1"/>
      </cdr:nvSpPr>
      <cdr:spPr>
        <a:xfrm xmlns:a="http://schemas.openxmlformats.org/drawingml/2006/main">
          <a:off x="504062" y="808341"/>
          <a:ext cx="232694" cy="3278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ctr" anchorCtr="0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altLang="ko-KR" sz="900" b="1">
              <a:solidFill>
                <a:schemeClr val="tx2">
                  <a:lumMod val="75000"/>
                </a:schemeClr>
              </a:solidFill>
            </a:rPr>
            <a:t>(</a:t>
          </a:r>
          <a:r>
            <a:rPr lang="ko-KR" altLang="en-US" sz="900" b="1">
              <a:solidFill>
                <a:schemeClr val="tx2">
                  <a:lumMod val="75000"/>
                </a:schemeClr>
              </a:solidFill>
            </a:rPr>
            <a:t>개</a:t>
          </a:r>
          <a:r>
            <a:rPr lang="en-US" altLang="ko-KR" sz="900" b="1">
              <a:solidFill>
                <a:schemeClr val="tx2">
                  <a:lumMod val="75000"/>
                </a:schemeClr>
              </a:solidFill>
            </a:rPr>
            <a:t>)</a:t>
          </a:r>
          <a:endParaRPr lang="ko-KR" altLang="en-US" sz="900" b="1">
            <a:solidFill>
              <a:schemeClr val="tx2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</cdr:x>
      <cdr:y>0.00186</cdr:y>
    </cdr:from>
    <cdr:to>
      <cdr:x>1</cdr:x>
      <cdr:y>0.10486</cdr:y>
    </cdr:to>
    <cdr:sp macro="" textlink="">
      <cdr:nvSpPr>
        <cdr:cNvPr id="7" name="순서도: 처리 5"/>
        <cdr:cNvSpPr/>
      </cdr:nvSpPr>
      <cdr:spPr>
        <a:xfrm xmlns:a="http://schemas.openxmlformats.org/drawingml/2006/main">
          <a:off x="0" y="11207"/>
          <a:ext cx="7254688" cy="620052"/>
        </a:xfrm>
        <a:prstGeom xmlns:a="http://schemas.openxmlformats.org/drawingml/2006/main" prst="flowChartProcess">
          <a:avLst/>
        </a:prstGeom>
        <a:solidFill xmlns:a="http://schemas.openxmlformats.org/drawingml/2006/main">
          <a:schemeClr val="tx2"/>
        </a:solidFill>
        <a:ln xmlns:a="http://schemas.openxmlformats.org/drawingml/2006/main" w="34925" cap="flat" cmpd="thinThick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6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HY헤드라인M" pitchFamily="18" charset="-127"/>
              <a:ea typeface="HY헤드라인M" pitchFamily="18" charset="-127"/>
              <a:cs typeface="+mn-cs"/>
            </a:rPr>
            <a:t>설립별 고등학교 학급수</a:t>
          </a:r>
          <a:r>
            <a:rPr kumimoji="0" lang="en-US" altLang="ko-KR" sz="16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HY헤드라인M" pitchFamily="18" charset="-127"/>
              <a:ea typeface="HY헤드라인M" pitchFamily="18" charset="-127"/>
              <a:cs typeface="+mn-cs"/>
            </a:rPr>
            <a:t>(1965~2023)</a:t>
          </a:r>
        </a:p>
      </cdr:txBody>
    </cdr:sp>
  </cdr:relSizeAnchor>
  <cdr:relSizeAnchor xmlns:cdr="http://schemas.openxmlformats.org/drawingml/2006/chartDrawing">
    <cdr:from>
      <cdr:x>0.04619</cdr:x>
      <cdr:y>0.74269</cdr:y>
    </cdr:from>
    <cdr:to>
      <cdr:x>0.95843</cdr:x>
      <cdr:y>0.95175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81000" y="4838700"/>
          <a:ext cx="7524750" cy="1362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/>
        </a:p>
      </cdr:txBody>
    </cdr:sp>
  </cdr:relSizeAnchor>
  <cdr:relSizeAnchor xmlns:cdr="http://schemas.openxmlformats.org/drawingml/2006/chartDrawing">
    <cdr:from>
      <cdr:x>0.04157</cdr:x>
      <cdr:y>0.79625</cdr:y>
    </cdr:from>
    <cdr:to>
      <cdr:x>0.96882</cdr:x>
      <cdr:y>0.96345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01391" y="3809999"/>
          <a:ext cx="6722754" cy="8000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2.12155E-7</cdr:y>
    </cdr:from>
    <cdr:to>
      <cdr:x>1</cdr:x>
      <cdr:y>0.08418</cdr:y>
    </cdr:to>
    <cdr:sp macro="" textlink="">
      <cdr:nvSpPr>
        <cdr:cNvPr id="6" name="순서도: 처리 5"/>
        <cdr:cNvSpPr/>
      </cdr:nvSpPr>
      <cdr:spPr>
        <a:xfrm xmlns:a="http://schemas.openxmlformats.org/drawingml/2006/main">
          <a:off x="0" y="1"/>
          <a:ext cx="6866284" cy="396785"/>
        </a:xfrm>
        <a:prstGeom xmlns:a="http://schemas.openxmlformats.org/drawingml/2006/main" prst="flowChartProcess">
          <a:avLst/>
        </a:prstGeom>
        <a:solidFill xmlns:a="http://schemas.openxmlformats.org/drawingml/2006/main">
          <a:schemeClr val="tx2"/>
        </a:solidFill>
        <a:ln xmlns:a="http://schemas.openxmlformats.org/drawingml/2006/main" w="34925" cap="flat" cmpd="thinThick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>
            <a:defRPr sz="1800" b="1" i="0" u="none" strike="noStrike" kern="1200" baseline="0">
              <a:solidFill>
                <a:prstClr val="black"/>
              </a:solidFill>
              <a:latin typeface="Calibri"/>
            </a:defRPr>
          </a:pPr>
          <a:r>
            <a:rPr lang="ko-KR" altLang="en-US" sz="160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연도별 학생수별 고등학교 학급</a:t>
          </a:r>
          <a:r>
            <a:rPr lang="ko-KR" altLang="en-US" sz="1600" baseline="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수 구성비</a:t>
          </a:r>
          <a:r>
            <a:rPr lang="en-US" altLang="ko-KR" sz="1600" baseline="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(1965~2023)</a:t>
          </a:r>
          <a:endParaRPr lang="ko-KR" altLang="en-US" sz="1600">
            <a:solidFill>
              <a:schemeClr val="bg1"/>
            </a:solidFill>
            <a:latin typeface="HY헤드라인M" panose="02030600000101010101" pitchFamily="18" charset="-127"/>
            <a:ea typeface="HY헤드라인M" panose="02030600000101010101" pitchFamily="18" charset="-127"/>
          </a:endParaRPr>
        </a:p>
      </cdr:txBody>
    </cdr:sp>
  </cdr:relSizeAnchor>
  <cdr:relSizeAnchor xmlns:cdr="http://schemas.openxmlformats.org/drawingml/2006/chartDrawing">
    <cdr:from>
      <cdr:x>0.07737</cdr:x>
      <cdr:y>0.86628</cdr:y>
    </cdr:from>
    <cdr:to>
      <cdr:x>0.93764</cdr:x>
      <cdr:y>0.99709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38175" y="5676900"/>
          <a:ext cx="7096125" cy="857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0.05345</cdr:x>
      <cdr:y>0.1063</cdr:y>
    </cdr:from>
    <cdr:to>
      <cdr:x>0.0931</cdr:x>
      <cdr:y>0.13488</cdr:y>
    </cdr:to>
    <cdr:sp macro="" textlink="">
      <cdr:nvSpPr>
        <cdr:cNvPr id="3" name="TextBox 42"/>
        <cdr:cNvSpPr txBox="1"/>
      </cdr:nvSpPr>
      <cdr:spPr>
        <a:xfrm xmlns:a="http://schemas.openxmlformats.org/drawingml/2006/main">
          <a:off x="347383" y="512216"/>
          <a:ext cx="257734" cy="1377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ctr" anchorCtr="0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altLang="ko-KR" sz="900" b="1">
              <a:solidFill>
                <a:schemeClr val="tx2">
                  <a:lumMod val="75000"/>
                </a:schemeClr>
              </a:solidFill>
            </a:rPr>
            <a:t>(</a:t>
          </a:r>
          <a:r>
            <a:rPr lang="ko-KR" altLang="en-US" sz="900" b="1">
              <a:solidFill>
                <a:schemeClr val="tx2">
                  <a:lumMod val="75000"/>
                </a:schemeClr>
              </a:solidFill>
            </a:rPr>
            <a:t>개</a:t>
          </a:r>
          <a:r>
            <a:rPr lang="en-US" altLang="ko-KR" sz="900" b="1">
              <a:solidFill>
                <a:schemeClr val="tx2">
                  <a:lumMod val="75000"/>
                </a:schemeClr>
              </a:solidFill>
            </a:rPr>
            <a:t>)</a:t>
          </a:r>
          <a:endParaRPr lang="ko-KR" altLang="en-US" sz="900" b="1">
            <a:solidFill>
              <a:schemeClr val="tx2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</cdr:x>
      <cdr:y>0.00237</cdr:y>
    </cdr:from>
    <cdr:to>
      <cdr:x>1</cdr:x>
      <cdr:y>0.08513</cdr:y>
    </cdr:to>
    <cdr:sp macro="" textlink="">
      <cdr:nvSpPr>
        <cdr:cNvPr id="6" name="순서도: 처리 5"/>
        <cdr:cNvSpPr/>
      </cdr:nvSpPr>
      <cdr:spPr>
        <a:xfrm xmlns:a="http://schemas.openxmlformats.org/drawingml/2006/main">
          <a:off x="0" y="9525"/>
          <a:ext cx="6667500" cy="332347"/>
        </a:xfrm>
        <a:prstGeom xmlns:a="http://schemas.openxmlformats.org/drawingml/2006/main" prst="flowChartProcess">
          <a:avLst/>
        </a:prstGeom>
        <a:solidFill xmlns:a="http://schemas.openxmlformats.org/drawingml/2006/main">
          <a:schemeClr val="accent1">
            <a:lumMod val="75000"/>
          </a:schemeClr>
        </a:solidFill>
        <a:ln xmlns:a="http://schemas.openxmlformats.org/drawingml/2006/main" w="34925" cap="flat" cmpd="thinThick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HY헤드라인M" pitchFamily="18" charset="-127"/>
              <a:ea typeface="HY헤드라인M" pitchFamily="18" charset="-127"/>
              <a:cs typeface="+mn-cs"/>
            </a:rPr>
            <a:t>연도별 설립별 고등학교 수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HY헤드라인M" pitchFamily="18" charset="-127"/>
              <a:ea typeface="HY헤드라인M" pitchFamily="18" charset="-127"/>
              <a:cs typeface="+mn-cs"/>
            </a:rPr>
            <a:t>(1965~2023)</a:t>
          </a:r>
        </a:p>
      </cdr:txBody>
    </cdr:sp>
  </cdr:relSizeAnchor>
  <cdr:relSizeAnchor xmlns:cdr="http://schemas.openxmlformats.org/drawingml/2006/chartDrawing">
    <cdr:from>
      <cdr:x>0.05982</cdr:x>
      <cdr:y>0.79758</cdr:y>
    </cdr:from>
    <cdr:to>
      <cdr:x>0.88488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4825" y="5114925"/>
          <a:ext cx="6962775" cy="1114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72596</xdr:colOff>
      <xdr:row>2</xdr:row>
      <xdr:rowOff>95570</xdr:rowOff>
    </xdr:from>
    <xdr:to>
      <xdr:col>48</xdr:col>
      <xdr:colOff>129746</xdr:colOff>
      <xdr:row>33</xdr:row>
      <xdr:rowOff>134470</xdr:rowOff>
    </xdr:to>
    <xdr:graphicFrame macro="">
      <xdr:nvGraphicFramePr>
        <xdr:cNvPr id="3112" name="차트 4">
          <a:extLst>
            <a:ext uri="{FF2B5EF4-FFF2-40B4-BE49-F238E27FC236}">
              <a16:creationId xmlns:a16="http://schemas.microsoft.com/office/drawing/2014/main" id="{00000000-0008-0000-0100-000028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2</xdr:row>
      <xdr:rowOff>65316</xdr:rowOff>
    </xdr:from>
    <xdr:to>
      <xdr:col>37</xdr:col>
      <xdr:colOff>664028</xdr:colOff>
      <xdr:row>33</xdr:row>
      <xdr:rowOff>112060</xdr:rowOff>
    </xdr:to>
    <xdr:graphicFrame macro="">
      <xdr:nvGraphicFramePr>
        <xdr:cNvPr id="3117" name="차트 9">
          <a:extLst>
            <a:ext uri="{FF2B5EF4-FFF2-40B4-BE49-F238E27FC236}">
              <a16:creationId xmlns:a16="http://schemas.microsoft.com/office/drawing/2014/main" id="{00000000-0008-0000-0100-00002D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661147</xdr:colOff>
      <xdr:row>35</xdr:row>
      <xdr:rowOff>11207</xdr:rowOff>
    </xdr:from>
    <xdr:to>
      <xdr:col>38</xdr:col>
      <xdr:colOff>34738</xdr:colOff>
      <xdr:row>63</xdr:row>
      <xdr:rowOff>100854</xdr:rowOff>
    </xdr:to>
    <xdr:graphicFrame macro="">
      <xdr:nvGraphicFramePr>
        <xdr:cNvPr id="4" name="차트 4">
          <a:extLst>
            <a:ext uri="{FF2B5EF4-FFF2-40B4-BE49-F238E27FC236}">
              <a16:creationId xmlns:a16="http://schemas.microsoft.com/office/drawing/2014/main" id="{00000000-0008-0000-0100-000028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100853</xdr:colOff>
      <xdr:row>35</xdr:row>
      <xdr:rowOff>44824</xdr:rowOff>
    </xdr:from>
    <xdr:to>
      <xdr:col>48</xdr:col>
      <xdr:colOff>158003</xdr:colOff>
      <xdr:row>63</xdr:row>
      <xdr:rowOff>89647</xdr:rowOff>
    </xdr:to>
    <xdr:graphicFrame macro="">
      <xdr:nvGraphicFramePr>
        <xdr:cNvPr id="6" name="차트 4">
          <a:extLst>
            <a:ext uri="{FF2B5EF4-FFF2-40B4-BE49-F238E27FC236}">
              <a16:creationId xmlns:a16="http://schemas.microsoft.com/office/drawing/2014/main" id="{00000000-0008-0000-0100-000028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66</xdr:row>
      <xdr:rowOff>56029</xdr:rowOff>
    </xdr:from>
    <xdr:to>
      <xdr:col>37</xdr:col>
      <xdr:colOff>664028</xdr:colOff>
      <xdr:row>94</xdr:row>
      <xdr:rowOff>78441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100-00002D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89648</xdr:colOff>
      <xdr:row>66</xdr:row>
      <xdr:rowOff>22412</xdr:rowOff>
    </xdr:from>
    <xdr:to>
      <xdr:col>48</xdr:col>
      <xdr:colOff>146798</xdr:colOff>
      <xdr:row>94</xdr:row>
      <xdr:rowOff>112059</xdr:rowOff>
    </xdr:to>
    <xdr:graphicFrame macro="">
      <xdr:nvGraphicFramePr>
        <xdr:cNvPr id="12" name="차트 4">
          <a:extLst>
            <a:ext uri="{FF2B5EF4-FFF2-40B4-BE49-F238E27FC236}">
              <a16:creationId xmlns:a16="http://schemas.microsoft.com/office/drawing/2014/main" id="{00000000-0008-0000-0100-000028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0.05371</cdr:x>
      <cdr:y>0.09577</cdr:y>
    </cdr:from>
    <cdr:to>
      <cdr:x>0.08333</cdr:x>
      <cdr:y>0.14453</cdr:y>
    </cdr:to>
    <cdr:sp macro="" textlink="">
      <cdr:nvSpPr>
        <cdr:cNvPr id="3" name="TextBox 42"/>
        <cdr:cNvSpPr txBox="1"/>
      </cdr:nvSpPr>
      <cdr:spPr>
        <a:xfrm xmlns:a="http://schemas.openxmlformats.org/drawingml/2006/main">
          <a:off x="370074" y="473687"/>
          <a:ext cx="204088" cy="2411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900" b="1">
              <a:solidFill>
                <a:schemeClr val="accent5">
                  <a:lumMod val="75000"/>
                </a:schemeClr>
              </a:solidFill>
            </a:rPr>
            <a:t>(</a:t>
          </a:r>
          <a:r>
            <a:rPr lang="ko-KR" altLang="en-US" sz="900" b="1">
              <a:solidFill>
                <a:schemeClr val="accent5">
                  <a:lumMod val="75000"/>
                </a:schemeClr>
              </a:solidFill>
            </a:rPr>
            <a:t>개</a:t>
          </a:r>
          <a:r>
            <a:rPr lang="en-US" altLang="ko-KR" sz="900" b="1">
              <a:solidFill>
                <a:schemeClr val="accent5">
                  <a:lumMod val="75000"/>
                </a:schemeClr>
              </a:solidFill>
            </a:rPr>
            <a:t>)</a:t>
          </a:r>
          <a:endParaRPr lang="ko-KR" altLang="en-US" sz="900" b="1">
            <a:solidFill>
              <a:schemeClr val="accent5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0.09435</cdr:x>
      <cdr:y>0</cdr:y>
    </cdr:from>
    <cdr:to>
      <cdr:x>0.93046</cdr:x>
      <cdr:y>0.07094</cdr:y>
    </cdr:to>
    <cdr:sp macro="" textlink="">
      <cdr:nvSpPr>
        <cdr:cNvPr id="4" name="순서도: 처리 3"/>
        <cdr:cNvSpPr/>
      </cdr:nvSpPr>
      <cdr:spPr>
        <a:xfrm xmlns:a="http://schemas.openxmlformats.org/drawingml/2006/main">
          <a:off x="647331" y="0"/>
          <a:ext cx="5736318" cy="363801"/>
        </a:xfrm>
        <a:prstGeom xmlns:a="http://schemas.openxmlformats.org/drawingml/2006/main" prst="flowChartProcess">
          <a:avLst/>
        </a:prstGeom>
        <a:solidFill xmlns:a="http://schemas.openxmlformats.org/drawingml/2006/main">
          <a:srgbClr val="4BACC6">
            <a:lumMod val="75000"/>
          </a:srgbClr>
        </a:solidFill>
        <a:ln xmlns:a="http://schemas.openxmlformats.org/drawingml/2006/main" w="34925" cap="flat" cmpd="thinThick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>
            <a:defRPr sz="1800" b="1" i="0" u="none" strike="noStrike" kern="1200" baseline="0">
              <a:solidFill>
                <a:prstClr val="black"/>
              </a:solidFill>
              <a:latin typeface="Calibri"/>
            </a:defRPr>
          </a:pPr>
          <a:r>
            <a:rPr lang="en-US" altLang="ko-KR" sz="1600">
              <a:solidFill>
                <a:sysClr val="window" lastClr="FFFFFF"/>
              </a:solidFill>
              <a:latin typeface="맑은 고딕"/>
              <a:ea typeface="맑은 고딕"/>
            </a:rPr>
            <a:t>&lt;</a:t>
          </a:r>
          <a:r>
            <a:rPr lang="ko-KR" altLang="en-US" sz="1600">
              <a:solidFill>
                <a:sysClr val="window" lastClr="FFFFFF"/>
              </a:solidFill>
              <a:latin typeface="맑은 고딕"/>
              <a:ea typeface="맑은 고딕"/>
            </a:rPr>
            <a:t>수도권</a:t>
          </a:r>
          <a:r>
            <a:rPr lang="en-US" altLang="ko-KR" sz="1600">
              <a:solidFill>
                <a:sysClr val="window" lastClr="FFFFFF"/>
              </a:solidFill>
              <a:latin typeface="맑은 고딕"/>
              <a:ea typeface="맑은 고딕"/>
            </a:rPr>
            <a:t>&gt;</a:t>
          </a:r>
          <a:r>
            <a:rPr lang="ko-KR" altLang="en-US" sz="1600">
              <a:solidFill>
                <a:sysClr val="window" lastClr="FFFFFF"/>
              </a:solidFill>
              <a:latin typeface="맑은 고딕"/>
              <a:ea typeface="맑은 고딕"/>
            </a:rPr>
            <a:t> 고등학교 학생수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0.09717</cdr:y>
    </cdr:to>
    <cdr:sp macro="" textlink="">
      <cdr:nvSpPr>
        <cdr:cNvPr id="5" name="순서도: 처리 3"/>
        <cdr:cNvSpPr/>
      </cdr:nvSpPr>
      <cdr:spPr>
        <a:xfrm xmlns:a="http://schemas.openxmlformats.org/drawingml/2006/main">
          <a:off x="0" y="0"/>
          <a:ext cx="6892738" cy="375076"/>
        </a:xfrm>
        <a:prstGeom xmlns:a="http://schemas.openxmlformats.org/drawingml/2006/main" prst="flowChartProcess">
          <a:avLst/>
        </a:prstGeom>
        <a:solidFill xmlns:a="http://schemas.openxmlformats.org/drawingml/2006/main">
          <a:srgbClr val="4BACC6">
            <a:lumMod val="75000"/>
          </a:srgbClr>
        </a:solidFill>
        <a:ln xmlns:a="http://schemas.openxmlformats.org/drawingml/2006/main" w="34925" cap="flat" cmpd="thinThick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HY헤드라인M" pitchFamily="18" charset="-127"/>
              <a:ea typeface="HY헤드라인M" pitchFamily="18" charset="-127"/>
              <a:cs typeface="+mn-cs"/>
            </a:rPr>
            <a:t>연도별 수도권 고등학교 수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HY헤드라인M" pitchFamily="18" charset="-127"/>
              <a:ea typeface="HY헤드라인M" pitchFamily="18" charset="-127"/>
              <a:cs typeface="+mn-cs"/>
            </a:rPr>
            <a:t>(1965~2023)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2.19751E-6</cdr:y>
    </cdr:from>
    <cdr:to>
      <cdr:x>0.02744</cdr:x>
      <cdr:y>0.05293</cdr:y>
    </cdr:to>
    <cdr:grpSp>
      <cdr:nvGrpSpPr>
        <cdr:cNvPr id="27" name="Group 48">
          <a:extLst xmlns:a="http://schemas.openxmlformats.org/drawingml/2006/main">
            <a:ext uri="{FF2B5EF4-FFF2-40B4-BE49-F238E27FC236}">
              <a16:creationId xmlns:a16="http://schemas.microsoft.com/office/drawing/2014/main" id="{9DC83232-3F84-4F15-8BF5-28F3863F32D6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0" y="10"/>
          <a:ext cx="187033" cy="242088"/>
          <a:chOff x="-77502" y="-57326"/>
          <a:chExt cx="2416" cy="2810"/>
        </a:xfrm>
      </cdr:grpSpPr>
      <cdr:sp macro="" textlink="">
        <cdr:nvSpPr>
          <cdr:cNvPr id="9" name="Oval 49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-77498" y="-57289"/>
            <a:ext cx="9" cy="3"/>
          </a:xfrm>
          <a:prstGeom xmlns:a="http://schemas.openxmlformats.org/drawingml/2006/main" prst="ellipse">
            <a:avLst/>
          </a:prstGeom>
          <a:gradFill xmlns:a="http://schemas.openxmlformats.org/drawingml/2006/main" rotWithShape="1">
            <a:gsLst>
              <a:gs pos="0">
                <a:srgbClr val="000000">
                  <a:alpha val="59000"/>
                </a:srgbClr>
              </a:gs>
              <a:gs pos="100000">
                <a:srgbClr val="000000">
                  <a:alpha val="0"/>
                </a:srgbClr>
              </a:gs>
            </a:gsLst>
            <a:lin ang="0" scaled="1"/>
          </a:gradFill>
          <a:ln xmlns:a="http://schemas.openxmlformats.org/drawingml/2006/main" w="9525">
            <a:noFill/>
            <a:round/>
            <a:headEnd/>
            <a:tailEnd/>
          </a:ln>
        </cdr:spPr>
        <cdr:txBody>
          <a:bodyPr xmlns:a="http://schemas.openxmlformats.org/drawingml/2006/main" wrap="none" anchor="ctr"/>
          <a:lstStyle xmlns:a="http://schemas.openxmlformats.org/drawingml/2006/main"/>
          <a:p xmlns:a="http://schemas.openxmlformats.org/drawingml/2006/main">
            <a:endParaRPr lang="ko-KR" altLang="en-US"/>
          </a:p>
        </cdr:txBody>
      </cdr:sp>
      <cdr:grpSp>
        <cdr:nvGrpSpPr>
          <cdr:cNvPr id="29" name="Group 50">
            <a:extLst xmlns:a="http://schemas.openxmlformats.org/drawingml/2006/main">
              <a:ext uri="{FF2B5EF4-FFF2-40B4-BE49-F238E27FC236}">
                <a16:creationId xmlns:a16="http://schemas.microsoft.com/office/drawing/2014/main" id="{1515EA0A-2DF7-47C0-A1ED-6237BF052862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-77502" y="-57326"/>
            <a:ext cx="2416" cy="2753"/>
            <a:chOff x="2018" y="-1970"/>
            <a:chExt cx="222399" cy="245288"/>
          </a:xfrm>
        </cdr:grpSpPr>
      </cdr:grpSp>
      <cdr:grpSp>
        <cdr:nvGrpSpPr>
          <cdr:cNvPr id="51206" name="Group 50">
            <a:extLst xmlns:a="http://schemas.openxmlformats.org/drawingml/2006/main">
              <a:ext uri="{FF2B5EF4-FFF2-40B4-BE49-F238E27FC236}">
                <a16:creationId xmlns:a16="http://schemas.microsoft.com/office/drawing/2014/main" id="{83F9EC27-4FC5-4294-A0A9-052B2B8920AD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-77502" y="-57326"/>
            <a:ext cx="2409" cy="2810"/>
            <a:chOff x="2018" y="-1970"/>
            <a:chExt cx="221712" cy="250331"/>
          </a:xfrm>
        </cdr:grpSpPr>
        <cdr:sp macro="" textlink="">
          <cdr:nvSpPr>
            <cdr:cNvPr id="11" name="Oval 51"/>
            <cdr:cNvSpPr>
              <a:spLocks xmlns:a="http://schemas.openxmlformats.org/drawingml/2006/main" noChangeArrowheads="1"/>
            </cdr:cNvSpPr>
          </cdr:nvSpPr>
          <cdr:spPr bwMode="auto">
            <a:xfrm xmlns:a="http://schemas.openxmlformats.org/drawingml/2006/main">
              <a:off x="2018" y="-1970"/>
              <a:ext cx="932" cy="891"/>
            </a:xfrm>
            <a:prstGeom xmlns:a="http://schemas.openxmlformats.org/drawingml/2006/main" prst="ellipse">
              <a:avLst/>
            </a:prstGeom>
            <a:gradFill xmlns:a="http://schemas.openxmlformats.org/drawingml/2006/main" rotWithShape="1">
              <a:gsLst>
                <a:gs pos="0">
                  <a:srgbClr val="3E801A"/>
                </a:gs>
                <a:gs pos="100000">
                  <a:srgbClr val="004E00"/>
                </a:gs>
              </a:gsLst>
              <a:lin ang="2700000" scaled="1"/>
            </a:gradFill>
            <a:ln xmlns:a="http://schemas.openxmlformats.org/drawingml/2006/main" w="6350" algn="ctr">
              <a:solidFill>
                <a:srgbClr val="003300">
                  <a:alpha val="41176"/>
                </a:srgbClr>
              </a:solidFill>
              <a:round/>
              <a:headEnd/>
              <a:tailEnd/>
            </a:ln>
          </cdr:spPr>
          <cdr:txBody>
            <a:bodyPr xmlns:a="http://schemas.openxmlformats.org/drawingml/2006/main" wrap="none" anchor="ctr"/>
            <a:lstStyle xmlns:a="http://schemas.openxmlformats.org/drawingml/2006/main"/>
            <a:p xmlns:a="http://schemas.openxmlformats.org/drawingml/2006/main">
              <a:endParaRPr lang="ko-KR" altLang="en-US"/>
            </a:p>
          </cdr:txBody>
        </cdr:sp>
        <cdr:sp macro="" textlink="">
          <cdr:nvSpPr>
            <cdr:cNvPr id="12" name="Oval 52"/>
            <cdr:cNvSpPr>
              <a:spLocks xmlns:a="http://schemas.openxmlformats.org/drawingml/2006/main" noChangeArrowheads="1"/>
            </cdr:cNvSpPr>
          </cdr:nvSpPr>
          <cdr:spPr bwMode="auto">
            <a:xfrm xmlns:a="http://schemas.openxmlformats.org/drawingml/2006/main">
              <a:off x="4320" y="-1901"/>
              <a:ext cx="643" cy="494"/>
            </a:xfrm>
            <a:prstGeom xmlns:a="http://schemas.openxmlformats.org/drawingml/2006/main" prst="ellipse">
              <a:avLst/>
            </a:prstGeom>
            <a:gradFill xmlns:a="http://schemas.openxmlformats.org/drawingml/2006/main" rotWithShape="1">
              <a:gsLst>
                <a:gs pos="0">
                  <a:srgbClr val="FFFFFF">
                    <a:alpha val="73000"/>
                  </a:srgbClr>
                </a:gs>
                <a:gs pos="100000">
                  <a:srgbClr val="FFFFFF">
                    <a:alpha val="0"/>
                  </a:srgbClr>
                </a:gs>
              </a:gsLst>
              <a:lin ang="5400000" scaled="1"/>
            </a:gradFill>
            <a:ln xmlns:a="http://schemas.openxmlformats.org/drawingml/2006/main" w="9525">
              <a:noFill/>
              <a:round/>
              <a:headEnd/>
              <a:tailEnd/>
            </a:ln>
          </cdr:spPr>
          <cdr:txBody>
            <a:bodyPr xmlns:a="http://schemas.openxmlformats.org/drawingml/2006/main" wrap="none" anchor="ctr"/>
            <a:lstStyle xmlns:a="http://schemas.openxmlformats.org/drawingml/2006/main"/>
            <a:p xmlns:a="http://schemas.openxmlformats.org/drawingml/2006/main">
              <a:endParaRPr lang="ko-KR" altLang="en-US"/>
            </a:p>
          </cdr:txBody>
        </cdr:sp>
        <cdr:sp macro="" textlink="">
          <cdr:nvSpPr>
            <cdr:cNvPr id="13" name="Text Box 53"/>
            <cdr:cNvSpPr txBox="1">
              <a:spLocks xmlns:a="http://schemas.openxmlformats.org/drawingml/2006/main" noChangeArrowheads="1"/>
            </cdr:cNvSpPr>
          </cdr:nvSpPr>
          <cdr:spPr bwMode="auto">
            <a:xfrm xmlns:a="http://schemas.openxmlformats.org/drawingml/2006/main">
              <a:off x="4419" y="-1659"/>
              <a:ext cx="219311" cy="250020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 algn="ctr">
              <a:noFill/>
              <a:miter lim="800000"/>
              <a:headEnd/>
              <a:tailEnd/>
            </a:ln>
            <a:effectLst xmlns:a="http://schemas.openxmlformats.org/drawingml/2006/main">
              <a:outerShdw dist="17961" dir="2700000" algn="ctr" rotWithShape="0">
                <a:srgbClr val="000000"/>
              </a:outerShdw>
            </a:effectLst>
          </cdr:spPr>
          <cdr:txBody>
            <a:bodyPr xmlns:a="http://schemas.openxmlformats.org/drawingml/2006/main" wrap="none">
              <a:spAutoFit/>
            </a:bodyPr>
            <a:lstStyle xmlns:a="http://schemas.openxmlformats.org/drawingml/2006/main"/>
            <a:p xmlns:a="http://schemas.openxmlformats.org/drawingml/2006/main">
              <a:endParaRPr lang="ko-KR" altLang="en-US"/>
            </a:p>
          </cdr:txBody>
        </cdr:sp>
      </cdr:grpSp>
    </cdr:grpSp>
  </cdr:relSizeAnchor>
  <cdr:relSizeAnchor xmlns:cdr="http://schemas.openxmlformats.org/drawingml/2006/chartDrawing">
    <cdr:from>
      <cdr:x>0.05371</cdr:x>
      <cdr:y>0.10835</cdr:y>
    </cdr:from>
    <cdr:to>
      <cdr:x>0.08333</cdr:x>
      <cdr:y>0.15711</cdr:y>
    </cdr:to>
    <cdr:sp macro="" textlink="">
      <cdr:nvSpPr>
        <cdr:cNvPr id="18" name="TextBox 42"/>
        <cdr:cNvSpPr txBox="1"/>
      </cdr:nvSpPr>
      <cdr:spPr>
        <a:xfrm xmlns:a="http://schemas.openxmlformats.org/drawingml/2006/main">
          <a:off x="431780" y="506987"/>
          <a:ext cx="238118" cy="228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900" b="1">
              <a:solidFill>
                <a:schemeClr val="tx2"/>
              </a:solidFill>
            </a:rPr>
            <a:t>(</a:t>
          </a:r>
          <a:r>
            <a:rPr lang="ko-KR" altLang="en-US" sz="900" b="1">
              <a:solidFill>
                <a:schemeClr val="tx2"/>
              </a:solidFill>
            </a:rPr>
            <a:t>개</a:t>
          </a:r>
          <a:r>
            <a:rPr lang="en-US" altLang="ko-KR" sz="900" b="1">
              <a:solidFill>
                <a:schemeClr val="tx2"/>
              </a:solidFill>
            </a:rPr>
            <a:t>)</a:t>
          </a:r>
          <a:endParaRPr lang="ko-KR" altLang="en-US" sz="900" b="1">
            <a:solidFill>
              <a:schemeClr val="tx2"/>
            </a:solidFill>
          </a:endParaRPr>
        </a:p>
      </cdr:txBody>
    </cdr:sp>
  </cdr:relSizeAnchor>
  <cdr:relSizeAnchor xmlns:cdr="http://schemas.openxmlformats.org/drawingml/2006/chartDrawing">
    <cdr:from>
      <cdr:x>0</cdr:x>
      <cdr:y>0.00225</cdr:y>
    </cdr:from>
    <cdr:to>
      <cdr:x>1</cdr:x>
      <cdr:y>0.08284</cdr:y>
    </cdr:to>
    <cdr:sp macro="" textlink="">
      <cdr:nvSpPr>
        <cdr:cNvPr id="14" name="순서도: 처리 13"/>
        <cdr:cNvSpPr/>
      </cdr:nvSpPr>
      <cdr:spPr>
        <a:xfrm xmlns:a="http://schemas.openxmlformats.org/drawingml/2006/main">
          <a:off x="0" y="10886"/>
          <a:ext cx="6848475" cy="389293"/>
        </a:xfrm>
        <a:prstGeom xmlns:a="http://schemas.openxmlformats.org/drawingml/2006/main" prst="flowChartProcess">
          <a:avLst/>
        </a:prstGeom>
        <a:solidFill xmlns:a="http://schemas.openxmlformats.org/drawingml/2006/main">
          <a:srgbClr val="4F81BD">
            <a:lumMod val="75000"/>
          </a:srgbClr>
        </a:solidFill>
        <a:ln xmlns:a="http://schemas.openxmlformats.org/drawingml/2006/main" w="34925" cap="flat" cmpd="thinThick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HY헤드라인M" pitchFamily="18" charset="-127"/>
              <a:ea typeface="HY헤드라인M" pitchFamily="18" charset="-127"/>
              <a:cs typeface="+mn-cs"/>
            </a:rPr>
            <a:t>연도별 권역별 고등학교 수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HY헤드라인M" pitchFamily="18" charset="-127"/>
              <a:ea typeface="HY헤드라인M" pitchFamily="18" charset="-127"/>
              <a:cs typeface="+mn-cs"/>
            </a:rPr>
            <a:t>(1965~2023)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0.05371</cdr:x>
      <cdr:y>0.09577</cdr:y>
    </cdr:from>
    <cdr:to>
      <cdr:x>0.08333</cdr:x>
      <cdr:y>0.14453</cdr:y>
    </cdr:to>
    <cdr:sp macro="" textlink="">
      <cdr:nvSpPr>
        <cdr:cNvPr id="3" name="TextBox 42"/>
        <cdr:cNvSpPr txBox="1"/>
      </cdr:nvSpPr>
      <cdr:spPr>
        <a:xfrm xmlns:a="http://schemas.openxmlformats.org/drawingml/2006/main">
          <a:off x="370074" y="473687"/>
          <a:ext cx="204088" cy="2411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900" b="1">
              <a:solidFill>
                <a:schemeClr val="accent5">
                  <a:lumMod val="75000"/>
                </a:schemeClr>
              </a:solidFill>
            </a:rPr>
            <a:t>(</a:t>
          </a:r>
          <a:r>
            <a:rPr lang="ko-KR" altLang="en-US" sz="900" b="1">
              <a:solidFill>
                <a:schemeClr val="accent5">
                  <a:lumMod val="75000"/>
                </a:schemeClr>
              </a:solidFill>
            </a:rPr>
            <a:t>개</a:t>
          </a:r>
          <a:r>
            <a:rPr lang="en-US" altLang="ko-KR" sz="900" b="1">
              <a:solidFill>
                <a:schemeClr val="accent5">
                  <a:lumMod val="75000"/>
                </a:schemeClr>
              </a:solidFill>
            </a:rPr>
            <a:t>)</a:t>
          </a:r>
          <a:endParaRPr lang="ko-KR" altLang="en-US" sz="900" b="1">
            <a:solidFill>
              <a:schemeClr val="accent5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0.09435</cdr:x>
      <cdr:y>0</cdr:y>
    </cdr:from>
    <cdr:to>
      <cdr:x>0.93046</cdr:x>
      <cdr:y>0.07094</cdr:y>
    </cdr:to>
    <cdr:sp macro="" textlink="">
      <cdr:nvSpPr>
        <cdr:cNvPr id="4" name="순서도: 처리 3"/>
        <cdr:cNvSpPr/>
      </cdr:nvSpPr>
      <cdr:spPr>
        <a:xfrm xmlns:a="http://schemas.openxmlformats.org/drawingml/2006/main">
          <a:off x="647331" y="0"/>
          <a:ext cx="5736318" cy="363801"/>
        </a:xfrm>
        <a:prstGeom xmlns:a="http://schemas.openxmlformats.org/drawingml/2006/main" prst="flowChartProcess">
          <a:avLst/>
        </a:prstGeom>
        <a:solidFill xmlns:a="http://schemas.openxmlformats.org/drawingml/2006/main">
          <a:srgbClr val="4BACC6">
            <a:lumMod val="75000"/>
          </a:srgbClr>
        </a:solidFill>
        <a:ln xmlns:a="http://schemas.openxmlformats.org/drawingml/2006/main" w="34925" cap="flat" cmpd="thinThick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>
            <a:defRPr sz="1800" b="1" i="0" u="none" strike="noStrike" kern="1200" baseline="0">
              <a:solidFill>
                <a:prstClr val="black"/>
              </a:solidFill>
              <a:latin typeface="Calibri"/>
            </a:defRPr>
          </a:pPr>
          <a:r>
            <a:rPr lang="en-US" altLang="ko-KR" sz="1600">
              <a:solidFill>
                <a:sysClr val="window" lastClr="FFFFFF"/>
              </a:solidFill>
              <a:latin typeface="맑은 고딕"/>
              <a:ea typeface="맑은 고딕"/>
            </a:rPr>
            <a:t>&lt;</a:t>
          </a:r>
          <a:r>
            <a:rPr lang="ko-KR" altLang="en-US" sz="1600">
              <a:solidFill>
                <a:sysClr val="window" lastClr="FFFFFF"/>
              </a:solidFill>
              <a:latin typeface="맑은 고딕"/>
              <a:ea typeface="맑은 고딕"/>
            </a:rPr>
            <a:t>수도권</a:t>
          </a:r>
          <a:r>
            <a:rPr lang="en-US" altLang="ko-KR" sz="1600">
              <a:solidFill>
                <a:sysClr val="window" lastClr="FFFFFF"/>
              </a:solidFill>
              <a:latin typeface="맑은 고딕"/>
              <a:ea typeface="맑은 고딕"/>
            </a:rPr>
            <a:t>&gt;</a:t>
          </a:r>
          <a:r>
            <a:rPr lang="ko-KR" altLang="en-US" sz="1600">
              <a:solidFill>
                <a:sysClr val="window" lastClr="FFFFFF"/>
              </a:solidFill>
              <a:latin typeface="맑은 고딕"/>
              <a:ea typeface="맑은 고딕"/>
            </a:rPr>
            <a:t> 고등학교 학생수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0.09717</cdr:y>
    </cdr:to>
    <cdr:sp macro="" textlink="">
      <cdr:nvSpPr>
        <cdr:cNvPr id="5" name="순서도: 처리 3"/>
        <cdr:cNvSpPr/>
      </cdr:nvSpPr>
      <cdr:spPr>
        <a:xfrm xmlns:a="http://schemas.openxmlformats.org/drawingml/2006/main">
          <a:off x="0" y="0"/>
          <a:ext cx="6892738" cy="375076"/>
        </a:xfrm>
        <a:prstGeom xmlns:a="http://schemas.openxmlformats.org/drawingml/2006/main" prst="flowChartProcess">
          <a:avLst/>
        </a:prstGeom>
        <a:solidFill xmlns:a="http://schemas.openxmlformats.org/drawingml/2006/main">
          <a:srgbClr val="4BACC6">
            <a:lumMod val="75000"/>
          </a:srgbClr>
        </a:solidFill>
        <a:ln xmlns:a="http://schemas.openxmlformats.org/drawingml/2006/main" w="34925" cap="flat" cmpd="thinThick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HY헤드라인M" pitchFamily="18" charset="-127"/>
              <a:ea typeface="HY헤드라인M" pitchFamily="18" charset="-127"/>
              <a:cs typeface="+mn-cs"/>
            </a:rPr>
            <a:t>연도별 충청권 고등학교 수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HY헤드라인M" pitchFamily="18" charset="-127"/>
              <a:ea typeface="HY헤드라인M" pitchFamily="18" charset="-127"/>
              <a:cs typeface="+mn-cs"/>
            </a:rPr>
            <a:t>(1965~2023)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0.05371</cdr:x>
      <cdr:y>0.09577</cdr:y>
    </cdr:from>
    <cdr:to>
      <cdr:x>0.08333</cdr:x>
      <cdr:y>0.14453</cdr:y>
    </cdr:to>
    <cdr:sp macro="" textlink="">
      <cdr:nvSpPr>
        <cdr:cNvPr id="3" name="TextBox 42"/>
        <cdr:cNvSpPr txBox="1"/>
      </cdr:nvSpPr>
      <cdr:spPr>
        <a:xfrm xmlns:a="http://schemas.openxmlformats.org/drawingml/2006/main">
          <a:off x="370074" y="473687"/>
          <a:ext cx="204088" cy="2411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900" b="1">
              <a:solidFill>
                <a:schemeClr val="accent5">
                  <a:lumMod val="75000"/>
                </a:schemeClr>
              </a:solidFill>
            </a:rPr>
            <a:t>(</a:t>
          </a:r>
          <a:r>
            <a:rPr lang="ko-KR" altLang="en-US" sz="900" b="1">
              <a:solidFill>
                <a:schemeClr val="accent5">
                  <a:lumMod val="75000"/>
                </a:schemeClr>
              </a:solidFill>
            </a:rPr>
            <a:t>개</a:t>
          </a:r>
          <a:r>
            <a:rPr lang="en-US" altLang="ko-KR" sz="900" b="1">
              <a:solidFill>
                <a:schemeClr val="accent5">
                  <a:lumMod val="75000"/>
                </a:schemeClr>
              </a:solidFill>
            </a:rPr>
            <a:t>)</a:t>
          </a:r>
          <a:endParaRPr lang="ko-KR" altLang="en-US" sz="900" b="1">
            <a:solidFill>
              <a:schemeClr val="accent5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0.09435</cdr:x>
      <cdr:y>0</cdr:y>
    </cdr:from>
    <cdr:to>
      <cdr:x>0.93046</cdr:x>
      <cdr:y>0.07094</cdr:y>
    </cdr:to>
    <cdr:sp macro="" textlink="">
      <cdr:nvSpPr>
        <cdr:cNvPr id="4" name="순서도: 처리 3"/>
        <cdr:cNvSpPr/>
      </cdr:nvSpPr>
      <cdr:spPr>
        <a:xfrm xmlns:a="http://schemas.openxmlformats.org/drawingml/2006/main">
          <a:off x="647331" y="0"/>
          <a:ext cx="5736318" cy="363801"/>
        </a:xfrm>
        <a:prstGeom xmlns:a="http://schemas.openxmlformats.org/drawingml/2006/main" prst="flowChartProcess">
          <a:avLst/>
        </a:prstGeom>
        <a:solidFill xmlns:a="http://schemas.openxmlformats.org/drawingml/2006/main">
          <a:srgbClr val="4BACC6">
            <a:lumMod val="75000"/>
          </a:srgbClr>
        </a:solidFill>
        <a:ln xmlns:a="http://schemas.openxmlformats.org/drawingml/2006/main" w="34925" cap="flat" cmpd="thinThick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>
            <a:defRPr sz="1800" b="1" i="0" u="none" strike="noStrike" kern="1200" baseline="0">
              <a:solidFill>
                <a:prstClr val="black"/>
              </a:solidFill>
              <a:latin typeface="Calibri"/>
            </a:defRPr>
          </a:pPr>
          <a:r>
            <a:rPr lang="en-US" altLang="ko-KR" sz="1600">
              <a:solidFill>
                <a:sysClr val="window" lastClr="FFFFFF"/>
              </a:solidFill>
              <a:latin typeface="맑은 고딕"/>
              <a:ea typeface="맑은 고딕"/>
            </a:rPr>
            <a:t>&lt;</a:t>
          </a:r>
          <a:r>
            <a:rPr lang="ko-KR" altLang="en-US" sz="1600">
              <a:solidFill>
                <a:sysClr val="window" lastClr="FFFFFF"/>
              </a:solidFill>
              <a:latin typeface="맑은 고딕"/>
              <a:ea typeface="맑은 고딕"/>
            </a:rPr>
            <a:t>수도권</a:t>
          </a:r>
          <a:r>
            <a:rPr lang="en-US" altLang="ko-KR" sz="1600">
              <a:solidFill>
                <a:sysClr val="window" lastClr="FFFFFF"/>
              </a:solidFill>
              <a:latin typeface="맑은 고딕"/>
              <a:ea typeface="맑은 고딕"/>
            </a:rPr>
            <a:t>&gt;</a:t>
          </a:r>
          <a:r>
            <a:rPr lang="ko-KR" altLang="en-US" sz="1600">
              <a:solidFill>
                <a:sysClr val="window" lastClr="FFFFFF"/>
              </a:solidFill>
              <a:latin typeface="맑은 고딕"/>
              <a:ea typeface="맑은 고딕"/>
            </a:rPr>
            <a:t> 고등학교 학생수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0.09717</cdr:y>
    </cdr:to>
    <cdr:sp macro="" textlink="">
      <cdr:nvSpPr>
        <cdr:cNvPr id="5" name="순서도: 처리 3"/>
        <cdr:cNvSpPr/>
      </cdr:nvSpPr>
      <cdr:spPr>
        <a:xfrm xmlns:a="http://schemas.openxmlformats.org/drawingml/2006/main">
          <a:off x="0" y="0"/>
          <a:ext cx="6892738" cy="375076"/>
        </a:xfrm>
        <a:prstGeom xmlns:a="http://schemas.openxmlformats.org/drawingml/2006/main" prst="flowChartProcess">
          <a:avLst/>
        </a:prstGeom>
        <a:solidFill xmlns:a="http://schemas.openxmlformats.org/drawingml/2006/main">
          <a:srgbClr val="4BACC6">
            <a:lumMod val="75000"/>
          </a:srgbClr>
        </a:solidFill>
        <a:ln xmlns:a="http://schemas.openxmlformats.org/drawingml/2006/main" w="34925" cap="flat" cmpd="thinThick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HY헤드라인M" pitchFamily="18" charset="-127"/>
              <a:ea typeface="HY헤드라인M" pitchFamily="18" charset="-127"/>
              <a:cs typeface="+mn-cs"/>
            </a:rPr>
            <a:t>연도별 호남권 고등학교 수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HY헤드라인M" pitchFamily="18" charset="-127"/>
              <a:ea typeface="HY헤드라인M" pitchFamily="18" charset="-127"/>
              <a:cs typeface="+mn-cs"/>
            </a:rPr>
            <a:t>(1965~2023)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2.19751E-6</cdr:y>
    </cdr:from>
    <cdr:to>
      <cdr:x>0.02744</cdr:x>
      <cdr:y>0.05293</cdr:y>
    </cdr:to>
    <cdr:grpSp>
      <cdr:nvGrpSpPr>
        <cdr:cNvPr id="27" name="Group 48">
          <a:extLst xmlns:a="http://schemas.openxmlformats.org/drawingml/2006/main">
            <a:ext uri="{FF2B5EF4-FFF2-40B4-BE49-F238E27FC236}">
              <a16:creationId xmlns:a16="http://schemas.microsoft.com/office/drawing/2014/main" id="{9DC83232-3F84-4F15-8BF5-28F3863F32D6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0" y="9"/>
          <a:ext cx="187033" cy="217076"/>
          <a:chOff x="-77502" y="-57326"/>
          <a:chExt cx="2416" cy="2810"/>
        </a:xfrm>
      </cdr:grpSpPr>
      <cdr:sp macro="" textlink="">
        <cdr:nvSpPr>
          <cdr:cNvPr id="9" name="Oval 49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-77498" y="-57289"/>
            <a:ext cx="9" cy="3"/>
          </a:xfrm>
          <a:prstGeom xmlns:a="http://schemas.openxmlformats.org/drawingml/2006/main" prst="ellipse">
            <a:avLst/>
          </a:prstGeom>
          <a:gradFill xmlns:a="http://schemas.openxmlformats.org/drawingml/2006/main" rotWithShape="1">
            <a:gsLst>
              <a:gs pos="0">
                <a:srgbClr val="000000">
                  <a:alpha val="59000"/>
                </a:srgbClr>
              </a:gs>
              <a:gs pos="100000">
                <a:srgbClr val="000000">
                  <a:alpha val="0"/>
                </a:srgbClr>
              </a:gs>
            </a:gsLst>
            <a:lin ang="0" scaled="1"/>
          </a:gradFill>
          <a:ln xmlns:a="http://schemas.openxmlformats.org/drawingml/2006/main" w="9525">
            <a:noFill/>
            <a:round/>
            <a:headEnd/>
            <a:tailEnd/>
          </a:ln>
        </cdr:spPr>
        <cdr:txBody>
          <a:bodyPr xmlns:a="http://schemas.openxmlformats.org/drawingml/2006/main" wrap="none" anchor="ctr"/>
          <a:lstStyle xmlns:a="http://schemas.openxmlformats.org/drawingml/2006/main"/>
          <a:p xmlns:a="http://schemas.openxmlformats.org/drawingml/2006/main">
            <a:endParaRPr lang="ko-KR" altLang="en-US"/>
          </a:p>
        </cdr:txBody>
      </cdr:sp>
      <cdr:grpSp>
        <cdr:nvGrpSpPr>
          <cdr:cNvPr id="29" name="Group 50">
            <a:extLst xmlns:a="http://schemas.openxmlformats.org/drawingml/2006/main">
              <a:ext uri="{FF2B5EF4-FFF2-40B4-BE49-F238E27FC236}">
                <a16:creationId xmlns:a16="http://schemas.microsoft.com/office/drawing/2014/main" id="{1515EA0A-2DF7-47C0-A1ED-6237BF052862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-77502" y="-57326"/>
            <a:ext cx="2416" cy="2753"/>
            <a:chOff x="2018" y="-1970"/>
            <a:chExt cx="222399" cy="245288"/>
          </a:xfrm>
        </cdr:grpSpPr>
      </cdr:grpSp>
      <cdr:grpSp>
        <cdr:nvGrpSpPr>
          <cdr:cNvPr id="51206" name="Group 50">
            <a:extLst xmlns:a="http://schemas.openxmlformats.org/drawingml/2006/main">
              <a:ext uri="{FF2B5EF4-FFF2-40B4-BE49-F238E27FC236}">
                <a16:creationId xmlns:a16="http://schemas.microsoft.com/office/drawing/2014/main" id="{83F9EC27-4FC5-4294-A0A9-052B2B8920AD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-77502" y="-57326"/>
            <a:ext cx="2409" cy="2810"/>
            <a:chOff x="2018" y="-1970"/>
            <a:chExt cx="221712" cy="250331"/>
          </a:xfrm>
        </cdr:grpSpPr>
        <cdr:sp macro="" textlink="">
          <cdr:nvSpPr>
            <cdr:cNvPr id="11" name="Oval 51"/>
            <cdr:cNvSpPr>
              <a:spLocks xmlns:a="http://schemas.openxmlformats.org/drawingml/2006/main" noChangeArrowheads="1"/>
            </cdr:cNvSpPr>
          </cdr:nvSpPr>
          <cdr:spPr bwMode="auto">
            <a:xfrm xmlns:a="http://schemas.openxmlformats.org/drawingml/2006/main">
              <a:off x="2018" y="-1970"/>
              <a:ext cx="932" cy="891"/>
            </a:xfrm>
            <a:prstGeom xmlns:a="http://schemas.openxmlformats.org/drawingml/2006/main" prst="ellipse">
              <a:avLst/>
            </a:prstGeom>
            <a:gradFill xmlns:a="http://schemas.openxmlformats.org/drawingml/2006/main" rotWithShape="1">
              <a:gsLst>
                <a:gs pos="0">
                  <a:srgbClr val="3E801A"/>
                </a:gs>
                <a:gs pos="100000">
                  <a:srgbClr val="004E00"/>
                </a:gs>
              </a:gsLst>
              <a:lin ang="2700000" scaled="1"/>
            </a:gradFill>
            <a:ln xmlns:a="http://schemas.openxmlformats.org/drawingml/2006/main" w="6350" algn="ctr">
              <a:solidFill>
                <a:srgbClr val="003300">
                  <a:alpha val="41176"/>
                </a:srgbClr>
              </a:solidFill>
              <a:round/>
              <a:headEnd/>
              <a:tailEnd/>
            </a:ln>
          </cdr:spPr>
          <cdr:txBody>
            <a:bodyPr xmlns:a="http://schemas.openxmlformats.org/drawingml/2006/main" wrap="none" anchor="ctr"/>
            <a:lstStyle xmlns:a="http://schemas.openxmlformats.org/drawingml/2006/main"/>
            <a:p xmlns:a="http://schemas.openxmlformats.org/drawingml/2006/main">
              <a:endParaRPr lang="ko-KR" altLang="en-US"/>
            </a:p>
          </cdr:txBody>
        </cdr:sp>
        <cdr:sp macro="" textlink="">
          <cdr:nvSpPr>
            <cdr:cNvPr id="12" name="Oval 52"/>
            <cdr:cNvSpPr>
              <a:spLocks xmlns:a="http://schemas.openxmlformats.org/drawingml/2006/main" noChangeArrowheads="1"/>
            </cdr:cNvSpPr>
          </cdr:nvSpPr>
          <cdr:spPr bwMode="auto">
            <a:xfrm xmlns:a="http://schemas.openxmlformats.org/drawingml/2006/main">
              <a:off x="4320" y="-1901"/>
              <a:ext cx="643" cy="494"/>
            </a:xfrm>
            <a:prstGeom xmlns:a="http://schemas.openxmlformats.org/drawingml/2006/main" prst="ellipse">
              <a:avLst/>
            </a:prstGeom>
            <a:gradFill xmlns:a="http://schemas.openxmlformats.org/drawingml/2006/main" rotWithShape="1">
              <a:gsLst>
                <a:gs pos="0">
                  <a:srgbClr val="FFFFFF">
                    <a:alpha val="73000"/>
                  </a:srgbClr>
                </a:gs>
                <a:gs pos="100000">
                  <a:srgbClr val="FFFFFF">
                    <a:alpha val="0"/>
                  </a:srgbClr>
                </a:gs>
              </a:gsLst>
              <a:lin ang="5400000" scaled="1"/>
            </a:gradFill>
            <a:ln xmlns:a="http://schemas.openxmlformats.org/drawingml/2006/main" w="9525">
              <a:noFill/>
              <a:round/>
              <a:headEnd/>
              <a:tailEnd/>
            </a:ln>
          </cdr:spPr>
          <cdr:txBody>
            <a:bodyPr xmlns:a="http://schemas.openxmlformats.org/drawingml/2006/main" wrap="none" anchor="ctr"/>
            <a:lstStyle xmlns:a="http://schemas.openxmlformats.org/drawingml/2006/main"/>
            <a:p xmlns:a="http://schemas.openxmlformats.org/drawingml/2006/main">
              <a:endParaRPr lang="ko-KR" altLang="en-US"/>
            </a:p>
          </cdr:txBody>
        </cdr:sp>
        <cdr:sp macro="" textlink="">
          <cdr:nvSpPr>
            <cdr:cNvPr id="13" name="Text Box 53"/>
            <cdr:cNvSpPr txBox="1">
              <a:spLocks xmlns:a="http://schemas.openxmlformats.org/drawingml/2006/main" noChangeArrowheads="1"/>
            </cdr:cNvSpPr>
          </cdr:nvSpPr>
          <cdr:spPr bwMode="auto">
            <a:xfrm xmlns:a="http://schemas.openxmlformats.org/drawingml/2006/main">
              <a:off x="4419" y="-1659"/>
              <a:ext cx="219311" cy="250020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 algn="ctr">
              <a:noFill/>
              <a:miter lim="800000"/>
              <a:headEnd/>
              <a:tailEnd/>
            </a:ln>
            <a:effectLst xmlns:a="http://schemas.openxmlformats.org/drawingml/2006/main">
              <a:outerShdw dist="17961" dir="2700000" algn="ctr" rotWithShape="0">
                <a:srgbClr val="000000"/>
              </a:outerShdw>
            </a:effectLst>
          </cdr:spPr>
          <cdr:txBody>
            <a:bodyPr xmlns:a="http://schemas.openxmlformats.org/drawingml/2006/main" wrap="none">
              <a:spAutoFit/>
            </a:bodyPr>
            <a:lstStyle xmlns:a="http://schemas.openxmlformats.org/drawingml/2006/main"/>
            <a:p xmlns:a="http://schemas.openxmlformats.org/drawingml/2006/main">
              <a:endParaRPr lang="ko-KR" altLang="en-US"/>
            </a:p>
          </cdr:txBody>
        </cdr:sp>
      </cdr:grpSp>
    </cdr:grpSp>
  </cdr:relSizeAnchor>
  <cdr:relSizeAnchor xmlns:cdr="http://schemas.openxmlformats.org/drawingml/2006/chartDrawing">
    <cdr:from>
      <cdr:x>0.05371</cdr:x>
      <cdr:y>0.10835</cdr:y>
    </cdr:from>
    <cdr:to>
      <cdr:x>0.08333</cdr:x>
      <cdr:y>0.15711</cdr:y>
    </cdr:to>
    <cdr:sp macro="" textlink="">
      <cdr:nvSpPr>
        <cdr:cNvPr id="18" name="TextBox 42"/>
        <cdr:cNvSpPr txBox="1"/>
      </cdr:nvSpPr>
      <cdr:spPr>
        <a:xfrm xmlns:a="http://schemas.openxmlformats.org/drawingml/2006/main">
          <a:off x="431780" y="506987"/>
          <a:ext cx="238118" cy="228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900" b="1">
              <a:solidFill>
                <a:schemeClr val="tx2"/>
              </a:solidFill>
            </a:rPr>
            <a:t>(</a:t>
          </a:r>
          <a:r>
            <a:rPr lang="ko-KR" altLang="en-US" sz="900" b="1">
              <a:solidFill>
                <a:schemeClr val="tx2"/>
              </a:solidFill>
            </a:rPr>
            <a:t>개</a:t>
          </a:r>
          <a:r>
            <a:rPr lang="en-US" altLang="ko-KR" sz="900" b="1">
              <a:solidFill>
                <a:schemeClr val="tx2"/>
              </a:solidFill>
            </a:rPr>
            <a:t>)</a:t>
          </a:r>
          <a:endParaRPr lang="ko-KR" altLang="en-US" sz="900" b="1">
            <a:solidFill>
              <a:schemeClr val="tx2"/>
            </a:solidFill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0.08306</cdr:y>
    </cdr:to>
    <cdr:sp macro="" textlink="">
      <cdr:nvSpPr>
        <cdr:cNvPr id="15" name="순서도: 처리 14"/>
        <cdr:cNvSpPr/>
      </cdr:nvSpPr>
      <cdr:spPr>
        <a:xfrm xmlns:a="http://schemas.openxmlformats.org/drawingml/2006/main">
          <a:off x="0" y="0"/>
          <a:ext cx="6816057" cy="450209"/>
        </a:xfrm>
        <a:prstGeom xmlns:a="http://schemas.openxmlformats.org/drawingml/2006/main" prst="flowChartProcess">
          <a:avLst/>
        </a:prstGeom>
        <a:solidFill xmlns:a="http://schemas.openxmlformats.org/drawingml/2006/main">
          <a:srgbClr val="4BACC6">
            <a:lumMod val="75000"/>
          </a:srgbClr>
        </a:solidFill>
        <a:ln xmlns:a="http://schemas.openxmlformats.org/drawingml/2006/main" w="34925" cap="flat" cmpd="thinThick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HY헤드라인M" pitchFamily="18" charset="-127"/>
              <a:ea typeface="HY헤드라인M" pitchFamily="18" charset="-127"/>
              <a:cs typeface="+mn-cs"/>
            </a:rPr>
            <a:t>연도별 영남권 고등학교 수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HY헤드라인M" pitchFamily="18" charset="-127"/>
              <a:ea typeface="HY헤드라인M" pitchFamily="18" charset="-127"/>
              <a:cs typeface="+mn-cs"/>
            </a:rPr>
            <a:t>(1965~2023)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0.05371</cdr:x>
      <cdr:y>0.09577</cdr:y>
    </cdr:from>
    <cdr:to>
      <cdr:x>0.08333</cdr:x>
      <cdr:y>0.14453</cdr:y>
    </cdr:to>
    <cdr:sp macro="" textlink="">
      <cdr:nvSpPr>
        <cdr:cNvPr id="3" name="TextBox 42"/>
        <cdr:cNvSpPr txBox="1"/>
      </cdr:nvSpPr>
      <cdr:spPr>
        <a:xfrm xmlns:a="http://schemas.openxmlformats.org/drawingml/2006/main">
          <a:off x="370074" y="473687"/>
          <a:ext cx="204088" cy="2411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900" b="1">
              <a:solidFill>
                <a:schemeClr val="accent5">
                  <a:lumMod val="75000"/>
                </a:schemeClr>
              </a:solidFill>
            </a:rPr>
            <a:t>(</a:t>
          </a:r>
          <a:r>
            <a:rPr lang="ko-KR" altLang="en-US" sz="900" b="1">
              <a:solidFill>
                <a:schemeClr val="accent5">
                  <a:lumMod val="75000"/>
                </a:schemeClr>
              </a:solidFill>
            </a:rPr>
            <a:t>개</a:t>
          </a:r>
          <a:r>
            <a:rPr lang="en-US" altLang="ko-KR" sz="900" b="1">
              <a:solidFill>
                <a:schemeClr val="accent5">
                  <a:lumMod val="75000"/>
                </a:schemeClr>
              </a:solidFill>
            </a:rPr>
            <a:t>)</a:t>
          </a:r>
          <a:endParaRPr lang="ko-KR" altLang="en-US" sz="900" b="1">
            <a:solidFill>
              <a:schemeClr val="accent5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0.09435</cdr:x>
      <cdr:y>0</cdr:y>
    </cdr:from>
    <cdr:to>
      <cdr:x>0.93046</cdr:x>
      <cdr:y>0.07094</cdr:y>
    </cdr:to>
    <cdr:sp macro="" textlink="">
      <cdr:nvSpPr>
        <cdr:cNvPr id="4" name="순서도: 처리 3"/>
        <cdr:cNvSpPr/>
      </cdr:nvSpPr>
      <cdr:spPr>
        <a:xfrm xmlns:a="http://schemas.openxmlformats.org/drawingml/2006/main">
          <a:off x="647331" y="0"/>
          <a:ext cx="5736318" cy="363801"/>
        </a:xfrm>
        <a:prstGeom xmlns:a="http://schemas.openxmlformats.org/drawingml/2006/main" prst="flowChartProcess">
          <a:avLst/>
        </a:prstGeom>
        <a:solidFill xmlns:a="http://schemas.openxmlformats.org/drawingml/2006/main">
          <a:srgbClr val="4BACC6">
            <a:lumMod val="75000"/>
          </a:srgbClr>
        </a:solidFill>
        <a:ln xmlns:a="http://schemas.openxmlformats.org/drawingml/2006/main" w="34925" cap="flat" cmpd="thinThick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>
            <a:defRPr sz="1800" b="1" i="0" u="none" strike="noStrike" kern="1200" baseline="0">
              <a:solidFill>
                <a:prstClr val="black"/>
              </a:solidFill>
              <a:latin typeface="Calibri"/>
            </a:defRPr>
          </a:pPr>
          <a:r>
            <a:rPr lang="en-US" altLang="ko-KR" sz="1600">
              <a:solidFill>
                <a:sysClr val="window" lastClr="FFFFFF"/>
              </a:solidFill>
              <a:latin typeface="맑은 고딕"/>
              <a:ea typeface="맑은 고딕"/>
            </a:rPr>
            <a:t>&lt;</a:t>
          </a:r>
          <a:r>
            <a:rPr lang="ko-KR" altLang="en-US" sz="1600">
              <a:solidFill>
                <a:sysClr val="window" lastClr="FFFFFF"/>
              </a:solidFill>
              <a:latin typeface="맑은 고딕"/>
              <a:ea typeface="맑은 고딕"/>
            </a:rPr>
            <a:t>수도권</a:t>
          </a:r>
          <a:r>
            <a:rPr lang="en-US" altLang="ko-KR" sz="1600">
              <a:solidFill>
                <a:sysClr val="window" lastClr="FFFFFF"/>
              </a:solidFill>
              <a:latin typeface="맑은 고딕"/>
              <a:ea typeface="맑은 고딕"/>
            </a:rPr>
            <a:t>&gt;</a:t>
          </a:r>
          <a:r>
            <a:rPr lang="ko-KR" altLang="en-US" sz="1600">
              <a:solidFill>
                <a:sysClr val="window" lastClr="FFFFFF"/>
              </a:solidFill>
              <a:latin typeface="맑은 고딕"/>
              <a:ea typeface="맑은 고딕"/>
            </a:rPr>
            <a:t> 고등학교 학생수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0.09717</cdr:y>
    </cdr:to>
    <cdr:sp macro="" textlink="">
      <cdr:nvSpPr>
        <cdr:cNvPr id="5" name="순서도: 처리 3"/>
        <cdr:cNvSpPr/>
      </cdr:nvSpPr>
      <cdr:spPr>
        <a:xfrm xmlns:a="http://schemas.openxmlformats.org/drawingml/2006/main">
          <a:off x="0" y="0"/>
          <a:ext cx="6892738" cy="375076"/>
        </a:xfrm>
        <a:prstGeom xmlns:a="http://schemas.openxmlformats.org/drawingml/2006/main" prst="flowChartProcess">
          <a:avLst/>
        </a:prstGeom>
        <a:solidFill xmlns:a="http://schemas.openxmlformats.org/drawingml/2006/main">
          <a:srgbClr val="4BACC6">
            <a:lumMod val="75000"/>
          </a:srgbClr>
        </a:solidFill>
        <a:ln xmlns:a="http://schemas.openxmlformats.org/drawingml/2006/main" w="34925" cap="flat" cmpd="thinThick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HY헤드라인M" pitchFamily="18" charset="-127"/>
              <a:ea typeface="HY헤드라인M" pitchFamily="18" charset="-127"/>
              <a:cs typeface="+mn-cs"/>
            </a:rPr>
            <a:t>연도별 제주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HY헤드라인M" pitchFamily="18" charset="-127"/>
              <a:ea typeface="HY헤드라인M" pitchFamily="18" charset="-127"/>
              <a:cs typeface="+mn-cs"/>
            </a:rPr>
            <a:t>/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HY헤드라인M" pitchFamily="18" charset="-127"/>
              <a:ea typeface="HY헤드라인M" pitchFamily="18" charset="-127"/>
              <a:cs typeface="+mn-cs"/>
            </a:rPr>
            <a:t>강원권 고등학교 수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HY헤드라인M" pitchFamily="18" charset="-127"/>
              <a:ea typeface="HY헤드라인M" pitchFamily="18" charset="-127"/>
              <a:cs typeface="+mn-cs"/>
            </a:rPr>
            <a:t>(1965~2023)</a:t>
          </a: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5"/>
  <sheetViews>
    <sheetView tabSelected="1" zoomScale="80" zoomScaleNormal="80" workbookViewId="0">
      <pane xSplit="2" ySplit="3" topLeftCell="C28" activePane="bottomRight" state="frozen"/>
      <selection activeCell="Q46" sqref="Q46"/>
      <selection pane="topRight" activeCell="Q46" sqref="Q46"/>
      <selection pane="bottomLeft" activeCell="Q46" sqref="Q46"/>
      <selection pane="bottomRight" activeCell="E74" sqref="E74"/>
    </sheetView>
  </sheetViews>
  <sheetFormatPr defaultColWidth="9" defaultRowHeight="11.25" x14ac:dyDescent="0.3"/>
  <cols>
    <col min="1" max="1" width="3" style="1" customWidth="1"/>
    <col min="2" max="2" width="7.375" style="1" customWidth="1"/>
    <col min="3" max="3" width="7.125" style="1" bestFit="1" customWidth="1"/>
    <col min="4" max="4" width="5.75" style="1" customWidth="1"/>
    <col min="5" max="5" width="7.125" style="1" bestFit="1" customWidth="1"/>
    <col min="6" max="6" width="5.75" style="1" customWidth="1"/>
    <col min="7" max="16384" width="9" style="1"/>
  </cols>
  <sheetData>
    <row r="1" spans="2:6" ht="12" thickBot="1" x14ac:dyDescent="0.35"/>
    <row r="2" spans="2:6" ht="18" customHeight="1" thickBot="1" x14ac:dyDescent="0.35">
      <c r="C2" s="84" t="s">
        <v>0</v>
      </c>
      <c r="D2" s="85"/>
      <c r="E2" s="85"/>
      <c r="F2" s="86"/>
    </row>
    <row r="3" spans="2:6" ht="12.75" thickBot="1" x14ac:dyDescent="0.35">
      <c r="B3" s="12" t="s">
        <v>2</v>
      </c>
      <c r="C3" s="13" t="s">
        <v>3</v>
      </c>
      <c r="D3" s="14" t="s">
        <v>4</v>
      </c>
      <c r="E3" s="14" t="s">
        <v>5</v>
      </c>
      <c r="F3" s="15" t="s">
        <v>6</v>
      </c>
    </row>
    <row r="4" spans="2:6" ht="12" x14ac:dyDescent="0.3">
      <c r="B4" s="16">
        <v>1965</v>
      </c>
      <c r="C4" s="73">
        <v>701</v>
      </c>
      <c r="D4" s="18">
        <v>3</v>
      </c>
      <c r="E4" s="18">
        <v>382</v>
      </c>
      <c r="F4" s="19">
        <v>316</v>
      </c>
    </row>
    <row r="5" spans="2:6" ht="12" x14ac:dyDescent="0.3">
      <c r="B5" s="20">
        <v>1966</v>
      </c>
      <c r="C5" s="74">
        <v>735</v>
      </c>
      <c r="D5" s="22">
        <v>3</v>
      </c>
      <c r="E5" s="22">
        <v>394</v>
      </c>
      <c r="F5" s="23">
        <v>338</v>
      </c>
    </row>
    <row r="6" spans="2:6" ht="12" x14ac:dyDescent="0.3">
      <c r="B6" s="20">
        <v>1967</v>
      </c>
      <c r="C6" s="74">
        <v>781</v>
      </c>
      <c r="D6" s="22">
        <v>4</v>
      </c>
      <c r="E6" s="22">
        <v>412</v>
      </c>
      <c r="F6" s="23">
        <v>365</v>
      </c>
    </row>
    <row r="7" spans="2:6" ht="12" x14ac:dyDescent="0.3">
      <c r="B7" s="20">
        <v>1968</v>
      </c>
      <c r="C7" s="74">
        <v>840</v>
      </c>
      <c r="D7" s="22">
        <v>4</v>
      </c>
      <c r="E7" s="22">
        <v>440</v>
      </c>
      <c r="F7" s="23">
        <v>396</v>
      </c>
    </row>
    <row r="8" spans="2:6" ht="12" x14ac:dyDescent="0.3">
      <c r="B8" s="20">
        <v>1969</v>
      </c>
      <c r="C8" s="74">
        <v>861</v>
      </c>
      <c r="D8" s="22">
        <v>4</v>
      </c>
      <c r="E8" s="22">
        <v>453</v>
      </c>
      <c r="F8" s="23">
        <v>404</v>
      </c>
    </row>
    <row r="9" spans="2:6" ht="12.75" thickBot="1" x14ac:dyDescent="0.35">
      <c r="B9" s="24">
        <v>1970</v>
      </c>
      <c r="C9" s="75">
        <v>889</v>
      </c>
      <c r="D9" s="26">
        <v>4</v>
      </c>
      <c r="E9" s="26">
        <v>467</v>
      </c>
      <c r="F9" s="27">
        <v>418</v>
      </c>
    </row>
    <row r="10" spans="2:6" ht="12" x14ac:dyDescent="0.3">
      <c r="B10" s="28">
        <v>1971</v>
      </c>
      <c r="C10" s="76">
        <v>898</v>
      </c>
      <c r="D10" s="30">
        <v>4</v>
      </c>
      <c r="E10" s="30">
        <v>472</v>
      </c>
      <c r="F10" s="31">
        <v>422</v>
      </c>
    </row>
    <row r="11" spans="2:6" ht="12" x14ac:dyDescent="0.3">
      <c r="B11" s="20">
        <v>1972</v>
      </c>
      <c r="C11" s="74">
        <v>942</v>
      </c>
      <c r="D11" s="22">
        <v>5</v>
      </c>
      <c r="E11" s="22">
        <v>496</v>
      </c>
      <c r="F11" s="23">
        <v>441</v>
      </c>
    </row>
    <row r="12" spans="2:6" ht="12" x14ac:dyDescent="0.3">
      <c r="B12" s="20">
        <v>1973</v>
      </c>
      <c r="C12" s="74">
        <v>1015</v>
      </c>
      <c r="D12" s="22">
        <v>7</v>
      </c>
      <c r="E12" s="22">
        <v>517</v>
      </c>
      <c r="F12" s="23">
        <v>491</v>
      </c>
    </row>
    <row r="13" spans="2:6" ht="12" x14ac:dyDescent="0.3">
      <c r="B13" s="20">
        <v>1974</v>
      </c>
      <c r="C13" s="74">
        <v>1089</v>
      </c>
      <c r="D13" s="22">
        <v>7</v>
      </c>
      <c r="E13" s="22">
        <v>546</v>
      </c>
      <c r="F13" s="23">
        <v>536</v>
      </c>
    </row>
    <row r="14" spans="2:6" ht="12" x14ac:dyDescent="0.3">
      <c r="B14" s="20">
        <v>1975</v>
      </c>
      <c r="C14" s="74">
        <v>1152</v>
      </c>
      <c r="D14" s="22">
        <v>7</v>
      </c>
      <c r="E14" s="22">
        <v>578</v>
      </c>
      <c r="F14" s="23">
        <v>567</v>
      </c>
    </row>
    <row r="15" spans="2:6" ht="12" x14ac:dyDescent="0.3">
      <c r="B15" s="20">
        <v>1976</v>
      </c>
      <c r="C15" s="74">
        <v>1198</v>
      </c>
      <c r="D15" s="22">
        <v>7</v>
      </c>
      <c r="E15" s="22">
        <v>601</v>
      </c>
      <c r="F15" s="23">
        <v>590</v>
      </c>
    </row>
    <row r="16" spans="2:6" ht="12" x14ac:dyDescent="0.3">
      <c r="B16" s="20">
        <v>1977</v>
      </c>
      <c r="C16" s="74">
        <v>1215</v>
      </c>
      <c r="D16" s="22">
        <v>9</v>
      </c>
      <c r="E16" s="22">
        <v>606</v>
      </c>
      <c r="F16" s="23">
        <v>600</v>
      </c>
    </row>
    <row r="17" spans="2:18" ht="12" x14ac:dyDescent="0.3">
      <c r="B17" s="20">
        <v>1978</v>
      </c>
      <c r="C17" s="74">
        <v>1253</v>
      </c>
      <c r="D17" s="22">
        <v>11</v>
      </c>
      <c r="E17" s="22">
        <v>619</v>
      </c>
      <c r="F17" s="23">
        <v>623</v>
      </c>
    </row>
    <row r="18" spans="2:18" ht="12" x14ac:dyDescent="0.3">
      <c r="B18" s="20">
        <v>1979</v>
      </c>
      <c r="C18" s="74">
        <v>1298</v>
      </c>
      <c r="D18" s="22">
        <v>11</v>
      </c>
      <c r="E18" s="22">
        <v>634</v>
      </c>
      <c r="F18" s="23">
        <v>653</v>
      </c>
    </row>
    <row r="19" spans="2:18" ht="12.75" thickBot="1" x14ac:dyDescent="0.35">
      <c r="B19" s="32">
        <v>1980</v>
      </c>
      <c r="C19" s="77">
        <v>1353</v>
      </c>
      <c r="D19" s="34">
        <v>11</v>
      </c>
      <c r="E19" s="34">
        <v>652</v>
      </c>
      <c r="F19" s="35">
        <v>690</v>
      </c>
    </row>
    <row r="20" spans="2:18" ht="12" x14ac:dyDescent="0.3">
      <c r="B20" s="16">
        <v>1981</v>
      </c>
      <c r="C20" s="73">
        <v>1402</v>
      </c>
      <c r="D20" s="18">
        <v>11</v>
      </c>
      <c r="E20" s="18">
        <v>676</v>
      </c>
      <c r="F20" s="19">
        <v>715</v>
      </c>
    </row>
    <row r="21" spans="2:18" ht="11.25" customHeight="1" x14ac:dyDescent="0.3">
      <c r="B21" s="20">
        <v>1982</v>
      </c>
      <c r="C21" s="74">
        <v>1436</v>
      </c>
      <c r="D21" s="22">
        <v>12</v>
      </c>
      <c r="E21" s="22">
        <v>701</v>
      </c>
      <c r="F21" s="23">
        <v>723</v>
      </c>
      <c r="G21"/>
      <c r="H21"/>
      <c r="I21"/>
      <c r="J21"/>
      <c r="K21"/>
      <c r="L21"/>
      <c r="M21"/>
      <c r="N21"/>
      <c r="O21"/>
      <c r="P21"/>
      <c r="Q21"/>
    </row>
    <row r="22" spans="2:18" ht="11.25" customHeight="1" x14ac:dyDescent="0.3">
      <c r="B22" s="20">
        <v>1983</v>
      </c>
      <c r="C22" s="74">
        <f>SUM(D22:F22)</f>
        <v>1494</v>
      </c>
      <c r="D22" s="22">
        <v>12</v>
      </c>
      <c r="E22" s="22">
        <v>731</v>
      </c>
      <c r="F22" s="23">
        <v>751</v>
      </c>
      <c r="G22"/>
      <c r="H22"/>
      <c r="I22"/>
      <c r="J22"/>
      <c r="K22"/>
      <c r="L22"/>
      <c r="M22"/>
      <c r="N22"/>
      <c r="O22"/>
      <c r="P22"/>
      <c r="Q22"/>
    </row>
    <row r="23" spans="2:18" ht="11.25" customHeight="1" x14ac:dyDescent="0.3">
      <c r="B23" s="20">
        <v>1984</v>
      </c>
      <c r="C23" s="74">
        <v>1549</v>
      </c>
      <c r="D23" s="22">
        <v>14</v>
      </c>
      <c r="E23" s="22">
        <v>755</v>
      </c>
      <c r="F23" s="23">
        <v>780</v>
      </c>
      <c r="G23"/>
      <c r="H23"/>
      <c r="I23"/>
      <c r="J23"/>
      <c r="K23"/>
      <c r="L23"/>
      <c r="M23"/>
      <c r="N23"/>
      <c r="O23"/>
      <c r="P23"/>
      <c r="Q23"/>
    </row>
    <row r="24" spans="2:18" ht="11.25" customHeight="1" x14ac:dyDescent="0.3">
      <c r="B24" s="20">
        <v>1985</v>
      </c>
      <c r="C24" s="74">
        <v>1602</v>
      </c>
      <c r="D24" s="22">
        <v>14</v>
      </c>
      <c r="E24" s="22">
        <v>776</v>
      </c>
      <c r="F24" s="23">
        <v>812</v>
      </c>
      <c r="G24"/>
      <c r="H24"/>
      <c r="I24"/>
      <c r="J24"/>
      <c r="K24"/>
      <c r="L24"/>
      <c r="M24"/>
      <c r="N24"/>
      <c r="O24"/>
      <c r="P24"/>
      <c r="Q24"/>
    </row>
    <row r="25" spans="2:18" ht="12" x14ac:dyDescent="0.3">
      <c r="B25" s="20">
        <v>1986</v>
      </c>
      <c r="C25" s="74">
        <v>1627</v>
      </c>
      <c r="D25" s="22">
        <v>14</v>
      </c>
      <c r="E25" s="22">
        <v>781</v>
      </c>
      <c r="F25" s="23">
        <v>832</v>
      </c>
    </row>
    <row r="26" spans="2:18" ht="12" x14ac:dyDescent="0.3">
      <c r="B26" s="20">
        <v>1987</v>
      </c>
      <c r="C26" s="74">
        <v>1624</v>
      </c>
      <c r="D26" s="22">
        <v>14</v>
      </c>
      <c r="E26" s="22">
        <v>794</v>
      </c>
      <c r="F26" s="23">
        <v>816</v>
      </c>
    </row>
    <row r="27" spans="2:18" ht="12" x14ac:dyDescent="0.3">
      <c r="B27" s="20">
        <v>1988</v>
      </c>
      <c r="C27" s="74">
        <v>1653</v>
      </c>
      <c r="D27" s="22">
        <v>14</v>
      </c>
      <c r="E27" s="22">
        <v>806</v>
      </c>
      <c r="F27" s="23">
        <v>833</v>
      </c>
      <c r="R27" s="2"/>
    </row>
    <row r="28" spans="2:18" ht="12" x14ac:dyDescent="0.3">
      <c r="B28" s="20">
        <v>1989</v>
      </c>
      <c r="C28" s="74">
        <v>1672</v>
      </c>
      <c r="D28" s="22">
        <v>14</v>
      </c>
      <c r="E28" s="22">
        <v>815</v>
      </c>
      <c r="F28" s="23">
        <v>843</v>
      </c>
    </row>
    <row r="29" spans="2:18" ht="12.75" thickBot="1" x14ac:dyDescent="0.35">
      <c r="B29" s="24">
        <v>1990</v>
      </c>
      <c r="C29" s="75">
        <v>1683</v>
      </c>
      <c r="D29" s="26">
        <v>14</v>
      </c>
      <c r="E29" s="26">
        <v>819</v>
      </c>
      <c r="F29" s="27">
        <v>850</v>
      </c>
    </row>
    <row r="30" spans="2:18" ht="12" x14ac:dyDescent="0.3">
      <c r="B30" s="28">
        <v>1991</v>
      </c>
      <c r="C30" s="76">
        <v>1702</v>
      </c>
      <c r="D30" s="30">
        <v>14</v>
      </c>
      <c r="E30" s="30">
        <v>828</v>
      </c>
      <c r="F30" s="31">
        <v>860</v>
      </c>
    </row>
    <row r="31" spans="2:18" ht="12" x14ac:dyDescent="0.3">
      <c r="B31" s="20">
        <v>1992</v>
      </c>
      <c r="C31" s="74">
        <v>1735</v>
      </c>
      <c r="D31" s="22">
        <v>14</v>
      </c>
      <c r="E31" s="22">
        <v>843</v>
      </c>
      <c r="F31" s="23">
        <v>878</v>
      </c>
    </row>
    <row r="32" spans="2:18" ht="12" x14ac:dyDescent="0.3">
      <c r="B32" s="20">
        <v>1993</v>
      </c>
      <c r="C32" s="74">
        <v>1757</v>
      </c>
      <c r="D32" s="22">
        <v>16</v>
      </c>
      <c r="E32" s="22">
        <v>848</v>
      </c>
      <c r="F32" s="23">
        <v>893</v>
      </c>
    </row>
    <row r="33" spans="2:6" ht="12" x14ac:dyDescent="0.3">
      <c r="B33" s="20">
        <v>1994</v>
      </c>
      <c r="C33" s="74">
        <v>1784</v>
      </c>
      <c r="D33" s="22">
        <v>17</v>
      </c>
      <c r="E33" s="22">
        <v>873</v>
      </c>
      <c r="F33" s="23">
        <v>894</v>
      </c>
    </row>
    <row r="34" spans="2:6" ht="12" x14ac:dyDescent="0.3">
      <c r="B34" s="20">
        <v>1995</v>
      </c>
      <c r="C34" s="74">
        <v>1830</v>
      </c>
      <c r="D34" s="22">
        <v>17</v>
      </c>
      <c r="E34" s="22">
        <v>903</v>
      </c>
      <c r="F34" s="23">
        <v>910</v>
      </c>
    </row>
    <row r="35" spans="2:6" ht="12" x14ac:dyDescent="0.3">
      <c r="B35" s="20">
        <v>1996</v>
      </c>
      <c r="C35" s="74">
        <v>1856</v>
      </c>
      <c r="D35" s="22">
        <v>17</v>
      </c>
      <c r="E35" s="22">
        <v>925</v>
      </c>
      <c r="F35" s="23">
        <v>914</v>
      </c>
    </row>
    <row r="36" spans="2:6" ht="12" x14ac:dyDescent="0.3">
      <c r="B36" s="20">
        <v>1997</v>
      </c>
      <c r="C36" s="74">
        <v>1892</v>
      </c>
      <c r="D36" s="22">
        <v>17</v>
      </c>
      <c r="E36" s="22">
        <v>960</v>
      </c>
      <c r="F36" s="23">
        <v>915</v>
      </c>
    </row>
    <row r="37" spans="2:6" ht="12" x14ac:dyDescent="0.3">
      <c r="B37" s="20">
        <v>1998</v>
      </c>
      <c r="C37" s="74">
        <v>1921</v>
      </c>
      <c r="D37" s="22">
        <v>17</v>
      </c>
      <c r="E37" s="22">
        <v>982</v>
      </c>
      <c r="F37" s="23">
        <v>922</v>
      </c>
    </row>
    <row r="38" spans="2:6" ht="12" x14ac:dyDescent="0.3">
      <c r="B38" s="20">
        <v>1999</v>
      </c>
      <c r="C38" s="74">
        <v>1943</v>
      </c>
      <c r="D38" s="22">
        <v>17</v>
      </c>
      <c r="E38" s="22">
        <v>997</v>
      </c>
      <c r="F38" s="23">
        <v>929</v>
      </c>
    </row>
    <row r="39" spans="2:6" ht="12.75" thickBot="1" x14ac:dyDescent="0.35">
      <c r="B39" s="32">
        <v>2000</v>
      </c>
      <c r="C39" s="77">
        <v>1957</v>
      </c>
      <c r="D39" s="34">
        <v>17</v>
      </c>
      <c r="E39" s="34">
        <v>1007</v>
      </c>
      <c r="F39" s="35">
        <v>933</v>
      </c>
    </row>
    <row r="40" spans="2:6" ht="12" x14ac:dyDescent="0.3">
      <c r="B40" s="16">
        <v>2001</v>
      </c>
      <c r="C40" s="73">
        <v>1969</v>
      </c>
      <c r="D40" s="18">
        <v>17</v>
      </c>
      <c r="E40" s="18">
        <v>1022</v>
      </c>
      <c r="F40" s="19">
        <v>930</v>
      </c>
    </row>
    <row r="41" spans="2:6" ht="12" x14ac:dyDescent="0.3">
      <c r="B41" s="20">
        <v>2002</v>
      </c>
      <c r="C41" s="74">
        <v>1995</v>
      </c>
      <c r="D41" s="22">
        <v>17</v>
      </c>
      <c r="E41" s="22">
        <v>1046</v>
      </c>
      <c r="F41" s="23">
        <v>932</v>
      </c>
    </row>
    <row r="42" spans="2:6" ht="12" x14ac:dyDescent="0.3">
      <c r="B42" s="20">
        <v>2003</v>
      </c>
      <c r="C42" s="74">
        <v>2031</v>
      </c>
      <c r="D42" s="22">
        <v>17</v>
      </c>
      <c r="E42" s="22">
        <v>1081</v>
      </c>
      <c r="F42" s="23">
        <v>933</v>
      </c>
    </row>
    <row r="43" spans="2:6" ht="12" x14ac:dyDescent="0.3">
      <c r="B43" s="20">
        <v>2004</v>
      </c>
      <c r="C43" s="74">
        <v>2080</v>
      </c>
      <c r="D43" s="22">
        <v>17</v>
      </c>
      <c r="E43" s="22">
        <v>1124</v>
      </c>
      <c r="F43" s="23">
        <v>939</v>
      </c>
    </row>
    <row r="44" spans="2:6" ht="12" x14ac:dyDescent="0.3">
      <c r="B44" s="20">
        <v>2005</v>
      </c>
      <c r="C44" s="74">
        <v>2095</v>
      </c>
      <c r="D44" s="22">
        <v>17</v>
      </c>
      <c r="E44" s="22">
        <v>1139</v>
      </c>
      <c r="F44" s="23">
        <v>939</v>
      </c>
    </row>
    <row r="45" spans="2:6" ht="12" x14ac:dyDescent="0.3">
      <c r="B45" s="20">
        <v>2006</v>
      </c>
      <c r="C45" s="74">
        <v>2144</v>
      </c>
      <c r="D45" s="22">
        <v>17</v>
      </c>
      <c r="E45" s="22">
        <v>1183</v>
      </c>
      <c r="F45" s="23">
        <v>944</v>
      </c>
    </row>
    <row r="46" spans="2:6" ht="12" x14ac:dyDescent="0.3">
      <c r="B46" s="20">
        <v>2007</v>
      </c>
      <c r="C46" s="74">
        <v>2159</v>
      </c>
      <c r="D46" s="22">
        <v>17</v>
      </c>
      <c r="E46" s="22">
        <v>1200</v>
      </c>
      <c r="F46" s="23">
        <v>942</v>
      </c>
    </row>
    <row r="47" spans="2:6" ht="12" x14ac:dyDescent="0.3">
      <c r="B47" s="20">
        <v>2008</v>
      </c>
      <c r="C47" s="74">
        <v>2190</v>
      </c>
      <c r="D47" s="22">
        <v>18</v>
      </c>
      <c r="E47" s="22">
        <v>1231</v>
      </c>
      <c r="F47" s="23">
        <v>941</v>
      </c>
    </row>
    <row r="48" spans="2:6" ht="12" x14ac:dyDescent="0.3">
      <c r="B48" s="20">
        <v>2009</v>
      </c>
      <c r="C48" s="74">
        <v>2225</v>
      </c>
      <c r="D48" s="22">
        <v>19</v>
      </c>
      <c r="E48" s="22">
        <v>1265</v>
      </c>
      <c r="F48" s="23">
        <v>941</v>
      </c>
    </row>
    <row r="49" spans="2:8" ht="12.75" thickBot="1" x14ac:dyDescent="0.35">
      <c r="B49" s="24">
        <v>2010</v>
      </c>
      <c r="C49" s="75">
        <v>2253</v>
      </c>
      <c r="D49" s="26">
        <v>19</v>
      </c>
      <c r="E49" s="26">
        <v>1288</v>
      </c>
      <c r="F49" s="27">
        <v>946</v>
      </c>
    </row>
    <row r="50" spans="2:8" ht="12" x14ac:dyDescent="0.3">
      <c r="B50" s="28">
        <v>2011</v>
      </c>
      <c r="C50" s="76">
        <v>2282</v>
      </c>
      <c r="D50" s="30">
        <v>19</v>
      </c>
      <c r="E50" s="30">
        <v>1316</v>
      </c>
      <c r="F50" s="31">
        <v>947</v>
      </c>
    </row>
    <row r="51" spans="2:8" ht="12" x14ac:dyDescent="0.3">
      <c r="B51" s="20">
        <v>2012</v>
      </c>
      <c r="C51" s="74">
        <v>2303</v>
      </c>
      <c r="D51" s="22">
        <v>19</v>
      </c>
      <c r="E51" s="22">
        <v>1337</v>
      </c>
      <c r="F51" s="23">
        <v>947</v>
      </c>
    </row>
    <row r="52" spans="2:8" ht="12" x14ac:dyDescent="0.3">
      <c r="B52" s="20">
        <v>2013</v>
      </c>
      <c r="C52" s="74">
        <v>2322</v>
      </c>
      <c r="D52" s="22">
        <v>19</v>
      </c>
      <c r="E52" s="22">
        <v>1355</v>
      </c>
      <c r="F52" s="23">
        <v>948</v>
      </c>
    </row>
    <row r="53" spans="2:8" ht="12" x14ac:dyDescent="0.3">
      <c r="B53" s="20">
        <v>2014</v>
      </c>
      <c r="C53" s="74">
        <v>2326</v>
      </c>
      <c r="D53" s="22">
        <v>19</v>
      </c>
      <c r="E53" s="22">
        <v>1358</v>
      </c>
      <c r="F53" s="23">
        <v>949</v>
      </c>
    </row>
    <row r="54" spans="2:8" ht="12" x14ac:dyDescent="0.3">
      <c r="B54" s="20">
        <v>2015</v>
      </c>
      <c r="C54" s="74">
        <v>2344</v>
      </c>
      <c r="D54" s="22">
        <v>19</v>
      </c>
      <c r="E54" s="22">
        <v>1375</v>
      </c>
      <c r="F54" s="23">
        <v>950</v>
      </c>
    </row>
    <row r="55" spans="2:8" ht="12" x14ac:dyDescent="0.3">
      <c r="B55" s="20">
        <v>2016</v>
      </c>
      <c r="C55" s="74">
        <v>2353</v>
      </c>
      <c r="D55" s="22">
        <v>19</v>
      </c>
      <c r="E55" s="22">
        <v>1385</v>
      </c>
      <c r="F55" s="23">
        <v>949</v>
      </c>
    </row>
    <row r="56" spans="2:8" ht="12" x14ac:dyDescent="0.3">
      <c r="B56" s="20">
        <v>2017</v>
      </c>
      <c r="C56" s="74">
        <v>2360</v>
      </c>
      <c r="D56" s="22">
        <v>19</v>
      </c>
      <c r="E56" s="22">
        <v>1394</v>
      </c>
      <c r="F56" s="23">
        <v>947</v>
      </c>
    </row>
    <row r="57" spans="2:8" ht="12" x14ac:dyDescent="0.3">
      <c r="B57" s="20">
        <v>2018</v>
      </c>
      <c r="C57" s="74">
        <f t="shared" ref="C57:C62" si="0">SUM(D57:F57)</f>
        <v>2358</v>
      </c>
      <c r="D57" s="22">
        <v>19</v>
      </c>
      <c r="E57" s="22">
        <v>1393</v>
      </c>
      <c r="F57" s="23">
        <v>946</v>
      </c>
    </row>
    <row r="58" spans="2:8" ht="12" x14ac:dyDescent="0.3">
      <c r="B58" s="20">
        <v>2019</v>
      </c>
      <c r="C58" s="74">
        <f t="shared" si="0"/>
        <v>2356</v>
      </c>
      <c r="D58" s="22">
        <v>19</v>
      </c>
      <c r="E58" s="22">
        <v>1391</v>
      </c>
      <c r="F58" s="23">
        <v>946</v>
      </c>
    </row>
    <row r="59" spans="2:8" ht="12.75" thickBot="1" x14ac:dyDescent="0.35">
      <c r="B59" s="32">
        <v>2020</v>
      </c>
      <c r="C59" s="77">
        <f t="shared" si="0"/>
        <v>2367</v>
      </c>
      <c r="D59" s="34">
        <v>19</v>
      </c>
      <c r="E59" s="34">
        <v>1402</v>
      </c>
      <c r="F59" s="35">
        <v>946</v>
      </c>
    </row>
    <row r="60" spans="2:8" ht="12" x14ac:dyDescent="0.3">
      <c r="B60" s="28">
        <v>2021</v>
      </c>
      <c r="C60" s="76">
        <f t="shared" si="0"/>
        <v>2375</v>
      </c>
      <c r="D60" s="30">
        <v>19</v>
      </c>
      <c r="E60" s="30">
        <v>1410</v>
      </c>
      <c r="F60" s="31">
        <v>946</v>
      </c>
    </row>
    <row r="61" spans="2:8" ht="12" x14ac:dyDescent="0.3">
      <c r="B61" s="16">
        <v>2022</v>
      </c>
      <c r="C61" s="73">
        <f t="shared" si="0"/>
        <v>2373</v>
      </c>
      <c r="D61" s="18">
        <v>19</v>
      </c>
      <c r="E61" s="18">
        <v>1409</v>
      </c>
      <c r="F61" s="19">
        <v>945</v>
      </c>
      <c r="G61" s="7"/>
      <c r="H61" s="7"/>
    </row>
    <row r="62" spans="2:8" ht="12" x14ac:dyDescent="0.3">
      <c r="B62" s="16">
        <v>2023</v>
      </c>
      <c r="C62" s="73">
        <f t="shared" si="0"/>
        <v>2379</v>
      </c>
      <c r="D62" s="18">
        <v>19</v>
      </c>
      <c r="E62" s="18">
        <v>1415</v>
      </c>
      <c r="F62" s="19">
        <v>945</v>
      </c>
      <c r="G62" s="7"/>
      <c r="H62" s="7"/>
    </row>
    <row r="63" spans="2:8" ht="13.5" x14ac:dyDescent="0.3">
      <c r="B63" s="11" t="s">
        <v>44</v>
      </c>
      <c r="C63" s="9"/>
      <c r="D63" s="9"/>
      <c r="E63" s="9"/>
      <c r="F63" s="9"/>
      <c r="G63" s="9"/>
      <c r="H63" s="9"/>
    </row>
    <row r="64" spans="2:8" ht="13.5" x14ac:dyDescent="0.3">
      <c r="B64" s="8" t="s">
        <v>42</v>
      </c>
    </row>
    <row r="65" spans="2:2" ht="13.5" x14ac:dyDescent="0.3">
      <c r="B65" s="72" t="s">
        <v>53</v>
      </c>
    </row>
  </sheetData>
  <mergeCells count="1">
    <mergeCell ref="C2:F2"/>
  </mergeCells>
  <phoneticPr fontId="1" type="noConversion"/>
  <conditionalFormatting sqref="C3 C4:F21 C23:F49">
    <cfRule type="cellIs" dxfId="14" priority="3" operator="equal">
      <formula>#REF!</formula>
    </cfRule>
  </conditionalFormatting>
  <conditionalFormatting sqref="C22:F22">
    <cfRule type="cellIs" dxfId="13" priority="2" operator="equal">
      <formula>#REF!</formula>
    </cfRule>
  </conditionalFormatting>
  <conditionalFormatting sqref="C50:F59">
    <cfRule type="cellIs" dxfId="12" priority="1" operator="equal">
      <formula>#REF!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65"/>
  <sheetViews>
    <sheetView zoomScale="85" zoomScaleNormal="85" workbookViewId="0">
      <pane xSplit="2" ySplit="3" topLeftCell="C43" activePane="bottomRight" state="frozen"/>
      <selection activeCell="N38" sqref="N38"/>
      <selection pane="topRight" activeCell="N38" sqref="N38"/>
      <selection pane="bottomLeft" activeCell="N38" sqref="N38"/>
      <selection pane="bottomRight" activeCell="L78" sqref="L78"/>
    </sheetView>
  </sheetViews>
  <sheetFormatPr defaultColWidth="9" defaultRowHeight="11.25" x14ac:dyDescent="0.3"/>
  <cols>
    <col min="1" max="1" width="3" style="1" customWidth="1"/>
    <col min="2" max="2" width="7.375" style="1" customWidth="1"/>
    <col min="3" max="3" width="6.75" style="1" bestFit="1" customWidth="1"/>
    <col min="4" max="4" width="5.75" style="1" customWidth="1"/>
    <col min="5" max="9" width="4.875" style="1" customWidth="1"/>
    <col min="10" max="27" width="5.75" style="1" customWidth="1"/>
    <col min="28" max="16384" width="9" style="1"/>
  </cols>
  <sheetData>
    <row r="1" spans="2:27" ht="12" thickBot="1" x14ac:dyDescent="0.35"/>
    <row r="2" spans="2:27" ht="18" customHeight="1" thickBot="1" x14ac:dyDescent="0.35">
      <c r="B2" s="36"/>
      <c r="C2" s="87" t="s">
        <v>26</v>
      </c>
      <c r="D2" s="88"/>
      <c r="E2" s="88"/>
      <c r="F2" s="88"/>
      <c r="G2" s="88"/>
      <c r="H2" s="88"/>
      <c r="I2" s="88"/>
      <c r="J2" s="84" t="s">
        <v>1</v>
      </c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6"/>
    </row>
    <row r="3" spans="2:27" ht="12.75" thickBot="1" x14ac:dyDescent="0.35">
      <c r="B3" s="12" t="s">
        <v>2</v>
      </c>
      <c r="C3" s="37" t="s">
        <v>27</v>
      </c>
      <c r="D3" s="38" t="s">
        <v>28</v>
      </c>
      <c r="E3" s="39" t="s">
        <v>29</v>
      </c>
      <c r="F3" s="39" t="s">
        <v>30</v>
      </c>
      <c r="G3" s="39" t="s">
        <v>31</v>
      </c>
      <c r="H3" s="39" t="s">
        <v>32</v>
      </c>
      <c r="I3" s="40" t="s">
        <v>33</v>
      </c>
      <c r="J3" s="13" t="s">
        <v>3</v>
      </c>
      <c r="K3" s="14" t="s">
        <v>7</v>
      </c>
      <c r="L3" s="14" t="s">
        <v>8</v>
      </c>
      <c r="M3" s="14" t="s">
        <v>9</v>
      </c>
      <c r="N3" s="14" t="s">
        <v>10</v>
      </c>
      <c r="O3" s="14" t="s">
        <v>11</v>
      </c>
      <c r="P3" s="14" t="s">
        <v>12</v>
      </c>
      <c r="Q3" s="14" t="s">
        <v>13</v>
      </c>
      <c r="R3" s="14" t="s">
        <v>37</v>
      </c>
      <c r="S3" s="14" t="s">
        <v>14</v>
      </c>
      <c r="T3" s="14" t="s">
        <v>15</v>
      </c>
      <c r="U3" s="14" t="s">
        <v>16</v>
      </c>
      <c r="V3" s="14" t="s">
        <v>17</v>
      </c>
      <c r="W3" s="14" t="s">
        <v>18</v>
      </c>
      <c r="X3" s="14" t="s">
        <v>19</v>
      </c>
      <c r="Y3" s="14" t="s">
        <v>20</v>
      </c>
      <c r="Z3" s="14" t="s">
        <v>21</v>
      </c>
      <c r="AA3" s="15" t="s">
        <v>22</v>
      </c>
    </row>
    <row r="4" spans="2:27" ht="11.25" customHeight="1" x14ac:dyDescent="0.3">
      <c r="B4" s="16">
        <v>1965</v>
      </c>
      <c r="C4" s="78">
        <f t="shared" ref="C4:C54" si="0">SUM(D4:I4)</f>
        <v>701</v>
      </c>
      <c r="D4" s="41">
        <f>K4+N4+S4</f>
        <v>203</v>
      </c>
      <c r="E4" s="30">
        <f>P4+U4+V4</f>
        <v>102</v>
      </c>
      <c r="F4" s="30">
        <f>O4+W4+X4</f>
        <v>121</v>
      </c>
      <c r="G4" s="30">
        <f>L4+M4+Y4+Z4+Q4</f>
        <v>211</v>
      </c>
      <c r="H4" s="30">
        <f>T4</f>
        <v>46</v>
      </c>
      <c r="I4" s="42">
        <f>AA4</f>
        <v>18</v>
      </c>
      <c r="J4" s="78">
        <f>SUM(K4:AA4)</f>
        <v>701</v>
      </c>
      <c r="K4" s="18">
        <v>114</v>
      </c>
      <c r="L4" s="18">
        <v>42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18">
        <v>89</v>
      </c>
      <c r="T4" s="18">
        <v>46</v>
      </c>
      <c r="U4" s="18">
        <v>36</v>
      </c>
      <c r="V4" s="18">
        <v>66</v>
      </c>
      <c r="W4" s="18">
        <v>61</v>
      </c>
      <c r="X4" s="18">
        <v>60</v>
      </c>
      <c r="Y4" s="18">
        <v>98</v>
      </c>
      <c r="Z4" s="18">
        <v>71</v>
      </c>
      <c r="AA4" s="19">
        <v>18</v>
      </c>
    </row>
    <row r="5" spans="2:27" ht="11.25" customHeight="1" x14ac:dyDescent="0.3">
      <c r="B5" s="20">
        <v>1966</v>
      </c>
      <c r="C5" s="79">
        <f t="shared" si="0"/>
        <v>735</v>
      </c>
      <c r="D5" s="43">
        <f t="shared" ref="D5:D50" si="1">K5+N5+S5</f>
        <v>207</v>
      </c>
      <c r="E5" s="22">
        <f t="shared" ref="E5:E50" si="2">P5+U5+V5</f>
        <v>104</v>
      </c>
      <c r="F5" s="22">
        <f t="shared" ref="F5:F50" si="3">O5+W5+X5</f>
        <v>129</v>
      </c>
      <c r="G5" s="22">
        <f t="shared" ref="G5:G50" si="4">L5+M5+Y5+Z5+Q5</f>
        <v>227</v>
      </c>
      <c r="H5" s="22">
        <f t="shared" ref="H5:H54" si="5">T5</f>
        <v>48</v>
      </c>
      <c r="I5" s="44">
        <f t="shared" ref="I5:I54" si="6">AA5</f>
        <v>20</v>
      </c>
      <c r="J5" s="79">
        <f t="shared" ref="J5:J51" si="7">SUM(K5:AA5)</f>
        <v>735</v>
      </c>
      <c r="K5" s="22">
        <v>116</v>
      </c>
      <c r="L5" s="22">
        <v>42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91</v>
      </c>
      <c r="T5" s="22">
        <v>48</v>
      </c>
      <c r="U5" s="22">
        <v>36</v>
      </c>
      <c r="V5" s="22">
        <v>68</v>
      </c>
      <c r="W5" s="22">
        <v>64</v>
      </c>
      <c r="X5" s="22">
        <v>65</v>
      </c>
      <c r="Y5" s="22">
        <v>103</v>
      </c>
      <c r="Z5" s="22">
        <v>82</v>
      </c>
      <c r="AA5" s="23">
        <v>20</v>
      </c>
    </row>
    <row r="6" spans="2:27" ht="11.25" customHeight="1" x14ac:dyDescent="0.3">
      <c r="B6" s="20">
        <v>1967</v>
      </c>
      <c r="C6" s="79">
        <f t="shared" si="0"/>
        <v>781</v>
      </c>
      <c r="D6" s="43">
        <f t="shared" si="1"/>
        <v>214</v>
      </c>
      <c r="E6" s="22">
        <f t="shared" si="2"/>
        <v>105</v>
      </c>
      <c r="F6" s="22">
        <f t="shared" si="3"/>
        <v>148</v>
      </c>
      <c r="G6" s="22">
        <f t="shared" si="4"/>
        <v>243</v>
      </c>
      <c r="H6" s="22">
        <f t="shared" si="5"/>
        <v>51</v>
      </c>
      <c r="I6" s="44">
        <f t="shared" si="6"/>
        <v>20</v>
      </c>
      <c r="J6" s="79">
        <f t="shared" si="7"/>
        <v>781</v>
      </c>
      <c r="K6" s="22">
        <v>119</v>
      </c>
      <c r="L6" s="22">
        <v>44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95</v>
      </c>
      <c r="T6" s="22">
        <v>51</v>
      </c>
      <c r="U6" s="22">
        <v>36</v>
      </c>
      <c r="V6" s="22">
        <v>69</v>
      </c>
      <c r="W6" s="22">
        <v>72</v>
      </c>
      <c r="X6" s="22">
        <v>76</v>
      </c>
      <c r="Y6" s="22">
        <v>108</v>
      </c>
      <c r="Z6" s="22">
        <v>91</v>
      </c>
      <c r="AA6" s="23">
        <v>20</v>
      </c>
    </row>
    <row r="7" spans="2:27" ht="11.25" customHeight="1" x14ac:dyDescent="0.3">
      <c r="B7" s="20">
        <v>1968</v>
      </c>
      <c r="C7" s="79">
        <f t="shared" si="0"/>
        <v>840</v>
      </c>
      <c r="D7" s="43">
        <f t="shared" si="1"/>
        <v>229</v>
      </c>
      <c r="E7" s="22">
        <f t="shared" si="2"/>
        <v>109</v>
      </c>
      <c r="F7" s="22">
        <f t="shared" si="3"/>
        <v>159</v>
      </c>
      <c r="G7" s="22">
        <f t="shared" si="4"/>
        <v>265</v>
      </c>
      <c r="H7" s="22">
        <f t="shared" si="5"/>
        <v>58</v>
      </c>
      <c r="I7" s="44">
        <f t="shared" si="6"/>
        <v>20</v>
      </c>
      <c r="J7" s="79">
        <f t="shared" si="7"/>
        <v>840</v>
      </c>
      <c r="K7" s="22">
        <v>124</v>
      </c>
      <c r="L7" s="22">
        <v>48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105</v>
      </c>
      <c r="T7" s="22">
        <v>58</v>
      </c>
      <c r="U7" s="22">
        <v>39</v>
      </c>
      <c r="V7" s="22">
        <v>70</v>
      </c>
      <c r="W7" s="22">
        <v>74</v>
      </c>
      <c r="X7" s="22">
        <v>85</v>
      </c>
      <c r="Y7" s="22">
        <v>121</v>
      </c>
      <c r="Z7" s="22">
        <v>96</v>
      </c>
      <c r="AA7" s="23">
        <v>20</v>
      </c>
    </row>
    <row r="8" spans="2:27" ht="11.25" customHeight="1" x14ac:dyDescent="0.3">
      <c r="B8" s="20">
        <v>1969</v>
      </c>
      <c r="C8" s="79">
        <f t="shared" si="0"/>
        <v>861</v>
      </c>
      <c r="D8" s="43">
        <f t="shared" si="1"/>
        <v>232</v>
      </c>
      <c r="E8" s="22">
        <f t="shared" si="2"/>
        <v>116</v>
      </c>
      <c r="F8" s="22">
        <f t="shared" si="3"/>
        <v>165</v>
      </c>
      <c r="G8" s="22">
        <f t="shared" si="4"/>
        <v>267</v>
      </c>
      <c r="H8" s="22">
        <f t="shared" si="5"/>
        <v>59</v>
      </c>
      <c r="I8" s="44">
        <f t="shared" si="6"/>
        <v>22</v>
      </c>
      <c r="J8" s="79">
        <f t="shared" si="7"/>
        <v>861</v>
      </c>
      <c r="K8" s="22">
        <v>125</v>
      </c>
      <c r="L8" s="22">
        <v>48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107</v>
      </c>
      <c r="T8" s="22">
        <v>59</v>
      </c>
      <c r="U8" s="22">
        <v>43</v>
      </c>
      <c r="V8" s="22">
        <v>73</v>
      </c>
      <c r="W8" s="22">
        <v>76</v>
      </c>
      <c r="X8" s="22">
        <v>89</v>
      </c>
      <c r="Y8" s="22">
        <v>121</v>
      </c>
      <c r="Z8" s="22">
        <v>98</v>
      </c>
      <c r="AA8" s="23">
        <v>22</v>
      </c>
    </row>
    <row r="9" spans="2:27" ht="11.25" customHeight="1" thickBot="1" x14ac:dyDescent="0.35">
      <c r="B9" s="24">
        <v>1970</v>
      </c>
      <c r="C9" s="80">
        <f t="shared" si="0"/>
        <v>889</v>
      </c>
      <c r="D9" s="45">
        <f t="shared" si="1"/>
        <v>238</v>
      </c>
      <c r="E9" s="34">
        <f t="shared" si="2"/>
        <v>116</v>
      </c>
      <c r="F9" s="34">
        <f t="shared" si="3"/>
        <v>169</v>
      </c>
      <c r="G9" s="34">
        <f t="shared" si="4"/>
        <v>276</v>
      </c>
      <c r="H9" s="34">
        <f t="shared" si="5"/>
        <v>68</v>
      </c>
      <c r="I9" s="46">
        <f t="shared" si="6"/>
        <v>22</v>
      </c>
      <c r="J9" s="80">
        <f t="shared" si="7"/>
        <v>889</v>
      </c>
      <c r="K9" s="26">
        <v>127</v>
      </c>
      <c r="L9" s="26">
        <v>48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111</v>
      </c>
      <c r="T9" s="26">
        <v>68</v>
      </c>
      <c r="U9" s="26">
        <v>43</v>
      </c>
      <c r="V9" s="26">
        <v>73</v>
      </c>
      <c r="W9" s="26">
        <v>77</v>
      </c>
      <c r="X9" s="26">
        <v>92</v>
      </c>
      <c r="Y9" s="26">
        <v>127</v>
      </c>
      <c r="Z9" s="26">
        <v>101</v>
      </c>
      <c r="AA9" s="27">
        <v>22</v>
      </c>
    </row>
    <row r="10" spans="2:27" ht="11.25" customHeight="1" x14ac:dyDescent="0.3">
      <c r="B10" s="28">
        <v>1971</v>
      </c>
      <c r="C10" s="79">
        <f t="shared" si="0"/>
        <v>898</v>
      </c>
      <c r="D10" s="47">
        <f t="shared" si="1"/>
        <v>241</v>
      </c>
      <c r="E10" s="18">
        <f t="shared" si="2"/>
        <v>118</v>
      </c>
      <c r="F10" s="18">
        <f t="shared" si="3"/>
        <v>171</v>
      </c>
      <c r="G10" s="18">
        <f t="shared" si="4"/>
        <v>278</v>
      </c>
      <c r="H10" s="18">
        <f t="shared" si="5"/>
        <v>68</v>
      </c>
      <c r="I10" s="48">
        <f t="shared" si="6"/>
        <v>22</v>
      </c>
      <c r="J10" s="79">
        <f t="shared" si="7"/>
        <v>898</v>
      </c>
      <c r="K10" s="30">
        <v>125</v>
      </c>
      <c r="L10" s="30">
        <v>48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116</v>
      </c>
      <c r="T10" s="30">
        <v>68</v>
      </c>
      <c r="U10" s="30">
        <v>43</v>
      </c>
      <c r="V10" s="30">
        <v>75</v>
      </c>
      <c r="W10" s="30">
        <v>78</v>
      </c>
      <c r="X10" s="30">
        <v>93</v>
      </c>
      <c r="Y10" s="30">
        <v>128</v>
      </c>
      <c r="Z10" s="30">
        <v>102</v>
      </c>
      <c r="AA10" s="31">
        <v>22</v>
      </c>
    </row>
    <row r="11" spans="2:27" ht="11.25" customHeight="1" x14ac:dyDescent="0.3">
      <c r="B11" s="20">
        <v>1972</v>
      </c>
      <c r="C11" s="79">
        <f t="shared" si="0"/>
        <v>942</v>
      </c>
      <c r="D11" s="43">
        <f t="shared" si="1"/>
        <v>253</v>
      </c>
      <c r="E11" s="22">
        <f t="shared" si="2"/>
        <v>121</v>
      </c>
      <c r="F11" s="22">
        <f t="shared" si="3"/>
        <v>183</v>
      </c>
      <c r="G11" s="22">
        <f t="shared" si="4"/>
        <v>294</v>
      </c>
      <c r="H11" s="22">
        <f t="shared" si="5"/>
        <v>69</v>
      </c>
      <c r="I11" s="44">
        <f t="shared" si="6"/>
        <v>22</v>
      </c>
      <c r="J11" s="79">
        <f t="shared" si="7"/>
        <v>942</v>
      </c>
      <c r="K11" s="22">
        <v>127</v>
      </c>
      <c r="L11" s="22">
        <v>50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126</v>
      </c>
      <c r="T11" s="22">
        <v>69</v>
      </c>
      <c r="U11" s="22">
        <v>43</v>
      </c>
      <c r="V11" s="22">
        <v>78</v>
      </c>
      <c r="W11" s="22">
        <v>86</v>
      </c>
      <c r="X11" s="22">
        <v>97</v>
      </c>
      <c r="Y11" s="22">
        <v>136</v>
      </c>
      <c r="Z11" s="22">
        <v>108</v>
      </c>
      <c r="AA11" s="23">
        <v>22</v>
      </c>
    </row>
    <row r="12" spans="2:27" ht="11.25" customHeight="1" x14ac:dyDescent="0.3">
      <c r="B12" s="20">
        <v>1973</v>
      </c>
      <c r="C12" s="79">
        <f t="shared" si="0"/>
        <v>1015</v>
      </c>
      <c r="D12" s="43">
        <f t="shared" si="1"/>
        <v>273</v>
      </c>
      <c r="E12" s="22">
        <f t="shared" si="2"/>
        <v>131</v>
      </c>
      <c r="F12" s="22">
        <f t="shared" si="3"/>
        <v>193</v>
      </c>
      <c r="G12" s="22">
        <f t="shared" si="4"/>
        <v>322</v>
      </c>
      <c r="H12" s="22">
        <f t="shared" si="5"/>
        <v>74</v>
      </c>
      <c r="I12" s="44">
        <f t="shared" si="6"/>
        <v>22</v>
      </c>
      <c r="J12" s="79">
        <f t="shared" si="7"/>
        <v>1015</v>
      </c>
      <c r="K12" s="22">
        <v>141</v>
      </c>
      <c r="L12" s="22">
        <v>56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132</v>
      </c>
      <c r="T12" s="22">
        <v>74</v>
      </c>
      <c r="U12" s="22">
        <v>44</v>
      </c>
      <c r="V12" s="22">
        <v>87</v>
      </c>
      <c r="W12" s="22">
        <v>87</v>
      </c>
      <c r="X12" s="22">
        <v>106</v>
      </c>
      <c r="Y12" s="22">
        <v>151</v>
      </c>
      <c r="Z12" s="22">
        <v>115</v>
      </c>
      <c r="AA12" s="23">
        <v>22</v>
      </c>
    </row>
    <row r="13" spans="2:27" ht="11.25" customHeight="1" x14ac:dyDescent="0.3">
      <c r="B13" s="20">
        <v>1974</v>
      </c>
      <c r="C13" s="79">
        <f t="shared" si="0"/>
        <v>1089</v>
      </c>
      <c r="D13" s="43">
        <f t="shared" si="1"/>
        <v>298</v>
      </c>
      <c r="E13" s="22">
        <f t="shared" si="2"/>
        <v>139</v>
      </c>
      <c r="F13" s="22">
        <f t="shared" si="3"/>
        <v>202</v>
      </c>
      <c r="G13" s="22">
        <f t="shared" si="4"/>
        <v>348</v>
      </c>
      <c r="H13" s="22">
        <f t="shared" si="5"/>
        <v>80</v>
      </c>
      <c r="I13" s="44">
        <f t="shared" si="6"/>
        <v>22</v>
      </c>
      <c r="J13" s="79">
        <f t="shared" si="7"/>
        <v>1089</v>
      </c>
      <c r="K13" s="22">
        <v>143</v>
      </c>
      <c r="L13" s="22">
        <v>59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155</v>
      </c>
      <c r="T13" s="22">
        <v>80</v>
      </c>
      <c r="U13" s="22">
        <v>46</v>
      </c>
      <c r="V13" s="22">
        <v>93</v>
      </c>
      <c r="W13" s="22">
        <v>87</v>
      </c>
      <c r="X13" s="22">
        <v>115</v>
      </c>
      <c r="Y13" s="22">
        <v>162</v>
      </c>
      <c r="Z13" s="22">
        <v>127</v>
      </c>
      <c r="AA13" s="23">
        <v>22</v>
      </c>
    </row>
    <row r="14" spans="2:27" ht="11.25" customHeight="1" x14ac:dyDescent="0.3">
      <c r="B14" s="20">
        <v>1975</v>
      </c>
      <c r="C14" s="79">
        <f t="shared" si="0"/>
        <v>1152</v>
      </c>
      <c r="D14" s="43">
        <f t="shared" si="1"/>
        <v>310</v>
      </c>
      <c r="E14" s="22">
        <f t="shared" si="2"/>
        <v>153</v>
      </c>
      <c r="F14" s="22">
        <f t="shared" si="3"/>
        <v>215</v>
      </c>
      <c r="G14" s="22">
        <f t="shared" si="4"/>
        <v>370</v>
      </c>
      <c r="H14" s="22">
        <f t="shared" si="5"/>
        <v>82</v>
      </c>
      <c r="I14" s="44">
        <f t="shared" si="6"/>
        <v>22</v>
      </c>
      <c r="J14" s="79">
        <f t="shared" si="7"/>
        <v>1152</v>
      </c>
      <c r="K14" s="22">
        <v>148</v>
      </c>
      <c r="L14" s="22">
        <v>59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162</v>
      </c>
      <c r="T14" s="22">
        <v>82</v>
      </c>
      <c r="U14" s="22">
        <v>52</v>
      </c>
      <c r="V14" s="22">
        <v>101</v>
      </c>
      <c r="W14" s="22">
        <v>90</v>
      </c>
      <c r="X14" s="22">
        <v>125</v>
      </c>
      <c r="Y14" s="22">
        <v>181</v>
      </c>
      <c r="Z14" s="22">
        <v>130</v>
      </c>
      <c r="AA14" s="23">
        <v>22</v>
      </c>
    </row>
    <row r="15" spans="2:27" ht="11.25" customHeight="1" x14ac:dyDescent="0.3">
      <c r="B15" s="20">
        <v>1976</v>
      </c>
      <c r="C15" s="79">
        <f t="shared" si="0"/>
        <v>1198</v>
      </c>
      <c r="D15" s="43">
        <f t="shared" si="1"/>
        <v>323</v>
      </c>
      <c r="E15" s="22">
        <f t="shared" si="2"/>
        <v>161</v>
      </c>
      <c r="F15" s="22">
        <f t="shared" si="3"/>
        <v>224</v>
      </c>
      <c r="G15" s="22">
        <f t="shared" si="4"/>
        <v>384</v>
      </c>
      <c r="H15" s="22">
        <f t="shared" si="5"/>
        <v>83</v>
      </c>
      <c r="I15" s="44">
        <f t="shared" si="6"/>
        <v>23</v>
      </c>
      <c r="J15" s="79">
        <f t="shared" si="7"/>
        <v>1198</v>
      </c>
      <c r="K15" s="22">
        <v>149</v>
      </c>
      <c r="L15" s="22">
        <v>62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174</v>
      </c>
      <c r="T15" s="22">
        <v>83</v>
      </c>
      <c r="U15" s="22">
        <v>53</v>
      </c>
      <c r="V15" s="22">
        <v>108</v>
      </c>
      <c r="W15" s="22">
        <v>97</v>
      </c>
      <c r="X15" s="22">
        <v>127</v>
      </c>
      <c r="Y15" s="22">
        <v>191</v>
      </c>
      <c r="Z15" s="22">
        <v>131</v>
      </c>
      <c r="AA15" s="23">
        <v>23</v>
      </c>
    </row>
    <row r="16" spans="2:27" ht="11.25" customHeight="1" x14ac:dyDescent="0.3">
      <c r="B16" s="20">
        <v>1977</v>
      </c>
      <c r="C16" s="79">
        <f t="shared" si="0"/>
        <v>1215</v>
      </c>
      <c r="D16" s="43">
        <f t="shared" si="1"/>
        <v>326</v>
      </c>
      <c r="E16" s="22">
        <f t="shared" si="2"/>
        <v>163</v>
      </c>
      <c r="F16" s="22">
        <f t="shared" si="3"/>
        <v>230</v>
      </c>
      <c r="G16" s="22">
        <f t="shared" si="4"/>
        <v>390</v>
      </c>
      <c r="H16" s="22">
        <f t="shared" si="5"/>
        <v>83</v>
      </c>
      <c r="I16" s="44">
        <f t="shared" si="6"/>
        <v>23</v>
      </c>
      <c r="J16" s="79">
        <f t="shared" si="7"/>
        <v>1215</v>
      </c>
      <c r="K16" s="22">
        <v>152</v>
      </c>
      <c r="L16" s="22">
        <v>62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174</v>
      </c>
      <c r="T16" s="22">
        <v>83</v>
      </c>
      <c r="U16" s="22">
        <v>54</v>
      </c>
      <c r="V16" s="22">
        <v>109</v>
      </c>
      <c r="W16" s="22">
        <v>97</v>
      </c>
      <c r="X16" s="22">
        <v>133</v>
      </c>
      <c r="Y16" s="22">
        <v>195</v>
      </c>
      <c r="Z16" s="22">
        <v>133</v>
      </c>
      <c r="AA16" s="23">
        <v>23</v>
      </c>
    </row>
    <row r="17" spans="2:28" ht="11.25" customHeight="1" x14ac:dyDescent="0.3">
      <c r="B17" s="20">
        <v>1978</v>
      </c>
      <c r="C17" s="79">
        <f t="shared" si="0"/>
        <v>1253</v>
      </c>
      <c r="D17" s="43">
        <f t="shared" si="1"/>
        <v>339</v>
      </c>
      <c r="E17" s="22">
        <f t="shared" si="2"/>
        <v>169</v>
      </c>
      <c r="F17" s="22">
        <f t="shared" si="3"/>
        <v>230</v>
      </c>
      <c r="G17" s="22">
        <f t="shared" si="4"/>
        <v>409</v>
      </c>
      <c r="H17" s="22">
        <f t="shared" si="5"/>
        <v>83</v>
      </c>
      <c r="I17" s="44">
        <f t="shared" si="6"/>
        <v>23</v>
      </c>
      <c r="J17" s="79">
        <f t="shared" si="7"/>
        <v>1253</v>
      </c>
      <c r="K17" s="22">
        <v>158</v>
      </c>
      <c r="L17" s="22">
        <v>68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181</v>
      </c>
      <c r="T17" s="22">
        <v>83</v>
      </c>
      <c r="U17" s="22">
        <v>56</v>
      </c>
      <c r="V17" s="22">
        <v>113</v>
      </c>
      <c r="W17" s="22">
        <v>97</v>
      </c>
      <c r="X17" s="22">
        <v>133</v>
      </c>
      <c r="Y17" s="22">
        <v>204</v>
      </c>
      <c r="Z17" s="22">
        <v>137</v>
      </c>
      <c r="AA17" s="23">
        <v>23</v>
      </c>
    </row>
    <row r="18" spans="2:28" ht="11.25" customHeight="1" x14ac:dyDescent="0.3">
      <c r="B18" s="20">
        <v>1979</v>
      </c>
      <c r="C18" s="79">
        <f t="shared" si="0"/>
        <v>1298</v>
      </c>
      <c r="D18" s="43">
        <f t="shared" si="1"/>
        <v>350</v>
      </c>
      <c r="E18" s="22">
        <f t="shared" si="2"/>
        <v>176</v>
      </c>
      <c r="F18" s="22">
        <f t="shared" si="3"/>
        <v>235</v>
      </c>
      <c r="G18" s="22">
        <f t="shared" si="4"/>
        <v>426</v>
      </c>
      <c r="H18" s="22">
        <f t="shared" si="5"/>
        <v>88</v>
      </c>
      <c r="I18" s="44">
        <f t="shared" si="6"/>
        <v>23</v>
      </c>
      <c r="J18" s="79">
        <f t="shared" si="7"/>
        <v>1298</v>
      </c>
      <c r="K18" s="22">
        <v>163</v>
      </c>
      <c r="L18" s="22">
        <v>69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187</v>
      </c>
      <c r="T18" s="22">
        <v>88</v>
      </c>
      <c r="U18" s="22">
        <v>58</v>
      </c>
      <c r="V18" s="22">
        <v>118</v>
      </c>
      <c r="W18" s="22">
        <v>97</v>
      </c>
      <c r="X18" s="22">
        <v>138</v>
      </c>
      <c r="Y18" s="22">
        <v>216</v>
      </c>
      <c r="Z18" s="22">
        <v>141</v>
      </c>
      <c r="AA18" s="23">
        <v>23</v>
      </c>
    </row>
    <row r="19" spans="2:28" ht="11.25" customHeight="1" thickBot="1" x14ac:dyDescent="0.35">
      <c r="B19" s="32">
        <v>1980</v>
      </c>
      <c r="C19" s="81">
        <f t="shared" si="0"/>
        <v>1353</v>
      </c>
      <c r="D19" s="49">
        <f t="shared" si="1"/>
        <v>359</v>
      </c>
      <c r="E19" s="26">
        <f t="shared" si="2"/>
        <v>185</v>
      </c>
      <c r="F19" s="26">
        <f t="shared" si="3"/>
        <v>248</v>
      </c>
      <c r="G19" s="26">
        <f t="shared" si="4"/>
        <v>442</v>
      </c>
      <c r="H19" s="26">
        <f t="shared" si="5"/>
        <v>94</v>
      </c>
      <c r="I19" s="50">
        <f t="shared" si="6"/>
        <v>25</v>
      </c>
      <c r="J19" s="81">
        <f t="shared" si="7"/>
        <v>1353</v>
      </c>
      <c r="K19" s="34">
        <v>164</v>
      </c>
      <c r="L19" s="34">
        <v>73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195</v>
      </c>
      <c r="T19" s="34">
        <v>94</v>
      </c>
      <c r="U19" s="34">
        <v>62</v>
      </c>
      <c r="V19" s="34">
        <v>123</v>
      </c>
      <c r="W19" s="34">
        <v>103</v>
      </c>
      <c r="X19" s="34">
        <v>145</v>
      </c>
      <c r="Y19" s="34">
        <v>228</v>
      </c>
      <c r="Z19" s="34">
        <v>141</v>
      </c>
      <c r="AA19" s="35">
        <v>25</v>
      </c>
    </row>
    <row r="20" spans="2:28" ht="11.25" customHeight="1" x14ac:dyDescent="0.3">
      <c r="B20" s="16">
        <v>1981</v>
      </c>
      <c r="C20" s="78">
        <f t="shared" si="0"/>
        <v>1402</v>
      </c>
      <c r="D20" s="41">
        <f t="shared" si="1"/>
        <v>371</v>
      </c>
      <c r="E20" s="30">
        <f t="shared" si="2"/>
        <v>190</v>
      </c>
      <c r="F20" s="30">
        <f t="shared" si="3"/>
        <v>265</v>
      </c>
      <c r="G20" s="30">
        <f t="shared" si="4"/>
        <v>453</v>
      </c>
      <c r="H20" s="30">
        <f t="shared" si="5"/>
        <v>99</v>
      </c>
      <c r="I20" s="42">
        <f t="shared" si="6"/>
        <v>24</v>
      </c>
      <c r="J20" s="78">
        <f t="shared" si="7"/>
        <v>1402</v>
      </c>
      <c r="K20" s="18">
        <v>166</v>
      </c>
      <c r="L20" s="18">
        <v>74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205</v>
      </c>
      <c r="T20" s="18">
        <v>99</v>
      </c>
      <c r="U20" s="18">
        <v>64</v>
      </c>
      <c r="V20" s="18">
        <v>126</v>
      </c>
      <c r="W20" s="18">
        <v>111</v>
      </c>
      <c r="X20" s="18">
        <v>154</v>
      </c>
      <c r="Y20" s="18">
        <v>235</v>
      </c>
      <c r="Z20" s="18">
        <v>144</v>
      </c>
      <c r="AA20" s="19">
        <v>24</v>
      </c>
      <c r="AB20"/>
    </row>
    <row r="21" spans="2:28" ht="11.25" customHeight="1" x14ac:dyDescent="0.3">
      <c r="B21" s="20">
        <v>1982</v>
      </c>
      <c r="C21" s="79">
        <f t="shared" si="0"/>
        <v>1436</v>
      </c>
      <c r="D21" s="43">
        <f t="shared" si="1"/>
        <v>380</v>
      </c>
      <c r="E21" s="22">
        <f t="shared" si="2"/>
        <v>196</v>
      </c>
      <c r="F21" s="22">
        <f t="shared" si="3"/>
        <v>271</v>
      </c>
      <c r="G21" s="22">
        <f t="shared" si="4"/>
        <v>462</v>
      </c>
      <c r="H21" s="22">
        <f t="shared" si="5"/>
        <v>103</v>
      </c>
      <c r="I21" s="44">
        <f t="shared" si="6"/>
        <v>24</v>
      </c>
      <c r="J21" s="79">
        <f t="shared" si="7"/>
        <v>1436</v>
      </c>
      <c r="K21" s="22">
        <v>169</v>
      </c>
      <c r="L21" s="22">
        <v>76</v>
      </c>
      <c r="M21" s="22">
        <v>53</v>
      </c>
      <c r="N21" s="22">
        <v>34</v>
      </c>
      <c r="O21" s="22">
        <v>0</v>
      </c>
      <c r="P21" s="22">
        <v>0</v>
      </c>
      <c r="Q21" s="22">
        <v>0</v>
      </c>
      <c r="R21" s="22">
        <v>0</v>
      </c>
      <c r="S21" s="22">
        <v>177</v>
      </c>
      <c r="T21" s="22">
        <v>103</v>
      </c>
      <c r="U21" s="22">
        <v>66</v>
      </c>
      <c r="V21" s="22">
        <v>130</v>
      </c>
      <c r="W21" s="22">
        <v>115</v>
      </c>
      <c r="X21" s="22">
        <v>156</v>
      </c>
      <c r="Y21" s="22">
        <v>186</v>
      </c>
      <c r="Z21" s="22">
        <v>147</v>
      </c>
      <c r="AA21" s="23">
        <v>24</v>
      </c>
      <c r="AB21"/>
    </row>
    <row r="22" spans="2:28" ht="11.25" customHeight="1" x14ac:dyDescent="0.3">
      <c r="B22" s="20">
        <v>1983</v>
      </c>
      <c r="C22" s="79">
        <f t="shared" si="0"/>
        <v>1494</v>
      </c>
      <c r="D22" s="43">
        <f t="shared" si="1"/>
        <v>399</v>
      </c>
      <c r="E22" s="22">
        <f t="shared" si="2"/>
        <v>204</v>
      </c>
      <c r="F22" s="22">
        <f t="shared" si="3"/>
        <v>285</v>
      </c>
      <c r="G22" s="22">
        <f t="shared" si="4"/>
        <v>477</v>
      </c>
      <c r="H22" s="22">
        <f t="shared" si="5"/>
        <v>105</v>
      </c>
      <c r="I22" s="44">
        <f t="shared" si="6"/>
        <v>24</v>
      </c>
      <c r="J22" s="79">
        <f t="shared" si="7"/>
        <v>1494</v>
      </c>
      <c r="K22" s="22">
        <v>180</v>
      </c>
      <c r="L22" s="22">
        <v>81</v>
      </c>
      <c r="M22" s="22">
        <v>54</v>
      </c>
      <c r="N22" s="22">
        <v>37</v>
      </c>
      <c r="O22" s="22">
        <v>0</v>
      </c>
      <c r="P22" s="22">
        <v>0</v>
      </c>
      <c r="Q22" s="22">
        <v>0</v>
      </c>
      <c r="R22" s="22">
        <v>0</v>
      </c>
      <c r="S22" s="22">
        <v>182</v>
      </c>
      <c r="T22" s="22">
        <v>105</v>
      </c>
      <c r="U22" s="22">
        <v>67</v>
      </c>
      <c r="V22" s="22">
        <v>137</v>
      </c>
      <c r="W22" s="22">
        <v>120</v>
      </c>
      <c r="X22" s="22">
        <v>165</v>
      </c>
      <c r="Y22" s="22">
        <v>192</v>
      </c>
      <c r="Z22" s="22">
        <v>150</v>
      </c>
      <c r="AA22" s="23">
        <v>24</v>
      </c>
      <c r="AB22"/>
    </row>
    <row r="23" spans="2:28" ht="11.25" customHeight="1" x14ac:dyDescent="0.3">
      <c r="B23" s="20">
        <v>1984</v>
      </c>
      <c r="C23" s="79">
        <f t="shared" si="0"/>
        <v>1549</v>
      </c>
      <c r="D23" s="43">
        <f t="shared" si="1"/>
        <v>417</v>
      </c>
      <c r="E23" s="22">
        <f t="shared" si="2"/>
        <v>210</v>
      </c>
      <c r="F23" s="22">
        <f t="shared" si="3"/>
        <v>298</v>
      </c>
      <c r="G23" s="22">
        <f t="shared" si="4"/>
        <v>492</v>
      </c>
      <c r="H23" s="22">
        <f t="shared" si="5"/>
        <v>106</v>
      </c>
      <c r="I23" s="44">
        <f t="shared" si="6"/>
        <v>26</v>
      </c>
      <c r="J23" s="79">
        <f t="shared" si="7"/>
        <v>1549</v>
      </c>
      <c r="K23" s="22">
        <v>196</v>
      </c>
      <c r="L23" s="22">
        <v>81</v>
      </c>
      <c r="M23" s="22">
        <v>56</v>
      </c>
      <c r="N23" s="22">
        <v>37</v>
      </c>
      <c r="O23" s="22">
        <v>0</v>
      </c>
      <c r="P23" s="22">
        <v>0</v>
      </c>
      <c r="Q23" s="22">
        <v>0</v>
      </c>
      <c r="R23" s="22">
        <v>0</v>
      </c>
      <c r="S23" s="22">
        <v>184</v>
      </c>
      <c r="T23" s="22">
        <v>106</v>
      </c>
      <c r="U23" s="22">
        <v>68</v>
      </c>
      <c r="V23" s="22">
        <v>142</v>
      </c>
      <c r="W23" s="22">
        <v>125</v>
      </c>
      <c r="X23" s="22">
        <v>173</v>
      </c>
      <c r="Y23" s="22">
        <v>198</v>
      </c>
      <c r="Z23" s="22">
        <v>157</v>
      </c>
      <c r="AA23" s="23">
        <v>26</v>
      </c>
      <c r="AB23"/>
    </row>
    <row r="24" spans="2:28" ht="11.25" customHeight="1" x14ac:dyDescent="0.3">
      <c r="B24" s="20">
        <v>1985</v>
      </c>
      <c r="C24" s="79">
        <f t="shared" si="0"/>
        <v>1602</v>
      </c>
      <c r="D24" s="43">
        <f t="shared" si="1"/>
        <v>438</v>
      </c>
      <c r="E24" s="22">
        <f t="shared" si="2"/>
        <v>213</v>
      </c>
      <c r="F24" s="22">
        <f t="shared" si="3"/>
        <v>309</v>
      </c>
      <c r="G24" s="22">
        <f t="shared" si="4"/>
        <v>510</v>
      </c>
      <c r="H24" s="22">
        <f t="shared" si="5"/>
        <v>106</v>
      </c>
      <c r="I24" s="44">
        <f t="shared" si="6"/>
        <v>26</v>
      </c>
      <c r="J24" s="79">
        <f t="shared" si="7"/>
        <v>1602</v>
      </c>
      <c r="K24" s="22">
        <v>212</v>
      </c>
      <c r="L24" s="22">
        <v>87</v>
      </c>
      <c r="M24" s="22">
        <v>57</v>
      </c>
      <c r="N24" s="22">
        <v>38</v>
      </c>
      <c r="O24" s="22">
        <v>0</v>
      </c>
      <c r="P24" s="22">
        <v>0</v>
      </c>
      <c r="Q24" s="22">
        <v>0</v>
      </c>
      <c r="R24" s="22">
        <v>0</v>
      </c>
      <c r="S24" s="22">
        <v>188</v>
      </c>
      <c r="T24" s="22">
        <v>106</v>
      </c>
      <c r="U24" s="22">
        <v>70</v>
      </c>
      <c r="V24" s="22">
        <v>143</v>
      </c>
      <c r="W24" s="22">
        <v>126</v>
      </c>
      <c r="X24" s="22">
        <v>183</v>
      </c>
      <c r="Y24" s="22">
        <v>203</v>
      </c>
      <c r="Z24" s="22">
        <v>163</v>
      </c>
      <c r="AA24" s="23">
        <v>26</v>
      </c>
      <c r="AB24"/>
    </row>
    <row r="25" spans="2:28" ht="11.25" customHeight="1" x14ac:dyDescent="0.3">
      <c r="B25" s="20">
        <v>1986</v>
      </c>
      <c r="C25" s="79">
        <f t="shared" si="0"/>
        <v>1627</v>
      </c>
      <c r="D25" s="43">
        <f t="shared" si="1"/>
        <v>445</v>
      </c>
      <c r="E25" s="22">
        <f t="shared" si="2"/>
        <v>211</v>
      </c>
      <c r="F25" s="22">
        <f t="shared" si="3"/>
        <v>319</v>
      </c>
      <c r="G25" s="22">
        <f t="shared" si="4"/>
        <v>519</v>
      </c>
      <c r="H25" s="22">
        <f t="shared" si="5"/>
        <v>106</v>
      </c>
      <c r="I25" s="44">
        <f t="shared" si="6"/>
        <v>27</v>
      </c>
      <c r="J25" s="79">
        <f t="shared" si="7"/>
        <v>1627</v>
      </c>
      <c r="K25" s="22">
        <v>213</v>
      </c>
      <c r="L25" s="22">
        <v>90</v>
      </c>
      <c r="M25" s="22">
        <v>57</v>
      </c>
      <c r="N25" s="22">
        <v>40</v>
      </c>
      <c r="O25" s="22">
        <v>0</v>
      </c>
      <c r="P25" s="22">
        <v>0</v>
      </c>
      <c r="Q25" s="22">
        <v>0</v>
      </c>
      <c r="R25" s="22">
        <v>0</v>
      </c>
      <c r="S25" s="22">
        <v>192</v>
      </c>
      <c r="T25" s="22">
        <v>106</v>
      </c>
      <c r="U25" s="22">
        <v>67</v>
      </c>
      <c r="V25" s="22">
        <v>144</v>
      </c>
      <c r="W25" s="22">
        <v>129</v>
      </c>
      <c r="X25" s="22">
        <v>190</v>
      </c>
      <c r="Y25" s="22">
        <v>206</v>
      </c>
      <c r="Z25" s="22">
        <v>166</v>
      </c>
      <c r="AA25" s="23">
        <v>27</v>
      </c>
      <c r="AB25"/>
    </row>
    <row r="26" spans="2:28" ht="11.25" customHeight="1" x14ac:dyDescent="0.3">
      <c r="B26" s="20">
        <v>1987</v>
      </c>
      <c r="C26" s="79">
        <f t="shared" si="0"/>
        <v>1624</v>
      </c>
      <c r="D26" s="43">
        <f t="shared" si="1"/>
        <v>454</v>
      </c>
      <c r="E26" s="22">
        <f t="shared" si="2"/>
        <v>202</v>
      </c>
      <c r="F26" s="22">
        <f t="shared" si="3"/>
        <v>318</v>
      </c>
      <c r="G26" s="22">
        <f t="shared" si="4"/>
        <v>515</v>
      </c>
      <c r="H26" s="22">
        <f t="shared" si="5"/>
        <v>108</v>
      </c>
      <c r="I26" s="44">
        <f t="shared" si="6"/>
        <v>27</v>
      </c>
      <c r="J26" s="79">
        <f t="shared" si="7"/>
        <v>1624</v>
      </c>
      <c r="K26" s="22">
        <v>221</v>
      </c>
      <c r="L26" s="22">
        <v>94</v>
      </c>
      <c r="M26" s="22">
        <v>54</v>
      </c>
      <c r="N26" s="22">
        <v>40</v>
      </c>
      <c r="O26" s="22">
        <v>46</v>
      </c>
      <c r="P26" s="22">
        <v>0</v>
      </c>
      <c r="Q26" s="22">
        <v>0</v>
      </c>
      <c r="R26" s="22">
        <v>0</v>
      </c>
      <c r="S26" s="22">
        <v>193</v>
      </c>
      <c r="T26" s="22">
        <v>108</v>
      </c>
      <c r="U26" s="22">
        <v>64</v>
      </c>
      <c r="V26" s="22">
        <v>138</v>
      </c>
      <c r="W26" s="22">
        <v>125</v>
      </c>
      <c r="X26" s="22">
        <v>147</v>
      </c>
      <c r="Y26" s="22">
        <v>202</v>
      </c>
      <c r="Z26" s="22">
        <v>165</v>
      </c>
      <c r="AA26" s="23">
        <v>27</v>
      </c>
    </row>
    <row r="27" spans="2:28" ht="11.25" customHeight="1" x14ac:dyDescent="0.3">
      <c r="B27" s="20">
        <v>1988</v>
      </c>
      <c r="C27" s="79">
        <f t="shared" si="0"/>
        <v>1653</v>
      </c>
      <c r="D27" s="43">
        <f t="shared" si="1"/>
        <v>468</v>
      </c>
      <c r="E27" s="22">
        <f t="shared" si="2"/>
        <v>206</v>
      </c>
      <c r="F27" s="22">
        <f t="shared" si="3"/>
        <v>321</v>
      </c>
      <c r="G27" s="22">
        <f t="shared" si="4"/>
        <v>521</v>
      </c>
      <c r="H27" s="22">
        <f t="shared" si="5"/>
        <v>110</v>
      </c>
      <c r="I27" s="44">
        <f t="shared" si="6"/>
        <v>27</v>
      </c>
      <c r="J27" s="79">
        <f t="shared" si="7"/>
        <v>1653</v>
      </c>
      <c r="K27" s="22">
        <v>228</v>
      </c>
      <c r="L27" s="22">
        <v>96</v>
      </c>
      <c r="M27" s="22">
        <v>56</v>
      </c>
      <c r="N27" s="22">
        <v>42</v>
      </c>
      <c r="O27" s="22">
        <v>52</v>
      </c>
      <c r="P27" s="22">
        <v>0</v>
      </c>
      <c r="Q27" s="22">
        <v>0</v>
      </c>
      <c r="R27" s="22">
        <v>0</v>
      </c>
      <c r="S27" s="22">
        <v>198</v>
      </c>
      <c r="T27" s="22">
        <v>110</v>
      </c>
      <c r="U27" s="22">
        <v>66</v>
      </c>
      <c r="V27" s="22">
        <v>140</v>
      </c>
      <c r="W27" s="22">
        <v>126</v>
      </c>
      <c r="X27" s="22">
        <v>143</v>
      </c>
      <c r="Y27" s="22">
        <v>202</v>
      </c>
      <c r="Z27" s="22">
        <v>167</v>
      </c>
      <c r="AA27" s="23">
        <v>27</v>
      </c>
    </row>
    <row r="28" spans="2:28" ht="11.25" customHeight="1" x14ac:dyDescent="0.3">
      <c r="B28" s="20">
        <v>1989</v>
      </c>
      <c r="C28" s="79">
        <f t="shared" si="0"/>
        <v>1672</v>
      </c>
      <c r="D28" s="43">
        <f t="shared" si="1"/>
        <v>478</v>
      </c>
      <c r="E28" s="22">
        <f t="shared" si="2"/>
        <v>208</v>
      </c>
      <c r="F28" s="22">
        <f t="shared" si="3"/>
        <v>321</v>
      </c>
      <c r="G28" s="22">
        <f t="shared" si="4"/>
        <v>527</v>
      </c>
      <c r="H28" s="22">
        <f t="shared" si="5"/>
        <v>111</v>
      </c>
      <c r="I28" s="44">
        <f t="shared" si="6"/>
        <v>27</v>
      </c>
      <c r="J28" s="79">
        <f t="shared" si="7"/>
        <v>1672</v>
      </c>
      <c r="K28" s="22">
        <v>234</v>
      </c>
      <c r="L28" s="22">
        <v>101</v>
      </c>
      <c r="M28" s="22">
        <v>56</v>
      </c>
      <c r="N28" s="22">
        <v>44</v>
      </c>
      <c r="O28" s="22">
        <v>52</v>
      </c>
      <c r="P28" s="22">
        <v>40</v>
      </c>
      <c r="Q28" s="22">
        <v>0</v>
      </c>
      <c r="R28" s="22">
        <v>0</v>
      </c>
      <c r="S28" s="22">
        <v>200</v>
      </c>
      <c r="T28" s="22">
        <v>111</v>
      </c>
      <c r="U28" s="22">
        <v>67</v>
      </c>
      <c r="V28" s="22">
        <v>101</v>
      </c>
      <c r="W28" s="22">
        <v>126</v>
      </c>
      <c r="X28" s="22">
        <v>143</v>
      </c>
      <c r="Y28" s="22">
        <v>202</v>
      </c>
      <c r="Z28" s="22">
        <v>168</v>
      </c>
      <c r="AA28" s="23">
        <v>27</v>
      </c>
    </row>
    <row r="29" spans="2:28" ht="11.25" customHeight="1" thickBot="1" x14ac:dyDescent="0.35">
      <c r="B29" s="24">
        <v>1990</v>
      </c>
      <c r="C29" s="80">
        <f t="shared" si="0"/>
        <v>1683</v>
      </c>
      <c r="D29" s="45">
        <f t="shared" si="1"/>
        <v>486</v>
      </c>
      <c r="E29" s="34">
        <f t="shared" si="2"/>
        <v>208</v>
      </c>
      <c r="F29" s="34">
        <f t="shared" si="3"/>
        <v>321</v>
      </c>
      <c r="G29" s="34">
        <f t="shared" si="4"/>
        <v>530</v>
      </c>
      <c r="H29" s="34">
        <f t="shared" si="5"/>
        <v>111</v>
      </c>
      <c r="I29" s="46">
        <f t="shared" si="6"/>
        <v>27</v>
      </c>
      <c r="J29" s="80">
        <f t="shared" si="7"/>
        <v>1683</v>
      </c>
      <c r="K29" s="26">
        <v>239</v>
      </c>
      <c r="L29" s="26">
        <v>102</v>
      </c>
      <c r="M29" s="26">
        <v>56</v>
      </c>
      <c r="N29" s="26">
        <v>44</v>
      </c>
      <c r="O29" s="26">
        <v>53</v>
      </c>
      <c r="P29" s="26">
        <v>40</v>
      </c>
      <c r="Q29" s="26">
        <v>0</v>
      </c>
      <c r="R29" s="26">
        <v>0</v>
      </c>
      <c r="S29" s="26">
        <v>203</v>
      </c>
      <c r="T29" s="26">
        <v>111</v>
      </c>
      <c r="U29" s="26">
        <v>67</v>
      </c>
      <c r="V29" s="26">
        <v>101</v>
      </c>
      <c r="W29" s="26">
        <v>125</v>
      </c>
      <c r="X29" s="26">
        <v>143</v>
      </c>
      <c r="Y29" s="26">
        <v>202</v>
      </c>
      <c r="Z29" s="26">
        <v>170</v>
      </c>
      <c r="AA29" s="27">
        <v>27</v>
      </c>
    </row>
    <row r="30" spans="2:28" ht="11.25" customHeight="1" x14ac:dyDescent="0.3">
      <c r="B30" s="28">
        <v>1991</v>
      </c>
      <c r="C30" s="79">
        <f t="shared" si="0"/>
        <v>1702</v>
      </c>
      <c r="D30" s="47">
        <f t="shared" si="1"/>
        <v>494</v>
      </c>
      <c r="E30" s="18">
        <f t="shared" si="2"/>
        <v>210</v>
      </c>
      <c r="F30" s="18">
        <f t="shared" si="3"/>
        <v>324</v>
      </c>
      <c r="G30" s="18">
        <f t="shared" si="4"/>
        <v>536</v>
      </c>
      <c r="H30" s="18">
        <f t="shared" si="5"/>
        <v>111</v>
      </c>
      <c r="I30" s="48">
        <f t="shared" si="6"/>
        <v>27</v>
      </c>
      <c r="J30" s="79">
        <f t="shared" si="7"/>
        <v>1702</v>
      </c>
      <c r="K30" s="30">
        <v>242</v>
      </c>
      <c r="L30" s="30">
        <v>104</v>
      </c>
      <c r="M30" s="30">
        <v>57</v>
      </c>
      <c r="N30" s="30">
        <v>46</v>
      </c>
      <c r="O30" s="30">
        <v>53</v>
      </c>
      <c r="P30" s="30">
        <v>40</v>
      </c>
      <c r="Q30" s="30">
        <v>0</v>
      </c>
      <c r="R30" s="30">
        <v>0</v>
      </c>
      <c r="S30" s="30">
        <v>206</v>
      </c>
      <c r="T30" s="30">
        <v>111</v>
      </c>
      <c r="U30" s="30">
        <v>68</v>
      </c>
      <c r="V30" s="30">
        <v>102</v>
      </c>
      <c r="W30" s="30">
        <v>127</v>
      </c>
      <c r="X30" s="30">
        <v>144</v>
      </c>
      <c r="Y30" s="30">
        <v>204</v>
      </c>
      <c r="Z30" s="30">
        <v>171</v>
      </c>
      <c r="AA30" s="31">
        <v>27</v>
      </c>
    </row>
    <row r="31" spans="2:28" ht="11.25" customHeight="1" x14ac:dyDescent="0.3">
      <c r="B31" s="20">
        <v>1992</v>
      </c>
      <c r="C31" s="79">
        <f t="shared" si="0"/>
        <v>1735</v>
      </c>
      <c r="D31" s="43">
        <f t="shared" si="1"/>
        <v>511</v>
      </c>
      <c r="E31" s="22">
        <f t="shared" si="2"/>
        <v>217</v>
      </c>
      <c r="F31" s="22">
        <f t="shared" si="3"/>
        <v>325</v>
      </c>
      <c r="G31" s="22">
        <f t="shared" si="4"/>
        <v>543</v>
      </c>
      <c r="H31" s="22">
        <f t="shared" si="5"/>
        <v>112</v>
      </c>
      <c r="I31" s="44">
        <f t="shared" si="6"/>
        <v>27</v>
      </c>
      <c r="J31" s="79">
        <f t="shared" si="7"/>
        <v>1735</v>
      </c>
      <c r="K31" s="22">
        <v>253</v>
      </c>
      <c r="L31" s="22">
        <v>106</v>
      </c>
      <c r="M31" s="22">
        <v>59</v>
      </c>
      <c r="N31" s="22">
        <v>46</v>
      </c>
      <c r="O31" s="22">
        <v>53</v>
      </c>
      <c r="P31" s="22">
        <v>44</v>
      </c>
      <c r="Q31" s="22">
        <v>0</v>
      </c>
      <c r="R31" s="22">
        <v>0</v>
      </c>
      <c r="S31" s="22">
        <v>212</v>
      </c>
      <c r="T31" s="22">
        <v>112</v>
      </c>
      <c r="U31" s="22">
        <v>70</v>
      </c>
      <c r="V31" s="22">
        <v>103</v>
      </c>
      <c r="W31" s="22">
        <v>127</v>
      </c>
      <c r="X31" s="22">
        <v>145</v>
      </c>
      <c r="Y31" s="22">
        <v>205</v>
      </c>
      <c r="Z31" s="22">
        <v>173</v>
      </c>
      <c r="AA31" s="23">
        <v>27</v>
      </c>
    </row>
    <row r="32" spans="2:28" ht="11.25" customHeight="1" x14ac:dyDescent="0.3">
      <c r="B32" s="20">
        <v>1993</v>
      </c>
      <c r="C32" s="79">
        <f t="shared" si="0"/>
        <v>1757</v>
      </c>
      <c r="D32" s="43">
        <f t="shared" si="1"/>
        <v>523</v>
      </c>
      <c r="E32" s="22">
        <f t="shared" si="2"/>
        <v>218</v>
      </c>
      <c r="F32" s="22">
        <f t="shared" si="3"/>
        <v>323</v>
      </c>
      <c r="G32" s="22">
        <f t="shared" si="4"/>
        <v>553</v>
      </c>
      <c r="H32" s="22">
        <f t="shared" si="5"/>
        <v>113</v>
      </c>
      <c r="I32" s="44">
        <f t="shared" si="6"/>
        <v>27</v>
      </c>
      <c r="J32" s="79">
        <f t="shared" si="7"/>
        <v>1757</v>
      </c>
      <c r="K32" s="22">
        <v>258</v>
      </c>
      <c r="L32" s="22">
        <v>111</v>
      </c>
      <c r="M32" s="22">
        <v>59</v>
      </c>
      <c r="N32" s="22">
        <v>47</v>
      </c>
      <c r="O32" s="22">
        <v>53</v>
      </c>
      <c r="P32" s="22">
        <v>44</v>
      </c>
      <c r="Q32" s="22">
        <v>0</v>
      </c>
      <c r="R32" s="22">
        <v>0</v>
      </c>
      <c r="S32" s="22">
        <v>218</v>
      </c>
      <c r="T32" s="22">
        <v>113</v>
      </c>
      <c r="U32" s="22">
        <v>71</v>
      </c>
      <c r="V32" s="22">
        <v>103</v>
      </c>
      <c r="W32" s="22">
        <v>125</v>
      </c>
      <c r="X32" s="22">
        <v>145</v>
      </c>
      <c r="Y32" s="22">
        <v>206</v>
      </c>
      <c r="Z32" s="22">
        <v>177</v>
      </c>
      <c r="AA32" s="23">
        <v>27</v>
      </c>
    </row>
    <row r="33" spans="2:27" ht="11.25" customHeight="1" x14ac:dyDescent="0.3">
      <c r="B33" s="20">
        <v>1994</v>
      </c>
      <c r="C33" s="79">
        <f t="shared" si="0"/>
        <v>1784</v>
      </c>
      <c r="D33" s="43">
        <f t="shared" si="1"/>
        <v>546</v>
      </c>
      <c r="E33" s="22">
        <f t="shared" si="2"/>
        <v>221</v>
      </c>
      <c r="F33" s="22">
        <f t="shared" si="3"/>
        <v>322</v>
      </c>
      <c r="G33" s="22">
        <f t="shared" si="4"/>
        <v>556</v>
      </c>
      <c r="H33" s="22">
        <f t="shared" si="5"/>
        <v>112</v>
      </c>
      <c r="I33" s="44">
        <f t="shared" si="6"/>
        <v>27</v>
      </c>
      <c r="J33" s="79">
        <f t="shared" si="7"/>
        <v>1784</v>
      </c>
      <c r="K33" s="22">
        <v>266</v>
      </c>
      <c r="L33" s="22">
        <v>112</v>
      </c>
      <c r="M33" s="22">
        <v>60</v>
      </c>
      <c r="N33" s="22">
        <v>50</v>
      </c>
      <c r="O33" s="22">
        <v>53</v>
      </c>
      <c r="P33" s="22">
        <v>45</v>
      </c>
      <c r="Q33" s="22">
        <v>0</v>
      </c>
      <c r="R33" s="22">
        <v>0</v>
      </c>
      <c r="S33" s="22">
        <v>230</v>
      </c>
      <c r="T33" s="22">
        <v>112</v>
      </c>
      <c r="U33" s="22">
        <v>72</v>
      </c>
      <c r="V33" s="22">
        <v>104</v>
      </c>
      <c r="W33" s="22">
        <v>124</v>
      </c>
      <c r="X33" s="22">
        <v>145</v>
      </c>
      <c r="Y33" s="22">
        <v>205</v>
      </c>
      <c r="Z33" s="22">
        <v>179</v>
      </c>
      <c r="AA33" s="23">
        <v>27</v>
      </c>
    </row>
    <row r="34" spans="2:27" ht="11.25" customHeight="1" x14ac:dyDescent="0.3">
      <c r="B34" s="20">
        <v>1995</v>
      </c>
      <c r="C34" s="79">
        <f t="shared" si="0"/>
        <v>1830</v>
      </c>
      <c r="D34" s="43">
        <f t="shared" si="1"/>
        <v>580</v>
      </c>
      <c r="E34" s="22">
        <f t="shared" si="2"/>
        <v>223</v>
      </c>
      <c r="F34" s="22">
        <f t="shared" si="3"/>
        <v>325</v>
      </c>
      <c r="G34" s="22">
        <f t="shared" si="4"/>
        <v>562</v>
      </c>
      <c r="H34" s="22">
        <f t="shared" si="5"/>
        <v>112</v>
      </c>
      <c r="I34" s="44">
        <f t="shared" si="6"/>
        <v>28</v>
      </c>
      <c r="J34" s="79">
        <f t="shared" si="7"/>
        <v>1830</v>
      </c>
      <c r="K34" s="22">
        <v>273</v>
      </c>
      <c r="L34" s="22">
        <v>116</v>
      </c>
      <c r="M34" s="22">
        <v>68</v>
      </c>
      <c r="N34" s="22">
        <v>66</v>
      </c>
      <c r="O34" s="22">
        <v>53</v>
      </c>
      <c r="P34" s="22">
        <v>46</v>
      </c>
      <c r="Q34" s="22">
        <v>0</v>
      </c>
      <c r="R34" s="22">
        <v>0</v>
      </c>
      <c r="S34" s="22">
        <v>241</v>
      </c>
      <c r="T34" s="22">
        <v>112</v>
      </c>
      <c r="U34" s="22">
        <v>73</v>
      </c>
      <c r="V34" s="22">
        <v>104</v>
      </c>
      <c r="W34" s="22">
        <v>125</v>
      </c>
      <c r="X34" s="22">
        <v>147</v>
      </c>
      <c r="Y34" s="22">
        <v>198</v>
      </c>
      <c r="Z34" s="22">
        <v>180</v>
      </c>
      <c r="AA34" s="23">
        <v>28</v>
      </c>
    </row>
    <row r="35" spans="2:27" ht="11.25" customHeight="1" x14ac:dyDescent="0.3">
      <c r="B35" s="20">
        <v>1996</v>
      </c>
      <c r="C35" s="79">
        <f t="shared" si="0"/>
        <v>1856</v>
      </c>
      <c r="D35" s="43">
        <f t="shared" si="1"/>
        <v>595</v>
      </c>
      <c r="E35" s="22">
        <f t="shared" si="2"/>
        <v>224</v>
      </c>
      <c r="F35" s="22">
        <f t="shared" si="3"/>
        <v>327</v>
      </c>
      <c r="G35" s="22">
        <f t="shared" si="4"/>
        <v>569</v>
      </c>
      <c r="H35" s="22">
        <f t="shared" si="5"/>
        <v>113</v>
      </c>
      <c r="I35" s="44">
        <f t="shared" si="6"/>
        <v>28</v>
      </c>
      <c r="J35" s="79">
        <f t="shared" si="7"/>
        <v>1856</v>
      </c>
      <c r="K35" s="22">
        <v>274</v>
      </c>
      <c r="L35" s="22">
        <v>119</v>
      </c>
      <c r="M35" s="22">
        <v>68</v>
      </c>
      <c r="N35" s="22">
        <v>73</v>
      </c>
      <c r="O35" s="22">
        <v>55</v>
      </c>
      <c r="P35" s="22">
        <v>46</v>
      </c>
      <c r="Q35" s="22">
        <v>0</v>
      </c>
      <c r="R35" s="22">
        <v>0</v>
      </c>
      <c r="S35" s="22">
        <v>248</v>
      </c>
      <c r="T35" s="22">
        <v>113</v>
      </c>
      <c r="U35" s="22">
        <v>74</v>
      </c>
      <c r="V35" s="22">
        <v>104</v>
      </c>
      <c r="W35" s="22">
        <v>125</v>
      </c>
      <c r="X35" s="22">
        <v>147</v>
      </c>
      <c r="Y35" s="22">
        <v>199</v>
      </c>
      <c r="Z35" s="22">
        <v>183</v>
      </c>
      <c r="AA35" s="23">
        <v>28</v>
      </c>
    </row>
    <row r="36" spans="2:27" ht="11.25" customHeight="1" x14ac:dyDescent="0.3">
      <c r="B36" s="20">
        <v>1997</v>
      </c>
      <c r="C36" s="79">
        <f t="shared" si="0"/>
        <v>1892</v>
      </c>
      <c r="D36" s="43">
        <f t="shared" si="1"/>
        <v>618</v>
      </c>
      <c r="E36" s="22">
        <f t="shared" si="2"/>
        <v>228</v>
      </c>
      <c r="F36" s="22">
        <f t="shared" si="3"/>
        <v>327</v>
      </c>
      <c r="G36" s="22">
        <f t="shared" si="4"/>
        <v>578</v>
      </c>
      <c r="H36" s="22">
        <f t="shared" si="5"/>
        <v>113</v>
      </c>
      <c r="I36" s="44">
        <f t="shared" si="6"/>
        <v>28</v>
      </c>
      <c r="J36" s="79">
        <f t="shared" si="7"/>
        <v>1892</v>
      </c>
      <c r="K36" s="22">
        <v>274</v>
      </c>
      <c r="L36" s="22">
        <v>122</v>
      </c>
      <c r="M36" s="22">
        <v>72</v>
      </c>
      <c r="N36" s="22">
        <v>77</v>
      </c>
      <c r="O36" s="22">
        <v>56</v>
      </c>
      <c r="P36" s="22">
        <v>48</v>
      </c>
      <c r="Q36" s="22">
        <v>0</v>
      </c>
      <c r="R36" s="22">
        <v>0</v>
      </c>
      <c r="S36" s="22">
        <v>267</v>
      </c>
      <c r="T36" s="22">
        <v>113</v>
      </c>
      <c r="U36" s="22">
        <v>74</v>
      </c>
      <c r="V36" s="22">
        <v>106</v>
      </c>
      <c r="W36" s="22">
        <v>125</v>
      </c>
      <c r="X36" s="22">
        <v>146</v>
      </c>
      <c r="Y36" s="22">
        <v>199</v>
      </c>
      <c r="Z36" s="22">
        <v>185</v>
      </c>
      <c r="AA36" s="23">
        <v>28</v>
      </c>
    </row>
    <row r="37" spans="2:27" ht="11.25" customHeight="1" x14ac:dyDescent="0.3">
      <c r="B37" s="20">
        <v>1998</v>
      </c>
      <c r="C37" s="79">
        <f t="shared" si="0"/>
        <v>1921</v>
      </c>
      <c r="D37" s="43">
        <f t="shared" si="1"/>
        <v>633</v>
      </c>
      <c r="E37" s="22">
        <f t="shared" si="2"/>
        <v>232</v>
      </c>
      <c r="F37" s="22">
        <f t="shared" si="3"/>
        <v>329</v>
      </c>
      <c r="G37" s="22">
        <f t="shared" si="4"/>
        <v>587</v>
      </c>
      <c r="H37" s="22">
        <f t="shared" si="5"/>
        <v>112</v>
      </c>
      <c r="I37" s="44">
        <f t="shared" si="6"/>
        <v>28</v>
      </c>
      <c r="J37" s="79">
        <f t="shared" si="7"/>
        <v>1921</v>
      </c>
      <c r="K37" s="22">
        <v>278</v>
      </c>
      <c r="L37" s="22">
        <v>124</v>
      </c>
      <c r="M37" s="22">
        <v>72</v>
      </c>
      <c r="N37" s="22">
        <v>80</v>
      </c>
      <c r="O37" s="22">
        <v>56</v>
      </c>
      <c r="P37" s="22">
        <v>50</v>
      </c>
      <c r="Q37" s="22">
        <v>30</v>
      </c>
      <c r="R37" s="22">
        <v>0</v>
      </c>
      <c r="S37" s="22">
        <v>275</v>
      </c>
      <c r="T37" s="22">
        <v>112</v>
      </c>
      <c r="U37" s="22">
        <v>76</v>
      </c>
      <c r="V37" s="22">
        <v>106</v>
      </c>
      <c r="W37" s="22">
        <v>125</v>
      </c>
      <c r="X37" s="22">
        <v>148</v>
      </c>
      <c r="Y37" s="22">
        <v>200</v>
      </c>
      <c r="Z37" s="22">
        <v>161</v>
      </c>
      <c r="AA37" s="23">
        <v>28</v>
      </c>
    </row>
    <row r="38" spans="2:27" ht="11.25" customHeight="1" x14ac:dyDescent="0.3">
      <c r="B38" s="20">
        <v>1999</v>
      </c>
      <c r="C38" s="79">
        <f t="shared" si="0"/>
        <v>1943</v>
      </c>
      <c r="D38" s="43">
        <f t="shared" si="1"/>
        <v>643</v>
      </c>
      <c r="E38" s="22">
        <f t="shared" si="2"/>
        <v>233</v>
      </c>
      <c r="F38" s="22">
        <f t="shared" si="3"/>
        <v>334</v>
      </c>
      <c r="G38" s="22">
        <f t="shared" si="4"/>
        <v>592</v>
      </c>
      <c r="H38" s="22">
        <f t="shared" si="5"/>
        <v>112</v>
      </c>
      <c r="I38" s="44">
        <f t="shared" si="6"/>
        <v>29</v>
      </c>
      <c r="J38" s="79">
        <f t="shared" si="7"/>
        <v>1943</v>
      </c>
      <c r="K38" s="22">
        <v>278</v>
      </c>
      <c r="L38" s="22">
        <v>127</v>
      </c>
      <c r="M38" s="22">
        <v>74</v>
      </c>
      <c r="N38" s="22">
        <v>81</v>
      </c>
      <c r="O38" s="22">
        <v>58</v>
      </c>
      <c r="P38" s="22">
        <v>51</v>
      </c>
      <c r="Q38" s="22">
        <v>33</v>
      </c>
      <c r="R38" s="22">
        <v>0</v>
      </c>
      <c r="S38" s="22">
        <v>284</v>
      </c>
      <c r="T38" s="22">
        <v>112</v>
      </c>
      <c r="U38" s="22">
        <v>76</v>
      </c>
      <c r="V38" s="22">
        <v>106</v>
      </c>
      <c r="W38" s="22">
        <v>127</v>
      </c>
      <c r="X38" s="22">
        <v>149</v>
      </c>
      <c r="Y38" s="22">
        <v>198</v>
      </c>
      <c r="Z38" s="22">
        <v>160</v>
      </c>
      <c r="AA38" s="23">
        <v>29</v>
      </c>
    </row>
    <row r="39" spans="2:27" ht="11.25" customHeight="1" thickBot="1" x14ac:dyDescent="0.35">
      <c r="B39" s="32">
        <v>2000</v>
      </c>
      <c r="C39" s="81">
        <f t="shared" si="0"/>
        <v>1957</v>
      </c>
      <c r="D39" s="49">
        <f t="shared" si="1"/>
        <v>656</v>
      </c>
      <c r="E39" s="26">
        <f t="shared" si="2"/>
        <v>233</v>
      </c>
      <c r="F39" s="26">
        <f t="shared" si="3"/>
        <v>334</v>
      </c>
      <c r="G39" s="26">
        <f t="shared" si="4"/>
        <v>594</v>
      </c>
      <c r="H39" s="26">
        <f t="shared" si="5"/>
        <v>111</v>
      </c>
      <c r="I39" s="50">
        <f t="shared" si="6"/>
        <v>29</v>
      </c>
      <c r="J39" s="81">
        <f t="shared" si="7"/>
        <v>1957</v>
      </c>
      <c r="K39" s="34">
        <v>279</v>
      </c>
      <c r="L39" s="34">
        <v>127</v>
      </c>
      <c r="M39" s="34">
        <v>75</v>
      </c>
      <c r="N39" s="34">
        <v>82</v>
      </c>
      <c r="O39" s="34">
        <v>58</v>
      </c>
      <c r="P39" s="34">
        <v>51</v>
      </c>
      <c r="Q39" s="34">
        <v>34</v>
      </c>
      <c r="R39" s="34">
        <v>0</v>
      </c>
      <c r="S39" s="34">
        <v>295</v>
      </c>
      <c r="T39" s="34">
        <v>111</v>
      </c>
      <c r="U39" s="34">
        <v>76</v>
      </c>
      <c r="V39" s="34">
        <v>106</v>
      </c>
      <c r="W39" s="34">
        <v>128</v>
      </c>
      <c r="X39" s="34">
        <v>148</v>
      </c>
      <c r="Y39" s="34">
        <v>198</v>
      </c>
      <c r="Z39" s="34">
        <v>160</v>
      </c>
      <c r="AA39" s="35">
        <v>29</v>
      </c>
    </row>
    <row r="40" spans="2:27" ht="11.25" customHeight="1" x14ac:dyDescent="0.3">
      <c r="B40" s="16">
        <v>2001</v>
      </c>
      <c r="C40" s="78">
        <f t="shared" si="0"/>
        <v>1969</v>
      </c>
      <c r="D40" s="41">
        <f t="shared" si="1"/>
        <v>666</v>
      </c>
      <c r="E40" s="30">
        <f t="shared" si="2"/>
        <v>233</v>
      </c>
      <c r="F40" s="30">
        <f t="shared" si="3"/>
        <v>333</v>
      </c>
      <c r="G40" s="30">
        <f t="shared" si="4"/>
        <v>596</v>
      </c>
      <c r="H40" s="30">
        <f t="shared" si="5"/>
        <v>112</v>
      </c>
      <c r="I40" s="42">
        <f t="shared" si="6"/>
        <v>29</v>
      </c>
      <c r="J40" s="78">
        <f t="shared" si="7"/>
        <v>1969</v>
      </c>
      <c r="K40" s="18">
        <v>278</v>
      </c>
      <c r="L40" s="18">
        <v>127</v>
      </c>
      <c r="M40" s="18">
        <v>76</v>
      </c>
      <c r="N40" s="18">
        <v>85</v>
      </c>
      <c r="O40" s="18">
        <v>58</v>
      </c>
      <c r="P40" s="18">
        <v>51</v>
      </c>
      <c r="Q40" s="18">
        <v>34</v>
      </c>
      <c r="R40" s="18">
        <v>0</v>
      </c>
      <c r="S40" s="18">
        <v>303</v>
      </c>
      <c r="T40" s="18">
        <v>112</v>
      </c>
      <c r="U40" s="18">
        <v>76</v>
      </c>
      <c r="V40" s="18">
        <v>106</v>
      </c>
      <c r="W40" s="18">
        <v>127</v>
      </c>
      <c r="X40" s="18">
        <v>148</v>
      </c>
      <c r="Y40" s="18">
        <v>198</v>
      </c>
      <c r="Z40" s="18">
        <v>161</v>
      </c>
      <c r="AA40" s="19">
        <v>29</v>
      </c>
    </row>
    <row r="41" spans="2:27" ht="11.25" customHeight="1" x14ac:dyDescent="0.3">
      <c r="B41" s="20">
        <v>2002</v>
      </c>
      <c r="C41" s="79">
        <f t="shared" si="0"/>
        <v>1995</v>
      </c>
      <c r="D41" s="43">
        <f t="shared" si="1"/>
        <v>682</v>
      </c>
      <c r="E41" s="22">
        <f t="shared" si="2"/>
        <v>233</v>
      </c>
      <c r="F41" s="22">
        <f t="shared" si="3"/>
        <v>336</v>
      </c>
      <c r="G41" s="22">
        <f t="shared" si="4"/>
        <v>603</v>
      </c>
      <c r="H41" s="22">
        <f t="shared" si="5"/>
        <v>112</v>
      </c>
      <c r="I41" s="44">
        <f t="shared" si="6"/>
        <v>29</v>
      </c>
      <c r="J41" s="79">
        <f t="shared" si="7"/>
        <v>1995</v>
      </c>
      <c r="K41" s="22">
        <v>282</v>
      </c>
      <c r="L41" s="22">
        <v>130</v>
      </c>
      <c r="M41" s="22">
        <v>77</v>
      </c>
      <c r="N41" s="22">
        <v>89</v>
      </c>
      <c r="O41" s="22">
        <v>58</v>
      </c>
      <c r="P41" s="22">
        <v>51</v>
      </c>
      <c r="Q41" s="22">
        <v>36</v>
      </c>
      <c r="R41" s="22">
        <v>0</v>
      </c>
      <c r="S41" s="22">
        <v>311</v>
      </c>
      <c r="T41" s="22">
        <v>112</v>
      </c>
      <c r="U41" s="22">
        <v>76</v>
      </c>
      <c r="V41" s="22">
        <v>106</v>
      </c>
      <c r="W41" s="22">
        <v>129</v>
      </c>
      <c r="X41" s="22">
        <v>149</v>
      </c>
      <c r="Y41" s="22">
        <v>197</v>
      </c>
      <c r="Z41" s="22">
        <v>163</v>
      </c>
      <c r="AA41" s="23">
        <v>29</v>
      </c>
    </row>
    <row r="42" spans="2:27" ht="11.25" customHeight="1" x14ac:dyDescent="0.3">
      <c r="B42" s="20">
        <v>2003</v>
      </c>
      <c r="C42" s="79">
        <f t="shared" si="0"/>
        <v>2031</v>
      </c>
      <c r="D42" s="43">
        <f t="shared" si="1"/>
        <v>692</v>
      </c>
      <c r="E42" s="22">
        <f t="shared" si="2"/>
        <v>241</v>
      </c>
      <c r="F42" s="22">
        <f t="shared" si="3"/>
        <v>340</v>
      </c>
      <c r="G42" s="22">
        <f t="shared" si="4"/>
        <v>617</v>
      </c>
      <c r="H42" s="22">
        <f t="shared" si="5"/>
        <v>112</v>
      </c>
      <c r="I42" s="44">
        <f t="shared" si="6"/>
        <v>29</v>
      </c>
      <c r="J42" s="79">
        <f t="shared" si="7"/>
        <v>2031</v>
      </c>
      <c r="K42" s="22">
        <v>284</v>
      </c>
      <c r="L42" s="22">
        <v>133</v>
      </c>
      <c r="M42" s="22">
        <v>82</v>
      </c>
      <c r="N42" s="22">
        <v>90</v>
      </c>
      <c r="O42" s="22">
        <v>60</v>
      </c>
      <c r="P42" s="22">
        <v>53</v>
      </c>
      <c r="Q42" s="22">
        <v>37</v>
      </c>
      <c r="R42" s="22">
        <v>0</v>
      </c>
      <c r="S42" s="22">
        <v>318</v>
      </c>
      <c r="T42" s="22">
        <v>112</v>
      </c>
      <c r="U42" s="22">
        <v>79</v>
      </c>
      <c r="V42" s="22">
        <v>109</v>
      </c>
      <c r="W42" s="22">
        <v>130</v>
      </c>
      <c r="X42" s="22">
        <v>150</v>
      </c>
      <c r="Y42" s="22">
        <v>197</v>
      </c>
      <c r="Z42" s="22">
        <v>168</v>
      </c>
      <c r="AA42" s="23">
        <v>29</v>
      </c>
    </row>
    <row r="43" spans="2:27" ht="11.25" customHeight="1" x14ac:dyDescent="0.3">
      <c r="B43" s="20">
        <v>2004</v>
      </c>
      <c r="C43" s="79">
        <f t="shared" si="0"/>
        <v>2080</v>
      </c>
      <c r="D43" s="43">
        <f t="shared" si="1"/>
        <v>716</v>
      </c>
      <c r="E43" s="22">
        <f t="shared" si="2"/>
        <v>245</v>
      </c>
      <c r="F43" s="22">
        <f t="shared" si="3"/>
        <v>340</v>
      </c>
      <c r="G43" s="22">
        <f t="shared" si="4"/>
        <v>637</v>
      </c>
      <c r="H43" s="22">
        <f t="shared" si="5"/>
        <v>112</v>
      </c>
      <c r="I43" s="44">
        <f t="shared" si="6"/>
        <v>30</v>
      </c>
      <c r="J43" s="79">
        <f t="shared" si="7"/>
        <v>2080</v>
      </c>
      <c r="K43" s="22">
        <v>289</v>
      </c>
      <c r="L43" s="22">
        <v>135</v>
      </c>
      <c r="M43" s="22">
        <v>85</v>
      </c>
      <c r="N43" s="22">
        <v>98</v>
      </c>
      <c r="O43" s="22">
        <v>60</v>
      </c>
      <c r="P43" s="22">
        <v>56</v>
      </c>
      <c r="Q43" s="22">
        <v>41</v>
      </c>
      <c r="R43" s="22">
        <v>0</v>
      </c>
      <c r="S43" s="22">
        <v>329</v>
      </c>
      <c r="T43" s="22">
        <v>112</v>
      </c>
      <c r="U43" s="22">
        <v>79</v>
      </c>
      <c r="V43" s="22">
        <v>110</v>
      </c>
      <c r="W43" s="22">
        <v>130</v>
      </c>
      <c r="X43" s="22">
        <v>150</v>
      </c>
      <c r="Y43" s="22">
        <v>202</v>
      </c>
      <c r="Z43" s="22">
        <v>174</v>
      </c>
      <c r="AA43" s="23">
        <v>30</v>
      </c>
    </row>
    <row r="44" spans="2:27" ht="11.25" customHeight="1" x14ac:dyDescent="0.3">
      <c r="B44" s="20">
        <v>2005</v>
      </c>
      <c r="C44" s="79">
        <f t="shared" si="0"/>
        <v>2095</v>
      </c>
      <c r="D44" s="43">
        <f t="shared" si="1"/>
        <v>730</v>
      </c>
      <c r="E44" s="22">
        <f t="shared" si="2"/>
        <v>245</v>
      </c>
      <c r="F44" s="22">
        <f t="shared" si="3"/>
        <v>341</v>
      </c>
      <c r="G44" s="22">
        <f t="shared" si="4"/>
        <v>635</v>
      </c>
      <c r="H44" s="22">
        <f t="shared" si="5"/>
        <v>114</v>
      </c>
      <c r="I44" s="44">
        <f t="shared" si="6"/>
        <v>30</v>
      </c>
      <c r="J44" s="79">
        <f t="shared" si="7"/>
        <v>2095</v>
      </c>
      <c r="K44" s="22">
        <v>292</v>
      </c>
      <c r="L44" s="22">
        <v>135</v>
      </c>
      <c r="M44" s="22">
        <v>85</v>
      </c>
      <c r="N44" s="22">
        <v>100</v>
      </c>
      <c r="O44" s="22">
        <v>61</v>
      </c>
      <c r="P44" s="22">
        <v>56</v>
      </c>
      <c r="Q44" s="22">
        <v>41</v>
      </c>
      <c r="R44" s="22">
        <v>0</v>
      </c>
      <c r="S44" s="22">
        <v>338</v>
      </c>
      <c r="T44" s="22">
        <v>114</v>
      </c>
      <c r="U44" s="22">
        <v>79</v>
      </c>
      <c r="V44" s="22">
        <v>110</v>
      </c>
      <c r="W44" s="22">
        <v>131</v>
      </c>
      <c r="X44" s="22">
        <v>149</v>
      </c>
      <c r="Y44" s="22">
        <v>200</v>
      </c>
      <c r="Z44" s="22">
        <v>174</v>
      </c>
      <c r="AA44" s="23">
        <v>30</v>
      </c>
    </row>
    <row r="45" spans="2:27" ht="11.25" customHeight="1" x14ac:dyDescent="0.3">
      <c r="B45" s="20">
        <v>2006</v>
      </c>
      <c r="C45" s="79">
        <f t="shared" si="0"/>
        <v>2144</v>
      </c>
      <c r="D45" s="43">
        <f t="shared" si="1"/>
        <v>758</v>
      </c>
      <c r="E45" s="22">
        <f t="shared" si="2"/>
        <v>250</v>
      </c>
      <c r="F45" s="22">
        <f t="shared" si="3"/>
        <v>343</v>
      </c>
      <c r="G45" s="22">
        <f t="shared" si="4"/>
        <v>648</v>
      </c>
      <c r="H45" s="22">
        <f t="shared" si="5"/>
        <v>115</v>
      </c>
      <c r="I45" s="44">
        <f t="shared" si="6"/>
        <v>30</v>
      </c>
      <c r="J45" s="79">
        <f t="shared" si="7"/>
        <v>2144</v>
      </c>
      <c r="K45" s="22">
        <v>295</v>
      </c>
      <c r="L45" s="22">
        <v>137</v>
      </c>
      <c r="M45" s="22">
        <v>86</v>
      </c>
      <c r="N45" s="22">
        <v>105</v>
      </c>
      <c r="O45" s="22">
        <v>61</v>
      </c>
      <c r="P45" s="22">
        <v>59</v>
      </c>
      <c r="Q45" s="22">
        <v>45</v>
      </c>
      <c r="R45" s="22">
        <v>0</v>
      </c>
      <c r="S45" s="22">
        <v>358</v>
      </c>
      <c r="T45" s="22">
        <v>115</v>
      </c>
      <c r="U45" s="22">
        <v>79</v>
      </c>
      <c r="V45" s="22">
        <v>112</v>
      </c>
      <c r="W45" s="22">
        <v>131</v>
      </c>
      <c r="X45" s="22">
        <v>151</v>
      </c>
      <c r="Y45" s="22">
        <v>199</v>
      </c>
      <c r="Z45" s="22">
        <v>181</v>
      </c>
      <c r="AA45" s="23">
        <v>30</v>
      </c>
    </row>
    <row r="46" spans="2:27" ht="11.25" customHeight="1" x14ac:dyDescent="0.3">
      <c r="B46" s="20">
        <v>2007</v>
      </c>
      <c r="C46" s="79">
        <f t="shared" si="0"/>
        <v>2159</v>
      </c>
      <c r="D46" s="43">
        <f t="shared" si="1"/>
        <v>769</v>
      </c>
      <c r="E46" s="22">
        <f t="shared" si="2"/>
        <v>255</v>
      </c>
      <c r="F46" s="22">
        <f t="shared" si="3"/>
        <v>344</v>
      </c>
      <c r="G46" s="22">
        <f t="shared" si="4"/>
        <v>646</v>
      </c>
      <c r="H46" s="22">
        <f t="shared" si="5"/>
        <v>115</v>
      </c>
      <c r="I46" s="44">
        <f t="shared" si="6"/>
        <v>30</v>
      </c>
      <c r="J46" s="79">
        <f t="shared" si="7"/>
        <v>2159</v>
      </c>
      <c r="K46" s="22">
        <v>297</v>
      </c>
      <c r="L46" s="22">
        <v>137</v>
      </c>
      <c r="M46" s="22">
        <v>87</v>
      </c>
      <c r="N46" s="22">
        <v>105</v>
      </c>
      <c r="O46" s="22">
        <v>61</v>
      </c>
      <c r="P46" s="22">
        <v>60</v>
      </c>
      <c r="Q46" s="22">
        <v>45</v>
      </c>
      <c r="R46" s="22">
        <v>0</v>
      </c>
      <c r="S46" s="22">
        <v>367</v>
      </c>
      <c r="T46" s="22">
        <v>115</v>
      </c>
      <c r="U46" s="22">
        <v>82</v>
      </c>
      <c r="V46" s="22">
        <v>113</v>
      </c>
      <c r="W46" s="22">
        <v>131</v>
      </c>
      <c r="X46" s="22">
        <v>152</v>
      </c>
      <c r="Y46" s="22">
        <v>197</v>
      </c>
      <c r="Z46" s="22">
        <v>180</v>
      </c>
      <c r="AA46" s="23">
        <v>30</v>
      </c>
    </row>
    <row r="47" spans="2:27" ht="11.25" customHeight="1" x14ac:dyDescent="0.3">
      <c r="B47" s="20">
        <v>2008</v>
      </c>
      <c r="C47" s="79">
        <f t="shared" si="0"/>
        <v>2190</v>
      </c>
      <c r="D47" s="43">
        <f t="shared" si="1"/>
        <v>791</v>
      </c>
      <c r="E47" s="22">
        <f t="shared" si="2"/>
        <v>258</v>
      </c>
      <c r="F47" s="22">
        <f t="shared" si="3"/>
        <v>345</v>
      </c>
      <c r="G47" s="22">
        <f t="shared" si="4"/>
        <v>652</v>
      </c>
      <c r="H47" s="22">
        <f t="shared" si="5"/>
        <v>114</v>
      </c>
      <c r="I47" s="44">
        <f t="shared" si="6"/>
        <v>30</v>
      </c>
      <c r="J47" s="79">
        <f t="shared" si="7"/>
        <v>2190</v>
      </c>
      <c r="K47" s="22">
        <v>302</v>
      </c>
      <c r="L47" s="22">
        <v>140</v>
      </c>
      <c r="M47" s="22">
        <v>89</v>
      </c>
      <c r="N47" s="22">
        <v>109</v>
      </c>
      <c r="O47" s="22">
        <v>62</v>
      </c>
      <c r="P47" s="22">
        <v>60</v>
      </c>
      <c r="Q47" s="22">
        <v>48</v>
      </c>
      <c r="R47" s="22">
        <v>0</v>
      </c>
      <c r="S47" s="22">
        <v>380</v>
      </c>
      <c r="T47" s="22">
        <v>114</v>
      </c>
      <c r="U47" s="22">
        <v>82</v>
      </c>
      <c r="V47" s="22">
        <v>116</v>
      </c>
      <c r="W47" s="22">
        <v>130</v>
      </c>
      <c r="X47" s="22">
        <v>153</v>
      </c>
      <c r="Y47" s="22">
        <v>194</v>
      </c>
      <c r="Z47" s="22">
        <v>181</v>
      </c>
      <c r="AA47" s="23">
        <v>30</v>
      </c>
    </row>
    <row r="48" spans="2:27" ht="11.25" customHeight="1" x14ac:dyDescent="0.3">
      <c r="B48" s="20">
        <v>2009</v>
      </c>
      <c r="C48" s="79">
        <f t="shared" si="0"/>
        <v>2225</v>
      </c>
      <c r="D48" s="43">
        <f t="shared" si="1"/>
        <v>816</v>
      </c>
      <c r="E48" s="22">
        <f t="shared" si="2"/>
        <v>260</v>
      </c>
      <c r="F48" s="22">
        <f t="shared" si="3"/>
        <v>349</v>
      </c>
      <c r="G48" s="22">
        <f t="shared" si="4"/>
        <v>656</v>
      </c>
      <c r="H48" s="22">
        <f t="shared" si="5"/>
        <v>114</v>
      </c>
      <c r="I48" s="44">
        <f t="shared" si="6"/>
        <v>30</v>
      </c>
      <c r="J48" s="79">
        <f t="shared" si="7"/>
        <v>2225</v>
      </c>
      <c r="K48" s="22">
        <v>308</v>
      </c>
      <c r="L48" s="22">
        <v>142</v>
      </c>
      <c r="M48" s="22">
        <v>91</v>
      </c>
      <c r="N48" s="22">
        <v>111</v>
      </c>
      <c r="O48" s="22">
        <v>65</v>
      </c>
      <c r="P48" s="22">
        <v>61</v>
      </c>
      <c r="Q48" s="22">
        <v>49</v>
      </c>
      <c r="R48" s="22">
        <v>0</v>
      </c>
      <c r="S48" s="22">
        <v>397</v>
      </c>
      <c r="T48" s="22">
        <v>114</v>
      </c>
      <c r="U48" s="22">
        <v>82</v>
      </c>
      <c r="V48" s="22">
        <v>117</v>
      </c>
      <c r="W48" s="22">
        <v>130</v>
      </c>
      <c r="X48" s="22">
        <v>154</v>
      </c>
      <c r="Y48" s="22">
        <v>193</v>
      </c>
      <c r="Z48" s="22">
        <v>181</v>
      </c>
      <c r="AA48" s="23">
        <v>30</v>
      </c>
    </row>
    <row r="49" spans="2:27" ht="11.25" customHeight="1" thickBot="1" x14ac:dyDescent="0.35">
      <c r="B49" s="24">
        <v>2010</v>
      </c>
      <c r="C49" s="81">
        <f t="shared" si="0"/>
        <v>2253</v>
      </c>
      <c r="D49" s="49">
        <f t="shared" si="1"/>
        <v>834</v>
      </c>
      <c r="E49" s="26">
        <f t="shared" si="2"/>
        <v>261</v>
      </c>
      <c r="F49" s="26">
        <f t="shared" si="3"/>
        <v>351</v>
      </c>
      <c r="G49" s="26">
        <f t="shared" si="4"/>
        <v>660</v>
      </c>
      <c r="H49" s="26">
        <f t="shared" si="5"/>
        <v>117</v>
      </c>
      <c r="I49" s="50">
        <f t="shared" si="6"/>
        <v>30</v>
      </c>
      <c r="J49" s="81">
        <f t="shared" si="7"/>
        <v>2253</v>
      </c>
      <c r="K49" s="26">
        <v>311</v>
      </c>
      <c r="L49" s="26">
        <v>142</v>
      </c>
      <c r="M49" s="26">
        <v>91</v>
      </c>
      <c r="N49" s="26">
        <v>114</v>
      </c>
      <c r="O49" s="26">
        <v>65</v>
      </c>
      <c r="P49" s="26">
        <v>61</v>
      </c>
      <c r="Q49" s="26">
        <v>51</v>
      </c>
      <c r="R49" s="26">
        <v>0</v>
      </c>
      <c r="S49" s="26">
        <v>409</v>
      </c>
      <c r="T49" s="26">
        <v>117</v>
      </c>
      <c r="U49" s="26">
        <v>83</v>
      </c>
      <c r="V49" s="26">
        <v>117</v>
      </c>
      <c r="W49" s="26">
        <v>132</v>
      </c>
      <c r="X49" s="26">
        <v>154</v>
      </c>
      <c r="Y49" s="26">
        <v>193</v>
      </c>
      <c r="Z49" s="26">
        <v>183</v>
      </c>
      <c r="AA49" s="27">
        <v>30</v>
      </c>
    </row>
    <row r="50" spans="2:27" ht="11.25" customHeight="1" x14ac:dyDescent="0.3">
      <c r="B50" s="28">
        <v>2011</v>
      </c>
      <c r="C50" s="78">
        <f t="shared" si="0"/>
        <v>2282</v>
      </c>
      <c r="D50" s="41">
        <f t="shared" si="1"/>
        <v>853</v>
      </c>
      <c r="E50" s="30">
        <f t="shared" si="2"/>
        <v>261</v>
      </c>
      <c r="F50" s="30">
        <f t="shared" si="3"/>
        <v>354</v>
      </c>
      <c r="G50" s="30">
        <f t="shared" si="4"/>
        <v>667</v>
      </c>
      <c r="H50" s="30">
        <f t="shared" si="5"/>
        <v>117</v>
      </c>
      <c r="I50" s="42">
        <f t="shared" si="6"/>
        <v>30</v>
      </c>
      <c r="J50" s="78">
        <f t="shared" si="7"/>
        <v>2282</v>
      </c>
      <c r="K50" s="30">
        <v>314</v>
      </c>
      <c r="L50" s="30">
        <v>142</v>
      </c>
      <c r="M50" s="30">
        <v>92</v>
      </c>
      <c r="N50" s="30">
        <v>118</v>
      </c>
      <c r="O50" s="30">
        <v>66</v>
      </c>
      <c r="P50" s="30">
        <v>61</v>
      </c>
      <c r="Q50" s="30">
        <v>52</v>
      </c>
      <c r="R50" s="30">
        <v>0</v>
      </c>
      <c r="S50" s="30">
        <v>421</v>
      </c>
      <c r="T50" s="30">
        <v>117</v>
      </c>
      <c r="U50" s="30">
        <v>83</v>
      </c>
      <c r="V50" s="30">
        <v>117</v>
      </c>
      <c r="W50" s="30">
        <v>132</v>
      </c>
      <c r="X50" s="30">
        <v>156</v>
      </c>
      <c r="Y50" s="30">
        <v>193</v>
      </c>
      <c r="Z50" s="30">
        <v>188</v>
      </c>
      <c r="AA50" s="31">
        <v>30</v>
      </c>
    </row>
    <row r="51" spans="2:27" ht="11.25" customHeight="1" x14ac:dyDescent="0.3">
      <c r="B51" s="20">
        <v>2012</v>
      </c>
      <c r="C51" s="79">
        <f t="shared" si="0"/>
        <v>2303</v>
      </c>
      <c r="D51" s="43">
        <f t="shared" ref="D51" si="8">SUM(K51,N51,S51)</f>
        <v>869</v>
      </c>
      <c r="E51" s="22">
        <f t="shared" ref="E51" si="9">SUM(P51,R51,U51:V51)</f>
        <v>263</v>
      </c>
      <c r="F51" s="22">
        <f t="shared" ref="F51" si="10">SUM(O51,W51:X51)</f>
        <v>356</v>
      </c>
      <c r="G51" s="22">
        <f t="shared" ref="G51" si="11">SUM(L51,M51,Q51,Y51:Z51)</f>
        <v>668</v>
      </c>
      <c r="H51" s="22">
        <f t="shared" ref="H51" si="12">T51</f>
        <v>117</v>
      </c>
      <c r="I51" s="44">
        <f t="shared" ref="I51" si="13">AA51</f>
        <v>30</v>
      </c>
      <c r="J51" s="79">
        <f t="shared" si="7"/>
        <v>2303</v>
      </c>
      <c r="K51" s="22">
        <v>317</v>
      </c>
      <c r="L51" s="22">
        <v>143</v>
      </c>
      <c r="M51" s="22">
        <v>92</v>
      </c>
      <c r="N51" s="22">
        <v>119</v>
      </c>
      <c r="O51" s="22">
        <v>67</v>
      </c>
      <c r="P51" s="22">
        <v>61</v>
      </c>
      <c r="Q51" s="22">
        <v>52</v>
      </c>
      <c r="R51" s="22">
        <v>0</v>
      </c>
      <c r="S51" s="22">
        <v>433</v>
      </c>
      <c r="T51" s="22">
        <v>117</v>
      </c>
      <c r="U51" s="22">
        <v>84</v>
      </c>
      <c r="V51" s="22">
        <v>118</v>
      </c>
      <c r="W51" s="22">
        <v>132</v>
      </c>
      <c r="X51" s="22">
        <v>157</v>
      </c>
      <c r="Y51" s="22">
        <v>192</v>
      </c>
      <c r="Z51" s="22">
        <v>189</v>
      </c>
      <c r="AA51" s="23">
        <v>30</v>
      </c>
    </row>
    <row r="52" spans="2:27" ht="11.25" customHeight="1" x14ac:dyDescent="0.3">
      <c r="B52" s="20">
        <v>2013</v>
      </c>
      <c r="C52" s="79">
        <f t="shared" si="0"/>
        <v>2322</v>
      </c>
      <c r="D52" s="43">
        <f t="shared" ref="D52:D54" si="14">SUM(K52,N52,S52)</f>
        <v>885</v>
      </c>
      <c r="E52" s="22">
        <f t="shared" ref="E52:E54" si="15">SUM(P52,R52,U52:V52)</f>
        <v>266</v>
      </c>
      <c r="F52" s="22">
        <f t="shared" ref="F52:F54" si="16">SUM(O52,W52:X52)</f>
        <v>352</v>
      </c>
      <c r="G52" s="22">
        <f t="shared" ref="G52:G54" si="17">SUM(L52,M52,Q52,Y52:Z52)</f>
        <v>672</v>
      </c>
      <c r="H52" s="22">
        <f t="shared" si="5"/>
        <v>117</v>
      </c>
      <c r="I52" s="44">
        <f t="shared" si="6"/>
        <v>30</v>
      </c>
      <c r="J52" s="79">
        <f>SUM(K52:AA52)</f>
        <v>2322</v>
      </c>
      <c r="K52" s="22">
        <v>318</v>
      </c>
      <c r="L52" s="22">
        <v>144</v>
      </c>
      <c r="M52" s="22">
        <v>92</v>
      </c>
      <c r="N52" s="22">
        <v>122</v>
      </c>
      <c r="O52" s="22">
        <v>67</v>
      </c>
      <c r="P52" s="22">
        <v>62</v>
      </c>
      <c r="Q52" s="22">
        <v>53</v>
      </c>
      <c r="R52" s="22">
        <v>7</v>
      </c>
      <c r="S52" s="22">
        <v>445</v>
      </c>
      <c r="T52" s="22">
        <v>117</v>
      </c>
      <c r="U52" s="22">
        <v>83</v>
      </c>
      <c r="V52" s="22">
        <v>114</v>
      </c>
      <c r="W52" s="22">
        <v>132</v>
      </c>
      <c r="X52" s="22">
        <v>153</v>
      </c>
      <c r="Y52" s="22">
        <v>193</v>
      </c>
      <c r="Z52" s="22">
        <v>190</v>
      </c>
      <c r="AA52" s="23">
        <v>30</v>
      </c>
    </row>
    <row r="53" spans="2:27" ht="11.25" customHeight="1" x14ac:dyDescent="0.3">
      <c r="B53" s="20">
        <v>2014</v>
      </c>
      <c r="C53" s="79">
        <f t="shared" si="0"/>
        <v>2326</v>
      </c>
      <c r="D53" s="43">
        <f t="shared" si="14"/>
        <v>891</v>
      </c>
      <c r="E53" s="22">
        <f t="shared" si="15"/>
        <v>270</v>
      </c>
      <c r="F53" s="22">
        <f t="shared" si="16"/>
        <v>347</v>
      </c>
      <c r="G53" s="22">
        <f t="shared" si="17"/>
        <v>672</v>
      </c>
      <c r="H53" s="22">
        <f t="shared" si="5"/>
        <v>116</v>
      </c>
      <c r="I53" s="44">
        <f t="shared" si="6"/>
        <v>30</v>
      </c>
      <c r="J53" s="79">
        <f>SUM(K53:AA53)</f>
        <v>2326</v>
      </c>
      <c r="K53" s="22">
        <v>318</v>
      </c>
      <c r="L53" s="22">
        <v>144</v>
      </c>
      <c r="M53" s="22">
        <v>92</v>
      </c>
      <c r="N53" s="22">
        <v>122</v>
      </c>
      <c r="O53" s="22">
        <v>67</v>
      </c>
      <c r="P53" s="22">
        <v>62</v>
      </c>
      <c r="Q53" s="22">
        <v>55</v>
      </c>
      <c r="R53" s="22">
        <v>8</v>
      </c>
      <c r="S53" s="22">
        <v>451</v>
      </c>
      <c r="T53" s="22">
        <v>116</v>
      </c>
      <c r="U53" s="22">
        <v>84</v>
      </c>
      <c r="V53" s="22">
        <v>116</v>
      </c>
      <c r="W53" s="22">
        <v>132</v>
      </c>
      <c r="X53" s="22">
        <v>148</v>
      </c>
      <c r="Y53" s="22">
        <v>191</v>
      </c>
      <c r="Z53" s="22">
        <v>190</v>
      </c>
      <c r="AA53" s="23">
        <v>30</v>
      </c>
    </row>
    <row r="54" spans="2:27" ht="11.25" customHeight="1" x14ac:dyDescent="0.3">
      <c r="B54" s="20">
        <v>2015</v>
      </c>
      <c r="C54" s="79">
        <f t="shared" si="0"/>
        <v>2344</v>
      </c>
      <c r="D54" s="43">
        <f t="shared" si="14"/>
        <v>901</v>
      </c>
      <c r="E54" s="22">
        <f t="shared" si="15"/>
        <v>274</v>
      </c>
      <c r="F54" s="22">
        <f t="shared" si="16"/>
        <v>345</v>
      </c>
      <c r="G54" s="22">
        <f t="shared" si="17"/>
        <v>677</v>
      </c>
      <c r="H54" s="22">
        <f t="shared" si="5"/>
        <v>117</v>
      </c>
      <c r="I54" s="44">
        <f t="shared" si="6"/>
        <v>30</v>
      </c>
      <c r="J54" s="79">
        <f>SUM(K54:AA54)</f>
        <v>2344</v>
      </c>
      <c r="K54" s="22">
        <v>318</v>
      </c>
      <c r="L54" s="22">
        <v>145</v>
      </c>
      <c r="M54" s="22">
        <v>92</v>
      </c>
      <c r="N54" s="22">
        <v>123</v>
      </c>
      <c r="O54" s="22">
        <v>67</v>
      </c>
      <c r="P54" s="22">
        <v>62</v>
      </c>
      <c r="Q54" s="22">
        <v>56</v>
      </c>
      <c r="R54" s="22">
        <v>13</v>
      </c>
      <c r="S54" s="22">
        <v>460</v>
      </c>
      <c r="T54" s="22">
        <v>117</v>
      </c>
      <c r="U54" s="22">
        <v>83</v>
      </c>
      <c r="V54" s="22">
        <v>116</v>
      </c>
      <c r="W54" s="22">
        <v>133</v>
      </c>
      <c r="X54" s="22">
        <v>145</v>
      </c>
      <c r="Y54" s="22">
        <v>193</v>
      </c>
      <c r="Z54" s="22">
        <v>191</v>
      </c>
      <c r="AA54" s="23">
        <v>30</v>
      </c>
    </row>
    <row r="55" spans="2:27" ht="11.25" customHeight="1" x14ac:dyDescent="0.3">
      <c r="B55" s="20">
        <v>2016</v>
      </c>
      <c r="C55" s="79">
        <f>SUM(D55:I55)</f>
        <v>2353</v>
      </c>
      <c r="D55" s="43">
        <f>SUM(K55,N55,S55)</f>
        <v>913</v>
      </c>
      <c r="E55" s="22">
        <f>SUM(P55,R55,U55:V55)</f>
        <v>274</v>
      </c>
      <c r="F55" s="22">
        <f>SUM(O55,W55:X55)</f>
        <v>343</v>
      </c>
      <c r="G55" s="22">
        <f>SUM(L55,M55,Q55,Y55:Z55)</f>
        <v>676</v>
      </c>
      <c r="H55" s="22">
        <f>T55</f>
        <v>117</v>
      </c>
      <c r="I55" s="44">
        <f>AA55</f>
        <v>30</v>
      </c>
      <c r="J55" s="79">
        <f t="shared" ref="J55:J56" si="18">SUM(K55:AA55)</f>
        <v>2353</v>
      </c>
      <c r="K55" s="22">
        <v>318</v>
      </c>
      <c r="L55" s="22">
        <v>145</v>
      </c>
      <c r="M55" s="22">
        <v>92</v>
      </c>
      <c r="N55" s="22">
        <v>125</v>
      </c>
      <c r="O55" s="22">
        <v>67</v>
      </c>
      <c r="P55" s="22">
        <v>62</v>
      </c>
      <c r="Q55" s="22">
        <v>56</v>
      </c>
      <c r="R55" s="22">
        <v>13</v>
      </c>
      <c r="S55" s="22">
        <v>470</v>
      </c>
      <c r="T55" s="22">
        <v>117</v>
      </c>
      <c r="U55" s="22">
        <v>83</v>
      </c>
      <c r="V55" s="22">
        <v>116</v>
      </c>
      <c r="W55" s="22">
        <v>133</v>
      </c>
      <c r="X55" s="22">
        <v>143</v>
      </c>
      <c r="Y55" s="22">
        <v>192</v>
      </c>
      <c r="Z55" s="22">
        <v>191</v>
      </c>
      <c r="AA55" s="23">
        <v>30</v>
      </c>
    </row>
    <row r="56" spans="2:27" ht="11.25" customHeight="1" x14ac:dyDescent="0.3">
      <c r="B56" s="20">
        <v>2017</v>
      </c>
      <c r="C56" s="79">
        <f t="shared" ref="C56" si="19">D56+E56+F56+G56+H56+I56</f>
        <v>2360</v>
      </c>
      <c r="D56" s="43">
        <f>SUM(K56,N56,S56)</f>
        <v>917</v>
      </c>
      <c r="E56" s="22">
        <f>SUM(P56,R56,U56:V56)</f>
        <v>279</v>
      </c>
      <c r="F56" s="22">
        <f>SUM(O56,W56:X56)</f>
        <v>343</v>
      </c>
      <c r="G56" s="22">
        <f>SUM(L56,M56,Q56,Y56:Z56)</f>
        <v>674</v>
      </c>
      <c r="H56" s="22">
        <f>T56</f>
        <v>117</v>
      </c>
      <c r="I56" s="44">
        <f>AA56</f>
        <v>30</v>
      </c>
      <c r="J56" s="79">
        <f t="shared" si="18"/>
        <v>2360</v>
      </c>
      <c r="K56" s="22">
        <v>320</v>
      </c>
      <c r="L56" s="22">
        <v>144</v>
      </c>
      <c r="M56" s="22">
        <v>93</v>
      </c>
      <c r="N56" s="22">
        <v>125</v>
      </c>
      <c r="O56" s="22">
        <v>67</v>
      </c>
      <c r="P56" s="22">
        <v>62</v>
      </c>
      <c r="Q56" s="22">
        <v>57</v>
      </c>
      <c r="R56" s="22">
        <v>16</v>
      </c>
      <c r="S56" s="22">
        <v>472</v>
      </c>
      <c r="T56" s="22">
        <v>117</v>
      </c>
      <c r="U56" s="22">
        <v>84</v>
      </c>
      <c r="V56" s="22">
        <v>117</v>
      </c>
      <c r="W56" s="22">
        <v>133</v>
      </c>
      <c r="X56" s="22">
        <v>143</v>
      </c>
      <c r="Y56" s="22">
        <v>188</v>
      </c>
      <c r="Z56" s="22">
        <v>192</v>
      </c>
      <c r="AA56" s="23">
        <v>30</v>
      </c>
    </row>
    <row r="57" spans="2:27" ht="11.25" customHeight="1" x14ac:dyDescent="0.3">
      <c r="B57" s="20">
        <v>2018</v>
      </c>
      <c r="C57" s="79">
        <f t="shared" ref="C57:C62" si="20">SUM(D57:I57)</f>
        <v>2358</v>
      </c>
      <c r="D57" s="43">
        <v>919</v>
      </c>
      <c r="E57" s="22">
        <v>280</v>
      </c>
      <c r="F57" s="22">
        <v>342</v>
      </c>
      <c r="G57" s="22">
        <v>670</v>
      </c>
      <c r="H57" s="22">
        <v>117</v>
      </c>
      <c r="I57" s="44">
        <v>30</v>
      </c>
      <c r="J57" s="79">
        <f t="shared" ref="J57:J62" si="21">SUM(K57:AA57)</f>
        <v>2358</v>
      </c>
      <c r="K57" s="22">
        <v>320</v>
      </c>
      <c r="L57" s="22">
        <v>143</v>
      </c>
      <c r="M57" s="22">
        <v>93</v>
      </c>
      <c r="N57" s="22">
        <v>125</v>
      </c>
      <c r="O57" s="22">
        <v>67</v>
      </c>
      <c r="P57" s="22">
        <v>62</v>
      </c>
      <c r="Q57" s="22">
        <v>57</v>
      </c>
      <c r="R57" s="22">
        <v>17</v>
      </c>
      <c r="S57" s="22">
        <v>474</v>
      </c>
      <c r="T57" s="22">
        <v>117</v>
      </c>
      <c r="U57" s="22">
        <v>84</v>
      </c>
      <c r="V57" s="22">
        <v>117</v>
      </c>
      <c r="W57" s="22">
        <v>133</v>
      </c>
      <c r="X57" s="22">
        <v>142</v>
      </c>
      <c r="Y57" s="22">
        <v>187</v>
      </c>
      <c r="Z57" s="22">
        <v>190</v>
      </c>
      <c r="AA57" s="23">
        <v>30</v>
      </c>
    </row>
    <row r="58" spans="2:27" ht="11.25" customHeight="1" x14ac:dyDescent="0.3">
      <c r="B58" s="20">
        <v>2019</v>
      </c>
      <c r="C58" s="79">
        <f t="shared" si="20"/>
        <v>2356</v>
      </c>
      <c r="D58" s="43">
        <v>920</v>
      </c>
      <c r="E58" s="22">
        <v>281</v>
      </c>
      <c r="F58" s="22">
        <v>342</v>
      </c>
      <c r="G58" s="22">
        <v>667</v>
      </c>
      <c r="H58" s="22">
        <v>116</v>
      </c>
      <c r="I58" s="44">
        <v>30</v>
      </c>
      <c r="J58" s="79">
        <f t="shared" si="21"/>
        <v>2356</v>
      </c>
      <c r="K58" s="22">
        <v>320</v>
      </c>
      <c r="L58" s="22">
        <v>143</v>
      </c>
      <c r="M58" s="22">
        <v>93</v>
      </c>
      <c r="N58" s="22">
        <v>125</v>
      </c>
      <c r="O58" s="22">
        <v>67</v>
      </c>
      <c r="P58" s="22">
        <v>62</v>
      </c>
      <c r="Q58" s="22">
        <v>57</v>
      </c>
      <c r="R58" s="22">
        <v>18</v>
      </c>
      <c r="S58" s="22">
        <v>475</v>
      </c>
      <c r="T58" s="22">
        <v>116</v>
      </c>
      <c r="U58" s="22">
        <v>84</v>
      </c>
      <c r="V58" s="22">
        <v>117</v>
      </c>
      <c r="W58" s="22">
        <v>133</v>
      </c>
      <c r="X58" s="22">
        <v>142</v>
      </c>
      <c r="Y58" s="22">
        <v>184</v>
      </c>
      <c r="Z58" s="22">
        <v>190</v>
      </c>
      <c r="AA58" s="23">
        <v>30</v>
      </c>
    </row>
    <row r="59" spans="2:27" ht="11.25" customHeight="1" thickBot="1" x14ac:dyDescent="0.35">
      <c r="B59" s="32">
        <v>2020</v>
      </c>
      <c r="C59" s="80">
        <f t="shared" si="20"/>
        <v>2367</v>
      </c>
      <c r="D59" s="45">
        <v>925</v>
      </c>
      <c r="E59" s="34">
        <v>283</v>
      </c>
      <c r="F59" s="34">
        <v>345</v>
      </c>
      <c r="G59" s="34">
        <v>668</v>
      </c>
      <c r="H59" s="34">
        <v>116</v>
      </c>
      <c r="I59" s="46">
        <v>30</v>
      </c>
      <c r="J59" s="80">
        <f t="shared" si="21"/>
        <v>2367</v>
      </c>
      <c r="K59" s="34">
        <v>320</v>
      </c>
      <c r="L59" s="34">
        <v>142</v>
      </c>
      <c r="M59" s="34">
        <v>93</v>
      </c>
      <c r="N59" s="34">
        <v>125</v>
      </c>
      <c r="O59" s="34">
        <v>68</v>
      </c>
      <c r="P59" s="34">
        <v>62</v>
      </c>
      <c r="Q59" s="34">
        <v>58</v>
      </c>
      <c r="R59" s="34">
        <v>20</v>
      </c>
      <c r="S59" s="34">
        <v>480</v>
      </c>
      <c r="T59" s="34">
        <v>116</v>
      </c>
      <c r="U59" s="34">
        <v>84</v>
      </c>
      <c r="V59" s="34">
        <v>117</v>
      </c>
      <c r="W59" s="34">
        <v>133</v>
      </c>
      <c r="X59" s="34">
        <v>144</v>
      </c>
      <c r="Y59" s="34">
        <v>185</v>
      </c>
      <c r="Z59" s="34">
        <v>190</v>
      </c>
      <c r="AA59" s="35">
        <v>30</v>
      </c>
    </row>
    <row r="60" spans="2:27" ht="11.25" customHeight="1" x14ac:dyDescent="0.3">
      <c r="B60" s="28">
        <v>2021</v>
      </c>
      <c r="C60" s="82">
        <f t="shared" si="20"/>
        <v>2375</v>
      </c>
      <c r="D60" s="41">
        <v>931</v>
      </c>
      <c r="E60" s="30">
        <v>284</v>
      </c>
      <c r="F60" s="30">
        <v>345</v>
      </c>
      <c r="G60" s="30">
        <v>669</v>
      </c>
      <c r="H60" s="30">
        <v>116</v>
      </c>
      <c r="I60" s="42">
        <v>30</v>
      </c>
      <c r="J60" s="78">
        <f t="shared" si="21"/>
        <v>2375</v>
      </c>
      <c r="K60" s="30">
        <v>320</v>
      </c>
      <c r="L60" s="30">
        <v>142</v>
      </c>
      <c r="M60" s="30">
        <v>94</v>
      </c>
      <c r="N60" s="30">
        <v>126</v>
      </c>
      <c r="O60" s="30">
        <v>68</v>
      </c>
      <c r="P60" s="30">
        <v>62</v>
      </c>
      <c r="Q60" s="30">
        <v>58</v>
      </c>
      <c r="R60" s="30">
        <v>21</v>
      </c>
      <c r="S60" s="30">
        <v>485</v>
      </c>
      <c r="T60" s="30">
        <v>116</v>
      </c>
      <c r="U60" s="30">
        <v>84</v>
      </c>
      <c r="V60" s="30">
        <v>117</v>
      </c>
      <c r="W60" s="30">
        <v>133</v>
      </c>
      <c r="X60" s="30">
        <v>144</v>
      </c>
      <c r="Y60" s="30">
        <v>185</v>
      </c>
      <c r="Z60" s="30">
        <v>190</v>
      </c>
      <c r="AA60" s="31">
        <v>30</v>
      </c>
    </row>
    <row r="61" spans="2:27" ht="12" x14ac:dyDescent="0.3">
      <c r="B61" s="16">
        <v>2022</v>
      </c>
      <c r="C61" s="83">
        <f t="shared" si="20"/>
        <v>2373</v>
      </c>
      <c r="D61" s="47">
        <v>933</v>
      </c>
      <c r="E61" s="18">
        <v>282</v>
      </c>
      <c r="F61" s="18">
        <v>345</v>
      </c>
      <c r="G61" s="18">
        <v>668</v>
      </c>
      <c r="H61" s="18">
        <v>115</v>
      </c>
      <c r="I61" s="48">
        <v>30</v>
      </c>
      <c r="J61" s="79">
        <f t="shared" si="21"/>
        <v>2373</v>
      </c>
      <c r="K61" s="18">
        <v>320</v>
      </c>
      <c r="L61" s="18">
        <v>142</v>
      </c>
      <c r="M61" s="18">
        <v>94</v>
      </c>
      <c r="N61" s="18">
        <v>127</v>
      </c>
      <c r="O61" s="18">
        <v>68</v>
      </c>
      <c r="P61" s="18">
        <v>62</v>
      </c>
      <c r="Q61" s="18">
        <v>57</v>
      </c>
      <c r="R61" s="18">
        <v>21</v>
      </c>
      <c r="S61" s="18">
        <v>486</v>
      </c>
      <c r="T61" s="18">
        <v>115</v>
      </c>
      <c r="U61" s="18">
        <v>82</v>
      </c>
      <c r="V61" s="18">
        <v>117</v>
      </c>
      <c r="W61" s="18">
        <v>133</v>
      </c>
      <c r="X61" s="18">
        <v>144</v>
      </c>
      <c r="Y61" s="18">
        <v>185</v>
      </c>
      <c r="Z61" s="18">
        <v>190</v>
      </c>
      <c r="AA61" s="19">
        <v>30</v>
      </c>
    </row>
    <row r="62" spans="2:27" ht="12" x14ac:dyDescent="0.3">
      <c r="B62" s="16">
        <v>2023</v>
      </c>
      <c r="C62" s="83">
        <f t="shared" si="20"/>
        <v>2379</v>
      </c>
      <c r="D62" s="47">
        <v>934</v>
      </c>
      <c r="E62" s="18">
        <v>285</v>
      </c>
      <c r="F62" s="18">
        <v>345</v>
      </c>
      <c r="G62" s="18">
        <v>670</v>
      </c>
      <c r="H62" s="18">
        <v>115</v>
      </c>
      <c r="I62" s="48">
        <v>30</v>
      </c>
      <c r="J62" s="79">
        <f t="shared" si="21"/>
        <v>2379</v>
      </c>
      <c r="K62" s="18">
        <v>320</v>
      </c>
      <c r="L62" s="18">
        <v>142</v>
      </c>
      <c r="M62" s="18">
        <v>94</v>
      </c>
      <c r="N62" s="18">
        <v>127</v>
      </c>
      <c r="O62" s="18">
        <v>68</v>
      </c>
      <c r="P62" s="18">
        <v>62</v>
      </c>
      <c r="Q62" s="18">
        <v>57</v>
      </c>
      <c r="R62" s="18">
        <v>21</v>
      </c>
      <c r="S62" s="18">
        <v>487</v>
      </c>
      <c r="T62" s="18">
        <v>115</v>
      </c>
      <c r="U62" s="18">
        <v>84</v>
      </c>
      <c r="V62" s="18">
        <v>118</v>
      </c>
      <c r="W62" s="18">
        <v>133</v>
      </c>
      <c r="X62" s="18">
        <v>144</v>
      </c>
      <c r="Y62" s="18">
        <v>185</v>
      </c>
      <c r="Z62" s="18">
        <v>192</v>
      </c>
      <c r="AA62" s="19">
        <v>30</v>
      </c>
    </row>
    <row r="63" spans="2:27" ht="13.5" x14ac:dyDescent="0.3">
      <c r="B63" s="11" t="s">
        <v>45</v>
      </c>
      <c r="C63" s="9"/>
      <c r="D63" s="9"/>
      <c r="E63" s="9"/>
      <c r="F63" s="9"/>
      <c r="G63" s="9"/>
      <c r="H63" s="9"/>
      <c r="I63" s="9"/>
      <c r="J63" s="9"/>
    </row>
    <row r="64" spans="2:27" ht="13.5" x14ac:dyDescent="0.3">
      <c r="B64" s="8" t="s">
        <v>42</v>
      </c>
    </row>
    <row r="65" spans="2:2" ht="13.5" x14ac:dyDescent="0.3">
      <c r="B65" s="72" t="s">
        <v>54</v>
      </c>
    </row>
  </sheetData>
  <mergeCells count="2">
    <mergeCell ref="J2:AA2"/>
    <mergeCell ref="C2:I2"/>
  </mergeCells>
  <phoneticPr fontId="1" type="noConversion"/>
  <conditionalFormatting sqref="K4:AA49">
    <cfRule type="cellIs" dxfId="11" priority="13" operator="equal">
      <formula>#REF!</formula>
    </cfRule>
  </conditionalFormatting>
  <conditionalFormatting sqref="D4:I62">
    <cfRule type="cellIs" dxfId="10" priority="11" operator="equal">
      <formula>1577</formula>
    </cfRule>
    <cfRule type="cellIs" dxfId="9" priority="12" operator="equal">
      <formula>1577</formula>
    </cfRule>
  </conditionalFormatting>
  <conditionalFormatting sqref="D4:I62">
    <cfRule type="cellIs" dxfId="8" priority="10" operator="equal">
      <formula>1577</formula>
    </cfRule>
  </conditionalFormatting>
  <conditionalFormatting sqref="D4:I62">
    <cfRule type="cellIs" dxfId="7" priority="9" operator="equal">
      <formula>1609</formula>
    </cfRule>
  </conditionalFormatting>
  <conditionalFormatting sqref="D4:I62">
    <cfRule type="cellIs" dxfId="6" priority="8" operator="equal">
      <formula>#REF!</formula>
    </cfRule>
  </conditionalFormatting>
  <conditionalFormatting sqref="D56:I62">
    <cfRule type="cellIs" dxfId="5" priority="5" operator="equal">
      <formula>1577</formula>
    </cfRule>
    <cfRule type="cellIs" dxfId="4" priority="6" operator="equal">
      <formula>1577</formula>
    </cfRule>
  </conditionalFormatting>
  <conditionalFormatting sqref="D56:I62">
    <cfRule type="cellIs" dxfId="3" priority="4" operator="equal">
      <formula>1577</formula>
    </cfRule>
  </conditionalFormatting>
  <conditionalFormatting sqref="D56:I62">
    <cfRule type="cellIs" dxfId="2" priority="3" operator="equal">
      <formula>1609</formula>
    </cfRule>
  </conditionalFormatting>
  <conditionalFormatting sqref="D56:I62">
    <cfRule type="cellIs" dxfId="1" priority="2" operator="equal">
      <formula>#REF!</formula>
    </cfRule>
  </conditionalFormatting>
  <conditionalFormatting sqref="K50:AA59">
    <cfRule type="cellIs" dxfId="0" priority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E51:G51" formulaRange="1"/>
    <ignoredError sqref="C5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73"/>
  <sheetViews>
    <sheetView zoomScale="85" zoomScaleNormal="85" workbookViewId="0">
      <pane ySplit="5" topLeftCell="A39" activePane="bottomLeft" state="frozen"/>
      <selection pane="bottomLeft" activeCell="W68" sqref="W68"/>
    </sheetView>
  </sheetViews>
  <sheetFormatPr defaultColWidth="9" defaultRowHeight="11.25" x14ac:dyDescent="0.3"/>
  <cols>
    <col min="1" max="1" width="9" style="1"/>
    <col min="2" max="2" width="7" style="1" customWidth="1"/>
    <col min="3" max="3" width="8.625" style="1" customWidth="1"/>
    <col min="4" max="4" width="5.875" style="1" bestFit="1" customWidth="1"/>
    <col min="5" max="6" width="7.625" style="1" bestFit="1" customWidth="1"/>
    <col min="7" max="14" width="8.625" style="1" customWidth="1"/>
    <col min="15" max="16384" width="9" style="1"/>
  </cols>
  <sheetData>
    <row r="1" spans="2:27" ht="16.5" x14ac:dyDescent="0.3">
      <c r="B1"/>
      <c r="C1"/>
      <c r="D1"/>
      <c r="E1"/>
      <c r="F1"/>
      <c r="G1"/>
      <c r="H1"/>
      <c r="I1"/>
      <c r="J1"/>
      <c r="K1"/>
      <c r="L1"/>
      <c r="M1"/>
      <c r="N1"/>
    </row>
    <row r="2" spans="2:27" ht="12" thickBot="1" x14ac:dyDescent="0.35">
      <c r="G2" s="3"/>
    </row>
    <row r="3" spans="2:27" ht="18" customHeight="1" thickBot="1" x14ac:dyDescent="0.35">
      <c r="B3" s="51"/>
      <c r="C3" s="84" t="s">
        <v>34</v>
      </c>
      <c r="D3" s="85"/>
      <c r="E3" s="85"/>
      <c r="F3" s="86"/>
      <c r="G3" s="93" t="s">
        <v>23</v>
      </c>
      <c r="H3" s="94"/>
      <c r="I3" s="94"/>
      <c r="J3" s="94"/>
      <c r="K3" s="94"/>
      <c r="L3" s="94"/>
      <c r="M3" s="94"/>
      <c r="N3" s="95"/>
    </row>
    <row r="4" spans="2:27" ht="16.5" customHeight="1" x14ac:dyDescent="0.3">
      <c r="B4" s="91" t="s">
        <v>35</v>
      </c>
      <c r="C4" s="89" t="s">
        <v>40</v>
      </c>
      <c r="D4" s="100" t="s">
        <v>39</v>
      </c>
      <c r="E4" s="100" t="s">
        <v>36</v>
      </c>
      <c r="F4" s="102" t="s">
        <v>41</v>
      </c>
      <c r="G4" s="89" t="s">
        <v>3</v>
      </c>
      <c r="H4" s="96" t="s">
        <v>38</v>
      </c>
      <c r="I4" s="104" t="s">
        <v>46</v>
      </c>
      <c r="J4" s="96" t="s">
        <v>47</v>
      </c>
      <c r="K4" s="96" t="s">
        <v>48</v>
      </c>
      <c r="L4" s="96" t="s">
        <v>49</v>
      </c>
      <c r="M4" s="96" t="s">
        <v>50</v>
      </c>
      <c r="N4" s="98" t="s">
        <v>24</v>
      </c>
    </row>
    <row r="5" spans="2:27" x14ac:dyDescent="0.3">
      <c r="B5" s="92"/>
      <c r="C5" s="90"/>
      <c r="D5" s="101"/>
      <c r="E5" s="101"/>
      <c r="F5" s="103"/>
      <c r="G5" s="90"/>
      <c r="H5" s="97"/>
      <c r="I5" s="105"/>
      <c r="J5" s="97"/>
      <c r="K5" s="97"/>
      <c r="L5" s="97"/>
      <c r="M5" s="97"/>
      <c r="N5" s="99"/>
    </row>
    <row r="6" spans="2:27" ht="13.5" customHeight="1" x14ac:dyDescent="0.3">
      <c r="B6" s="20">
        <v>1965</v>
      </c>
      <c r="C6" s="21">
        <v>7473</v>
      </c>
      <c r="D6" s="22">
        <v>51</v>
      </c>
      <c r="E6" s="22">
        <v>3798</v>
      </c>
      <c r="F6" s="23">
        <v>3624</v>
      </c>
      <c r="G6" s="74">
        <f t="shared" ref="G6:G43" si="0">SUM(H6:N6)</f>
        <v>7473</v>
      </c>
      <c r="H6" s="43">
        <v>73</v>
      </c>
      <c r="I6" s="22">
        <v>178</v>
      </c>
      <c r="J6" s="22">
        <v>397</v>
      </c>
      <c r="K6" s="22">
        <v>1071</v>
      </c>
      <c r="L6" s="22">
        <v>2814</v>
      </c>
      <c r="M6" s="22">
        <v>2609</v>
      </c>
      <c r="N6" s="23">
        <v>331</v>
      </c>
      <c r="AA6"/>
    </row>
    <row r="7" spans="2:27" ht="13.5" customHeight="1" x14ac:dyDescent="0.3">
      <c r="B7" s="20">
        <v>1966</v>
      </c>
      <c r="C7" s="21">
        <v>7700</v>
      </c>
      <c r="D7" s="22">
        <v>48</v>
      </c>
      <c r="E7" s="22">
        <v>3910</v>
      </c>
      <c r="F7" s="23">
        <v>3742</v>
      </c>
      <c r="G7" s="74">
        <f t="shared" si="0"/>
        <v>7700</v>
      </c>
      <c r="H7" s="43">
        <v>124</v>
      </c>
      <c r="I7" s="22">
        <v>252</v>
      </c>
      <c r="J7" s="22">
        <v>429</v>
      </c>
      <c r="K7" s="22">
        <v>792</v>
      </c>
      <c r="L7" s="22">
        <v>2215</v>
      </c>
      <c r="M7" s="22">
        <v>3619</v>
      </c>
      <c r="N7" s="23">
        <v>269</v>
      </c>
      <c r="AA7"/>
    </row>
    <row r="8" spans="2:27" ht="13.5" customHeight="1" x14ac:dyDescent="0.3">
      <c r="B8" s="67">
        <v>1967</v>
      </c>
      <c r="C8" s="21">
        <f>SUM(D8:F8)</f>
        <v>8093</v>
      </c>
      <c r="D8" s="22">
        <f>12+47</f>
        <v>59</v>
      </c>
      <c r="E8" s="22">
        <f>2171+2038</f>
        <v>4209</v>
      </c>
      <c r="F8" s="23">
        <f>1325+2500</f>
        <v>3825</v>
      </c>
      <c r="G8" s="74">
        <f t="shared" si="0"/>
        <v>8093</v>
      </c>
      <c r="H8" s="43">
        <f>94+41</f>
        <v>135</v>
      </c>
      <c r="I8" s="22">
        <f>227+58</f>
        <v>285</v>
      </c>
      <c r="J8" s="22">
        <f>351+145</f>
        <v>496</v>
      </c>
      <c r="K8" s="22">
        <f>522+243</f>
        <v>765</v>
      </c>
      <c r="L8" s="22">
        <f>1050+1324</f>
        <v>2374</v>
      </c>
      <c r="M8" s="22">
        <f>1145+2538</f>
        <v>3683</v>
      </c>
      <c r="N8" s="23">
        <f>119+236</f>
        <v>355</v>
      </c>
      <c r="AA8"/>
    </row>
    <row r="9" spans="2:27" ht="13.5" customHeight="1" x14ac:dyDescent="0.3">
      <c r="B9" s="20">
        <v>1968</v>
      </c>
      <c r="C9" s="21">
        <v>8507</v>
      </c>
      <c r="D9" s="22">
        <v>58</v>
      </c>
      <c r="E9" s="22">
        <v>4126</v>
      </c>
      <c r="F9" s="23">
        <v>4323</v>
      </c>
      <c r="G9" s="74">
        <f t="shared" si="0"/>
        <v>8507</v>
      </c>
      <c r="H9" s="43">
        <v>135</v>
      </c>
      <c r="I9" s="22">
        <v>288</v>
      </c>
      <c r="J9" s="22">
        <v>446</v>
      </c>
      <c r="K9" s="22">
        <v>754</v>
      </c>
      <c r="L9" s="22">
        <v>2653</v>
      </c>
      <c r="M9" s="22">
        <v>3953</v>
      </c>
      <c r="N9" s="23">
        <v>278</v>
      </c>
      <c r="AA9"/>
    </row>
    <row r="10" spans="2:27" ht="13.5" customHeight="1" x14ac:dyDescent="0.3">
      <c r="B10" s="20">
        <v>1969</v>
      </c>
      <c r="C10" s="21">
        <v>9272</v>
      </c>
      <c r="D10" s="22">
        <v>65</v>
      </c>
      <c r="E10" s="22">
        <v>4371</v>
      </c>
      <c r="F10" s="23">
        <v>4836</v>
      </c>
      <c r="G10" s="74">
        <f t="shared" si="0"/>
        <v>9272</v>
      </c>
      <c r="H10" s="43">
        <v>108</v>
      </c>
      <c r="I10" s="22">
        <v>248</v>
      </c>
      <c r="J10" s="22">
        <v>402</v>
      </c>
      <c r="K10" s="22">
        <v>778</v>
      </c>
      <c r="L10" s="22">
        <v>3296</v>
      </c>
      <c r="M10" s="22">
        <v>4236</v>
      </c>
      <c r="N10" s="23">
        <v>204</v>
      </c>
      <c r="AA10"/>
    </row>
    <row r="11" spans="2:27" ht="13.5" customHeight="1" thickBot="1" x14ac:dyDescent="0.35">
      <c r="B11" s="24">
        <v>1970</v>
      </c>
      <c r="C11" s="25">
        <v>10150</v>
      </c>
      <c r="D11" s="26">
        <v>67</v>
      </c>
      <c r="E11" s="26">
        <v>4675</v>
      </c>
      <c r="F11" s="27">
        <v>5408</v>
      </c>
      <c r="G11" s="75">
        <f t="shared" si="0"/>
        <v>10150</v>
      </c>
      <c r="H11" s="49">
        <v>91</v>
      </c>
      <c r="I11" s="26">
        <v>192</v>
      </c>
      <c r="J11" s="26">
        <v>335</v>
      </c>
      <c r="K11" s="26">
        <v>811</v>
      </c>
      <c r="L11" s="26">
        <v>3740</v>
      </c>
      <c r="M11" s="26">
        <v>4606</v>
      </c>
      <c r="N11" s="27">
        <v>375</v>
      </c>
      <c r="AA11"/>
    </row>
    <row r="12" spans="2:27" ht="13.5" customHeight="1" x14ac:dyDescent="0.3">
      <c r="B12" s="28">
        <v>1971</v>
      </c>
      <c r="C12" s="29">
        <v>11070</v>
      </c>
      <c r="D12" s="30">
        <v>69</v>
      </c>
      <c r="E12" s="30">
        <v>5041</v>
      </c>
      <c r="F12" s="31">
        <v>5960</v>
      </c>
      <c r="G12" s="76">
        <f t="shared" si="0"/>
        <v>11070</v>
      </c>
      <c r="H12" s="41">
        <v>71</v>
      </c>
      <c r="I12" s="30">
        <v>195</v>
      </c>
      <c r="J12" s="30">
        <v>257</v>
      </c>
      <c r="K12" s="30">
        <v>696</v>
      </c>
      <c r="L12" s="30">
        <v>4256</v>
      </c>
      <c r="M12" s="30">
        <v>5302</v>
      </c>
      <c r="N12" s="31">
        <v>293</v>
      </c>
      <c r="AA12"/>
    </row>
    <row r="13" spans="2:27" ht="13.5" customHeight="1" x14ac:dyDescent="0.3">
      <c r="B13" s="20">
        <v>1972</v>
      </c>
      <c r="C13" s="21">
        <v>12408</v>
      </c>
      <c r="D13" s="22">
        <v>75</v>
      </c>
      <c r="E13" s="22">
        <v>5514</v>
      </c>
      <c r="F13" s="23">
        <v>6819</v>
      </c>
      <c r="G13" s="74">
        <f t="shared" si="0"/>
        <v>12408</v>
      </c>
      <c r="H13" s="52">
        <v>44</v>
      </c>
      <c r="I13" s="22">
        <v>135</v>
      </c>
      <c r="J13" s="22">
        <v>259</v>
      </c>
      <c r="K13" s="22">
        <v>738</v>
      </c>
      <c r="L13" s="22">
        <v>4810</v>
      </c>
      <c r="M13" s="22">
        <v>6233</v>
      </c>
      <c r="N13" s="23">
        <v>189</v>
      </c>
      <c r="AA13"/>
    </row>
    <row r="14" spans="2:27" ht="13.5" customHeight="1" x14ac:dyDescent="0.3">
      <c r="B14" s="20">
        <v>1973</v>
      </c>
      <c r="C14" s="21">
        <v>14218</v>
      </c>
      <c r="D14" s="22">
        <v>101</v>
      </c>
      <c r="E14" s="22">
        <v>6165</v>
      </c>
      <c r="F14" s="23">
        <v>7952</v>
      </c>
      <c r="G14" s="74">
        <f t="shared" si="0"/>
        <v>14218</v>
      </c>
      <c r="H14" s="52">
        <v>55</v>
      </c>
      <c r="I14" s="22">
        <v>107</v>
      </c>
      <c r="J14" s="22">
        <v>347</v>
      </c>
      <c r="K14" s="22">
        <v>782</v>
      </c>
      <c r="L14" s="22">
        <v>5354</v>
      </c>
      <c r="M14" s="22">
        <v>7378</v>
      </c>
      <c r="N14" s="23">
        <v>195</v>
      </c>
      <c r="AA14"/>
    </row>
    <row r="15" spans="2:27" ht="13.5" customHeight="1" x14ac:dyDescent="0.3">
      <c r="B15" s="20">
        <v>1974</v>
      </c>
      <c r="C15" s="21">
        <v>16620</v>
      </c>
      <c r="D15" s="22">
        <v>115</v>
      </c>
      <c r="E15" s="22">
        <v>7172</v>
      </c>
      <c r="F15" s="23">
        <v>9333</v>
      </c>
      <c r="G15" s="74">
        <f t="shared" si="0"/>
        <v>16620</v>
      </c>
      <c r="H15" s="52">
        <v>15</v>
      </c>
      <c r="I15" s="22">
        <v>89</v>
      </c>
      <c r="J15" s="22">
        <v>496</v>
      </c>
      <c r="K15" s="22">
        <v>996</v>
      </c>
      <c r="L15" s="22">
        <v>7171</v>
      </c>
      <c r="M15" s="22">
        <v>7827</v>
      </c>
      <c r="N15" s="23">
        <v>26</v>
      </c>
      <c r="AA15"/>
    </row>
    <row r="16" spans="2:27" ht="13.5" customHeight="1" x14ac:dyDescent="0.3">
      <c r="B16" s="20">
        <v>1975</v>
      </c>
      <c r="C16" s="21">
        <v>19167</v>
      </c>
      <c r="D16" s="22">
        <v>127</v>
      </c>
      <c r="E16" s="22">
        <v>8288</v>
      </c>
      <c r="F16" s="23">
        <v>10752</v>
      </c>
      <c r="G16" s="74">
        <f t="shared" si="0"/>
        <v>19167</v>
      </c>
      <c r="H16" s="52">
        <v>19</v>
      </c>
      <c r="I16" s="22">
        <v>68</v>
      </c>
      <c r="J16" s="22">
        <v>503</v>
      </c>
      <c r="K16" s="22">
        <v>1009</v>
      </c>
      <c r="L16" s="22">
        <v>9200</v>
      </c>
      <c r="M16" s="22">
        <v>8293</v>
      </c>
      <c r="N16" s="23">
        <v>75</v>
      </c>
      <c r="AA16"/>
    </row>
    <row r="17" spans="2:27" ht="13.5" customHeight="1" x14ac:dyDescent="0.3">
      <c r="B17" s="20">
        <v>1976</v>
      </c>
      <c r="C17" s="21">
        <v>21507</v>
      </c>
      <c r="D17" s="22">
        <v>136</v>
      </c>
      <c r="E17" s="22">
        <v>9358</v>
      </c>
      <c r="F17" s="23">
        <v>12013</v>
      </c>
      <c r="G17" s="74">
        <f t="shared" si="0"/>
        <v>21507</v>
      </c>
      <c r="H17" s="52">
        <v>17</v>
      </c>
      <c r="I17" s="22">
        <v>120</v>
      </c>
      <c r="J17" s="22">
        <v>592</v>
      </c>
      <c r="K17" s="22">
        <v>1095</v>
      </c>
      <c r="L17" s="22">
        <v>10838</v>
      </c>
      <c r="M17" s="22">
        <v>8765</v>
      </c>
      <c r="N17" s="23">
        <v>80</v>
      </c>
      <c r="AA17"/>
    </row>
    <row r="18" spans="2:27" ht="13.5" customHeight="1" x14ac:dyDescent="0.3">
      <c r="B18" s="20">
        <v>1977</v>
      </c>
      <c r="C18" s="21">
        <v>23161</v>
      </c>
      <c r="D18" s="22">
        <v>142</v>
      </c>
      <c r="E18" s="22">
        <v>9960</v>
      </c>
      <c r="F18" s="23">
        <v>13059</v>
      </c>
      <c r="G18" s="74">
        <f t="shared" si="0"/>
        <v>23161</v>
      </c>
      <c r="H18" s="43">
        <v>26</v>
      </c>
      <c r="I18" s="22">
        <v>154</v>
      </c>
      <c r="J18" s="22">
        <v>525</v>
      </c>
      <c r="K18" s="22">
        <v>1510</v>
      </c>
      <c r="L18" s="22">
        <v>11605</v>
      </c>
      <c r="M18" s="22">
        <v>9278</v>
      </c>
      <c r="N18" s="23">
        <v>63</v>
      </c>
      <c r="AA18"/>
    </row>
    <row r="19" spans="2:27" ht="13.5" customHeight="1" x14ac:dyDescent="0.3">
      <c r="B19" s="20">
        <v>1978</v>
      </c>
      <c r="C19" s="21">
        <v>24612</v>
      </c>
      <c r="D19" s="22">
        <v>235</v>
      </c>
      <c r="E19" s="22">
        <v>10331</v>
      </c>
      <c r="F19" s="23">
        <v>14046</v>
      </c>
      <c r="G19" s="74">
        <f t="shared" si="0"/>
        <v>24612</v>
      </c>
      <c r="H19" s="43">
        <v>12</v>
      </c>
      <c r="I19" s="22">
        <v>106</v>
      </c>
      <c r="J19" s="22">
        <v>319</v>
      </c>
      <c r="K19" s="22">
        <v>1104</v>
      </c>
      <c r="L19" s="22">
        <v>11249</v>
      </c>
      <c r="M19" s="22">
        <v>11504</v>
      </c>
      <c r="N19" s="23">
        <v>318</v>
      </c>
      <c r="AA19"/>
    </row>
    <row r="20" spans="2:27" ht="13.5" customHeight="1" x14ac:dyDescent="0.3">
      <c r="B20" s="20">
        <v>1979</v>
      </c>
      <c r="C20" s="21">
        <v>26319</v>
      </c>
      <c r="D20" s="22">
        <v>249</v>
      </c>
      <c r="E20" s="22">
        <v>10757</v>
      </c>
      <c r="F20" s="23">
        <v>15313</v>
      </c>
      <c r="G20" s="74">
        <f t="shared" si="0"/>
        <v>26319</v>
      </c>
      <c r="H20" s="43">
        <v>13</v>
      </c>
      <c r="I20" s="22">
        <v>46</v>
      </c>
      <c r="J20" s="22">
        <v>203</v>
      </c>
      <c r="K20" s="22">
        <v>983</v>
      </c>
      <c r="L20" s="22">
        <v>12207</v>
      </c>
      <c r="M20" s="22">
        <v>12792</v>
      </c>
      <c r="N20" s="23">
        <v>75</v>
      </c>
      <c r="AA20"/>
    </row>
    <row r="21" spans="2:27" ht="13.5" customHeight="1" thickBot="1" x14ac:dyDescent="0.35">
      <c r="B21" s="53">
        <v>1980</v>
      </c>
      <c r="C21" s="33">
        <f>SUM(D21:F21)</f>
        <v>28392</v>
      </c>
      <c r="D21" s="34">
        <f>115+207</f>
        <v>322</v>
      </c>
      <c r="E21" s="34">
        <f>5888+5389</f>
        <v>11277</v>
      </c>
      <c r="F21" s="35">
        <f>9574+7219</f>
        <v>16793</v>
      </c>
      <c r="G21" s="77">
        <f t="shared" si="0"/>
        <v>0</v>
      </c>
      <c r="H21" s="68"/>
      <c r="I21" s="68"/>
      <c r="J21" s="69"/>
      <c r="K21" s="69"/>
      <c r="L21" s="69"/>
      <c r="M21" s="69"/>
      <c r="N21" s="70"/>
      <c r="AA21"/>
    </row>
    <row r="22" spans="2:27" ht="13.5" customHeight="1" x14ac:dyDescent="0.3">
      <c r="B22" s="28">
        <v>1981</v>
      </c>
      <c r="C22" s="29">
        <v>30883</v>
      </c>
      <c r="D22" s="30">
        <v>274</v>
      </c>
      <c r="E22" s="30">
        <v>12233</v>
      </c>
      <c r="F22" s="31">
        <v>18376</v>
      </c>
      <c r="G22" s="76">
        <f t="shared" si="0"/>
        <v>30883</v>
      </c>
      <c r="H22" s="41">
        <v>8</v>
      </c>
      <c r="I22" s="30">
        <v>30</v>
      </c>
      <c r="J22" s="30">
        <v>196</v>
      </c>
      <c r="K22" s="30">
        <v>1331</v>
      </c>
      <c r="L22" s="30">
        <v>16906</v>
      </c>
      <c r="M22" s="30">
        <v>11982</v>
      </c>
      <c r="N22" s="31">
        <v>430</v>
      </c>
      <c r="AA22"/>
    </row>
    <row r="23" spans="2:27" ht="13.5" customHeight="1" x14ac:dyDescent="0.3">
      <c r="B23" s="20">
        <v>1982</v>
      </c>
      <c r="C23" s="21">
        <v>32905</v>
      </c>
      <c r="D23" s="22">
        <v>317</v>
      </c>
      <c r="E23" s="22">
        <v>13197</v>
      </c>
      <c r="F23" s="23">
        <v>19391</v>
      </c>
      <c r="G23" s="74">
        <f t="shared" si="0"/>
        <v>32905</v>
      </c>
      <c r="H23" s="43">
        <v>8</v>
      </c>
      <c r="I23" s="22">
        <v>89</v>
      </c>
      <c r="J23" s="22">
        <v>233</v>
      </c>
      <c r="K23" s="22">
        <v>1561</v>
      </c>
      <c r="L23" s="22">
        <v>19444</v>
      </c>
      <c r="M23" s="22">
        <v>11473</v>
      </c>
      <c r="N23" s="23">
        <v>97</v>
      </c>
      <c r="AA23"/>
    </row>
    <row r="24" spans="2:27" ht="13.5" customHeight="1" x14ac:dyDescent="0.3">
      <c r="B24" s="20">
        <v>1983</v>
      </c>
      <c r="C24" s="21">
        <v>34673</v>
      </c>
      <c r="D24" s="22">
        <v>324</v>
      </c>
      <c r="E24" s="22">
        <v>13997</v>
      </c>
      <c r="F24" s="23">
        <v>20352</v>
      </c>
      <c r="G24" s="74">
        <f t="shared" si="0"/>
        <v>34673</v>
      </c>
      <c r="H24" s="43">
        <v>23</v>
      </c>
      <c r="I24" s="22">
        <v>89</v>
      </c>
      <c r="J24" s="22">
        <v>429</v>
      </c>
      <c r="K24" s="22">
        <v>1900</v>
      </c>
      <c r="L24" s="22">
        <v>20947</v>
      </c>
      <c r="M24" s="22">
        <v>11243</v>
      </c>
      <c r="N24" s="23">
        <v>42</v>
      </c>
      <c r="AA24"/>
    </row>
    <row r="25" spans="2:27" ht="13.5" customHeight="1" x14ac:dyDescent="0.3">
      <c r="B25" s="20">
        <v>1984</v>
      </c>
      <c r="C25" s="21">
        <v>36273</v>
      </c>
      <c r="D25" s="22">
        <v>331</v>
      </c>
      <c r="E25" s="22">
        <v>14605</v>
      </c>
      <c r="F25" s="23">
        <v>21337</v>
      </c>
      <c r="G25" s="74">
        <f t="shared" si="0"/>
        <v>36273</v>
      </c>
      <c r="H25" s="43">
        <v>35</v>
      </c>
      <c r="I25" s="22">
        <v>121</v>
      </c>
      <c r="J25" s="22">
        <v>506</v>
      </c>
      <c r="K25" s="22">
        <v>2145</v>
      </c>
      <c r="L25" s="22">
        <v>23268</v>
      </c>
      <c r="M25" s="22">
        <v>10190</v>
      </c>
      <c r="N25" s="23">
        <v>8</v>
      </c>
      <c r="AA25"/>
    </row>
    <row r="26" spans="2:27" ht="13.5" customHeight="1" x14ac:dyDescent="0.3">
      <c r="B26" s="20">
        <v>1985</v>
      </c>
      <c r="C26" s="21">
        <v>37808</v>
      </c>
      <c r="D26" s="22">
        <v>332</v>
      </c>
      <c r="E26" s="22">
        <v>15025</v>
      </c>
      <c r="F26" s="23">
        <v>22451</v>
      </c>
      <c r="G26" s="74">
        <f t="shared" si="0"/>
        <v>37808</v>
      </c>
      <c r="H26" s="43">
        <v>43</v>
      </c>
      <c r="I26" s="22">
        <v>143</v>
      </c>
      <c r="J26" s="22">
        <v>632</v>
      </c>
      <c r="K26" s="22">
        <v>2337</v>
      </c>
      <c r="L26" s="22">
        <v>29185</v>
      </c>
      <c r="M26" s="22">
        <v>5439</v>
      </c>
      <c r="N26" s="23">
        <v>29</v>
      </c>
      <c r="AA26"/>
    </row>
    <row r="27" spans="2:27" ht="13.5" customHeight="1" x14ac:dyDescent="0.3">
      <c r="B27" s="67">
        <v>1986</v>
      </c>
      <c r="C27" s="21">
        <f>SUM(D27:F27)</f>
        <v>40178</v>
      </c>
      <c r="D27" s="22">
        <f>212+136</f>
        <v>348</v>
      </c>
      <c r="E27" s="22">
        <f>9248+6582</f>
        <v>15830</v>
      </c>
      <c r="F27" s="23">
        <f>13996+10004</f>
        <v>24000</v>
      </c>
      <c r="G27" s="74">
        <f t="shared" ref="G27" si="1">SUM(H27:N27)</f>
        <v>40178</v>
      </c>
      <c r="H27" s="43">
        <f>9+36</f>
        <v>45</v>
      </c>
      <c r="I27" s="22">
        <f>49+119</f>
        <v>168</v>
      </c>
      <c r="J27" s="22">
        <f>186+544</f>
        <v>730</v>
      </c>
      <c r="K27" s="22">
        <f>1002+1797</f>
        <v>2799</v>
      </c>
      <c r="L27" s="22">
        <f>19895+13643</f>
        <v>33538</v>
      </c>
      <c r="M27" s="22">
        <f>2309+580</f>
        <v>2889</v>
      </c>
      <c r="N27" s="23">
        <f>6+3</f>
        <v>9</v>
      </c>
      <c r="AA27"/>
    </row>
    <row r="28" spans="2:27" ht="13.5" customHeight="1" x14ac:dyDescent="0.3">
      <c r="B28" s="20">
        <v>1987</v>
      </c>
      <c r="C28" s="21">
        <v>40074</v>
      </c>
      <c r="D28" s="22">
        <v>340</v>
      </c>
      <c r="E28" s="22">
        <v>15809</v>
      </c>
      <c r="F28" s="23">
        <v>23925</v>
      </c>
      <c r="G28" s="74">
        <f t="shared" si="0"/>
        <v>40074</v>
      </c>
      <c r="H28" s="43">
        <v>57</v>
      </c>
      <c r="I28" s="22">
        <v>204</v>
      </c>
      <c r="J28" s="22">
        <v>686</v>
      </c>
      <c r="K28" s="22">
        <v>2961</v>
      </c>
      <c r="L28" s="22">
        <v>33223</v>
      </c>
      <c r="M28" s="22">
        <v>2940</v>
      </c>
      <c r="N28" s="23">
        <v>3</v>
      </c>
      <c r="AA28"/>
    </row>
    <row r="29" spans="2:27" ht="13.5" customHeight="1" x14ac:dyDescent="0.3">
      <c r="B29" s="20">
        <v>1988</v>
      </c>
      <c r="C29" s="21">
        <v>41469</v>
      </c>
      <c r="D29" s="22">
        <v>345</v>
      </c>
      <c r="E29" s="22">
        <v>16171</v>
      </c>
      <c r="F29" s="23">
        <v>24953</v>
      </c>
      <c r="G29" s="74">
        <f t="shared" si="0"/>
        <v>41469</v>
      </c>
      <c r="H29" s="43">
        <v>73</v>
      </c>
      <c r="I29" s="22">
        <v>261</v>
      </c>
      <c r="J29" s="22">
        <v>1548</v>
      </c>
      <c r="K29" s="22">
        <v>3064</v>
      </c>
      <c r="L29" s="22">
        <v>34186</v>
      </c>
      <c r="M29" s="22">
        <v>2333</v>
      </c>
      <c r="N29" s="23">
        <v>4</v>
      </c>
      <c r="AA29"/>
    </row>
    <row r="30" spans="2:27" ht="13.5" customHeight="1" x14ac:dyDescent="0.3">
      <c r="B30" s="20">
        <v>1989</v>
      </c>
      <c r="C30" s="21">
        <v>42672</v>
      </c>
      <c r="D30" s="22">
        <v>347</v>
      </c>
      <c r="E30" s="22">
        <v>16497</v>
      </c>
      <c r="F30" s="23">
        <v>25828</v>
      </c>
      <c r="G30" s="74">
        <f t="shared" si="0"/>
        <v>42672</v>
      </c>
      <c r="H30" s="43">
        <v>62</v>
      </c>
      <c r="I30" s="22">
        <v>256</v>
      </c>
      <c r="J30" s="22">
        <v>700</v>
      </c>
      <c r="K30" s="22">
        <v>3516</v>
      </c>
      <c r="L30" s="22">
        <v>35937</v>
      </c>
      <c r="M30" s="22">
        <v>2201</v>
      </c>
      <c r="N30" s="54" t="s">
        <v>25</v>
      </c>
      <c r="AA30"/>
    </row>
    <row r="31" spans="2:27" ht="13.5" customHeight="1" thickBot="1" x14ac:dyDescent="0.35">
      <c r="B31" s="32">
        <v>1990</v>
      </c>
      <c r="C31" s="33">
        <v>43233</v>
      </c>
      <c r="D31" s="34">
        <v>349</v>
      </c>
      <c r="E31" s="34">
        <v>16703</v>
      </c>
      <c r="F31" s="35">
        <v>26181</v>
      </c>
      <c r="G31" s="77">
        <f t="shared" si="0"/>
        <v>43233</v>
      </c>
      <c r="H31" s="45">
        <v>112</v>
      </c>
      <c r="I31" s="34">
        <v>337</v>
      </c>
      <c r="J31" s="34">
        <v>888</v>
      </c>
      <c r="K31" s="34">
        <v>5350</v>
      </c>
      <c r="L31" s="34">
        <v>35579</v>
      </c>
      <c r="M31" s="34">
        <v>967</v>
      </c>
      <c r="N31" s="55" t="s">
        <v>25</v>
      </c>
      <c r="AA31"/>
    </row>
    <row r="32" spans="2:27" ht="13.5" customHeight="1" x14ac:dyDescent="0.3">
      <c r="B32" s="28">
        <v>1991</v>
      </c>
      <c r="C32" s="29">
        <v>43514</v>
      </c>
      <c r="D32" s="30">
        <v>351</v>
      </c>
      <c r="E32" s="30">
        <v>16777</v>
      </c>
      <c r="F32" s="31">
        <v>26386</v>
      </c>
      <c r="G32" s="76">
        <f t="shared" si="0"/>
        <v>43514</v>
      </c>
      <c r="H32" s="41">
        <v>157</v>
      </c>
      <c r="I32" s="30">
        <v>450</v>
      </c>
      <c r="J32" s="30">
        <v>1206</v>
      </c>
      <c r="K32" s="30">
        <v>14093</v>
      </c>
      <c r="L32" s="30">
        <v>27297</v>
      </c>
      <c r="M32" s="30">
        <v>310</v>
      </c>
      <c r="N32" s="31">
        <v>1</v>
      </c>
      <c r="AA32"/>
    </row>
    <row r="33" spans="2:27" ht="13.5" customHeight="1" x14ac:dyDescent="0.3">
      <c r="B33" s="20">
        <v>1992</v>
      </c>
      <c r="C33" s="21">
        <v>43392</v>
      </c>
      <c r="D33" s="22">
        <v>352</v>
      </c>
      <c r="E33" s="22">
        <v>16693</v>
      </c>
      <c r="F33" s="23">
        <v>26347</v>
      </c>
      <c r="G33" s="74">
        <f t="shared" si="0"/>
        <v>43392</v>
      </c>
      <c r="H33" s="43">
        <v>268</v>
      </c>
      <c r="I33" s="22">
        <v>608</v>
      </c>
      <c r="J33" s="22">
        <v>1716</v>
      </c>
      <c r="K33" s="22">
        <v>23521</v>
      </c>
      <c r="L33" s="22">
        <v>17153</v>
      </c>
      <c r="M33" s="22">
        <v>123</v>
      </c>
      <c r="N33" s="23">
        <v>3</v>
      </c>
      <c r="AA33"/>
    </row>
    <row r="34" spans="2:27" ht="13.5" customHeight="1" x14ac:dyDescent="0.3">
      <c r="B34" s="20">
        <v>1993</v>
      </c>
      <c r="C34" s="21">
        <v>43381</v>
      </c>
      <c r="D34" s="22">
        <v>365</v>
      </c>
      <c r="E34" s="22">
        <v>16690</v>
      </c>
      <c r="F34" s="23">
        <v>26326</v>
      </c>
      <c r="G34" s="74">
        <f t="shared" si="0"/>
        <v>43381</v>
      </c>
      <c r="H34" s="43">
        <v>332</v>
      </c>
      <c r="I34" s="22">
        <v>743</v>
      </c>
      <c r="J34" s="22">
        <v>2479</v>
      </c>
      <c r="K34" s="22">
        <v>30256</v>
      </c>
      <c r="L34" s="22">
        <v>9545</v>
      </c>
      <c r="M34" s="22">
        <v>23</v>
      </c>
      <c r="N34" s="23">
        <v>3</v>
      </c>
      <c r="AA34"/>
    </row>
    <row r="35" spans="2:27" ht="13.5" customHeight="1" x14ac:dyDescent="0.3">
      <c r="B35" s="20">
        <v>1994</v>
      </c>
      <c r="C35" s="21">
        <v>43725</v>
      </c>
      <c r="D35" s="22">
        <v>384</v>
      </c>
      <c r="E35" s="22">
        <v>17241</v>
      </c>
      <c r="F35" s="23">
        <v>26100</v>
      </c>
      <c r="G35" s="74">
        <f t="shared" si="0"/>
        <v>43725</v>
      </c>
      <c r="H35" s="43">
        <v>417</v>
      </c>
      <c r="I35" s="22">
        <v>775</v>
      </c>
      <c r="J35" s="22">
        <v>2885</v>
      </c>
      <c r="K35" s="22">
        <v>31864</v>
      </c>
      <c r="L35" s="22">
        <v>7768</v>
      </c>
      <c r="M35" s="22">
        <v>15</v>
      </c>
      <c r="N35" s="23">
        <v>1</v>
      </c>
      <c r="AA35"/>
    </row>
    <row r="36" spans="2:27" ht="13.5" customHeight="1" x14ac:dyDescent="0.3">
      <c r="B36" s="20">
        <v>1995</v>
      </c>
      <c r="C36" s="21">
        <v>45003</v>
      </c>
      <c r="D36" s="22">
        <v>407</v>
      </c>
      <c r="E36" s="22">
        <v>18067</v>
      </c>
      <c r="F36" s="23">
        <v>26529</v>
      </c>
      <c r="G36" s="74">
        <f t="shared" si="0"/>
        <v>45003</v>
      </c>
      <c r="H36" s="43">
        <v>311</v>
      </c>
      <c r="I36" s="22">
        <v>711</v>
      </c>
      <c r="J36" s="22">
        <v>2557</v>
      </c>
      <c r="K36" s="22">
        <v>27052</v>
      </c>
      <c r="L36" s="22">
        <v>14304</v>
      </c>
      <c r="M36" s="22">
        <v>61</v>
      </c>
      <c r="N36" s="23">
        <v>7</v>
      </c>
      <c r="AA36"/>
    </row>
    <row r="37" spans="2:27" ht="13.5" customHeight="1" x14ac:dyDescent="0.3">
      <c r="B37" s="20">
        <v>1996</v>
      </c>
      <c r="C37" s="21">
        <v>46107</v>
      </c>
      <c r="D37" s="22">
        <v>420</v>
      </c>
      <c r="E37" s="22">
        <v>18976</v>
      </c>
      <c r="F37" s="23">
        <v>26711</v>
      </c>
      <c r="G37" s="74">
        <f t="shared" si="0"/>
        <v>46107</v>
      </c>
      <c r="H37" s="43">
        <v>264</v>
      </c>
      <c r="I37" s="22">
        <v>637</v>
      </c>
      <c r="J37" s="22">
        <v>2688</v>
      </c>
      <c r="K37" s="22">
        <v>23228</v>
      </c>
      <c r="L37" s="22">
        <v>19199</v>
      </c>
      <c r="M37" s="22">
        <v>91</v>
      </c>
      <c r="N37" s="54" t="s">
        <v>25</v>
      </c>
      <c r="AA37"/>
    </row>
    <row r="38" spans="2:27" ht="13.5" customHeight="1" x14ac:dyDescent="0.3">
      <c r="B38" s="20">
        <v>1997</v>
      </c>
      <c r="C38" s="21">
        <v>47421</v>
      </c>
      <c r="D38" s="22">
        <v>427</v>
      </c>
      <c r="E38" s="22">
        <v>20039</v>
      </c>
      <c r="F38" s="23">
        <v>26955</v>
      </c>
      <c r="G38" s="74">
        <f t="shared" si="0"/>
        <v>47421</v>
      </c>
      <c r="H38" s="43">
        <v>282</v>
      </c>
      <c r="I38" s="22">
        <v>637</v>
      </c>
      <c r="J38" s="22">
        <v>2602</v>
      </c>
      <c r="K38" s="22">
        <v>21421</v>
      </c>
      <c r="L38" s="22">
        <v>22359</v>
      </c>
      <c r="M38" s="22">
        <v>119</v>
      </c>
      <c r="N38" s="23">
        <v>1</v>
      </c>
      <c r="AA38"/>
    </row>
    <row r="39" spans="2:27" ht="13.5" customHeight="1" x14ac:dyDescent="0.3">
      <c r="B39" s="20">
        <v>1998</v>
      </c>
      <c r="C39" s="21">
        <v>48244</v>
      </c>
      <c r="D39" s="22">
        <v>431</v>
      </c>
      <c r="E39" s="22">
        <v>20939</v>
      </c>
      <c r="F39" s="23">
        <v>26874</v>
      </c>
      <c r="G39" s="74">
        <f t="shared" si="0"/>
        <v>48244</v>
      </c>
      <c r="H39" s="43">
        <v>300</v>
      </c>
      <c r="I39" s="22">
        <v>769</v>
      </c>
      <c r="J39" s="22">
        <v>3144</v>
      </c>
      <c r="K39" s="22">
        <v>24924</v>
      </c>
      <c r="L39" s="22">
        <v>18973</v>
      </c>
      <c r="M39" s="22">
        <v>120</v>
      </c>
      <c r="N39" s="23">
        <v>14</v>
      </c>
      <c r="AA39"/>
    </row>
    <row r="40" spans="2:27" ht="13.5" customHeight="1" x14ac:dyDescent="0.3">
      <c r="B40" s="20">
        <v>1999</v>
      </c>
      <c r="C40" s="21">
        <v>48758</v>
      </c>
      <c r="D40" s="22">
        <v>433</v>
      </c>
      <c r="E40" s="22">
        <v>21630</v>
      </c>
      <c r="F40" s="23">
        <v>26695</v>
      </c>
      <c r="G40" s="74">
        <f t="shared" si="0"/>
        <v>48758</v>
      </c>
      <c r="H40" s="43">
        <v>361</v>
      </c>
      <c r="I40" s="22">
        <v>1117</v>
      </c>
      <c r="J40" s="22">
        <v>5878</v>
      </c>
      <c r="K40" s="22">
        <v>28454</v>
      </c>
      <c r="L40" s="22">
        <v>12862</v>
      </c>
      <c r="M40" s="22">
        <v>85</v>
      </c>
      <c r="N40" s="23">
        <v>1</v>
      </c>
      <c r="AA40"/>
    </row>
    <row r="41" spans="2:27" ht="13.5" customHeight="1" thickBot="1" x14ac:dyDescent="0.35">
      <c r="B41" s="32">
        <v>2000</v>
      </c>
      <c r="C41" s="33">
        <v>48544</v>
      </c>
      <c r="D41" s="34">
        <v>435</v>
      </c>
      <c r="E41" s="34">
        <v>21947</v>
      </c>
      <c r="F41" s="35">
        <v>26162</v>
      </c>
      <c r="G41" s="77">
        <f t="shared" si="0"/>
        <v>48544</v>
      </c>
      <c r="H41" s="45">
        <v>669</v>
      </c>
      <c r="I41" s="34">
        <v>2159</v>
      </c>
      <c r="J41" s="34">
        <v>13406</v>
      </c>
      <c r="K41" s="34">
        <v>26645</v>
      </c>
      <c r="L41" s="34">
        <v>5635</v>
      </c>
      <c r="M41" s="34">
        <v>29</v>
      </c>
      <c r="N41" s="35">
        <v>1</v>
      </c>
      <c r="AA41"/>
    </row>
    <row r="42" spans="2:27" ht="13.5" customHeight="1" x14ac:dyDescent="0.3">
      <c r="B42" s="16">
        <v>2001</v>
      </c>
      <c r="C42" s="17">
        <v>48163</v>
      </c>
      <c r="D42" s="18">
        <v>435</v>
      </c>
      <c r="E42" s="18">
        <v>22155</v>
      </c>
      <c r="F42" s="19">
        <v>25573</v>
      </c>
      <c r="G42" s="73">
        <f t="shared" si="0"/>
        <v>48163</v>
      </c>
      <c r="H42" s="47">
        <v>1054</v>
      </c>
      <c r="I42" s="18">
        <v>3656</v>
      </c>
      <c r="J42" s="18">
        <v>19934</v>
      </c>
      <c r="K42" s="18">
        <v>21729</v>
      </c>
      <c r="L42" s="18">
        <v>1773</v>
      </c>
      <c r="M42" s="18">
        <v>17</v>
      </c>
      <c r="N42" s="56" t="s">
        <v>25</v>
      </c>
      <c r="AA42"/>
    </row>
    <row r="43" spans="2:27" ht="13.5" customHeight="1" x14ac:dyDescent="0.3">
      <c r="B43" s="20">
        <v>2002</v>
      </c>
      <c r="C43" s="21">
        <v>53017</v>
      </c>
      <c r="D43" s="22">
        <v>437</v>
      </c>
      <c r="E43" s="22">
        <v>25238</v>
      </c>
      <c r="F43" s="23">
        <v>27342</v>
      </c>
      <c r="G43" s="74">
        <f t="shared" si="0"/>
        <v>53017</v>
      </c>
      <c r="H43" s="43">
        <v>1570</v>
      </c>
      <c r="I43" s="22">
        <v>8129</v>
      </c>
      <c r="J43" s="22">
        <v>38870</v>
      </c>
      <c r="K43" s="22">
        <v>4249</v>
      </c>
      <c r="L43" s="22">
        <v>194</v>
      </c>
      <c r="M43" s="22">
        <v>2</v>
      </c>
      <c r="N43" s="23">
        <v>3</v>
      </c>
      <c r="AA43"/>
    </row>
    <row r="44" spans="2:27" ht="13.5" customHeight="1" x14ac:dyDescent="0.3">
      <c r="B44" s="20">
        <v>2003</v>
      </c>
      <c r="C44" s="21">
        <v>53405</v>
      </c>
      <c r="D44" s="22">
        <v>439</v>
      </c>
      <c r="E44" s="22">
        <v>25982</v>
      </c>
      <c r="F44" s="23">
        <v>26984</v>
      </c>
      <c r="G44" s="74">
        <f>SUM(H44:N44)</f>
        <v>53405</v>
      </c>
      <c r="H44" s="43">
        <v>1773</v>
      </c>
      <c r="I44" s="22">
        <v>9284</v>
      </c>
      <c r="J44" s="22">
        <v>40391</v>
      </c>
      <c r="K44" s="22">
        <v>1878</v>
      </c>
      <c r="L44" s="22">
        <v>76</v>
      </c>
      <c r="M44" s="22">
        <v>3</v>
      </c>
      <c r="N44" s="54" t="s">
        <v>25</v>
      </c>
      <c r="T44" s="2"/>
    </row>
    <row r="45" spans="2:27" ht="13.5" customHeight="1" x14ac:dyDescent="0.3">
      <c r="B45" s="20">
        <v>2004</v>
      </c>
      <c r="C45" s="21">
        <v>53421</v>
      </c>
      <c r="D45" s="22">
        <v>441</v>
      </c>
      <c r="E45" s="22">
        <v>26569</v>
      </c>
      <c r="F45" s="23">
        <v>26411</v>
      </c>
      <c r="G45" s="74">
        <f t="shared" ref="G45:G62" si="2">SUM(H45:N45)</f>
        <v>53421</v>
      </c>
      <c r="H45" s="22">
        <v>2032</v>
      </c>
      <c r="I45" s="22">
        <v>10697</v>
      </c>
      <c r="J45" s="22">
        <v>39432</v>
      </c>
      <c r="K45" s="22">
        <v>1235</v>
      </c>
      <c r="L45" s="22">
        <v>25</v>
      </c>
      <c r="M45" s="57">
        <v>0</v>
      </c>
      <c r="N45" s="54">
        <v>0</v>
      </c>
    </row>
    <row r="46" spans="2:27" ht="13.5" customHeight="1" x14ac:dyDescent="0.3">
      <c r="B46" s="20">
        <v>2005</v>
      </c>
      <c r="C46" s="21">
        <v>53924</v>
      </c>
      <c r="D46" s="22">
        <v>443</v>
      </c>
      <c r="E46" s="22">
        <v>27275</v>
      </c>
      <c r="F46" s="23">
        <v>26206</v>
      </c>
      <c r="G46" s="74">
        <f t="shared" si="2"/>
        <v>53924</v>
      </c>
      <c r="H46" s="22">
        <v>2207</v>
      </c>
      <c r="I46" s="22">
        <v>11166</v>
      </c>
      <c r="J46" s="22">
        <v>38955</v>
      </c>
      <c r="K46" s="22">
        <v>1567</v>
      </c>
      <c r="L46" s="22">
        <v>29</v>
      </c>
      <c r="M46" s="57">
        <v>0</v>
      </c>
      <c r="N46" s="54">
        <v>0</v>
      </c>
      <c r="AA46"/>
    </row>
    <row r="47" spans="2:27" ht="13.5" customHeight="1" x14ac:dyDescent="0.3">
      <c r="B47" s="20">
        <v>2006</v>
      </c>
      <c r="C47" s="21">
        <v>54590</v>
      </c>
      <c r="D47" s="22">
        <v>446</v>
      </c>
      <c r="E47" s="22">
        <v>28048</v>
      </c>
      <c r="F47" s="23">
        <v>26096</v>
      </c>
      <c r="G47" s="74">
        <f t="shared" si="2"/>
        <v>54590</v>
      </c>
      <c r="H47" s="22">
        <v>2410</v>
      </c>
      <c r="I47" s="22">
        <v>11679</v>
      </c>
      <c r="J47" s="22">
        <v>38833</v>
      </c>
      <c r="K47" s="22">
        <v>1645</v>
      </c>
      <c r="L47" s="22">
        <v>23</v>
      </c>
      <c r="M47" s="57">
        <v>0</v>
      </c>
      <c r="N47" s="54">
        <v>0</v>
      </c>
    </row>
    <row r="48" spans="2:27" ht="13.5" customHeight="1" x14ac:dyDescent="0.3">
      <c r="B48" s="20">
        <v>2007</v>
      </c>
      <c r="C48" s="21">
        <v>55660</v>
      </c>
      <c r="D48" s="22">
        <v>455</v>
      </c>
      <c r="E48" s="22">
        <v>29103</v>
      </c>
      <c r="F48" s="23">
        <v>26102</v>
      </c>
      <c r="G48" s="74">
        <f t="shared" si="2"/>
        <v>55660</v>
      </c>
      <c r="H48" s="22">
        <v>2348</v>
      </c>
      <c r="I48" s="22">
        <v>12310</v>
      </c>
      <c r="J48" s="22">
        <v>37513</v>
      </c>
      <c r="K48" s="22">
        <v>3478</v>
      </c>
      <c r="L48" s="22">
        <v>11</v>
      </c>
      <c r="M48" s="57">
        <v>0</v>
      </c>
      <c r="N48" s="54">
        <v>0</v>
      </c>
    </row>
    <row r="49" spans="2:27" ht="13.5" customHeight="1" x14ac:dyDescent="0.3">
      <c r="B49" s="20">
        <v>2008</v>
      </c>
      <c r="C49" s="21">
        <v>56629</v>
      </c>
      <c r="D49" s="22">
        <v>477</v>
      </c>
      <c r="E49" s="22">
        <v>30217</v>
      </c>
      <c r="F49" s="23">
        <v>25935</v>
      </c>
      <c r="G49" s="74">
        <f t="shared" si="2"/>
        <v>56629</v>
      </c>
      <c r="H49" s="22">
        <v>2446</v>
      </c>
      <c r="I49" s="22">
        <v>12127</v>
      </c>
      <c r="J49" s="22">
        <v>36141</v>
      </c>
      <c r="K49" s="22">
        <v>5906</v>
      </c>
      <c r="L49" s="22">
        <v>9</v>
      </c>
      <c r="M49" s="57">
        <v>0</v>
      </c>
      <c r="N49" s="54">
        <v>0</v>
      </c>
      <c r="AA49"/>
    </row>
    <row r="50" spans="2:27" ht="13.5" customHeight="1" x14ac:dyDescent="0.3">
      <c r="B50" s="20">
        <v>2009</v>
      </c>
      <c r="C50" s="21">
        <v>57524</v>
      </c>
      <c r="D50" s="22">
        <v>517</v>
      </c>
      <c r="E50" s="22">
        <v>31168</v>
      </c>
      <c r="F50" s="23">
        <v>25839</v>
      </c>
      <c r="G50" s="74">
        <f t="shared" si="2"/>
        <v>57524</v>
      </c>
      <c r="H50" s="22">
        <v>2418</v>
      </c>
      <c r="I50" s="22">
        <v>11718</v>
      </c>
      <c r="J50" s="22">
        <v>35419</v>
      </c>
      <c r="K50" s="22">
        <v>7947</v>
      </c>
      <c r="L50" s="22">
        <v>22</v>
      </c>
      <c r="M50" s="57">
        <v>0</v>
      </c>
      <c r="N50" s="54">
        <v>0</v>
      </c>
    </row>
    <row r="51" spans="2:27" ht="13.5" customHeight="1" thickBot="1" x14ac:dyDescent="0.35">
      <c r="B51" s="24">
        <v>2010</v>
      </c>
      <c r="C51" s="25">
        <v>58172</v>
      </c>
      <c r="D51" s="26">
        <v>512</v>
      </c>
      <c r="E51" s="26">
        <v>31961</v>
      </c>
      <c r="F51" s="27">
        <v>25699</v>
      </c>
      <c r="G51" s="75">
        <f t="shared" si="2"/>
        <v>58172</v>
      </c>
      <c r="H51" s="26">
        <v>2945</v>
      </c>
      <c r="I51" s="26">
        <v>12569</v>
      </c>
      <c r="J51" s="26">
        <v>35478</v>
      </c>
      <c r="K51" s="26">
        <v>7167</v>
      </c>
      <c r="L51" s="26">
        <v>12</v>
      </c>
      <c r="M51" s="58">
        <v>0</v>
      </c>
      <c r="N51" s="27">
        <v>1</v>
      </c>
    </row>
    <row r="52" spans="2:27" ht="13.5" customHeight="1" x14ac:dyDescent="0.3">
      <c r="B52" s="28">
        <v>2011</v>
      </c>
      <c r="C52" s="29">
        <v>58707</v>
      </c>
      <c r="D52" s="30">
        <v>511</v>
      </c>
      <c r="E52" s="30">
        <v>32629</v>
      </c>
      <c r="F52" s="31">
        <v>25567</v>
      </c>
      <c r="G52" s="76">
        <f t="shared" si="2"/>
        <v>58707</v>
      </c>
      <c r="H52" s="41">
        <v>3474</v>
      </c>
      <c r="I52" s="30">
        <v>13479</v>
      </c>
      <c r="J52" s="30">
        <v>35986</v>
      </c>
      <c r="K52" s="30">
        <v>5755</v>
      </c>
      <c r="L52" s="30">
        <v>13</v>
      </c>
      <c r="M52" s="30">
        <v>0</v>
      </c>
      <c r="N52" s="59">
        <v>0</v>
      </c>
      <c r="AA52"/>
    </row>
    <row r="53" spans="2:27" ht="13.5" customHeight="1" x14ac:dyDescent="0.3">
      <c r="B53" s="20">
        <v>2012</v>
      </c>
      <c r="C53" s="21">
        <v>59077</v>
      </c>
      <c r="D53" s="22">
        <v>515</v>
      </c>
      <c r="E53" s="22">
        <v>33147</v>
      </c>
      <c r="F53" s="23">
        <v>25415</v>
      </c>
      <c r="G53" s="74">
        <f t="shared" si="2"/>
        <v>59077</v>
      </c>
      <c r="H53" s="43">
        <v>3770</v>
      </c>
      <c r="I53" s="22">
        <v>15398</v>
      </c>
      <c r="J53" s="22">
        <v>35262</v>
      </c>
      <c r="K53" s="22">
        <v>4634</v>
      </c>
      <c r="L53" s="22">
        <v>10</v>
      </c>
      <c r="M53" s="22">
        <v>3</v>
      </c>
      <c r="N53" s="23">
        <v>0</v>
      </c>
    </row>
    <row r="54" spans="2:27" ht="13.5" customHeight="1" x14ac:dyDescent="0.3">
      <c r="B54" s="20">
        <v>2013</v>
      </c>
      <c r="C54" s="21">
        <v>59405</v>
      </c>
      <c r="D54" s="22">
        <v>515</v>
      </c>
      <c r="E54" s="22">
        <v>33622</v>
      </c>
      <c r="F54" s="23">
        <v>25268</v>
      </c>
      <c r="G54" s="74">
        <f t="shared" si="2"/>
        <v>59405</v>
      </c>
      <c r="H54" s="43">
        <v>3888</v>
      </c>
      <c r="I54" s="22">
        <v>17373</v>
      </c>
      <c r="J54" s="22">
        <v>34726</v>
      </c>
      <c r="K54" s="22">
        <v>3404</v>
      </c>
      <c r="L54" s="22">
        <v>12</v>
      </c>
      <c r="M54" s="22">
        <v>1</v>
      </c>
      <c r="N54" s="54">
        <v>1</v>
      </c>
    </row>
    <row r="55" spans="2:27" ht="13.5" customHeight="1" x14ac:dyDescent="0.3">
      <c r="B55" s="20">
        <v>2014</v>
      </c>
      <c r="C55" s="21">
        <v>59596</v>
      </c>
      <c r="D55" s="22">
        <v>513</v>
      </c>
      <c r="E55" s="22">
        <v>33939</v>
      </c>
      <c r="F55" s="23">
        <v>25144</v>
      </c>
      <c r="G55" s="74">
        <f t="shared" si="2"/>
        <v>59596</v>
      </c>
      <c r="H55" s="22">
        <v>4331</v>
      </c>
      <c r="I55" s="22">
        <v>21299</v>
      </c>
      <c r="J55" s="22">
        <v>31526</v>
      </c>
      <c r="K55" s="22">
        <v>2427</v>
      </c>
      <c r="L55" s="22">
        <v>13</v>
      </c>
      <c r="M55" s="57">
        <v>0</v>
      </c>
      <c r="N55" s="54">
        <v>0</v>
      </c>
      <c r="AA55"/>
    </row>
    <row r="56" spans="2:27" ht="13.5" customHeight="1" x14ac:dyDescent="0.3">
      <c r="B56" s="20">
        <v>2015</v>
      </c>
      <c r="C56" s="21">
        <v>59668</v>
      </c>
      <c r="D56" s="22">
        <v>508</v>
      </c>
      <c r="E56" s="22">
        <v>34153</v>
      </c>
      <c r="F56" s="23">
        <v>25007</v>
      </c>
      <c r="G56" s="74">
        <f t="shared" si="2"/>
        <v>59668</v>
      </c>
      <c r="H56" s="22">
        <v>4597</v>
      </c>
      <c r="I56" s="22">
        <v>24793</v>
      </c>
      <c r="J56" s="22">
        <v>28769</v>
      </c>
      <c r="K56" s="22">
        <v>1501</v>
      </c>
      <c r="L56" s="22">
        <v>6</v>
      </c>
      <c r="M56" s="57">
        <v>1</v>
      </c>
      <c r="N56" s="54">
        <v>1</v>
      </c>
      <c r="AA56"/>
    </row>
    <row r="57" spans="2:27" ht="13.5" customHeight="1" x14ac:dyDescent="0.3">
      <c r="B57" s="20">
        <v>2016</v>
      </c>
      <c r="C57" s="21">
        <v>59781</v>
      </c>
      <c r="D57" s="22">
        <v>509</v>
      </c>
      <c r="E57" s="22">
        <v>34442</v>
      </c>
      <c r="F57" s="23">
        <v>24830</v>
      </c>
      <c r="G57" s="74">
        <f t="shared" si="2"/>
        <v>59781</v>
      </c>
      <c r="H57" s="22">
        <v>5112</v>
      </c>
      <c r="I57" s="22">
        <v>26800</v>
      </c>
      <c r="J57" s="22">
        <v>26848</v>
      </c>
      <c r="K57" s="22">
        <v>1015</v>
      </c>
      <c r="L57" s="22">
        <v>5</v>
      </c>
      <c r="M57" s="57">
        <v>1</v>
      </c>
      <c r="N57" s="54">
        <v>0</v>
      </c>
      <c r="O57"/>
      <c r="P57"/>
      <c r="Q57"/>
      <c r="R57"/>
      <c r="S57"/>
      <c r="T57"/>
      <c r="U57"/>
      <c r="V57"/>
      <c r="W57"/>
      <c r="X57"/>
      <c r="Y57"/>
      <c r="AA57"/>
    </row>
    <row r="58" spans="2:27" ht="13.5" customHeight="1" x14ac:dyDescent="0.3">
      <c r="B58" s="20">
        <v>2017</v>
      </c>
      <c r="C58" s="21">
        <f t="shared" ref="C58:C63" si="3">SUM(D58:F58)</f>
        <v>59283</v>
      </c>
      <c r="D58" s="22">
        <v>506</v>
      </c>
      <c r="E58" s="22">
        <v>34305</v>
      </c>
      <c r="F58" s="23">
        <v>24472</v>
      </c>
      <c r="G58" s="74">
        <f t="shared" si="2"/>
        <v>59283</v>
      </c>
      <c r="H58" s="22">
        <v>5872</v>
      </c>
      <c r="I58" s="22">
        <v>31229</v>
      </c>
      <c r="J58" s="22">
        <v>21365</v>
      </c>
      <c r="K58" s="22">
        <v>809</v>
      </c>
      <c r="L58" s="22">
        <v>8</v>
      </c>
      <c r="M58" s="57">
        <v>0</v>
      </c>
      <c r="N58" s="54">
        <v>0</v>
      </c>
      <c r="O58"/>
      <c r="P58"/>
      <c r="Q58"/>
      <c r="R58"/>
      <c r="S58"/>
      <c r="T58"/>
      <c r="U58"/>
      <c r="V58"/>
      <c r="W58"/>
      <c r="X58"/>
      <c r="Y58"/>
      <c r="Z58"/>
      <c r="AA58"/>
    </row>
    <row r="59" spans="2:27" ht="13.5" customHeight="1" x14ac:dyDescent="0.3">
      <c r="B59" s="20">
        <v>2018</v>
      </c>
      <c r="C59" s="21">
        <f t="shared" si="3"/>
        <v>58627</v>
      </c>
      <c r="D59" s="22">
        <v>503</v>
      </c>
      <c r="E59" s="22">
        <v>34071</v>
      </c>
      <c r="F59" s="23">
        <v>24053</v>
      </c>
      <c r="G59" s="74">
        <f t="shared" si="2"/>
        <v>58627</v>
      </c>
      <c r="H59" s="22">
        <v>8163</v>
      </c>
      <c r="I59" s="22">
        <v>35600</v>
      </c>
      <c r="J59" s="22">
        <v>14381</v>
      </c>
      <c r="K59" s="22">
        <v>478</v>
      </c>
      <c r="L59" s="22">
        <v>3</v>
      </c>
      <c r="M59" s="57">
        <v>0</v>
      </c>
      <c r="N59" s="54">
        <v>2</v>
      </c>
      <c r="O59"/>
      <c r="P59"/>
      <c r="Q59"/>
      <c r="R59"/>
      <c r="S59"/>
      <c r="T59"/>
      <c r="U59"/>
      <c r="V59"/>
      <c r="W59"/>
      <c r="X59"/>
      <c r="Y59"/>
      <c r="AA59"/>
    </row>
    <row r="60" spans="2:27" ht="13.5" customHeight="1" x14ac:dyDescent="0.3">
      <c r="B60" s="20">
        <v>2019</v>
      </c>
      <c r="C60" s="21">
        <f t="shared" si="3"/>
        <v>57654</v>
      </c>
      <c r="D60" s="22">
        <v>500</v>
      </c>
      <c r="E60" s="22">
        <v>33521</v>
      </c>
      <c r="F60" s="23">
        <v>23633</v>
      </c>
      <c r="G60" s="74">
        <f t="shared" si="2"/>
        <v>57654</v>
      </c>
      <c r="H60" s="22">
        <v>10684</v>
      </c>
      <c r="I60" s="22">
        <v>39086</v>
      </c>
      <c r="J60" s="22">
        <v>7739</v>
      </c>
      <c r="K60" s="22">
        <v>142</v>
      </c>
      <c r="L60" s="22">
        <v>3</v>
      </c>
      <c r="M60" s="57">
        <v>0</v>
      </c>
      <c r="N60" s="54">
        <v>0</v>
      </c>
      <c r="O60"/>
      <c r="P60"/>
      <c r="Q60"/>
      <c r="R60"/>
      <c r="S60"/>
      <c r="T60"/>
      <c r="U60"/>
      <c r="V60"/>
      <c r="W60"/>
      <c r="X60"/>
      <c r="AA60"/>
    </row>
    <row r="61" spans="2:27" ht="13.5" customHeight="1" thickBot="1" x14ac:dyDescent="0.35">
      <c r="B61" s="32">
        <v>2020</v>
      </c>
      <c r="C61" s="33">
        <f t="shared" si="3"/>
        <v>57153</v>
      </c>
      <c r="D61" s="34">
        <v>499</v>
      </c>
      <c r="E61" s="34">
        <v>33274</v>
      </c>
      <c r="F61" s="35">
        <v>23380</v>
      </c>
      <c r="G61" s="77">
        <f t="shared" si="2"/>
        <v>57153</v>
      </c>
      <c r="H61" s="34">
        <v>12991</v>
      </c>
      <c r="I61" s="34">
        <v>38993</v>
      </c>
      <c r="J61" s="34">
        <v>5080</v>
      </c>
      <c r="K61" s="34">
        <v>89</v>
      </c>
      <c r="L61" s="34">
        <v>0</v>
      </c>
      <c r="M61" s="60">
        <v>0</v>
      </c>
      <c r="N61" s="35">
        <v>0</v>
      </c>
      <c r="O61"/>
      <c r="P61"/>
      <c r="Q61"/>
      <c r="R61"/>
      <c r="S61"/>
      <c r="T61"/>
      <c r="U61"/>
      <c r="V61"/>
      <c r="W61"/>
      <c r="X61"/>
      <c r="AA61"/>
    </row>
    <row r="62" spans="2:27" ht="13.5" customHeight="1" x14ac:dyDescent="0.3">
      <c r="B62" s="16">
        <v>2021</v>
      </c>
      <c r="C62" s="61">
        <f t="shared" si="3"/>
        <v>56245</v>
      </c>
      <c r="D62" s="62">
        <v>503</v>
      </c>
      <c r="E62" s="62">
        <v>32751</v>
      </c>
      <c r="F62" s="63">
        <v>22991</v>
      </c>
      <c r="G62" s="73">
        <f t="shared" si="2"/>
        <v>56245</v>
      </c>
      <c r="H62" s="62">
        <v>14335</v>
      </c>
      <c r="I62" s="62">
        <v>37271</v>
      </c>
      <c r="J62" s="62">
        <v>4566</v>
      </c>
      <c r="K62" s="62">
        <v>72</v>
      </c>
      <c r="L62" s="64">
        <v>0</v>
      </c>
      <c r="M62" s="65">
        <v>1</v>
      </c>
      <c r="N62" s="66">
        <v>0</v>
      </c>
      <c r="O62"/>
      <c r="P62"/>
      <c r="Q62"/>
      <c r="R62"/>
      <c r="S62"/>
      <c r="T62"/>
      <c r="U62"/>
      <c r="V62"/>
      <c r="W62"/>
      <c r="X62"/>
      <c r="Y62"/>
      <c r="AA62"/>
    </row>
    <row r="63" spans="2:27" ht="15" customHeight="1" x14ac:dyDescent="0.3">
      <c r="B63" s="16">
        <v>2022</v>
      </c>
      <c r="C63" s="61">
        <f t="shared" si="3"/>
        <v>55797</v>
      </c>
      <c r="D63" s="62">
        <v>503</v>
      </c>
      <c r="E63" s="62">
        <v>32570</v>
      </c>
      <c r="F63" s="63">
        <v>22724</v>
      </c>
      <c r="G63" s="73">
        <f t="shared" ref="G63" si="4">SUM(H63:N63)</f>
        <v>55797</v>
      </c>
      <c r="H63" s="62">
        <v>16656</v>
      </c>
      <c r="I63" s="62">
        <v>35309</v>
      </c>
      <c r="J63" s="62">
        <v>3781</v>
      </c>
      <c r="K63" s="62">
        <v>49</v>
      </c>
      <c r="L63" s="64">
        <v>0</v>
      </c>
      <c r="M63" s="65">
        <v>2</v>
      </c>
      <c r="N63" s="66">
        <v>0</v>
      </c>
      <c r="O63"/>
      <c r="P63"/>
      <c r="Q63"/>
      <c r="R63"/>
      <c r="S63"/>
      <c r="T63"/>
      <c r="U63"/>
      <c r="V63"/>
      <c r="W63"/>
      <c r="X63"/>
      <c r="Y63"/>
    </row>
    <row r="64" spans="2:27" ht="15" customHeight="1" x14ac:dyDescent="0.3">
      <c r="B64" s="16">
        <v>2023</v>
      </c>
      <c r="C64" s="61">
        <v>55817</v>
      </c>
      <c r="D64" s="62">
        <v>503</v>
      </c>
      <c r="E64" s="62">
        <v>32735</v>
      </c>
      <c r="F64" s="63">
        <v>22579</v>
      </c>
      <c r="G64" s="73">
        <f t="shared" ref="G64" si="5">SUM(H64:N64)</f>
        <v>55817</v>
      </c>
      <c r="H64" s="62">
        <v>16934</v>
      </c>
      <c r="I64" s="62">
        <v>33801</v>
      </c>
      <c r="J64" s="62">
        <v>5028</v>
      </c>
      <c r="K64" s="62">
        <v>50</v>
      </c>
      <c r="L64" s="64">
        <v>1</v>
      </c>
      <c r="M64" s="65">
        <v>2</v>
      </c>
      <c r="N64" s="66">
        <v>1</v>
      </c>
      <c r="O64"/>
      <c r="P64"/>
      <c r="Q64"/>
      <c r="R64"/>
      <c r="S64"/>
      <c r="T64"/>
      <c r="U64"/>
      <c r="V64"/>
      <c r="W64"/>
      <c r="X64"/>
      <c r="Y64"/>
    </row>
    <row r="65" spans="2:25" ht="15" customHeight="1" x14ac:dyDescent="0.3">
      <c r="B65" s="11" t="s">
        <v>52</v>
      </c>
      <c r="C65" s="9"/>
      <c r="D65" s="9"/>
      <c r="E65" s="9"/>
      <c r="F65" s="9"/>
      <c r="G65" s="9"/>
      <c r="H65" s="9"/>
      <c r="I65" s="9"/>
      <c r="J65" s="9"/>
      <c r="K65" s="9"/>
      <c r="L65" s="9"/>
      <c r="O65"/>
      <c r="P65"/>
      <c r="Q65"/>
      <c r="R65"/>
      <c r="S65"/>
      <c r="T65"/>
      <c r="U65"/>
      <c r="V65"/>
      <c r="W65"/>
      <c r="X65"/>
      <c r="Y65"/>
    </row>
    <row r="66" spans="2:25" ht="16.5" x14ac:dyDescent="0.3">
      <c r="B66" s="71" t="s">
        <v>51</v>
      </c>
      <c r="C66" s="9"/>
      <c r="D66" s="9"/>
      <c r="E66" s="9"/>
      <c r="F66" s="9"/>
      <c r="G66" s="9"/>
      <c r="H66" s="9"/>
      <c r="I66" s="9"/>
      <c r="J66" s="9"/>
      <c r="K66" s="9"/>
      <c r="L66" s="9"/>
      <c r="O66"/>
      <c r="P66"/>
      <c r="Q66"/>
      <c r="R66"/>
      <c r="S66"/>
      <c r="T66"/>
      <c r="U66"/>
      <c r="V66"/>
      <c r="W66"/>
      <c r="X66"/>
      <c r="Y66"/>
    </row>
    <row r="67" spans="2:25" s="4" customFormat="1" ht="15.75" customHeight="1" x14ac:dyDescent="0.3">
      <c r="B67" s="8" t="s">
        <v>43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5"/>
      <c r="N67" s="5"/>
    </row>
    <row r="68" spans="2:25" ht="13.5" x14ac:dyDescent="0.3">
      <c r="B68" s="72" t="s">
        <v>53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2:25" x14ac:dyDescent="0.3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2:25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2:25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2:25" x14ac:dyDescent="0.3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2:25" x14ac:dyDescent="0.3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</sheetData>
  <mergeCells count="15">
    <mergeCell ref="C4:C5"/>
    <mergeCell ref="B4:B5"/>
    <mergeCell ref="G3:N3"/>
    <mergeCell ref="C3:F3"/>
    <mergeCell ref="L4:L5"/>
    <mergeCell ref="M4:M5"/>
    <mergeCell ref="N4:N5"/>
    <mergeCell ref="E4:E5"/>
    <mergeCell ref="D4:D5"/>
    <mergeCell ref="F4:F5"/>
    <mergeCell ref="G4:G5"/>
    <mergeCell ref="J4:J5"/>
    <mergeCell ref="K4:K5"/>
    <mergeCell ref="H4:H5"/>
    <mergeCell ref="I4:I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학교수_설립별(1965-)</vt:lpstr>
      <vt:lpstr>학교수_시도별(1965-)</vt:lpstr>
      <vt:lpstr>학급수_설립별_학생수별(1965-)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한효진</dc:creator>
  <cp:lastModifiedBy>양태정</cp:lastModifiedBy>
  <dcterms:created xsi:type="dcterms:W3CDTF">2013-03-27T08:18:52Z</dcterms:created>
  <dcterms:modified xsi:type="dcterms:W3CDTF">2023-10-25T01:29:09Z</dcterms:modified>
</cp:coreProperties>
</file>