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40" yWindow="0" windowWidth="50160" windowHeight="28120" tabRatio="500"/>
  </bookViews>
  <sheets>
    <sheet name="current_pipelines.csv" sheetId="1" r:id="rId1"/>
    <sheet name="Calibration Costs, Ronald, 230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0" i="1" l="1"/>
  <c r="L331" i="1"/>
  <c r="C331" i="1"/>
  <c r="C330" i="1"/>
  <c r="L327" i="1"/>
  <c r="C327" i="1"/>
  <c r="C11" i="2"/>
  <c r="D11" i="2"/>
  <c r="C13" i="2"/>
  <c r="D13" i="2"/>
  <c r="C14" i="2"/>
  <c r="D14" i="2"/>
  <c r="C15" i="2"/>
  <c r="D15" i="2"/>
  <c r="C16" i="2"/>
  <c r="D16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40" i="2"/>
  <c r="J40" i="2"/>
  <c r="K40" i="2"/>
  <c r="L40" i="2"/>
  <c r="M40" i="2"/>
  <c r="N40" i="2"/>
  <c r="O40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56" i="2"/>
  <c r="J56" i="2"/>
  <c r="K56" i="2"/>
  <c r="L56" i="2"/>
  <c r="M56" i="2"/>
  <c r="N56" i="2"/>
  <c r="O56" i="2"/>
  <c r="I58" i="2"/>
  <c r="J58" i="2"/>
  <c r="K58" i="2"/>
  <c r="L58" i="2"/>
  <c r="M58" i="2"/>
  <c r="N58" i="2"/>
  <c r="O58" i="2"/>
  <c r="I59" i="2"/>
  <c r="J59" i="2"/>
  <c r="K59" i="2"/>
  <c r="L59" i="2"/>
  <c r="M59" i="2"/>
  <c r="N59" i="2"/>
  <c r="O59" i="2"/>
  <c r="I63" i="2"/>
  <c r="J63" i="2"/>
  <c r="I64" i="2"/>
  <c r="J64" i="2"/>
  <c r="I74" i="2"/>
  <c r="J74" i="2"/>
  <c r="I75" i="2"/>
  <c r="J75" i="2"/>
  <c r="I77" i="2"/>
  <c r="J77" i="2"/>
  <c r="I78" i="2"/>
  <c r="J78" i="2"/>
  <c r="I80" i="2"/>
  <c r="J80" i="2"/>
  <c r="I81" i="2"/>
  <c r="J81" i="2"/>
  <c r="I83" i="2"/>
  <c r="J83" i="2"/>
  <c r="I84" i="2"/>
  <c r="J84" i="2"/>
  <c r="I93" i="2"/>
  <c r="J93" i="2"/>
  <c r="I94" i="2"/>
  <c r="J94" i="2"/>
  <c r="I96" i="2"/>
  <c r="J96" i="2"/>
  <c r="I97" i="2"/>
  <c r="J97" i="2"/>
  <c r="I99" i="2"/>
  <c r="J99" i="2"/>
  <c r="I100" i="2"/>
  <c r="J100" i="2"/>
  <c r="I102" i="2"/>
  <c r="J102" i="2"/>
  <c r="I103" i="2"/>
  <c r="J103" i="2"/>
  <c r="I105" i="2"/>
  <c r="J105" i="2"/>
  <c r="I106" i="2"/>
  <c r="J106" i="2"/>
  <c r="I109" i="2"/>
  <c r="J109" i="2"/>
  <c r="I110" i="2"/>
  <c r="J110" i="2"/>
  <c r="I113" i="2"/>
  <c r="J113" i="2"/>
  <c r="I114" i="2"/>
  <c r="J114" i="2"/>
  <c r="I121" i="2"/>
  <c r="J121" i="2"/>
  <c r="I122" i="2"/>
  <c r="J122" i="2"/>
  <c r="I123" i="2"/>
  <c r="J123" i="2"/>
  <c r="I126" i="2"/>
  <c r="J126" i="2"/>
  <c r="I127" i="2"/>
  <c r="J127" i="2"/>
  <c r="I128" i="2"/>
  <c r="J128" i="2"/>
  <c r="I129" i="2"/>
  <c r="J129" i="2"/>
  <c r="I131" i="2"/>
  <c r="J131" i="2"/>
  <c r="I132" i="2"/>
  <c r="J132" i="2"/>
</calcChain>
</file>

<file path=xl/sharedStrings.xml><?xml version="1.0" encoding="utf-8"?>
<sst xmlns="http://schemas.openxmlformats.org/spreadsheetml/2006/main" count="785" uniqueCount="540">
  <si>
    <t>Ingest (Low) [bldta] [spbf]</t>
  </si>
  <si>
    <t>ICAL (Low) [bldta] [spbf]</t>
  </si>
  <si>
    <t>RCAL (Low) [bldta] [spbf]</t>
  </si>
  <si>
    <t>DPrepA_Image (Low) [bldta] [spbf]</t>
  </si>
  <si>
    <t>DPrepB (Low) [bldta] [spbf]</t>
  </si>
  <si>
    <t>DPrepC (Low) [bldta] [spbf]</t>
  </si>
  <si>
    <t>DPrepD (Low) [bldta] [spbf]</t>
  </si>
  <si>
    <t>Fast_Img (Low) [bldta] [spbf]</t>
  </si>
  <si>
    <t>Ingest (Mid1) [bldta] [spbf]</t>
  </si>
  <si>
    <t>ICAL (Mid1) [bldta] [spbf]</t>
  </si>
  <si>
    <t>RCAL (Mid1) [bldta] [spbf]</t>
  </si>
  <si>
    <t>DPrepA_Image (Mid1) [bldta] [spbf]</t>
  </si>
  <si>
    <t>DPrepB (Mid1) [bldta] [spbf]</t>
  </si>
  <si>
    <t>DPrepC (Mid1) [bldta] [spbf]</t>
  </si>
  <si>
    <t>DPrepD (Mid1) [bldta] [spbf]</t>
  </si>
  <si>
    <t>Fast_Img (Mid1) [bldta] [spbf]</t>
  </si>
  <si>
    <t>Ingest (Mid2) [bldta] [spbf]</t>
  </si>
  <si>
    <t>ICAL (Mid2) [bldta] [spbf]</t>
  </si>
  <si>
    <t>RCAL (Mid2) [bldta] [spbf]</t>
  </si>
  <si>
    <t>DPrepA (Mid2) [bldta] [spbf]</t>
  </si>
  <si>
    <t>DPrepA_Image (Mid2) [bldta] [spbf]</t>
  </si>
  <si>
    <t>DPrepB (Mid2) [bldta] [spbf]</t>
  </si>
  <si>
    <t>DPrepC (Mid2) [bldta] [spbf]</t>
  </si>
  <si>
    <t>DPrepD (Mid2) [bldta] [spbf]</t>
  </si>
  <si>
    <t>Fast_Img (Mid2) [bldta] [spbf]</t>
  </si>
  <si>
    <t>Ingest (Mid5A) [bldta] [spbf]</t>
  </si>
  <si>
    <t>ICAL (Mid5A) [bldta] [spbf]</t>
  </si>
  <si>
    <t>RCAL (Mid5A) [bldta] [spbf]</t>
  </si>
  <si>
    <t>DPrepA (Mid5A) [bldta] [spbf]</t>
  </si>
  <si>
    <t>DPrepA_Image (Mid5A) [bldta] [spbf]</t>
  </si>
  <si>
    <t>DPrepB (Mid5A) [bldta] [spbf]</t>
  </si>
  <si>
    <t>DPrepC (Mid5A) [bldta] [spbf]</t>
  </si>
  <si>
    <t>DPrepD (Mid5A) [bldta] [spbf]</t>
  </si>
  <si>
    <t>Fast_Img (Mid5A) [bldta] [spbf]</t>
  </si>
  <si>
    <t>Ingest (Mid5B) [bldta] [spbf]</t>
  </si>
  <si>
    <t>ICAL (Mid5B) [bldta] [spbf]</t>
  </si>
  <si>
    <t>RCAL (Mid5B) [bldta] [spbf]</t>
  </si>
  <si>
    <t>DPrepA (Mid5B) [bldta] [spbf]</t>
  </si>
  <si>
    <t>DPrepA_Image (Mid5B) [bldta] [spbf]</t>
  </si>
  <si>
    <t>DPrepB (Mid5B) [bldta] [spbf]</t>
  </si>
  <si>
    <t>DPrepC (Mid5B) [bldta] [spbf]</t>
  </si>
  <si>
    <t>DPrepD (Mid5B) [bldta] [spbf]</t>
  </si>
  <si>
    <t>Fast_Img (Mid5B) [bldta] [spbf]</t>
  </si>
  <si>
    <t>Ingest (Mid5C) [bldta] [spbf]</t>
  </si>
  <si>
    <t>ICAL (Mid5C) [bldta] [spbf]</t>
  </si>
  <si>
    <t>RCAL (Mid5C) [bldta] [spbf]</t>
  </si>
  <si>
    <t>DPrepA (Mid5C) [bldta] [spbf]</t>
  </si>
  <si>
    <t>DPrepA_Image (Mid5C) [bldta] [spbf]</t>
  </si>
  <si>
    <t>DPrepB (Mid5C) [bldta] [spbf]</t>
  </si>
  <si>
    <t>DPrepC (Mid5C) [bldta] [spbf]</t>
  </si>
  <si>
    <t>DPrepD (Mid5C) [bldta] [spbf]</t>
  </si>
  <si>
    <t>Fast_Img (Mid5C) [bldta] [spbf]</t>
  </si>
  <si>
    <t>-- Parameters --</t>
  </si>
  <si>
    <t>Telescope</t>
  </si>
  <si>
    <t>SKA1_Low_rebaselined</t>
  </si>
  <si>
    <t>SKA1_Mid_rebaselined</t>
  </si>
  <si>
    <t>Band</t>
  </si>
  <si>
    <t>Low</t>
  </si>
  <si>
    <t>Mid1</t>
  </si>
  <si>
    <t>Mid2</t>
  </si>
  <si>
    <t>Mid5A</t>
  </si>
  <si>
    <t>Mid5B</t>
  </si>
  <si>
    <t>Mid5C</t>
  </si>
  <si>
    <t>Pipeline</t>
  </si>
  <si>
    <t>Ingest</t>
  </si>
  <si>
    <t>ICAL</t>
  </si>
  <si>
    <t>RCAL</t>
  </si>
  <si>
    <t>DPrepA</t>
  </si>
  <si>
    <t>DPrepA_Image</t>
  </si>
  <si>
    <t>DPrepB</t>
  </si>
  <si>
    <t>DPrepC</t>
  </si>
  <si>
    <t>DPrepD</t>
  </si>
  <si>
    <t>Fast_Img</t>
  </si>
  <si>
    <t>BL-dependent averaging</t>
  </si>
  <si>
    <t>On-the-fly kernels</t>
  </si>
  <si>
    <t>Scale predict by facet</t>
  </si>
  <si>
    <t>Max # of channels</t>
  </si>
  <si>
    <t>Max Baseline [m]</t>
  </si>
  <si>
    <t>Observation Time [s]</t>
  </si>
  <si>
    <t>Snapshot Time [s]</t>
  </si>
  <si>
    <t>Facets</t>
  </si>
  <si>
    <t>Stations/antennas</t>
  </si>
  <si>
    <t>Max Baseline [per bin]0 [m]</t>
  </si>
  <si>
    <t>Max Baseline [per bin]1 [m]</t>
  </si>
  <si>
    <t>Max Baseline [per bin]2 [m]</t>
  </si>
  <si>
    <t>Max Baseline [per bin]3 [m]</t>
  </si>
  <si>
    <t>Max Baseline [per bin]4 [m]</t>
  </si>
  <si>
    <t>Max Baseline [per bin]5 [m]</t>
  </si>
  <si>
    <t>Max Baseline [per bin]6 [m]</t>
  </si>
  <si>
    <t>Max Baseline [per bin]7 [m]</t>
  </si>
  <si>
    <t>Max Baseline [per bin]8 [m]</t>
  </si>
  <si>
    <t>Max Baseline [per bin]9 [m]</t>
  </si>
  <si>
    <t>Max Baseline [per bin]10 [m]</t>
  </si>
  <si>
    <t>Max Baseline [per bin]11 [m]</t>
  </si>
  <si>
    <t>Baseline fraction [per bin]0</t>
  </si>
  <si>
    <t>Baseline fraction [per bin]1</t>
  </si>
  <si>
    <t>Baseline fraction [per bin]2</t>
  </si>
  <si>
    <t>Baseline fraction [per bin]3</t>
  </si>
  <si>
    <t>Baseline fraction [per bin]4</t>
  </si>
  <si>
    <t>Baseline fraction [per bin]5</t>
  </si>
  <si>
    <t>Baseline fraction [per bin]6</t>
  </si>
  <si>
    <t>Baseline fraction [per bin]7</t>
  </si>
  <si>
    <t>Baseline fraction [per bin]8</t>
  </si>
  <si>
    <t>Baseline fraction [per bin]9</t>
  </si>
  <si>
    <t>Baseline fraction [per bin]10</t>
  </si>
  <si>
    <t>Baseline fraction [per bin]11</t>
  </si>
  <si>
    <t>-- Image --</t>
  </si>
  <si>
    <t>Facet FoV size [deg]</t>
  </si>
  <si>
    <t>Total FoV size [deg]</t>
  </si>
  <si>
    <t>PSF size [arcs]</t>
  </si>
  <si>
    <t>Pixel size [arcs]</t>
  </si>
  <si>
    <t>Facet side length [pixels]</t>
  </si>
  <si>
    <t>Image side length [pixels]</t>
  </si>
  <si>
    <t>Epsilon (approx)</t>
  </si>
  <si>
    <t>Qbw</t>
  </si>
  <si>
    <t>Max subband ratio</t>
  </si>
  <si>
    <t>Number subbands</t>
  </si>
  <si>
    <t>Station/antenna diameter</t>
  </si>
  <si>
    <t>-- Channelization --</t>
  </si>
  <si>
    <t>Ionospheric timescale [s]</t>
  </si>
  <si>
    <t>Coalesce time pred0 [s]</t>
  </si>
  <si>
    <t>Coalesce time pred1 [s]</t>
  </si>
  <si>
    <t>Coalesce time pred2 [s]</t>
  </si>
  <si>
    <t>Coalesce time pred3 [s]</t>
  </si>
  <si>
    <t>Coalesce time pred4 [s]</t>
  </si>
  <si>
    <t>Coalesce time pred5 [s]</t>
  </si>
  <si>
    <t>Coalesce time pred6 [s]</t>
  </si>
  <si>
    <t>Coalesce time pred7 [s]</t>
  </si>
  <si>
    <t>Coalesce time pred8 [s]</t>
  </si>
  <si>
    <t>Coalesce time pred9 [s]</t>
  </si>
  <si>
    <t>Coalesce time pred10 [s]</t>
  </si>
  <si>
    <t>Coalesce time pred11 [s]</t>
  </si>
  <si>
    <t>Coalesce time bw0 [s]</t>
  </si>
  <si>
    <t>Coalesce time bw1 [s]</t>
  </si>
  <si>
    <t>Coalesce time bw2 [s]</t>
  </si>
  <si>
    <t>Coalesce time bw3 [s]</t>
  </si>
  <si>
    <t>Coalesce time bw4 [s]</t>
  </si>
  <si>
    <t>Coalesce time bw5 [s]</t>
  </si>
  <si>
    <t>Coalesce time bw6 [s]</t>
  </si>
  <si>
    <t>Coalesce time bw7 [s]</t>
  </si>
  <si>
    <t>Coalesce time bw8 [s]</t>
  </si>
  <si>
    <t>Coalesce time bw9 [s]</t>
  </si>
  <si>
    <t>Coalesce time bw10 [s]</t>
  </si>
  <si>
    <t>Coalesce time bw11 [s]</t>
  </si>
  <si>
    <t>Combined Samples0</t>
  </si>
  <si>
    <t>Combined Samples1</t>
  </si>
  <si>
    <t>Combined Samples2</t>
  </si>
  <si>
    <t>Combined Samples3</t>
  </si>
  <si>
    <t>Combined Samples4</t>
  </si>
  <si>
    <t>Combined Samples5</t>
  </si>
  <si>
    <t>Combined Samples6</t>
  </si>
  <si>
    <t>Combined Samples7</t>
  </si>
  <si>
    <t>Combined Samples8</t>
  </si>
  <si>
    <t>Combined Samples9</t>
  </si>
  <si>
    <t>Combined Samples10</t>
  </si>
  <si>
    <t>Combined Samples11</t>
  </si>
  <si>
    <t>Channels total, no-smear</t>
  </si>
  <si>
    <t>Channels predict, no-smear0</t>
  </si>
  <si>
    <t>Channels predict, no-smear1</t>
  </si>
  <si>
    <t>Channels predict, no-smear2</t>
  </si>
  <si>
    <t>Channels predict, no-smear3</t>
  </si>
  <si>
    <t>Channels predict, no-smear4</t>
  </si>
  <si>
    <t>Channels predict, no-smear5</t>
  </si>
  <si>
    <t>Channels predict, no-smear6</t>
  </si>
  <si>
    <t>Channels predict, no-smear7</t>
  </si>
  <si>
    <t>Channels predict, no-smear8</t>
  </si>
  <si>
    <t>Channels predict, no-smear9</t>
  </si>
  <si>
    <t>Channels predict, no-smear10</t>
  </si>
  <si>
    <t>Channels predict, no-smear11</t>
  </si>
  <si>
    <t>Channels backward, no-smear0</t>
  </si>
  <si>
    <t>Channels backward, no-smear1</t>
  </si>
  <si>
    <t>Channels backward, no-smear2</t>
  </si>
  <si>
    <t>Channels backward, no-smear3</t>
  </si>
  <si>
    <t>Channels backward, no-smear4</t>
  </si>
  <si>
    <t>Channels backward, no-smear5</t>
  </si>
  <si>
    <t>Channels backward, no-smear6</t>
  </si>
  <si>
    <t>Channels backward, no-smear7</t>
  </si>
  <si>
    <t>Channels backward, no-smear8</t>
  </si>
  <si>
    <t>Channels backward, no-smear9</t>
  </si>
  <si>
    <t>Channels backward, no-smear10</t>
  </si>
  <si>
    <t>Channels backward, no-smear11</t>
  </si>
  <si>
    <t>Frequencies predict ifft</t>
  </si>
  <si>
    <t>Frequencies predict kernels0</t>
  </si>
  <si>
    <t>(undefined)</t>
  </si>
  <si>
    <t>Frequencies predict kernels1</t>
  </si>
  <si>
    <t>Frequencies predict kernels2</t>
  </si>
  <si>
    <t>Frequencies predict kernels3</t>
  </si>
  <si>
    <t>Frequencies predict kernels4</t>
  </si>
  <si>
    <t>Frequencies predict kernels5</t>
  </si>
  <si>
    <t>Frequencies predict kernels6</t>
  </si>
  <si>
    <t>Frequencies predict kernels7</t>
  </si>
  <si>
    <t>Frequencies predict kernels8</t>
  </si>
  <si>
    <t>Frequencies predict kernels9</t>
  </si>
  <si>
    <t>Frequencies predict kernels10</t>
  </si>
  <si>
    <t>Frequencies predict kernels11</t>
  </si>
  <si>
    <t>Frequencies predict de-grid0</t>
  </si>
  <si>
    <t>Frequencies predict de-grid1</t>
  </si>
  <si>
    <t>Frequencies predict de-grid2</t>
  </si>
  <si>
    <t>Frequencies predict de-grid3</t>
  </si>
  <si>
    <t>Frequencies predict de-grid4</t>
  </si>
  <si>
    <t>Frequencies predict de-grid5</t>
  </si>
  <si>
    <t>Frequencies predict de-grid6</t>
  </si>
  <si>
    <t>Frequencies predict de-grid7</t>
  </si>
  <si>
    <t>Frequencies predict de-grid8</t>
  </si>
  <si>
    <t>Frequencies predict de-grid9</t>
  </si>
  <si>
    <t>Frequencies predict de-grid10</t>
  </si>
  <si>
    <t>Frequencies predict de-grid11</t>
  </si>
  <si>
    <t>Frequencies backward kernels0</t>
  </si>
  <si>
    <t>Frequencies backward kernels1</t>
  </si>
  <si>
    <t>Frequencies backward kernels2</t>
  </si>
  <si>
    <t>Frequencies backward kernels3</t>
  </si>
  <si>
    <t>Frequencies backward kernels4</t>
  </si>
  <si>
    <t>Frequencies backward kernels5</t>
  </si>
  <si>
    <t>Frequencies backward kernels6</t>
  </si>
  <si>
    <t>Frequencies backward kernels7</t>
  </si>
  <si>
    <t>Frequencies backward kernels8</t>
  </si>
  <si>
    <t>Frequencies backward kernels9</t>
  </si>
  <si>
    <t>Frequencies backward kernels10</t>
  </si>
  <si>
    <t>Frequencies backward kernels11</t>
  </si>
  <si>
    <t>Frequencies backward grid0</t>
  </si>
  <si>
    <t>Frequencies backward grid1</t>
  </si>
  <si>
    <t>Frequencies backward grid2</t>
  </si>
  <si>
    <t>Frequencies backward grid3</t>
  </si>
  <si>
    <t>Frequencies backward grid4</t>
  </si>
  <si>
    <t>Frequencies backward grid5</t>
  </si>
  <si>
    <t>Frequencies backward grid6</t>
  </si>
  <si>
    <t>Frequencies backward grid7</t>
  </si>
  <si>
    <t>Frequencies backward grid8</t>
  </si>
  <si>
    <t>Frequencies backward grid9</t>
  </si>
  <si>
    <t>Frequencies backward grid10</t>
  </si>
  <si>
    <t>Frequencies backward grid11</t>
  </si>
  <si>
    <t>Frequencies backward fft</t>
  </si>
  <si>
    <t>Channels out</t>
  </si>
  <si>
    <t>Visibilities total</t>
  </si>
  <si>
    <t>Visibilities pred0</t>
  </si>
  <si>
    <t>Visibilities pred1</t>
  </si>
  <si>
    <t>Visibilities pred2</t>
  </si>
  <si>
    <t>Visibilities pred3</t>
  </si>
  <si>
    <t>Visibilities pred4</t>
  </si>
  <si>
    <t>Visibilities pred5</t>
  </si>
  <si>
    <t>Visibilities pred6</t>
  </si>
  <si>
    <t>Visibilities pred7</t>
  </si>
  <si>
    <t>Visibilities pred8</t>
  </si>
  <si>
    <t>Visibilities pred9</t>
  </si>
  <si>
    <t>Visibilities pred10</t>
  </si>
  <si>
    <t>Visibilities pred11</t>
  </si>
  <si>
    <t>Visibilities bw0</t>
  </si>
  <si>
    <t>Visibilities bw1</t>
  </si>
  <si>
    <t>Visibilities bw2</t>
  </si>
  <si>
    <t>Visibilities bw3</t>
  </si>
  <si>
    <t>Visibilities bw4</t>
  </si>
  <si>
    <t>Visibilities bw5</t>
  </si>
  <si>
    <t>Visibilities bw6</t>
  </si>
  <si>
    <t>Visibilities bw7</t>
  </si>
  <si>
    <t>Visibilities bw8</t>
  </si>
  <si>
    <t>Visibilities bw9</t>
  </si>
  <si>
    <t>Visibilities bw10</t>
  </si>
  <si>
    <t>Visibilities bw11</t>
  </si>
  <si>
    <t>-- Geometry --</t>
  </si>
  <si>
    <t>Delta W earth0 [lambda]</t>
  </si>
  <si>
    <t>Delta W earth1 [lambda]</t>
  </si>
  <si>
    <t>Delta W earth2 [lambda]</t>
  </si>
  <si>
    <t>Delta W earth3 [lambda]</t>
  </si>
  <si>
    <t>Delta W earth4 [lambda]</t>
  </si>
  <si>
    <t>Delta W earth5 [lambda]</t>
  </si>
  <si>
    <t>Delta W earth6 [lambda]</t>
  </si>
  <si>
    <t>Delta W earth7 [lambda]</t>
  </si>
  <si>
    <t>Delta W earth8 [lambda]</t>
  </si>
  <si>
    <t>Delta W earth9 [lambda]</t>
  </si>
  <si>
    <t>Delta W earth10 [lambda]</t>
  </si>
  <si>
    <t>Delta W earth11 [lambda]</t>
  </si>
  <si>
    <t>Delta W snapshot0 [lambda]</t>
  </si>
  <si>
    <t>Delta W snapshot1 [lambda]</t>
  </si>
  <si>
    <t>Delta W snapshot2 [lambda]</t>
  </si>
  <si>
    <t>Delta W snapshot3 [lambda]</t>
  </si>
  <si>
    <t>Delta W snapshot4 [lambda]</t>
  </si>
  <si>
    <t>Delta W snapshot5 [lambda]</t>
  </si>
  <si>
    <t>Delta W snapshot6 [lambda]</t>
  </si>
  <si>
    <t>Delta W snapshot7 [lambda]</t>
  </si>
  <si>
    <t>Delta W snapshot8 [lambda]</t>
  </si>
  <si>
    <t>Delta W snapshot9 [lambda]</t>
  </si>
  <si>
    <t>Delta W snapshot10 [lambda]</t>
  </si>
  <si>
    <t>Delta W snapshot11 [lambda]</t>
  </si>
  <si>
    <t>Delta W max0 [lambda]</t>
  </si>
  <si>
    <t>Delta W max1 [lambda]</t>
  </si>
  <si>
    <t>Delta W max2 [lambda]</t>
  </si>
  <si>
    <t>Delta W max3 [lambda]</t>
  </si>
  <si>
    <t>Delta W max4 [lambda]</t>
  </si>
  <si>
    <t>Delta W max5 [lambda]</t>
  </si>
  <si>
    <t>Delta W max6 [lambda]</t>
  </si>
  <si>
    <t>Delta W max7 [lambda]</t>
  </si>
  <si>
    <t>Delta W max8 [lambda]</t>
  </si>
  <si>
    <t>Delta W max9 [lambda]</t>
  </si>
  <si>
    <t>Delta W max10 [lambda]</t>
  </si>
  <si>
    <t>Delta W max11 [lambda]</t>
  </si>
  <si>
    <t>-- Kernel Sizes --</t>
  </si>
  <si>
    <t>W kernel support pred0 [uv-pixels]</t>
  </si>
  <si>
    <t>W kernel support pred1 [uv-pixels]</t>
  </si>
  <si>
    <t>W kernel support pred2 [uv-pixels]</t>
  </si>
  <si>
    <t>W kernel support pred3 [uv-pixels]</t>
  </si>
  <si>
    <t>W kernel support pred4 [uv-pixels]</t>
  </si>
  <si>
    <t>W kernel support pred5 [uv-pixels]</t>
  </si>
  <si>
    <t>W kernel support pred6 [uv-pixels]</t>
  </si>
  <si>
    <t>W kernel support pred7 [uv-pixels]</t>
  </si>
  <si>
    <t>W kernel support pred8 [uv-pixels]</t>
  </si>
  <si>
    <t>W kernel support pred9 [uv-pixels]</t>
  </si>
  <si>
    <t>W kernel support pred10 [uv-pixels]</t>
  </si>
  <si>
    <t>W kernel support pred11 [uv-pixels]</t>
  </si>
  <si>
    <t>AW kernel support pred0 [uv-pixels]</t>
  </si>
  <si>
    <t>AW kernel support pred1 [uv-pixels]</t>
  </si>
  <si>
    <t>AW kernel support pred2 [uv-pixels]</t>
  </si>
  <si>
    <t>AW kernel support pred3 [uv-pixels]</t>
  </si>
  <si>
    <t>AW kernel support pred4 [uv-pixels]</t>
  </si>
  <si>
    <t>AW kernel support pred5 [uv-pixels]</t>
  </si>
  <si>
    <t>AW kernel support pred6 [uv-pixels]</t>
  </si>
  <si>
    <t>AW kernel support pred7 [uv-pixels]</t>
  </si>
  <si>
    <t>AW kernel support pred8 [uv-pixels]</t>
  </si>
  <si>
    <t>AW kernel support pred9 [uv-pixels]</t>
  </si>
  <si>
    <t>AW kernel support pred10 [uv-pixels]</t>
  </si>
  <si>
    <t>AW kernel support pred11 [uv-pixels]</t>
  </si>
  <si>
    <t>W kernel support pred, ff0 [pixels]</t>
  </si>
  <si>
    <t>W kernel support pred, ff1 [pixels]</t>
  </si>
  <si>
    <t>W kernel support pred, ff2 [pixels]</t>
  </si>
  <si>
    <t>W kernel support pred, ff3 [pixels]</t>
  </si>
  <si>
    <t>W kernel support pred, ff4 [pixels]</t>
  </si>
  <si>
    <t>W kernel support pred, ff5 [pixels]</t>
  </si>
  <si>
    <t>W kernel support pred, ff6 [pixels]</t>
  </si>
  <si>
    <t>W kernel support pred, ff7 [pixels]</t>
  </si>
  <si>
    <t>W kernel support pred, ff8 [pixels]</t>
  </si>
  <si>
    <t>W kernel support pred, ff9 [pixels]</t>
  </si>
  <si>
    <t>W kernel support pred, ff10 [pixels]</t>
  </si>
  <si>
    <t>W kernel support pred, ff11 [pixels]</t>
  </si>
  <si>
    <t>W kernel support bw0 [uv-pixels]</t>
  </si>
  <si>
    <t>W kernel support bw1 [uv-pixels]</t>
  </si>
  <si>
    <t>W kernel support bw2 [uv-pixels]</t>
  </si>
  <si>
    <t>W kernel support bw3 [uv-pixels]</t>
  </si>
  <si>
    <t>W kernel support bw4 [uv-pixels]</t>
  </si>
  <si>
    <t>W kernel support bw5 [uv-pixels]</t>
  </si>
  <si>
    <t>W kernel support bw6 [uv-pixels]</t>
  </si>
  <si>
    <t>W kernel support bw7 [uv-pixels]</t>
  </si>
  <si>
    <t>W kernel support bw8 [uv-pixels]</t>
  </si>
  <si>
    <t>W kernel support bw9 [uv-pixels]</t>
  </si>
  <si>
    <t>W kernel support bw10 [uv-pixels]</t>
  </si>
  <si>
    <t>W kernel support bw11 [uv-pixels]</t>
  </si>
  <si>
    <t>AW kernel support bw0 [uv-pixels]</t>
  </si>
  <si>
    <t>AW kernel support bw1 [uv-pixels]</t>
  </si>
  <si>
    <t>AW kernel support bw2 [uv-pixels]</t>
  </si>
  <si>
    <t>AW kernel support bw3 [uv-pixels]</t>
  </si>
  <si>
    <t>AW kernel support bw4 [uv-pixels]</t>
  </si>
  <si>
    <t>AW kernel support bw5 [uv-pixels]</t>
  </si>
  <si>
    <t>AW kernel support bw6 [uv-pixels]</t>
  </si>
  <si>
    <t>AW kernel support bw7 [uv-pixels]</t>
  </si>
  <si>
    <t>AW kernel support bw8 [uv-pixels]</t>
  </si>
  <si>
    <t>AW kernel support bw9 [uv-pixels]</t>
  </si>
  <si>
    <t>AW kernel support bw10 [uv-pixels]</t>
  </si>
  <si>
    <t>AW kernel support bw11 [uv-pixels]</t>
  </si>
  <si>
    <t>W kernel support bw, ff0 [pixels]</t>
  </si>
  <si>
    <t>W kernel support bw, ff1 [pixels]</t>
  </si>
  <si>
    <t>W kernel support bw, ff2 [pixels]</t>
  </si>
  <si>
    <t>W kernel support bw, ff3 [pixels]</t>
  </si>
  <si>
    <t>W kernel support bw, ff4 [pixels]</t>
  </si>
  <si>
    <t>W kernel support bw, ff5 [pixels]</t>
  </si>
  <si>
    <t>W kernel support bw, ff6 [pixels]</t>
  </si>
  <si>
    <t>W kernel support bw, ff7 [pixels]</t>
  </si>
  <si>
    <t>W kernel support bw, ff8 [pixels]</t>
  </si>
  <si>
    <t>W kernel support bw, ff9 [pixels]</t>
  </si>
  <si>
    <t>W kernel support bw, ff10 [pixels]</t>
  </si>
  <si>
    <t>W kernel support bw, ff11 [pixels]</t>
  </si>
  <si>
    <t>-- I/O --</t>
  </si>
  <si>
    <t>Visibility Buffer [PetaBytes]</t>
  </si>
  <si>
    <t>Working (cache) memory [TeraBytes]</t>
  </si>
  <si>
    <t>Visibility I/O Rate [TeraBytes/s]</t>
  </si>
  <si>
    <t>Inter-Facet I/O Rate [TeraBytes/s]</t>
  </si>
  <si>
    <t>-- Compute --</t>
  </si>
  <si>
    <t>Total Compute Requirement [PetaFLOPS]</t>
  </si>
  <si>
    <t>-&gt; Receive [PetaFLOPS]</t>
  </si>
  <si>
    <t>-&gt; DFT [PetaFLOPS]</t>
  </si>
  <si>
    <t>-&gt; Average [PetaFLOPS]</t>
  </si>
  <si>
    <t>-&gt; Phase Rotation [PetaFLOPS]</t>
  </si>
  <si>
    <t>-&gt; Subtract Image Component [PetaFLOPS]</t>
  </si>
  <si>
    <t>-&gt; Solve [PetaFLOPS]</t>
  </si>
  <si>
    <t>-&gt; Subtract Visibility [PetaFLOPS]</t>
  </si>
  <si>
    <t>-&gt; IFFT [PetaFLOPS]</t>
  </si>
  <si>
    <t>-&gt; Source Find [PetaFLOPS]</t>
  </si>
  <si>
    <t>-&gt; Gridding Kernel Update [PetaFLOPS]</t>
  </si>
  <si>
    <t>-&gt; FFT [PetaFLOPS]</t>
  </si>
  <si>
    <t>-&gt; Reprojection [PetaFLOPS]</t>
  </si>
  <si>
    <t>-&gt; Flag [PetaFLOPS]</t>
  </si>
  <si>
    <t>-&gt; Degrid [PetaFLOPS]</t>
  </si>
  <si>
    <t>-&gt; Grid [PetaFLOPS]</t>
  </si>
  <si>
    <t>-&gt; Image Spectral Fitting [PetaFLOPS]</t>
  </si>
  <si>
    <t>-&gt; Identify Component [PetaFLOPS]</t>
  </si>
  <si>
    <t>-&gt; Demix [PetaFLOPS]</t>
  </si>
  <si>
    <t>Gbyte / s</t>
  </si>
  <si>
    <t>Total I/O rate for DI + DD, including all self-cal</t>
  </si>
  <si>
    <t>Pbyte</t>
  </si>
  <si>
    <t>Total data size per obs (DI+DD)</t>
  </si>
  <si>
    <t># bytes / sec including all solver iterations</t>
  </si>
  <si>
    <t># bytes / sec including all Self-Cal iterations</t>
  </si>
  <si>
    <t># bytes / sec / Self Cal iter / solver iteration</t>
  </si>
  <si>
    <t>Gbyte</t>
  </si>
  <si>
    <t># bytes / timeslot / solv iteration</t>
  </si>
  <si>
    <t>DD solutions</t>
  </si>
  <si>
    <t># bytes / sec / solver iteration</t>
  </si>
  <si>
    <t>DI solutions</t>
  </si>
  <si>
    <t># bytes / Jones matrix</t>
  </si>
  <si>
    <t>CAL Solutions</t>
  </si>
  <si>
    <t>Pflops</t>
  </si>
  <si>
    <t>Total Cal on correlator data rate</t>
  </si>
  <si>
    <t>flop</t>
  </si>
  <si>
    <t>Total Cal per t/f/p</t>
  </si>
  <si>
    <t>Total Cal</t>
  </si>
  <si>
    <t>Total DD Cal on correlator data rate</t>
  </si>
  <si>
    <t>Total DD Cal per t/f/p</t>
  </si>
  <si>
    <t>for all major cycles</t>
  </si>
  <si>
    <t>Correct for all facets on correlator data rate</t>
  </si>
  <si>
    <t>In Imaging / Gridding step; PDR.05 eq 18</t>
  </si>
  <si>
    <t>Correct for all facets per time per freq per pol</t>
  </si>
  <si>
    <t>Subtract on correlator data rate</t>
  </si>
  <si>
    <t>1 complex subtract per 2x2 Jones = 8 Flop</t>
  </si>
  <si>
    <t>Subtract per time per freq per pol</t>
  </si>
  <si>
    <t>Solve on correlator data rate</t>
  </si>
  <si>
    <t>PDR.05 Table 5 formula if for 4 pol</t>
  </si>
  <si>
    <t>StEFCAL</t>
  </si>
  <si>
    <t>Solve per time per freq per pol</t>
  </si>
  <si>
    <t>Predict on correlator data rate</t>
  </si>
  <si>
    <t>PDR.05 Table 2 formula is for 4 pol</t>
  </si>
  <si>
    <t>Predict per time per freq per pol</t>
  </si>
  <si>
    <t>per major cycle</t>
  </si>
  <si>
    <t># major cycles</t>
  </si>
  <si>
    <t># solver iterations / solve direction</t>
  </si>
  <si>
    <t># directions to Solve for</t>
  </si>
  <si>
    <t># source directions to Predict</t>
  </si>
  <si>
    <t>DD calibration</t>
  </si>
  <si>
    <t>Total DI Cal on correlator data rate</t>
  </si>
  <si>
    <t>Total DI Cal per t/f/b</t>
  </si>
  <si>
    <t>Correct on correlator data rate</t>
  </si>
  <si>
    <t>PDR.05 eq 18 formula is for 4 pol</t>
  </si>
  <si>
    <t>Correct per time per freq per pol</t>
  </si>
  <si>
    <t>Solve per time per freq per beam</t>
  </si>
  <si>
    <t>Predict per time per freq per beam</t>
  </si>
  <si>
    <t>DI calibration</t>
  </si>
  <si>
    <t>Calibration on correlator resolution</t>
  </si>
  <si>
    <t>Flag on correlator data rate</t>
  </si>
  <si>
    <t>PDR.05; eq 12</t>
  </si>
  <si>
    <t xml:space="preserve">flop </t>
  </si>
  <si>
    <t>Flag per time per freq per beam</t>
  </si>
  <si>
    <t>Flagging on correlator resolution</t>
  </si>
  <si>
    <t>Including overhead</t>
  </si>
  <si>
    <t>byte / s</t>
  </si>
  <si>
    <t>data rate</t>
  </si>
  <si>
    <t>samples / s</t>
  </si>
  <si>
    <t>SKA-SDP-memo 2 (Skipper); eq 16</t>
  </si>
  <si>
    <t>s</t>
  </si>
  <si>
    <t>dt</t>
  </si>
  <si>
    <t>Nchan</t>
  </si>
  <si>
    <t>SKA-SDP-memo 2 (Skipper); eq 25</t>
  </si>
  <si>
    <t>Hz</t>
  </si>
  <si>
    <t>df</t>
  </si>
  <si>
    <t>amplitude reduction factor (at edge); see separate sheet</t>
  </si>
  <si>
    <t>epsilon_f</t>
  </si>
  <si>
    <t>Factor determining how far out to go: 1=FOV or 1st null, 1.8=2nd null</t>
  </si>
  <si>
    <t>Qfov</t>
  </si>
  <si>
    <t>factor determining FoV from station / dish size</t>
  </si>
  <si>
    <t>beta</t>
  </si>
  <si>
    <t>Data Rate analysis for decorrelation on longest baseline (To be neglected now)</t>
  </si>
  <si>
    <t>meter</t>
  </si>
  <si>
    <t>lambda</t>
  </si>
  <si>
    <t>reference frequency</t>
  </si>
  <si>
    <t>MHz</t>
  </si>
  <si>
    <t>f0</t>
  </si>
  <si>
    <t>total bandwidth</t>
  </si>
  <si>
    <t>BW</t>
  </si>
  <si>
    <t>dish or station diameter</t>
  </si>
  <si>
    <t>D</t>
  </si>
  <si>
    <t>longest baseline</t>
  </si>
  <si>
    <t>Bmax</t>
  </si>
  <si>
    <t>number of antennas or stations</t>
  </si>
  <si>
    <t>Nant</t>
  </si>
  <si>
    <t>Total meta data volume / observation</t>
  </si>
  <si>
    <t>Total Weight data / observation</t>
  </si>
  <si>
    <t>Total Flag data / observation</t>
  </si>
  <si>
    <t>Total Visibility volume / observation</t>
  </si>
  <si>
    <t>hour</t>
  </si>
  <si>
    <t>Duration of observation</t>
  </si>
  <si>
    <t>Mbyte / s</t>
  </si>
  <si>
    <t>Other Meta data rate</t>
  </si>
  <si>
    <t>Tbyte / s</t>
  </si>
  <si>
    <t>Weight data rate</t>
  </si>
  <si>
    <t>Flag data rate</t>
  </si>
  <si>
    <t>PDR.05 eq 2; full pol, incl auto-correlations</t>
  </si>
  <si>
    <t>Visibility data rate</t>
  </si>
  <si>
    <t>PDR.05 section 9.1.2</t>
  </si>
  <si>
    <t>byte</t>
  </si>
  <si>
    <t># byte / data object (all freqs / all pol)</t>
  </si>
  <si>
    <t>See PDR.05 section 9.1.2</t>
  </si>
  <si>
    <t># channels / dat object</t>
  </si>
  <si>
    <t>Assume 4 bytes per weight</t>
  </si>
  <si>
    <t># byte / weight</t>
  </si>
  <si>
    <t>Assume 1 byte (!) per flag</t>
  </si>
  <si>
    <t># byte / flag</t>
  </si>
  <si>
    <t>1 complex (2 floats) per single polarization</t>
  </si>
  <si>
    <t># byte / visibility sample</t>
  </si>
  <si>
    <t>Only 1 Polarization</t>
  </si>
  <si>
    <t># chan * #beams / sec</t>
  </si>
  <si>
    <t>fmax</t>
  </si>
  <si>
    <t>fmin</t>
  </si>
  <si>
    <t>MID5b</t>
  </si>
  <si>
    <t>MID5a</t>
  </si>
  <si>
    <t>MID4</t>
  </si>
  <si>
    <t>MID3</t>
  </si>
  <si>
    <t>MID2</t>
  </si>
  <si>
    <t>MID1</t>
  </si>
  <si>
    <t>LOW</t>
  </si>
  <si>
    <t>Tb/s</t>
  </si>
  <si>
    <t>Data Rate</t>
  </si>
  <si>
    <t>correlator data output rate</t>
  </si>
  <si>
    <t>bits/s</t>
  </si>
  <si>
    <t>Note: adapted from ICD to include auto-correlations</t>
  </si>
  <si>
    <t>corr/s</t>
  </si>
  <si>
    <t>Correlations per second</t>
  </si>
  <si>
    <t>E-mail from Rosie / Miles</t>
  </si>
  <si>
    <t>sec</t>
  </si>
  <si>
    <t>Min integration time</t>
  </si>
  <si>
    <t>number</t>
  </si>
  <si>
    <t>correlations per dump</t>
  </si>
  <si>
    <t>Frequency Channels</t>
  </si>
  <si>
    <t>Polarisations</t>
  </si>
  <si>
    <t>Beams</t>
  </si>
  <si>
    <t>Antennas/stations</t>
  </si>
  <si>
    <t>Mid</t>
  </si>
  <si>
    <t>Note: inported from ICD as number</t>
  </si>
  <si>
    <t>overhead factor</t>
  </si>
  <si>
    <t># bytes / visibility</t>
  </si>
  <si>
    <t>Correlator output (from CSP ICD)</t>
  </si>
  <si>
    <t>Direction dependent calibration estimate (not from iPython)</t>
  </si>
  <si>
    <t>(LOW)</t>
  </si>
  <si>
    <t>Total, iPython</t>
  </si>
  <si>
    <t>Total with DD cal</t>
  </si>
  <si>
    <t>PFLOPS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</si>
</sst>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00000000000_);_(* \(#,##0.000000000000\);_(* &quot;-&quot;??_);_(@_)"/>
    <numFmt numFmtId="166" formatCode="0.0000"/>
    <numFmt numFmtId="167" formatCode="_ * #,##0_ ;_ * \-#,##0_ ;_ * &quot;-&quot;??_ ;_ @_ "/>
    <numFmt numFmtId="172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1"/>
    <xf numFmtId="164" fontId="2" fillId="0" borderId="0" xfId="1" applyNumberFormat="1" applyFont="1"/>
    <xf numFmtId="2" fontId="1" fillId="0" borderId="0" xfId="1" applyNumberFormat="1"/>
    <xf numFmtId="2" fontId="2" fillId="0" borderId="0" xfId="1" applyNumberFormat="1" applyFont="1"/>
    <xf numFmtId="0" fontId="2" fillId="0" borderId="0" xfId="1" applyFont="1"/>
    <xf numFmtId="164" fontId="1" fillId="0" borderId="0" xfId="1" applyNumberFormat="1"/>
    <xf numFmtId="0" fontId="1" fillId="3" borderId="0" xfId="1" applyFill="1"/>
    <xf numFmtId="0" fontId="3" fillId="0" borderId="0" xfId="1" applyFont="1"/>
    <xf numFmtId="0" fontId="1" fillId="0" borderId="0" xfId="1" applyFill="1"/>
    <xf numFmtId="164" fontId="1" fillId="0" borderId="0" xfId="1" applyNumberFormat="1" applyFill="1"/>
    <xf numFmtId="165" fontId="1" fillId="0" borderId="0" xfId="1" applyNumberFormat="1" applyFill="1"/>
    <xf numFmtId="2" fontId="1" fillId="0" borderId="0" xfId="1" applyNumberFormat="1" applyFill="1"/>
    <xf numFmtId="0" fontId="2" fillId="0" borderId="0" xfId="1" applyFont="1" applyFill="1"/>
    <xf numFmtId="0" fontId="1" fillId="0" borderId="0" xfId="1" applyFont="1" applyFill="1"/>
    <xf numFmtId="0" fontId="3" fillId="0" borderId="0" xfId="1" applyFont="1" applyFill="1"/>
    <xf numFmtId="164" fontId="2" fillId="0" borderId="0" xfId="1" applyNumberFormat="1" applyFont="1" applyFill="1"/>
    <xf numFmtId="2" fontId="4" fillId="0" borderId="0" xfId="1" applyNumberFormat="1" applyFont="1" applyBorder="1"/>
    <xf numFmtId="0" fontId="4" fillId="0" borderId="0" xfId="1" applyFont="1" applyBorder="1"/>
    <xf numFmtId="0" fontId="3" fillId="0" borderId="0" xfId="1" applyFont="1" applyBorder="1"/>
    <xf numFmtId="0" fontId="1" fillId="4" borderId="0" xfId="1" applyFill="1"/>
    <xf numFmtId="2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164" fontId="1" fillId="3" borderId="0" xfId="1" applyNumberFormat="1" applyFill="1"/>
    <xf numFmtId="0" fontId="5" fillId="3" borderId="0" xfId="1" applyFont="1" applyFill="1"/>
    <xf numFmtId="2" fontId="5" fillId="3" borderId="0" xfId="1" applyNumberFormat="1" applyFont="1" applyFill="1" applyBorder="1"/>
    <xf numFmtId="0" fontId="4" fillId="0" borderId="0" xfId="1" applyFont="1"/>
    <xf numFmtId="166" fontId="4" fillId="0" borderId="1" xfId="1" applyNumberFormat="1" applyFont="1" applyBorder="1"/>
    <xf numFmtId="0" fontId="4" fillId="0" borderId="1" xfId="1" applyFont="1" applyBorder="1"/>
    <xf numFmtId="11" fontId="1" fillId="0" borderId="0" xfId="1" applyNumberFormat="1"/>
    <xf numFmtId="11" fontId="2" fillId="0" borderId="0" xfId="1" applyNumberFormat="1" applyFont="1"/>
    <xf numFmtId="167" fontId="0" fillId="3" borderId="0" xfId="2" applyNumberFormat="1" applyFont="1" applyFill="1"/>
    <xf numFmtId="2" fontId="0" fillId="2" borderId="0" xfId="0" applyNumberFormat="1" applyFill="1"/>
    <xf numFmtId="172" fontId="0" fillId="2" borderId="0" xfId="0" applyNumberFormat="1" applyFill="1"/>
  </cellXfs>
  <cellStyles count="7">
    <cellStyle name="Comma 2" xfId="2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1"/>
  <sheetViews>
    <sheetView tabSelected="1" topLeftCell="A279" workbookViewId="0">
      <selection activeCell="L351" sqref="L351"/>
    </sheetView>
  </sheetViews>
  <sheetFormatPr baseColWidth="10" defaultRowHeight="15" x14ac:dyDescent="0"/>
  <cols>
    <col min="1" max="1" width="35.83203125" bestFit="1" customWidth="1"/>
    <col min="2" max="2" width="22.1640625" style="2" bestFit="1" customWidth="1"/>
    <col min="3" max="3" width="20.83203125" style="2" bestFit="1" customWidth="1"/>
    <col min="4" max="4" width="21.33203125" style="2" bestFit="1" customWidth="1"/>
    <col min="5" max="5" width="29.33203125" style="2" bestFit="1" customWidth="1"/>
    <col min="6" max="6" width="23.33203125" style="2" bestFit="1" customWidth="1"/>
    <col min="7" max="7" width="23.1640625" style="2" bestFit="1" customWidth="1"/>
    <col min="8" max="8" width="23.33203125" style="2" bestFit="1" customWidth="1"/>
    <col min="9" max="9" width="24.5" style="2" bestFit="1" customWidth="1"/>
    <col min="10" max="10" width="23" bestFit="1" customWidth="1"/>
    <col min="11" max="11" width="21.6640625" bestFit="1" customWidth="1"/>
    <col min="12" max="12" width="22.1640625" bestFit="1" customWidth="1"/>
    <col min="13" max="13" width="30.1640625" bestFit="1" customWidth="1"/>
    <col min="14" max="15" width="24.1640625" bestFit="1" customWidth="1"/>
    <col min="16" max="16" width="24.33203125" bestFit="1" customWidth="1"/>
    <col min="17" max="17" width="25.33203125" bestFit="1" customWidth="1"/>
  </cols>
  <sheetData>
    <row r="1" spans="1:5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>
      <c r="A2" t="s">
        <v>52</v>
      </c>
    </row>
    <row r="3" spans="1:53">
      <c r="A3" t="s">
        <v>53</v>
      </c>
      <c r="B3" s="2" t="s">
        <v>54</v>
      </c>
      <c r="C3" s="2" t="s">
        <v>54</v>
      </c>
      <c r="D3" s="2" t="s">
        <v>54</v>
      </c>
      <c r="E3" s="2" t="s">
        <v>54</v>
      </c>
      <c r="F3" s="2" t="s">
        <v>54</v>
      </c>
      <c r="G3" s="2" t="s">
        <v>54</v>
      </c>
      <c r="H3" s="2" t="s">
        <v>54</v>
      </c>
      <c r="I3" s="2" t="s">
        <v>54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  <c r="AV3" t="s">
        <v>55</v>
      </c>
      <c r="AW3" t="s">
        <v>55</v>
      </c>
      <c r="AX3" t="s">
        <v>55</v>
      </c>
      <c r="AY3" t="s">
        <v>55</v>
      </c>
      <c r="AZ3" t="s">
        <v>55</v>
      </c>
      <c r="BA3" t="s">
        <v>55</v>
      </c>
    </row>
    <row r="4" spans="1:53">
      <c r="A4" t="s">
        <v>56</v>
      </c>
      <c r="B4" s="2" t="s">
        <v>57</v>
      </c>
      <c r="C4" s="2" t="s">
        <v>57</v>
      </c>
      <c r="D4" s="2" t="s">
        <v>57</v>
      </c>
      <c r="E4" s="2" t="s">
        <v>57</v>
      </c>
      <c r="F4" s="2" t="s">
        <v>57</v>
      </c>
      <c r="G4" s="2" t="s">
        <v>57</v>
      </c>
      <c r="H4" s="2" t="s">
        <v>57</v>
      </c>
      <c r="I4" s="2" t="s">
        <v>57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59</v>
      </c>
      <c r="Y4" t="s">
        <v>59</v>
      </c>
      <c r="Z4" t="s">
        <v>59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61</v>
      </c>
      <c r="AQ4" t="s">
        <v>61</v>
      </c>
      <c r="AR4" t="s">
        <v>61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</row>
    <row r="5" spans="1:53">
      <c r="A5" t="s">
        <v>63</v>
      </c>
      <c r="B5" s="2" t="s">
        <v>64</v>
      </c>
      <c r="C5" s="2" t="s">
        <v>65</v>
      </c>
      <c r="D5" s="2" t="s">
        <v>66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t="s">
        <v>64</v>
      </c>
      <c r="K5" t="s">
        <v>65</v>
      </c>
      <c r="L5" t="s">
        <v>66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64</v>
      </c>
      <c r="S5" t="s">
        <v>65</v>
      </c>
      <c r="T5" t="s">
        <v>66</v>
      </c>
      <c r="U5" t="s">
        <v>67</v>
      </c>
      <c r="V5" t="s">
        <v>68</v>
      </c>
      <c r="W5" t="s">
        <v>69</v>
      </c>
      <c r="X5" t="s">
        <v>70</v>
      </c>
      <c r="Y5" t="s">
        <v>71</v>
      </c>
      <c r="Z5" t="s">
        <v>72</v>
      </c>
      <c r="AA5" t="s">
        <v>64</v>
      </c>
      <c r="AB5" t="s">
        <v>65</v>
      </c>
      <c r="AC5" t="s">
        <v>66</v>
      </c>
      <c r="AD5" t="s">
        <v>67</v>
      </c>
      <c r="AE5" t="s">
        <v>68</v>
      </c>
      <c r="AF5" t="s">
        <v>69</v>
      </c>
      <c r="AG5" t="s">
        <v>70</v>
      </c>
      <c r="AH5" t="s">
        <v>71</v>
      </c>
      <c r="AI5" t="s">
        <v>72</v>
      </c>
      <c r="AJ5" t="s">
        <v>64</v>
      </c>
      <c r="AK5" t="s">
        <v>65</v>
      </c>
      <c r="AL5" t="s">
        <v>66</v>
      </c>
      <c r="AM5" t="s">
        <v>67</v>
      </c>
      <c r="AN5" t="s">
        <v>68</v>
      </c>
      <c r="AO5" t="s">
        <v>69</v>
      </c>
      <c r="AP5" t="s">
        <v>70</v>
      </c>
      <c r="AQ5" t="s">
        <v>71</v>
      </c>
      <c r="AR5" t="s">
        <v>72</v>
      </c>
      <c r="AS5" t="s">
        <v>64</v>
      </c>
      <c r="AT5" t="s">
        <v>65</v>
      </c>
      <c r="AU5" t="s">
        <v>66</v>
      </c>
      <c r="AV5" t="s">
        <v>67</v>
      </c>
      <c r="AW5" t="s">
        <v>68</v>
      </c>
      <c r="AX5" t="s">
        <v>69</v>
      </c>
      <c r="AY5" t="s">
        <v>70</v>
      </c>
      <c r="AZ5" t="s">
        <v>71</v>
      </c>
      <c r="BA5" t="s">
        <v>72</v>
      </c>
    </row>
    <row r="6" spans="1:53">
      <c r="A6" t="s">
        <v>73</v>
      </c>
      <c r="B6" s="2" t="b">
        <v>1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</row>
    <row r="7" spans="1:53">
      <c r="A7" t="s">
        <v>74</v>
      </c>
      <c r="B7" s="2" t="b">
        <v>0</v>
      </c>
      <c r="C7" s="2" t="b">
        <v>0</v>
      </c>
      <c r="D7" s="2" t="b">
        <v>0</v>
      </c>
      <c r="E7" s="2" t="b">
        <v>0</v>
      </c>
      <c r="F7" s="2" t="b">
        <v>0</v>
      </c>
      <c r="G7" s="2" t="b">
        <v>0</v>
      </c>
      <c r="H7" s="2" t="b">
        <v>0</v>
      </c>
      <c r="I7" s="2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</row>
    <row r="8" spans="1:53">
      <c r="A8" t="s">
        <v>75</v>
      </c>
      <c r="B8" s="2" t="b">
        <v>1</v>
      </c>
      <c r="C8" s="2" t="b">
        <v>1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</row>
    <row r="9" spans="1:53">
      <c r="A9" t="s">
        <v>76</v>
      </c>
      <c r="B9" s="2">
        <v>65536</v>
      </c>
      <c r="C9" s="2">
        <v>65536</v>
      </c>
      <c r="D9" s="2">
        <v>65536</v>
      </c>
      <c r="E9" s="2">
        <v>65536</v>
      </c>
      <c r="F9" s="2">
        <v>65536</v>
      </c>
      <c r="G9" s="2">
        <v>65536</v>
      </c>
      <c r="H9" s="2">
        <v>65536</v>
      </c>
      <c r="I9" s="2">
        <v>65536</v>
      </c>
      <c r="J9">
        <v>65536</v>
      </c>
      <c r="K9">
        <v>65536</v>
      </c>
      <c r="L9">
        <v>65536</v>
      </c>
      <c r="M9">
        <v>65536</v>
      </c>
      <c r="N9">
        <v>65536</v>
      </c>
      <c r="O9">
        <v>65536</v>
      </c>
      <c r="P9">
        <v>65536</v>
      </c>
      <c r="Q9">
        <v>65536</v>
      </c>
      <c r="R9">
        <v>65536</v>
      </c>
      <c r="S9">
        <v>65536</v>
      </c>
      <c r="T9">
        <v>65536</v>
      </c>
      <c r="U9">
        <v>65536</v>
      </c>
      <c r="V9">
        <v>65536</v>
      </c>
      <c r="W9">
        <v>65536</v>
      </c>
      <c r="X9">
        <v>65536</v>
      </c>
      <c r="Y9">
        <v>65536</v>
      </c>
      <c r="Z9">
        <v>65536</v>
      </c>
      <c r="AA9">
        <v>65536</v>
      </c>
      <c r="AB9">
        <v>65536</v>
      </c>
      <c r="AC9">
        <v>65536</v>
      </c>
      <c r="AD9">
        <v>65536</v>
      </c>
      <c r="AE9">
        <v>65536</v>
      </c>
      <c r="AF9">
        <v>65536</v>
      </c>
      <c r="AG9">
        <v>65536</v>
      </c>
      <c r="AH9">
        <v>65536</v>
      </c>
      <c r="AI9">
        <v>65536</v>
      </c>
      <c r="AJ9">
        <v>65536</v>
      </c>
      <c r="AK9">
        <v>65536</v>
      </c>
      <c r="AL9">
        <v>65536</v>
      </c>
      <c r="AM9">
        <v>65536</v>
      </c>
      <c r="AN9">
        <v>65536</v>
      </c>
      <c r="AO9">
        <v>65536</v>
      </c>
      <c r="AP9">
        <v>65536</v>
      </c>
      <c r="AQ9">
        <v>65536</v>
      </c>
      <c r="AR9">
        <v>65536</v>
      </c>
      <c r="AS9">
        <v>65536</v>
      </c>
      <c r="AT9">
        <v>65536</v>
      </c>
      <c r="AU9">
        <v>65536</v>
      </c>
      <c r="AV9">
        <v>65536</v>
      </c>
      <c r="AW9">
        <v>65536</v>
      </c>
      <c r="AX9">
        <v>65536</v>
      </c>
      <c r="AY9">
        <v>65536</v>
      </c>
      <c r="AZ9">
        <v>65536</v>
      </c>
      <c r="BA9">
        <v>65536</v>
      </c>
    </row>
    <row r="10" spans="1:53">
      <c r="A10" t="s">
        <v>77</v>
      </c>
      <c r="B10" s="2">
        <v>80000</v>
      </c>
      <c r="C10" s="2">
        <v>80000</v>
      </c>
      <c r="D10" s="2">
        <v>80000</v>
      </c>
      <c r="E10" s="2">
        <v>80000</v>
      </c>
      <c r="F10" s="2">
        <v>80000</v>
      </c>
      <c r="G10" s="2">
        <v>80000</v>
      </c>
      <c r="H10" s="2">
        <v>80000</v>
      </c>
      <c r="I10" s="2">
        <v>80000</v>
      </c>
      <c r="J10">
        <v>150000</v>
      </c>
      <c r="K10">
        <v>150000</v>
      </c>
      <c r="L10">
        <v>150000</v>
      </c>
      <c r="M10">
        <v>150000</v>
      </c>
      <c r="N10">
        <v>150000</v>
      </c>
      <c r="O10">
        <v>150000</v>
      </c>
      <c r="P10">
        <v>150000</v>
      </c>
      <c r="Q10">
        <v>150000</v>
      </c>
      <c r="R10">
        <v>150000</v>
      </c>
      <c r="S10">
        <v>150000</v>
      </c>
      <c r="T10">
        <v>150000</v>
      </c>
      <c r="U10">
        <v>150000</v>
      </c>
      <c r="V10">
        <v>150000</v>
      </c>
      <c r="W10">
        <v>150000</v>
      </c>
      <c r="X10">
        <v>150000</v>
      </c>
      <c r="Y10">
        <v>150000</v>
      </c>
      <c r="Z10">
        <v>150000</v>
      </c>
      <c r="AA10">
        <v>150000</v>
      </c>
      <c r="AB10">
        <v>150000</v>
      </c>
      <c r="AC10">
        <v>150000</v>
      </c>
      <c r="AD10">
        <v>150000</v>
      </c>
      <c r="AE10">
        <v>150000</v>
      </c>
      <c r="AF10">
        <v>150000</v>
      </c>
      <c r="AG10">
        <v>150000</v>
      </c>
      <c r="AH10">
        <v>150000</v>
      </c>
      <c r="AI10">
        <v>150000</v>
      </c>
      <c r="AJ10">
        <v>150000</v>
      </c>
      <c r="AK10">
        <v>150000</v>
      </c>
      <c r="AL10">
        <v>150000</v>
      </c>
      <c r="AM10">
        <v>150000</v>
      </c>
      <c r="AN10">
        <v>150000</v>
      </c>
      <c r="AO10">
        <v>150000</v>
      </c>
      <c r="AP10">
        <v>150000</v>
      </c>
      <c r="AQ10">
        <v>150000</v>
      </c>
      <c r="AR10">
        <v>150000</v>
      </c>
      <c r="AS10">
        <v>150000</v>
      </c>
      <c r="AT10">
        <v>150000</v>
      </c>
      <c r="AU10">
        <v>150000</v>
      </c>
      <c r="AV10">
        <v>150000</v>
      </c>
      <c r="AW10">
        <v>150000</v>
      </c>
      <c r="AX10">
        <v>150000</v>
      </c>
      <c r="AY10">
        <v>150000</v>
      </c>
      <c r="AZ10">
        <v>150000</v>
      </c>
      <c r="BA10">
        <v>150000</v>
      </c>
    </row>
    <row r="11" spans="1:53">
      <c r="A11" t="s">
        <v>78</v>
      </c>
      <c r="B11" s="2">
        <v>21600</v>
      </c>
      <c r="C11" s="2">
        <v>21600</v>
      </c>
      <c r="D11" s="2">
        <v>21600</v>
      </c>
      <c r="E11" s="2">
        <v>21600</v>
      </c>
      <c r="F11" s="2">
        <v>21600</v>
      </c>
      <c r="G11" s="2">
        <v>21600</v>
      </c>
      <c r="H11" s="2">
        <v>21600</v>
      </c>
      <c r="I11" s="2">
        <v>1</v>
      </c>
      <c r="J11">
        <v>21600</v>
      </c>
      <c r="K11">
        <v>21600</v>
      </c>
      <c r="L11">
        <v>21600</v>
      </c>
      <c r="M11">
        <v>21600</v>
      </c>
      <c r="N11">
        <v>21600</v>
      </c>
      <c r="O11">
        <v>21600</v>
      </c>
      <c r="P11">
        <v>21600</v>
      </c>
      <c r="Q11">
        <v>1</v>
      </c>
      <c r="R11">
        <v>21600</v>
      </c>
      <c r="S11">
        <v>21600</v>
      </c>
      <c r="T11">
        <v>21600</v>
      </c>
      <c r="U11">
        <v>21600</v>
      </c>
      <c r="V11">
        <v>21600</v>
      </c>
      <c r="W11">
        <v>21600</v>
      </c>
      <c r="X11">
        <v>21600</v>
      </c>
      <c r="Y11">
        <v>21600</v>
      </c>
      <c r="Z11">
        <v>1</v>
      </c>
      <c r="AA11">
        <v>21600</v>
      </c>
      <c r="AB11">
        <v>21600</v>
      </c>
      <c r="AC11">
        <v>21600</v>
      </c>
      <c r="AD11">
        <v>21600</v>
      </c>
      <c r="AE11">
        <v>21600</v>
      </c>
      <c r="AF11">
        <v>21600</v>
      </c>
      <c r="AG11">
        <v>21600</v>
      </c>
      <c r="AH11">
        <v>21600</v>
      </c>
      <c r="AI11">
        <v>1</v>
      </c>
      <c r="AJ11">
        <v>21600</v>
      </c>
      <c r="AK11">
        <v>21600</v>
      </c>
      <c r="AL11">
        <v>21600</v>
      </c>
      <c r="AM11">
        <v>21600</v>
      </c>
      <c r="AN11">
        <v>21600</v>
      </c>
      <c r="AO11">
        <v>21600</v>
      </c>
      <c r="AP11">
        <v>21600</v>
      </c>
      <c r="AQ11">
        <v>21600</v>
      </c>
      <c r="AR11">
        <v>1</v>
      </c>
      <c r="AS11">
        <v>21600</v>
      </c>
      <c r="AT11">
        <v>21600</v>
      </c>
      <c r="AU11">
        <v>21600</v>
      </c>
      <c r="AV11">
        <v>21600</v>
      </c>
      <c r="AW11">
        <v>21600</v>
      </c>
      <c r="AX11">
        <v>21600</v>
      </c>
      <c r="AY11">
        <v>21600</v>
      </c>
      <c r="AZ11">
        <v>21600</v>
      </c>
      <c r="BA11">
        <v>1</v>
      </c>
    </row>
    <row r="12" spans="1:53">
      <c r="A12" t="s">
        <v>79</v>
      </c>
      <c r="B12" s="2">
        <v>21600</v>
      </c>
      <c r="C12" s="2">
        <v>43.001411163795701</v>
      </c>
      <c r="D12" s="2">
        <v>21600</v>
      </c>
      <c r="E12" s="2">
        <v>40.2056800107285</v>
      </c>
      <c r="F12" s="2">
        <v>32.188089367963499</v>
      </c>
      <c r="G12" s="2">
        <v>82.652351872563898</v>
      </c>
      <c r="H12" s="2">
        <v>21600</v>
      </c>
      <c r="I12" s="2">
        <v>1</v>
      </c>
      <c r="J12">
        <v>21600</v>
      </c>
      <c r="K12">
        <v>215.154009092948</v>
      </c>
      <c r="L12">
        <v>21600</v>
      </c>
      <c r="M12">
        <v>155.51321353292201</v>
      </c>
      <c r="N12">
        <v>122.165500069619</v>
      </c>
      <c r="O12">
        <v>1340.13696950756</v>
      </c>
      <c r="P12">
        <v>21600</v>
      </c>
      <c r="Q12">
        <v>1</v>
      </c>
      <c r="R12">
        <v>21600</v>
      </c>
      <c r="S12">
        <v>296.77823183309999</v>
      </c>
      <c r="T12">
        <v>21600</v>
      </c>
      <c r="U12">
        <v>309.97902538094002</v>
      </c>
      <c r="V12">
        <v>263.50774462228401</v>
      </c>
      <c r="W12">
        <v>158.67040717126301</v>
      </c>
      <c r="X12">
        <v>1816.1841664526</v>
      </c>
      <c r="Y12">
        <v>21600</v>
      </c>
      <c r="Z12">
        <v>1</v>
      </c>
      <c r="AA12">
        <v>21600</v>
      </c>
      <c r="AB12">
        <v>572.06158231360996</v>
      </c>
      <c r="AC12">
        <v>21600</v>
      </c>
      <c r="AD12">
        <v>738.52578512852904</v>
      </c>
      <c r="AE12">
        <v>581.28825863210795</v>
      </c>
      <c r="AF12">
        <v>323.167617465288</v>
      </c>
      <c r="AG12">
        <v>3464.9293507017901</v>
      </c>
      <c r="AH12">
        <v>21600</v>
      </c>
      <c r="AI12">
        <v>1</v>
      </c>
      <c r="AJ12">
        <v>21600</v>
      </c>
      <c r="AK12">
        <v>1259.3790480018199</v>
      </c>
      <c r="AL12">
        <v>21600</v>
      </c>
      <c r="AM12">
        <v>1625.9788905549101</v>
      </c>
      <c r="AN12">
        <v>1277.4383628676101</v>
      </c>
      <c r="AO12">
        <v>710.34049503482402</v>
      </c>
      <c r="AP12">
        <v>1789.49630322705</v>
      </c>
      <c r="AQ12">
        <v>21600</v>
      </c>
      <c r="AR12">
        <v>1</v>
      </c>
      <c r="AS12">
        <v>21600</v>
      </c>
      <c r="AT12">
        <v>613.88103136525694</v>
      </c>
      <c r="AU12">
        <v>21600</v>
      </c>
      <c r="AV12">
        <v>638.88831442425703</v>
      </c>
      <c r="AW12">
        <v>503.44383341331701</v>
      </c>
      <c r="AX12">
        <v>279.77519594534698</v>
      </c>
      <c r="AY12">
        <v>3714.6651692093501</v>
      </c>
      <c r="AZ12">
        <v>21600</v>
      </c>
      <c r="BA12">
        <v>1</v>
      </c>
    </row>
    <row r="13" spans="1:53">
      <c r="A13" t="s">
        <v>80</v>
      </c>
      <c r="B13" s="2">
        <v>1</v>
      </c>
      <c r="C13" s="2">
        <v>4</v>
      </c>
      <c r="D13" s="2">
        <v>1</v>
      </c>
      <c r="E13" s="2">
        <v>3</v>
      </c>
      <c r="F13" s="2">
        <v>3</v>
      </c>
      <c r="G13" s="2">
        <v>1</v>
      </c>
      <c r="H13" s="2">
        <v>1</v>
      </c>
      <c r="I13" s="2">
        <v>1</v>
      </c>
      <c r="J13">
        <v>1</v>
      </c>
      <c r="K13">
        <v>10</v>
      </c>
      <c r="L13">
        <v>1</v>
      </c>
      <c r="M13">
        <v>6</v>
      </c>
      <c r="N13">
        <v>6</v>
      </c>
      <c r="O13">
        <v>9</v>
      </c>
      <c r="P13">
        <v>1</v>
      </c>
      <c r="Q13">
        <v>1</v>
      </c>
      <c r="R13">
        <v>1</v>
      </c>
      <c r="S13">
        <v>7</v>
      </c>
      <c r="T13">
        <v>1</v>
      </c>
      <c r="U13">
        <v>7</v>
      </c>
      <c r="V13">
        <v>5</v>
      </c>
      <c r="W13">
        <v>4</v>
      </c>
      <c r="X13">
        <v>7</v>
      </c>
      <c r="Y13">
        <v>1</v>
      </c>
      <c r="Z13">
        <v>1</v>
      </c>
      <c r="AA13">
        <v>1</v>
      </c>
      <c r="AB13">
        <v>5</v>
      </c>
      <c r="AC13">
        <v>1</v>
      </c>
      <c r="AD13">
        <v>6</v>
      </c>
      <c r="AE13">
        <v>4</v>
      </c>
      <c r="AF13">
        <v>3</v>
      </c>
      <c r="AG13">
        <v>5</v>
      </c>
      <c r="AH13">
        <v>1</v>
      </c>
      <c r="AI13">
        <v>1</v>
      </c>
      <c r="AJ13">
        <v>1</v>
      </c>
      <c r="AK13">
        <v>5</v>
      </c>
      <c r="AL13">
        <v>1</v>
      </c>
      <c r="AM13">
        <v>6</v>
      </c>
      <c r="AN13">
        <v>4</v>
      </c>
      <c r="AO13">
        <v>3</v>
      </c>
      <c r="AP13">
        <v>1</v>
      </c>
      <c r="AQ13">
        <v>1</v>
      </c>
      <c r="AR13">
        <v>1</v>
      </c>
      <c r="AS13">
        <v>1</v>
      </c>
      <c r="AT13">
        <v>6</v>
      </c>
      <c r="AU13">
        <v>1</v>
      </c>
      <c r="AV13">
        <v>6</v>
      </c>
      <c r="AW13">
        <v>4</v>
      </c>
      <c r="AX13">
        <v>3</v>
      </c>
      <c r="AY13">
        <v>5</v>
      </c>
      <c r="AZ13">
        <v>1</v>
      </c>
      <c r="BA13">
        <v>1</v>
      </c>
    </row>
    <row r="14" spans="1:53">
      <c r="A14" t="s">
        <v>81</v>
      </c>
      <c r="B14" s="2">
        <v>512</v>
      </c>
      <c r="C14" s="2">
        <v>512</v>
      </c>
      <c r="D14" s="2">
        <v>512</v>
      </c>
      <c r="E14" s="2">
        <v>512</v>
      </c>
      <c r="F14" s="2">
        <v>512</v>
      </c>
      <c r="G14" s="2">
        <v>512</v>
      </c>
      <c r="H14" s="2">
        <v>512</v>
      </c>
      <c r="I14" s="2">
        <v>512</v>
      </c>
      <c r="J14">
        <v>197</v>
      </c>
      <c r="K14">
        <v>197</v>
      </c>
      <c r="L14">
        <v>197</v>
      </c>
      <c r="M14">
        <v>197</v>
      </c>
      <c r="N14">
        <v>197</v>
      </c>
      <c r="O14">
        <v>197</v>
      </c>
      <c r="P14">
        <v>197</v>
      </c>
      <c r="Q14">
        <v>197</v>
      </c>
      <c r="R14">
        <v>197</v>
      </c>
      <c r="S14">
        <v>197</v>
      </c>
      <c r="T14">
        <v>197</v>
      </c>
      <c r="U14">
        <v>197</v>
      </c>
      <c r="V14">
        <v>197</v>
      </c>
      <c r="W14">
        <v>197</v>
      </c>
      <c r="X14">
        <v>197</v>
      </c>
      <c r="Y14">
        <v>197</v>
      </c>
      <c r="Z14">
        <v>197</v>
      </c>
      <c r="AA14">
        <v>197</v>
      </c>
      <c r="AB14">
        <v>197</v>
      </c>
      <c r="AC14">
        <v>197</v>
      </c>
      <c r="AD14">
        <v>197</v>
      </c>
      <c r="AE14">
        <v>197</v>
      </c>
      <c r="AF14">
        <v>197</v>
      </c>
      <c r="AG14">
        <v>197</v>
      </c>
      <c r="AH14">
        <v>197</v>
      </c>
      <c r="AI14">
        <v>197</v>
      </c>
      <c r="AJ14">
        <v>197</v>
      </c>
      <c r="AK14">
        <v>197</v>
      </c>
      <c r="AL14">
        <v>197</v>
      </c>
      <c r="AM14">
        <v>197</v>
      </c>
      <c r="AN14">
        <v>197</v>
      </c>
      <c r="AO14">
        <v>197</v>
      </c>
      <c r="AP14">
        <v>197</v>
      </c>
      <c r="AQ14">
        <v>197</v>
      </c>
      <c r="AR14">
        <v>197</v>
      </c>
      <c r="AS14">
        <v>197</v>
      </c>
      <c r="AT14">
        <v>197</v>
      </c>
      <c r="AU14">
        <v>197</v>
      </c>
      <c r="AV14">
        <v>197</v>
      </c>
      <c r="AW14">
        <v>197</v>
      </c>
      <c r="AX14">
        <v>197</v>
      </c>
      <c r="AY14">
        <v>197</v>
      </c>
      <c r="AZ14">
        <v>197</v>
      </c>
      <c r="BA14">
        <v>197</v>
      </c>
    </row>
    <row r="15" spans="1:53">
      <c r="A15" t="s">
        <v>82</v>
      </c>
      <c r="B15" s="2">
        <v>4900</v>
      </c>
      <c r="C15" s="2">
        <v>4900</v>
      </c>
      <c r="D15" s="2">
        <v>4900</v>
      </c>
      <c r="E15" s="2">
        <v>4900</v>
      </c>
      <c r="F15" s="2">
        <v>4900</v>
      </c>
      <c r="G15" s="2">
        <v>4900</v>
      </c>
      <c r="H15" s="2">
        <v>4900</v>
      </c>
      <c r="I15" s="2">
        <v>4900</v>
      </c>
      <c r="J15">
        <v>5000</v>
      </c>
      <c r="K15">
        <v>5000</v>
      </c>
      <c r="L15">
        <v>5000</v>
      </c>
      <c r="M15">
        <v>5000</v>
      </c>
      <c r="N15">
        <v>5000</v>
      </c>
      <c r="O15">
        <v>5000</v>
      </c>
      <c r="P15">
        <v>5000</v>
      </c>
      <c r="Q15">
        <v>5000</v>
      </c>
      <c r="R15">
        <v>5000</v>
      </c>
      <c r="S15">
        <v>5000</v>
      </c>
      <c r="T15">
        <v>5000</v>
      </c>
      <c r="U15">
        <v>5000</v>
      </c>
      <c r="V15">
        <v>5000</v>
      </c>
      <c r="W15">
        <v>5000</v>
      </c>
      <c r="X15">
        <v>5000</v>
      </c>
      <c r="Y15">
        <v>5000</v>
      </c>
      <c r="Z15">
        <v>5000</v>
      </c>
      <c r="AA15">
        <v>5000</v>
      </c>
      <c r="AB15">
        <v>5000</v>
      </c>
      <c r="AC15">
        <v>5000</v>
      </c>
      <c r="AD15">
        <v>5000</v>
      </c>
      <c r="AE15">
        <v>5000</v>
      </c>
      <c r="AF15">
        <v>5000</v>
      </c>
      <c r="AG15">
        <v>5000</v>
      </c>
      <c r="AH15">
        <v>5000</v>
      </c>
      <c r="AI15">
        <v>5000</v>
      </c>
      <c r="AJ15">
        <v>5000</v>
      </c>
      <c r="AK15">
        <v>5000</v>
      </c>
      <c r="AL15">
        <v>5000</v>
      </c>
      <c r="AM15">
        <v>5000</v>
      </c>
      <c r="AN15">
        <v>5000</v>
      </c>
      <c r="AO15">
        <v>5000</v>
      </c>
      <c r="AP15">
        <v>5000</v>
      </c>
      <c r="AQ15">
        <v>5000</v>
      </c>
      <c r="AR15">
        <v>5000</v>
      </c>
      <c r="AS15">
        <v>5000</v>
      </c>
      <c r="AT15">
        <v>5000</v>
      </c>
      <c r="AU15">
        <v>5000</v>
      </c>
      <c r="AV15">
        <v>5000</v>
      </c>
      <c r="AW15">
        <v>5000</v>
      </c>
      <c r="AX15">
        <v>5000</v>
      </c>
      <c r="AY15">
        <v>5000</v>
      </c>
      <c r="AZ15">
        <v>5000</v>
      </c>
      <c r="BA15">
        <v>5000</v>
      </c>
    </row>
    <row r="16" spans="1:53">
      <c r="A16" t="s">
        <v>83</v>
      </c>
      <c r="B16" s="2">
        <v>7100</v>
      </c>
      <c r="C16" s="2">
        <v>7100</v>
      </c>
      <c r="D16" s="2">
        <v>7100</v>
      </c>
      <c r="E16" s="2">
        <v>7100</v>
      </c>
      <c r="F16" s="2">
        <v>7100</v>
      </c>
      <c r="G16" s="2">
        <v>7100</v>
      </c>
      <c r="H16" s="2">
        <v>7100</v>
      </c>
      <c r="I16" s="2">
        <v>7100</v>
      </c>
      <c r="J16">
        <v>7500</v>
      </c>
      <c r="K16">
        <v>7500</v>
      </c>
      <c r="L16">
        <v>7500</v>
      </c>
      <c r="M16">
        <v>7500</v>
      </c>
      <c r="N16">
        <v>7500</v>
      </c>
      <c r="O16">
        <v>7500</v>
      </c>
      <c r="P16">
        <v>7500</v>
      </c>
      <c r="Q16">
        <v>7500</v>
      </c>
      <c r="R16">
        <v>7500</v>
      </c>
      <c r="S16">
        <v>7500</v>
      </c>
      <c r="T16">
        <v>7500</v>
      </c>
      <c r="U16">
        <v>7500</v>
      </c>
      <c r="V16">
        <v>7500</v>
      </c>
      <c r="W16">
        <v>7500</v>
      </c>
      <c r="X16">
        <v>7500</v>
      </c>
      <c r="Y16">
        <v>7500</v>
      </c>
      <c r="Z16">
        <v>7500</v>
      </c>
      <c r="AA16">
        <v>7500</v>
      </c>
      <c r="AB16">
        <v>7500</v>
      </c>
      <c r="AC16">
        <v>7500</v>
      </c>
      <c r="AD16">
        <v>7500</v>
      </c>
      <c r="AE16">
        <v>7500</v>
      </c>
      <c r="AF16">
        <v>7500</v>
      </c>
      <c r="AG16">
        <v>7500</v>
      </c>
      <c r="AH16">
        <v>7500</v>
      </c>
      <c r="AI16">
        <v>7500</v>
      </c>
      <c r="AJ16">
        <v>7500</v>
      </c>
      <c r="AK16">
        <v>7500</v>
      </c>
      <c r="AL16">
        <v>7500</v>
      </c>
      <c r="AM16">
        <v>7500</v>
      </c>
      <c r="AN16">
        <v>7500</v>
      </c>
      <c r="AO16">
        <v>7500</v>
      </c>
      <c r="AP16">
        <v>7500</v>
      </c>
      <c r="AQ16">
        <v>7500</v>
      </c>
      <c r="AR16">
        <v>7500</v>
      </c>
      <c r="AS16">
        <v>7500</v>
      </c>
      <c r="AT16">
        <v>7500</v>
      </c>
      <c r="AU16">
        <v>7500</v>
      </c>
      <c r="AV16">
        <v>7500</v>
      </c>
      <c r="AW16">
        <v>7500</v>
      </c>
      <c r="AX16">
        <v>7500</v>
      </c>
      <c r="AY16">
        <v>7500</v>
      </c>
      <c r="AZ16">
        <v>7500</v>
      </c>
      <c r="BA16">
        <v>7500</v>
      </c>
    </row>
    <row r="17" spans="1:53">
      <c r="A17" t="s">
        <v>84</v>
      </c>
      <c r="B17" s="2">
        <v>10400</v>
      </c>
      <c r="C17" s="2">
        <v>10400</v>
      </c>
      <c r="D17" s="2">
        <v>10400</v>
      </c>
      <c r="E17" s="2">
        <v>10400</v>
      </c>
      <c r="F17" s="2">
        <v>10400</v>
      </c>
      <c r="G17" s="2">
        <v>10400</v>
      </c>
      <c r="H17" s="2">
        <v>10400</v>
      </c>
      <c r="I17" s="2">
        <v>10400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</row>
    <row r="18" spans="1:53">
      <c r="A18" t="s">
        <v>85</v>
      </c>
      <c r="B18" s="2">
        <v>15100</v>
      </c>
      <c r="C18" s="2">
        <v>15100</v>
      </c>
      <c r="D18" s="2">
        <v>15100</v>
      </c>
      <c r="E18" s="2">
        <v>15100</v>
      </c>
      <c r="F18" s="2">
        <v>15100</v>
      </c>
      <c r="G18" s="2">
        <v>15100</v>
      </c>
      <c r="H18" s="2">
        <v>15100</v>
      </c>
      <c r="I18" s="2">
        <v>15100</v>
      </c>
      <c r="J18">
        <v>15000</v>
      </c>
      <c r="K18">
        <v>15000</v>
      </c>
      <c r="L18">
        <v>15000</v>
      </c>
      <c r="M18">
        <v>15000</v>
      </c>
      <c r="N18">
        <v>15000</v>
      </c>
      <c r="O18">
        <v>15000</v>
      </c>
      <c r="P18">
        <v>15000</v>
      </c>
      <c r="Q18">
        <v>15000</v>
      </c>
      <c r="R18">
        <v>15000</v>
      </c>
      <c r="S18">
        <v>15000</v>
      </c>
      <c r="T18">
        <v>15000</v>
      </c>
      <c r="U18">
        <v>15000</v>
      </c>
      <c r="V18">
        <v>15000</v>
      </c>
      <c r="W18">
        <v>15000</v>
      </c>
      <c r="X18">
        <v>15000</v>
      </c>
      <c r="Y18">
        <v>15000</v>
      </c>
      <c r="Z18">
        <v>15000</v>
      </c>
      <c r="AA18">
        <v>15000</v>
      </c>
      <c r="AB18">
        <v>15000</v>
      </c>
      <c r="AC18">
        <v>15000</v>
      </c>
      <c r="AD18">
        <v>15000</v>
      </c>
      <c r="AE18">
        <v>15000</v>
      </c>
      <c r="AF18">
        <v>15000</v>
      </c>
      <c r="AG18">
        <v>15000</v>
      </c>
      <c r="AH18">
        <v>15000</v>
      </c>
      <c r="AI18">
        <v>15000</v>
      </c>
      <c r="AJ18">
        <v>15000</v>
      </c>
      <c r="AK18">
        <v>15000</v>
      </c>
      <c r="AL18">
        <v>15000</v>
      </c>
      <c r="AM18">
        <v>15000</v>
      </c>
      <c r="AN18">
        <v>15000</v>
      </c>
      <c r="AO18">
        <v>15000</v>
      </c>
      <c r="AP18">
        <v>15000</v>
      </c>
      <c r="AQ18">
        <v>15000</v>
      </c>
      <c r="AR18">
        <v>15000</v>
      </c>
      <c r="AS18">
        <v>15000</v>
      </c>
      <c r="AT18">
        <v>15000</v>
      </c>
      <c r="AU18">
        <v>15000</v>
      </c>
      <c r="AV18">
        <v>15000</v>
      </c>
      <c r="AW18">
        <v>15000</v>
      </c>
      <c r="AX18">
        <v>15000</v>
      </c>
      <c r="AY18">
        <v>15000</v>
      </c>
      <c r="AZ18">
        <v>15000</v>
      </c>
      <c r="BA18">
        <v>15000</v>
      </c>
    </row>
    <row r="19" spans="1:53">
      <c r="A19" t="s">
        <v>86</v>
      </c>
      <c r="B19" s="2">
        <v>22100</v>
      </c>
      <c r="C19" s="2">
        <v>22100</v>
      </c>
      <c r="D19" s="2">
        <v>22100</v>
      </c>
      <c r="E19" s="2">
        <v>22100</v>
      </c>
      <c r="F19" s="2">
        <v>22100</v>
      </c>
      <c r="G19" s="2">
        <v>22100</v>
      </c>
      <c r="H19" s="2">
        <v>22100</v>
      </c>
      <c r="I19" s="2">
        <v>22100</v>
      </c>
      <c r="J19">
        <v>25000</v>
      </c>
      <c r="K19">
        <v>25000</v>
      </c>
      <c r="L19">
        <v>25000</v>
      </c>
      <c r="M19">
        <v>25000</v>
      </c>
      <c r="N19">
        <v>25000</v>
      </c>
      <c r="O19">
        <v>25000</v>
      </c>
      <c r="P19">
        <v>25000</v>
      </c>
      <c r="Q19">
        <v>25000</v>
      </c>
      <c r="R19">
        <v>25000</v>
      </c>
      <c r="S19">
        <v>25000</v>
      </c>
      <c r="T19">
        <v>25000</v>
      </c>
      <c r="U19">
        <v>25000</v>
      </c>
      <c r="V19">
        <v>25000</v>
      </c>
      <c r="W19">
        <v>25000</v>
      </c>
      <c r="X19">
        <v>25000</v>
      </c>
      <c r="Y19">
        <v>25000</v>
      </c>
      <c r="Z19">
        <v>25000</v>
      </c>
      <c r="AA19">
        <v>25000</v>
      </c>
      <c r="AB19">
        <v>25000</v>
      </c>
      <c r="AC19">
        <v>25000</v>
      </c>
      <c r="AD19">
        <v>25000</v>
      </c>
      <c r="AE19">
        <v>25000</v>
      </c>
      <c r="AF19">
        <v>25000</v>
      </c>
      <c r="AG19">
        <v>25000</v>
      </c>
      <c r="AH19">
        <v>25000</v>
      </c>
      <c r="AI19">
        <v>25000</v>
      </c>
      <c r="AJ19">
        <v>25000</v>
      </c>
      <c r="AK19">
        <v>25000</v>
      </c>
      <c r="AL19">
        <v>25000</v>
      </c>
      <c r="AM19">
        <v>25000</v>
      </c>
      <c r="AN19">
        <v>25000</v>
      </c>
      <c r="AO19">
        <v>25000</v>
      </c>
      <c r="AP19">
        <v>25000</v>
      </c>
      <c r="AQ19">
        <v>25000</v>
      </c>
      <c r="AR19">
        <v>25000</v>
      </c>
      <c r="AS19">
        <v>25000</v>
      </c>
      <c r="AT19">
        <v>25000</v>
      </c>
      <c r="AU19">
        <v>25000</v>
      </c>
      <c r="AV19">
        <v>25000</v>
      </c>
      <c r="AW19">
        <v>25000</v>
      </c>
      <c r="AX19">
        <v>25000</v>
      </c>
      <c r="AY19">
        <v>25000</v>
      </c>
      <c r="AZ19">
        <v>25000</v>
      </c>
      <c r="BA19">
        <v>25000</v>
      </c>
    </row>
    <row r="20" spans="1:53">
      <c r="A20" t="s">
        <v>87</v>
      </c>
      <c r="B20" s="2">
        <v>32200</v>
      </c>
      <c r="C20" s="2">
        <v>32200</v>
      </c>
      <c r="D20" s="2">
        <v>32200</v>
      </c>
      <c r="E20" s="2">
        <v>32200</v>
      </c>
      <c r="F20" s="2">
        <v>32200</v>
      </c>
      <c r="G20" s="2">
        <v>32200</v>
      </c>
      <c r="H20" s="2">
        <v>32200</v>
      </c>
      <c r="I20" s="2">
        <v>32200</v>
      </c>
      <c r="J20">
        <v>35000</v>
      </c>
      <c r="K20">
        <v>35000</v>
      </c>
      <c r="L20">
        <v>35000</v>
      </c>
      <c r="M20">
        <v>35000</v>
      </c>
      <c r="N20">
        <v>35000</v>
      </c>
      <c r="O20">
        <v>35000</v>
      </c>
      <c r="P20">
        <v>35000</v>
      </c>
      <c r="Q20">
        <v>35000</v>
      </c>
      <c r="R20">
        <v>35000</v>
      </c>
      <c r="S20">
        <v>35000</v>
      </c>
      <c r="T20">
        <v>35000</v>
      </c>
      <c r="U20">
        <v>35000</v>
      </c>
      <c r="V20">
        <v>35000</v>
      </c>
      <c r="W20">
        <v>35000</v>
      </c>
      <c r="X20">
        <v>35000</v>
      </c>
      <c r="Y20">
        <v>35000</v>
      </c>
      <c r="Z20">
        <v>35000</v>
      </c>
      <c r="AA20">
        <v>35000</v>
      </c>
      <c r="AB20">
        <v>35000</v>
      </c>
      <c r="AC20">
        <v>35000</v>
      </c>
      <c r="AD20">
        <v>35000</v>
      </c>
      <c r="AE20">
        <v>35000</v>
      </c>
      <c r="AF20">
        <v>35000</v>
      </c>
      <c r="AG20">
        <v>35000</v>
      </c>
      <c r="AH20">
        <v>35000</v>
      </c>
      <c r="AI20">
        <v>35000</v>
      </c>
      <c r="AJ20">
        <v>35000</v>
      </c>
      <c r="AK20">
        <v>35000</v>
      </c>
      <c r="AL20">
        <v>35000</v>
      </c>
      <c r="AM20">
        <v>35000</v>
      </c>
      <c r="AN20">
        <v>35000</v>
      </c>
      <c r="AO20">
        <v>35000</v>
      </c>
      <c r="AP20">
        <v>35000</v>
      </c>
      <c r="AQ20">
        <v>35000</v>
      </c>
      <c r="AR20">
        <v>35000</v>
      </c>
      <c r="AS20">
        <v>35000</v>
      </c>
      <c r="AT20">
        <v>35000</v>
      </c>
      <c r="AU20">
        <v>35000</v>
      </c>
      <c r="AV20">
        <v>35000</v>
      </c>
      <c r="AW20">
        <v>35000</v>
      </c>
      <c r="AX20">
        <v>35000</v>
      </c>
      <c r="AY20">
        <v>35000</v>
      </c>
      <c r="AZ20">
        <v>35000</v>
      </c>
      <c r="BA20">
        <v>35000</v>
      </c>
    </row>
    <row r="21" spans="1:53">
      <c r="A21" t="s">
        <v>88</v>
      </c>
      <c r="B21" s="2">
        <v>47000</v>
      </c>
      <c r="C21" s="2">
        <v>47000</v>
      </c>
      <c r="D21" s="2">
        <v>47000</v>
      </c>
      <c r="E21" s="2">
        <v>47000</v>
      </c>
      <c r="F21" s="2">
        <v>47000</v>
      </c>
      <c r="G21" s="2">
        <v>47000</v>
      </c>
      <c r="H21" s="2">
        <v>47000</v>
      </c>
      <c r="I21" s="2">
        <v>47000</v>
      </c>
      <c r="J21">
        <v>55000</v>
      </c>
      <c r="K21">
        <v>55000</v>
      </c>
      <c r="L21">
        <v>55000</v>
      </c>
      <c r="M21">
        <v>55000</v>
      </c>
      <c r="N21">
        <v>55000</v>
      </c>
      <c r="O21">
        <v>55000</v>
      </c>
      <c r="P21">
        <v>55000</v>
      </c>
      <c r="Q21">
        <v>55000</v>
      </c>
      <c r="R21">
        <v>55000</v>
      </c>
      <c r="S21">
        <v>55000</v>
      </c>
      <c r="T21">
        <v>55000</v>
      </c>
      <c r="U21">
        <v>55000</v>
      </c>
      <c r="V21">
        <v>55000</v>
      </c>
      <c r="W21">
        <v>55000</v>
      </c>
      <c r="X21">
        <v>55000</v>
      </c>
      <c r="Y21">
        <v>55000</v>
      </c>
      <c r="Z21">
        <v>55000</v>
      </c>
      <c r="AA21">
        <v>55000</v>
      </c>
      <c r="AB21">
        <v>55000</v>
      </c>
      <c r="AC21">
        <v>55000</v>
      </c>
      <c r="AD21">
        <v>55000</v>
      </c>
      <c r="AE21">
        <v>55000</v>
      </c>
      <c r="AF21">
        <v>55000</v>
      </c>
      <c r="AG21">
        <v>55000</v>
      </c>
      <c r="AH21">
        <v>55000</v>
      </c>
      <c r="AI21">
        <v>55000</v>
      </c>
      <c r="AJ21">
        <v>55000</v>
      </c>
      <c r="AK21">
        <v>55000</v>
      </c>
      <c r="AL21">
        <v>55000</v>
      </c>
      <c r="AM21">
        <v>55000</v>
      </c>
      <c r="AN21">
        <v>55000</v>
      </c>
      <c r="AO21">
        <v>55000</v>
      </c>
      <c r="AP21">
        <v>55000</v>
      </c>
      <c r="AQ21">
        <v>55000</v>
      </c>
      <c r="AR21">
        <v>55000</v>
      </c>
      <c r="AS21">
        <v>55000</v>
      </c>
      <c r="AT21">
        <v>55000</v>
      </c>
      <c r="AU21">
        <v>55000</v>
      </c>
      <c r="AV21">
        <v>55000</v>
      </c>
      <c r="AW21">
        <v>55000</v>
      </c>
      <c r="AX21">
        <v>55000</v>
      </c>
      <c r="AY21">
        <v>55000</v>
      </c>
      <c r="AZ21">
        <v>55000</v>
      </c>
      <c r="BA21">
        <v>55000</v>
      </c>
    </row>
    <row r="22" spans="1:53">
      <c r="A22" t="s">
        <v>89</v>
      </c>
      <c r="B22" s="2">
        <v>80000</v>
      </c>
      <c r="C22" s="2">
        <v>80000</v>
      </c>
      <c r="D22" s="2">
        <v>80000</v>
      </c>
      <c r="E22" s="2">
        <v>80000</v>
      </c>
      <c r="F22" s="2">
        <v>80000</v>
      </c>
      <c r="G22" s="2">
        <v>80000</v>
      </c>
      <c r="H22" s="2">
        <v>80000</v>
      </c>
      <c r="I22" s="2">
        <v>80000</v>
      </c>
      <c r="J22">
        <v>75000</v>
      </c>
      <c r="K22">
        <v>75000</v>
      </c>
      <c r="L22">
        <v>75000</v>
      </c>
      <c r="M22">
        <v>75000</v>
      </c>
      <c r="N22">
        <v>75000</v>
      </c>
      <c r="O22">
        <v>75000</v>
      </c>
      <c r="P22">
        <v>75000</v>
      </c>
      <c r="Q22">
        <v>75000</v>
      </c>
      <c r="R22">
        <v>75000</v>
      </c>
      <c r="S22">
        <v>75000</v>
      </c>
      <c r="T22">
        <v>75000</v>
      </c>
      <c r="U22">
        <v>75000</v>
      </c>
      <c r="V22">
        <v>75000</v>
      </c>
      <c r="W22">
        <v>75000</v>
      </c>
      <c r="X22">
        <v>75000</v>
      </c>
      <c r="Y22">
        <v>75000</v>
      </c>
      <c r="Z22">
        <v>75000</v>
      </c>
      <c r="AA22">
        <v>75000</v>
      </c>
      <c r="AB22">
        <v>75000</v>
      </c>
      <c r="AC22">
        <v>75000</v>
      </c>
      <c r="AD22">
        <v>75000</v>
      </c>
      <c r="AE22">
        <v>75000</v>
      </c>
      <c r="AF22">
        <v>75000</v>
      </c>
      <c r="AG22">
        <v>75000</v>
      </c>
      <c r="AH22">
        <v>75000</v>
      </c>
      <c r="AI22">
        <v>75000</v>
      </c>
      <c r="AJ22">
        <v>75000</v>
      </c>
      <c r="AK22">
        <v>75000</v>
      </c>
      <c r="AL22">
        <v>75000</v>
      </c>
      <c r="AM22">
        <v>75000</v>
      </c>
      <c r="AN22">
        <v>75000</v>
      </c>
      <c r="AO22">
        <v>75000</v>
      </c>
      <c r="AP22">
        <v>75000</v>
      </c>
      <c r="AQ22">
        <v>75000</v>
      </c>
      <c r="AR22">
        <v>75000</v>
      </c>
      <c r="AS22">
        <v>75000</v>
      </c>
      <c r="AT22">
        <v>75000</v>
      </c>
      <c r="AU22">
        <v>75000</v>
      </c>
      <c r="AV22">
        <v>75000</v>
      </c>
      <c r="AW22">
        <v>75000</v>
      </c>
      <c r="AX22">
        <v>75000</v>
      </c>
      <c r="AY22">
        <v>75000</v>
      </c>
      <c r="AZ22">
        <v>75000</v>
      </c>
      <c r="BA22">
        <v>75000</v>
      </c>
    </row>
    <row r="23" spans="1:53">
      <c r="A23" t="s">
        <v>90</v>
      </c>
      <c r="J23">
        <v>90000</v>
      </c>
      <c r="K23">
        <v>90000</v>
      </c>
      <c r="L23">
        <v>90000</v>
      </c>
      <c r="M23">
        <v>90000</v>
      </c>
      <c r="N23">
        <v>90000</v>
      </c>
      <c r="O23">
        <v>90000</v>
      </c>
      <c r="P23">
        <v>90000</v>
      </c>
      <c r="Q23">
        <v>90000</v>
      </c>
      <c r="R23">
        <v>90000</v>
      </c>
      <c r="S23">
        <v>90000</v>
      </c>
      <c r="T23">
        <v>90000</v>
      </c>
      <c r="U23">
        <v>90000</v>
      </c>
      <c r="V23">
        <v>90000</v>
      </c>
      <c r="W23">
        <v>90000</v>
      </c>
      <c r="X23">
        <v>90000</v>
      </c>
      <c r="Y23">
        <v>90000</v>
      </c>
      <c r="Z23">
        <v>90000</v>
      </c>
      <c r="AA23">
        <v>90000</v>
      </c>
      <c r="AB23">
        <v>90000</v>
      </c>
      <c r="AC23">
        <v>90000</v>
      </c>
      <c r="AD23">
        <v>90000</v>
      </c>
      <c r="AE23">
        <v>90000</v>
      </c>
      <c r="AF23">
        <v>90000</v>
      </c>
      <c r="AG23">
        <v>90000</v>
      </c>
      <c r="AH23">
        <v>90000</v>
      </c>
      <c r="AI23">
        <v>90000</v>
      </c>
      <c r="AJ23">
        <v>90000</v>
      </c>
      <c r="AK23">
        <v>90000</v>
      </c>
      <c r="AL23">
        <v>90000</v>
      </c>
      <c r="AM23">
        <v>90000</v>
      </c>
      <c r="AN23">
        <v>90000</v>
      </c>
      <c r="AO23">
        <v>90000</v>
      </c>
      <c r="AP23">
        <v>90000</v>
      </c>
      <c r="AQ23">
        <v>90000</v>
      </c>
      <c r="AR23">
        <v>90000</v>
      </c>
      <c r="AS23">
        <v>90000</v>
      </c>
      <c r="AT23">
        <v>90000</v>
      </c>
      <c r="AU23">
        <v>90000</v>
      </c>
      <c r="AV23">
        <v>90000</v>
      </c>
      <c r="AW23">
        <v>90000</v>
      </c>
      <c r="AX23">
        <v>90000</v>
      </c>
      <c r="AY23">
        <v>90000</v>
      </c>
      <c r="AZ23">
        <v>90000</v>
      </c>
      <c r="BA23">
        <v>90000</v>
      </c>
    </row>
    <row r="24" spans="1:53">
      <c r="A24" t="s">
        <v>91</v>
      </c>
      <c r="J24">
        <v>110000</v>
      </c>
      <c r="K24">
        <v>110000</v>
      </c>
      <c r="L24">
        <v>110000</v>
      </c>
      <c r="M24">
        <v>110000</v>
      </c>
      <c r="N24">
        <v>110000</v>
      </c>
      <c r="O24">
        <v>110000</v>
      </c>
      <c r="P24">
        <v>110000</v>
      </c>
      <c r="Q24">
        <v>110000</v>
      </c>
      <c r="R24">
        <v>110000</v>
      </c>
      <c r="S24">
        <v>110000</v>
      </c>
      <c r="T24">
        <v>110000</v>
      </c>
      <c r="U24">
        <v>110000</v>
      </c>
      <c r="V24">
        <v>110000</v>
      </c>
      <c r="W24">
        <v>110000</v>
      </c>
      <c r="X24">
        <v>110000</v>
      </c>
      <c r="Y24">
        <v>110000</v>
      </c>
      <c r="Z24">
        <v>110000</v>
      </c>
      <c r="AA24">
        <v>110000</v>
      </c>
      <c r="AB24">
        <v>110000</v>
      </c>
      <c r="AC24">
        <v>110000</v>
      </c>
      <c r="AD24">
        <v>110000</v>
      </c>
      <c r="AE24">
        <v>110000</v>
      </c>
      <c r="AF24">
        <v>110000</v>
      </c>
      <c r="AG24">
        <v>110000</v>
      </c>
      <c r="AH24">
        <v>110000</v>
      </c>
      <c r="AI24">
        <v>110000</v>
      </c>
      <c r="AJ24">
        <v>110000</v>
      </c>
      <c r="AK24">
        <v>110000</v>
      </c>
      <c r="AL24">
        <v>110000</v>
      </c>
      <c r="AM24">
        <v>110000</v>
      </c>
      <c r="AN24">
        <v>110000</v>
      </c>
      <c r="AO24">
        <v>110000</v>
      </c>
      <c r="AP24">
        <v>110000</v>
      </c>
      <c r="AQ24">
        <v>110000</v>
      </c>
      <c r="AR24">
        <v>110000</v>
      </c>
      <c r="AS24">
        <v>110000</v>
      </c>
      <c r="AT24">
        <v>110000</v>
      </c>
      <c r="AU24">
        <v>110000</v>
      </c>
      <c r="AV24">
        <v>110000</v>
      </c>
      <c r="AW24">
        <v>110000</v>
      </c>
      <c r="AX24">
        <v>110000</v>
      </c>
      <c r="AY24">
        <v>110000</v>
      </c>
      <c r="AZ24">
        <v>110000</v>
      </c>
      <c r="BA24">
        <v>110000</v>
      </c>
    </row>
    <row r="25" spans="1:53">
      <c r="A25" t="s">
        <v>92</v>
      </c>
      <c r="J25">
        <v>130000</v>
      </c>
      <c r="K25">
        <v>130000</v>
      </c>
      <c r="L25">
        <v>130000</v>
      </c>
      <c r="M25">
        <v>130000</v>
      </c>
      <c r="N25">
        <v>130000</v>
      </c>
      <c r="O25">
        <v>130000</v>
      </c>
      <c r="P25">
        <v>130000</v>
      </c>
      <c r="Q25">
        <v>130000</v>
      </c>
      <c r="R25">
        <v>130000</v>
      </c>
      <c r="S25">
        <v>130000</v>
      </c>
      <c r="T25">
        <v>130000</v>
      </c>
      <c r="U25">
        <v>130000</v>
      </c>
      <c r="V25">
        <v>130000</v>
      </c>
      <c r="W25">
        <v>130000</v>
      </c>
      <c r="X25">
        <v>130000</v>
      </c>
      <c r="Y25">
        <v>130000</v>
      </c>
      <c r="Z25">
        <v>130000</v>
      </c>
      <c r="AA25">
        <v>130000</v>
      </c>
      <c r="AB25">
        <v>130000</v>
      </c>
      <c r="AC25">
        <v>130000</v>
      </c>
      <c r="AD25">
        <v>130000</v>
      </c>
      <c r="AE25">
        <v>130000</v>
      </c>
      <c r="AF25">
        <v>130000</v>
      </c>
      <c r="AG25">
        <v>130000</v>
      </c>
      <c r="AH25">
        <v>130000</v>
      </c>
      <c r="AI25">
        <v>130000</v>
      </c>
      <c r="AJ25">
        <v>130000</v>
      </c>
      <c r="AK25">
        <v>130000</v>
      </c>
      <c r="AL25">
        <v>130000</v>
      </c>
      <c r="AM25">
        <v>130000</v>
      </c>
      <c r="AN25">
        <v>130000</v>
      </c>
      <c r="AO25">
        <v>130000</v>
      </c>
      <c r="AP25">
        <v>130000</v>
      </c>
      <c r="AQ25">
        <v>130000</v>
      </c>
      <c r="AR25">
        <v>130000</v>
      </c>
      <c r="AS25">
        <v>130000</v>
      </c>
      <c r="AT25">
        <v>130000</v>
      </c>
      <c r="AU25">
        <v>130000</v>
      </c>
      <c r="AV25">
        <v>130000</v>
      </c>
      <c r="AW25">
        <v>130000</v>
      </c>
      <c r="AX25">
        <v>130000</v>
      </c>
      <c r="AY25">
        <v>130000</v>
      </c>
      <c r="AZ25">
        <v>130000</v>
      </c>
      <c r="BA25">
        <v>130000</v>
      </c>
    </row>
    <row r="26" spans="1:53">
      <c r="A26" t="s">
        <v>93</v>
      </c>
      <c r="J26">
        <v>150000</v>
      </c>
      <c r="K26">
        <v>150000</v>
      </c>
      <c r="L26">
        <v>150000</v>
      </c>
      <c r="M26">
        <v>150000</v>
      </c>
      <c r="N26">
        <v>150000</v>
      </c>
      <c r="O26">
        <v>150000</v>
      </c>
      <c r="P26">
        <v>150000</v>
      </c>
      <c r="Q26">
        <v>150000</v>
      </c>
      <c r="R26">
        <v>150000</v>
      </c>
      <c r="S26">
        <v>150000</v>
      </c>
      <c r="T26">
        <v>150000</v>
      </c>
      <c r="U26">
        <v>150000</v>
      </c>
      <c r="V26">
        <v>150000</v>
      </c>
      <c r="W26">
        <v>150000</v>
      </c>
      <c r="X26">
        <v>150000</v>
      </c>
      <c r="Y26">
        <v>150000</v>
      </c>
      <c r="Z26">
        <v>150000</v>
      </c>
      <c r="AA26">
        <v>150000</v>
      </c>
      <c r="AB26">
        <v>150000</v>
      </c>
      <c r="AC26">
        <v>150000</v>
      </c>
      <c r="AD26">
        <v>150000</v>
      </c>
      <c r="AE26">
        <v>150000</v>
      </c>
      <c r="AF26">
        <v>150000</v>
      </c>
      <c r="AG26">
        <v>150000</v>
      </c>
      <c r="AH26">
        <v>150000</v>
      </c>
      <c r="AI26">
        <v>150000</v>
      </c>
      <c r="AJ26">
        <v>150000</v>
      </c>
      <c r="AK26">
        <v>150000</v>
      </c>
      <c r="AL26">
        <v>150000</v>
      </c>
      <c r="AM26">
        <v>150000</v>
      </c>
      <c r="AN26">
        <v>150000</v>
      </c>
      <c r="AO26">
        <v>150000</v>
      </c>
      <c r="AP26">
        <v>150000</v>
      </c>
      <c r="AQ26">
        <v>150000</v>
      </c>
      <c r="AR26">
        <v>150000</v>
      </c>
      <c r="AS26">
        <v>150000</v>
      </c>
      <c r="AT26">
        <v>150000</v>
      </c>
      <c r="AU26">
        <v>150000</v>
      </c>
      <c r="AV26">
        <v>150000</v>
      </c>
      <c r="AW26">
        <v>150000</v>
      </c>
      <c r="AX26">
        <v>150000</v>
      </c>
      <c r="AY26">
        <v>150000</v>
      </c>
      <c r="AZ26">
        <v>150000</v>
      </c>
      <c r="BA26">
        <v>150000</v>
      </c>
    </row>
    <row r="27" spans="1:53">
      <c r="A27" t="s">
        <v>94</v>
      </c>
      <c r="B27" s="2">
        <v>0.524239919747576</v>
      </c>
      <c r="C27" s="2">
        <v>0.524239919747576</v>
      </c>
      <c r="D27" s="2">
        <v>0.524239919747576</v>
      </c>
      <c r="E27" s="2">
        <v>0.524239919747576</v>
      </c>
      <c r="F27" s="2">
        <v>0.524239919747576</v>
      </c>
      <c r="G27" s="2">
        <v>0.524239919747576</v>
      </c>
      <c r="H27" s="2">
        <v>0.524239919747576</v>
      </c>
      <c r="I27" s="2">
        <v>0.524239919747576</v>
      </c>
      <c r="J27">
        <v>0.61489042011498396</v>
      </c>
      <c r="K27">
        <v>0.61489042011498396</v>
      </c>
      <c r="L27">
        <v>0.61489042011498396</v>
      </c>
      <c r="M27">
        <v>0.61489042011498396</v>
      </c>
      <c r="N27">
        <v>0.61489042011498396</v>
      </c>
      <c r="O27">
        <v>0.61489042011498396</v>
      </c>
      <c r="P27">
        <v>0.61489042011498396</v>
      </c>
      <c r="Q27">
        <v>0.61489042011498396</v>
      </c>
      <c r="R27">
        <v>0.61489042011498396</v>
      </c>
      <c r="S27">
        <v>0.61489042011498396</v>
      </c>
      <c r="T27">
        <v>0.61489042011498396</v>
      </c>
      <c r="U27">
        <v>0.61489042011498396</v>
      </c>
      <c r="V27">
        <v>0.61489042011498396</v>
      </c>
      <c r="W27">
        <v>0.61489042011498396</v>
      </c>
      <c r="X27">
        <v>0.61489042011498396</v>
      </c>
      <c r="Y27">
        <v>0.61489042011498396</v>
      </c>
      <c r="Z27">
        <v>0.61489042011498396</v>
      </c>
      <c r="AA27">
        <v>0.61489042011498396</v>
      </c>
      <c r="AB27">
        <v>0.61489042011498396</v>
      </c>
      <c r="AC27">
        <v>0.61489042011498396</v>
      </c>
      <c r="AD27">
        <v>0.61489042011498396</v>
      </c>
      <c r="AE27">
        <v>0.61489042011498396</v>
      </c>
      <c r="AF27">
        <v>0.61489042011498396</v>
      </c>
      <c r="AG27">
        <v>0.61489042011498396</v>
      </c>
      <c r="AH27">
        <v>0.61489042011498396</v>
      </c>
      <c r="AI27">
        <v>0.61489042011498396</v>
      </c>
      <c r="AJ27">
        <v>0.61489042011498396</v>
      </c>
      <c r="AK27">
        <v>0.61489042011498396</v>
      </c>
      <c r="AL27">
        <v>0.61489042011498396</v>
      </c>
      <c r="AM27">
        <v>0.61489042011498396</v>
      </c>
      <c r="AN27">
        <v>0.61489042011498396</v>
      </c>
      <c r="AO27">
        <v>0.61489042011498396</v>
      </c>
      <c r="AP27">
        <v>0.61489042011498396</v>
      </c>
      <c r="AQ27">
        <v>0.61489042011498396</v>
      </c>
      <c r="AR27">
        <v>0.61489042011498396</v>
      </c>
      <c r="AS27">
        <v>0.61489042011498396</v>
      </c>
      <c r="AT27">
        <v>0.61489042011498396</v>
      </c>
      <c r="AU27">
        <v>0.61489042011498396</v>
      </c>
      <c r="AV27">
        <v>0.61489042011498396</v>
      </c>
      <c r="AW27">
        <v>0.61489042011498396</v>
      </c>
      <c r="AX27">
        <v>0.61489042011498396</v>
      </c>
      <c r="AY27">
        <v>0.61489042011498396</v>
      </c>
      <c r="AZ27">
        <v>0.61489042011498396</v>
      </c>
      <c r="BA27">
        <v>0.61489042011498396</v>
      </c>
    </row>
    <row r="28" spans="1:53">
      <c r="A28" t="s">
        <v>95</v>
      </c>
      <c r="B28" s="2">
        <v>7.9116159492088306E-2</v>
      </c>
      <c r="C28" s="2">
        <v>7.9116159492088306E-2</v>
      </c>
      <c r="D28" s="2">
        <v>7.9116159492088306E-2</v>
      </c>
      <c r="E28" s="2">
        <v>7.9116159492088306E-2</v>
      </c>
      <c r="F28" s="2">
        <v>7.9116159492088306E-2</v>
      </c>
      <c r="G28" s="2">
        <v>7.9116159492088306E-2</v>
      </c>
      <c r="H28" s="2">
        <v>7.9116159492088306E-2</v>
      </c>
      <c r="I28" s="2">
        <v>7.9116159492088306E-2</v>
      </c>
      <c r="J28">
        <v>5.0619138909465698E-2</v>
      </c>
      <c r="K28">
        <v>5.0619138909465698E-2</v>
      </c>
      <c r="L28">
        <v>5.0619138909465698E-2</v>
      </c>
      <c r="M28">
        <v>5.0619138909465698E-2</v>
      </c>
      <c r="N28">
        <v>5.0619138909465698E-2</v>
      </c>
      <c r="O28">
        <v>5.0619138909465698E-2</v>
      </c>
      <c r="P28">
        <v>5.0619138909465698E-2</v>
      </c>
      <c r="Q28">
        <v>5.0619138909465698E-2</v>
      </c>
      <c r="R28">
        <v>5.0619138909465698E-2</v>
      </c>
      <c r="S28">
        <v>5.0619138909465698E-2</v>
      </c>
      <c r="T28">
        <v>5.0619138909465698E-2</v>
      </c>
      <c r="U28">
        <v>5.0619138909465698E-2</v>
      </c>
      <c r="V28">
        <v>5.0619138909465698E-2</v>
      </c>
      <c r="W28">
        <v>5.0619138909465698E-2</v>
      </c>
      <c r="X28">
        <v>5.0619138909465698E-2</v>
      </c>
      <c r="Y28">
        <v>5.0619138909465698E-2</v>
      </c>
      <c r="Z28">
        <v>5.0619138909465698E-2</v>
      </c>
      <c r="AA28">
        <v>5.0619138909465698E-2</v>
      </c>
      <c r="AB28">
        <v>5.0619138909465698E-2</v>
      </c>
      <c r="AC28">
        <v>5.0619138909465698E-2</v>
      </c>
      <c r="AD28">
        <v>5.0619138909465698E-2</v>
      </c>
      <c r="AE28">
        <v>5.0619138909465698E-2</v>
      </c>
      <c r="AF28">
        <v>5.0619138909465698E-2</v>
      </c>
      <c r="AG28">
        <v>5.0619138909465698E-2</v>
      </c>
      <c r="AH28">
        <v>5.0619138909465698E-2</v>
      </c>
      <c r="AI28">
        <v>5.0619138909465698E-2</v>
      </c>
      <c r="AJ28">
        <v>5.0619138909465698E-2</v>
      </c>
      <c r="AK28">
        <v>5.0619138909465698E-2</v>
      </c>
      <c r="AL28">
        <v>5.0619138909465698E-2</v>
      </c>
      <c r="AM28">
        <v>5.0619138909465698E-2</v>
      </c>
      <c r="AN28">
        <v>5.0619138909465698E-2</v>
      </c>
      <c r="AO28">
        <v>5.0619138909465698E-2</v>
      </c>
      <c r="AP28">
        <v>5.0619138909465698E-2</v>
      </c>
      <c r="AQ28">
        <v>5.0619138909465698E-2</v>
      </c>
      <c r="AR28">
        <v>5.0619138909465698E-2</v>
      </c>
      <c r="AS28">
        <v>5.0619138909465698E-2</v>
      </c>
      <c r="AT28">
        <v>5.0619138909465698E-2</v>
      </c>
      <c r="AU28">
        <v>5.0619138909465698E-2</v>
      </c>
      <c r="AV28">
        <v>5.0619138909465698E-2</v>
      </c>
      <c r="AW28">
        <v>5.0619138909465698E-2</v>
      </c>
      <c r="AX28">
        <v>5.0619138909465698E-2</v>
      </c>
      <c r="AY28">
        <v>5.0619138909465698E-2</v>
      </c>
      <c r="AZ28">
        <v>5.0619138909465698E-2</v>
      </c>
      <c r="BA28">
        <v>5.0619138909465698E-2</v>
      </c>
    </row>
    <row r="29" spans="1:53">
      <c r="A29" t="s">
        <v>96</v>
      </c>
      <c r="B29" s="2">
        <v>5.9153457094084601E-2</v>
      </c>
      <c r="C29" s="2">
        <v>5.9153457094084601E-2</v>
      </c>
      <c r="D29" s="2">
        <v>5.9153457094084601E-2</v>
      </c>
      <c r="E29" s="2">
        <v>5.9153457094084601E-2</v>
      </c>
      <c r="F29" s="2">
        <v>5.9153457094084601E-2</v>
      </c>
      <c r="G29" s="2">
        <v>5.9153457094084601E-2</v>
      </c>
      <c r="H29" s="2">
        <v>5.9153457094084601E-2</v>
      </c>
      <c r="I29" s="2">
        <v>5.9153457094084601E-2</v>
      </c>
      <c r="J29">
        <v>2.8392311305309299E-2</v>
      </c>
      <c r="K29">
        <v>2.8392311305309299E-2</v>
      </c>
      <c r="L29">
        <v>2.8392311305309299E-2</v>
      </c>
      <c r="M29">
        <v>2.8392311305309299E-2</v>
      </c>
      <c r="N29">
        <v>2.8392311305309299E-2</v>
      </c>
      <c r="O29">
        <v>2.8392311305309299E-2</v>
      </c>
      <c r="P29">
        <v>2.8392311305309299E-2</v>
      </c>
      <c r="Q29">
        <v>2.8392311305309299E-2</v>
      </c>
      <c r="R29">
        <v>2.8392311305309299E-2</v>
      </c>
      <c r="S29">
        <v>2.8392311305309299E-2</v>
      </c>
      <c r="T29">
        <v>2.8392311305309299E-2</v>
      </c>
      <c r="U29">
        <v>2.8392311305309299E-2</v>
      </c>
      <c r="V29">
        <v>2.8392311305309299E-2</v>
      </c>
      <c r="W29">
        <v>2.8392311305309299E-2</v>
      </c>
      <c r="X29">
        <v>2.8392311305309299E-2</v>
      </c>
      <c r="Y29">
        <v>2.8392311305309299E-2</v>
      </c>
      <c r="Z29">
        <v>2.8392311305309299E-2</v>
      </c>
      <c r="AA29">
        <v>2.8392311305309299E-2</v>
      </c>
      <c r="AB29">
        <v>2.8392311305309299E-2</v>
      </c>
      <c r="AC29">
        <v>2.8392311305309299E-2</v>
      </c>
      <c r="AD29">
        <v>2.8392311305309299E-2</v>
      </c>
      <c r="AE29">
        <v>2.8392311305309299E-2</v>
      </c>
      <c r="AF29">
        <v>2.8392311305309299E-2</v>
      </c>
      <c r="AG29">
        <v>2.8392311305309299E-2</v>
      </c>
      <c r="AH29">
        <v>2.8392311305309299E-2</v>
      </c>
      <c r="AI29">
        <v>2.8392311305309299E-2</v>
      </c>
      <c r="AJ29">
        <v>2.8392311305309299E-2</v>
      </c>
      <c r="AK29">
        <v>2.8392311305309299E-2</v>
      </c>
      <c r="AL29">
        <v>2.8392311305309299E-2</v>
      </c>
      <c r="AM29">
        <v>2.8392311305309299E-2</v>
      </c>
      <c r="AN29">
        <v>2.8392311305309299E-2</v>
      </c>
      <c r="AO29">
        <v>2.8392311305309299E-2</v>
      </c>
      <c r="AP29">
        <v>2.8392311305309299E-2</v>
      </c>
      <c r="AQ29">
        <v>2.8392311305309299E-2</v>
      </c>
      <c r="AR29">
        <v>2.8392311305309299E-2</v>
      </c>
      <c r="AS29">
        <v>2.8392311305309299E-2</v>
      </c>
      <c r="AT29">
        <v>2.8392311305309299E-2</v>
      </c>
      <c r="AU29">
        <v>2.8392311305309299E-2</v>
      </c>
      <c r="AV29">
        <v>2.8392311305309299E-2</v>
      </c>
      <c r="AW29">
        <v>2.8392311305309299E-2</v>
      </c>
      <c r="AX29">
        <v>2.8392311305309299E-2</v>
      </c>
      <c r="AY29">
        <v>2.8392311305309299E-2</v>
      </c>
      <c r="AZ29">
        <v>2.8392311305309299E-2</v>
      </c>
      <c r="BA29">
        <v>2.8392311305309299E-2</v>
      </c>
    </row>
    <row r="30" spans="1:53">
      <c r="A30" t="s">
        <v>97</v>
      </c>
      <c r="B30" s="2">
        <v>9.1502783190849701E-2</v>
      </c>
      <c r="C30" s="2">
        <v>9.1502783190849701E-2</v>
      </c>
      <c r="D30" s="2">
        <v>9.1502783190849701E-2</v>
      </c>
      <c r="E30" s="2">
        <v>9.1502783190849701E-2</v>
      </c>
      <c r="F30" s="2">
        <v>9.1502783190849701E-2</v>
      </c>
      <c r="G30" s="2">
        <v>9.1502783190849701E-2</v>
      </c>
      <c r="H30" s="2">
        <v>9.1502783190849701E-2</v>
      </c>
      <c r="I30" s="2">
        <v>9.1502783190849701E-2</v>
      </c>
      <c r="J30">
        <v>5.0878192809514201E-2</v>
      </c>
      <c r="K30">
        <v>5.0878192809514201E-2</v>
      </c>
      <c r="L30">
        <v>5.0878192809514201E-2</v>
      </c>
      <c r="M30">
        <v>5.0878192809514201E-2</v>
      </c>
      <c r="N30">
        <v>5.0878192809514201E-2</v>
      </c>
      <c r="O30">
        <v>5.0878192809514201E-2</v>
      </c>
      <c r="P30">
        <v>5.0878192809514201E-2</v>
      </c>
      <c r="Q30">
        <v>5.0878192809514201E-2</v>
      </c>
      <c r="R30">
        <v>5.0878192809514201E-2</v>
      </c>
      <c r="S30">
        <v>5.0878192809514201E-2</v>
      </c>
      <c r="T30">
        <v>5.0878192809514201E-2</v>
      </c>
      <c r="U30">
        <v>5.0878192809514201E-2</v>
      </c>
      <c r="V30">
        <v>5.0878192809514201E-2</v>
      </c>
      <c r="W30">
        <v>5.0878192809514201E-2</v>
      </c>
      <c r="X30">
        <v>5.0878192809514201E-2</v>
      </c>
      <c r="Y30">
        <v>5.0878192809514201E-2</v>
      </c>
      <c r="Z30">
        <v>5.0878192809514201E-2</v>
      </c>
      <c r="AA30">
        <v>5.0878192809514201E-2</v>
      </c>
      <c r="AB30">
        <v>5.0878192809514201E-2</v>
      </c>
      <c r="AC30">
        <v>5.0878192809514201E-2</v>
      </c>
      <c r="AD30">
        <v>5.0878192809514201E-2</v>
      </c>
      <c r="AE30">
        <v>5.0878192809514201E-2</v>
      </c>
      <c r="AF30">
        <v>5.0878192809514201E-2</v>
      </c>
      <c r="AG30">
        <v>5.0878192809514201E-2</v>
      </c>
      <c r="AH30">
        <v>5.0878192809514201E-2</v>
      </c>
      <c r="AI30">
        <v>5.0878192809514201E-2</v>
      </c>
      <c r="AJ30">
        <v>5.0878192809514201E-2</v>
      </c>
      <c r="AK30">
        <v>5.0878192809514201E-2</v>
      </c>
      <c r="AL30">
        <v>5.0878192809514201E-2</v>
      </c>
      <c r="AM30">
        <v>5.0878192809514201E-2</v>
      </c>
      <c r="AN30">
        <v>5.0878192809514201E-2</v>
      </c>
      <c r="AO30">
        <v>5.0878192809514201E-2</v>
      </c>
      <c r="AP30">
        <v>5.0878192809514201E-2</v>
      </c>
      <c r="AQ30">
        <v>5.0878192809514201E-2</v>
      </c>
      <c r="AR30">
        <v>5.0878192809514201E-2</v>
      </c>
      <c r="AS30">
        <v>5.0878192809514201E-2</v>
      </c>
      <c r="AT30">
        <v>5.0878192809514201E-2</v>
      </c>
      <c r="AU30">
        <v>5.0878192809514201E-2</v>
      </c>
      <c r="AV30">
        <v>5.0878192809514201E-2</v>
      </c>
      <c r="AW30">
        <v>5.0878192809514201E-2</v>
      </c>
      <c r="AX30">
        <v>5.0878192809514201E-2</v>
      </c>
      <c r="AY30">
        <v>5.0878192809514201E-2</v>
      </c>
      <c r="AZ30">
        <v>5.0878192809514201E-2</v>
      </c>
      <c r="BA30">
        <v>5.0878192809514201E-2</v>
      </c>
    </row>
    <row r="31" spans="1:53">
      <c r="A31" t="s">
        <v>98</v>
      </c>
      <c r="B31" s="2">
        <v>7.3959481192603996E-2</v>
      </c>
      <c r="C31" s="2">
        <v>7.3959481192603996E-2</v>
      </c>
      <c r="D31" s="2">
        <v>7.3959481192603996E-2</v>
      </c>
      <c r="E31" s="2">
        <v>7.3959481192603996E-2</v>
      </c>
      <c r="F31" s="2">
        <v>7.3959481192603996E-2</v>
      </c>
      <c r="G31" s="2">
        <v>7.3959481192603996E-2</v>
      </c>
      <c r="H31" s="2">
        <v>7.3959481192603996E-2</v>
      </c>
      <c r="I31" s="2">
        <v>7.3959481192603996E-2</v>
      </c>
      <c r="J31">
        <v>7.1395264513350903E-2</v>
      </c>
      <c r="K31">
        <v>7.1395264513350903E-2</v>
      </c>
      <c r="L31">
        <v>7.1395264513350903E-2</v>
      </c>
      <c r="M31">
        <v>7.1395264513350903E-2</v>
      </c>
      <c r="N31">
        <v>7.1395264513350903E-2</v>
      </c>
      <c r="O31">
        <v>7.1395264513350903E-2</v>
      </c>
      <c r="P31">
        <v>7.1395264513350903E-2</v>
      </c>
      <c r="Q31">
        <v>7.1395264513350903E-2</v>
      </c>
      <c r="R31">
        <v>7.1395264513350903E-2</v>
      </c>
      <c r="S31">
        <v>7.1395264513350903E-2</v>
      </c>
      <c r="T31">
        <v>7.1395264513350903E-2</v>
      </c>
      <c r="U31">
        <v>7.1395264513350903E-2</v>
      </c>
      <c r="V31">
        <v>7.1395264513350903E-2</v>
      </c>
      <c r="W31">
        <v>7.1395264513350903E-2</v>
      </c>
      <c r="X31">
        <v>7.1395264513350903E-2</v>
      </c>
      <c r="Y31">
        <v>7.1395264513350903E-2</v>
      </c>
      <c r="Z31">
        <v>7.1395264513350903E-2</v>
      </c>
      <c r="AA31">
        <v>7.1395264513350903E-2</v>
      </c>
      <c r="AB31">
        <v>7.1395264513350903E-2</v>
      </c>
      <c r="AC31">
        <v>7.1395264513350903E-2</v>
      </c>
      <c r="AD31">
        <v>7.1395264513350903E-2</v>
      </c>
      <c r="AE31">
        <v>7.1395264513350903E-2</v>
      </c>
      <c r="AF31">
        <v>7.1395264513350903E-2</v>
      </c>
      <c r="AG31">
        <v>7.1395264513350903E-2</v>
      </c>
      <c r="AH31">
        <v>7.1395264513350903E-2</v>
      </c>
      <c r="AI31">
        <v>7.1395264513350903E-2</v>
      </c>
      <c r="AJ31">
        <v>7.1395264513350903E-2</v>
      </c>
      <c r="AK31">
        <v>7.1395264513350903E-2</v>
      </c>
      <c r="AL31">
        <v>7.1395264513350903E-2</v>
      </c>
      <c r="AM31">
        <v>7.1395264513350903E-2</v>
      </c>
      <c r="AN31">
        <v>7.1395264513350903E-2</v>
      </c>
      <c r="AO31">
        <v>7.1395264513350903E-2</v>
      </c>
      <c r="AP31">
        <v>7.1395264513350903E-2</v>
      </c>
      <c r="AQ31">
        <v>7.1395264513350903E-2</v>
      </c>
      <c r="AR31">
        <v>7.1395264513350903E-2</v>
      </c>
      <c r="AS31">
        <v>7.1395264513350903E-2</v>
      </c>
      <c r="AT31">
        <v>7.1395264513350903E-2</v>
      </c>
      <c r="AU31">
        <v>7.1395264513350903E-2</v>
      </c>
      <c r="AV31">
        <v>7.1395264513350903E-2</v>
      </c>
      <c r="AW31">
        <v>7.1395264513350903E-2</v>
      </c>
      <c r="AX31">
        <v>7.1395264513350903E-2</v>
      </c>
      <c r="AY31">
        <v>7.1395264513350903E-2</v>
      </c>
      <c r="AZ31">
        <v>7.1395264513350903E-2</v>
      </c>
      <c r="BA31">
        <v>7.1395264513350903E-2</v>
      </c>
    </row>
    <row r="32" spans="1:53">
      <c r="A32" t="s">
        <v>99</v>
      </c>
      <c r="B32" s="2">
        <v>0.10568718038943101</v>
      </c>
      <c r="C32" s="2">
        <v>0.10568718038943101</v>
      </c>
      <c r="D32" s="2">
        <v>0.10568718038943101</v>
      </c>
      <c r="E32" s="2">
        <v>0.10568718038943101</v>
      </c>
      <c r="F32" s="2">
        <v>0.10568718038943101</v>
      </c>
      <c r="G32" s="2">
        <v>0.10568718038943101</v>
      </c>
      <c r="H32" s="2">
        <v>0.10568718038943101</v>
      </c>
      <c r="I32" s="2">
        <v>0.10568718038943101</v>
      </c>
      <c r="J32">
        <v>3.7562820607024199E-2</v>
      </c>
      <c r="K32">
        <v>3.7562820607024199E-2</v>
      </c>
      <c r="L32">
        <v>3.7562820607024199E-2</v>
      </c>
      <c r="M32">
        <v>3.7562820607024199E-2</v>
      </c>
      <c r="N32">
        <v>3.7562820607024199E-2</v>
      </c>
      <c r="O32">
        <v>3.7562820607024199E-2</v>
      </c>
      <c r="P32">
        <v>3.7562820607024199E-2</v>
      </c>
      <c r="Q32">
        <v>3.7562820607024199E-2</v>
      </c>
      <c r="R32">
        <v>3.7562820607024199E-2</v>
      </c>
      <c r="S32">
        <v>3.7562820607024199E-2</v>
      </c>
      <c r="T32">
        <v>3.7562820607024199E-2</v>
      </c>
      <c r="U32">
        <v>3.7562820607024199E-2</v>
      </c>
      <c r="V32">
        <v>3.7562820607024199E-2</v>
      </c>
      <c r="W32">
        <v>3.7562820607024199E-2</v>
      </c>
      <c r="X32">
        <v>3.7562820607024199E-2</v>
      </c>
      <c r="Y32">
        <v>3.7562820607024199E-2</v>
      </c>
      <c r="Z32">
        <v>3.7562820607024199E-2</v>
      </c>
      <c r="AA32">
        <v>3.7562820607024199E-2</v>
      </c>
      <c r="AB32">
        <v>3.7562820607024199E-2</v>
      </c>
      <c r="AC32">
        <v>3.7562820607024199E-2</v>
      </c>
      <c r="AD32">
        <v>3.7562820607024199E-2</v>
      </c>
      <c r="AE32">
        <v>3.7562820607024199E-2</v>
      </c>
      <c r="AF32">
        <v>3.7562820607024199E-2</v>
      </c>
      <c r="AG32">
        <v>3.7562820607024199E-2</v>
      </c>
      <c r="AH32">
        <v>3.7562820607024199E-2</v>
      </c>
      <c r="AI32">
        <v>3.7562820607024199E-2</v>
      </c>
      <c r="AJ32">
        <v>3.7562820607024199E-2</v>
      </c>
      <c r="AK32">
        <v>3.7562820607024199E-2</v>
      </c>
      <c r="AL32">
        <v>3.7562820607024199E-2</v>
      </c>
      <c r="AM32">
        <v>3.7562820607024199E-2</v>
      </c>
      <c r="AN32">
        <v>3.7562820607024199E-2</v>
      </c>
      <c r="AO32">
        <v>3.7562820607024199E-2</v>
      </c>
      <c r="AP32">
        <v>3.7562820607024199E-2</v>
      </c>
      <c r="AQ32">
        <v>3.7562820607024199E-2</v>
      </c>
      <c r="AR32">
        <v>3.7562820607024199E-2</v>
      </c>
      <c r="AS32">
        <v>3.7562820607024199E-2</v>
      </c>
      <c r="AT32">
        <v>3.7562820607024199E-2</v>
      </c>
      <c r="AU32">
        <v>3.7562820607024199E-2</v>
      </c>
      <c r="AV32">
        <v>3.7562820607024199E-2</v>
      </c>
      <c r="AW32">
        <v>3.7562820607024199E-2</v>
      </c>
      <c r="AX32">
        <v>3.7562820607024199E-2</v>
      </c>
      <c r="AY32">
        <v>3.7562820607024199E-2</v>
      </c>
      <c r="AZ32">
        <v>3.7562820607024199E-2</v>
      </c>
      <c r="BA32">
        <v>3.7562820607024199E-2</v>
      </c>
    </row>
    <row r="33" spans="1:53">
      <c r="A33" t="s">
        <v>100</v>
      </c>
      <c r="B33" s="2">
        <v>6.0915910793908401E-2</v>
      </c>
      <c r="C33" s="2">
        <v>6.0915910793908401E-2</v>
      </c>
      <c r="D33" s="2">
        <v>6.0915910793908401E-2</v>
      </c>
      <c r="E33" s="2">
        <v>6.0915910793908401E-2</v>
      </c>
      <c r="F33" s="2">
        <v>6.0915910793908401E-2</v>
      </c>
      <c r="G33" s="2">
        <v>6.0915910793908401E-2</v>
      </c>
      <c r="H33" s="2">
        <v>6.0915910793908401E-2</v>
      </c>
      <c r="I33" s="2">
        <v>6.0915910793908401E-2</v>
      </c>
      <c r="J33">
        <v>5.7354541210725203E-2</v>
      </c>
      <c r="K33">
        <v>5.7354541210725203E-2</v>
      </c>
      <c r="L33">
        <v>5.7354541210725203E-2</v>
      </c>
      <c r="M33">
        <v>5.7354541210725203E-2</v>
      </c>
      <c r="N33">
        <v>5.7354541210725203E-2</v>
      </c>
      <c r="O33">
        <v>5.7354541210725203E-2</v>
      </c>
      <c r="P33">
        <v>5.7354541210725203E-2</v>
      </c>
      <c r="Q33">
        <v>5.7354541210725203E-2</v>
      </c>
      <c r="R33">
        <v>5.7354541210725203E-2</v>
      </c>
      <c r="S33">
        <v>5.7354541210725203E-2</v>
      </c>
      <c r="T33">
        <v>5.7354541210725203E-2</v>
      </c>
      <c r="U33">
        <v>5.7354541210725203E-2</v>
      </c>
      <c r="V33">
        <v>5.7354541210725203E-2</v>
      </c>
      <c r="W33">
        <v>5.7354541210725203E-2</v>
      </c>
      <c r="X33">
        <v>5.7354541210725203E-2</v>
      </c>
      <c r="Y33">
        <v>5.7354541210725203E-2</v>
      </c>
      <c r="Z33">
        <v>5.7354541210725203E-2</v>
      </c>
      <c r="AA33">
        <v>5.7354541210725203E-2</v>
      </c>
      <c r="AB33">
        <v>5.7354541210725203E-2</v>
      </c>
      <c r="AC33">
        <v>5.7354541210725203E-2</v>
      </c>
      <c r="AD33">
        <v>5.7354541210725203E-2</v>
      </c>
      <c r="AE33">
        <v>5.7354541210725203E-2</v>
      </c>
      <c r="AF33">
        <v>5.7354541210725203E-2</v>
      </c>
      <c r="AG33">
        <v>5.7354541210725203E-2</v>
      </c>
      <c r="AH33">
        <v>5.7354541210725203E-2</v>
      </c>
      <c r="AI33">
        <v>5.7354541210725203E-2</v>
      </c>
      <c r="AJ33">
        <v>5.7354541210725203E-2</v>
      </c>
      <c r="AK33">
        <v>5.7354541210725203E-2</v>
      </c>
      <c r="AL33">
        <v>5.7354541210725203E-2</v>
      </c>
      <c r="AM33">
        <v>5.7354541210725203E-2</v>
      </c>
      <c r="AN33">
        <v>5.7354541210725203E-2</v>
      </c>
      <c r="AO33">
        <v>5.7354541210725203E-2</v>
      </c>
      <c r="AP33">
        <v>5.7354541210725203E-2</v>
      </c>
      <c r="AQ33">
        <v>5.7354541210725203E-2</v>
      </c>
      <c r="AR33">
        <v>5.7354541210725203E-2</v>
      </c>
      <c r="AS33">
        <v>5.7354541210725203E-2</v>
      </c>
      <c r="AT33">
        <v>5.7354541210725203E-2</v>
      </c>
      <c r="AU33">
        <v>5.7354541210725203E-2</v>
      </c>
      <c r="AV33">
        <v>5.7354541210725203E-2</v>
      </c>
      <c r="AW33">
        <v>5.7354541210725203E-2</v>
      </c>
      <c r="AX33">
        <v>5.7354541210725203E-2</v>
      </c>
      <c r="AY33">
        <v>5.7354541210725203E-2</v>
      </c>
      <c r="AZ33">
        <v>5.7354541210725203E-2</v>
      </c>
      <c r="BA33">
        <v>5.7354541210725203E-2</v>
      </c>
    </row>
    <row r="34" spans="1:53">
      <c r="A34" t="s">
        <v>101</v>
      </c>
      <c r="B34" s="2">
        <v>5.4251080994574801E-3</v>
      </c>
      <c r="C34" s="2">
        <v>5.4251080994574801E-3</v>
      </c>
      <c r="D34" s="2">
        <v>5.4251080994574801E-3</v>
      </c>
      <c r="E34" s="2">
        <v>5.4251080994574801E-3</v>
      </c>
      <c r="F34" s="2">
        <v>5.4251080994574801E-3</v>
      </c>
      <c r="G34" s="2">
        <v>5.4251080994574801E-3</v>
      </c>
      <c r="H34" s="2">
        <v>5.4251080994574801E-3</v>
      </c>
      <c r="I34" s="2">
        <v>5.4251080994574801E-3</v>
      </c>
      <c r="J34">
        <v>5.4815812710250503E-2</v>
      </c>
      <c r="K34">
        <v>5.4815812710250503E-2</v>
      </c>
      <c r="L34">
        <v>5.4815812710250503E-2</v>
      </c>
      <c r="M34">
        <v>5.4815812710250503E-2</v>
      </c>
      <c r="N34">
        <v>5.4815812710250503E-2</v>
      </c>
      <c r="O34">
        <v>5.4815812710250503E-2</v>
      </c>
      <c r="P34">
        <v>5.4815812710250503E-2</v>
      </c>
      <c r="Q34">
        <v>5.4815812710250503E-2</v>
      </c>
      <c r="R34">
        <v>5.4815812710250503E-2</v>
      </c>
      <c r="S34">
        <v>5.4815812710250503E-2</v>
      </c>
      <c r="T34">
        <v>5.4815812710250503E-2</v>
      </c>
      <c r="U34">
        <v>5.4815812710250503E-2</v>
      </c>
      <c r="V34">
        <v>5.4815812710250503E-2</v>
      </c>
      <c r="W34">
        <v>5.4815812710250503E-2</v>
      </c>
      <c r="X34">
        <v>5.4815812710250503E-2</v>
      </c>
      <c r="Y34">
        <v>5.4815812710250503E-2</v>
      </c>
      <c r="Z34">
        <v>5.4815812710250503E-2</v>
      </c>
      <c r="AA34">
        <v>5.4815812710250503E-2</v>
      </c>
      <c r="AB34">
        <v>5.4815812710250503E-2</v>
      </c>
      <c r="AC34">
        <v>5.4815812710250503E-2</v>
      </c>
      <c r="AD34">
        <v>5.4815812710250503E-2</v>
      </c>
      <c r="AE34">
        <v>5.4815812710250503E-2</v>
      </c>
      <c r="AF34">
        <v>5.4815812710250503E-2</v>
      </c>
      <c r="AG34">
        <v>5.4815812710250503E-2</v>
      </c>
      <c r="AH34">
        <v>5.4815812710250503E-2</v>
      </c>
      <c r="AI34">
        <v>5.4815812710250503E-2</v>
      </c>
      <c r="AJ34">
        <v>5.4815812710250503E-2</v>
      </c>
      <c r="AK34">
        <v>5.4815812710250503E-2</v>
      </c>
      <c r="AL34">
        <v>5.4815812710250503E-2</v>
      </c>
      <c r="AM34">
        <v>5.4815812710250503E-2</v>
      </c>
      <c r="AN34">
        <v>5.4815812710250503E-2</v>
      </c>
      <c r="AO34">
        <v>5.4815812710250503E-2</v>
      </c>
      <c r="AP34">
        <v>5.4815812710250503E-2</v>
      </c>
      <c r="AQ34">
        <v>5.4815812710250503E-2</v>
      </c>
      <c r="AR34">
        <v>5.4815812710250503E-2</v>
      </c>
      <c r="AS34">
        <v>5.4815812710250503E-2</v>
      </c>
      <c r="AT34">
        <v>5.4815812710250503E-2</v>
      </c>
      <c r="AU34">
        <v>5.4815812710250503E-2</v>
      </c>
      <c r="AV34">
        <v>5.4815812710250503E-2</v>
      </c>
      <c r="AW34">
        <v>5.4815812710250503E-2</v>
      </c>
      <c r="AX34">
        <v>5.4815812710250503E-2</v>
      </c>
      <c r="AY34">
        <v>5.4815812710250503E-2</v>
      </c>
      <c r="AZ34">
        <v>5.4815812710250503E-2</v>
      </c>
      <c r="BA34">
        <v>5.4815812710250503E-2</v>
      </c>
    </row>
    <row r="35" spans="1:53">
      <c r="A35" t="s">
        <v>102</v>
      </c>
      <c r="J35">
        <v>1.7356613603245599E-2</v>
      </c>
      <c r="K35">
        <v>1.7356613603245599E-2</v>
      </c>
      <c r="L35">
        <v>1.7356613603245599E-2</v>
      </c>
      <c r="M35">
        <v>1.7356613603245599E-2</v>
      </c>
      <c r="N35">
        <v>1.7356613603245599E-2</v>
      </c>
      <c r="O35">
        <v>1.7356613603245599E-2</v>
      </c>
      <c r="P35">
        <v>1.7356613603245599E-2</v>
      </c>
      <c r="Q35">
        <v>1.7356613603245599E-2</v>
      </c>
      <c r="R35">
        <v>1.7356613603245599E-2</v>
      </c>
      <c r="S35">
        <v>1.7356613603245599E-2</v>
      </c>
      <c r="T35">
        <v>1.7356613603245599E-2</v>
      </c>
      <c r="U35">
        <v>1.7356613603245599E-2</v>
      </c>
      <c r="V35">
        <v>1.7356613603245599E-2</v>
      </c>
      <c r="W35">
        <v>1.7356613603245599E-2</v>
      </c>
      <c r="X35">
        <v>1.7356613603245599E-2</v>
      </c>
      <c r="Y35">
        <v>1.7356613603245599E-2</v>
      </c>
      <c r="Z35">
        <v>1.7356613603245599E-2</v>
      </c>
      <c r="AA35">
        <v>1.7356613603245599E-2</v>
      </c>
      <c r="AB35">
        <v>1.7356613603245599E-2</v>
      </c>
      <c r="AC35">
        <v>1.7356613603245599E-2</v>
      </c>
      <c r="AD35">
        <v>1.7356613603245599E-2</v>
      </c>
      <c r="AE35">
        <v>1.7356613603245599E-2</v>
      </c>
      <c r="AF35">
        <v>1.7356613603245599E-2</v>
      </c>
      <c r="AG35">
        <v>1.7356613603245599E-2</v>
      </c>
      <c r="AH35">
        <v>1.7356613603245599E-2</v>
      </c>
      <c r="AI35">
        <v>1.7356613603245599E-2</v>
      </c>
      <c r="AJ35">
        <v>1.7356613603245599E-2</v>
      </c>
      <c r="AK35">
        <v>1.7356613603245599E-2</v>
      </c>
      <c r="AL35">
        <v>1.7356613603245599E-2</v>
      </c>
      <c r="AM35">
        <v>1.7356613603245599E-2</v>
      </c>
      <c r="AN35">
        <v>1.7356613603245599E-2</v>
      </c>
      <c r="AO35">
        <v>1.7356613603245599E-2</v>
      </c>
      <c r="AP35">
        <v>1.7356613603245599E-2</v>
      </c>
      <c r="AQ35">
        <v>1.7356613603245599E-2</v>
      </c>
      <c r="AR35">
        <v>1.7356613603245599E-2</v>
      </c>
      <c r="AS35">
        <v>1.7356613603245599E-2</v>
      </c>
      <c r="AT35">
        <v>1.7356613603245599E-2</v>
      </c>
      <c r="AU35">
        <v>1.7356613603245599E-2</v>
      </c>
      <c r="AV35">
        <v>1.7356613603245599E-2</v>
      </c>
      <c r="AW35">
        <v>1.7356613603245599E-2</v>
      </c>
      <c r="AX35">
        <v>1.7356613603245599E-2</v>
      </c>
      <c r="AY35">
        <v>1.7356613603245599E-2</v>
      </c>
      <c r="AZ35">
        <v>1.7356613603245599E-2</v>
      </c>
      <c r="BA35">
        <v>1.7356613603245599E-2</v>
      </c>
    </row>
    <row r="36" spans="1:53">
      <c r="A36" t="s">
        <v>103</v>
      </c>
      <c r="J36">
        <v>1.51805606028387E-2</v>
      </c>
      <c r="K36">
        <v>1.51805606028387E-2</v>
      </c>
      <c r="L36">
        <v>1.51805606028387E-2</v>
      </c>
      <c r="M36">
        <v>1.51805606028387E-2</v>
      </c>
      <c r="N36">
        <v>1.51805606028387E-2</v>
      </c>
      <c r="O36">
        <v>1.51805606028387E-2</v>
      </c>
      <c r="P36">
        <v>1.51805606028387E-2</v>
      </c>
      <c r="Q36">
        <v>1.51805606028387E-2</v>
      </c>
      <c r="R36">
        <v>1.51805606028387E-2</v>
      </c>
      <c r="S36">
        <v>1.51805606028387E-2</v>
      </c>
      <c r="T36">
        <v>1.51805606028387E-2</v>
      </c>
      <c r="U36">
        <v>1.51805606028387E-2</v>
      </c>
      <c r="V36">
        <v>1.51805606028387E-2</v>
      </c>
      <c r="W36">
        <v>1.51805606028387E-2</v>
      </c>
      <c r="X36">
        <v>1.51805606028387E-2</v>
      </c>
      <c r="Y36">
        <v>1.51805606028387E-2</v>
      </c>
      <c r="Z36">
        <v>1.51805606028387E-2</v>
      </c>
      <c r="AA36">
        <v>1.51805606028387E-2</v>
      </c>
      <c r="AB36">
        <v>1.51805606028387E-2</v>
      </c>
      <c r="AC36">
        <v>1.51805606028387E-2</v>
      </c>
      <c r="AD36">
        <v>1.51805606028387E-2</v>
      </c>
      <c r="AE36">
        <v>1.51805606028387E-2</v>
      </c>
      <c r="AF36">
        <v>1.51805606028387E-2</v>
      </c>
      <c r="AG36">
        <v>1.51805606028387E-2</v>
      </c>
      <c r="AH36">
        <v>1.51805606028387E-2</v>
      </c>
      <c r="AI36">
        <v>1.51805606028387E-2</v>
      </c>
      <c r="AJ36">
        <v>1.51805606028387E-2</v>
      </c>
      <c r="AK36">
        <v>1.51805606028387E-2</v>
      </c>
      <c r="AL36">
        <v>1.51805606028387E-2</v>
      </c>
      <c r="AM36">
        <v>1.51805606028387E-2</v>
      </c>
      <c r="AN36">
        <v>1.51805606028387E-2</v>
      </c>
      <c r="AO36">
        <v>1.51805606028387E-2</v>
      </c>
      <c r="AP36">
        <v>1.51805606028387E-2</v>
      </c>
      <c r="AQ36">
        <v>1.51805606028387E-2</v>
      </c>
      <c r="AR36">
        <v>1.51805606028387E-2</v>
      </c>
      <c r="AS36">
        <v>1.51805606028387E-2</v>
      </c>
      <c r="AT36">
        <v>1.51805606028387E-2</v>
      </c>
      <c r="AU36">
        <v>1.51805606028387E-2</v>
      </c>
      <c r="AV36">
        <v>1.51805606028387E-2</v>
      </c>
      <c r="AW36">
        <v>1.51805606028387E-2</v>
      </c>
      <c r="AX36">
        <v>1.51805606028387E-2</v>
      </c>
      <c r="AY36">
        <v>1.51805606028387E-2</v>
      </c>
      <c r="AZ36">
        <v>1.51805606028387E-2</v>
      </c>
      <c r="BA36">
        <v>1.51805606028387E-2</v>
      </c>
    </row>
    <row r="37" spans="1:53">
      <c r="A37" t="s">
        <v>104</v>
      </c>
      <c r="J37">
        <v>1.0880265302034601E-3</v>
      </c>
      <c r="K37">
        <v>1.0880265302034601E-3</v>
      </c>
      <c r="L37">
        <v>1.0880265302034601E-3</v>
      </c>
      <c r="M37">
        <v>1.0880265302034601E-3</v>
      </c>
      <c r="N37">
        <v>1.0880265302034601E-3</v>
      </c>
      <c r="O37">
        <v>1.0880265302034601E-3</v>
      </c>
      <c r="P37">
        <v>1.0880265302034601E-3</v>
      </c>
      <c r="Q37">
        <v>1.0880265302034601E-3</v>
      </c>
      <c r="R37">
        <v>1.0880265302034601E-3</v>
      </c>
      <c r="S37">
        <v>1.0880265302034601E-3</v>
      </c>
      <c r="T37">
        <v>1.0880265302034601E-3</v>
      </c>
      <c r="U37">
        <v>1.0880265302034601E-3</v>
      </c>
      <c r="V37">
        <v>1.0880265302034601E-3</v>
      </c>
      <c r="W37">
        <v>1.0880265302034601E-3</v>
      </c>
      <c r="X37">
        <v>1.0880265302034601E-3</v>
      </c>
      <c r="Y37">
        <v>1.0880265302034601E-3</v>
      </c>
      <c r="Z37">
        <v>1.0880265302034601E-3</v>
      </c>
      <c r="AA37">
        <v>1.0880265302034601E-3</v>
      </c>
      <c r="AB37">
        <v>1.0880265302034601E-3</v>
      </c>
      <c r="AC37">
        <v>1.0880265302034601E-3</v>
      </c>
      <c r="AD37">
        <v>1.0880265302034601E-3</v>
      </c>
      <c r="AE37">
        <v>1.0880265302034601E-3</v>
      </c>
      <c r="AF37">
        <v>1.0880265302034601E-3</v>
      </c>
      <c r="AG37">
        <v>1.0880265302034601E-3</v>
      </c>
      <c r="AH37">
        <v>1.0880265302034601E-3</v>
      </c>
      <c r="AI37">
        <v>1.0880265302034601E-3</v>
      </c>
      <c r="AJ37">
        <v>1.0880265302034601E-3</v>
      </c>
      <c r="AK37">
        <v>1.0880265302034601E-3</v>
      </c>
      <c r="AL37">
        <v>1.0880265302034601E-3</v>
      </c>
      <c r="AM37">
        <v>1.0880265302034601E-3</v>
      </c>
      <c r="AN37">
        <v>1.0880265302034601E-3</v>
      </c>
      <c r="AO37">
        <v>1.0880265302034601E-3</v>
      </c>
      <c r="AP37">
        <v>1.0880265302034601E-3</v>
      </c>
      <c r="AQ37">
        <v>1.0880265302034601E-3</v>
      </c>
      <c r="AR37">
        <v>1.0880265302034601E-3</v>
      </c>
      <c r="AS37">
        <v>1.0880265302034601E-3</v>
      </c>
      <c r="AT37">
        <v>1.0880265302034601E-3</v>
      </c>
      <c r="AU37">
        <v>1.0880265302034601E-3</v>
      </c>
      <c r="AV37">
        <v>1.0880265302034601E-3</v>
      </c>
      <c r="AW37">
        <v>1.0880265302034601E-3</v>
      </c>
      <c r="AX37">
        <v>1.0880265302034601E-3</v>
      </c>
      <c r="AY37">
        <v>1.0880265302034601E-3</v>
      </c>
      <c r="AZ37">
        <v>1.0880265302034601E-3</v>
      </c>
      <c r="BA37">
        <v>1.0880265302034601E-3</v>
      </c>
    </row>
    <row r="38" spans="1:53">
      <c r="A38" t="s">
        <v>105</v>
      </c>
      <c r="J38">
        <v>4.6629708308719702E-4</v>
      </c>
      <c r="K38">
        <v>4.6629708308719702E-4</v>
      </c>
      <c r="L38">
        <v>4.6629708308719702E-4</v>
      </c>
      <c r="M38">
        <v>4.6629708308719702E-4</v>
      </c>
      <c r="N38">
        <v>4.6629708308719702E-4</v>
      </c>
      <c r="O38">
        <v>4.6629708308719702E-4</v>
      </c>
      <c r="P38">
        <v>4.6629708308719702E-4</v>
      </c>
      <c r="Q38">
        <v>4.6629708308719702E-4</v>
      </c>
      <c r="R38">
        <v>4.6629708308719702E-4</v>
      </c>
      <c r="S38">
        <v>4.6629708308719702E-4</v>
      </c>
      <c r="T38">
        <v>4.6629708308719702E-4</v>
      </c>
      <c r="U38">
        <v>4.6629708308719702E-4</v>
      </c>
      <c r="V38">
        <v>4.6629708308719702E-4</v>
      </c>
      <c r="W38">
        <v>4.6629708308719702E-4</v>
      </c>
      <c r="X38">
        <v>4.6629708308719702E-4</v>
      </c>
      <c r="Y38">
        <v>4.6629708308719702E-4</v>
      </c>
      <c r="Z38">
        <v>4.6629708308719702E-4</v>
      </c>
      <c r="AA38">
        <v>4.6629708308719702E-4</v>
      </c>
      <c r="AB38">
        <v>4.6629708308719702E-4</v>
      </c>
      <c r="AC38">
        <v>4.6629708308719702E-4</v>
      </c>
      <c r="AD38">
        <v>4.6629708308719702E-4</v>
      </c>
      <c r="AE38">
        <v>4.6629708308719702E-4</v>
      </c>
      <c r="AF38">
        <v>4.6629708308719702E-4</v>
      </c>
      <c r="AG38">
        <v>4.6629708308719702E-4</v>
      </c>
      <c r="AH38">
        <v>4.6629708308719702E-4</v>
      </c>
      <c r="AI38">
        <v>4.6629708308719702E-4</v>
      </c>
      <c r="AJ38">
        <v>4.6629708308719702E-4</v>
      </c>
      <c r="AK38">
        <v>4.6629708308719702E-4</v>
      </c>
      <c r="AL38">
        <v>4.6629708308719702E-4</v>
      </c>
      <c r="AM38">
        <v>4.6629708308719702E-4</v>
      </c>
      <c r="AN38">
        <v>4.6629708308719702E-4</v>
      </c>
      <c r="AO38">
        <v>4.6629708308719702E-4</v>
      </c>
      <c r="AP38">
        <v>4.6629708308719702E-4</v>
      </c>
      <c r="AQ38">
        <v>4.6629708308719702E-4</v>
      </c>
      <c r="AR38">
        <v>4.6629708308719702E-4</v>
      </c>
      <c r="AS38">
        <v>4.6629708308719702E-4</v>
      </c>
      <c r="AT38">
        <v>4.6629708308719702E-4</v>
      </c>
      <c r="AU38">
        <v>4.6629708308719702E-4</v>
      </c>
      <c r="AV38">
        <v>4.6629708308719702E-4</v>
      </c>
      <c r="AW38">
        <v>4.6629708308719702E-4</v>
      </c>
      <c r="AX38">
        <v>4.6629708308719702E-4</v>
      </c>
      <c r="AY38">
        <v>4.6629708308719702E-4</v>
      </c>
      <c r="AZ38">
        <v>4.6629708308719702E-4</v>
      </c>
      <c r="BA38">
        <v>4.6629708308719702E-4</v>
      </c>
    </row>
    <row r="39" spans="1:53">
      <c r="A39" t="s">
        <v>106</v>
      </c>
    </row>
    <row r="40" spans="1:53">
      <c r="A40" t="s">
        <v>107</v>
      </c>
      <c r="B40" s="2">
        <v>15.7148514703425</v>
      </c>
      <c r="C40" s="2">
        <v>12.7290296909774</v>
      </c>
      <c r="D40" s="2">
        <v>28.286732646616599</v>
      </c>
      <c r="E40" s="2">
        <v>11.314693058646601</v>
      </c>
      <c r="F40" s="2">
        <v>11.314693058646601</v>
      </c>
      <c r="G40" s="2">
        <v>15.7148514703425</v>
      </c>
      <c r="H40" s="2">
        <v>15.7148514703425</v>
      </c>
      <c r="I40" s="2">
        <v>14.1433663233083</v>
      </c>
      <c r="J40">
        <v>6.7790574937797903</v>
      </c>
      <c r="K40">
        <v>2.1964146279846499</v>
      </c>
      <c r="L40">
        <v>12.202303488803601</v>
      </c>
      <c r="M40">
        <v>2.4404606977607202</v>
      </c>
      <c r="N40">
        <v>2.4404606977607202</v>
      </c>
      <c r="O40">
        <v>0.90387433250397198</v>
      </c>
      <c r="P40">
        <v>6.7790574937797903</v>
      </c>
      <c r="Q40">
        <v>6.1011517444018102</v>
      </c>
      <c r="R40">
        <v>2.7864214696790999</v>
      </c>
      <c r="S40">
        <v>1.2897150802514701</v>
      </c>
      <c r="T40">
        <v>5.0155586454223799</v>
      </c>
      <c r="U40">
        <v>0.85981005350098005</v>
      </c>
      <c r="V40">
        <v>1.2037340749013701</v>
      </c>
      <c r="W40">
        <v>1.50466759362671</v>
      </c>
      <c r="X40">
        <v>0.47767225194498802</v>
      </c>
      <c r="Y40">
        <v>2.7864214696790999</v>
      </c>
      <c r="Z40">
        <v>2.50777932271119</v>
      </c>
      <c r="AA40">
        <v>0.61937443936408698</v>
      </c>
      <c r="AB40">
        <v>0.40135463670792798</v>
      </c>
      <c r="AC40">
        <v>1.11487399085535</v>
      </c>
      <c r="AD40">
        <v>0.22297479817107099</v>
      </c>
      <c r="AE40">
        <v>0.33446219725660697</v>
      </c>
      <c r="AF40">
        <v>0.44594959634214199</v>
      </c>
      <c r="AG40">
        <v>0.14864986544737999</v>
      </c>
      <c r="AH40">
        <v>0.61937443936408698</v>
      </c>
      <c r="AI40">
        <v>0.55743699542767799</v>
      </c>
      <c r="AJ40">
        <v>0.27591479022999799</v>
      </c>
      <c r="AK40">
        <v>0.17879278406903801</v>
      </c>
      <c r="AL40">
        <v>0.49664662241399699</v>
      </c>
      <c r="AM40">
        <v>9.9329324482799394E-2</v>
      </c>
      <c r="AN40">
        <v>0.148993986724199</v>
      </c>
      <c r="AO40">
        <v>0.19865864896559801</v>
      </c>
      <c r="AP40">
        <v>0.27591479022999799</v>
      </c>
      <c r="AQ40">
        <v>0.27591479022999799</v>
      </c>
      <c r="AR40">
        <v>0.24832331120699799</v>
      </c>
      <c r="AS40">
        <v>0.56385830480688803</v>
      </c>
      <c r="AT40">
        <v>0.304483484595719</v>
      </c>
      <c r="AU40">
        <v>1.01494494865239</v>
      </c>
      <c r="AV40">
        <v>0.20298898973047899</v>
      </c>
      <c r="AW40">
        <v>0.304483484595719</v>
      </c>
      <c r="AX40">
        <v>0.40597797946095898</v>
      </c>
      <c r="AY40">
        <v>0.13532599315365301</v>
      </c>
      <c r="AZ40">
        <v>0.56385830480688803</v>
      </c>
      <c r="BA40">
        <v>0.50747247432619902</v>
      </c>
    </row>
    <row r="41" spans="1:53">
      <c r="A41" t="s">
        <v>108</v>
      </c>
      <c r="B41" s="2">
        <v>15.7148514703425</v>
      </c>
      <c r="C41" s="2">
        <v>42.430098969924899</v>
      </c>
      <c r="D41" s="2">
        <v>28.286732646616599</v>
      </c>
      <c r="E41" s="2">
        <v>28.286732646616599</v>
      </c>
      <c r="F41" s="2">
        <v>28.286732646616599</v>
      </c>
      <c r="G41" s="2">
        <v>15.7148514703425</v>
      </c>
      <c r="H41" s="2">
        <v>15.7148514703425</v>
      </c>
      <c r="I41" s="2">
        <v>14.1433663233083</v>
      </c>
      <c r="J41">
        <v>6.7790574937797903</v>
      </c>
      <c r="K41">
        <v>18.303455233205401</v>
      </c>
      <c r="L41">
        <v>12.202303488803601</v>
      </c>
      <c r="M41">
        <v>12.202303488803601</v>
      </c>
      <c r="N41">
        <v>12.202303488803601</v>
      </c>
      <c r="O41">
        <v>6.7790574937797903</v>
      </c>
      <c r="P41">
        <v>6.7790574937797903</v>
      </c>
      <c r="Q41">
        <v>6.1011517444018102</v>
      </c>
      <c r="R41">
        <v>2.7864214696790999</v>
      </c>
      <c r="S41">
        <v>7.5233379681335704</v>
      </c>
      <c r="T41">
        <v>5.0155586454223799</v>
      </c>
      <c r="U41">
        <v>5.0155586454223799</v>
      </c>
      <c r="V41">
        <v>5.0155586454223799</v>
      </c>
      <c r="W41">
        <v>5.0155586454223799</v>
      </c>
      <c r="X41">
        <v>2.7864214696790999</v>
      </c>
      <c r="Y41">
        <v>2.7864214696790999</v>
      </c>
      <c r="Z41">
        <v>2.50777932271119</v>
      </c>
      <c r="AA41">
        <v>0.61937443936408698</v>
      </c>
      <c r="AB41">
        <v>1.6723109862830301</v>
      </c>
      <c r="AC41">
        <v>1.11487399085535</v>
      </c>
      <c r="AD41">
        <v>1.11487399085535</v>
      </c>
      <c r="AE41">
        <v>1.11487399085535</v>
      </c>
      <c r="AF41">
        <v>1.11487399085535</v>
      </c>
      <c r="AG41">
        <v>0.61937443936408698</v>
      </c>
      <c r="AH41">
        <v>0.61937443936408698</v>
      </c>
      <c r="AI41">
        <v>0.55743699542767799</v>
      </c>
      <c r="AJ41">
        <v>0.27591479022999799</v>
      </c>
      <c r="AK41">
        <v>0.74496993362099495</v>
      </c>
      <c r="AL41">
        <v>0.49664662241399599</v>
      </c>
      <c r="AM41">
        <v>0.49664662241399599</v>
      </c>
      <c r="AN41">
        <v>0.49664662241399599</v>
      </c>
      <c r="AO41">
        <v>0.49664662241399599</v>
      </c>
      <c r="AP41">
        <v>0.27591479022999799</v>
      </c>
      <c r="AQ41">
        <v>0.27591479022999799</v>
      </c>
      <c r="AR41">
        <v>0.24832331120699799</v>
      </c>
      <c r="AS41">
        <v>0.56385830480688803</v>
      </c>
      <c r="AT41">
        <v>1.5224174229785901</v>
      </c>
      <c r="AU41">
        <v>1.01494494865239</v>
      </c>
      <c r="AV41">
        <v>1.01494494865239</v>
      </c>
      <c r="AW41">
        <v>1.01494494865239</v>
      </c>
      <c r="AX41">
        <v>1.01494494865239</v>
      </c>
      <c r="AY41">
        <v>0.56385830480688803</v>
      </c>
      <c r="AZ41">
        <v>0.56385830480688803</v>
      </c>
      <c r="BA41">
        <v>0.50747247432619902</v>
      </c>
    </row>
    <row r="42" spans="1:53">
      <c r="A42" t="s">
        <v>109</v>
      </c>
      <c r="B42" s="2">
        <v>11.531210745827</v>
      </c>
      <c r="C42" s="2">
        <v>11.531210745827</v>
      </c>
      <c r="D42" s="2">
        <v>11.531210745827</v>
      </c>
      <c r="E42" s="2">
        <v>11.531210745827</v>
      </c>
      <c r="F42" s="2">
        <v>11.531210745827</v>
      </c>
      <c r="G42" s="2">
        <v>11.531210745827</v>
      </c>
      <c r="H42" s="2">
        <v>11.531210745827</v>
      </c>
      <c r="I42" s="2">
        <v>11.531210745827</v>
      </c>
      <c r="J42">
        <v>1.0267066521112</v>
      </c>
      <c r="K42">
        <v>1.0267066521112</v>
      </c>
      <c r="L42">
        <v>1.0267066521112</v>
      </c>
      <c r="M42">
        <v>1.0267066521112</v>
      </c>
      <c r="N42">
        <v>1.0267066521112</v>
      </c>
      <c r="O42">
        <v>1.0267066521112</v>
      </c>
      <c r="P42">
        <v>1.0267066521112</v>
      </c>
      <c r="Q42">
        <v>1.0267066521112</v>
      </c>
      <c r="R42">
        <v>0.45170884574310399</v>
      </c>
      <c r="S42">
        <v>0.45170884574310399</v>
      </c>
      <c r="T42">
        <v>0.45170884574310399</v>
      </c>
      <c r="U42">
        <v>0.45170884574310399</v>
      </c>
      <c r="V42">
        <v>0.45170884574310399</v>
      </c>
      <c r="W42">
        <v>0.45170884574310399</v>
      </c>
      <c r="X42">
        <v>0.45170884574310399</v>
      </c>
      <c r="Y42">
        <v>0.45170884574310399</v>
      </c>
      <c r="Z42">
        <v>0.45170884574310399</v>
      </c>
      <c r="AA42">
        <v>9.9371167546305206E-2</v>
      </c>
      <c r="AB42">
        <v>9.9371167546305206E-2</v>
      </c>
      <c r="AC42">
        <v>9.9371167546305206E-2</v>
      </c>
      <c r="AD42">
        <v>9.9371167546305206E-2</v>
      </c>
      <c r="AE42">
        <v>9.9371167546305206E-2</v>
      </c>
      <c r="AF42">
        <v>9.9371167546305206E-2</v>
      </c>
      <c r="AG42">
        <v>9.9371167546305206E-2</v>
      </c>
      <c r="AH42">
        <v>9.9371167546305206E-2</v>
      </c>
      <c r="AI42">
        <v>9.9371167546305206E-2</v>
      </c>
      <c r="AJ42">
        <v>4.50330861582727E-2</v>
      </c>
      <c r="AK42">
        <v>4.50330861582727E-2</v>
      </c>
      <c r="AL42">
        <v>4.50330861582727E-2</v>
      </c>
      <c r="AM42">
        <v>4.50330861582727E-2</v>
      </c>
      <c r="AN42">
        <v>4.50330861582727E-2</v>
      </c>
      <c r="AO42">
        <v>4.50330861582727E-2</v>
      </c>
      <c r="AP42">
        <v>4.50330861582727E-2</v>
      </c>
      <c r="AQ42">
        <v>4.50330861582727E-2</v>
      </c>
      <c r="AR42">
        <v>4.50330861582727E-2</v>
      </c>
      <c r="AS42">
        <v>8.7947376035713398E-2</v>
      </c>
      <c r="AT42">
        <v>8.7947376035713398E-2</v>
      </c>
      <c r="AU42">
        <v>8.7947376035713398E-2</v>
      </c>
      <c r="AV42">
        <v>8.7947376035713398E-2</v>
      </c>
      <c r="AW42">
        <v>8.7947376035713398E-2</v>
      </c>
      <c r="AX42">
        <v>8.7947376035713398E-2</v>
      </c>
      <c r="AY42">
        <v>8.7947376035713398E-2</v>
      </c>
      <c r="AZ42">
        <v>8.7947376035713398E-2</v>
      </c>
      <c r="BA42">
        <v>8.7947376035713398E-2</v>
      </c>
    </row>
    <row r="43" spans="1:53">
      <c r="A43" t="s">
        <v>110</v>
      </c>
      <c r="B43" s="2">
        <v>2.3062421491654099</v>
      </c>
      <c r="C43" s="2">
        <v>2.3062421491654099</v>
      </c>
      <c r="D43" s="2">
        <v>2.3062421491654099</v>
      </c>
      <c r="E43" s="2">
        <v>2.3062421491654099</v>
      </c>
      <c r="F43" s="2">
        <v>2.3062421491654099</v>
      </c>
      <c r="G43" s="2">
        <v>2.3062421491654099</v>
      </c>
      <c r="H43" s="2">
        <v>2.3062421491654099</v>
      </c>
      <c r="I43" s="2">
        <v>3.8437369152756902</v>
      </c>
      <c r="J43">
        <v>0.20534133042224001</v>
      </c>
      <c r="K43">
        <v>0.20534133042224001</v>
      </c>
      <c r="L43">
        <v>0.20534133042224001</v>
      </c>
      <c r="M43">
        <v>0.20534133042224001</v>
      </c>
      <c r="N43">
        <v>0.20534133042224001</v>
      </c>
      <c r="O43">
        <v>0.20534133042224001</v>
      </c>
      <c r="P43">
        <v>0.20534133042224001</v>
      </c>
      <c r="Q43">
        <v>0.34223555070373401</v>
      </c>
      <c r="R43">
        <v>9.0341769148620896E-2</v>
      </c>
      <c r="S43">
        <v>9.0341769148620896E-2</v>
      </c>
      <c r="T43">
        <v>9.0341769148620896E-2</v>
      </c>
      <c r="U43">
        <v>9.0341769148620896E-2</v>
      </c>
      <c r="V43">
        <v>9.0341769148620896E-2</v>
      </c>
      <c r="W43">
        <v>9.0341769148620896E-2</v>
      </c>
      <c r="X43">
        <v>9.0341769148620896E-2</v>
      </c>
      <c r="Y43">
        <v>9.0341769148620896E-2</v>
      </c>
      <c r="Z43">
        <v>0.15056961524770099</v>
      </c>
      <c r="AA43">
        <v>1.9874233509261E-2</v>
      </c>
      <c r="AB43">
        <v>1.9874233509261E-2</v>
      </c>
      <c r="AC43">
        <v>1.9874233509261E-2</v>
      </c>
      <c r="AD43">
        <v>1.9874233509261E-2</v>
      </c>
      <c r="AE43">
        <v>1.9874233509261E-2</v>
      </c>
      <c r="AF43">
        <v>1.9874233509261E-2</v>
      </c>
      <c r="AG43">
        <v>1.9874233509261E-2</v>
      </c>
      <c r="AH43">
        <v>1.9874233509261E-2</v>
      </c>
      <c r="AI43">
        <v>3.3123722515435002E-2</v>
      </c>
      <c r="AJ43">
        <v>9.0066172316545495E-3</v>
      </c>
      <c r="AK43">
        <v>9.0066172316545495E-3</v>
      </c>
      <c r="AL43">
        <v>9.0066172316545495E-3</v>
      </c>
      <c r="AM43">
        <v>9.0066172316545495E-3</v>
      </c>
      <c r="AN43">
        <v>9.0066172316545495E-3</v>
      </c>
      <c r="AO43">
        <v>9.0066172316545495E-3</v>
      </c>
      <c r="AP43">
        <v>9.0066172316545495E-3</v>
      </c>
      <c r="AQ43">
        <v>9.0066172316545495E-3</v>
      </c>
      <c r="AR43">
        <v>1.50110287194242E-2</v>
      </c>
      <c r="AS43">
        <v>1.7589475207142598E-2</v>
      </c>
      <c r="AT43">
        <v>1.7589475207142598E-2</v>
      </c>
      <c r="AU43">
        <v>1.7589475207142598E-2</v>
      </c>
      <c r="AV43">
        <v>1.7589475207142598E-2</v>
      </c>
      <c r="AW43">
        <v>1.7589475207142598E-2</v>
      </c>
      <c r="AX43">
        <v>1.7589475207142598E-2</v>
      </c>
      <c r="AY43">
        <v>1.7589475207142598E-2</v>
      </c>
      <c r="AZ43">
        <v>1.7589475207142598E-2</v>
      </c>
      <c r="BA43">
        <v>2.9315792011904401E-2</v>
      </c>
    </row>
    <row r="44" spans="1:53">
      <c r="A44" t="s">
        <v>111</v>
      </c>
      <c r="B44" s="2">
        <v>24530.583362075002</v>
      </c>
      <c r="C44" s="2">
        <v>19869.772523280699</v>
      </c>
      <c r="D44" s="2">
        <v>44155.050051735001</v>
      </c>
      <c r="E44" s="2">
        <v>17662.020020693999</v>
      </c>
      <c r="F44" s="2">
        <v>17662.020020693999</v>
      </c>
      <c r="G44" s="2">
        <v>24530.583362075002</v>
      </c>
      <c r="H44" s="2">
        <v>24530.583362075002</v>
      </c>
      <c r="I44" s="2">
        <v>13246.515015520499</v>
      </c>
      <c r="J44">
        <v>118848.976615785</v>
      </c>
      <c r="K44">
        <v>38507.068423514604</v>
      </c>
      <c r="L44">
        <v>213928.157908414</v>
      </c>
      <c r="M44">
        <v>42785.631581682901</v>
      </c>
      <c r="N44">
        <v>42785.631581682901</v>
      </c>
      <c r="O44">
        <v>15846.530215438101</v>
      </c>
      <c r="P44">
        <v>118848.976615785</v>
      </c>
      <c r="Q44">
        <v>64178.447372524402</v>
      </c>
      <c r="R44">
        <v>111035.20979695</v>
      </c>
      <c r="S44">
        <v>51393.439963159799</v>
      </c>
      <c r="T44">
        <v>199863.37763450999</v>
      </c>
      <c r="U44">
        <v>34262.293308773202</v>
      </c>
      <c r="V44">
        <v>47967.210632282397</v>
      </c>
      <c r="W44">
        <v>59959.013290353098</v>
      </c>
      <c r="X44">
        <v>19034.607393762799</v>
      </c>
      <c r="Y44">
        <v>111035.20979695</v>
      </c>
      <c r="Z44">
        <v>59959.013290353098</v>
      </c>
      <c r="AA44">
        <v>112192.90447964599</v>
      </c>
      <c r="AB44">
        <v>72701.002102810904</v>
      </c>
      <c r="AC44">
        <v>201947.228063363</v>
      </c>
      <c r="AD44">
        <v>40389.445612672702</v>
      </c>
      <c r="AE44">
        <v>60584.168419009096</v>
      </c>
      <c r="AF44">
        <v>80778.891225345506</v>
      </c>
      <c r="AG44">
        <v>26926.297075115101</v>
      </c>
      <c r="AH44">
        <v>112192.90447964599</v>
      </c>
      <c r="AI44">
        <v>60584.168419009096</v>
      </c>
      <c r="AJ44">
        <v>110284.829395988</v>
      </c>
      <c r="AK44">
        <v>71464.569448600698</v>
      </c>
      <c r="AL44">
        <v>198512.69291277899</v>
      </c>
      <c r="AM44">
        <v>39702.538582555899</v>
      </c>
      <c r="AN44">
        <v>59553.807873833801</v>
      </c>
      <c r="AO44">
        <v>79405.077165111798</v>
      </c>
      <c r="AP44">
        <v>110284.829395988</v>
      </c>
      <c r="AQ44">
        <v>110284.829395988</v>
      </c>
      <c r="AR44">
        <v>59553.807873833801</v>
      </c>
      <c r="AS44">
        <v>115403.66460054999</v>
      </c>
      <c r="AT44">
        <v>62317.978884297401</v>
      </c>
      <c r="AU44">
        <v>207726.59628099101</v>
      </c>
      <c r="AV44">
        <v>41545.3192561982</v>
      </c>
      <c r="AW44">
        <v>62317.978884297401</v>
      </c>
      <c r="AX44">
        <v>83090.638512396501</v>
      </c>
      <c r="AY44">
        <v>27696.879504132099</v>
      </c>
      <c r="AZ44">
        <v>115403.66460054999</v>
      </c>
      <c r="BA44">
        <v>62317.978884297401</v>
      </c>
    </row>
    <row r="45" spans="1:53">
      <c r="A45" t="s">
        <v>112</v>
      </c>
      <c r="B45" s="2">
        <v>24530.583362075002</v>
      </c>
      <c r="C45" s="2">
        <v>66232.575077602494</v>
      </c>
      <c r="D45" s="2">
        <v>44155.050051735001</v>
      </c>
      <c r="E45" s="2">
        <v>44155.050051735001</v>
      </c>
      <c r="F45" s="2">
        <v>44155.050051735001</v>
      </c>
      <c r="G45" s="2">
        <v>24530.583362075002</v>
      </c>
      <c r="H45" s="2">
        <v>24530.583362075002</v>
      </c>
      <c r="I45" s="2">
        <v>13246.515015520499</v>
      </c>
      <c r="J45">
        <v>118848.976615785</v>
      </c>
      <c r="K45">
        <v>320892.23686262203</v>
      </c>
      <c r="L45">
        <v>213928.157908414</v>
      </c>
      <c r="M45">
        <v>213928.157908414</v>
      </c>
      <c r="N45">
        <v>213928.157908414</v>
      </c>
      <c r="O45">
        <v>118848.976615785</v>
      </c>
      <c r="P45">
        <v>118848.976615785</v>
      </c>
      <c r="Q45">
        <v>64178.447372524402</v>
      </c>
      <c r="R45">
        <v>111035.20979695</v>
      </c>
      <c r="S45">
        <v>299795.06645176501</v>
      </c>
      <c r="T45">
        <v>199863.37763450999</v>
      </c>
      <c r="U45">
        <v>199863.37763450999</v>
      </c>
      <c r="V45">
        <v>199863.37763450999</v>
      </c>
      <c r="W45">
        <v>199863.37763450999</v>
      </c>
      <c r="X45">
        <v>111035.20979695</v>
      </c>
      <c r="Y45">
        <v>111035.20979695</v>
      </c>
      <c r="Z45">
        <v>59959.013290353098</v>
      </c>
      <c r="AA45">
        <v>112192.90447964599</v>
      </c>
      <c r="AB45">
        <v>302920.84209504502</v>
      </c>
      <c r="AC45">
        <v>201947.228063363</v>
      </c>
      <c r="AD45">
        <v>201947.228063363</v>
      </c>
      <c r="AE45">
        <v>201947.228063363</v>
      </c>
      <c r="AF45">
        <v>201947.228063363</v>
      </c>
      <c r="AG45">
        <v>112192.90447964599</v>
      </c>
      <c r="AH45">
        <v>112192.90447964599</v>
      </c>
      <c r="AI45">
        <v>60584.168419009096</v>
      </c>
      <c r="AJ45">
        <v>110284.829395988</v>
      </c>
      <c r="AK45">
        <v>297769.03936916898</v>
      </c>
      <c r="AL45">
        <v>198512.69291277899</v>
      </c>
      <c r="AM45">
        <v>198512.69291277899</v>
      </c>
      <c r="AN45">
        <v>198512.69291277899</v>
      </c>
      <c r="AO45">
        <v>198512.69291277899</v>
      </c>
      <c r="AP45">
        <v>110284.829395988</v>
      </c>
      <c r="AQ45">
        <v>110284.829395988</v>
      </c>
      <c r="AR45">
        <v>59553.807873833801</v>
      </c>
      <c r="AS45">
        <v>115403.66460054999</v>
      </c>
      <c r="AT45">
        <v>311589.894421487</v>
      </c>
      <c r="AU45">
        <v>207726.59628099101</v>
      </c>
      <c r="AV45">
        <v>207726.59628099101</v>
      </c>
      <c r="AW45">
        <v>207726.59628099101</v>
      </c>
      <c r="AX45">
        <v>207726.59628099101</v>
      </c>
      <c r="AY45">
        <v>115403.66460054999</v>
      </c>
      <c r="AZ45">
        <v>115403.66460054999</v>
      </c>
      <c r="BA45">
        <v>62317.978884297401</v>
      </c>
    </row>
    <row r="46" spans="1:53">
      <c r="A46" t="s">
        <v>113</v>
      </c>
      <c r="B46" s="2">
        <v>0.66666666666666696</v>
      </c>
      <c r="C46" s="2">
        <v>0.66666666666666696</v>
      </c>
      <c r="D46" s="2">
        <v>0.66666666666666696</v>
      </c>
      <c r="E46" s="2">
        <v>0.66666666666666696</v>
      </c>
      <c r="F46" s="2">
        <v>0.66666666666666696</v>
      </c>
      <c r="G46" s="2">
        <v>0.34299717028501803</v>
      </c>
      <c r="H46" s="2">
        <v>0.34299717028501803</v>
      </c>
      <c r="I46" s="2">
        <v>0.34299717028501803</v>
      </c>
      <c r="J46">
        <v>0.44417571931893701</v>
      </c>
      <c r="K46">
        <v>0.44417571931893701</v>
      </c>
      <c r="L46">
        <v>0.44417571931893701</v>
      </c>
      <c r="M46">
        <v>0.44417571931893701</v>
      </c>
      <c r="N46">
        <v>0.44417571931893701</v>
      </c>
      <c r="O46">
        <v>0.24373333911071601</v>
      </c>
      <c r="P46">
        <v>0.24373333911071601</v>
      </c>
      <c r="Q46">
        <v>0.34299717028501803</v>
      </c>
      <c r="R46">
        <v>0.44417571931893701</v>
      </c>
      <c r="S46">
        <v>0.44417571931893701</v>
      </c>
      <c r="T46">
        <v>0.44417571931893701</v>
      </c>
      <c r="U46">
        <v>0.44417571931893701</v>
      </c>
      <c r="V46">
        <v>0.44417571931893701</v>
      </c>
      <c r="W46">
        <v>0.44417571931893701</v>
      </c>
      <c r="X46">
        <v>0.24373333911071601</v>
      </c>
      <c r="Y46">
        <v>0.24373333911071601</v>
      </c>
      <c r="Z46">
        <v>0.34299717028501803</v>
      </c>
      <c r="AA46">
        <v>0.44417571931893701</v>
      </c>
      <c r="AB46">
        <v>0.44417571931893701</v>
      </c>
      <c r="AC46">
        <v>0.44417571931893701</v>
      </c>
      <c r="AD46">
        <v>0.44417571931893701</v>
      </c>
      <c r="AE46">
        <v>0.44417571931893701</v>
      </c>
      <c r="AF46">
        <v>0.44417571931893701</v>
      </c>
      <c r="AG46">
        <v>0.24373333911071601</v>
      </c>
      <c r="AH46">
        <v>0.24373333911071601</v>
      </c>
      <c r="AI46">
        <v>0.34299717028501803</v>
      </c>
      <c r="AJ46">
        <v>0.44417571931893701</v>
      </c>
      <c r="AK46">
        <v>0.44417571931893701</v>
      </c>
      <c r="AL46">
        <v>0.44417571931893701</v>
      </c>
      <c r="AM46">
        <v>0.44417571931893701</v>
      </c>
      <c r="AN46">
        <v>0.44417571931893701</v>
      </c>
      <c r="AO46">
        <v>0.44417571931893701</v>
      </c>
      <c r="AP46">
        <v>0.24373333911071601</v>
      </c>
      <c r="AQ46">
        <v>0.24373333911071601</v>
      </c>
      <c r="AR46">
        <v>0.34299717028501803</v>
      </c>
      <c r="AS46">
        <v>0.44417571931893701</v>
      </c>
      <c r="AT46">
        <v>0.44417571931893701</v>
      </c>
      <c r="AU46">
        <v>0.44417571931893701</v>
      </c>
      <c r="AV46">
        <v>0.44417571931893701</v>
      </c>
      <c r="AW46">
        <v>0.44417571931893701</v>
      </c>
      <c r="AX46">
        <v>0.44417571931893701</v>
      </c>
      <c r="AY46">
        <v>0.24373333911071601</v>
      </c>
      <c r="AZ46">
        <v>0.24373333911071601</v>
      </c>
      <c r="BA46">
        <v>0.34299717028501803</v>
      </c>
    </row>
    <row r="47" spans="1:53">
      <c r="A47" t="s">
        <v>114</v>
      </c>
      <c r="B47" s="2">
        <v>2.2049999999999899</v>
      </c>
      <c r="C47" s="2">
        <v>2.2049999999999899</v>
      </c>
      <c r="D47" s="2">
        <v>2.2049999999999899</v>
      </c>
      <c r="E47" s="2">
        <v>2.2049999999999899</v>
      </c>
      <c r="F47" s="2">
        <v>2.2049999999999899</v>
      </c>
      <c r="G47" s="2">
        <v>4.2857496427112904</v>
      </c>
      <c r="H47" s="2">
        <v>4.2857496427112904</v>
      </c>
      <c r="I47" s="2">
        <v>4.2857496427112904</v>
      </c>
      <c r="J47">
        <v>3.3095010286784099</v>
      </c>
      <c r="K47">
        <v>3.3095010286784099</v>
      </c>
      <c r="L47">
        <v>3.3095010286784099</v>
      </c>
      <c r="M47">
        <v>3.3095010286784099</v>
      </c>
      <c r="N47">
        <v>3.3095010286784099</v>
      </c>
      <c r="O47">
        <v>6.0311814762946696</v>
      </c>
      <c r="P47">
        <v>6.0311814762946696</v>
      </c>
      <c r="Q47">
        <v>4.2857496427112904</v>
      </c>
      <c r="R47">
        <v>3.3095010286784099</v>
      </c>
      <c r="S47">
        <v>3.3095010286784099</v>
      </c>
      <c r="T47">
        <v>3.3095010286784099</v>
      </c>
      <c r="U47">
        <v>3.3095010286784099</v>
      </c>
      <c r="V47">
        <v>3.3095010286784099</v>
      </c>
      <c r="W47">
        <v>3.3095010286784099</v>
      </c>
      <c r="X47">
        <v>6.0311814762946696</v>
      </c>
      <c r="Y47">
        <v>6.0311814762946696</v>
      </c>
      <c r="Z47">
        <v>4.2857496427112904</v>
      </c>
      <c r="AA47">
        <v>3.3095010286784099</v>
      </c>
      <c r="AB47">
        <v>3.3095010286784099</v>
      </c>
      <c r="AC47">
        <v>3.3095010286784099</v>
      </c>
      <c r="AD47">
        <v>3.3095010286784099</v>
      </c>
      <c r="AE47">
        <v>3.3095010286784099</v>
      </c>
      <c r="AF47">
        <v>3.3095010286784099</v>
      </c>
      <c r="AG47">
        <v>6.0311814762946696</v>
      </c>
      <c r="AH47">
        <v>6.0311814762946696</v>
      </c>
      <c r="AI47">
        <v>4.2857496427112904</v>
      </c>
      <c r="AJ47">
        <v>3.3095010286784099</v>
      </c>
      <c r="AK47">
        <v>3.3095010286784099</v>
      </c>
      <c r="AL47">
        <v>3.3095010286784099</v>
      </c>
      <c r="AM47">
        <v>3.3095010286784099</v>
      </c>
      <c r="AN47">
        <v>3.3095010286784099</v>
      </c>
      <c r="AO47">
        <v>3.3095010286784099</v>
      </c>
      <c r="AP47">
        <v>6.0311814762946696</v>
      </c>
      <c r="AQ47">
        <v>6.0311814762946696</v>
      </c>
      <c r="AR47">
        <v>4.2857496427112904</v>
      </c>
      <c r="AS47">
        <v>3.3095010286784099</v>
      </c>
      <c r="AT47">
        <v>3.3095010286784099</v>
      </c>
      <c r="AU47">
        <v>3.3095010286784099</v>
      </c>
      <c r="AV47">
        <v>3.3095010286784099</v>
      </c>
      <c r="AW47">
        <v>3.3095010286784099</v>
      </c>
      <c r="AX47">
        <v>3.3095010286784099</v>
      </c>
      <c r="AY47">
        <v>6.0311814762946696</v>
      </c>
      <c r="AZ47">
        <v>6.0311814762946696</v>
      </c>
      <c r="BA47">
        <v>4.2857496427112904</v>
      </c>
    </row>
    <row r="48" spans="1:53">
      <c r="A48" t="s">
        <v>115</v>
      </c>
      <c r="B48" s="2">
        <v>1.35</v>
      </c>
      <c r="C48" s="2">
        <v>1.35</v>
      </c>
      <c r="D48" s="2">
        <v>1.35</v>
      </c>
      <c r="E48" s="2">
        <v>1.35</v>
      </c>
      <c r="F48" s="2">
        <v>1.35</v>
      </c>
      <c r="G48" s="2">
        <v>1.35</v>
      </c>
      <c r="H48" s="2">
        <v>1.35</v>
      </c>
      <c r="I48" s="2">
        <v>1.35</v>
      </c>
      <c r="J48">
        <v>1.35</v>
      </c>
      <c r="K48">
        <v>1.35</v>
      </c>
      <c r="L48">
        <v>1.35</v>
      </c>
      <c r="M48">
        <v>1.35</v>
      </c>
      <c r="N48">
        <v>1.35</v>
      </c>
      <c r="O48">
        <v>1.35</v>
      </c>
      <c r="P48">
        <v>1.35</v>
      </c>
      <c r="Q48">
        <v>1.35</v>
      </c>
      <c r="R48">
        <v>1.35</v>
      </c>
      <c r="S48">
        <v>1.35</v>
      </c>
      <c r="T48">
        <v>1.35</v>
      </c>
      <c r="U48">
        <v>1.35</v>
      </c>
      <c r="V48">
        <v>1.35</v>
      </c>
      <c r="W48">
        <v>1.35</v>
      </c>
      <c r="X48">
        <v>1.35</v>
      </c>
      <c r="Y48">
        <v>1.35</v>
      </c>
      <c r="Z48">
        <v>1.35</v>
      </c>
      <c r="AA48">
        <v>1.35</v>
      </c>
      <c r="AB48">
        <v>1.35</v>
      </c>
      <c r="AC48">
        <v>1.35</v>
      </c>
      <c r="AD48">
        <v>1.35</v>
      </c>
      <c r="AE48">
        <v>1.35</v>
      </c>
      <c r="AF48">
        <v>1.35</v>
      </c>
      <c r="AG48">
        <v>1.35</v>
      </c>
      <c r="AH48">
        <v>1.35</v>
      </c>
      <c r="AI48">
        <v>1.35</v>
      </c>
      <c r="AJ48">
        <v>1.35</v>
      </c>
      <c r="AK48">
        <v>1.35</v>
      </c>
      <c r="AL48">
        <v>1.35</v>
      </c>
      <c r="AM48">
        <v>1.35</v>
      </c>
      <c r="AN48">
        <v>1.35</v>
      </c>
      <c r="AO48">
        <v>1.35</v>
      </c>
      <c r="AP48">
        <v>1.35</v>
      </c>
      <c r="AQ48">
        <v>1.35</v>
      </c>
      <c r="AR48">
        <v>1.35</v>
      </c>
      <c r="AS48">
        <v>1.35</v>
      </c>
      <c r="AT48">
        <v>1.35</v>
      </c>
      <c r="AU48">
        <v>1.35</v>
      </c>
      <c r="AV48">
        <v>1.35</v>
      </c>
      <c r="AW48">
        <v>1.35</v>
      </c>
      <c r="AX48">
        <v>1.35</v>
      </c>
      <c r="AY48">
        <v>1.35</v>
      </c>
      <c r="AZ48">
        <v>1.35</v>
      </c>
      <c r="BA48">
        <v>1.35</v>
      </c>
    </row>
    <row r="49" spans="1:53">
      <c r="A49" t="s">
        <v>116</v>
      </c>
      <c r="B49" s="2">
        <v>7</v>
      </c>
      <c r="C49" s="2">
        <v>7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</row>
    <row r="50" spans="1:53">
      <c r="A50" t="s">
        <v>117</v>
      </c>
      <c r="B50" s="2">
        <v>35</v>
      </c>
      <c r="C50" s="2">
        <v>35</v>
      </c>
      <c r="D50" s="2">
        <v>35</v>
      </c>
      <c r="E50" s="2">
        <v>35</v>
      </c>
      <c r="F50" s="2">
        <v>35</v>
      </c>
      <c r="G50" s="2">
        <v>35</v>
      </c>
      <c r="H50" s="2">
        <v>35</v>
      </c>
      <c r="I50" s="2">
        <v>35</v>
      </c>
      <c r="J50">
        <v>13.5</v>
      </c>
      <c r="K50">
        <v>13.5</v>
      </c>
      <c r="L50">
        <v>13.5</v>
      </c>
      <c r="M50">
        <v>13.5</v>
      </c>
      <c r="N50">
        <v>13.5</v>
      </c>
      <c r="O50">
        <v>13.5</v>
      </c>
      <c r="P50">
        <v>13.5</v>
      </c>
      <c r="Q50">
        <v>13.5</v>
      </c>
      <c r="R50">
        <v>13.5</v>
      </c>
      <c r="S50">
        <v>13.5</v>
      </c>
      <c r="T50">
        <v>13.5</v>
      </c>
      <c r="U50">
        <v>13.5</v>
      </c>
      <c r="V50">
        <v>13.5</v>
      </c>
      <c r="W50">
        <v>13.5</v>
      </c>
      <c r="X50">
        <v>13.5</v>
      </c>
      <c r="Y50">
        <v>13.5</v>
      </c>
      <c r="Z50">
        <v>13.5</v>
      </c>
      <c r="AA50">
        <v>13.5</v>
      </c>
      <c r="AB50">
        <v>13.5</v>
      </c>
      <c r="AC50">
        <v>13.5</v>
      </c>
      <c r="AD50">
        <v>13.5</v>
      </c>
      <c r="AE50">
        <v>13.5</v>
      </c>
      <c r="AF50">
        <v>13.5</v>
      </c>
      <c r="AG50">
        <v>13.5</v>
      </c>
      <c r="AH50">
        <v>13.5</v>
      </c>
      <c r="AI50">
        <v>13.5</v>
      </c>
      <c r="AJ50">
        <v>13.5</v>
      </c>
      <c r="AK50">
        <v>13.5</v>
      </c>
      <c r="AL50">
        <v>13.5</v>
      </c>
      <c r="AM50">
        <v>13.5</v>
      </c>
      <c r="AN50">
        <v>13.5</v>
      </c>
      <c r="AO50">
        <v>13.5</v>
      </c>
      <c r="AP50">
        <v>13.5</v>
      </c>
      <c r="AQ50">
        <v>13.5</v>
      </c>
      <c r="AR50">
        <v>13.5</v>
      </c>
      <c r="AS50">
        <v>13.5</v>
      </c>
      <c r="AT50">
        <v>13.5</v>
      </c>
      <c r="AU50">
        <v>13.5</v>
      </c>
      <c r="AV50">
        <v>13.5</v>
      </c>
      <c r="AW50">
        <v>13.5</v>
      </c>
      <c r="AX50">
        <v>13.5</v>
      </c>
      <c r="AY50">
        <v>13.5</v>
      </c>
      <c r="AZ50">
        <v>13.5</v>
      </c>
      <c r="BA50">
        <v>13.5</v>
      </c>
    </row>
    <row r="51" spans="1:53">
      <c r="A51" t="s">
        <v>118</v>
      </c>
    </row>
    <row r="52" spans="1:53">
      <c r="A52" t="s">
        <v>119</v>
      </c>
      <c r="B52" s="2">
        <v>10</v>
      </c>
      <c r="C52" s="2">
        <v>10</v>
      </c>
      <c r="D52" s="2">
        <v>10</v>
      </c>
      <c r="E52" s="2">
        <v>10</v>
      </c>
      <c r="F52" s="2">
        <v>10</v>
      </c>
      <c r="G52" s="2">
        <v>10</v>
      </c>
      <c r="H52" s="2">
        <v>10</v>
      </c>
      <c r="I52" s="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</row>
    <row r="53" spans="1:53">
      <c r="A53" t="s">
        <v>120</v>
      </c>
      <c r="B53" s="2">
        <v>10</v>
      </c>
      <c r="C53" s="2">
        <v>10</v>
      </c>
      <c r="D53" s="2">
        <v>10</v>
      </c>
      <c r="E53" s="2">
        <v>10</v>
      </c>
      <c r="F53" s="2">
        <v>10</v>
      </c>
      <c r="G53" s="2">
        <v>10</v>
      </c>
      <c r="H53" s="2">
        <v>10</v>
      </c>
      <c r="I53" s="2">
        <v>10</v>
      </c>
      <c r="J53">
        <v>5.74</v>
      </c>
      <c r="K53">
        <v>10</v>
      </c>
      <c r="L53">
        <v>3.22</v>
      </c>
      <c r="M53">
        <v>10</v>
      </c>
      <c r="N53">
        <v>10</v>
      </c>
      <c r="O53">
        <v>10</v>
      </c>
      <c r="P53">
        <v>3.22</v>
      </c>
      <c r="Q53">
        <v>5.04</v>
      </c>
      <c r="R53">
        <v>6.02</v>
      </c>
      <c r="S53">
        <v>10</v>
      </c>
      <c r="T53">
        <v>3.36</v>
      </c>
      <c r="U53">
        <v>10</v>
      </c>
      <c r="V53">
        <v>10</v>
      </c>
      <c r="W53">
        <v>10</v>
      </c>
      <c r="X53">
        <v>10</v>
      </c>
      <c r="Y53">
        <v>3.22</v>
      </c>
      <c r="Z53">
        <v>5.18</v>
      </c>
      <c r="AA53">
        <v>6.02</v>
      </c>
      <c r="AB53">
        <v>9.3333333333333304</v>
      </c>
      <c r="AC53">
        <v>3.36</v>
      </c>
      <c r="AD53">
        <v>10</v>
      </c>
      <c r="AE53">
        <v>10</v>
      </c>
      <c r="AF53">
        <v>8.4</v>
      </c>
      <c r="AG53">
        <v>10</v>
      </c>
      <c r="AH53">
        <v>3.22</v>
      </c>
      <c r="AI53">
        <v>5.18</v>
      </c>
      <c r="AJ53">
        <v>6.02</v>
      </c>
      <c r="AK53">
        <v>9.3333333333333304</v>
      </c>
      <c r="AL53">
        <v>3.36</v>
      </c>
      <c r="AM53">
        <v>10</v>
      </c>
      <c r="AN53">
        <v>10</v>
      </c>
      <c r="AO53">
        <v>8.4</v>
      </c>
      <c r="AP53">
        <v>3.22</v>
      </c>
      <c r="AQ53">
        <v>3.22</v>
      </c>
      <c r="AR53">
        <v>5.18</v>
      </c>
      <c r="AS53">
        <v>5.88</v>
      </c>
      <c r="AT53">
        <v>10</v>
      </c>
      <c r="AU53">
        <v>3.22</v>
      </c>
      <c r="AV53">
        <v>10</v>
      </c>
      <c r="AW53">
        <v>10</v>
      </c>
      <c r="AX53">
        <v>8.0500000000000007</v>
      </c>
      <c r="AY53">
        <v>10</v>
      </c>
      <c r="AZ53">
        <v>3.22</v>
      </c>
      <c r="BA53">
        <v>5.04</v>
      </c>
    </row>
    <row r="54" spans="1:53">
      <c r="A54" t="s">
        <v>121</v>
      </c>
      <c r="B54" s="2">
        <v>10</v>
      </c>
      <c r="C54" s="2">
        <v>10</v>
      </c>
      <c r="D54" s="2">
        <v>8.1</v>
      </c>
      <c r="E54" s="2">
        <v>10</v>
      </c>
      <c r="F54" s="2">
        <v>10</v>
      </c>
      <c r="G54" s="2">
        <v>8.1</v>
      </c>
      <c r="H54" s="2">
        <v>8.1</v>
      </c>
      <c r="I54" s="2">
        <v>9</v>
      </c>
      <c r="J54">
        <v>3.78</v>
      </c>
      <c r="K54">
        <v>10</v>
      </c>
      <c r="L54">
        <v>2.1</v>
      </c>
      <c r="M54">
        <v>10</v>
      </c>
      <c r="N54">
        <v>10</v>
      </c>
      <c r="O54">
        <v>10</v>
      </c>
      <c r="P54">
        <v>2.1</v>
      </c>
      <c r="Q54">
        <v>3.36</v>
      </c>
      <c r="R54">
        <v>3.92</v>
      </c>
      <c r="S54">
        <v>8.1666666666666607</v>
      </c>
      <c r="T54">
        <v>2.2400000000000002</v>
      </c>
      <c r="U54">
        <v>10</v>
      </c>
      <c r="V54">
        <v>9.3333333333333304</v>
      </c>
      <c r="W54">
        <v>7.4666666666666597</v>
      </c>
      <c r="X54">
        <v>10</v>
      </c>
      <c r="Y54">
        <v>2.1</v>
      </c>
      <c r="Z54">
        <v>3.36</v>
      </c>
      <c r="AA54">
        <v>3.92</v>
      </c>
      <c r="AB54">
        <v>5.8333333333333304</v>
      </c>
      <c r="AC54">
        <v>2.2400000000000002</v>
      </c>
      <c r="AD54">
        <v>10</v>
      </c>
      <c r="AE54">
        <v>7.4666666666666597</v>
      </c>
      <c r="AF54">
        <v>5.6</v>
      </c>
      <c r="AG54">
        <v>8.75</v>
      </c>
      <c r="AH54">
        <v>2.1</v>
      </c>
      <c r="AI54">
        <v>3.36</v>
      </c>
      <c r="AJ54">
        <v>4.0599999999999996</v>
      </c>
      <c r="AK54">
        <v>5.8333333333333304</v>
      </c>
      <c r="AL54">
        <v>2.2400000000000002</v>
      </c>
      <c r="AM54">
        <v>10</v>
      </c>
      <c r="AN54">
        <v>7.4666666666666597</v>
      </c>
      <c r="AO54">
        <v>5.6</v>
      </c>
      <c r="AP54">
        <v>2.1</v>
      </c>
      <c r="AQ54">
        <v>2.1</v>
      </c>
      <c r="AR54">
        <v>3.36</v>
      </c>
      <c r="AS54">
        <v>3.92</v>
      </c>
      <c r="AT54">
        <v>7</v>
      </c>
      <c r="AU54">
        <v>2.1</v>
      </c>
      <c r="AV54">
        <v>10</v>
      </c>
      <c r="AW54">
        <v>7</v>
      </c>
      <c r="AX54">
        <v>5.25</v>
      </c>
      <c r="AY54">
        <v>8.75</v>
      </c>
      <c r="AZ54">
        <v>2.1</v>
      </c>
      <c r="BA54">
        <v>3.36</v>
      </c>
    </row>
    <row r="55" spans="1:53">
      <c r="A55" t="s">
        <v>122</v>
      </c>
      <c r="B55" s="2">
        <v>10</v>
      </c>
      <c r="C55" s="2">
        <v>10</v>
      </c>
      <c r="D55" s="2">
        <v>5.4</v>
      </c>
      <c r="E55" s="2">
        <v>10</v>
      </c>
      <c r="F55" s="2">
        <v>10</v>
      </c>
      <c r="G55" s="2">
        <v>5.4</v>
      </c>
      <c r="H55" s="2">
        <v>5.4</v>
      </c>
      <c r="I55" s="2">
        <v>5.4</v>
      </c>
      <c r="J55">
        <v>2.8</v>
      </c>
      <c r="K55">
        <v>8.1666666666666607</v>
      </c>
      <c r="L55">
        <v>1.54</v>
      </c>
      <c r="M55">
        <v>7.7</v>
      </c>
      <c r="N55">
        <v>7.7</v>
      </c>
      <c r="O55">
        <v>10</v>
      </c>
      <c r="P55">
        <v>1.54</v>
      </c>
      <c r="Q55">
        <v>2.52</v>
      </c>
      <c r="R55">
        <v>2.94</v>
      </c>
      <c r="S55">
        <v>6.5333333333333297</v>
      </c>
      <c r="T55">
        <v>1.68</v>
      </c>
      <c r="U55">
        <v>9.8000000000000007</v>
      </c>
      <c r="V55">
        <v>7</v>
      </c>
      <c r="W55">
        <v>5.6</v>
      </c>
      <c r="X55">
        <v>8.9833333333333307</v>
      </c>
      <c r="Y55">
        <v>1.54</v>
      </c>
      <c r="Z55">
        <v>2.52</v>
      </c>
      <c r="AA55">
        <v>2.94</v>
      </c>
      <c r="AB55">
        <v>4.6666666666666599</v>
      </c>
      <c r="AC55">
        <v>1.68</v>
      </c>
      <c r="AD55">
        <v>8.4</v>
      </c>
      <c r="AE55">
        <v>5.6</v>
      </c>
      <c r="AF55">
        <v>4.2</v>
      </c>
      <c r="AG55">
        <v>6.4166666666666599</v>
      </c>
      <c r="AH55">
        <v>1.54</v>
      </c>
      <c r="AI55">
        <v>2.52</v>
      </c>
      <c r="AJ55">
        <v>2.94</v>
      </c>
      <c r="AK55">
        <v>4.6666666666666599</v>
      </c>
      <c r="AL55">
        <v>1.68</v>
      </c>
      <c r="AM55">
        <v>8.4</v>
      </c>
      <c r="AN55">
        <v>5.6</v>
      </c>
      <c r="AO55">
        <v>4.2</v>
      </c>
      <c r="AP55">
        <v>1.54</v>
      </c>
      <c r="AQ55">
        <v>1.54</v>
      </c>
      <c r="AR55">
        <v>2.52</v>
      </c>
      <c r="AS55">
        <v>2.94</v>
      </c>
      <c r="AT55">
        <v>4.9000000000000004</v>
      </c>
      <c r="AU55">
        <v>1.54</v>
      </c>
      <c r="AV55">
        <v>7.7</v>
      </c>
      <c r="AW55">
        <v>5.1333333333333302</v>
      </c>
      <c r="AX55">
        <v>3.85</v>
      </c>
      <c r="AY55">
        <v>6.4166666666666599</v>
      </c>
      <c r="AZ55">
        <v>1.54</v>
      </c>
      <c r="BA55">
        <v>2.52</v>
      </c>
    </row>
    <row r="56" spans="1:53">
      <c r="A56" t="s">
        <v>123</v>
      </c>
      <c r="B56" s="2">
        <v>7.2</v>
      </c>
      <c r="C56" s="2">
        <v>9</v>
      </c>
      <c r="D56" s="2">
        <v>3.6</v>
      </c>
      <c r="E56" s="2">
        <v>9</v>
      </c>
      <c r="F56" s="2">
        <v>9</v>
      </c>
      <c r="G56" s="2">
        <v>3.6</v>
      </c>
      <c r="H56" s="2">
        <v>3.6</v>
      </c>
      <c r="I56" s="2">
        <v>3.6</v>
      </c>
      <c r="J56">
        <v>1.82</v>
      </c>
      <c r="K56">
        <v>5.8333333333333304</v>
      </c>
      <c r="L56">
        <v>0.98</v>
      </c>
      <c r="M56">
        <v>4.9000000000000004</v>
      </c>
      <c r="N56">
        <v>4.9000000000000004</v>
      </c>
      <c r="O56">
        <v>7.35</v>
      </c>
      <c r="P56">
        <v>0.98</v>
      </c>
      <c r="Q56">
        <v>1.68</v>
      </c>
      <c r="R56">
        <v>1.96</v>
      </c>
      <c r="S56">
        <v>4.0833333333333304</v>
      </c>
      <c r="T56">
        <v>1.1200000000000001</v>
      </c>
      <c r="U56">
        <v>6.5333333333333297</v>
      </c>
      <c r="V56">
        <v>4.6666666666666599</v>
      </c>
      <c r="W56">
        <v>3.7333333333333298</v>
      </c>
      <c r="X56">
        <v>5.7166666666666597</v>
      </c>
      <c r="Y56">
        <v>0.98</v>
      </c>
      <c r="Z56">
        <v>1.68</v>
      </c>
      <c r="AA56">
        <v>1.96</v>
      </c>
      <c r="AB56">
        <v>2.9166666666666599</v>
      </c>
      <c r="AC56">
        <v>1.1200000000000001</v>
      </c>
      <c r="AD56">
        <v>5.6</v>
      </c>
      <c r="AE56">
        <v>3.7333333333333298</v>
      </c>
      <c r="AF56">
        <v>2.8</v>
      </c>
      <c r="AG56">
        <v>4.0833333333333304</v>
      </c>
      <c r="AH56">
        <v>0.98</v>
      </c>
      <c r="AI56">
        <v>1.68</v>
      </c>
      <c r="AJ56">
        <v>1.96</v>
      </c>
      <c r="AK56">
        <v>2.9166666666666599</v>
      </c>
      <c r="AL56">
        <v>1.1200000000000001</v>
      </c>
      <c r="AM56">
        <v>5.6</v>
      </c>
      <c r="AN56">
        <v>3.7333333333333298</v>
      </c>
      <c r="AO56">
        <v>2.8</v>
      </c>
      <c r="AP56">
        <v>0.98</v>
      </c>
      <c r="AQ56">
        <v>0.98</v>
      </c>
      <c r="AR56">
        <v>1.68</v>
      </c>
      <c r="AS56">
        <v>1.96</v>
      </c>
      <c r="AT56">
        <v>3.5</v>
      </c>
      <c r="AU56">
        <v>0.98</v>
      </c>
      <c r="AV56">
        <v>4.9000000000000004</v>
      </c>
      <c r="AW56">
        <v>3.2666666666666599</v>
      </c>
      <c r="AX56">
        <v>2.4500000000000002</v>
      </c>
      <c r="AY56">
        <v>4.0833333333333304</v>
      </c>
      <c r="AZ56">
        <v>0.98</v>
      </c>
      <c r="BA56">
        <v>1.68</v>
      </c>
    </row>
    <row r="57" spans="1:53">
      <c r="A57" t="s">
        <v>124</v>
      </c>
      <c r="B57" s="2">
        <v>4.5</v>
      </c>
      <c r="C57" s="2">
        <v>6</v>
      </c>
      <c r="D57" s="2">
        <v>2.7</v>
      </c>
      <c r="E57" s="2">
        <v>6.75</v>
      </c>
      <c r="F57" s="2">
        <v>6.75</v>
      </c>
      <c r="G57" s="2">
        <v>1.8</v>
      </c>
      <c r="H57" s="2">
        <v>1.8</v>
      </c>
      <c r="I57" s="2">
        <v>2.7</v>
      </c>
      <c r="J57">
        <v>1.1200000000000001</v>
      </c>
      <c r="K57">
        <v>3.5</v>
      </c>
      <c r="L57">
        <v>0.56000000000000005</v>
      </c>
      <c r="M57">
        <v>2.8</v>
      </c>
      <c r="N57">
        <v>2.8</v>
      </c>
      <c r="O57">
        <v>4.2</v>
      </c>
      <c r="P57">
        <v>0.56000000000000005</v>
      </c>
      <c r="Q57">
        <v>0.98</v>
      </c>
      <c r="R57">
        <v>1.1200000000000001</v>
      </c>
      <c r="S57">
        <v>2.4500000000000002</v>
      </c>
      <c r="T57">
        <v>0.56000000000000005</v>
      </c>
      <c r="U57">
        <v>3.2666666666666599</v>
      </c>
      <c r="V57">
        <v>2.3333333333333299</v>
      </c>
      <c r="W57">
        <v>1.86666666666666</v>
      </c>
      <c r="X57">
        <v>3.2666666666666599</v>
      </c>
      <c r="Y57">
        <v>0.56000000000000005</v>
      </c>
      <c r="Z57">
        <v>0.98</v>
      </c>
      <c r="AA57">
        <v>1.1200000000000001</v>
      </c>
      <c r="AB57">
        <v>1.75</v>
      </c>
      <c r="AC57">
        <v>0.56000000000000005</v>
      </c>
      <c r="AD57">
        <v>2.8</v>
      </c>
      <c r="AE57">
        <v>1.86666666666666</v>
      </c>
      <c r="AF57">
        <v>1.4</v>
      </c>
      <c r="AG57">
        <v>2.3333333333333299</v>
      </c>
      <c r="AH57">
        <v>0.56000000000000005</v>
      </c>
      <c r="AI57">
        <v>0.98</v>
      </c>
      <c r="AJ57">
        <v>1.1200000000000001</v>
      </c>
      <c r="AK57">
        <v>1.75</v>
      </c>
      <c r="AL57">
        <v>0.56000000000000005</v>
      </c>
      <c r="AM57">
        <v>2.8</v>
      </c>
      <c r="AN57">
        <v>1.86666666666666</v>
      </c>
      <c r="AO57">
        <v>1.4</v>
      </c>
      <c r="AP57">
        <v>0.56000000000000005</v>
      </c>
      <c r="AQ57">
        <v>0.56000000000000005</v>
      </c>
      <c r="AR57">
        <v>0.98</v>
      </c>
      <c r="AS57">
        <v>1.1200000000000001</v>
      </c>
      <c r="AT57">
        <v>2.1</v>
      </c>
      <c r="AU57">
        <v>0.56000000000000005</v>
      </c>
      <c r="AV57">
        <v>2.8</v>
      </c>
      <c r="AW57">
        <v>1.86666666666666</v>
      </c>
      <c r="AX57">
        <v>1.4</v>
      </c>
      <c r="AY57">
        <v>2.3333333333333299</v>
      </c>
      <c r="AZ57">
        <v>0.56000000000000005</v>
      </c>
      <c r="BA57">
        <v>0.98</v>
      </c>
    </row>
    <row r="58" spans="1:53">
      <c r="A58" t="s">
        <v>125</v>
      </c>
      <c r="B58" s="2">
        <v>2.7</v>
      </c>
      <c r="C58" s="2">
        <v>3</v>
      </c>
      <c r="D58" s="2">
        <v>1.8</v>
      </c>
      <c r="E58" s="2">
        <v>4.5</v>
      </c>
      <c r="F58" s="2">
        <v>4.5</v>
      </c>
      <c r="G58" s="2">
        <v>1.8</v>
      </c>
      <c r="H58" s="2">
        <v>1.8</v>
      </c>
      <c r="I58" s="2">
        <v>1.8</v>
      </c>
      <c r="J58">
        <v>0.7</v>
      </c>
      <c r="K58">
        <v>2.3333333333333299</v>
      </c>
      <c r="L58">
        <v>0.42</v>
      </c>
      <c r="M58">
        <v>2.1</v>
      </c>
      <c r="N58">
        <v>2.1</v>
      </c>
      <c r="O58">
        <v>3.15</v>
      </c>
      <c r="P58">
        <v>0.42</v>
      </c>
      <c r="Q58">
        <v>0.7</v>
      </c>
      <c r="R58">
        <v>0.84</v>
      </c>
      <c r="S58">
        <v>1.63333333333333</v>
      </c>
      <c r="T58">
        <v>0.42</v>
      </c>
      <c r="U58">
        <v>2.4500000000000002</v>
      </c>
      <c r="V58">
        <v>1.75</v>
      </c>
      <c r="W58">
        <v>1.4</v>
      </c>
      <c r="X58">
        <v>2.4500000000000002</v>
      </c>
      <c r="Y58">
        <v>0.42</v>
      </c>
      <c r="Z58">
        <v>0.7</v>
      </c>
      <c r="AA58">
        <v>0.84</v>
      </c>
      <c r="AB58">
        <v>1.1666666666666601</v>
      </c>
      <c r="AC58">
        <v>0.42</v>
      </c>
      <c r="AD58">
        <v>2.1</v>
      </c>
      <c r="AE58">
        <v>1.4</v>
      </c>
      <c r="AF58">
        <v>1.05</v>
      </c>
      <c r="AG58">
        <v>1.75</v>
      </c>
      <c r="AH58">
        <v>0.42</v>
      </c>
      <c r="AI58">
        <v>0.7</v>
      </c>
      <c r="AJ58">
        <v>0.84</v>
      </c>
      <c r="AK58">
        <v>1.1666666666666601</v>
      </c>
      <c r="AL58">
        <v>0.42</v>
      </c>
      <c r="AM58">
        <v>2.1</v>
      </c>
      <c r="AN58">
        <v>1.4</v>
      </c>
      <c r="AO58">
        <v>1.05</v>
      </c>
      <c r="AP58">
        <v>0.42</v>
      </c>
      <c r="AQ58">
        <v>0.42</v>
      </c>
      <c r="AR58">
        <v>0.7</v>
      </c>
      <c r="AS58">
        <v>0.84</v>
      </c>
      <c r="AT58">
        <v>1.4</v>
      </c>
      <c r="AU58">
        <v>0.42</v>
      </c>
      <c r="AV58">
        <v>2.1</v>
      </c>
      <c r="AW58">
        <v>1.4</v>
      </c>
      <c r="AX58">
        <v>1.05</v>
      </c>
      <c r="AY58">
        <v>1.75</v>
      </c>
      <c r="AZ58">
        <v>0.42</v>
      </c>
      <c r="BA58">
        <v>0.7</v>
      </c>
    </row>
    <row r="59" spans="1:53">
      <c r="A59" t="s">
        <v>126</v>
      </c>
      <c r="B59" s="2">
        <v>1.8</v>
      </c>
      <c r="C59" s="2">
        <v>3</v>
      </c>
      <c r="D59" s="2">
        <v>0.9</v>
      </c>
      <c r="E59" s="2">
        <v>2.25</v>
      </c>
      <c r="F59" s="2">
        <v>2.25</v>
      </c>
      <c r="G59" s="2">
        <v>0.9</v>
      </c>
      <c r="H59" s="2">
        <v>0.9</v>
      </c>
      <c r="I59" s="2">
        <v>0.9</v>
      </c>
      <c r="J59">
        <v>0.42</v>
      </c>
      <c r="K59">
        <v>1.1666666666666601</v>
      </c>
      <c r="L59">
        <v>0.28000000000000003</v>
      </c>
      <c r="M59">
        <v>1.4</v>
      </c>
      <c r="N59">
        <v>1.4</v>
      </c>
      <c r="O59">
        <v>2.1</v>
      </c>
      <c r="P59">
        <v>0.28000000000000003</v>
      </c>
      <c r="Q59">
        <v>0.42</v>
      </c>
      <c r="R59">
        <v>0.42</v>
      </c>
      <c r="S59">
        <v>0.81666666666666599</v>
      </c>
      <c r="T59">
        <v>0.28000000000000003</v>
      </c>
      <c r="U59">
        <v>1.63333333333333</v>
      </c>
      <c r="V59">
        <v>1.1666666666666601</v>
      </c>
      <c r="W59">
        <v>0.93333333333333302</v>
      </c>
      <c r="X59">
        <v>1.63333333333333</v>
      </c>
      <c r="Y59">
        <v>0.28000000000000003</v>
      </c>
      <c r="Z59">
        <v>0.42</v>
      </c>
      <c r="AA59">
        <v>0.42</v>
      </c>
      <c r="AB59">
        <v>0.58333333333333304</v>
      </c>
      <c r="AC59">
        <v>0.28000000000000003</v>
      </c>
      <c r="AD59">
        <v>1.4</v>
      </c>
      <c r="AE59">
        <v>0.93333333333333302</v>
      </c>
      <c r="AF59">
        <v>0.7</v>
      </c>
      <c r="AG59">
        <v>1.1666666666666601</v>
      </c>
      <c r="AH59">
        <v>0.28000000000000003</v>
      </c>
      <c r="AI59">
        <v>0.42</v>
      </c>
      <c r="AJ59">
        <v>0.42</v>
      </c>
      <c r="AK59">
        <v>0.58333333333333304</v>
      </c>
      <c r="AL59">
        <v>0.28000000000000003</v>
      </c>
      <c r="AM59">
        <v>1.4</v>
      </c>
      <c r="AN59">
        <v>0.93333333333333302</v>
      </c>
      <c r="AO59">
        <v>0.7</v>
      </c>
      <c r="AP59">
        <v>0.28000000000000003</v>
      </c>
      <c r="AQ59">
        <v>0.28000000000000003</v>
      </c>
      <c r="AR59">
        <v>0.42</v>
      </c>
      <c r="AS59">
        <v>0.42</v>
      </c>
      <c r="AT59">
        <v>0.7</v>
      </c>
      <c r="AU59">
        <v>0.28000000000000003</v>
      </c>
      <c r="AV59">
        <v>1.4</v>
      </c>
      <c r="AW59">
        <v>0.93333333333333302</v>
      </c>
      <c r="AX59">
        <v>0.7</v>
      </c>
      <c r="AY59">
        <v>1.1666666666666601</v>
      </c>
      <c r="AZ59">
        <v>0.28000000000000003</v>
      </c>
      <c r="BA59">
        <v>0.42</v>
      </c>
    </row>
    <row r="60" spans="1:53">
      <c r="A60" t="s">
        <v>127</v>
      </c>
      <c r="B60" s="2">
        <v>0.9</v>
      </c>
      <c r="C60" s="2">
        <v>3</v>
      </c>
      <c r="D60" s="2">
        <v>0.9</v>
      </c>
      <c r="E60" s="2">
        <v>2.25</v>
      </c>
      <c r="F60" s="2">
        <v>2.25</v>
      </c>
      <c r="G60" s="2">
        <v>0.9</v>
      </c>
      <c r="H60" s="2">
        <v>0.9</v>
      </c>
      <c r="I60" s="2">
        <v>0.9</v>
      </c>
      <c r="J60">
        <v>0.28000000000000003</v>
      </c>
      <c r="K60">
        <v>1.1666666666666601</v>
      </c>
      <c r="L60">
        <v>0.14000000000000001</v>
      </c>
      <c r="M60">
        <v>0.7</v>
      </c>
      <c r="N60">
        <v>0.7</v>
      </c>
      <c r="O60">
        <v>1.05</v>
      </c>
      <c r="P60">
        <v>0.14000000000000001</v>
      </c>
      <c r="Q60">
        <v>0.28000000000000003</v>
      </c>
      <c r="R60">
        <v>0.28000000000000003</v>
      </c>
      <c r="S60">
        <v>0.81666666666666599</v>
      </c>
      <c r="T60">
        <v>0.14000000000000001</v>
      </c>
      <c r="U60">
        <v>0.81666666666666599</v>
      </c>
      <c r="V60">
        <v>0.58333333333333304</v>
      </c>
      <c r="W60">
        <v>0.46666666666666601</v>
      </c>
      <c r="X60">
        <v>0.81666666666666599</v>
      </c>
      <c r="Y60">
        <v>0.14000000000000001</v>
      </c>
      <c r="Z60">
        <v>0.28000000000000003</v>
      </c>
      <c r="AA60">
        <v>0.28000000000000003</v>
      </c>
      <c r="AB60">
        <v>0.58333333333333304</v>
      </c>
      <c r="AC60">
        <v>0.14000000000000001</v>
      </c>
      <c r="AD60">
        <v>0.7</v>
      </c>
      <c r="AE60">
        <v>0.46666666666666601</v>
      </c>
      <c r="AF60">
        <v>0.35</v>
      </c>
      <c r="AG60">
        <v>0.58333333333333304</v>
      </c>
      <c r="AH60">
        <v>0.14000000000000001</v>
      </c>
      <c r="AI60">
        <v>0.28000000000000003</v>
      </c>
      <c r="AJ60">
        <v>0.28000000000000003</v>
      </c>
      <c r="AK60">
        <v>0.58333333333333304</v>
      </c>
      <c r="AL60">
        <v>0.14000000000000001</v>
      </c>
      <c r="AM60">
        <v>0.7</v>
      </c>
      <c r="AN60">
        <v>0.46666666666666601</v>
      </c>
      <c r="AO60">
        <v>0.35</v>
      </c>
      <c r="AP60">
        <v>0.14000000000000001</v>
      </c>
      <c r="AQ60">
        <v>0.14000000000000001</v>
      </c>
      <c r="AR60">
        <v>0.28000000000000003</v>
      </c>
      <c r="AS60">
        <v>0.28000000000000003</v>
      </c>
      <c r="AT60">
        <v>0.7</v>
      </c>
      <c r="AU60">
        <v>0.14000000000000001</v>
      </c>
      <c r="AV60">
        <v>0.7</v>
      </c>
      <c r="AW60">
        <v>0.46666666666666601</v>
      </c>
      <c r="AX60">
        <v>0.35</v>
      </c>
      <c r="AY60">
        <v>0.58333333333333304</v>
      </c>
      <c r="AZ60">
        <v>0.14000000000000001</v>
      </c>
      <c r="BA60">
        <v>0.28000000000000003</v>
      </c>
    </row>
    <row r="61" spans="1:53">
      <c r="A61" t="s">
        <v>128</v>
      </c>
      <c r="J61">
        <v>0.28000000000000003</v>
      </c>
      <c r="K61">
        <v>1.1666666666666601</v>
      </c>
      <c r="L61">
        <v>0.14000000000000001</v>
      </c>
      <c r="M61">
        <v>0.7</v>
      </c>
      <c r="N61">
        <v>0.7</v>
      </c>
      <c r="O61">
        <v>1.05</v>
      </c>
      <c r="P61">
        <v>0.14000000000000001</v>
      </c>
      <c r="Q61">
        <v>0.28000000000000003</v>
      </c>
      <c r="R61">
        <v>0.28000000000000003</v>
      </c>
      <c r="S61">
        <v>0.81666666666666599</v>
      </c>
      <c r="T61">
        <v>0.14000000000000001</v>
      </c>
      <c r="U61">
        <v>0.81666666666666599</v>
      </c>
      <c r="V61">
        <v>0.58333333333333304</v>
      </c>
      <c r="W61">
        <v>0.46666666666666601</v>
      </c>
      <c r="X61">
        <v>0.81666666666666599</v>
      </c>
      <c r="Y61">
        <v>0.14000000000000001</v>
      </c>
      <c r="Z61">
        <v>0.28000000000000003</v>
      </c>
      <c r="AA61">
        <v>0.28000000000000003</v>
      </c>
      <c r="AB61">
        <v>0.58333333333333304</v>
      </c>
      <c r="AC61">
        <v>0.14000000000000001</v>
      </c>
      <c r="AD61">
        <v>0.7</v>
      </c>
      <c r="AE61">
        <v>0.46666666666666601</v>
      </c>
      <c r="AF61">
        <v>0.35</v>
      </c>
      <c r="AG61">
        <v>0.58333333333333304</v>
      </c>
      <c r="AH61">
        <v>0.14000000000000001</v>
      </c>
      <c r="AI61">
        <v>0.28000000000000003</v>
      </c>
      <c r="AJ61">
        <v>0.28000000000000003</v>
      </c>
      <c r="AK61">
        <v>0.58333333333333304</v>
      </c>
      <c r="AL61">
        <v>0.14000000000000001</v>
      </c>
      <c r="AM61">
        <v>0.7</v>
      </c>
      <c r="AN61">
        <v>0.46666666666666601</v>
      </c>
      <c r="AO61">
        <v>0.35</v>
      </c>
      <c r="AP61">
        <v>0.14000000000000001</v>
      </c>
      <c r="AQ61">
        <v>0.14000000000000001</v>
      </c>
      <c r="AR61">
        <v>0.28000000000000003</v>
      </c>
      <c r="AS61">
        <v>0.28000000000000003</v>
      </c>
      <c r="AT61">
        <v>0.7</v>
      </c>
      <c r="AU61">
        <v>0.14000000000000001</v>
      </c>
      <c r="AV61">
        <v>0.7</v>
      </c>
      <c r="AW61">
        <v>0.46666666666666601</v>
      </c>
      <c r="AX61">
        <v>0.35</v>
      </c>
      <c r="AY61">
        <v>0.58333333333333304</v>
      </c>
      <c r="AZ61">
        <v>0.14000000000000001</v>
      </c>
      <c r="BA61">
        <v>0.28000000000000003</v>
      </c>
    </row>
    <row r="62" spans="1:53">
      <c r="A62" t="s">
        <v>129</v>
      </c>
      <c r="J62">
        <v>0.14000000000000001</v>
      </c>
      <c r="K62">
        <v>1.1666666666666601</v>
      </c>
      <c r="L62">
        <v>0.14000000000000001</v>
      </c>
      <c r="M62">
        <v>0.7</v>
      </c>
      <c r="N62">
        <v>0.7</v>
      </c>
      <c r="O62">
        <v>1.05</v>
      </c>
      <c r="P62">
        <v>0.14000000000000001</v>
      </c>
      <c r="Q62">
        <v>0.14000000000000001</v>
      </c>
      <c r="R62">
        <v>0.14000000000000001</v>
      </c>
      <c r="S62">
        <v>0.81666666666666599</v>
      </c>
      <c r="T62">
        <v>0.14000000000000001</v>
      </c>
      <c r="U62">
        <v>0.81666666666666599</v>
      </c>
      <c r="V62">
        <v>0.58333333333333304</v>
      </c>
      <c r="W62">
        <v>0.46666666666666601</v>
      </c>
      <c r="X62">
        <v>0.81666666666666599</v>
      </c>
      <c r="Y62">
        <v>0.14000000000000001</v>
      </c>
      <c r="Z62">
        <v>0.14000000000000001</v>
      </c>
      <c r="AA62">
        <v>0.14000000000000001</v>
      </c>
      <c r="AB62">
        <v>0.58333333333333304</v>
      </c>
      <c r="AC62">
        <v>0.14000000000000001</v>
      </c>
      <c r="AD62">
        <v>0.7</v>
      </c>
      <c r="AE62">
        <v>0.46666666666666601</v>
      </c>
      <c r="AF62">
        <v>0.35</v>
      </c>
      <c r="AG62">
        <v>0.58333333333333304</v>
      </c>
      <c r="AH62">
        <v>0.14000000000000001</v>
      </c>
      <c r="AI62">
        <v>0.14000000000000001</v>
      </c>
      <c r="AJ62">
        <v>0.14000000000000001</v>
      </c>
      <c r="AK62">
        <v>0.58333333333333304</v>
      </c>
      <c r="AL62">
        <v>0.14000000000000001</v>
      </c>
      <c r="AM62">
        <v>0.7</v>
      </c>
      <c r="AN62">
        <v>0.46666666666666601</v>
      </c>
      <c r="AO62">
        <v>0.35</v>
      </c>
      <c r="AP62">
        <v>0.14000000000000001</v>
      </c>
      <c r="AQ62">
        <v>0.14000000000000001</v>
      </c>
      <c r="AR62">
        <v>0.14000000000000001</v>
      </c>
      <c r="AS62">
        <v>0.14000000000000001</v>
      </c>
      <c r="AT62">
        <v>0.7</v>
      </c>
      <c r="AU62">
        <v>0.14000000000000001</v>
      </c>
      <c r="AV62">
        <v>0.7</v>
      </c>
      <c r="AW62">
        <v>0.46666666666666601</v>
      </c>
      <c r="AX62">
        <v>0.35</v>
      </c>
      <c r="AY62">
        <v>0.58333333333333304</v>
      </c>
      <c r="AZ62">
        <v>0.14000000000000001</v>
      </c>
      <c r="BA62">
        <v>0.14000000000000001</v>
      </c>
    </row>
    <row r="63" spans="1:53">
      <c r="A63" t="s">
        <v>130</v>
      </c>
      <c r="J63">
        <v>0.14000000000000001</v>
      </c>
      <c r="K63">
        <v>1.1666666666666601</v>
      </c>
      <c r="L63">
        <v>0.14000000000000001</v>
      </c>
      <c r="M63">
        <v>0.7</v>
      </c>
      <c r="N63">
        <v>0.7</v>
      </c>
      <c r="O63">
        <v>1.05</v>
      </c>
      <c r="P63">
        <v>0.14000000000000001</v>
      </c>
      <c r="Q63">
        <v>0.14000000000000001</v>
      </c>
      <c r="R63">
        <v>0.14000000000000001</v>
      </c>
      <c r="S63">
        <v>0.81666666666666599</v>
      </c>
      <c r="T63">
        <v>0.14000000000000001</v>
      </c>
      <c r="U63">
        <v>0.81666666666666599</v>
      </c>
      <c r="V63">
        <v>0.58333333333333304</v>
      </c>
      <c r="W63">
        <v>0.46666666666666601</v>
      </c>
      <c r="X63">
        <v>0.81666666666666599</v>
      </c>
      <c r="Y63">
        <v>0.14000000000000001</v>
      </c>
      <c r="Z63">
        <v>0.14000000000000001</v>
      </c>
      <c r="AA63">
        <v>0.14000000000000001</v>
      </c>
      <c r="AB63">
        <v>0.58333333333333304</v>
      </c>
      <c r="AC63">
        <v>0.14000000000000001</v>
      </c>
      <c r="AD63">
        <v>0.7</v>
      </c>
      <c r="AE63">
        <v>0.46666666666666601</v>
      </c>
      <c r="AF63">
        <v>0.35</v>
      </c>
      <c r="AG63">
        <v>0.58333333333333304</v>
      </c>
      <c r="AH63">
        <v>0.14000000000000001</v>
      </c>
      <c r="AI63">
        <v>0.14000000000000001</v>
      </c>
      <c r="AJ63">
        <v>0.14000000000000001</v>
      </c>
      <c r="AK63">
        <v>0.58333333333333304</v>
      </c>
      <c r="AL63">
        <v>0.14000000000000001</v>
      </c>
      <c r="AM63">
        <v>0.7</v>
      </c>
      <c r="AN63">
        <v>0.46666666666666601</v>
      </c>
      <c r="AO63">
        <v>0.35</v>
      </c>
      <c r="AP63">
        <v>0.14000000000000001</v>
      </c>
      <c r="AQ63">
        <v>0.14000000000000001</v>
      </c>
      <c r="AR63">
        <v>0.14000000000000001</v>
      </c>
      <c r="AS63">
        <v>0.14000000000000001</v>
      </c>
      <c r="AT63">
        <v>0.7</v>
      </c>
      <c r="AU63">
        <v>0.14000000000000001</v>
      </c>
      <c r="AV63">
        <v>0.7</v>
      </c>
      <c r="AW63">
        <v>0.46666666666666601</v>
      </c>
      <c r="AX63">
        <v>0.35</v>
      </c>
      <c r="AY63">
        <v>0.58333333333333304</v>
      </c>
      <c r="AZ63">
        <v>0.14000000000000001</v>
      </c>
      <c r="BA63">
        <v>0.14000000000000001</v>
      </c>
    </row>
    <row r="64" spans="1:53">
      <c r="A64" t="s">
        <v>131</v>
      </c>
      <c r="J64">
        <v>0.14000000000000001</v>
      </c>
      <c r="K64">
        <v>1.1666666666666601</v>
      </c>
      <c r="L64">
        <v>0.14000000000000001</v>
      </c>
      <c r="M64">
        <v>0.7</v>
      </c>
      <c r="N64">
        <v>0.7</v>
      </c>
      <c r="O64">
        <v>1.05</v>
      </c>
      <c r="P64">
        <v>0.14000000000000001</v>
      </c>
      <c r="Q64">
        <v>0.14000000000000001</v>
      </c>
      <c r="R64">
        <v>0.14000000000000001</v>
      </c>
      <c r="S64">
        <v>0.81666666666666599</v>
      </c>
      <c r="T64">
        <v>0.14000000000000001</v>
      </c>
      <c r="U64">
        <v>0.81666666666666599</v>
      </c>
      <c r="V64">
        <v>0.58333333333333304</v>
      </c>
      <c r="W64">
        <v>0.46666666666666601</v>
      </c>
      <c r="X64">
        <v>0.81666666666666599</v>
      </c>
      <c r="Y64">
        <v>0.14000000000000001</v>
      </c>
      <c r="Z64">
        <v>0.14000000000000001</v>
      </c>
      <c r="AA64">
        <v>0.14000000000000001</v>
      </c>
      <c r="AB64">
        <v>0.58333333333333304</v>
      </c>
      <c r="AC64">
        <v>0.14000000000000001</v>
      </c>
      <c r="AD64">
        <v>0.7</v>
      </c>
      <c r="AE64">
        <v>0.46666666666666601</v>
      </c>
      <c r="AF64">
        <v>0.35</v>
      </c>
      <c r="AG64">
        <v>0.58333333333333304</v>
      </c>
      <c r="AH64">
        <v>0.14000000000000001</v>
      </c>
      <c r="AI64">
        <v>0.14000000000000001</v>
      </c>
      <c r="AJ64">
        <v>0.14000000000000001</v>
      </c>
      <c r="AK64">
        <v>0.58333333333333304</v>
      </c>
      <c r="AL64">
        <v>0.14000000000000001</v>
      </c>
      <c r="AM64">
        <v>0.7</v>
      </c>
      <c r="AN64">
        <v>0.46666666666666601</v>
      </c>
      <c r="AO64">
        <v>0.35</v>
      </c>
      <c r="AP64">
        <v>0.14000000000000001</v>
      </c>
      <c r="AQ64">
        <v>0.14000000000000001</v>
      </c>
      <c r="AR64">
        <v>0.14000000000000001</v>
      </c>
      <c r="AS64">
        <v>0.14000000000000001</v>
      </c>
      <c r="AT64">
        <v>0.7</v>
      </c>
      <c r="AU64">
        <v>0.14000000000000001</v>
      </c>
      <c r="AV64">
        <v>0.7</v>
      </c>
      <c r="AW64">
        <v>0.46666666666666601</v>
      </c>
      <c r="AX64">
        <v>0.35</v>
      </c>
      <c r="AY64">
        <v>0.58333333333333304</v>
      </c>
      <c r="AZ64">
        <v>0.14000000000000001</v>
      </c>
      <c r="BA64">
        <v>0.14000000000000001</v>
      </c>
    </row>
    <row r="65" spans="1:53">
      <c r="A65" t="s">
        <v>132</v>
      </c>
      <c r="B65" s="2">
        <v>10</v>
      </c>
      <c r="C65" s="2">
        <v>10</v>
      </c>
      <c r="D65" s="2">
        <v>10</v>
      </c>
      <c r="E65" s="2">
        <v>10</v>
      </c>
      <c r="F65" s="2">
        <v>10</v>
      </c>
      <c r="G65" s="2">
        <v>10</v>
      </c>
      <c r="H65" s="2">
        <v>10</v>
      </c>
      <c r="I65" s="2">
        <v>10</v>
      </c>
      <c r="J65">
        <v>5.74</v>
      </c>
      <c r="K65">
        <v>10</v>
      </c>
      <c r="L65">
        <v>3.22</v>
      </c>
      <c r="M65">
        <v>10</v>
      </c>
      <c r="N65">
        <v>10</v>
      </c>
      <c r="O65">
        <v>10</v>
      </c>
      <c r="P65">
        <v>3.22</v>
      </c>
      <c r="Q65">
        <v>5.04</v>
      </c>
      <c r="R65">
        <v>6.02</v>
      </c>
      <c r="S65">
        <v>10</v>
      </c>
      <c r="T65">
        <v>3.36</v>
      </c>
      <c r="U65">
        <v>10</v>
      </c>
      <c r="V65">
        <v>10</v>
      </c>
      <c r="W65">
        <v>10</v>
      </c>
      <c r="X65">
        <v>10</v>
      </c>
      <c r="Y65">
        <v>3.22</v>
      </c>
      <c r="Z65">
        <v>5.18</v>
      </c>
      <c r="AA65">
        <v>6.02</v>
      </c>
      <c r="AB65">
        <v>9.3333333333333304</v>
      </c>
      <c r="AC65">
        <v>3.36</v>
      </c>
      <c r="AD65">
        <v>10</v>
      </c>
      <c r="AE65">
        <v>10</v>
      </c>
      <c r="AF65">
        <v>8.4</v>
      </c>
      <c r="AG65">
        <v>10</v>
      </c>
      <c r="AH65">
        <v>3.22</v>
      </c>
      <c r="AI65">
        <v>5.18</v>
      </c>
      <c r="AJ65">
        <v>6.02</v>
      </c>
      <c r="AK65">
        <v>9.3333333333333304</v>
      </c>
      <c r="AL65">
        <v>3.36</v>
      </c>
      <c r="AM65">
        <v>10</v>
      </c>
      <c r="AN65">
        <v>10</v>
      </c>
      <c r="AO65">
        <v>8.4</v>
      </c>
      <c r="AP65">
        <v>3.22</v>
      </c>
      <c r="AQ65">
        <v>3.22</v>
      </c>
      <c r="AR65">
        <v>5.18</v>
      </c>
      <c r="AS65">
        <v>5.88</v>
      </c>
      <c r="AT65">
        <v>10</v>
      </c>
      <c r="AU65">
        <v>3.22</v>
      </c>
      <c r="AV65">
        <v>10</v>
      </c>
      <c r="AW65">
        <v>10</v>
      </c>
      <c r="AX65">
        <v>8.0500000000000007</v>
      </c>
      <c r="AY65">
        <v>10</v>
      </c>
      <c r="AZ65">
        <v>3.22</v>
      </c>
      <c r="BA65">
        <v>5.04</v>
      </c>
    </row>
    <row r="66" spans="1:53">
      <c r="A66" t="s">
        <v>133</v>
      </c>
      <c r="B66" s="2">
        <v>10</v>
      </c>
      <c r="C66" s="2">
        <v>10</v>
      </c>
      <c r="D66" s="2">
        <v>8.1</v>
      </c>
      <c r="E66" s="2">
        <v>10</v>
      </c>
      <c r="F66" s="2">
        <v>10</v>
      </c>
      <c r="G66" s="2">
        <v>8.1</v>
      </c>
      <c r="H66" s="2">
        <v>8.1</v>
      </c>
      <c r="I66" s="2">
        <v>9</v>
      </c>
      <c r="J66">
        <v>3.78</v>
      </c>
      <c r="K66">
        <v>10</v>
      </c>
      <c r="L66">
        <v>2.1</v>
      </c>
      <c r="M66">
        <v>10</v>
      </c>
      <c r="N66">
        <v>10</v>
      </c>
      <c r="O66">
        <v>10</v>
      </c>
      <c r="P66">
        <v>2.1</v>
      </c>
      <c r="Q66">
        <v>3.36</v>
      </c>
      <c r="R66">
        <v>3.92</v>
      </c>
      <c r="S66">
        <v>8.1666666666666607</v>
      </c>
      <c r="T66">
        <v>2.2400000000000002</v>
      </c>
      <c r="U66">
        <v>10</v>
      </c>
      <c r="V66">
        <v>9.3333333333333304</v>
      </c>
      <c r="W66">
        <v>7.4666666666666597</v>
      </c>
      <c r="X66">
        <v>10</v>
      </c>
      <c r="Y66">
        <v>2.1</v>
      </c>
      <c r="Z66">
        <v>3.36</v>
      </c>
      <c r="AA66">
        <v>3.92</v>
      </c>
      <c r="AB66">
        <v>5.8333333333333304</v>
      </c>
      <c r="AC66">
        <v>2.2400000000000002</v>
      </c>
      <c r="AD66">
        <v>10</v>
      </c>
      <c r="AE66">
        <v>7.4666666666666597</v>
      </c>
      <c r="AF66">
        <v>5.6</v>
      </c>
      <c r="AG66">
        <v>8.75</v>
      </c>
      <c r="AH66">
        <v>2.1</v>
      </c>
      <c r="AI66">
        <v>3.36</v>
      </c>
      <c r="AJ66">
        <v>4.0599999999999996</v>
      </c>
      <c r="AK66">
        <v>5.8333333333333304</v>
      </c>
      <c r="AL66">
        <v>2.2400000000000002</v>
      </c>
      <c r="AM66">
        <v>10</v>
      </c>
      <c r="AN66">
        <v>7.4666666666666597</v>
      </c>
      <c r="AO66">
        <v>5.6</v>
      </c>
      <c r="AP66">
        <v>2.1</v>
      </c>
      <c r="AQ66">
        <v>2.1</v>
      </c>
      <c r="AR66">
        <v>3.36</v>
      </c>
      <c r="AS66">
        <v>3.92</v>
      </c>
      <c r="AT66">
        <v>7</v>
      </c>
      <c r="AU66">
        <v>2.1</v>
      </c>
      <c r="AV66">
        <v>10</v>
      </c>
      <c r="AW66">
        <v>7</v>
      </c>
      <c r="AX66">
        <v>5.25</v>
      </c>
      <c r="AY66">
        <v>8.75</v>
      </c>
      <c r="AZ66">
        <v>2.1</v>
      </c>
      <c r="BA66">
        <v>3.36</v>
      </c>
    </row>
    <row r="67" spans="1:53">
      <c r="A67" t="s">
        <v>134</v>
      </c>
      <c r="B67" s="2">
        <v>10</v>
      </c>
      <c r="C67" s="2">
        <v>10</v>
      </c>
      <c r="D67" s="2">
        <v>5.4</v>
      </c>
      <c r="E67" s="2">
        <v>10</v>
      </c>
      <c r="F67" s="2">
        <v>10</v>
      </c>
      <c r="G67" s="2">
        <v>5.4</v>
      </c>
      <c r="H67" s="2">
        <v>5.4</v>
      </c>
      <c r="I67" s="2">
        <v>5.4</v>
      </c>
      <c r="J67">
        <v>2.8</v>
      </c>
      <c r="K67">
        <v>8.1666666666666607</v>
      </c>
      <c r="L67">
        <v>1.54</v>
      </c>
      <c r="M67">
        <v>7.7</v>
      </c>
      <c r="N67">
        <v>7.7</v>
      </c>
      <c r="O67">
        <v>10</v>
      </c>
      <c r="P67">
        <v>1.54</v>
      </c>
      <c r="Q67">
        <v>2.52</v>
      </c>
      <c r="R67">
        <v>2.94</v>
      </c>
      <c r="S67">
        <v>6.5333333333333297</v>
      </c>
      <c r="T67">
        <v>1.68</v>
      </c>
      <c r="U67">
        <v>9.8000000000000007</v>
      </c>
      <c r="V67">
        <v>7</v>
      </c>
      <c r="W67">
        <v>5.6</v>
      </c>
      <c r="X67">
        <v>8.9833333333333307</v>
      </c>
      <c r="Y67">
        <v>1.54</v>
      </c>
      <c r="Z67">
        <v>2.52</v>
      </c>
      <c r="AA67">
        <v>2.94</v>
      </c>
      <c r="AB67">
        <v>4.6666666666666599</v>
      </c>
      <c r="AC67">
        <v>1.68</v>
      </c>
      <c r="AD67">
        <v>8.4</v>
      </c>
      <c r="AE67">
        <v>5.6</v>
      </c>
      <c r="AF67">
        <v>4.2</v>
      </c>
      <c r="AG67">
        <v>6.4166666666666599</v>
      </c>
      <c r="AH67">
        <v>1.54</v>
      </c>
      <c r="AI67">
        <v>2.52</v>
      </c>
      <c r="AJ67">
        <v>2.94</v>
      </c>
      <c r="AK67">
        <v>4.6666666666666599</v>
      </c>
      <c r="AL67">
        <v>1.68</v>
      </c>
      <c r="AM67">
        <v>8.4</v>
      </c>
      <c r="AN67">
        <v>5.6</v>
      </c>
      <c r="AO67">
        <v>4.2</v>
      </c>
      <c r="AP67">
        <v>1.54</v>
      </c>
      <c r="AQ67">
        <v>1.54</v>
      </c>
      <c r="AR67">
        <v>2.52</v>
      </c>
      <c r="AS67">
        <v>2.94</v>
      </c>
      <c r="AT67">
        <v>4.9000000000000004</v>
      </c>
      <c r="AU67">
        <v>1.54</v>
      </c>
      <c r="AV67">
        <v>7.7</v>
      </c>
      <c r="AW67">
        <v>5.1333333333333302</v>
      </c>
      <c r="AX67">
        <v>3.85</v>
      </c>
      <c r="AY67">
        <v>6.4166666666666599</v>
      </c>
      <c r="AZ67">
        <v>1.54</v>
      </c>
      <c r="BA67">
        <v>2.52</v>
      </c>
    </row>
    <row r="68" spans="1:53">
      <c r="A68" t="s">
        <v>135</v>
      </c>
      <c r="B68" s="2">
        <v>7.2</v>
      </c>
      <c r="C68" s="2">
        <v>9</v>
      </c>
      <c r="D68" s="2">
        <v>3.6</v>
      </c>
      <c r="E68" s="2">
        <v>9</v>
      </c>
      <c r="F68" s="2">
        <v>9</v>
      </c>
      <c r="G68" s="2">
        <v>3.6</v>
      </c>
      <c r="H68" s="2">
        <v>3.6</v>
      </c>
      <c r="I68" s="2">
        <v>3.6</v>
      </c>
      <c r="J68">
        <v>1.82</v>
      </c>
      <c r="K68">
        <v>5.8333333333333304</v>
      </c>
      <c r="L68">
        <v>0.98</v>
      </c>
      <c r="M68">
        <v>4.9000000000000004</v>
      </c>
      <c r="N68">
        <v>4.9000000000000004</v>
      </c>
      <c r="O68">
        <v>7.35</v>
      </c>
      <c r="P68">
        <v>0.98</v>
      </c>
      <c r="Q68">
        <v>1.68</v>
      </c>
      <c r="R68">
        <v>1.96</v>
      </c>
      <c r="S68">
        <v>4.0833333333333304</v>
      </c>
      <c r="T68">
        <v>1.1200000000000001</v>
      </c>
      <c r="U68">
        <v>6.5333333333333297</v>
      </c>
      <c r="V68">
        <v>4.6666666666666599</v>
      </c>
      <c r="W68">
        <v>3.7333333333333298</v>
      </c>
      <c r="X68">
        <v>5.7166666666666597</v>
      </c>
      <c r="Y68">
        <v>0.98</v>
      </c>
      <c r="Z68">
        <v>1.68</v>
      </c>
      <c r="AA68">
        <v>1.96</v>
      </c>
      <c r="AB68">
        <v>2.9166666666666599</v>
      </c>
      <c r="AC68">
        <v>1.1200000000000001</v>
      </c>
      <c r="AD68">
        <v>5.6</v>
      </c>
      <c r="AE68">
        <v>3.7333333333333298</v>
      </c>
      <c r="AF68">
        <v>2.8</v>
      </c>
      <c r="AG68">
        <v>4.0833333333333304</v>
      </c>
      <c r="AH68">
        <v>0.98</v>
      </c>
      <c r="AI68">
        <v>1.68</v>
      </c>
      <c r="AJ68">
        <v>1.96</v>
      </c>
      <c r="AK68">
        <v>2.9166666666666599</v>
      </c>
      <c r="AL68">
        <v>1.1200000000000001</v>
      </c>
      <c r="AM68">
        <v>5.6</v>
      </c>
      <c r="AN68">
        <v>3.7333333333333298</v>
      </c>
      <c r="AO68">
        <v>2.8</v>
      </c>
      <c r="AP68">
        <v>0.98</v>
      </c>
      <c r="AQ68">
        <v>0.98</v>
      </c>
      <c r="AR68">
        <v>1.68</v>
      </c>
      <c r="AS68">
        <v>1.96</v>
      </c>
      <c r="AT68">
        <v>3.5</v>
      </c>
      <c r="AU68">
        <v>0.98</v>
      </c>
      <c r="AV68">
        <v>4.9000000000000004</v>
      </c>
      <c r="AW68">
        <v>3.2666666666666599</v>
      </c>
      <c r="AX68">
        <v>2.4500000000000002</v>
      </c>
      <c r="AY68">
        <v>4.0833333333333304</v>
      </c>
      <c r="AZ68">
        <v>0.98</v>
      </c>
      <c r="BA68">
        <v>1.68</v>
      </c>
    </row>
    <row r="69" spans="1:53">
      <c r="A69" t="s">
        <v>136</v>
      </c>
      <c r="B69" s="2">
        <v>4.5</v>
      </c>
      <c r="C69" s="2">
        <v>6</v>
      </c>
      <c r="D69" s="2">
        <v>2.7</v>
      </c>
      <c r="E69" s="2">
        <v>6.75</v>
      </c>
      <c r="F69" s="2">
        <v>6.75</v>
      </c>
      <c r="G69" s="2">
        <v>1.8</v>
      </c>
      <c r="H69" s="2">
        <v>1.8</v>
      </c>
      <c r="I69" s="2">
        <v>2.7</v>
      </c>
      <c r="J69">
        <v>1.1200000000000001</v>
      </c>
      <c r="K69">
        <v>3.5</v>
      </c>
      <c r="L69">
        <v>0.56000000000000005</v>
      </c>
      <c r="M69">
        <v>2.8</v>
      </c>
      <c r="N69">
        <v>2.8</v>
      </c>
      <c r="O69">
        <v>4.2</v>
      </c>
      <c r="P69">
        <v>0.56000000000000005</v>
      </c>
      <c r="Q69">
        <v>0.98</v>
      </c>
      <c r="R69">
        <v>1.1200000000000001</v>
      </c>
      <c r="S69">
        <v>2.4500000000000002</v>
      </c>
      <c r="T69">
        <v>0.56000000000000005</v>
      </c>
      <c r="U69">
        <v>3.2666666666666599</v>
      </c>
      <c r="V69">
        <v>2.3333333333333299</v>
      </c>
      <c r="W69">
        <v>1.86666666666666</v>
      </c>
      <c r="X69">
        <v>3.2666666666666599</v>
      </c>
      <c r="Y69">
        <v>0.56000000000000005</v>
      </c>
      <c r="Z69">
        <v>0.98</v>
      </c>
      <c r="AA69">
        <v>1.1200000000000001</v>
      </c>
      <c r="AB69">
        <v>1.75</v>
      </c>
      <c r="AC69">
        <v>0.56000000000000005</v>
      </c>
      <c r="AD69">
        <v>2.8</v>
      </c>
      <c r="AE69">
        <v>1.86666666666666</v>
      </c>
      <c r="AF69">
        <v>1.4</v>
      </c>
      <c r="AG69">
        <v>2.3333333333333299</v>
      </c>
      <c r="AH69">
        <v>0.56000000000000005</v>
      </c>
      <c r="AI69">
        <v>0.98</v>
      </c>
      <c r="AJ69">
        <v>1.1200000000000001</v>
      </c>
      <c r="AK69">
        <v>1.75</v>
      </c>
      <c r="AL69">
        <v>0.56000000000000005</v>
      </c>
      <c r="AM69">
        <v>2.8</v>
      </c>
      <c r="AN69">
        <v>1.86666666666666</v>
      </c>
      <c r="AO69">
        <v>1.4</v>
      </c>
      <c r="AP69">
        <v>0.56000000000000005</v>
      </c>
      <c r="AQ69">
        <v>0.56000000000000005</v>
      </c>
      <c r="AR69">
        <v>0.98</v>
      </c>
      <c r="AS69">
        <v>1.1200000000000001</v>
      </c>
      <c r="AT69">
        <v>2.1</v>
      </c>
      <c r="AU69">
        <v>0.56000000000000005</v>
      </c>
      <c r="AV69">
        <v>2.8</v>
      </c>
      <c r="AW69">
        <v>1.86666666666666</v>
      </c>
      <c r="AX69">
        <v>1.4</v>
      </c>
      <c r="AY69">
        <v>2.3333333333333299</v>
      </c>
      <c r="AZ69">
        <v>0.56000000000000005</v>
      </c>
      <c r="BA69">
        <v>0.98</v>
      </c>
    </row>
    <row r="70" spans="1:53">
      <c r="A70" t="s">
        <v>137</v>
      </c>
      <c r="B70" s="2">
        <v>2.7</v>
      </c>
      <c r="C70" s="2">
        <v>3</v>
      </c>
      <c r="D70" s="2">
        <v>1.8</v>
      </c>
      <c r="E70" s="2">
        <v>4.5</v>
      </c>
      <c r="F70" s="2">
        <v>4.5</v>
      </c>
      <c r="G70" s="2">
        <v>1.8</v>
      </c>
      <c r="H70" s="2">
        <v>1.8</v>
      </c>
      <c r="I70" s="2">
        <v>1.8</v>
      </c>
      <c r="J70">
        <v>0.7</v>
      </c>
      <c r="K70">
        <v>2.3333333333333299</v>
      </c>
      <c r="L70">
        <v>0.42</v>
      </c>
      <c r="M70">
        <v>2.1</v>
      </c>
      <c r="N70">
        <v>2.1</v>
      </c>
      <c r="O70">
        <v>3.15</v>
      </c>
      <c r="P70">
        <v>0.42</v>
      </c>
      <c r="Q70">
        <v>0.7</v>
      </c>
      <c r="R70">
        <v>0.84</v>
      </c>
      <c r="S70">
        <v>1.63333333333333</v>
      </c>
      <c r="T70">
        <v>0.42</v>
      </c>
      <c r="U70">
        <v>2.4500000000000002</v>
      </c>
      <c r="V70">
        <v>1.75</v>
      </c>
      <c r="W70">
        <v>1.4</v>
      </c>
      <c r="X70">
        <v>2.4500000000000002</v>
      </c>
      <c r="Y70">
        <v>0.42</v>
      </c>
      <c r="Z70">
        <v>0.7</v>
      </c>
      <c r="AA70">
        <v>0.84</v>
      </c>
      <c r="AB70">
        <v>1.1666666666666601</v>
      </c>
      <c r="AC70">
        <v>0.42</v>
      </c>
      <c r="AD70">
        <v>2.1</v>
      </c>
      <c r="AE70">
        <v>1.4</v>
      </c>
      <c r="AF70">
        <v>1.05</v>
      </c>
      <c r="AG70">
        <v>1.75</v>
      </c>
      <c r="AH70">
        <v>0.42</v>
      </c>
      <c r="AI70">
        <v>0.7</v>
      </c>
      <c r="AJ70">
        <v>0.84</v>
      </c>
      <c r="AK70">
        <v>1.1666666666666601</v>
      </c>
      <c r="AL70">
        <v>0.42</v>
      </c>
      <c r="AM70">
        <v>2.1</v>
      </c>
      <c r="AN70">
        <v>1.4</v>
      </c>
      <c r="AO70">
        <v>1.05</v>
      </c>
      <c r="AP70">
        <v>0.42</v>
      </c>
      <c r="AQ70">
        <v>0.42</v>
      </c>
      <c r="AR70">
        <v>0.7</v>
      </c>
      <c r="AS70">
        <v>0.84</v>
      </c>
      <c r="AT70">
        <v>1.4</v>
      </c>
      <c r="AU70">
        <v>0.42</v>
      </c>
      <c r="AV70">
        <v>2.1</v>
      </c>
      <c r="AW70">
        <v>1.4</v>
      </c>
      <c r="AX70">
        <v>1.05</v>
      </c>
      <c r="AY70">
        <v>1.75</v>
      </c>
      <c r="AZ70">
        <v>0.42</v>
      </c>
      <c r="BA70">
        <v>0.7</v>
      </c>
    </row>
    <row r="71" spans="1:53">
      <c r="A71" t="s">
        <v>138</v>
      </c>
      <c r="B71" s="2">
        <v>1.8</v>
      </c>
      <c r="C71" s="2">
        <v>3</v>
      </c>
      <c r="D71" s="2">
        <v>0.9</v>
      </c>
      <c r="E71" s="2">
        <v>2.25</v>
      </c>
      <c r="F71" s="2">
        <v>2.25</v>
      </c>
      <c r="G71" s="2">
        <v>0.9</v>
      </c>
      <c r="H71" s="2">
        <v>0.9</v>
      </c>
      <c r="I71" s="2">
        <v>0.9</v>
      </c>
      <c r="J71">
        <v>0.42</v>
      </c>
      <c r="K71">
        <v>1.1666666666666601</v>
      </c>
      <c r="L71">
        <v>0.28000000000000003</v>
      </c>
      <c r="M71">
        <v>1.4</v>
      </c>
      <c r="N71">
        <v>1.4</v>
      </c>
      <c r="O71">
        <v>2.1</v>
      </c>
      <c r="P71">
        <v>0.28000000000000003</v>
      </c>
      <c r="Q71">
        <v>0.42</v>
      </c>
      <c r="R71">
        <v>0.42</v>
      </c>
      <c r="S71">
        <v>0.81666666666666599</v>
      </c>
      <c r="T71">
        <v>0.28000000000000003</v>
      </c>
      <c r="U71">
        <v>1.63333333333333</v>
      </c>
      <c r="V71">
        <v>1.1666666666666601</v>
      </c>
      <c r="W71">
        <v>0.93333333333333302</v>
      </c>
      <c r="X71">
        <v>1.63333333333333</v>
      </c>
      <c r="Y71">
        <v>0.28000000000000003</v>
      </c>
      <c r="Z71">
        <v>0.42</v>
      </c>
      <c r="AA71">
        <v>0.42</v>
      </c>
      <c r="AB71">
        <v>0.58333333333333304</v>
      </c>
      <c r="AC71">
        <v>0.28000000000000003</v>
      </c>
      <c r="AD71">
        <v>1.4</v>
      </c>
      <c r="AE71">
        <v>0.93333333333333302</v>
      </c>
      <c r="AF71">
        <v>0.7</v>
      </c>
      <c r="AG71">
        <v>1.1666666666666601</v>
      </c>
      <c r="AH71">
        <v>0.28000000000000003</v>
      </c>
      <c r="AI71">
        <v>0.42</v>
      </c>
      <c r="AJ71">
        <v>0.42</v>
      </c>
      <c r="AK71">
        <v>0.58333333333333304</v>
      </c>
      <c r="AL71">
        <v>0.28000000000000003</v>
      </c>
      <c r="AM71">
        <v>1.4</v>
      </c>
      <c r="AN71">
        <v>0.93333333333333302</v>
      </c>
      <c r="AO71">
        <v>0.7</v>
      </c>
      <c r="AP71">
        <v>0.28000000000000003</v>
      </c>
      <c r="AQ71">
        <v>0.28000000000000003</v>
      </c>
      <c r="AR71">
        <v>0.42</v>
      </c>
      <c r="AS71">
        <v>0.42</v>
      </c>
      <c r="AT71">
        <v>0.7</v>
      </c>
      <c r="AU71">
        <v>0.28000000000000003</v>
      </c>
      <c r="AV71">
        <v>1.4</v>
      </c>
      <c r="AW71">
        <v>0.93333333333333302</v>
      </c>
      <c r="AX71">
        <v>0.7</v>
      </c>
      <c r="AY71">
        <v>1.1666666666666601</v>
      </c>
      <c r="AZ71">
        <v>0.28000000000000003</v>
      </c>
      <c r="BA71">
        <v>0.42</v>
      </c>
    </row>
    <row r="72" spans="1:53">
      <c r="A72" t="s">
        <v>139</v>
      </c>
      <c r="B72" s="2">
        <v>0.9</v>
      </c>
      <c r="C72" s="2">
        <v>3</v>
      </c>
      <c r="D72" s="2">
        <v>0.9</v>
      </c>
      <c r="E72" s="2">
        <v>2.25</v>
      </c>
      <c r="F72" s="2">
        <v>2.25</v>
      </c>
      <c r="G72" s="2">
        <v>0.9</v>
      </c>
      <c r="H72" s="2">
        <v>0.9</v>
      </c>
      <c r="I72" s="2">
        <v>0.9</v>
      </c>
      <c r="J72">
        <v>0.28000000000000003</v>
      </c>
      <c r="K72">
        <v>1.1666666666666601</v>
      </c>
      <c r="L72">
        <v>0.14000000000000001</v>
      </c>
      <c r="M72">
        <v>0.7</v>
      </c>
      <c r="N72">
        <v>0.7</v>
      </c>
      <c r="O72">
        <v>1.05</v>
      </c>
      <c r="P72">
        <v>0.14000000000000001</v>
      </c>
      <c r="Q72">
        <v>0.28000000000000003</v>
      </c>
      <c r="R72">
        <v>0.28000000000000003</v>
      </c>
      <c r="S72">
        <v>0.81666666666666599</v>
      </c>
      <c r="T72">
        <v>0.14000000000000001</v>
      </c>
      <c r="U72">
        <v>0.81666666666666599</v>
      </c>
      <c r="V72">
        <v>0.58333333333333304</v>
      </c>
      <c r="W72">
        <v>0.46666666666666601</v>
      </c>
      <c r="X72">
        <v>0.81666666666666599</v>
      </c>
      <c r="Y72">
        <v>0.14000000000000001</v>
      </c>
      <c r="Z72">
        <v>0.28000000000000003</v>
      </c>
      <c r="AA72">
        <v>0.28000000000000003</v>
      </c>
      <c r="AB72">
        <v>0.58333333333333304</v>
      </c>
      <c r="AC72">
        <v>0.14000000000000001</v>
      </c>
      <c r="AD72">
        <v>0.7</v>
      </c>
      <c r="AE72">
        <v>0.46666666666666601</v>
      </c>
      <c r="AF72">
        <v>0.35</v>
      </c>
      <c r="AG72">
        <v>0.58333333333333304</v>
      </c>
      <c r="AH72">
        <v>0.14000000000000001</v>
      </c>
      <c r="AI72">
        <v>0.28000000000000003</v>
      </c>
      <c r="AJ72">
        <v>0.28000000000000003</v>
      </c>
      <c r="AK72">
        <v>0.58333333333333304</v>
      </c>
      <c r="AL72">
        <v>0.14000000000000001</v>
      </c>
      <c r="AM72">
        <v>0.7</v>
      </c>
      <c r="AN72">
        <v>0.46666666666666601</v>
      </c>
      <c r="AO72">
        <v>0.35</v>
      </c>
      <c r="AP72">
        <v>0.14000000000000001</v>
      </c>
      <c r="AQ72">
        <v>0.14000000000000001</v>
      </c>
      <c r="AR72">
        <v>0.28000000000000003</v>
      </c>
      <c r="AS72">
        <v>0.28000000000000003</v>
      </c>
      <c r="AT72">
        <v>0.7</v>
      </c>
      <c r="AU72">
        <v>0.14000000000000001</v>
      </c>
      <c r="AV72">
        <v>0.7</v>
      </c>
      <c r="AW72">
        <v>0.46666666666666601</v>
      </c>
      <c r="AX72">
        <v>0.35</v>
      </c>
      <c r="AY72">
        <v>0.58333333333333304</v>
      </c>
      <c r="AZ72">
        <v>0.14000000000000001</v>
      </c>
      <c r="BA72">
        <v>0.28000000000000003</v>
      </c>
    </row>
    <row r="73" spans="1:53">
      <c r="A73" t="s">
        <v>140</v>
      </c>
      <c r="J73">
        <v>0.28000000000000003</v>
      </c>
      <c r="K73">
        <v>1.1666666666666601</v>
      </c>
      <c r="L73">
        <v>0.14000000000000001</v>
      </c>
      <c r="M73">
        <v>0.7</v>
      </c>
      <c r="N73">
        <v>0.7</v>
      </c>
      <c r="O73">
        <v>1.05</v>
      </c>
      <c r="P73">
        <v>0.14000000000000001</v>
      </c>
      <c r="Q73">
        <v>0.28000000000000003</v>
      </c>
      <c r="R73">
        <v>0.28000000000000003</v>
      </c>
      <c r="S73">
        <v>0.81666666666666599</v>
      </c>
      <c r="T73">
        <v>0.14000000000000001</v>
      </c>
      <c r="U73">
        <v>0.81666666666666599</v>
      </c>
      <c r="V73">
        <v>0.58333333333333304</v>
      </c>
      <c r="W73">
        <v>0.46666666666666601</v>
      </c>
      <c r="X73">
        <v>0.81666666666666599</v>
      </c>
      <c r="Y73">
        <v>0.14000000000000001</v>
      </c>
      <c r="Z73">
        <v>0.28000000000000003</v>
      </c>
      <c r="AA73">
        <v>0.28000000000000003</v>
      </c>
      <c r="AB73">
        <v>0.58333333333333304</v>
      </c>
      <c r="AC73">
        <v>0.14000000000000001</v>
      </c>
      <c r="AD73">
        <v>0.7</v>
      </c>
      <c r="AE73">
        <v>0.46666666666666601</v>
      </c>
      <c r="AF73">
        <v>0.35</v>
      </c>
      <c r="AG73">
        <v>0.58333333333333304</v>
      </c>
      <c r="AH73">
        <v>0.14000000000000001</v>
      </c>
      <c r="AI73">
        <v>0.28000000000000003</v>
      </c>
      <c r="AJ73">
        <v>0.28000000000000003</v>
      </c>
      <c r="AK73">
        <v>0.58333333333333304</v>
      </c>
      <c r="AL73">
        <v>0.14000000000000001</v>
      </c>
      <c r="AM73">
        <v>0.7</v>
      </c>
      <c r="AN73">
        <v>0.46666666666666601</v>
      </c>
      <c r="AO73">
        <v>0.35</v>
      </c>
      <c r="AP73">
        <v>0.14000000000000001</v>
      </c>
      <c r="AQ73">
        <v>0.14000000000000001</v>
      </c>
      <c r="AR73">
        <v>0.28000000000000003</v>
      </c>
      <c r="AS73">
        <v>0.28000000000000003</v>
      </c>
      <c r="AT73">
        <v>0.7</v>
      </c>
      <c r="AU73">
        <v>0.14000000000000001</v>
      </c>
      <c r="AV73">
        <v>0.7</v>
      </c>
      <c r="AW73">
        <v>0.46666666666666601</v>
      </c>
      <c r="AX73">
        <v>0.35</v>
      </c>
      <c r="AY73">
        <v>0.58333333333333304</v>
      </c>
      <c r="AZ73">
        <v>0.14000000000000001</v>
      </c>
      <c r="BA73">
        <v>0.28000000000000003</v>
      </c>
    </row>
    <row r="74" spans="1:53">
      <c r="A74" t="s">
        <v>141</v>
      </c>
      <c r="J74">
        <v>0.14000000000000001</v>
      </c>
      <c r="K74">
        <v>1.1666666666666601</v>
      </c>
      <c r="L74">
        <v>0.14000000000000001</v>
      </c>
      <c r="M74">
        <v>0.7</v>
      </c>
      <c r="N74">
        <v>0.7</v>
      </c>
      <c r="O74">
        <v>1.05</v>
      </c>
      <c r="P74">
        <v>0.14000000000000001</v>
      </c>
      <c r="Q74">
        <v>0.14000000000000001</v>
      </c>
      <c r="R74">
        <v>0.14000000000000001</v>
      </c>
      <c r="S74">
        <v>0.81666666666666599</v>
      </c>
      <c r="T74">
        <v>0.14000000000000001</v>
      </c>
      <c r="U74">
        <v>0.81666666666666599</v>
      </c>
      <c r="V74">
        <v>0.58333333333333304</v>
      </c>
      <c r="W74">
        <v>0.46666666666666601</v>
      </c>
      <c r="X74">
        <v>0.81666666666666599</v>
      </c>
      <c r="Y74">
        <v>0.14000000000000001</v>
      </c>
      <c r="Z74">
        <v>0.14000000000000001</v>
      </c>
      <c r="AA74">
        <v>0.14000000000000001</v>
      </c>
      <c r="AB74">
        <v>0.58333333333333304</v>
      </c>
      <c r="AC74">
        <v>0.14000000000000001</v>
      </c>
      <c r="AD74">
        <v>0.7</v>
      </c>
      <c r="AE74">
        <v>0.46666666666666601</v>
      </c>
      <c r="AF74">
        <v>0.35</v>
      </c>
      <c r="AG74">
        <v>0.58333333333333304</v>
      </c>
      <c r="AH74">
        <v>0.14000000000000001</v>
      </c>
      <c r="AI74">
        <v>0.14000000000000001</v>
      </c>
      <c r="AJ74">
        <v>0.14000000000000001</v>
      </c>
      <c r="AK74">
        <v>0.58333333333333304</v>
      </c>
      <c r="AL74">
        <v>0.14000000000000001</v>
      </c>
      <c r="AM74">
        <v>0.7</v>
      </c>
      <c r="AN74">
        <v>0.46666666666666601</v>
      </c>
      <c r="AO74">
        <v>0.35</v>
      </c>
      <c r="AP74">
        <v>0.14000000000000001</v>
      </c>
      <c r="AQ74">
        <v>0.14000000000000001</v>
      </c>
      <c r="AR74">
        <v>0.14000000000000001</v>
      </c>
      <c r="AS74">
        <v>0.14000000000000001</v>
      </c>
      <c r="AT74">
        <v>0.7</v>
      </c>
      <c r="AU74">
        <v>0.14000000000000001</v>
      </c>
      <c r="AV74">
        <v>0.7</v>
      </c>
      <c r="AW74">
        <v>0.46666666666666601</v>
      </c>
      <c r="AX74">
        <v>0.35</v>
      </c>
      <c r="AY74">
        <v>0.58333333333333304</v>
      </c>
      <c r="AZ74">
        <v>0.14000000000000001</v>
      </c>
      <c r="BA74">
        <v>0.14000000000000001</v>
      </c>
    </row>
    <row r="75" spans="1:53">
      <c r="A75" t="s">
        <v>142</v>
      </c>
      <c r="J75">
        <v>0.14000000000000001</v>
      </c>
      <c r="K75">
        <v>1.1666666666666601</v>
      </c>
      <c r="L75">
        <v>0.14000000000000001</v>
      </c>
      <c r="M75">
        <v>0.7</v>
      </c>
      <c r="N75">
        <v>0.7</v>
      </c>
      <c r="O75">
        <v>1.05</v>
      </c>
      <c r="P75">
        <v>0.14000000000000001</v>
      </c>
      <c r="Q75">
        <v>0.14000000000000001</v>
      </c>
      <c r="R75">
        <v>0.14000000000000001</v>
      </c>
      <c r="S75">
        <v>0.81666666666666599</v>
      </c>
      <c r="T75">
        <v>0.14000000000000001</v>
      </c>
      <c r="U75">
        <v>0.81666666666666599</v>
      </c>
      <c r="V75">
        <v>0.58333333333333304</v>
      </c>
      <c r="W75">
        <v>0.46666666666666601</v>
      </c>
      <c r="X75">
        <v>0.81666666666666599</v>
      </c>
      <c r="Y75">
        <v>0.14000000000000001</v>
      </c>
      <c r="Z75">
        <v>0.14000000000000001</v>
      </c>
      <c r="AA75">
        <v>0.14000000000000001</v>
      </c>
      <c r="AB75">
        <v>0.58333333333333304</v>
      </c>
      <c r="AC75">
        <v>0.14000000000000001</v>
      </c>
      <c r="AD75">
        <v>0.7</v>
      </c>
      <c r="AE75">
        <v>0.46666666666666601</v>
      </c>
      <c r="AF75">
        <v>0.35</v>
      </c>
      <c r="AG75">
        <v>0.58333333333333304</v>
      </c>
      <c r="AH75">
        <v>0.14000000000000001</v>
      </c>
      <c r="AI75">
        <v>0.14000000000000001</v>
      </c>
      <c r="AJ75">
        <v>0.14000000000000001</v>
      </c>
      <c r="AK75">
        <v>0.58333333333333304</v>
      </c>
      <c r="AL75">
        <v>0.14000000000000001</v>
      </c>
      <c r="AM75">
        <v>0.7</v>
      </c>
      <c r="AN75">
        <v>0.46666666666666601</v>
      </c>
      <c r="AO75">
        <v>0.35</v>
      </c>
      <c r="AP75">
        <v>0.14000000000000001</v>
      </c>
      <c r="AQ75">
        <v>0.14000000000000001</v>
      </c>
      <c r="AR75">
        <v>0.14000000000000001</v>
      </c>
      <c r="AS75">
        <v>0.14000000000000001</v>
      </c>
      <c r="AT75">
        <v>0.7</v>
      </c>
      <c r="AU75">
        <v>0.14000000000000001</v>
      </c>
      <c r="AV75">
        <v>0.7</v>
      </c>
      <c r="AW75">
        <v>0.46666666666666601</v>
      </c>
      <c r="AX75">
        <v>0.35</v>
      </c>
      <c r="AY75">
        <v>0.58333333333333304</v>
      </c>
      <c r="AZ75">
        <v>0.14000000000000001</v>
      </c>
      <c r="BA75">
        <v>0.14000000000000001</v>
      </c>
    </row>
    <row r="76" spans="1:53">
      <c r="A76" t="s">
        <v>143</v>
      </c>
      <c r="J76">
        <v>0.14000000000000001</v>
      </c>
      <c r="K76">
        <v>1.1666666666666601</v>
      </c>
      <c r="L76">
        <v>0.14000000000000001</v>
      </c>
      <c r="M76">
        <v>0.7</v>
      </c>
      <c r="N76">
        <v>0.7</v>
      </c>
      <c r="O76">
        <v>1.05</v>
      </c>
      <c r="P76">
        <v>0.14000000000000001</v>
      </c>
      <c r="Q76">
        <v>0.14000000000000001</v>
      </c>
      <c r="R76">
        <v>0.14000000000000001</v>
      </c>
      <c r="S76">
        <v>0.81666666666666599</v>
      </c>
      <c r="T76">
        <v>0.14000000000000001</v>
      </c>
      <c r="U76">
        <v>0.81666666666666599</v>
      </c>
      <c r="V76">
        <v>0.58333333333333304</v>
      </c>
      <c r="W76">
        <v>0.46666666666666601</v>
      </c>
      <c r="X76">
        <v>0.81666666666666599</v>
      </c>
      <c r="Y76">
        <v>0.14000000000000001</v>
      </c>
      <c r="Z76">
        <v>0.14000000000000001</v>
      </c>
      <c r="AA76">
        <v>0.14000000000000001</v>
      </c>
      <c r="AB76">
        <v>0.58333333333333304</v>
      </c>
      <c r="AC76">
        <v>0.14000000000000001</v>
      </c>
      <c r="AD76">
        <v>0.7</v>
      </c>
      <c r="AE76">
        <v>0.46666666666666601</v>
      </c>
      <c r="AF76">
        <v>0.35</v>
      </c>
      <c r="AG76">
        <v>0.58333333333333304</v>
      </c>
      <c r="AH76">
        <v>0.14000000000000001</v>
      </c>
      <c r="AI76">
        <v>0.14000000000000001</v>
      </c>
      <c r="AJ76">
        <v>0.14000000000000001</v>
      </c>
      <c r="AK76">
        <v>0.58333333333333304</v>
      </c>
      <c r="AL76">
        <v>0.14000000000000001</v>
      </c>
      <c r="AM76">
        <v>0.7</v>
      </c>
      <c r="AN76">
        <v>0.46666666666666601</v>
      </c>
      <c r="AO76">
        <v>0.35</v>
      </c>
      <c r="AP76">
        <v>0.14000000000000001</v>
      </c>
      <c r="AQ76">
        <v>0.14000000000000001</v>
      </c>
      <c r="AR76">
        <v>0.14000000000000001</v>
      </c>
      <c r="AS76">
        <v>0.14000000000000001</v>
      </c>
      <c r="AT76">
        <v>0.7</v>
      </c>
      <c r="AU76">
        <v>0.14000000000000001</v>
      </c>
      <c r="AV76">
        <v>0.7</v>
      </c>
      <c r="AW76">
        <v>0.46666666666666601</v>
      </c>
      <c r="AX76">
        <v>0.35</v>
      </c>
      <c r="AY76">
        <v>0.58333333333333304</v>
      </c>
      <c r="AZ76">
        <v>0.14000000000000001</v>
      </c>
      <c r="BA76">
        <v>0.14000000000000001</v>
      </c>
    </row>
    <row r="77" spans="1:53">
      <c r="A77" t="s">
        <v>144</v>
      </c>
      <c r="B77" s="2">
        <v>25</v>
      </c>
      <c r="C77" s="2">
        <v>9</v>
      </c>
      <c r="D77" s="2">
        <v>14</v>
      </c>
      <c r="E77" s="2">
        <v>14</v>
      </c>
      <c r="F77" s="2">
        <v>14</v>
      </c>
      <c r="G77" s="2">
        <v>13</v>
      </c>
      <c r="H77" s="2">
        <v>13</v>
      </c>
      <c r="I77" s="2">
        <v>14</v>
      </c>
      <c r="J77">
        <v>41</v>
      </c>
      <c r="K77">
        <v>15</v>
      </c>
      <c r="L77">
        <v>23</v>
      </c>
      <c r="M77">
        <v>23</v>
      </c>
      <c r="N77">
        <v>23</v>
      </c>
      <c r="O77">
        <v>23</v>
      </c>
      <c r="P77">
        <v>23</v>
      </c>
      <c r="Q77">
        <v>36</v>
      </c>
      <c r="R77">
        <v>43</v>
      </c>
      <c r="S77">
        <v>16</v>
      </c>
      <c r="T77">
        <v>24</v>
      </c>
      <c r="U77">
        <v>24</v>
      </c>
      <c r="V77">
        <v>24</v>
      </c>
      <c r="W77">
        <v>24</v>
      </c>
      <c r="X77">
        <v>23</v>
      </c>
      <c r="Y77">
        <v>23</v>
      </c>
      <c r="Z77">
        <v>37</v>
      </c>
      <c r="AA77">
        <v>43</v>
      </c>
      <c r="AB77">
        <v>16</v>
      </c>
      <c r="AC77">
        <v>24</v>
      </c>
      <c r="AD77">
        <v>24</v>
      </c>
      <c r="AE77">
        <v>24</v>
      </c>
      <c r="AF77">
        <v>24</v>
      </c>
      <c r="AG77">
        <v>23</v>
      </c>
      <c r="AH77">
        <v>23</v>
      </c>
      <c r="AI77">
        <v>37</v>
      </c>
      <c r="AJ77">
        <v>43</v>
      </c>
      <c r="AK77">
        <v>16</v>
      </c>
      <c r="AL77">
        <v>24</v>
      </c>
      <c r="AM77">
        <v>24</v>
      </c>
      <c r="AN77">
        <v>24</v>
      </c>
      <c r="AO77">
        <v>24</v>
      </c>
      <c r="AP77">
        <v>23</v>
      </c>
      <c r="AQ77">
        <v>23</v>
      </c>
      <c r="AR77">
        <v>37</v>
      </c>
      <c r="AS77">
        <v>42</v>
      </c>
      <c r="AT77">
        <v>15</v>
      </c>
      <c r="AU77">
        <v>23</v>
      </c>
      <c r="AV77">
        <v>23</v>
      </c>
      <c r="AW77">
        <v>23</v>
      </c>
      <c r="AX77">
        <v>23</v>
      </c>
      <c r="AY77">
        <v>23</v>
      </c>
      <c r="AZ77">
        <v>23</v>
      </c>
      <c r="BA77">
        <v>36</v>
      </c>
    </row>
    <row r="78" spans="1:53">
      <c r="A78" t="s">
        <v>145</v>
      </c>
      <c r="B78" s="2">
        <v>17</v>
      </c>
      <c r="C78" s="2">
        <v>6</v>
      </c>
      <c r="D78" s="2">
        <v>9</v>
      </c>
      <c r="E78" s="2">
        <v>9</v>
      </c>
      <c r="F78" s="2">
        <v>9</v>
      </c>
      <c r="G78" s="2">
        <v>9</v>
      </c>
      <c r="H78" s="2">
        <v>9</v>
      </c>
      <c r="I78" s="2">
        <v>10</v>
      </c>
      <c r="J78">
        <v>27</v>
      </c>
      <c r="K78">
        <v>10</v>
      </c>
      <c r="L78">
        <v>15</v>
      </c>
      <c r="M78">
        <v>15</v>
      </c>
      <c r="N78">
        <v>15</v>
      </c>
      <c r="O78">
        <v>15</v>
      </c>
      <c r="P78">
        <v>15</v>
      </c>
      <c r="Q78">
        <v>24</v>
      </c>
      <c r="R78">
        <v>28</v>
      </c>
      <c r="S78">
        <v>10</v>
      </c>
      <c r="T78">
        <v>16</v>
      </c>
      <c r="U78">
        <v>16</v>
      </c>
      <c r="V78">
        <v>16</v>
      </c>
      <c r="W78">
        <v>16</v>
      </c>
      <c r="X78">
        <v>15</v>
      </c>
      <c r="Y78">
        <v>15</v>
      </c>
      <c r="Z78">
        <v>24</v>
      </c>
      <c r="AA78">
        <v>28</v>
      </c>
      <c r="AB78">
        <v>10</v>
      </c>
      <c r="AC78">
        <v>16</v>
      </c>
      <c r="AD78">
        <v>16</v>
      </c>
      <c r="AE78">
        <v>16</v>
      </c>
      <c r="AF78">
        <v>16</v>
      </c>
      <c r="AG78">
        <v>15</v>
      </c>
      <c r="AH78">
        <v>15</v>
      </c>
      <c r="AI78">
        <v>24</v>
      </c>
      <c r="AJ78">
        <v>29</v>
      </c>
      <c r="AK78">
        <v>10</v>
      </c>
      <c r="AL78">
        <v>16</v>
      </c>
      <c r="AM78">
        <v>16</v>
      </c>
      <c r="AN78">
        <v>16</v>
      </c>
      <c r="AO78">
        <v>16</v>
      </c>
      <c r="AP78">
        <v>15</v>
      </c>
      <c r="AQ78">
        <v>15</v>
      </c>
      <c r="AR78">
        <v>24</v>
      </c>
      <c r="AS78">
        <v>28</v>
      </c>
      <c r="AT78">
        <v>10</v>
      </c>
      <c r="AU78">
        <v>15</v>
      </c>
      <c r="AV78">
        <v>15</v>
      </c>
      <c r="AW78">
        <v>15</v>
      </c>
      <c r="AX78">
        <v>15</v>
      </c>
      <c r="AY78">
        <v>15</v>
      </c>
      <c r="AZ78">
        <v>15</v>
      </c>
      <c r="BA78">
        <v>24</v>
      </c>
    </row>
    <row r="79" spans="1:53">
      <c r="A79" t="s">
        <v>146</v>
      </c>
      <c r="B79" s="2">
        <v>12</v>
      </c>
      <c r="C79" s="2">
        <v>4</v>
      </c>
      <c r="D79" s="2">
        <v>6</v>
      </c>
      <c r="E79" s="2">
        <v>6</v>
      </c>
      <c r="F79" s="2">
        <v>6</v>
      </c>
      <c r="G79" s="2">
        <v>6</v>
      </c>
      <c r="H79" s="2">
        <v>6</v>
      </c>
      <c r="I79" s="2">
        <v>6</v>
      </c>
      <c r="J79">
        <v>20</v>
      </c>
      <c r="K79">
        <v>7</v>
      </c>
      <c r="L79">
        <v>11</v>
      </c>
      <c r="M79">
        <v>11</v>
      </c>
      <c r="N79">
        <v>11</v>
      </c>
      <c r="O79">
        <v>11</v>
      </c>
      <c r="P79">
        <v>11</v>
      </c>
      <c r="Q79">
        <v>18</v>
      </c>
      <c r="R79">
        <v>21</v>
      </c>
      <c r="S79">
        <v>8</v>
      </c>
      <c r="T79">
        <v>12</v>
      </c>
      <c r="U79">
        <v>12</v>
      </c>
      <c r="V79">
        <v>12</v>
      </c>
      <c r="W79">
        <v>12</v>
      </c>
      <c r="X79">
        <v>11</v>
      </c>
      <c r="Y79">
        <v>11</v>
      </c>
      <c r="Z79">
        <v>18</v>
      </c>
      <c r="AA79">
        <v>21</v>
      </c>
      <c r="AB79">
        <v>8</v>
      </c>
      <c r="AC79">
        <v>12</v>
      </c>
      <c r="AD79">
        <v>12</v>
      </c>
      <c r="AE79">
        <v>12</v>
      </c>
      <c r="AF79">
        <v>12</v>
      </c>
      <c r="AG79">
        <v>11</v>
      </c>
      <c r="AH79">
        <v>11</v>
      </c>
      <c r="AI79">
        <v>18</v>
      </c>
      <c r="AJ79">
        <v>21</v>
      </c>
      <c r="AK79">
        <v>8</v>
      </c>
      <c r="AL79">
        <v>12</v>
      </c>
      <c r="AM79">
        <v>12</v>
      </c>
      <c r="AN79">
        <v>12</v>
      </c>
      <c r="AO79">
        <v>12</v>
      </c>
      <c r="AP79">
        <v>11</v>
      </c>
      <c r="AQ79">
        <v>11</v>
      </c>
      <c r="AR79">
        <v>18</v>
      </c>
      <c r="AS79">
        <v>21</v>
      </c>
      <c r="AT79">
        <v>7</v>
      </c>
      <c r="AU79">
        <v>11</v>
      </c>
      <c r="AV79">
        <v>11</v>
      </c>
      <c r="AW79">
        <v>11</v>
      </c>
      <c r="AX79">
        <v>11</v>
      </c>
      <c r="AY79">
        <v>11</v>
      </c>
      <c r="AZ79">
        <v>11</v>
      </c>
      <c r="BA79">
        <v>18</v>
      </c>
    </row>
    <row r="80" spans="1:53">
      <c r="A80" t="s">
        <v>147</v>
      </c>
      <c r="B80" s="2">
        <v>8</v>
      </c>
      <c r="C80" s="2">
        <v>3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4</v>
      </c>
      <c r="J80">
        <v>13</v>
      </c>
      <c r="K80">
        <v>5</v>
      </c>
      <c r="L80">
        <v>7</v>
      </c>
      <c r="M80">
        <v>7</v>
      </c>
      <c r="N80">
        <v>7</v>
      </c>
      <c r="O80">
        <v>7</v>
      </c>
      <c r="P80">
        <v>7</v>
      </c>
      <c r="Q80">
        <v>12</v>
      </c>
      <c r="R80">
        <v>14</v>
      </c>
      <c r="S80">
        <v>5</v>
      </c>
      <c r="T80">
        <v>8</v>
      </c>
      <c r="U80">
        <v>8</v>
      </c>
      <c r="V80">
        <v>8</v>
      </c>
      <c r="W80">
        <v>8</v>
      </c>
      <c r="X80">
        <v>7</v>
      </c>
      <c r="Y80">
        <v>7</v>
      </c>
      <c r="Z80">
        <v>12</v>
      </c>
      <c r="AA80">
        <v>14</v>
      </c>
      <c r="AB80">
        <v>5</v>
      </c>
      <c r="AC80">
        <v>8</v>
      </c>
      <c r="AD80">
        <v>8</v>
      </c>
      <c r="AE80">
        <v>8</v>
      </c>
      <c r="AF80">
        <v>8</v>
      </c>
      <c r="AG80">
        <v>7</v>
      </c>
      <c r="AH80">
        <v>7</v>
      </c>
      <c r="AI80">
        <v>12</v>
      </c>
      <c r="AJ80">
        <v>14</v>
      </c>
      <c r="AK80">
        <v>5</v>
      </c>
      <c r="AL80">
        <v>8</v>
      </c>
      <c r="AM80">
        <v>8</v>
      </c>
      <c r="AN80">
        <v>8</v>
      </c>
      <c r="AO80">
        <v>8</v>
      </c>
      <c r="AP80">
        <v>7</v>
      </c>
      <c r="AQ80">
        <v>7</v>
      </c>
      <c r="AR80">
        <v>12</v>
      </c>
      <c r="AS80">
        <v>14</v>
      </c>
      <c r="AT80">
        <v>5</v>
      </c>
      <c r="AU80">
        <v>7</v>
      </c>
      <c r="AV80">
        <v>7</v>
      </c>
      <c r="AW80">
        <v>7</v>
      </c>
      <c r="AX80">
        <v>7</v>
      </c>
      <c r="AY80">
        <v>7</v>
      </c>
      <c r="AZ80">
        <v>7</v>
      </c>
      <c r="BA80">
        <v>12</v>
      </c>
    </row>
    <row r="81" spans="1:53">
      <c r="A81" t="s">
        <v>148</v>
      </c>
      <c r="B81" s="2">
        <v>5</v>
      </c>
      <c r="C81" s="2">
        <v>2</v>
      </c>
      <c r="D81" s="2">
        <v>3</v>
      </c>
      <c r="E81" s="2">
        <v>3</v>
      </c>
      <c r="F81" s="2">
        <v>3</v>
      </c>
      <c r="G81" s="2">
        <v>2</v>
      </c>
      <c r="H81" s="2">
        <v>2</v>
      </c>
      <c r="I81" s="2">
        <v>3</v>
      </c>
      <c r="J81">
        <v>8</v>
      </c>
      <c r="K81">
        <v>3</v>
      </c>
      <c r="L81">
        <v>4</v>
      </c>
      <c r="M81">
        <v>4</v>
      </c>
      <c r="N81">
        <v>4</v>
      </c>
      <c r="O81">
        <v>4</v>
      </c>
      <c r="P81">
        <v>4</v>
      </c>
      <c r="Q81">
        <v>7</v>
      </c>
      <c r="R81">
        <v>8</v>
      </c>
      <c r="S81">
        <v>3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7</v>
      </c>
      <c r="AA81">
        <v>8</v>
      </c>
      <c r="AB81">
        <v>3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7</v>
      </c>
      <c r="AJ81">
        <v>8</v>
      </c>
      <c r="AK81">
        <v>3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7</v>
      </c>
      <c r="AS81">
        <v>8</v>
      </c>
      <c r="AT81">
        <v>3</v>
      </c>
      <c r="AU81">
        <v>4</v>
      </c>
      <c r="AV81">
        <v>4</v>
      </c>
      <c r="AW81">
        <v>4</v>
      </c>
      <c r="AX81">
        <v>4</v>
      </c>
      <c r="AY81">
        <v>4</v>
      </c>
      <c r="AZ81">
        <v>4</v>
      </c>
      <c r="BA81">
        <v>7</v>
      </c>
    </row>
    <row r="82" spans="1:53">
      <c r="A82" t="s">
        <v>149</v>
      </c>
      <c r="B82" s="2">
        <v>3</v>
      </c>
      <c r="C82" s="2">
        <v>1</v>
      </c>
      <c r="D82" s="2">
        <v>2</v>
      </c>
      <c r="E82" s="2">
        <v>2</v>
      </c>
      <c r="F82" s="2">
        <v>2</v>
      </c>
      <c r="G82" s="2">
        <v>2</v>
      </c>
      <c r="H82" s="2">
        <v>2</v>
      </c>
      <c r="I82" s="2">
        <v>2</v>
      </c>
      <c r="J82">
        <v>5</v>
      </c>
      <c r="K82">
        <v>2</v>
      </c>
      <c r="L82">
        <v>3</v>
      </c>
      <c r="M82">
        <v>3</v>
      </c>
      <c r="N82">
        <v>3</v>
      </c>
      <c r="O82">
        <v>3</v>
      </c>
      <c r="P82">
        <v>3</v>
      </c>
      <c r="Q82">
        <v>5</v>
      </c>
      <c r="R82">
        <v>6</v>
      </c>
      <c r="S82">
        <v>2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5</v>
      </c>
      <c r="AA82">
        <v>6</v>
      </c>
      <c r="AB82">
        <v>2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5</v>
      </c>
      <c r="AJ82">
        <v>6</v>
      </c>
      <c r="AK82">
        <v>2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5</v>
      </c>
      <c r="AS82">
        <v>6</v>
      </c>
      <c r="AT82">
        <v>2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5</v>
      </c>
    </row>
    <row r="83" spans="1:53">
      <c r="A83" t="s">
        <v>150</v>
      </c>
      <c r="B83" s="2">
        <v>2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>
        <v>3</v>
      </c>
      <c r="K83">
        <v>1</v>
      </c>
      <c r="L83">
        <v>2</v>
      </c>
      <c r="M83">
        <v>2</v>
      </c>
      <c r="N83">
        <v>2</v>
      </c>
      <c r="O83">
        <v>2</v>
      </c>
      <c r="P83">
        <v>2</v>
      </c>
      <c r="Q83">
        <v>3</v>
      </c>
      <c r="R83">
        <v>3</v>
      </c>
      <c r="S83">
        <v>1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3</v>
      </c>
      <c r="AA83">
        <v>3</v>
      </c>
      <c r="AB83">
        <v>1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3</v>
      </c>
      <c r="AJ83">
        <v>3</v>
      </c>
      <c r="AK83">
        <v>1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3</v>
      </c>
      <c r="AS83">
        <v>3</v>
      </c>
      <c r="AT83">
        <v>1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</row>
    <row r="84" spans="1:53">
      <c r="A84" t="s">
        <v>151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2</v>
      </c>
      <c r="R84">
        <v>2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2</v>
      </c>
      <c r="AA84">
        <v>2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2</v>
      </c>
      <c r="AJ84">
        <v>2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2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2</v>
      </c>
    </row>
    <row r="85" spans="1:53">
      <c r="A85" t="s">
        <v>152</v>
      </c>
      <c r="J85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2</v>
      </c>
      <c r="R85">
        <v>2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2</v>
      </c>
      <c r="AA85">
        <v>2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2</v>
      </c>
      <c r="AJ85">
        <v>2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2</v>
      </c>
    </row>
    <row r="86" spans="1:53">
      <c r="A86" t="s">
        <v>153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</row>
    <row r="87" spans="1:53">
      <c r="A87" t="s">
        <v>154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</row>
    <row r="88" spans="1:53">
      <c r="A88" t="s">
        <v>155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</row>
    <row r="89" spans="1:53">
      <c r="A89" t="s">
        <v>156</v>
      </c>
      <c r="B89" s="2">
        <v>18320.113846845499</v>
      </c>
      <c r="C89" s="2">
        <v>49462.653402868098</v>
      </c>
      <c r="D89" s="2">
        <v>32975.426581682797</v>
      </c>
      <c r="E89" s="2">
        <v>32975.426581682797</v>
      </c>
      <c r="F89" s="2">
        <v>32975.426581682797</v>
      </c>
      <c r="G89" s="2">
        <v>35606.9827446091</v>
      </c>
      <c r="H89" s="2">
        <v>35606.9827446091</v>
      </c>
      <c r="I89" s="2">
        <v>32046.381763758702</v>
      </c>
      <c r="J89">
        <v>75334.762758455006</v>
      </c>
      <c r="K89">
        <v>203402.925631113</v>
      </c>
      <c r="L89">
        <v>135602.13352237799</v>
      </c>
      <c r="M89">
        <v>135602.13352237799</v>
      </c>
      <c r="N89">
        <v>135602.13352237799</v>
      </c>
      <c r="O89">
        <v>137288.40894903001</v>
      </c>
      <c r="P89">
        <v>137288.40894903001</v>
      </c>
      <c r="Q89">
        <v>87801.464922493105</v>
      </c>
      <c r="R89">
        <v>41089.773967896799</v>
      </c>
      <c r="S89">
        <v>110941.86276421099</v>
      </c>
      <c r="T89">
        <v>73961.345166969695</v>
      </c>
      <c r="U89">
        <v>73961.345166969695</v>
      </c>
      <c r="V89">
        <v>73961.345166969695</v>
      </c>
      <c r="W89">
        <v>73961.345166969695</v>
      </c>
      <c r="X89">
        <v>74881.088670712794</v>
      </c>
      <c r="Y89">
        <v>74881.088670712794</v>
      </c>
      <c r="Z89">
        <v>47889.474745239502</v>
      </c>
      <c r="AA89">
        <v>28917.734885444399</v>
      </c>
      <c r="AB89">
        <v>78077.515258216605</v>
      </c>
      <c r="AC89">
        <v>52051.749179083301</v>
      </c>
      <c r="AD89">
        <v>52051.749179083301</v>
      </c>
      <c r="AE89">
        <v>52051.749179083301</v>
      </c>
      <c r="AF89">
        <v>52051.749179083301</v>
      </c>
      <c r="AG89">
        <v>52699.036747082901</v>
      </c>
      <c r="AH89">
        <v>52699.036747082901</v>
      </c>
      <c r="AI89">
        <v>33703.157949091197</v>
      </c>
      <c r="AJ89">
        <v>13202.3088507373</v>
      </c>
      <c r="AK89">
        <v>35646.064010755101</v>
      </c>
      <c r="AL89">
        <v>23764.075985364001</v>
      </c>
      <c r="AM89">
        <v>23764.075985364001</v>
      </c>
      <c r="AN89">
        <v>23764.075985364001</v>
      </c>
      <c r="AO89">
        <v>23764.075985364001</v>
      </c>
      <c r="AP89">
        <v>24059.593246900698</v>
      </c>
      <c r="AQ89">
        <v>24059.593246900698</v>
      </c>
      <c r="AR89">
        <v>15387.0798721068</v>
      </c>
      <c r="AS89">
        <v>49712.758607506301</v>
      </c>
      <c r="AT89">
        <v>134223.82288999399</v>
      </c>
      <c r="AU89">
        <v>89482.671213264999</v>
      </c>
      <c r="AV89">
        <v>89482.671213264999</v>
      </c>
      <c r="AW89">
        <v>89482.671213264999</v>
      </c>
      <c r="AX89">
        <v>89482.671213264999</v>
      </c>
      <c r="AY89">
        <v>90595.429667341901</v>
      </c>
      <c r="AZ89">
        <v>90595.429667341901</v>
      </c>
      <c r="BA89">
        <v>57939.426690787899</v>
      </c>
    </row>
    <row r="90" spans="1:53">
      <c r="A90" t="s">
        <v>157</v>
      </c>
      <c r="B90" s="2">
        <v>1123.02005476868</v>
      </c>
      <c r="C90" s="2">
        <v>909.83098660179405</v>
      </c>
      <c r="D90" s="2">
        <v>2020.65808412926</v>
      </c>
      <c r="E90" s="2">
        <v>808.84667904068294</v>
      </c>
      <c r="F90" s="2">
        <v>808.84667904068294</v>
      </c>
      <c r="G90" s="2">
        <v>2181.8409106014501</v>
      </c>
      <c r="H90" s="2">
        <v>2181.8409106014501</v>
      </c>
      <c r="I90" s="2">
        <v>1963.75408452492</v>
      </c>
      <c r="J90">
        <v>2511.6897145573498</v>
      </c>
      <c r="K90">
        <v>814.15868790687705</v>
      </c>
      <c r="L90">
        <v>4520.6020911195401</v>
      </c>
      <c r="M90">
        <v>904.559756397662</v>
      </c>
      <c r="N90">
        <v>904.559756397662</v>
      </c>
      <c r="O90">
        <v>610.71740653380903</v>
      </c>
      <c r="P90">
        <v>4576.8112722637798</v>
      </c>
      <c r="Q90">
        <v>2927.2464590223999</v>
      </c>
      <c r="R90">
        <v>1369.95874684572</v>
      </c>
      <c r="S90">
        <v>634.26165003817005</v>
      </c>
      <c r="T90">
        <v>2465.6777971987799</v>
      </c>
      <c r="U90">
        <v>422.944381387308</v>
      </c>
      <c r="V90">
        <v>591.99819774883201</v>
      </c>
      <c r="W90">
        <v>739.92027895966498</v>
      </c>
      <c r="X90">
        <v>428.20005947977501</v>
      </c>
      <c r="Y90">
        <v>2496.3359141432502</v>
      </c>
      <c r="Z90">
        <v>1596.6154427183001</v>
      </c>
      <c r="AA90">
        <v>964.13426518442998</v>
      </c>
      <c r="AB90">
        <v>624.83538003847002</v>
      </c>
      <c r="AC90">
        <v>1735.26808220263</v>
      </c>
      <c r="AD90">
        <v>347.22718842935501</v>
      </c>
      <c r="AE90">
        <v>520.73231069495705</v>
      </c>
      <c r="AF90">
        <v>694.23742543046001</v>
      </c>
      <c r="AG90">
        <v>421.80753984281802</v>
      </c>
      <c r="AH90">
        <v>1756.84433455986</v>
      </c>
      <c r="AI90">
        <v>1123.6483696216501</v>
      </c>
      <c r="AJ90">
        <v>440.173555970113</v>
      </c>
      <c r="AK90">
        <v>285.26763389251897</v>
      </c>
      <c r="AL90">
        <v>792.23246381076694</v>
      </c>
      <c r="AM90">
        <v>158.52641895028501</v>
      </c>
      <c r="AN90">
        <v>237.73967945484901</v>
      </c>
      <c r="AO90">
        <v>316.95293646222899</v>
      </c>
      <c r="AP90">
        <v>802.08303925171595</v>
      </c>
      <c r="AQ90">
        <v>802.08303925171595</v>
      </c>
      <c r="AR90">
        <v>512.99925775982899</v>
      </c>
      <c r="AS90">
        <v>1657.44751802257</v>
      </c>
      <c r="AT90">
        <v>895.19083660400895</v>
      </c>
      <c r="AU90">
        <v>2983.1112835880499</v>
      </c>
      <c r="AV90">
        <v>596.91646689547599</v>
      </c>
      <c r="AW90">
        <v>895.19083660400895</v>
      </c>
      <c r="AX90">
        <v>1193.46519372797</v>
      </c>
      <c r="AY90">
        <v>725.12828570195802</v>
      </c>
      <c r="AZ90">
        <v>3020.2032322446498</v>
      </c>
      <c r="BA90">
        <v>1931.66979131932</v>
      </c>
    </row>
    <row r="91" spans="1:53">
      <c r="A91" t="s">
        <v>158</v>
      </c>
      <c r="B91" s="2">
        <v>1626.7965167781599</v>
      </c>
      <c r="C91" s="2">
        <v>1317.8899577352799</v>
      </c>
      <c r="D91" s="2">
        <v>2927.4556074955999</v>
      </c>
      <c r="E91" s="2">
        <v>1171.5657898204399</v>
      </c>
      <c r="F91" s="2">
        <v>1171.5657898204399</v>
      </c>
      <c r="G91" s="2">
        <v>3161.0062248568302</v>
      </c>
      <c r="H91" s="2">
        <v>3161.0062248568302</v>
      </c>
      <c r="I91" s="2">
        <v>2845.00287680783</v>
      </c>
      <c r="J91">
        <v>3767.25995213128</v>
      </c>
      <c r="K91">
        <v>1220.96348171769</v>
      </c>
      <c r="L91">
        <v>6780.6285021412205</v>
      </c>
      <c r="M91">
        <v>1356.56507416864</v>
      </c>
      <c r="N91">
        <v>1356.56507416864</v>
      </c>
      <c r="O91">
        <v>915.801593937446</v>
      </c>
      <c r="P91">
        <v>6864.9422736360802</v>
      </c>
      <c r="Q91">
        <v>4390.5950640956198</v>
      </c>
      <c r="R91">
        <v>2054.7831546141101</v>
      </c>
      <c r="S91">
        <v>951.23753199710495</v>
      </c>
      <c r="T91">
        <v>3698.3617214896499</v>
      </c>
      <c r="U91">
        <v>634.26165003817005</v>
      </c>
      <c r="V91">
        <v>887.84235656627595</v>
      </c>
      <c r="W91">
        <v>1109.72546937172</v>
      </c>
      <c r="X91">
        <v>642.14516640264605</v>
      </c>
      <c r="Y91">
        <v>3744.3488967734602</v>
      </c>
      <c r="Z91">
        <v>2394.76819565796</v>
      </c>
      <c r="AA91">
        <v>1446.0929017246001</v>
      </c>
      <c r="AB91">
        <v>937.14458137329905</v>
      </c>
      <c r="AC91">
        <v>2602.7936212227901</v>
      </c>
      <c r="AD91">
        <v>520.73231069495705</v>
      </c>
      <c r="AE91">
        <v>780.98998154296498</v>
      </c>
      <c r="AF91">
        <v>1041.24764736872</v>
      </c>
      <c r="AG91">
        <v>632.60283115546304</v>
      </c>
      <c r="AH91">
        <v>2635.1579996648802</v>
      </c>
      <c r="AI91">
        <v>1685.36405645421</v>
      </c>
      <c r="AJ91">
        <v>660.21037379051802</v>
      </c>
      <c r="AK91">
        <v>427.85149409557903</v>
      </c>
      <c r="AL91">
        <v>1188.29873275098</v>
      </c>
      <c r="AM91">
        <v>237.73967945484901</v>
      </c>
      <c r="AN91">
        <v>356.55956438280202</v>
      </c>
      <c r="AO91">
        <v>475.37944697833598</v>
      </c>
      <c r="AP91">
        <v>1203.0745958683301</v>
      </c>
      <c r="AQ91">
        <v>1203.0745958683301</v>
      </c>
      <c r="AR91">
        <v>769.44892558036997</v>
      </c>
      <c r="AS91">
        <v>2485.9873730119002</v>
      </c>
      <c r="AT91">
        <v>1342.6023701914501</v>
      </c>
      <c r="AU91">
        <v>4474.4830112811196</v>
      </c>
      <c r="AV91">
        <v>895.19083660400895</v>
      </c>
      <c r="AW91">
        <v>1342.6023701914501</v>
      </c>
      <c r="AX91">
        <v>1790.01389538531</v>
      </c>
      <c r="AY91">
        <v>1087.50855368314</v>
      </c>
      <c r="AZ91">
        <v>4530.1209341132899</v>
      </c>
      <c r="BA91">
        <v>2897.32077973797</v>
      </c>
    </row>
    <row r="92" spans="1:53">
      <c r="A92" t="s">
        <v>159</v>
      </c>
      <c r="B92" s="2">
        <v>2382.4611407962998</v>
      </c>
      <c r="C92" s="2">
        <v>1929.9783292924001</v>
      </c>
      <c r="D92" s="2">
        <v>4287.65185418076</v>
      </c>
      <c r="E92" s="2">
        <v>1715.64436023186</v>
      </c>
      <c r="F92" s="2">
        <v>1715.64436023186</v>
      </c>
      <c r="G92" s="2">
        <v>4629.7541607085795</v>
      </c>
      <c r="H92" s="2">
        <v>4629.7541607085795</v>
      </c>
      <c r="I92" s="2">
        <v>4166.8760257586</v>
      </c>
      <c r="J92">
        <v>5022.83018303477</v>
      </c>
      <c r="K92">
        <v>1627.7682549547301</v>
      </c>
      <c r="L92">
        <v>9040.6549094676393</v>
      </c>
      <c r="M92">
        <v>1808.5703734208901</v>
      </c>
      <c r="N92">
        <v>1808.5703734208901</v>
      </c>
      <c r="O92">
        <v>1220.88575392146</v>
      </c>
      <c r="P92">
        <v>9153.0732713462603</v>
      </c>
      <c r="Q92">
        <v>5853.9436634417498</v>
      </c>
      <c r="R92">
        <v>2739.6075584878299</v>
      </c>
      <c r="S92">
        <v>1268.2134055444601</v>
      </c>
      <c r="T92">
        <v>4931.0456436170498</v>
      </c>
      <c r="U92">
        <v>845.57890607912702</v>
      </c>
      <c r="V92">
        <v>1183.6865063727801</v>
      </c>
      <c r="W92">
        <v>1479.5306525735</v>
      </c>
      <c r="X92">
        <v>856.09026087012398</v>
      </c>
      <c r="Y92">
        <v>4992.3618772623604</v>
      </c>
      <c r="Z92">
        <v>3192.9209452546902</v>
      </c>
      <c r="AA92">
        <v>1928.0515355533</v>
      </c>
      <c r="AB92">
        <v>1249.4537785218899</v>
      </c>
      <c r="AC92">
        <v>3470.3191587322499</v>
      </c>
      <c r="AD92">
        <v>694.23742543046001</v>
      </c>
      <c r="AE92">
        <v>1041.24764736872</v>
      </c>
      <c r="AF92">
        <v>1388.25786553957</v>
      </c>
      <c r="AG92">
        <v>843.39811626858102</v>
      </c>
      <c r="AH92">
        <v>3513.4716632831401</v>
      </c>
      <c r="AI92">
        <v>2247.0797409596798</v>
      </c>
      <c r="AJ92">
        <v>880.24719035092903</v>
      </c>
      <c r="AK92">
        <v>570.43535235469199</v>
      </c>
      <c r="AL92">
        <v>1584.3650009896</v>
      </c>
      <c r="AM92">
        <v>316.95293646222899</v>
      </c>
      <c r="AN92">
        <v>475.37944697833598</v>
      </c>
      <c r="AO92">
        <v>633.80595574446795</v>
      </c>
      <c r="AP92">
        <v>1604.06615179549</v>
      </c>
      <c r="AQ92">
        <v>1604.06615179549</v>
      </c>
      <c r="AR92">
        <v>1025.8985923202299</v>
      </c>
      <c r="AS92">
        <v>3314.52722346678</v>
      </c>
      <c r="AT92">
        <v>1790.01389538531</v>
      </c>
      <c r="AU92">
        <v>5965.8547364531596</v>
      </c>
      <c r="AV92">
        <v>1193.46519372797</v>
      </c>
      <c r="AW92">
        <v>1790.01389538531</v>
      </c>
      <c r="AX92">
        <v>2386.5625907451199</v>
      </c>
      <c r="AY92">
        <v>1449.8888113031701</v>
      </c>
      <c r="AZ92">
        <v>6040.03863349318</v>
      </c>
      <c r="BA92">
        <v>3862.9717642657401</v>
      </c>
    </row>
    <row r="93" spans="1:53">
      <c r="A93" t="s">
        <v>160</v>
      </c>
      <c r="B93" s="2">
        <v>3458.71071041194</v>
      </c>
      <c r="C93" s="2">
        <v>2801.7404981711302</v>
      </c>
      <c r="D93" s="2">
        <v>6224.9010282118998</v>
      </c>
      <c r="E93" s="2">
        <v>2490.54407790712</v>
      </c>
      <c r="F93" s="2">
        <v>2490.54407790712</v>
      </c>
      <c r="G93" s="2">
        <v>6721.60725757417</v>
      </c>
      <c r="H93" s="2">
        <v>6721.60725757417</v>
      </c>
      <c r="I93" s="2">
        <v>6049.5438174157898</v>
      </c>
      <c r="J93">
        <v>7533.9706381703099</v>
      </c>
      <c r="K93">
        <v>2441.3777808469999</v>
      </c>
      <c r="L93">
        <v>13560.7077203877</v>
      </c>
      <c r="M93">
        <v>2712.5809533991501</v>
      </c>
      <c r="N93">
        <v>2712.5809533991501</v>
      </c>
      <c r="O93">
        <v>1831.0540464535</v>
      </c>
      <c r="P93">
        <v>13729.3352631042</v>
      </c>
      <c r="Q93">
        <v>8780.6408564079593</v>
      </c>
      <c r="R93">
        <v>4109.2563623393398</v>
      </c>
      <c r="S93">
        <v>1902.1651442260099</v>
      </c>
      <c r="T93">
        <v>7396.4134856908004</v>
      </c>
      <c r="U93">
        <v>1268.2134055444601</v>
      </c>
      <c r="V93">
        <v>1775.3747969707199</v>
      </c>
      <c r="W93">
        <v>2219.1410117647501</v>
      </c>
      <c r="X93">
        <v>1283.98043734367</v>
      </c>
      <c r="Y93">
        <v>7488.38783609865</v>
      </c>
      <c r="Z93">
        <v>4789.2264411120696</v>
      </c>
      <c r="AA93">
        <v>2891.9688004950099</v>
      </c>
      <c r="AB93">
        <v>1874.07216863346</v>
      </c>
      <c r="AC93">
        <v>5205.3702322526497</v>
      </c>
      <c r="AD93">
        <v>1041.24764736872</v>
      </c>
      <c r="AE93">
        <v>1561.7629739965901</v>
      </c>
      <c r="AF93">
        <v>2082.2782981111</v>
      </c>
      <c r="AG93">
        <v>1264.9886802931601</v>
      </c>
      <c r="AH93">
        <v>5270.0989890328001</v>
      </c>
      <c r="AI93">
        <v>3370.5111076432199</v>
      </c>
      <c r="AJ93">
        <v>1320.3208222098399</v>
      </c>
      <c r="AK93">
        <v>855.603066928516</v>
      </c>
      <c r="AL93">
        <v>2376.4975367707402</v>
      </c>
      <c r="AM93">
        <v>475.37944697833598</v>
      </c>
      <c r="AN93">
        <v>713.01920983582704</v>
      </c>
      <c r="AO93">
        <v>950.658971526389</v>
      </c>
      <c r="AP93">
        <v>2406.0492629538398</v>
      </c>
      <c r="AQ93">
        <v>2406.0492629538398</v>
      </c>
      <c r="AR93">
        <v>1538.79792471682</v>
      </c>
      <c r="AS93">
        <v>4971.6069198414198</v>
      </c>
      <c r="AT93">
        <v>2684.8369373752398</v>
      </c>
      <c r="AU93">
        <v>8948.5981842974907</v>
      </c>
      <c r="AV93">
        <v>1790.01389538531</v>
      </c>
      <c r="AW93">
        <v>2684.8369373752398</v>
      </c>
      <c r="AX93">
        <v>3579.6599751693502</v>
      </c>
      <c r="AY93">
        <v>2174.6493161798198</v>
      </c>
      <c r="AZ93">
        <v>9059.8740297640397</v>
      </c>
      <c r="BA93">
        <v>5794.2737294299004</v>
      </c>
    </row>
    <row r="94" spans="1:53">
      <c r="A94" t="s">
        <v>161</v>
      </c>
      <c r="B94" s="2">
        <v>5061.63556884022</v>
      </c>
      <c r="C94" s="2">
        <v>4100.1096457592002</v>
      </c>
      <c r="D94" s="2">
        <v>9110.1657374254592</v>
      </c>
      <c r="E94" s="2">
        <v>3644.6499952929498</v>
      </c>
      <c r="F94" s="2">
        <v>3644.6499952929498</v>
      </c>
      <c r="G94" s="2">
        <v>9837.1331298072091</v>
      </c>
      <c r="H94" s="2">
        <v>9837.1331298072091</v>
      </c>
      <c r="I94" s="2">
        <v>8853.5171055535502</v>
      </c>
      <c r="J94">
        <v>12556.251540408301</v>
      </c>
      <c r="K94">
        <v>4068.59680792273</v>
      </c>
      <c r="L94">
        <v>22600.813337856602</v>
      </c>
      <c r="M94">
        <v>4520.6020911195401</v>
      </c>
      <c r="N94">
        <v>4520.6020911195401</v>
      </c>
      <c r="O94">
        <v>3051.3905985794399</v>
      </c>
      <c r="P94">
        <v>22881.859242246101</v>
      </c>
      <c r="Q94">
        <v>14634.0352354771</v>
      </c>
      <c r="R94">
        <v>6848.5539653768401</v>
      </c>
      <c r="S94">
        <v>3170.0686114902201</v>
      </c>
      <c r="T94">
        <v>12327.149167247</v>
      </c>
      <c r="U94">
        <v>2113.48238933115</v>
      </c>
      <c r="V94">
        <v>2958.7513673478902</v>
      </c>
      <c r="W94">
        <v>3698.3617214896499</v>
      </c>
      <c r="X94">
        <v>2139.7607753320899</v>
      </c>
      <c r="Y94">
        <v>12480.439751236499</v>
      </c>
      <c r="Z94">
        <v>7981.8374287939696</v>
      </c>
      <c r="AA94">
        <v>4819.8033271194499</v>
      </c>
      <c r="AB94">
        <v>3123.3089438308298</v>
      </c>
      <c r="AC94">
        <v>8675.47237749329</v>
      </c>
      <c r="AD94">
        <v>1735.26808220263</v>
      </c>
      <c r="AE94">
        <v>2602.7936212227901</v>
      </c>
      <c r="AF94">
        <v>3470.3191587322499</v>
      </c>
      <c r="AG94">
        <v>2108.16980089864</v>
      </c>
      <c r="AH94">
        <v>8783.3536387307304</v>
      </c>
      <c r="AI94">
        <v>5617.3738382134197</v>
      </c>
      <c r="AJ94">
        <v>2200.4680844190302</v>
      </c>
      <c r="AK94">
        <v>1425.93849374242</v>
      </c>
      <c r="AL94">
        <v>3960.7626074863902</v>
      </c>
      <c r="AM94">
        <v>792.23246381076694</v>
      </c>
      <c r="AN94">
        <v>1188.29873275098</v>
      </c>
      <c r="AO94">
        <v>1584.3650009896</v>
      </c>
      <c r="AP94">
        <v>4010.0154844540598</v>
      </c>
      <c r="AQ94">
        <v>4010.0154844540598</v>
      </c>
      <c r="AR94">
        <v>2564.5965882148198</v>
      </c>
      <c r="AS94">
        <v>8285.7663071438492</v>
      </c>
      <c r="AT94">
        <v>4474.4830112811196</v>
      </c>
      <c r="AU94">
        <v>14914.085076900299</v>
      </c>
      <c r="AV94">
        <v>2983.1112835880499</v>
      </c>
      <c r="AW94">
        <v>4474.4830112811196</v>
      </c>
      <c r="AX94">
        <v>5965.8547364531596</v>
      </c>
      <c r="AY94">
        <v>3624.1703134898298</v>
      </c>
      <c r="AZ94">
        <v>15099.5448193463</v>
      </c>
      <c r="BA94">
        <v>9656.8776550881703</v>
      </c>
    </row>
    <row r="95" spans="1:53">
      <c r="A95" t="s">
        <v>162</v>
      </c>
      <c r="B95" s="2">
        <v>7374.4271281481197</v>
      </c>
      <c r="C95" s="2">
        <v>5973.4708170983704</v>
      </c>
      <c r="D95" s="2">
        <v>13273.1905198657</v>
      </c>
      <c r="E95" s="2">
        <v>5309.8599310720801</v>
      </c>
      <c r="F95" s="2">
        <v>5309.8599310720801</v>
      </c>
      <c r="G95" s="2">
        <v>14332.391876911999</v>
      </c>
      <c r="H95" s="2">
        <v>14332.391876911999</v>
      </c>
      <c r="I95" s="2">
        <v>12899.249980086801</v>
      </c>
      <c r="J95">
        <v>17578.5324396334</v>
      </c>
      <c r="K95">
        <v>5695.8158255838998</v>
      </c>
      <c r="L95">
        <v>31640.9189534775</v>
      </c>
      <c r="M95">
        <v>6328.6232203620903</v>
      </c>
      <c r="N95">
        <v>6328.6232203620903</v>
      </c>
      <c r="O95">
        <v>4271.72713815723</v>
      </c>
      <c r="P95">
        <v>32034.383219760199</v>
      </c>
      <c r="Q95">
        <v>20487.429611910899</v>
      </c>
      <c r="R95">
        <v>9587.8515666316707</v>
      </c>
      <c r="S95">
        <v>4437.9720749055696</v>
      </c>
      <c r="T95">
        <v>17257.884847820002</v>
      </c>
      <c r="U95">
        <v>2958.7513673478902</v>
      </c>
      <c r="V95">
        <v>4142.1279336011903</v>
      </c>
      <c r="W95">
        <v>5177.5824279175904</v>
      </c>
      <c r="X95">
        <v>2995.5411076211699</v>
      </c>
      <c r="Y95">
        <v>17472.491665383499</v>
      </c>
      <c r="Z95">
        <v>11174.448414962</v>
      </c>
      <c r="AA95">
        <v>6747.6378525145901</v>
      </c>
      <c r="AB95">
        <v>4372.5457171122898</v>
      </c>
      <c r="AC95">
        <v>12145.574522046099</v>
      </c>
      <c r="AD95">
        <v>2429.2885135914898</v>
      </c>
      <c r="AE95">
        <v>3643.8242661545901</v>
      </c>
      <c r="AF95">
        <v>4858.3600176362097</v>
      </c>
      <c r="AG95">
        <v>2951.3509186707502</v>
      </c>
      <c r="AH95">
        <v>12296.6082877635</v>
      </c>
      <c r="AI95">
        <v>7864.2365677280904</v>
      </c>
      <c r="AJ95">
        <v>3080.6153460536998</v>
      </c>
      <c r="AK95">
        <v>1996.2739196668799</v>
      </c>
      <c r="AL95">
        <v>5545.0276778985999</v>
      </c>
      <c r="AM95">
        <v>1109.0854790421799</v>
      </c>
      <c r="AN95">
        <v>1663.57825459986</v>
      </c>
      <c r="AO95">
        <v>2218.0710296559801</v>
      </c>
      <c r="AP95">
        <v>5613.9817056116199</v>
      </c>
      <c r="AQ95">
        <v>5613.9817056116199</v>
      </c>
      <c r="AR95">
        <v>3590.3952512175101</v>
      </c>
      <c r="AS95">
        <v>11599.925692369299</v>
      </c>
      <c r="AT95">
        <v>6264.1290813484902</v>
      </c>
      <c r="AU95">
        <v>20879.5719683565</v>
      </c>
      <c r="AV95">
        <v>4176.2086660313198</v>
      </c>
      <c r="AW95">
        <v>6264.1290813484902</v>
      </c>
      <c r="AX95">
        <v>8352.0494948657506</v>
      </c>
      <c r="AY95">
        <v>5073.6913060585002</v>
      </c>
      <c r="AZ95">
        <v>21139.215607677899</v>
      </c>
      <c r="BA95">
        <v>13519.481578975099</v>
      </c>
    </row>
    <row r="96" spans="1:53">
      <c r="A96" t="s">
        <v>163</v>
      </c>
      <c r="B96" s="2">
        <v>10763.4682097842</v>
      </c>
      <c r="C96" s="2">
        <v>8718.5940989440496</v>
      </c>
      <c r="D96" s="2">
        <v>19373.4644500293</v>
      </c>
      <c r="E96" s="2">
        <v>7749.9695188589803</v>
      </c>
      <c r="F96" s="2">
        <v>7749.9695188589803</v>
      </c>
      <c r="G96" s="2">
        <v>20919.503696560201</v>
      </c>
      <c r="H96" s="2">
        <v>20919.503696560201</v>
      </c>
      <c r="I96" s="2">
        <v>18827.650619227399</v>
      </c>
      <c r="J96">
        <v>27623.094235464599</v>
      </c>
      <c r="K96">
        <v>8950.2538532006492</v>
      </c>
      <c r="L96">
        <v>49721.130183451998</v>
      </c>
      <c r="M96">
        <v>9944.6654719165508</v>
      </c>
      <c r="N96">
        <v>9944.6654719165508</v>
      </c>
      <c r="O96">
        <v>6712.4002070307997</v>
      </c>
      <c r="P96">
        <v>50339.431173380202</v>
      </c>
      <c r="Q96">
        <v>32194.218362539501</v>
      </c>
      <c r="R96">
        <v>15066.446767662301</v>
      </c>
      <c r="S96">
        <v>6973.77899859224</v>
      </c>
      <c r="T96">
        <v>27119.356208252098</v>
      </c>
      <c r="U96">
        <v>4649.2893186534302</v>
      </c>
      <c r="V96">
        <v>6508.8810627396997</v>
      </c>
      <c r="W96">
        <v>8136.0238380575402</v>
      </c>
      <c r="X96">
        <v>4707.1017675371104</v>
      </c>
      <c r="Y96">
        <v>27456.595492975801</v>
      </c>
      <c r="Z96">
        <v>17559.6703860284</v>
      </c>
      <c r="AA96">
        <v>10603.3069022492</v>
      </c>
      <c r="AB96">
        <v>6871.01926211722</v>
      </c>
      <c r="AC96">
        <v>19085.778810436801</v>
      </c>
      <c r="AD96">
        <v>3817.3293735464199</v>
      </c>
      <c r="AE96">
        <v>5725.8855541266003</v>
      </c>
      <c r="AF96">
        <v>7634.4417340214004</v>
      </c>
      <c r="AG96">
        <v>4637.7131518895403</v>
      </c>
      <c r="AH96">
        <v>19323.1175852911</v>
      </c>
      <c r="AI96">
        <v>12357.962025880501</v>
      </c>
      <c r="AJ96">
        <v>4840.9098688306804</v>
      </c>
      <c r="AK96">
        <v>3136.9447707832401</v>
      </c>
      <c r="AL96">
        <v>8713.5578184325095</v>
      </c>
      <c r="AM96">
        <v>1742.79150819603</v>
      </c>
      <c r="AN96">
        <v>2614.1372974191399</v>
      </c>
      <c r="AO96">
        <v>3485.4830863306802</v>
      </c>
      <c r="AP96">
        <v>8821.9141477280391</v>
      </c>
      <c r="AQ96">
        <v>8821.9141477280391</v>
      </c>
      <c r="AR96">
        <v>5641.99257680548</v>
      </c>
      <c r="AS96">
        <v>18228.2444611502</v>
      </c>
      <c r="AT96">
        <v>9843.4212183444306</v>
      </c>
      <c r="AU96">
        <v>32810.545750323501</v>
      </c>
      <c r="AV96">
        <v>6562.4034262103396</v>
      </c>
      <c r="AW96">
        <v>9843.4212183444306</v>
      </c>
      <c r="AX96">
        <v>13124.439009307</v>
      </c>
      <c r="AY96">
        <v>7972.7332873324804</v>
      </c>
      <c r="AZ96">
        <v>33218.557183608202</v>
      </c>
      <c r="BA96">
        <v>21244.689425281998</v>
      </c>
    </row>
    <row r="97" spans="1:53">
      <c r="A97" t="s">
        <v>164</v>
      </c>
      <c r="B97" s="2">
        <v>18320.113846845499</v>
      </c>
      <c r="C97" s="2">
        <v>14839.4770700959</v>
      </c>
      <c r="D97" s="2">
        <v>32975.426581682703</v>
      </c>
      <c r="E97" s="2">
        <v>13190.754385623601</v>
      </c>
      <c r="F97" s="2">
        <v>13190.754385623601</v>
      </c>
      <c r="G97" s="2">
        <v>35606.9827446091</v>
      </c>
      <c r="H97" s="2">
        <v>35606.9827446091</v>
      </c>
      <c r="I97" s="2">
        <v>32046.381763758702</v>
      </c>
      <c r="J97">
        <v>37667.656030297003</v>
      </c>
      <c r="K97">
        <v>12204.691877411</v>
      </c>
      <c r="L97">
        <v>67801.341413148606</v>
      </c>
      <c r="M97">
        <v>13560.7077203877</v>
      </c>
      <c r="N97">
        <v>13560.7077203877</v>
      </c>
      <c r="O97">
        <v>9153.0732713462603</v>
      </c>
      <c r="P97">
        <v>68644.479126488703</v>
      </c>
      <c r="Q97">
        <v>43901.007112600397</v>
      </c>
      <c r="R97">
        <v>20545.041968064601</v>
      </c>
      <c r="S97">
        <v>9509.5859208752499</v>
      </c>
      <c r="T97">
        <v>36980.827567969398</v>
      </c>
      <c r="U97">
        <v>6339.8272678664298</v>
      </c>
      <c r="V97">
        <v>8875.6341903817993</v>
      </c>
      <c r="W97">
        <v>11094.4652470251</v>
      </c>
      <c r="X97">
        <v>6418.6624253680802</v>
      </c>
      <c r="Y97">
        <v>37440.6993198489</v>
      </c>
      <c r="Z97">
        <v>23944.892356545301</v>
      </c>
      <c r="AA97">
        <v>14458.975951528</v>
      </c>
      <c r="AB97">
        <v>9369.4928064156993</v>
      </c>
      <c r="AC97">
        <v>26025.983098709301</v>
      </c>
      <c r="AD97">
        <v>5205.3702322526497</v>
      </c>
      <c r="AE97">
        <v>7807.9468412720998</v>
      </c>
      <c r="AF97">
        <v>10410.5234497612</v>
      </c>
      <c r="AG97">
        <v>6324.0753840665102</v>
      </c>
      <c r="AH97">
        <v>26349.626882359498</v>
      </c>
      <c r="AI97">
        <v>16851.687483612299</v>
      </c>
      <c r="AJ97">
        <v>6601.2043914086398</v>
      </c>
      <c r="AK97">
        <v>4277.6156215929304</v>
      </c>
      <c r="AL97">
        <v>11882.0879587816</v>
      </c>
      <c r="AM97">
        <v>2376.4975367707402</v>
      </c>
      <c r="AN97">
        <v>3564.6963398614798</v>
      </c>
      <c r="AO97">
        <v>4752.8951426968197</v>
      </c>
      <c r="AP97">
        <v>12029.846589709399</v>
      </c>
      <c r="AQ97">
        <v>12029.846589709399</v>
      </c>
      <c r="AR97">
        <v>7693.5899022612803</v>
      </c>
      <c r="AS97">
        <v>24856.563229090902</v>
      </c>
      <c r="AT97">
        <v>13422.7133539478</v>
      </c>
      <c r="AU97">
        <v>44741.519531970996</v>
      </c>
      <c r="AV97">
        <v>8948.5981842974907</v>
      </c>
      <c r="AW97">
        <v>13422.7133539478</v>
      </c>
      <c r="AX97">
        <v>17896.8285227581</v>
      </c>
      <c r="AY97">
        <v>10871.7752668747</v>
      </c>
      <c r="AZ97">
        <v>45297.898759003598</v>
      </c>
      <c r="BA97">
        <v>28969.897270924899</v>
      </c>
    </row>
    <row r="98" spans="1:53">
      <c r="A98" t="s">
        <v>165</v>
      </c>
      <c r="J98">
        <v>45201.077376244299</v>
      </c>
      <c r="K98">
        <v>14645.520394671499</v>
      </c>
      <c r="L98">
        <v>81361.499835093302</v>
      </c>
      <c r="M98">
        <v>16272.739405947001</v>
      </c>
      <c r="N98">
        <v>16272.739405947001</v>
      </c>
      <c r="O98">
        <v>10983.5780684278</v>
      </c>
      <c r="P98">
        <v>82373.265090180503</v>
      </c>
      <c r="Q98">
        <v>52681.098674357701</v>
      </c>
      <c r="R98">
        <v>24653.988368231701</v>
      </c>
      <c r="S98">
        <v>11411.4411122159</v>
      </c>
      <c r="T98">
        <v>44376.931088297497</v>
      </c>
      <c r="U98">
        <v>7607.7307292383402</v>
      </c>
      <c r="V98">
        <v>10650.699035707201</v>
      </c>
      <c r="W98">
        <v>13313.296303445501</v>
      </c>
      <c r="X98">
        <v>7702.33291823527</v>
      </c>
      <c r="Y98">
        <v>44928.777190078697</v>
      </c>
      <c r="Z98">
        <v>28733.8088344391</v>
      </c>
      <c r="AA98">
        <v>17350.727738383601</v>
      </c>
      <c r="AB98">
        <v>11243.3479644543</v>
      </c>
      <c r="AC98">
        <v>31231.136314658001</v>
      </c>
      <c r="AD98">
        <v>6246.4008759509798</v>
      </c>
      <c r="AE98">
        <v>9369.4928064156993</v>
      </c>
      <c r="AF98">
        <v>12492.584736471499</v>
      </c>
      <c r="AG98">
        <v>7588.8470579468803</v>
      </c>
      <c r="AH98">
        <v>31619.508855287098</v>
      </c>
      <c r="AI98">
        <v>20221.981576723701</v>
      </c>
      <c r="AJ98">
        <v>7921.4252833002402</v>
      </c>
      <c r="AK98">
        <v>5133.1187595955798</v>
      </c>
      <c r="AL98">
        <v>14258.485564091699</v>
      </c>
      <c r="AM98">
        <v>2851.7770580533502</v>
      </c>
      <c r="AN98">
        <v>4277.6156215929304</v>
      </c>
      <c r="AO98">
        <v>5703.4541849244197</v>
      </c>
      <c r="AP98">
        <v>14435.7959210889</v>
      </c>
      <c r="AQ98">
        <v>14435.7959210889</v>
      </c>
      <c r="AR98">
        <v>9232.28789630133</v>
      </c>
      <c r="AS98">
        <v>29827.802305074001</v>
      </c>
      <c r="AT98">
        <v>16107.1824552378</v>
      </c>
      <c r="AU98">
        <v>53689.749868200299</v>
      </c>
      <c r="AV98">
        <v>10738.2442523256</v>
      </c>
      <c r="AW98">
        <v>16107.1824552378</v>
      </c>
      <c r="AX98">
        <v>21476.120657554398</v>
      </c>
      <c r="AY98">
        <v>13046.0567510656</v>
      </c>
      <c r="AZ98">
        <v>54357.404940341301</v>
      </c>
      <c r="BA98">
        <v>34763.8031551229</v>
      </c>
    </row>
    <row r="99" spans="1:53">
      <c r="A99" t="s">
        <v>166</v>
      </c>
      <c r="J99">
        <v>55245.639170554998</v>
      </c>
      <c r="K99">
        <v>17899.958417113099</v>
      </c>
      <c r="L99">
        <v>99441.711064793199</v>
      </c>
      <c r="M99">
        <v>19888.781652859401</v>
      </c>
      <c r="N99">
        <v>19888.781652859401</v>
      </c>
      <c r="O99">
        <v>13424.251130393</v>
      </c>
      <c r="P99">
        <v>100678.313043613</v>
      </c>
      <c r="Q99">
        <v>64387.887423621003</v>
      </c>
      <c r="R99">
        <v>30132.5835682449</v>
      </c>
      <c r="S99">
        <v>13947.2480337701</v>
      </c>
      <c r="T99">
        <v>54238.402447480599</v>
      </c>
      <c r="U99">
        <v>9298.2686773714195</v>
      </c>
      <c r="V99">
        <v>13017.452162591801</v>
      </c>
      <c r="W99">
        <v>16271.7377117989</v>
      </c>
      <c r="X99">
        <v>9413.8935749959892</v>
      </c>
      <c r="Y99">
        <v>54912.881016893101</v>
      </c>
      <c r="Z99">
        <v>35119.0308047453</v>
      </c>
      <c r="AA99">
        <v>21206.3967875942</v>
      </c>
      <c r="AB99">
        <v>13741.821508373099</v>
      </c>
      <c r="AC99">
        <v>38171.340602867298</v>
      </c>
      <c r="AD99">
        <v>7634.4417340214004</v>
      </c>
      <c r="AE99">
        <v>11451.5540931255</v>
      </c>
      <c r="AF99">
        <v>15268.666451887</v>
      </c>
      <c r="AG99">
        <v>9275.2092895944006</v>
      </c>
      <c r="AH99">
        <v>38646.0181521786</v>
      </c>
      <c r="AI99">
        <v>24715.707034426399</v>
      </c>
      <c r="AJ99">
        <v>9681.7198058116792</v>
      </c>
      <c r="AK99">
        <v>6273.7896102468903</v>
      </c>
      <c r="AL99">
        <v>17427.0157045048</v>
      </c>
      <c r="AM99">
        <v>3485.4830863306802</v>
      </c>
      <c r="AN99">
        <v>5228.1746638151699</v>
      </c>
      <c r="AO99">
        <v>6970.86624113374</v>
      </c>
      <c r="AP99">
        <v>17643.728363088801</v>
      </c>
      <c r="AQ99">
        <v>17643.728363088801</v>
      </c>
      <c r="AR99">
        <v>11283.885221562699</v>
      </c>
      <c r="AS99">
        <v>36456.121072614798</v>
      </c>
      <c r="AT99">
        <v>19686.4745901647</v>
      </c>
      <c r="AU99">
        <v>65620.723649961496</v>
      </c>
      <c r="AV99">
        <v>13124.439009307</v>
      </c>
      <c r="AW99">
        <v>19686.4745901647</v>
      </c>
      <c r="AX99">
        <v>26248.5101704757</v>
      </c>
      <c r="AY99">
        <v>15945.098729715201</v>
      </c>
      <c r="AZ99">
        <v>66436.746516521802</v>
      </c>
      <c r="BA99">
        <v>42489.011000078703</v>
      </c>
    </row>
    <row r="100" spans="1:53">
      <c r="A100" t="s">
        <v>167</v>
      </c>
      <c r="J100">
        <v>65290.200964363903</v>
      </c>
      <c r="K100">
        <v>21154.396439210101</v>
      </c>
      <c r="L100">
        <v>117521.92229440701</v>
      </c>
      <c r="M100">
        <v>23504.8238994657</v>
      </c>
      <c r="N100">
        <v>23504.8238994657</v>
      </c>
      <c r="O100">
        <v>15864.924191885701</v>
      </c>
      <c r="P100">
        <v>118983.360995335</v>
      </c>
      <c r="Q100">
        <v>76094.676172687396</v>
      </c>
      <c r="R100">
        <v>35611.178768408499</v>
      </c>
      <c r="S100">
        <v>16483.054955229902</v>
      </c>
      <c r="T100">
        <v>64099.873807058699</v>
      </c>
      <c r="U100">
        <v>10988.806625290201</v>
      </c>
      <c r="V100">
        <v>15384.205289249099</v>
      </c>
      <c r="W100">
        <v>19230.179120010602</v>
      </c>
      <c r="X100">
        <v>11125.4542315464</v>
      </c>
      <c r="Y100">
        <v>64896.984843979997</v>
      </c>
      <c r="Z100">
        <v>41504.252774719003</v>
      </c>
      <c r="AA100">
        <v>25062.065836560101</v>
      </c>
      <c r="AB100">
        <v>16240.2950522145</v>
      </c>
      <c r="AC100">
        <v>45111.544890617202</v>
      </c>
      <c r="AD100">
        <v>9022.4825919285504</v>
      </c>
      <c r="AE100">
        <v>13533.615379753899</v>
      </c>
      <c r="AF100">
        <v>18044.748167310099</v>
      </c>
      <c r="AG100">
        <v>10961.571521183299</v>
      </c>
      <c r="AH100">
        <v>45672.527449541201</v>
      </c>
      <c r="AI100">
        <v>29209.4324920133</v>
      </c>
      <c r="AJ100">
        <v>11442.014328212599</v>
      </c>
      <c r="AK100">
        <v>7414.4604608221698</v>
      </c>
      <c r="AL100">
        <v>20595.545844745899</v>
      </c>
      <c r="AM100">
        <v>4119.1891145388099</v>
      </c>
      <c r="AN100">
        <v>6178.7337060009104</v>
      </c>
      <c r="AO100">
        <v>8238.2782973188896</v>
      </c>
      <c r="AP100">
        <v>20851.6608049243</v>
      </c>
      <c r="AQ100">
        <v>20851.6608049243</v>
      </c>
      <c r="AR100">
        <v>13335.482546912701</v>
      </c>
      <c r="AS100">
        <v>43084.4398402898</v>
      </c>
      <c r="AT100">
        <v>23265.766724891499</v>
      </c>
      <c r="AU100">
        <v>77551.697431106499</v>
      </c>
      <c r="AV100">
        <v>15510.6337660749</v>
      </c>
      <c r="AW100">
        <v>23265.766724891499</v>
      </c>
      <c r="AX100">
        <v>31020.8996831144</v>
      </c>
      <c r="AY100">
        <v>18844.140708177001</v>
      </c>
      <c r="AZ100">
        <v>78516.088091863203</v>
      </c>
      <c r="BA100">
        <v>50214.218845461801</v>
      </c>
    </row>
    <row r="101" spans="1:53">
      <c r="A101" t="s">
        <v>168</v>
      </c>
      <c r="J101">
        <v>75334.762758455006</v>
      </c>
      <c r="K101">
        <v>24408.8344610391</v>
      </c>
      <c r="L101">
        <v>135602.13352237799</v>
      </c>
      <c r="M101">
        <v>27120.866145830802</v>
      </c>
      <c r="N101">
        <v>27120.866145830802</v>
      </c>
      <c r="O101">
        <v>18305.597253064701</v>
      </c>
      <c r="P101">
        <v>137288.40894903001</v>
      </c>
      <c r="Q101">
        <v>87801.464922493105</v>
      </c>
      <c r="R101">
        <v>41089.773967896799</v>
      </c>
      <c r="S101">
        <v>19018.861876534</v>
      </c>
      <c r="T101">
        <v>73961.345166969695</v>
      </c>
      <c r="U101">
        <v>12679.344573042101</v>
      </c>
      <c r="V101">
        <v>17750.958415851499</v>
      </c>
      <c r="W101">
        <v>22188.620528023901</v>
      </c>
      <c r="X101">
        <v>12837.014887981901</v>
      </c>
      <c r="Y101">
        <v>74881.088670712794</v>
      </c>
      <c r="Z101">
        <v>47889.474745239502</v>
      </c>
      <c r="AA101">
        <v>28917.734885444399</v>
      </c>
      <c r="AB101">
        <v>18738.768596014601</v>
      </c>
      <c r="AC101">
        <v>52051.749179083301</v>
      </c>
      <c r="AD101">
        <v>10410.5234497612</v>
      </c>
      <c r="AE101">
        <v>15615.6766663199</v>
      </c>
      <c r="AF101">
        <v>20820.829882544102</v>
      </c>
      <c r="AG101">
        <v>12647.9337526573</v>
      </c>
      <c r="AH101">
        <v>52699.036747082901</v>
      </c>
      <c r="AI101">
        <v>33703.157949091197</v>
      </c>
      <c r="AJ101">
        <v>13202.3088507373</v>
      </c>
      <c r="AK101">
        <v>8555.1313113792894</v>
      </c>
      <c r="AL101">
        <v>23764.075985364001</v>
      </c>
      <c r="AM101">
        <v>4752.8951426968197</v>
      </c>
      <c r="AN101">
        <v>7129.2927481622801</v>
      </c>
      <c r="AO101">
        <v>9505.6903535611891</v>
      </c>
      <c r="AP101">
        <v>24059.593246900698</v>
      </c>
      <c r="AQ101">
        <v>24059.593246900698</v>
      </c>
      <c r="AR101">
        <v>15387.0798721068</v>
      </c>
      <c r="AS101">
        <v>49712.758607506301</v>
      </c>
      <c r="AT101">
        <v>26845.058859538702</v>
      </c>
      <c r="AU101">
        <v>89482.671213264999</v>
      </c>
      <c r="AV101">
        <v>17896.8285227581</v>
      </c>
      <c r="AW101">
        <v>26845.058859538702</v>
      </c>
      <c r="AX101">
        <v>35793.289195899299</v>
      </c>
      <c r="AY101">
        <v>21743.182686503798</v>
      </c>
      <c r="AZ101">
        <v>90595.429667341901</v>
      </c>
      <c r="BA101">
        <v>57939.426690787899</v>
      </c>
    </row>
    <row r="102" spans="1:53">
      <c r="A102" t="s">
        <v>169</v>
      </c>
      <c r="B102" s="2">
        <v>1123.02005476868</v>
      </c>
      <c r="C102" s="2">
        <v>909.83098660179405</v>
      </c>
      <c r="D102" s="2">
        <v>2020.65808412926</v>
      </c>
      <c r="E102" s="2">
        <v>808.84667904068294</v>
      </c>
      <c r="F102" s="2">
        <v>808.84667904068294</v>
      </c>
      <c r="G102" s="2">
        <v>2181.8409106014501</v>
      </c>
      <c r="H102" s="2">
        <v>2181.8409106014501</v>
      </c>
      <c r="I102" s="2">
        <v>1963.75408452492</v>
      </c>
      <c r="J102">
        <v>2511.6897145573498</v>
      </c>
      <c r="K102">
        <v>814.15868790687705</v>
      </c>
      <c r="L102">
        <v>4520.6020911195401</v>
      </c>
      <c r="M102">
        <v>904.559756397662</v>
      </c>
      <c r="N102">
        <v>904.559756397662</v>
      </c>
      <c r="O102">
        <v>610.71740653380903</v>
      </c>
      <c r="P102">
        <v>4576.8112722637798</v>
      </c>
      <c r="Q102">
        <v>2927.2464590223999</v>
      </c>
      <c r="R102">
        <v>1369.95874684572</v>
      </c>
      <c r="S102">
        <v>634.26165003817005</v>
      </c>
      <c r="T102">
        <v>2465.6777971987799</v>
      </c>
      <c r="U102">
        <v>422.944381387308</v>
      </c>
      <c r="V102">
        <v>591.99819774883201</v>
      </c>
      <c r="W102">
        <v>739.92027895966498</v>
      </c>
      <c r="X102">
        <v>428.20005947977501</v>
      </c>
      <c r="Y102">
        <v>2496.3359141432502</v>
      </c>
      <c r="Z102">
        <v>1596.6154427183001</v>
      </c>
      <c r="AA102">
        <v>964.13426518442998</v>
      </c>
      <c r="AB102">
        <v>624.83538003847002</v>
      </c>
      <c r="AC102">
        <v>1735.26808220263</v>
      </c>
      <c r="AD102">
        <v>347.22718842935501</v>
      </c>
      <c r="AE102">
        <v>520.73231069495705</v>
      </c>
      <c r="AF102">
        <v>694.23742543046001</v>
      </c>
      <c r="AG102">
        <v>421.80753984281802</v>
      </c>
      <c r="AH102">
        <v>1756.84433455986</v>
      </c>
      <c r="AI102">
        <v>1123.6483696216501</v>
      </c>
      <c r="AJ102">
        <v>440.173555970113</v>
      </c>
      <c r="AK102">
        <v>285.26763389251897</v>
      </c>
      <c r="AL102">
        <v>792.23246381076694</v>
      </c>
      <c r="AM102">
        <v>158.52641895028501</v>
      </c>
      <c r="AN102">
        <v>237.73967945484901</v>
      </c>
      <c r="AO102">
        <v>316.95293646222899</v>
      </c>
      <c r="AP102">
        <v>802.08303925171595</v>
      </c>
      <c r="AQ102">
        <v>802.08303925171595</v>
      </c>
      <c r="AR102">
        <v>512.99925775982899</v>
      </c>
      <c r="AS102">
        <v>1657.44751802257</v>
      </c>
      <c r="AT102">
        <v>895.19083660400895</v>
      </c>
      <c r="AU102">
        <v>2983.1112835880499</v>
      </c>
      <c r="AV102">
        <v>596.91646689547599</v>
      </c>
      <c r="AW102">
        <v>895.19083660400895</v>
      </c>
      <c r="AX102">
        <v>1193.46519372797</v>
      </c>
      <c r="AY102">
        <v>725.12828570195802</v>
      </c>
      <c r="AZ102">
        <v>3020.2032322446498</v>
      </c>
      <c r="BA102">
        <v>1931.66979131932</v>
      </c>
    </row>
    <row r="103" spans="1:53">
      <c r="A103" t="s">
        <v>170</v>
      </c>
      <c r="B103" s="2">
        <v>1626.7965167781599</v>
      </c>
      <c r="C103" s="2">
        <v>1317.8899577352799</v>
      </c>
      <c r="D103" s="2">
        <v>2927.4556074955999</v>
      </c>
      <c r="E103" s="2">
        <v>1171.5657898204399</v>
      </c>
      <c r="F103" s="2">
        <v>1171.5657898204399</v>
      </c>
      <c r="G103" s="2">
        <v>3161.0062248568302</v>
      </c>
      <c r="H103" s="2">
        <v>3161.0062248568302</v>
      </c>
      <c r="I103" s="2">
        <v>2845.00287680783</v>
      </c>
      <c r="J103">
        <v>3767.25995213128</v>
      </c>
      <c r="K103">
        <v>1220.96348171769</v>
      </c>
      <c r="L103">
        <v>6780.6285021412205</v>
      </c>
      <c r="M103">
        <v>1356.56507416864</v>
      </c>
      <c r="N103">
        <v>1356.56507416864</v>
      </c>
      <c r="O103">
        <v>915.801593937446</v>
      </c>
      <c r="P103">
        <v>6864.9422736360802</v>
      </c>
      <c r="Q103">
        <v>4390.5950640956198</v>
      </c>
      <c r="R103">
        <v>2054.7831546141101</v>
      </c>
      <c r="S103">
        <v>951.23753199710495</v>
      </c>
      <c r="T103">
        <v>3698.3617214896499</v>
      </c>
      <c r="U103">
        <v>634.26165003817005</v>
      </c>
      <c r="V103">
        <v>887.84235656627595</v>
      </c>
      <c r="W103">
        <v>1109.72546937172</v>
      </c>
      <c r="X103">
        <v>642.14516640264605</v>
      </c>
      <c r="Y103">
        <v>3744.3488967734602</v>
      </c>
      <c r="Z103">
        <v>2394.76819565796</v>
      </c>
      <c r="AA103">
        <v>1446.0929017246001</v>
      </c>
      <c r="AB103">
        <v>937.14458137329905</v>
      </c>
      <c r="AC103">
        <v>2602.7936212227901</v>
      </c>
      <c r="AD103">
        <v>520.73231069495705</v>
      </c>
      <c r="AE103">
        <v>780.98998154296498</v>
      </c>
      <c r="AF103">
        <v>1041.24764736872</v>
      </c>
      <c r="AG103">
        <v>632.60283115546304</v>
      </c>
      <c r="AH103">
        <v>2635.1579996648802</v>
      </c>
      <c r="AI103">
        <v>1685.36405645421</v>
      </c>
      <c r="AJ103">
        <v>660.21037379051802</v>
      </c>
      <c r="AK103">
        <v>427.85149409557903</v>
      </c>
      <c r="AL103">
        <v>1188.29873275098</v>
      </c>
      <c r="AM103">
        <v>237.73967945484901</v>
      </c>
      <c r="AN103">
        <v>356.55956438280202</v>
      </c>
      <c r="AO103">
        <v>475.37944697833598</v>
      </c>
      <c r="AP103">
        <v>1203.0745958683301</v>
      </c>
      <c r="AQ103">
        <v>1203.0745958683301</v>
      </c>
      <c r="AR103">
        <v>769.44892558036997</v>
      </c>
      <c r="AS103">
        <v>2485.9873730119002</v>
      </c>
      <c r="AT103">
        <v>1342.6023701914501</v>
      </c>
      <c r="AU103">
        <v>4474.4830112811196</v>
      </c>
      <c r="AV103">
        <v>895.19083660400895</v>
      </c>
      <c r="AW103">
        <v>1342.6023701914501</v>
      </c>
      <c r="AX103">
        <v>1790.01389538531</v>
      </c>
      <c r="AY103">
        <v>1087.50855368314</v>
      </c>
      <c r="AZ103">
        <v>4530.1209341132899</v>
      </c>
      <c r="BA103">
        <v>2897.32077973797</v>
      </c>
    </row>
    <row r="104" spans="1:53">
      <c r="A104" t="s">
        <v>171</v>
      </c>
      <c r="B104" s="2">
        <v>2382.4611407962998</v>
      </c>
      <c r="C104" s="2">
        <v>1929.9783292924001</v>
      </c>
      <c r="D104" s="2">
        <v>4287.65185418076</v>
      </c>
      <c r="E104" s="2">
        <v>1715.64436023186</v>
      </c>
      <c r="F104" s="2">
        <v>1715.64436023186</v>
      </c>
      <c r="G104" s="2">
        <v>4629.7541607085795</v>
      </c>
      <c r="H104" s="2">
        <v>4629.7541607085795</v>
      </c>
      <c r="I104" s="2">
        <v>4166.8760257586</v>
      </c>
      <c r="J104">
        <v>5022.83018303477</v>
      </c>
      <c r="K104">
        <v>1627.7682549547301</v>
      </c>
      <c r="L104">
        <v>9040.6549094676393</v>
      </c>
      <c r="M104">
        <v>1808.5703734208901</v>
      </c>
      <c r="N104">
        <v>1808.5703734208901</v>
      </c>
      <c r="O104">
        <v>1220.88575392146</v>
      </c>
      <c r="P104">
        <v>9153.0732713462603</v>
      </c>
      <c r="Q104">
        <v>5853.9436634417498</v>
      </c>
      <c r="R104">
        <v>2739.6075584878299</v>
      </c>
      <c r="S104">
        <v>1268.2134055444601</v>
      </c>
      <c r="T104">
        <v>4931.0456436170498</v>
      </c>
      <c r="U104">
        <v>845.57890607912702</v>
      </c>
      <c r="V104">
        <v>1183.6865063727801</v>
      </c>
      <c r="W104">
        <v>1479.5306525735</v>
      </c>
      <c r="X104">
        <v>856.09026087012398</v>
      </c>
      <c r="Y104">
        <v>4992.3618772623604</v>
      </c>
      <c r="Z104">
        <v>3192.9209452546902</v>
      </c>
      <c r="AA104">
        <v>1928.0515355533</v>
      </c>
      <c r="AB104">
        <v>1249.4537785218899</v>
      </c>
      <c r="AC104">
        <v>3470.3191587322499</v>
      </c>
      <c r="AD104">
        <v>694.23742543046001</v>
      </c>
      <c r="AE104">
        <v>1041.24764736872</v>
      </c>
      <c r="AF104">
        <v>1388.25786553957</v>
      </c>
      <c r="AG104">
        <v>843.39811626858102</v>
      </c>
      <c r="AH104">
        <v>3513.4716632831401</v>
      </c>
      <c r="AI104">
        <v>2247.0797409596798</v>
      </c>
      <c r="AJ104">
        <v>880.24719035092903</v>
      </c>
      <c r="AK104">
        <v>570.43535235469199</v>
      </c>
      <c r="AL104">
        <v>1584.3650009896</v>
      </c>
      <c r="AM104">
        <v>316.95293646222899</v>
      </c>
      <c r="AN104">
        <v>475.37944697833598</v>
      </c>
      <c r="AO104">
        <v>633.80595574446795</v>
      </c>
      <c r="AP104">
        <v>1604.06615179549</v>
      </c>
      <c r="AQ104">
        <v>1604.06615179549</v>
      </c>
      <c r="AR104">
        <v>1025.8985923202299</v>
      </c>
      <c r="AS104">
        <v>3314.52722346678</v>
      </c>
      <c r="AT104">
        <v>1790.01389538531</v>
      </c>
      <c r="AU104">
        <v>5965.8547364531596</v>
      </c>
      <c r="AV104">
        <v>1193.46519372797</v>
      </c>
      <c r="AW104">
        <v>1790.01389538531</v>
      </c>
      <c r="AX104">
        <v>2386.5625907451199</v>
      </c>
      <c r="AY104">
        <v>1449.8888113031701</v>
      </c>
      <c r="AZ104">
        <v>6040.03863349318</v>
      </c>
      <c r="BA104">
        <v>3862.9717642657401</v>
      </c>
    </row>
    <row r="105" spans="1:53">
      <c r="A105" t="s">
        <v>172</v>
      </c>
      <c r="B105" s="2">
        <v>3458.71071041194</v>
      </c>
      <c r="C105" s="2">
        <v>2801.7404981711302</v>
      </c>
      <c r="D105" s="2">
        <v>6224.9010282118998</v>
      </c>
      <c r="E105" s="2">
        <v>2490.54407790712</v>
      </c>
      <c r="F105" s="2">
        <v>2490.54407790712</v>
      </c>
      <c r="G105" s="2">
        <v>6721.60725757417</v>
      </c>
      <c r="H105" s="2">
        <v>6721.60725757417</v>
      </c>
      <c r="I105" s="2">
        <v>6049.5438174157898</v>
      </c>
      <c r="J105">
        <v>7533.9706381703099</v>
      </c>
      <c r="K105">
        <v>2441.3777808469999</v>
      </c>
      <c r="L105">
        <v>13560.7077203877</v>
      </c>
      <c r="M105">
        <v>2712.5809533991501</v>
      </c>
      <c r="N105">
        <v>2712.5809533991501</v>
      </c>
      <c r="O105">
        <v>1831.0540464535</v>
      </c>
      <c r="P105">
        <v>13729.3352631042</v>
      </c>
      <c r="Q105">
        <v>8780.6408564079593</v>
      </c>
      <c r="R105">
        <v>4109.2563623393398</v>
      </c>
      <c r="S105">
        <v>1902.1651442260099</v>
      </c>
      <c r="T105">
        <v>7396.4134856908004</v>
      </c>
      <c r="U105">
        <v>1268.2134055444601</v>
      </c>
      <c r="V105">
        <v>1775.3747969707199</v>
      </c>
      <c r="W105">
        <v>2219.1410117647501</v>
      </c>
      <c r="X105">
        <v>1283.98043734367</v>
      </c>
      <c r="Y105">
        <v>7488.38783609865</v>
      </c>
      <c r="Z105">
        <v>4789.2264411120696</v>
      </c>
      <c r="AA105">
        <v>2891.9688004950099</v>
      </c>
      <c r="AB105">
        <v>1874.07216863346</v>
      </c>
      <c r="AC105">
        <v>5205.3702322526497</v>
      </c>
      <c r="AD105">
        <v>1041.24764736872</v>
      </c>
      <c r="AE105">
        <v>1561.7629739965901</v>
      </c>
      <c r="AF105">
        <v>2082.2782981111</v>
      </c>
      <c r="AG105">
        <v>1264.9886802931601</v>
      </c>
      <c r="AH105">
        <v>5270.0989890328001</v>
      </c>
      <c r="AI105">
        <v>3370.5111076432199</v>
      </c>
      <c r="AJ105">
        <v>1320.3208222098399</v>
      </c>
      <c r="AK105">
        <v>855.603066928516</v>
      </c>
      <c r="AL105">
        <v>2376.4975367707402</v>
      </c>
      <c r="AM105">
        <v>475.37944697833598</v>
      </c>
      <c r="AN105">
        <v>713.01920983582704</v>
      </c>
      <c r="AO105">
        <v>950.658971526389</v>
      </c>
      <c r="AP105">
        <v>2406.0492629538398</v>
      </c>
      <c r="AQ105">
        <v>2406.0492629538398</v>
      </c>
      <c r="AR105">
        <v>1538.79792471682</v>
      </c>
      <c r="AS105">
        <v>4971.6069198414198</v>
      </c>
      <c r="AT105">
        <v>2684.8369373752398</v>
      </c>
      <c r="AU105">
        <v>8948.5981842974907</v>
      </c>
      <c r="AV105">
        <v>1790.01389538531</v>
      </c>
      <c r="AW105">
        <v>2684.8369373752398</v>
      </c>
      <c r="AX105">
        <v>3579.6599751693502</v>
      </c>
      <c r="AY105">
        <v>2174.6493161798198</v>
      </c>
      <c r="AZ105">
        <v>9059.8740297640397</v>
      </c>
      <c r="BA105">
        <v>5794.2737294299004</v>
      </c>
    </row>
    <row r="106" spans="1:53">
      <c r="A106" t="s">
        <v>173</v>
      </c>
      <c r="B106" s="2">
        <v>5061.63556884022</v>
      </c>
      <c r="C106" s="2">
        <v>4100.1096457592002</v>
      </c>
      <c r="D106" s="2">
        <v>9110.1657374254592</v>
      </c>
      <c r="E106" s="2">
        <v>3644.6499952929498</v>
      </c>
      <c r="F106" s="2">
        <v>3644.6499952929498</v>
      </c>
      <c r="G106" s="2">
        <v>9837.1331298072091</v>
      </c>
      <c r="H106" s="2">
        <v>9837.1331298072091</v>
      </c>
      <c r="I106" s="2">
        <v>8853.5171055535502</v>
      </c>
      <c r="J106">
        <v>12556.251540408301</v>
      </c>
      <c r="K106">
        <v>4068.59680792273</v>
      </c>
      <c r="L106">
        <v>22600.813337856602</v>
      </c>
      <c r="M106">
        <v>4520.6020911195401</v>
      </c>
      <c r="N106">
        <v>4520.6020911195401</v>
      </c>
      <c r="O106">
        <v>3051.3905985794399</v>
      </c>
      <c r="P106">
        <v>22881.859242246101</v>
      </c>
      <c r="Q106">
        <v>14634.0352354771</v>
      </c>
      <c r="R106">
        <v>6848.5539653768401</v>
      </c>
      <c r="S106">
        <v>3170.0686114902201</v>
      </c>
      <c r="T106">
        <v>12327.149167247</v>
      </c>
      <c r="U106">
        <v>2113.48238933115</v>
      </c>
      <c r="V106">
        <v>2958.7513673478902</v>
      </c>
      <c r="W106">
        <v>3698.3617214896499</v>
      </c>
      <c r="X106">
        <v>2139.7607753320899</v>
      </c>
      <c r="Y106">
        <v>12480.439751236499</v>
      </c>
      <c r="Z106">
        <v>7981.8374287939696</v>
      </c>
      <c r="AA106">
        <v>4819.8033271194499</v>
      </c>
      <c r="AB106">
        <v>3123.3089438308298</v>
      </c>
      <c r="AC106">
        <v>8675.47237749329</v>
      </c>
      <c r="AD106">
        <v>1735.26808220263</v>
      </c>
      <c r="AE106">
        <v>2602.7936212227901</v>
      </c>
      <c r="AF106">
        <v>3470.3191587322499</v>
      </c>
      <c r="AG106">
        <v>2108.16980089864</v>
      </c>
      <c r="AH106">
        <v>8783.3536387307304</v>
      </c>
      <c r="AI106">
        <v>5617.3738382134197</v>
      </c>
      <c r="AJ106">
        <v>2200.4680844190302</v>
      </c>
      <c r="AK106">
        <v>1425.93849374242</v>
      </c>
      <c r="AL106">
        <v>3960.7626074863902</v>
      </c>
      <c r="AM106">
        <v>792.23246381076694</v>
      </c>
      <c r="AN106">
        <v>1188.29873275098</v>
      </c>
      <c r="AO106">
        <v>1584.3650009896</v>
      </c>
      <c r="AP106">
        <v>4010.0154844540598</v>
      </c>
      <c r="AQ106">
        <v>4010.0154844540598</v>
      </c>
      <c r="AR106">
        <v>2564.5965882148198</v>
      </c>
      <c r="AS106">
        <v>8285.7663071438492</v>
      </c>
      <c r="AT106">
        <v>4474.4830112811196</v>
      </c>
      <c r="AU106">
        <v>14914.085076900299</v>
      </c>
      <c r="AV106">
        <v>2983.1112835880499</v>
      </c>
      <c r="AW106">
        <v>4474.4830112811196</v>
      </c>
      <c r="AX106">
        <v>5965.8547364531596</v>
      </c>
      <c r="AY106">
        <v>3624.1703134898298</v>
      </c>
      <c r="AZ106">
        <v>15099.5448193463</v>
      </c>
      <c r="BA106">
        <v>9656.8776550881703</v>
      </c>
    </row>
    <row r="107" spans="1:53">
      <c r="A107" t="s">
        <v>174</v>
      </c>
      <c r="B107" s="2">
        <v>7374.4271281481197</v>
      </c>
      <c r="C107" s="2">
        <v>5973.4708170983704</v>
      </c>
      <c r="D107" s="2">
        <v>13273.1905198657</v>
      </c>
      <c r="E107" s="2">
        <v>5309.8599310720801</v>
      </c>
      <c r="F107" s="2">
        <v>5309.8599310720801</v>
      </c>
      <c r="G107" s="2">
        <v>14332.391876911999</v>
      </c>
      <c r="H107" s="2">
        <v>14332.391876911999</v>
      </c>
      <c r="I107" s="2">
        <v>12899.249980086801</v>
      </c>
      <c r="J107">
        <v>17578.5324396334</v>
      </c>
      <c r="K107">
        <v>5695.8158255838998</v>
      </c>
      <c r="L107">
        <v>31640.9189534775</v>
      </c>
      <c r="M107">
        <v>6328.6232203620903</v>
      </c>
      <c r="N107">
        <v>6328.6232203620903</v>
      </c>
      <c r="O107">
        <v>4271.72713815723</v>
      </c>
      <c r="P107">
        <v>32034.383219760199</v>
      </c>
      <c r="Q107">
        <v>20487.429611910899</v>
      </c>
      <c r="R107">
        <v>9587.8515666316707</v>
      </c>
      <c r="S107">
        <v>4437.9720749055696</v>
      </c>
      <c r="T107">
        <v>17257.884847820002</v>
      </c>
      <c r="U107">
        <v>2958.7513673478902</v>
      </c>
      <c r="V107">
        <v>4142.1279336011903</v>
      </c>
      <c r="W107">
        <v>5177.5824279175904</v>
      </c>
      <c r="X107">
        <v>2995.5411076211699</v>
      </c>
      <c r="Y107">
        <v>17472.491665383499</v>
      </c>
      <c r="Z107">
        <v>11174.448414962</v>
      </c>
      <c r="AA107">
        <v>6747.6378525145901</v>
      </c>
      <c r="AB107">
        <v>4372.5457171122898</v>
      </c>
      <c r="AC107">
        <v>12145.574522046099</v>
      </c>
      <c r="AD107">
        <v>2429.2885135914898</v>
      </c>
      <c r="AE107">
        <v>3643.8242661545901</v>
      </c>
      <c r="AF107">
        <v>4858.3600176362097</v>
      </c>
      <c r="AG107">
        <v>2951.3509186707502</v>
      </c>
      <c r="AH107">
        <v>12296.6082877635</v>
      </c>
      <c r="AI107">
        <v>7864.2365677280904</v>
      </c>
      <c r="AJ107">
        <v>3080.6153460536998</v>
      </c>
      <c r="AK107">
        <v>1996.2739196668799</v>
      </c>
      <c r="AL107">
        <v>5545.0276778985999</v>
      </c>
      <c r="AM107">
        <v>1109.0854790421799</v>
      </c>
      <c r="AN107">
        <v>1663.57825459986</v>
      </c>
      <c r="AO107">
        <v>2218.0710296559801</v>
      </c>
      <c r="AP107">
        <v>5613.9817056116199</v>
      </c>
      <c r="AQ107">
        <v>5613.9817056116199</v>
      </c>
      <c r="AR107">
        <v>3590.3952512175101</v>
      </c>
      <c r="AS107">
        <v>11599.925692369299</v>
      </c>
      <c r="AT107">
        <v>6264.1290813484902</v>
      </c>
      <c r="AU107">
        <v>20879.5719683565</v>
      </c>
      <c r="AV107">
        <v>4176.2086660313198</v>
      </c>
      <c r="AW107">
        <v>6264.1290813484902</v>
      </c>
      <c r="AX107">
        <v>8352.0494948657506</v>
      </c>
      <c r="AY107">
        <v>5073.6913060585002</v>
      </c>
      <c r="AZ107">
        <v>21139.215607677899</v>
      </c>
      <c r="BA107">
        <v>13519.481578975099</v>
      </c>
    </row>
    <row r="108" spans="1:53">
      <c r="A108" t="s">
        <v>175</v>
      </c>
      <c r="B108" s="2">
        <v>10763.4682097842</v>
      </c>
      <c r="C108" s="2">
        <v>8718.5940989440496</v>
      </c>
      <c r="D108" s="2">
        <v>19373.4644500293</v>
      </c>
      <c r="E108" s="2">
        <v>7749.9695188589803</v>
      </c>
      <c r="F108" s="2">
        <v>7749.9695188589803</v>
      </c>
      <c r="G108" s="2">
        <v>20919.503696560201</v>
      </c>
      <c r="H108" s="2">
        <v>20919.503696560201</v>
      </c>
      <c r="I108" s="2">
        <v>18827.650619227399</v>
      </c>
      <c r="J108">
        <v>27623.094235464599</v>
      </c>
      <c r="K108">
        <v>8950.2538532006492</v>
      </c>
      <c r="L108">
        <v>49721.130183451998</v>
      </c>
      <c r="M108">
        <v>9944.6654719165508</v>
      </c>
      <c r="N108">
        <v>9944.6654719165508</v>
      </c>
      <c r="O108">
        <v>6712.4002070307997</v>
      </c>
      <c r="P108">
        <v>50339.431173380202</v>
      </c>
      <c r="Q108">
        <v>32194.218362539501</v>
      </c>
      <c r="R108">
        <v>15066.446767662301</v>
      </c>
      <c r="S108">
        <v>6973.77899859224</v>
      </c>
      <c r="T108">
        <v>27119.356208252098</v>
      </c>
      <c r="U108">
        <v>4649.2893186534302</v>
      </c>
      <c r="V108">
        <v>6508.8810627396997</v>
      </c>
      <c r="W108">
        <v>8136.0238380575402</v>
      </c>
      <c r="X108">
        <v>4707.1017675371104</v>
      </c>
      <c r="Y108">
        <v>27456.595492975801</v>
      </c>
      <c r="Z108">
        <v>17559.6703860284</v>
      </c>
      <c r="AA108">
        <v>10603.3069022492</v>
      </c>
      <c r="AB108">
        <v>6871.01926211722</v>
      </c>
      <c r="AC108">
        <v>19085.778810436801</v>
      </c>
      <c r="AD108">
        <v>3817.3293735464199</v>
      </c>
      <c r="AE108">
        <v>5725.8855541266003</v>
      </c>
      <c r="AF108">
        <v>7634.4417340214004</v>
      </c>
      <c r="AG108">
        <v>4637.7131518895403</v>
      </c>
      <c r="AH108">
        <v>19323.1175852911</v>
      </c>
      <c r="AI108">
        <v>12357.962025880501</v>
      </c>
      <c r="AJ108">
        <v>4840.9098688306804</v>
      </c>
      <c r="AK108">
        <v>3136.9447707832401</v>
      </c>
      <c r="AL108">
        <v>8713.5578184325095</v>
      </c>
      <c r="AM108">
        <v>1742.79150819603</v>
      </c>
      <c r="AN108">
        <v>2614.1372974191399</v>
      </c>
      <c r="AO108">
        <v>3485.4830863306802</v>
      </c>
      <c r="AP108">
        <v>8821.9141477280391</v>
      </c>
      <c r="AQ108">
        <v>8821.9141477280391</v>
      </c>
      <c r="AR108">
        <v>5641.99257680548</v>
      </c>
      <c r="AS108">
        <v>18228.2444611502</v>
      </c>
      <c r="AT108">
        <v>9843.4212183444306</v>
      </c>
      <c r="AU108">
        <v>32810.545750323501</v>
      </c>
      <c r="AV108">
        <v>6562.4034262103396</v>
      </c>
      <c r="AW108">
        <v>9843.4212183444306</v>
      </c>
      <c r="AX108">
        <v>13124.439009307</v>
      </c>
      <c r="AY108">
        <v>7972.7332873324804</v>
      </c>
      <c r="AZ108">
        <v>33218.557183608202</v>
      </c>
      <c r="BA108">
        <v>21244.689425281998</v>
      </c>
    </row>
    <row r="109" spans="1:53">
      <c r="A109" t="s">
        <v>176</v>
      </c>
      <c r="B109" s="2">
        <v>18320.113846845499</v>
      </c>
      <c r="C109" s="2">
        <v>14839.4770700959</v>
      </c>
      <c r="D109" s="2">
        <v>32975.426581682703</v>
      </c>
      <c r="E109" s="2">
        <v>13190.754385623601</v>
      </c>
      <c r="F109" s="2">
        <v>13190.754385623601</v>
      </c>
      <c r="G109" s="2">
        <v>35606.9827446091</v>
      </c>
      <c r="H109" s="2">
        <v>35606.9827446091</v>
      </c>
      <c r="I109" s="2">
        <v>32046.381763758702</v>
      </c>
      <c r="J109">
        <v>37667.656030297003</v>
      </c>
      <c r="K109">
        <v>12204.691877411</v>
      </c>
      <c r="L109">
        <v>67801.341413148606</v>
      </c>
      <c r="M109">
        <v>13560.7077203877</v>
      </c>
      <c r="N109">
        <v>13560.7077203877</v>
      </c>
      <c r="O109">
        <v>9153.0732713462603</v>
      </c>
      <c r="P109">
        <v>68644.479126488703</v>
      </c>
      <c r="Q109">
        <v>43901.007112600397</v>
      </c>
      <c r="R109">
        <v>20545.041968064601</v>
      </c>
      <c r="S109">
        <v>9509.5859208752499</v>
      </c>
      <c r="T109">
        <v>36980.827567969398</v>
      </c>
      <c r="U109">
        <v>6339.8272678664298</v>
      </c>
      <c r="V109">
        <v>8875.6341903817993</v>
      </c>
      <c r="W109">
        <v>11094.4652470251</v>
      </c>
      <c r="X109">
        <v>6418.6624253680802</v>
      </c>
      <c r="Y109">
        <v>37440.6993198489</v>
      </c>
      <c r="Z109">
        <v>23944.892356545301</v>
      </c>
      <c r="AA109">
        <v>14458.975951528</v>
      </c>
      <c r="AB109">
        <v>9369.4928064156993</v>
      </c>
      <c r="AC109">
        <v>26025.983098709301</v>
      </c>
      <c r="AD109">
        <v>5205.3702322526497</v>
      </c>
      <c r="AE109">
        <v>7807.9468412720998</v>
      </c>
      <c r="AF109">
        <v>10410.5234497612</v>
      </c>
      <c r="AG109">
        <v>6324.0753840665102</v>
      </c>
      <c r="AH109">
        <v>26349.626882359498</v>
      </c>
      <c r="AI109">
        <v>16851.687483612299</v>
      </c>
      <c r="AJ109">
        <v>6601.2043914086398</v>
      </c>
      <c r="AK109">
        <v>4277.6156215929304</v>
      </c>
      <c r="AL109">
        <v>11882.0879587816</v>
      </c>
      <c r="AM109">
        <v>2376.4975367707402</v>
      </c>
      <c r="AN109">
        <v>3564.6963398614798</v>
      </c>
      <c r="AO109">
        <v>4752.8951426968197</v>
      </c>
      <c r="AP109">
        <v>12029.846589709399</v>
      </c>
      <c r="AQ109">
        <v>12029.846589709399</v>
      </c>
      <c r="AR109">
        <v>7693.5899022612803</v>
      </c>
      <c r="AS109">
        <v>24856.563229090902</v>
      </c>
      <c r="AT109">
        <v>13422.7133539478</v>
      </c>
      <c r="AU109">
        <v>44741.519531970996</v>
      </c>
      <c r="AV109">
        <v>8948.5981842974907</v>
      </c>
      <c r="AW109">
        <v>13422.7133539478</v>
      </c>
      <c r="AX109">
        <v>17896.8285227581</v>
      </c>
      <c r="AY109">
        <v>10871.7752668747</v>
      </c>
      <c r="AZ109">
        <v>45297.898759003598</v>
      </c>
      <c r="BA109">
        <v>28969.897270924899</v>
      </c>
    </row>
    <row r="110" spans="1:53">
      <c r="A110" t="s">
        <v>177</v>
      </c>
      <c r="J110">
        <v>45201.077376244299</v>
      </c>
      <c r="K110">
        <v>14645.520394671499</v>
      </c>
      <c r="L110">
        <v>81361.499835093302</v>
      </c>
      <c r="M110">
        <v>16272.739405947001</v>
      </c>
      <c r="N110">
        <v>16272.739405947001</v>
      </c>
      <c r="O110">
        <v>10983.5780684278</v>
      </c>
      <c r="P110">
        <v>82373.265090180503</v>
      </c>
      <c r="Q110">
        <v>52681.098674357701</v>
      </c>
      <c r="R110">
        <v>24653.988368231701</v>
      </c>
      <c r="S110">
        <v>11411.4411122159</v>
      </c>
      <c r="T110">
        <v>44376.931088297497</v>
      </c>
      <c r="U110">
        <v>7607.7307292383402</v>
      </c>
      <c r="V110">
        <v>10650.699035707201</v>
      </c>
      <c r="W110">
        <v>13313.296303445501</v>
      </c>
      <c r="X110">
        <v>7702.33291823527</v>
      </c>
      <c r="Y110">
        <v>44928.777190078697</v>
      </c>
      <c r="Z110">
        <v>28733.8088344391</v>
      </c>
      <c r="AA110">
        <v>17350.727738383601</v>
      </c>
      <c r="AB110">
        <v>11243.3479644543</v>
      </c>
      <c r="AC110">
        <v>31231.136314658001</v>
      </c>
      <c r="AD110">
        <v>6246.4008759509798</v>
      </c>
      <c r="AE110">
        <v>9369.4928064156993</v>
      </c>
      <c r="AF110">
        <v>12492.584736471499</v>
      </c>
      <c r="AG110">
        <v>7588.8470579468803</v>
      </c>
      <c r="AH110">
        <v>31619.508855287098</v>
      </c>
      <c r="AI110">
        <v>20221.981576723701</v>
      </c>
      <c r="AJ110">
        <v>7921.4252833002402</v>
      </c>
      <c r="AK110">
        <v>5133.1187595955798</v>
      </c>
      <c r="AL110">
        <v>14258.485564091699</v>
      </c>
      <c r="AM110">
        <v>2851.7770580533502</v>
      </c>
      <c r="AN110">
        <v>4277.6156215929304</v>
      </c>
      <c r="AO110">
        <v>5703.4541849244197</v>
      </c>
      <c r="AP110">
        <v>14435.7959210889</v>
      </c>
      <c r="AQ110">
        <v>14435.7959210889</v>
      </c>
      <c r="AR110">
        <v>9232.28789630133</v>
      </c>
      <c r="AS110">
        <v>29827.802305074001</v>
      </c>
      <c r="AT110">
        <v>16107.1824552378</v>
      </c>
      <c r="AU110">
        <v>53689.749868200299</v>
      </c>
      <c r="AV110">
        <v>10738.2442523256</v>
      </c>
      <c r="AW110">
        <v>16107.1824552378</v>
      </c>
      <c r="AX110">
        <v>21476.120657554398</v>
      </c>
      <c r="AY110">
        <v>13046.0567510656</v>
      </c>
      <c r="AZ110">
        <v>54357.404940341301</v>
      </c>
      <c r="BA110">
        <v>34763.8031551229</v>
      </c>
    </row>
    <row r="111" spans="1:53">
      <c r="A111" t="s">
        <v>178</v>
      </c>
      <c r="J111">
        <v>55245.639170554998</v>
      </c>
      <c r="K111">
        <v>17899.958417113099</v>
      </c>
      <c r="L111">
        <v>99441.711064793199</v>
      </c>
      <c r="M111">
        <v>19888.781652859401</v>
      </c>
      <c r="N111">
        <v>19888.781652859401</v>
      </c>
      <c r="O111">
        <v>13424.251130393</v>
      </c>
      <c r="P111">
        <v>100678.313043613</v>
      </c>
      <c r="Q111">
        <v>64387.887423621003</v>
      </c>
      <c r="R111">
        <v>30132.5835682449</v>
      </c>
      <c r="S111">
        <v>13947.2480337701</v>
      </c>
      <c r="T111">
        <v>54238.402447480599</v>
      </c>
      <c r="U111">
        <v>9298.2686773714195</v>
      </c>
      <c r="V111">
        <v>13017.452162591801</v>
      </c>
      <c r="W111">
        <v>16271.7377117989</v>
      </c>
      <c r="X111">
        <v>9413.8935749959892</v>
      </c>
      <c r="Y111">
        <v>54912.881016893101</v>
      </c>
      <c r="Z111">
        <v>35119.0308047453</v>
      </c>
      <c r="AA111">
        <v>21206.3967875942</v>
      </c>
      <c r="AB111">
        <v>13741.821508373099</v>
      </c>
      <c r="AC111">
        <v>38171.340602867298</v>
      </c>
      <c r="AD111">
        <v>7634.4417340214004</v>
      </c>
      <c r="AE111">
        <v>11451.5540931255</v>
      </c>
      <c r="AF111">
        <v>15268.666451887</v>
      </c>
      <c r="AG111">
        <v>9275.2092895944006</v>
      </c>
      <c r="AH111">
        <v>38646.0181521786</v>
      </c>
      <c r="AI111">
        <v>24715.707034426399</v>
      </c>
      <c r="AJ111">
        <v>9681.7198058116792</v>
      </c>
      <c r="AK111">
        <v>6273.7896102468903</v>
      </c>
      <c r="AL111">
        <v>17427.0157045048</v>
      </c>
      <c r="AM111">
        <v>3485.4830863306802</v>
      </c>
      <c r="AN111">
        <v>5228.1746638151699</v>
      </c>
      <c r="AO111">
        <v>6970.86624113374</v>
      </c>
      <c r="AP111">
        <v>17643.728363088801</v>
      </c>
      <c r="AQ111">
        <v>17643.728363088801</v>
      </c>
      <c r="AR111">
        <v>11283.885221562699</v>
      </c>
      <c r="AS111">
        <v>36456.121072614798</v>
      </c>
      <c r="AT111">
        <v>19686.4745901647</v>
      </c>
      <c r="AU111">
        <v>65620.723649961496</v>
      </c>
      <c r="AV111">
        <v>13124.439009307</v>
      </c>
      <c r="AW111">
        <v>19686.4745901647</v>
      </c>
      <c r="AX111">
        <v>26248.5101704757</v>
      </c>
      <c r="AY111">
        <v>15945.098729715201</v>
      </c>
      <c r="AZ111">
        <v>66436.746516521802</v>
      </c>
      <c r="BA111">
        <v>42489.011000078703</v>
      </c>
    </row>
    <row r="112" spans="1:53">
      <c r="A112" t="s">
        <v>179</v>
      </c>
      <c r="J112">
        <v>65290.200964363903</v>
      </c>
      <c r="K112">
        <v>21154.396439210101</v>
      </c>
      <c r="L112">
        <v>117521.92229440701</v>
      </c>
      <c r="M112">
        <v>23504.8238994657</v>
      </c>
      <c r="N112">
        <v>23504.8238994657</v>
      </c>
      <c r="O112">
        <v>15864.924191885701</v>
      </c>
      <c r="P112">
        <v>118983.360995335</v>
      </c>
      <c r="Q112">
        <v>76094.676172687396</v>
      </c>
      <c r="R112">
        <v>35611.178768408499</v>
      </c>
      <c r="S112">
        <v>16483.054955229902</v>
      </c>
      <c r="T112">
        <v>64099.873807058699</v>
      </c>
      <c r="U112">
        <v>10988.806625290201</v>
      </c>
      <c r="V112">
        <v>15384.205289249099</v>
      </c>
      <c r="W112">
        <v>19230.179120010602</v>
      </c>
      <c r="X112">
        <v>11125.4542315464</v>
      </c>
      <c r="Y112">
        <v>64896.984843979997</v>
      </c>
      <c r="Z112">
        <v>41504.252774719003</v>
      </c>
      <c r="AA112">
        <v>25062.065836560101</v>
      </c>
      <c r="AB112">
        <v>16240.2950522145</v>
      </c>
      <c r="AC112">
        <v>45111.544890617202</v>
      </c>
      <c r="AD112">
        <v>9022.4825919285504</v>
      </c>
      <c r="AE112">
        <v>13533.615379753899</v>
      </c>
      <c r="AF112">
        <v>18044.748167310099</v>
      </c>
      <c r="AG112">
        <v>10961.571521183299</v>
      </c>
      <c r="AH112">
        <v>45672.527449541201</v>
      </c>
      <c r="AI112">
        <v>29209.4324920133</v>
      </c>
      <c r="AJ112">
        <v>11442.014328212599</v>
      </c>
      <c r="AK112">
        <v>7414.4604608221698</v>
      </c>
      <c r="AL112">
        <v>20595.545844745899</v>
      </c>
      <c r="AM112">
        <v>4119.1891145388099</v>
      </c>
      <c r="AN112">
        <v>6178.7337060009104</v>
      </c>
      <c r="AO112">
        <v>8238.2782973188896</v>
      </c>
      <c r="AP112">
        <v>20851.6608049243</v>
      </c>
      <c r="AQ112">
        <v>20851.6608049243</v>
      </c>
      <c r="AR112">
        <v>13335.482546912701</v>
      </c>
      <c r="AS112">
        <v>43084.4398402898</v>
      </c>
      <c r="AT112">
        <v>23265.766724891499</v>
      </c>
      <c r="AU112">
        <v>77551.697431106499</v>
      </c>
      <c r="AV112">
        <v>15510.6337660749</v>
      </c>
      <c r="AW112">
        <v>23265.766724891499</v>
      </c>
      <c r="AX112">
        <v>31020.8996831144</v>
      </c>
      <c r="AY112">
        <v>18844.140708177001</v>
      </c>
      <c r="AZ112">
        <v>78516.088091863203</v>
      </c>
      <c r="BA112">
        <v>50214.218845461801</v>
      </c>
    </row>
    <row r="113" spans="1:53">
      <c r="A113" t="s">
        <v>180</v>
      </c>
      <c r="J113">
        <v>75334.762758455006</v>
      </c>
      <c r="K113">
        <v>24408.8344610391</v>
      </c>
      <c r="L113">
        <v>135602.13352237799</v>
      </c>
      <c r="M113">
        <v>27120.866145830802</v>
      </c>
      <c r="N113">
        <v>27120.866145830802</v>
      </c>
      <c r="O113">
        <v>18305.597253064701</v>
      </c>
      <c r="P113">
        <v>137288.40894903001</v>
      </c>
      <c r="Q113">
        <v>87801.464922493105</v>
      </c>
      <c r="R113">
        <v>41089.773967896799</v>
      </c>
      <c r="S113">
        <v>19018.861876534</v>
      </c>
      <c r="T113">
        <v>73961.345166969695</v>
      </c>
      <c r="U113">
        <v>12679.344573042101</v>
      </c>
      <c r="V113">
        <v>17750.958415851499</v>
      </c>
      <c r="W113">
        <v>22188.620528023901</v>
      </c>
      <c r="X113">
        <v>12837.014887981901</v>
      </c>
      <c r="Y113">
        <v>74881.088670712794</v>
      </c>
      <c r="Z113">
        <v>47889.474745239502</v>
      </c>
      <c r="AA113">
        <v>28917.734885444399</v>
      </c>
      <c r="AB113">
        <v>18738.768596014601</v>
      </c>
      <c r="AC113">
        <v>52051.749179083301</v>
      </c>
      <c r="AD113">
        <v>10410.5234497612</v>
      </c>
      <c r="AE113">
        <v>15615.6766663199</v>
      </c>
      <c r="AF113">
        <v>20820.829882544102</v>
      </c>
      <c r="AG113">
        <v>12647.9337526573</v>
      </c>
      <c r="AH113">
        <v>52699.036747082901</v>
      </c>
      <c r="AI113">
        <v>33703.157949091197</v>
      </c>
      <c r="AJ113">
        <v>13202.3088507373</v>
      </c>
      <c r="AK113">
        <v>8555.1313113792894</v>
      </c>
      <c r="AL113">
        <v>23764.075985364001</v>
      </c>
      <c r="AM113">
        <v>4752.8951426968197</v>
      </c>
      <c r="AN113">
        <v>7129.2927481622801</v>
      </c>
      <c r="AO113">
        <v>9505.6903535611891</v>
      </c>
      <c r="AP113">
        <v>24059.593246900698</v>
      </c>
      <c r="AQ113">
        <v>24059.593246900698</v>
      </c>
      <c r="AR113">
        <v>15387.0798721068</v>
      </c>
      <c r="AS113">
        <v>49712.758607506301</v>
      </c>
      <c r="AT113">
        <v>26845.058859538702</v>
      </c>
      <c r="AU113">
        <v>89482.671213264999</v>
      </c>
      <c r="AV113">
        <v>17896.8285227581</v>
      </c>
      <c r="AW113">
        <v>26845.058859538702</v>
      </c>
      <c r="AX113">
        <v>35793.289195899299</v>
      </c>
      <c r="AY113">
        <v>21743.182686503798</v>
      </c>
      <c r="AZ113">
        <v>90595.429667341901</v>
      </c>
      <c r="BA113">
        <v>57939.426690787899</v>
      </c>
    </row>
    <row r="114" spans="1:53">
      <c r="A114" t="s">
        <v>181</v>
      </c>
      <c r="B114" s="2">
        <v>0</v>
      </c>
      <c r="C114" s="2">
        <v>500</v>
      </c>
      <c r="D114" s="2">
        <v>500</v>
      </c>
      <c r="E114" s="2">
        <v>500</v>
      </c>
      <c r="F114" s="2">
        <v>100</v>
      </c>
      <c r="G114" s="2">
        <v>500</v>
      </c>
      <c r="H114" s="2">
        <v>500</v>
      </c>
      <c r="I114" s="2">
        <v>100</v>
      </c>
      <c r="J114">
        <v>0</v>
      </c>
      <c r="K114">
        <v>500</v>
      </c>
      <c r="L114">
        <v>500</v>
      </c>
      <c r="M114">
        <v>500</v>
      </c>
      <c r="N114">
        <v>100</v>
      </c>
      <c r="O114">
        <v>500</v>
      </c>
      <c r="P114">
        <v>500</v>
      </c>
      <c r="Q114">
        <v>100</v>
      </c>
      <c r="R114">
        <v>0</v>
      </c>
      <c r="S114">
        <v>500</v>
      </c>
      <c r="T114">
        <v>500</v>
      </c>
      <c r="U114">
        <v>500</v>
      </c>
      <c r="V114">
        <v>500</v>
      </c>
      <c r="W114">
        <v>100</v>
      </c>
      <c r="X114">
        <v>500</v>
      </c>
      <c r="Y114">
        <v>500</v>
      </c>
      <c r="Z114">
        <v>100</v>
      </c>
      <c r="AA114">
        <v>0</v>
      </c>
      <c r="AB114">
        <v>500</v>
      </c>
      <c r="AC114">
        <v>500</v>
      </c>
      <c r="AD114">
        <v>500</v>
      </c>
      <c r="AE114">
        <v>500</v>
      </c>
      <c r="AF114">
        <v>100</v>
      </c>
      <c r="AG114">
        <v>500</v>
      </c>
      <c r="AH114">
        <v>500</v>
      </c>
      <c r="AI114">
        <v>100</v>
      </c>
      <c r="AJ114">
        <v>0</v>
      </c>
      <c r="AK114">
        <v>500</v>
      </c>
      <c r="AL114">
        <v>500</v>
      </c>
      <c r="AM114">
        <v>500</v>
      </c>
      <c r="AN114">
        <v>500</v>
      </c>
      <c r="AO114">
        <v>100</v>
      </c>
      <c r="AP114">
        <v>500</v>
      </c>
      <c r="AQ114">
        <v>500</v>
      </c>
      <c r="AR114">
        <v>100</v>
      </c>
      <c r="AS114">
        <v>0</v>
      </c>
      <c r="AT114">
        <v>500</v>
      </c>
      <c r="AU114">
        <v>500</v>
      </c>
      <c r="AV114">
        <v>500</v>
      </c>
      <c r="AW114">
        <v>500</v>
      </c>
      <c r="AX114">
        <v>100</v>
      </c>
      <c r="AY114">
        <v>500</v>
      </c>
      <c r="AZ114">
        <v>500</v>
      </c>
      <c r="BA114">
        <v>100</v>
      </c>
    </row>
    <row r="115" spans="1:53">
      <c r="A115" t="s">
        <v>182</v>
      </c>
      <c r="B115" s="2" t="s">
        <v>183</v>
      </c>
      <c r="C115" s="2">
        <v>296.27698168900201</v>
      </c>
      <c r="D115" s="2" t="s">
        <v>183</v>
      </c>
      <c r="E115" s="2">
        <v>295.032101268872</v>
      </c>
      <c r="F115" s="2">
        <v>294.41638657696802</v>
      </c>
      <c r="G115" s="2">
        <v>600.99190427538201</v>
      </c>
      <c r="H115" s="2" t="s">
        <v>183</v>
      </c>
      <c r="I115" s="2">
        <v>568.43625569703795</v>
      </c>
      <c r="J115" t="s">
        <v>183</v>
      </c>
      <c r="K115">
        <v>250.410793098678</v>
      </c>
      <c r="L115" t="s">
        <v>183</v>
      </c>
      <c r="M115">
        <v>250.015403457942</v>
      </c>
      <c r="N115">
        <v>249.369822006107</v>
      </c>
      <c r="O115">
        <v>456.27555304534502</v>
      </c>
      <c r="P115" t="s">
        <v>183</v>
      </c>
      <c r="Q115">
        <v>320.94473910632098</v>
      </c>
      <c r="R115" t="s">
        <v>183</v>
      </c>
      <c r="S115">
        <v>141.56463664643701</v>
      </c>
      <c r="T115" t="s">
        <v>183</v>
      </c>
      <c r="U115">
        <v>140.41463165010899</v>
      </c>
      <c r="V115">
        <v>141.02763971490501</v>
      </c>
      <c r="W115">
        <v>140.92763817253601</v>
      </c>
      <c r="X115">
        <v>257.02425089132697</v>
      </c>
      <c r="Y115" t="s">
        <v>183</v>
      </c>
      <c r="Z115">
        <v>181.06580428946199</v>
      </c>
      <c r="AA115" t="s">
        <v>183</v>
      </c>
      <c r="AB115">
        <v>100</v>
      </c>
      <c r="AC115" t="s">
        <v>183</v>
      </c>
      <c r="AD115">
        <v>100</v>
      </c>
      <c r="AE115">
        <v>100</v>
      </c>
      <c r="AF115">
        <v>100</v>
      </c>
      <c r="AG115">
        <v>179.56020210985099</v>
      </c>
      <c r="AH115" t="s">
        <v>183</v>
      </c>
      <c r="AI115">
        <v>126.76079324381</v>
      </c>
      <c r="AJ115" t="s">
        <v>183</v>
      </c>
      <c r="AK115">
        <v>100</v>
      </c>
      <c r="AL115" t="s">
        <v>183</v>
      </c>
      <c r="AM115">
        <v>100</v>
      </c>
      <c r="AN115">
        <v>100</v>
      </c>
      <c r="AO115">
        <v>100</v>
      </c>
      <c r="AP115">
        <v>100</v>
      </c>
      <c r="AQ115" t="s">
        <v>183</v>
      </c>
      <c r="AR115">
        <v>100</v>
      </c>
      <c r="AS115" t="s">
        <v>183</v>
      </c>
      <c r="AT115">
        <v>166.888196513921</v>
      </c>
      <c r="AU115" t="s">
        <v>183</v>
      </c>
      <c r="AV115">
        <v>166.28077082410101</v>
      </c>
      <c r="AW115">
        <v>166.66029876367099</v>
      </c>
      <c r="AX115">
        <v>166.64844203432099</v>
      </c>
      <c r="AY115">
        <v>304.32685534069702</v>
      </c>
      <c r="AZ115" t="s">
        <v>183</v>
      </c>
      <c r="BA115">
        <v>214.86272808191401</v>
      </c>
    </row>
    <row r="116" spans="1:53">
      <c r="A116" t="s">
        <v>184</v>
      </c>
      <c r="C116" s="2">
        <v>298.80180999603698</v>
      </c>
      <c r="E116" s="2">
        <v>296.64279561293802</v>
      </c>
      <c r="F116" s="2">
        <v>295.572676296086</v>
      </c>
      <c r="G116" s="2">
        <v>624.306807098386</v>
      </c>
      <c r="I116" s="2">
        <v>568.71912757146004</v>
      </c>
      <c r="K116">
        <v>252.50981918369399</v>
      </c>
      <c r="M116">
        <v>251.78798886306399</v>
      </c>
      <c r="N116">
        <v>250.60753677817499</v>
      </c>
      <c r="O116">
        <v>460.41567092210698</v>
      </c>
      <c r="Q116">
        <v>321.17756796096398</v>
      </c>
      <c r="S116">
        <v>142.96255561330801</v>
      </c>
      <c r="U116">
        <v>140.86077876813599</v>
      </c>
      <c r="V116">
        <v>141.98274512936399</v>
      </c>
      <c r="W116">
        <v>141.799967603677</v>
      </c>
      <c r="X116">
        <v>258.98993869699098</v>
      </c>
      <c r="Z116">
        <v>181.09868951505399</v>
      </c>
      <c r="AB116">
        <v>100</v>
      </c>
      <c r="AD116">
        <v>100</v>
      </c>
      <c r="AE116">
        <v>100</v>
      </c>
      <c r="AF116">
        <v>100</v>
      </c>
      <c r="AG116">
        <v>180.61380810693001</v>
      </c>
      <c r="AI116">
        <v>126.763223210004</v>
      </c>
      <c r="AK116">
        <v>100</v>
      </c>
      <c r="AM116">
        <v>100</v>
      </c>
      <c r="AN116">
        <v>100</v>
      </c>
      <c r="AO116">
        <v>100</v>
      </c>
      <c r="AP116">
        <v>100</v>
      </c>
      <c r="AR116">
        <v>100</v>
      </c>
      <c r="AT116">
        <v>167.628092844028</v>
      </c>
      <c r="AV116">
        <v>166.51429040998801</v>
      </c>
      <c r="AW116">
        <v>167.210557375191</v>
      </c>
      <c r="AX116">
        <v>167.188822858555</v>
      </c>
      <c r="AY116">
        <v>306.08582907900302</v>
      </c>
      <c r="BA116">
        <v>214.866382177774</v>
      </c>
    </row>
    <row r="117" spans="1:53">
      <c r="A117" t="s">
        <v>185</v>
      </c>
      <c r="C117" s="2">
        <v>303.328426469926</v>
      </c>
      <c r="E117" s="2">
        <v>299.542025819755</v>
      </c>
      <c r="F117" s="2">
        <v>297.65810398214302</v>
      </c>
      <c r="G117" s="2">
        <v>664.55928180069202</v>
      </c>
      <c r="I117" s="2">
        <v>569.62214846356301</v>
      </c>
      <c r="K117">
        <v>254.97638438489901</v>
      </c>
      <c r="M117">
        <v>253.87367734045901</v>
      </c>
      <c r="N117">
        <v>252.066997629902</v>
      </c>
      <c r="O117">
        <v>465.27736397685999</v>
      </c>
      <c r="Q117">
        <v>321.63094464022402</v>
      </c>
      <c r="S117">
        <v>144.60277045960899</v>
      </c>
      <c r="U117">
        <v>141.387790619583</v>
      </c>
      <c r="V117">
        <v>143.10691715504501</v>
      </c>
      <c r="W117">
        <v>142.82731455527201</v>
      </c>
      <c r="X117">
        <v>261.30155242532197</v>
      </c>
      <c r="Z117">
        <v>181.16275284055399</v>
      </c>
      <c r="AB117">
        <v>100.506711443016</v>
      </c>
      <c r="AD117">
        <v>100</v>
      </c>
      <c r="AE117">
        <v>100</v>
      </c>
      <c r="AF117">
        <v>100</v>
      </c>
      <c r="AG117">
        <v>181.85505534960799</v>
      </c>
      <c r="AI117">
        <v>126.767956543691</v>
      </c>
      <c r="AK117">
        <v>100</v>
      </c>
      <c r="AM117">
        <v>100</v>
      </c>
      <c r="AN117">
        <v>100</v>
      </c>
      <c r="AO117">
        <v>100</v>
      </c>
      <c r="AP117">
        <v>100</v>
      </c>
      <c r="AR117">
        <v>100</v>
      </c>
      <c r="AT117">
        <v>168.501009511559</v>
      </c>
      <c r="AV117">
        <v>166.79060382487501</v>
      </c>
      <c r="AW117">
        <v>167.86047164577499</v>
      </c>
      <c r="AX117">
        <v>167.82710746130499</v>
      </c>
      <c r="AY117">
        <v>308.15824897440098</v>
      </c>
      <c r="BA117">
        <v>214.87349993375</v>
      </c>
    </row>
    <row r="118" spans="1:53">
      <c r="A118" t="s">
        <v>186</v>
      </c>
      <c r="C118" s="2">
        <v>310.97118324996899</v>
      </c>
      <c r="E118" s="2">
        <v>304.47010851355498</v>
      </c>
      <c r="F118" s="2">
        <v>301.215026394576</v>
      </c>
      <c r="G118" s="2">
        <v>728.77907774053801</v>
      </c>
      <c r="I118" s="2">
        <v>572.34713552035896</v>
      </c>
      <c r="K118">
        <v>260.782960154134</v>
      </c>
      <c r="M118">
        <v>258.79502929391901</v>
      </c>
      <c r="N118">
        <v>255.52401555589299</v>
      </c>
      <c r="O118">
        <v>476.70842779768498</v>
      </c>
      <c r="Q118">
        <v>323.48980389176802</v>
      </c>
      <c r="S118">
        <v>148.45379294224199</v>
      </c>
      <c r="U118">
        <v>142.64019369555001</v>
      </c>
      <c r="V118">
        <v>145.76101224215</v>
      </c>
      <c r="W118">
        <v>145.255369342639</v>
      </c>
      <c r="X118">
        <v>266.75059447531999</v>
      </c>
      <c r="Z118">
        <v>181.42596454196899</v>
      </c>
      <c r="AB118">
        <v>102.617193417889</v>
      </c>
      <c r="AD118">
        <v>100</v>
      </c>
      <c r="AE118">
        <v>100.732907759068</v>
      </c>
      <c r="AF118">
        <v>100.684734301923</v>
      </c>
      <c r="AG118">
        <v>184.790392305284</v>
      </c>
      <c r="AI118">
        <v>126.787409201654</v>
      </c>
      <c r="AK118">
        <v>100</v>
      </c>
      <c r="AM118">
        <v>100</v>
      </c>
      <c r="AN118">
        <v>100</v>
      </c>
      <c r="AO118">
        <v>100</v>
      </c>
      <c r="AP118">
        <v>103.489698701298</v>
      </c>
      <c r="AR118">
        <v>100</v>
      </c>
      <c r="AT118">
        <v>170.570681039269</v>
      </c>
      <c r="AV118">
        <v>167.44934360070701</v>
      </c>
      <c r="AW118">
        <v>169.404592950519</v>
      </c>
      <c r="AX118">
        <v>169.343761217268</v>
      </c>
      <c r="AY118">
        <v>313.05994728155201</v>
      </c>
      <c r="BA118">
        <v>214.90275164953499</v>
      </c>
    </row>
    <row r="119" spans="1:53">
      <c r="A119" t="s">
        <v>187</v>
      </c>
      <c r="C119" s="2">
        <v>324.29437591920299</v>
      </c>
      <c r="E119" s="2">
        <v>313.15584276233102</v>
      </c>
      <c r="F119" s="2">
        <v>307.52034471617998</v>
      </c>
      <c r="G119" s="2">
        <v>832.27440330916397</v>
      </c>
      <c r="I119" s="2">
        <v>580.92351540015795</v>
      </c>
      <c r="K119">
        <v>274.94945006504901</v>
      </c>
      <c r="M119">
        <v>270.86498759907801</v>
      </c>
      <c r="N119">
        <v>264.078737917436</v>
      </c>
      <c r="O119">
        <v>504.52154220145798</v>
      </c>
      <c r="Q119">
        <v>332.94303462510101</v>
      </c>
      <c r="S119">
        <v>157.79409005765299</v>
      </c>
      <c r="U119">
        <v>145.76363856599099</v>
      </c>
      <c r="V119">
        <v>152.278900692213</v>
      </c>
      <c r="W119">
        <v>151.23264051042</v>
      </c>
      <c r="X119">
        <v>280.08468785645198</v>
      </c>
      <c r="Z119">
        <v>182.78034482061</v>
      </c>
      <c r="AB119">
        <v>107.780331208162</v>
      </c>
      <c r="AD119">
        <v>100.491967932056</v>
      </c>
      <c r="AE119">
        <v>103.87377233813901</v>
      </c>
      <c r="AF119">
        <v>103.772963645245</v>
      </c>
      <c r="AG119">
        <v>192.026440238215</v>
      </c>
      <c r="AI119">
        <v>126.887794935561</v>
      </c>
      <c r="AK119">
        <v>100</v>
      </c>
      <c r="AM119">
        <v>100</v>
      </c>
      <c r="AN119">
        <v>100</v>
      </c>
      <c r="AO119">
        <v>100</v>
      </c>
      <c r="AP119">
        <v>123.765565368983</v>
      </c>
      <c r="AR119">
        <v>100</v>
      </c>
      <c r="AT119">
        <v>175.70400638948701</v>
      </c>
      <c r="AV119">
        <v>169.10529381439</v>
      </c>
      <c r="AW119">
        <v>173.253452974673</v>
      </c>
      <c r="AX119">
        <v>173.1251435806</v>
      </c>
      <c r="AY119">
        <v>325.14784903662797</v>
      </c>
      <c r="BA119">
        <v>215.05370784657501</v>
      </c>
    </row>
    <row r="120" spans="1:53">
      <c r="A120" t="s">
        <v>188</v>
      </c>
      <c r="C120" s="2">
        <v>346.35289835923999</v>
      </c>
      <c r="E120" s="2">
        <v>327.78020347725999</v>
      </c>
      <c r="F120" s="2">
        <v>318.23538427624402</v>
      </c>
      <c r="G120" s="2">
        <v>987.72996532958098</v>
      </c>
      <c r="I120" s="2">
        <v>606.60736266121603</v>
      </c>
      <c r="K120">
        <v>291.43154320789199</v>
      </c>
      <c r="M120">
        <v>285.00903359352998</v>
      </c>
      <c r="N120">
        <v>274.23111087631401</v>
      </c>
      <c r="O120">
        <v>536.76309597812599</v>
      </c>
      <c r="Q120">
        <v>353.141582325976</v>
      </c>
      <c r="S120">
        <v>168.57611287610601</v>
      </c>
      <c r="U120">
        <v>149.51328848345699</v>
      </c>
      <c r="V120">
        <v>159.930730572409</v>
      </c>
      <c r="W120">
        <v>158.27370751832001</v>
      </c>
      <c r="X120">
        <v>295.66170205691998</v>
      </c>
      <c r="Z120">
        <v>185.76512484910401</v>
      </c>
      <c r="AB120">
        <v>113.809841925954</v>
      </c>
      <c r="AD120">
        <v>102.141124235997</v>
      </c>
      <c r="AE120">
        <v>107.60963310444799</v>
      </c>
      <c r="AF120">
        <v>107.44805601738599</v>
      </c>
      <c r="AG120">
        <v>200.566956081873</v>
      </c>
      <c r="AI120">
        <v>127.111083484823</v>
      </c>
      <c r="AK120">
        <v>100</v>
      </c>
      <c r="AM120">
        <v>100</v>
      </c>
      <c r="AN120">
        <v>100</v>
      </c>
      <c r="AO120">
        <v>100</v>
      </c>
      <c r="AP120">
        <v>144.90617854512899</v>
      </c>
      <c r="AR120">
        <v>100</v>
      </c>
      <c r="AT120">
        <v>181.81630820243601</v>
      </c>
      <c r="AV120">
        <v>171.117708523684</v>
      </c>
      <c r="AW120">
        <v>177.87012989927399</v>
      </c>
      <c r="AX120">
        <v>177.66266264780899</v>
      </c>
      <c r="AY120">
        <v>339.42238744935901</v>
      </c>
      <c r="BA120">
        <v>215.38951323679601</v>
      </c>
    </row>
    <row r="121" spans="1:53">
      <c r="A121" t="s">
        <v>189</v>
      </c>
      <c r="C121" s="2">
        <v>382.38984959564999</v>
      </c>
      <c r="E121" s="2">
        <v>352.23956731294697</v>
      </c>
      <c r="F121" s="2">
        <v>336.40545821484801</v>
      </c>
      <c r="G121" s="2">
        <v>1216.16548939722</v>
      </c>
      <c r="I121" s="2">
        <v>680.82348907711196</v>
      </c>
      <c r="K121">
        <v>328.41555725248901</v>
      </c>
      <c r="M121">
        <v>317.07131384533301</v>
      </c>
      <c r="N121">
        <v>297.68494086740401</v>
      </c>
      <c r="O121">
        <v>608.74723576717497</v>
      </c>
      <c r="Q121">
        <v>433.48499081842499</v>
      </c>
      <c r="S121">
        <v>192.51239863563799</v>
      </c>
      <c r="U121">
        <v>158.33717292801501</v>
      </c>
      <c r="V121">
        <v>177.32211254069</v>
      </c>
      <c r="W121">
        <v>174.35732390641701</v>
      </c>
      <c r="X121">
        <v>330.81568474204499</v>
      </c>
      <c r="Z121">
        <v>198.78195176314199</v>
      </c>
      <c r="AB121">
        <v>127.41037995065599</v>
      </c>
      <c r="AD121">
        <v>106.077324353142</v>
      </c>
      <c r="AE121">
        <v>116.270620351858</v>
      </c>
      <c r="AF121">
        <v>115.974875522323</v>
      </c>
      <c r="AG121">
        <v>220.132697743216</v>
      </c>
      <c r="AI121">
        <v>128.120122011685</v>
      </c>
      <c r="AK121">
        <v>100</v>
      </c>
      <c r="AM121">
        <v>100</v>
      </c>
      <c r="AN121">
        <v>100</v>
      </c>
      <c r="AO121">
        <v>100</v>
      </c>
      <c r="AP121">
        <v>187.03925862694101</v>
      </c>
      <c r="AR121">
        <v>100</v>
      </c>
      <c r="AT121">
        <v>196.01061647997301</v>
      </c>
      <c r="AV121">
        <v>175.95485583597599</v>
      </c>
      <c r="AW121">
        <v>188.719441670149</v>
      </c>
      <c r="AX121">
        <v>188.33288882732401</v>
      </c>
      <c r="AY121">
        <v>372.15030675187</v>
      </c>
      <c r="BA121">
        <v>216.90772303582699</v>
      </c>
    </row>
    <row r="122" spans="1:53">
      <c r="A122" t="s">
        <v>190</v>
      </c>
      <c r="C122" s="2">
        <v>469.70930917850001</v>
      </c>
      <c r="E122" s="2">
        <v>424.594717055111</v>
      </c>
      <c r="F122" s="2">
        <v>424.594717055111</v>
      </c>
      <c r="G122" s="2">
        <v>1706.09746246386</v>
      </c>
      <c r="I122" s="2">
        <v>1011.19215379149</v>
      </c>
      <c r="K122">
        <v>368.159717788389</v>
      </c>
      <c r="M122">
        <v>351.91220789278498</v>
      </c>
      <c r="N122">
        <v>323.73735189509199</v>
      </c>
      <c r="O122">
        <v>685.69198639082697</v>
      </c>
      <c r="Q122">
        <v>565.38234112690202</v>
      </c>
      <c r="S122">
        <v>217.947497421669</v>
      </c>
      <c r="U122">
        <v>168.368336584106</v>
      </c>
      <c r="V122">
        <v>196.27682301181201</v>
      </c>
      <c r="W122">
        <v>191.98708428315501</v>
      </c>
      <c r="X122">
        <v>368.82879394201399</v>
      </c>
      <c r="Z122">
        <v>223.42910514562701</v>
      </c>
      <c r="AB122">
        <v>142.10904587642301</v>
      </c>
      <c r="AD122">
        <v>110.63819871918901</v>
      </c>
      <c r="AE122">
        <v>125.932455840421</v>
      </c>
      <c r="AF122">
        <v>125.496222386623</v>
      </c>
      <c r="AG122">
        <v>241.65187529689601</v>
      </c>
      <c r="AI122">
        <v>130.18767983115501</v>
      </c>
      <c r="AK122">
        <v>100</v>
      </c>
      <c r="AM122">
        <v>100</v>
      </c>
      <c r="AN122">
        <v>100</v>
      </c>
      <c r="AO122">
        <v>100</v>
      </c>
      <c r="AP122">
        <v>227.867964073416</v>
      </c>
      <c r="AR122">
        <v>100</v>
      </c>
      <c r="AT122">
        <v>211.87801730679601</v>
      </c>
      <c r="AV122">
        <v>181.61577911615899</v>
      </c>
      <c r="AW122">
        <v>201.03114466125501</v>
      </c>
      <c r="AX122">
        <v>200.45159617846801</v>
      </c>
      <c r="AY122">
        <v>408.17904802960999</v>
      </c>
      <c r="BA122">
        <v>220.022425112805</v>
      </c>
    </row>
    <row r="123" spans="1:53">
      <c r="A123" t="s">
        <v>191</v>
      </c>
      <c r="K123">
        <v>398.76646908947203</v>
      </c>
      <c r="M123">
        <v>378.94763757225002</v>
      </c>
      <c r="N123">
        <v>344.276572282328</v>
      </c>
      <c r="O123">
        <v>744.73728134774501</v>
      </c>
      <c r="Q123">
        <v>692.14743292569699</v>
      </c>
      <c r="S123">
        <v>237.390768925467</v>
      </c>
      <c r="U123">
        <v>176.421220092456</v>
      </c>
      <c r="V123">
        <v>211.01560635079599</v>
      </c>
      <c r="W123">
        <v>205.75126303114601</v>
      </c>
      <c r="X123">
        <v>398.22587343259698</v>
      </c>
      <c r="Z123">
        <v>249.96349582702999</v>
      </c>
      <c r="AB123">
        <v>153.47188233416799</v>
      </c>
      <c r="AD123">
        <v>114.358978490667</v>
      </c>
      <c r="AE123">
        <v>133.57433988693299</v>
      </c>
      <c r="AF123">
        <v>133.032535844975</v>
      </c>
      <c r="AG123">
        <v>258.49360246686803</v>
      </c>
      <c r="AI123">
        <v>132.635281703403</v>
      </c>
      <c r="AK123">
        <v>100</v>
      </c>
      <c r="AM123">
        <v>100</v>
      </c>
      <c r="AN123">
        <v>100</v>
      </c>
      <c r="AO123">
        <v>100</v>
      </c>
      <c r="AP123">
        <v>257.52444884908999</v>
      </c>
      <c r="AR123">
        <v>100</v>
      </c>
      <c r="AT123">
        <v>224.447984057806</v>
      </c>
      <c r="AV123">
        <v>186.275144949219</v>
      </c>
      <c r="AW123">
        <v>210.90049161540901</v>
      </c>
      <c r="AX123">
        <v>210.17288603509601</v>
      </c>
      <c r="AY123">
        <v>436.39543902595398</v>
      </c>
      <c r="BA123">
        <v>223.71625308711</v>
      </c>
    </row>
    <row r="124" spans="1:53">
      <c r="A124" t="s">
        <v>192</v>
      </c>
      <c r="K124">
        <v>439.95114948733101</v>
      </c>
      <c r="M124">
        <v>415.54074214251602</v>
      </c>
      <c r="N124">
        <v>372.43616200450299</v>
      </c>
      <c r="O124">
        <v>823.97696576182295</v>
      </c>
      <c r="Q124">
        <v>890.89040836095705</v>
      </c>
      <c r="S124">
        <v>263.40935891089998</v>
      </c>
      <c r="U124">
        <v>187.63654466361001</v>
      </c>
      <c r="V124">
        <v>230.99748083921099</v>
      </c>
      <c r="W124">
        <v>224.47215116518299</v>
      </c>
      <c r="X124">
        <v>437.91060331604899</v>
      </c>
      <c r="Z124">
        <v>295.31337461163997</v>
      </c>
      <c r="AB124">
        <v>168.80677958905201</v>
      </c>
      <c r="AD124">
        <v>119.619140107061</v>
      </c>
      <c r="AE124">
        <v>144.08001314647501</v>
      </c>
      <c r="AF124">
        <v>143.399543583644</v>
      </c>
      <c r="AG124">
        <v>281.44535387586899</v>
      </c>
      <c r="AI124">
        <v>137.316051117538</v>
      </c>
      <c r="AK124">
        <v>100</v>
      </c>
      <c r="AM124">
        <v>100</v>
      </c>
      <c r="AN124">
        <v>100</v>
      </c>
      <c r="AO124">
        <v>100</v>
      </c>
      <c r="AP124">
        <v>295.87930451505599</v>
      </c>
      <c r="AR124">
        <v>100</v>
      </c>
      <c r="AT124">
        <v>241.75177739186299</v>
      </c>
      <c r="AV124">
        <v>192.91988458336201</v>
      </c>
      <c r="AW124">
        <v>224.62775037136399</v>
      </c>
      <c r="AX124">
        <v>223.70250588798999</v>
      </c>
      <c r="AY124">
        <v>474.86943664836798</v>
      </c>
      <c r="BA124">
        <v>230.799289825291</v>
      </c>
    </row>
    <row r="125" spans="1:53">
      <c r="A125" t="s">
        <v>193</v>
      </c>
      <c r="K125">
        <v>481.14538423735399</v>
      </c>
      <c r="M125">
        <v>452.33298153764798</v>
      </c>
      <c r="N125">
        <v>401.08466970696202</v>
      </c>
      <c r="O125">
        <v>903.05061698814302</v>
      </c>
      <c r="Q125">
        <v>1117.93509457254</v>
      </c>
      <c r="S125">
        <v>289.30943418379502</v>
      </c>
      <c r="U125">
        <v>199.22167997067299</v>
      </c>
      <c r="V125">
        <v>251.11756491720701</v>
      </c>
      <c r="W125">
        <v>243.37776852078201</v>
      </c>
      <c r="X125">
        <v>477.71752003628802</v>
      </c>
      <c r="Z125">
        <v>350.65041866910798</v>
      </c>
      <c r="AB125">
        <v>184.18496532292599</v>
      </c>
      <c r="AD125">
        <v>125.137276081772</v>
      </c>
      <c r="AE125">
        <v>154.79561327404599</v>
      </c>
      <c r="AF125">
        <v>153.97999007526201</v>
      </c>
      <c r="AG125">
        <v>304.665313686844</v>
      </c>
      <c r="AI125">
        <v>143.79737652531099</v>
      </c>
      <c r="AK125">
        <v>100</v>
      </c>
      <c r="AM125">
        <v>100</v>
      </c>
      <c r="AN125">
        <v>100</v>
      </c>
      <c r="AO125">
        <v>100</v>
      </c>
      <c r="AP125">
        <v>333.02946552736103</v>
      </c>
      <c r="AR125">
        <v>100</v>
      </c>
      <c r="AT125">
        <v>259.42396528407198</v>
      </c>
      <c r="AV125">
        <v>199.95652655098399</v>
      </c>
      <c r="AW125">
        <v>238.789255947941</v>
      </c>
      <c r="AX125">
        <v>237.66864918426799</v>
      </c>
      <c r="AY125">
        <v>513.81255321882998</v>
      </c>
      <c r="BA125">
        <v>240.64489972425901</v>
      </c>
    </row>
    <row r="126" spans="1:53">
      <c r="A126" t="s">
        <v>194</v>
      </c>
      <c r="K126">
        <v>522.09929540575195</v>
      </c>
      <c r="M126">
        <v>489.05653818922099</v>
      </c>
      <c r="N126">
        <v>429.94776670856299</v>
      </c>
      <c r="O126">
        <v>981.52469922728699</v>
      </c>
      <c r="Q126">
        <v>1369.3028668923901</v>
      </c>
      <c r="S126">
        <v>314.965672175451</v>
      </c>
      <c r="U126">
        <v>211.04265950341301</v>
      </c>
      <c r="V126">
        <v>271.22295503104601</v>
      </c>
      <c r="W126">
        <v>262.31290303582898</v>
      </c>
      <c r="X126">
        <v>517.37813963770805</v>
      </c>
      <c r="Z126">
        <v>414.50823734888201</v>
      </c>
      <c r="AB126">
        <v>199.50363394106799</v>
      </c>
      <c r="AD126">
        <v>130.84509844849299</v>
      </c>
      <c r="AE126">
        <v>165.61408619218599</v>
      </c>
      <c r="AF126">
        <v>164.667205289669</v>
      </c>
      <c r="AG126">
        <v>327.95459126859299</v>
      </c>
      <c r="AI126">
        <v>152.190306659854</v>
      </c>
      <c r="AK126">
        <v>100</v>
      </c>
      <c r="AM126">
        <v>100</v>
      </c>
      <c r="AN126">
        <v>100</v>
      </c>
      <c r="AO126">
        <v>100</v>
      </c>
      <c r="AP126">
        <v>369.12814007346998</v>
      </c>
      <c r="AR126">
        <v>100</v>
      </c>
      <c r="AT126">
        <v>277.284550480223</v>
      </c>
      <c r="AV126">
        <v>207.29900118966</v>
      </c>
      <c r="AW126">
        <v>253.22301588834901</v>
      </c>
      <c r="AX126">
        <v>251.91072350479101</v>
      </c>
      <c r="AY126">
        <v>552.88746427218405</v>
      </c>
      <c r="BA126">
        <v>253.45240403612701</v>
      </c>
    </row>
    <row r="127" spans="1:53">
      <c r="A127" t="s">
        <v>195</v>
      </c>
      <c r="B127" s="2">
        <v>65536</v>
      </c>
      <c r="C127" s="2">
        <v>909.83098660179405</v>
      </c>
      <c r="D127" s="2">
        <v>2020.65808412926</v>
      </c>
      <c r="E127" s="2">
        <v>808.84667904068294</v>
      </c>
      <c r="F127" s="2">
        <v>808.84667904068294</v>
      </c>
      <c r="G127" s="2">
        <v>65536</v>
      </c>
      <c r="H127" s="2">
        <v>65536</v>
      </c>
      <c r="I127" s="2">
        <v>1963.75408452492</v>
      </c>
      <c r="J127">
        <v>65536</v>
      </c>
      <c r="K127">
        <v>814.15868790687705</v>
      </c>
      <c r="L127">
        <v>4520.6020911195401</v>
      </c>
      <c r="M127">
        <v>904.559756397662</v>
      </c>
      <c r="N127">
        <v>904.559756397662</v>
      </c>
      <c r="O127">
        <v>65536</v>
      </c>
      <c r="P127">
        <v>65536</v>
      </c>
      <c r="Q127">
        <v>2927.2464590223999</v>
      </c>
      <c r="R127">
        <v>65536</v>
      </c>
      <c r="S127">
        <v>634.26165003817005</v>
      </c>
      <c r="T127">
        <v>2465.6777971987799</v>
      </c>
      <c r="U127">
        <v>422.944381387308</v>
      </c>
      <c r="V127">
        <v>591.99819774883201</v>
      </c>
      <c r="W127">
        <v>739.92027895966498</v>
      </c>
      <c r="X127">
        <v>65536</v>
      </c>
      <c r="Y127">
        <v>65536</v>
      </c>
      <c r="Z127">
        <v>1596.6154427183001</v>
      </c>
      <c r="AA127">
        <v>65536</v>
      </c>
      <c r="AB127">
        <v>624.83538003847002</v>
      </c>
      <c r="AC127">
        <v>1735.26808220263</v>
      </c>
      <c r="AD127">
        <v>347.22718842935501</v>
      </c>
      <c r="AE127">
        <v>520.73231069495705</v>
      </c>
      <c r="AF127">
        <v>694.23742543046001</v>
      </c>
      <c r="AG127">
        <v>65536</v>
      </c>
      <c r="AH127">
        <v>65536</v>
      </c>
      <c r="AI127">
        <v>1123.6483696216501</v>
      </c>
      <c r="AJ127">
        <v>65536</v>
      </c>
      <c r="AK127">
        <v>285.26763389251897</v>
      </c>
      <c r="AL127">
        <v>792.23246381076694</v>
      </c>
      <c r="AM127">
        <v>158.52641895028501</v>
      </c>
      <c r="AN127">
        <v>237.73967945484901</v>
      </c>
      <c r="AO127">
        <v>316.95293646222899</v>
      </c>
      <c r="AP127">
        <v>65536</v>
      </c>
      <c r="AQ127">
        <v>65536</v>
      </c>
      <c r="AR127">
        <v>512.99925775982899</v>
      </c>
      <c r="AS127">
        <v>65536</v>
      </c>
      <c r="AT127">
        <v>895.19083660400895</v>
      </c>
      <c r="AU127">
        <v>2983.1112835880499</v>
      </c>
      <c r="AV127">
        <v>596.91646689547599</v>
      </c>
      <c r="AW127">
        <v>895.19083660400895</v>
      </c>
      <c r="AX127">
        <v>1193.46519372797</v>
      </c>
      <c r="AY127">
        <v>65536</v>
      </c>
      <c r="AZ127">
        <v>65536</v>
      </c>
      <c r="BA127">
        <v>1931.66979131932</v>
      </c>
    </row>
    <row r="128" spans="1:53">
      <c r="A128" t="s">
        <v>196</v>
      </c>
      <c r="B128" s="2">
        <v>65536</v>
      </c>
      <c r="C128" s="2">
        <v>1317.8899577352799</v>
      </c>
      <c r="D128" s="2">
        <v>2927.4556074955999</v>
      </c>
      <c r="E128" s="2">
        <v>1171.5657898204399</v>
      </c>
      <c r="F128" s="2">
        <v>1171.5657898204399</v>
      </c>
      <c r="G128" s="2">
        <v>65536</v>
      </c>
      <c r="H128" s="2">
        <v>65536</v>
      </c>
      <c r="I128" s="2">
        <v>2845.00287680783</v>
      </c>
      <c r="J128">
        <v>65536</v>
      </c>
      <c r="K128">
        <v>1220.96348171769</v>
      </c>
      <c r="L128">
        <v>6780.6285021412205</v>
      </c>
      <c r="M128">
        <v>1356.56507416864</v>
      </c>
      <c r="N128">
        <v>1356.56507416864</v>
      </c>
      <c r="O128">
        <v>65536</v>
      </c>
      <c r="P128">
        <v>65536</v>
      </c>
      <c r="Q128">
        <v>4390.5950640956198</v>
      </c>
      <c r="R128">
        <v>65536</v>
      </c>
      <c r="S128">
        <v>951.23753199710495</v>
      </c>
      <c r="T128">
        <v>3698.3617214896499</v>
      </c>
      <c r="U128">
        <v>634.26165003817005</v>
      </c>
      <c r="V128">
        <v>887.84235656627595</v>
      </c>
      <c r="W128">
        <v>1109.72546937172</v>
      </c>
      <c r="X128">
        <v>65536</v>
      </c>
      <c r="Y128">
        <v>65536</v>
      </c>
      <c r="Z128">
        <v>2394.76819565796</v>
      </c>
      <c r="AA128">
        <v>65536</v>
      </c>
      <c r="AB128">
        <v>937.14458137329905</v>
      </c>
      <c r="AC128">
        <v>2602.7936212227901</v>
      </c>
      <c r="AD128">
        <v>520.73231069495705</v>
      </c>
      <c r="AE128">
        <v>780.98998154296498</v>
      </c>
      <c r="AF128">
        <v>1041.24764736872</v>
      </c>
      <c r="AG128">
        <v>65536</v>
      </c>
      <c r="AH128">
        <v>65536</v>
      </c>
      <c r="AI128">
        <v>1685.36405645421</v>
      </c>
      <c r="AJ128">
        <v>65536</v>
      </c>
      <c r="AK128">
        <v>427.85149409557903</v>
      </c>
      <c r="AL128">
        <v>1188.29873275098</v>
      </c>
      <c r="AM128">
        <v>237.73967945484901</v>
      </c>
      <c r="AN128">
        <v>356.55956438280202</v>
      </c>
      <c r="AO128">
        <v>475.37944697833598</v>
      </c>
      <c r="AP128">
        <v>65536</v>
      </c>
      <c r="AQ128">
        <v>65536</v>
      </c>
      <c r="AR128">
        <v>769.44892558036997</v>
      </c>
      <c r="AS128">
        <v>65536</v>
      </c>
      <c r="AT128">
        <v>1342.6023701914501</v>
      </c>
      <c r="AU128">
        <v>4474.4830112811196</v>
      </c>
      <c r="AV128">
        <v>895.19083660400895</v>
      </c>
      <c r="AW128">
        <v>1342.6023701914501</v>
      </c>
      <c r="AX128">
        <v>1790.01389538531</v>
      </c>
      <c r="AY128">
        <v>65536</v>
      </c>
      <c r="AZ128">
        <v>65536</v>
      </c>
      <c r="BA128">
        <v>2897.32077973797</v>
      </c>
    </row>
    <row r="129" spans="1:53">
      <c r="A129" t="s">
        <v>197</v>
      </c>
      <c r="B129" s="2">
        <v>65536</v>
      </c>
      <c r="C129" s="2">
        <v>1929.9783292924001</v>
      </c>
      <c r="D129" s="2">
        <v>4287.65185418076</v>
      </c>
      <c r="E129" s="2">
        <v>1715.64436023186</v>
      </c>
      <c r="F129" s="2">
        <v>1715.64436023186</v>
      </c>
      <c r="G129" s="2">
        <v>65536</v>
      </c>
      <c r="H129" s="2">
        <v>65536</v>
      </c>
      <c r="I129" s="2">
        <v>4166.8760257586</v>
      </c>
      <c r="J129">
        <v>65536</v>
      </c>
      <c r="K129">
        <v>1627.7682549547301</v>
      </c>
      <c r="L129">
        <v>9040.6549094676393</v>
      </c>
      <c r="M129">
        <v>1808.5703734208901</v>
      </c>
      <c r="N129">
        <v>1808.5703734208901</v>
      </c>
      <c r="O129">
        <v>65536</v>
      </c>
      <c r="P129">
        <v>65536</v>
      </c>
      <c r="Q129">
        <v>5853.9436634417498</v>
      </c>
      <c r="R129">
        <v>65536</v>
      </c>
      <c r="S129">
        <v>1268.2134055444601</v>
      </c>
      <c r="T129">
        <v>4931.0456436170498</v>
      </c>
      <c r="U129">
        <v>845.57890607912702</v>
      </c>
      <c r="V129">
        <v>1183.6865063727801</v>
      </c>
      <c r="W129">
        <v>1479.5306525735</v>
      </c>
      <c r="X129">
        <v>65536</v>
      </c>
      <c r="Y129">
        <v>65536</v>
      </c>
      <c r="Z129">
        <v>3192.9209452546902</v>
      </c>
      <c r="AA129">
        <v>65536</v>
      </c>
      <c r="AB129">
        <v>1249.4537785218899</v>
      </c>
      <c r="AC129">
        <v>3470.3191587322499</v>
      </c>
      <c r="AD129">
        <v>694.23742543046001</v>
      </c>
      <c r="AE129">
        <v>1041.24764736872</v>
      </c>
      <c r="AF129">
        <v>1388.25786553957</v>
      </c>
      <c r="AG129">
        <v>65536</v>
      </c>
      <c r="AH129">
        <v>65536</v>
      </c>
      <c r="AI129">
        <v>2247.0797409596798</v>
      </c>
      <c r="AJ129">
        <v>65536</v>
      </c>
      <c r="AK129">
        <v>570.43535235469199</v>
      </c>
      <c r="AL129">
        <v>1584.3650009896</v>
      </c>
      <c r="AM129">
        <v>316.95293646222899</v>
      </c>
      <c r="AN129">
        <v>475.37944697833598</v>
      </c>
      <c r="AO129">
        <v>633.80595574446795</v>
      </c>
      <c r="AP129">
        <v>65536</v>
      </c>
      <c r="AQ129">
        <v>65536</v>
      </c>
      <c r="AR129">
        <v>1025.8985923202299</v>
      </c>
      <c r="AS129">
        <v>65536</v>
      </c>
      <c r="AT129">
        <v>1790.01389538531</v>
      </c>
      <c r="AU129">
        <v>5965.8547364531596</v>
      </c>
      <c r="AV129">
        <v>1193.46519372797</v>
      </c>
      <c r="AW129">
        <v>1790.01389538531</v>
      </c>
      <c r="AX129">
        <v>2386.5625907451199</v>
      </c>
      <c r="AY129">
        <v>65536</v>
      </c>
      <c r="AZ129">
        <v>65536</v>
      </c>
      <c r="BA129">
        <v>3862.9717642657401</v>
      </c>
    </row>
    <row r="130" spans="1:53">
      <c r="A130" t="s">
        <v>198</v>
      </c>
      <c r="B130" s="2">
        <v>65536</v>
      </c>
      <c r="C130" s="2">
        <v>2801.7404981711302</v>
      </c>
      <c r="D130" s="2">
        <v>6224.9010282118998</v>
      </c>
      <c r="E130" s="2">
        <v>2490.54407790712</v>
      </c>
      <c r="F130" s="2">
        <v>2490.54407790712</v>
      </c>
      <c r="G130" s="2">
        <v>65536</v>
      </c>
      <c r="H130" s="2">
        <v>65536</v>
      </c>
      <c r="I130" s="2">
        <v>6049.5438174157898</v>
      </c>
      <c r="J130">
        <v>65536</v>
      </c>
      <c r="K130">
        <v>2441.3777808469999</v>
      </c>
      <c r="L130">
        <v>13560.7077203877</v>
      </c>
      <c r="M130">
        <v>2712.5809533991501</v>
      </c>
      <c r="N130">
        <v>2712.5809533991501</v>
      </c>
      <c r="O130">
        <v>65536</v>
      </c>
      <c r="P130">
        <v>65536</v>
      </c>
      <c r="Q130">
        <v>8780.6408564079593</v>
      </c>
      <c r="R130">
        <v>65536</v>
      </c>
      <c r="S130">
        <v>1902.1651442260099</v>
      </c>
      <c r="T130">
        <v>7396.4134856908004</v>
      </c>
      <c r="U130">
        <v>1268.2134055444601</v>
      </c>
      <c r="V130">
        <v>1775.3747969707199</v>
      </c>
      <c r="W130">
        <v>2219.1410117647501</v>
      </c>
      <c r="X130">
        <v>65536</v>
      </c>
      <c r="Y130">
        <v>65536</v>
      </c>
      <c r="Z130">
        <v>4789.2264411120696</v>
      </c>
      <c r="AA130">
        <v>65536</v>
      </c>
      <c r="AB130">
        <v>1874.07216863346</v>
      </c>
      <c r="AC130">
        <v>5205.3702322526497</v>
      </c>
      <c r="AD130">
        <v>1041.24764736872</v>
      </c>
      <c r="AE130">
        <v>1561.7629739965901</v>
      </c>
      <c r="AF130">
        <v>2082.2782981111</v>
      </c>
      <c r="AG130">
        <v>65536</v>
      </c>
      <c r="AH130">
        <v>65536</v>
      </c>
      <c r="AI130">
        <v>3370.5111076432199</v>
      </c>
      <c r="AJ130">
        <v>65536</v>
      </c>
      <c r="AK130">
        <v>855.603066928516</v>
      </c>
      <c r="AL130">
        <v>2376.4975367707402</v>
      </c>
      <c r="AM130">
        <v>475.37944697833598</v>
      </c>
      <c r="AN130">
        <v>713.01920983582704</v>
      </c>
      <c r="AO130">
        <v>950.658971526389</v>
      </c>
      <c r="AP130">
        <v>65536</v>
      </c>
      <c r="AQ130">
        <v>65536</v>
      </c>
      <c r="AR130">
        <v>1538.79792471682</v>
      </c>
      <c r="AS130">
        <v>65536</v>
      </c>
      <c r="AT130">
        <v>2684.8369373752398</v>
      </c>
      <c r="AU130">
        <v>8948.5981842974907</v>
      </c>
      <c r="AV130">
        <v>1790.01389538531</v>
      </c>
      <c r="AW130">
        <v>2684.8369373752398</v>
      </c>
      <c r="AX130">
        <v>3579.6599751693502</v>
      </c>
      <c r="AY130">
        <v>65536</v>
      </c>
      <c r="AZ130">
        <v>65536</v>
      </c>
      <c r="BA130">
        <v>5794.2737294299004</v>
      </c>
    </row>
    <row r="131" spans="1:53">
      <c r="A131" t="s">
        <v>199</v>
      </c>
      <c r="B131" s="2">
        <v>65536</v>
      </c>
      <c r="C131" s="2">
        <v>4100.1096457592002</v>
      </c>
      <c r="D131" s="2">
        <v>9110.1657374254592</v>
      </c>
      <c r="E131" s="2">
        <v>3644.6499952929498</v>
      </c>
      <c r="F131" s="2">
        <v>3644.6499952929498</v>
      </c>
      <c r="G131" s="2">
        <v>65536</v>
      </c>
      <c r="H131" s="2">
        <v>65536</v>
      </c>
      <c r="I131" s="2">
        <v>8853.5171055535502</v>
      </c>
      <c r="J131">
        <v>65536</v>
      </c>
      <c r="K131">
        <v>4068.59680792273</v>
      </c>
      <c r="L131">
        <v>22600.813337856602</v>
      </c>
      <c r="M131">
        <v>4520.6020911195401</v>
      </c>
      <c r="N131">
        <v>4520.6020911195401</v>
      </c>
      <c r="O131">
        <v>65536</v>
      </c>
      <c r="P131">
        <v>65536</v>
      </c>
      <c r="Q131">
        <v>14634.0352354771</v>
      </c>
      <c r="R131">
        <v>65536</v>
      </c>
      <c r="S131">
        <v>3170.0686114902201</v>
      </c>
      <c r="T131">
        <v>12327.149167247</v>
      </c>
      <c r="U131">
        <v>2113.48238933115</v>
      </c>
      <c r="V131">
        <v>2958.7513673478902</v>
      </c>
      <c r="W131">
        <v>3698.3617214896499</v>
      </c>
      <c r="X131">
        <v>65536</v>
      </c>
      <c r="Y131">
        <v>65536</v>
      </c>
      <c r="Z131">
        <v>7981.8374287939696</v>
      </c>
      <c r="AA131">
        <v>65536</v>
      </c>
      <c r="AB131">
        <v>3123.3089438308298</v>
      </c>
      <c r="AC131">
        <v>8675.47237749329</v>
      </c>
      <c r="AD131">
        <v>1735.26808220263</v>
      </c>
      <c r="AE131">
        <v>2602.7936212227901</v>
      </c>
      <c r="AF131">
        <v>3470.3191587322499</v>
      </c>
      <c r="AG131">
        <v>65536</v>
      </c>
      <c r="AH131">
        <v>65536</v>
      </c>
      <c r="AI131">
        <v>5617.3738382134197</v>
      </c>
      <c r="AJ131">
        <v>65536</v>
      </c>
      <c r="AK131">
        <v>1425.93849374242</v>
      </c>
      <c r="AL131">
        <v>3960.7626074863902</v>
      </c>
      <c r="AM131">
        <v>792.23246381076694</v>
      </c>
      <c r="AN131">
        <v>1188.29873275098</v>
      </c>
      <c r="AO131">
        <v>1584.3650009896</v>
      </c>
      <c r="AP131">
        <v>65536</v>
      </c>
      <c r="AQ131">
        <v>65536</v>
      </c>
      <c r="AR131">
        <v>2564.5965882148198</v>
      </c>
      <c r="AS131">
        <v>65536</v>
      </c>
      <c r="AT131">
        <v>4474.4830112811196</v>
      </c>
      <c r="AU131">
        <v>14914.085076900299</v>
      </c>
      <c r="AV131">
        <v>2983.1112835880499</v>
      </c>
      <c r="AW131">
        <v>4474.4830112811196</v>
      </c>
      <c r="AX131">
        <v>5965.8547364531596</v>
      </c>
      <c r="AY131">
        <v>65536</v>
      </c>
      <c r="AZ131">
        <v>65536</v>
      </c>
      <c r="BA131">
        <v>9656.8776550881703</v>
      </c>
    </row>
    <row r="132" spans="1:53">
      <c r="A132" t="s">
        <v>200</v>
      </c>
      <c r="B132" s="2">
        <v>65536</v>
      </c>
      <c r="C132" s="2">
        <v>5973.4708170983704</v>
      </c>
      <c r="D132" s="2">
        <v>13273.1905198657</v>
      </c>
      <c r="E132" s="2">
        <v>5309.8599310720801</v>
      </c>
      <c r="F132" s="2">
        <v>5309.8599310720801</v>
      </c>
      <c r="G132" s="2">
        <v>65536</v>
      </c>
      <c r="H132" s="2">
        <v>65536</v>
      </c>
      <c r="I132" s="2">
        <v>12899.249980086801</v>
      </c>
      <c r="J132">
        <v>65536</v>
      </c>
      <c r="K132">
        <v>5695.8158255838998</v>
      </c>
      <c r="L132">
        <v>31640.9189534775</v>
      </c>
      <c r="M132">
        <v>6328.6232203620903</v>
      </c>
      <c r="N132">
        <v>6328.6232203620903</v>
      </c>
      <c r="O132">
        <v>65536</v>
      </c>
      <c r="P132">
        <v>65536</v>
      </c>
      <c r="Q132">
        <v>20487.429611910899</v>
      </c>
      <c r="R132">
        <v>65536</v>
      </c>
      <c r="S132">
        <v>4437.9720749055696</v>
      </c>
      <c r="T132">
        <v>17257.884847820002</v>
      </c>
      <c r="U132">
        <v>2958.7513673478902</v>
      </c>
      <c r="V132">
        <v>4142.1279336011903</v>
      </c>
      <c r="W132">
        <v>5177.5824279175904</v>
      </c>
      <c r="X132">
        <v>65536</v>
      </c>
      <c r="Y132">
        <v>65536</v>
      </c>
      <c r="Z132">
        <v>11174.448414962</v>
      </c>
      <c r="AA132">
        <v>65536</v>
      </c>
      <c r="AB132">
        <v>4372.5457171122898</v>
      </c>
      <c r="AC132">
        <v>12145.574522046099</v>
      </c>
      <c r="AD132">
        <v>2429.2885135914898</v>
      </c>
      <c r="AE132">
        <v>3643.8242661545901</v>
      </c>
      <c r="AF132">
        <v>4858.3600176362097</v>
      </c>
      <c r="AG132">
        <v>65536</v>
      </c>
      <c r="AH132">
        <v>65536</v>
      </c>
      <c r="AI132">
        <v>7864.2365677280904</v>
      </c>
      <c r="AJ132">
        <v>65536</v>
      </c>
      <c r="AK132">
        <v>1996.2739196668799</v>
      </c>
      <c r="AL132">
        <v>5545.0276778985999</v>
      </c>
      <c r="AM132">
        <v>1109.0854790421799</v>
      </c>
      <c r="AN132">
        <v>1663.57825459986</v>
      </c>
      <c r="AO132">
        <v>2218.0710296559801</v>
      </c>
      <c r="AP132">
        <v>65536</v>
      </c>
      <c r="AQ132">
        <v>65536</v>
      </c>
      <c r="AR132">
        <v>3590.3952512175101</v>
      </c>
      <c r="AS132">
        <v>65536</v>
      </c>
      <c r="AT132">
        <v>6264.1290813484902</v>
      </c>
      <c r="AU132">
        <v>20879.5719683565</v>
      </c>
      <c r="AV132">
        <v>4176.2086660313198</v>
      </c>
      <c r="AW132">
        <v>6264.1290813484902</v>
      </c>
      <c r="AX132">
        <v>8352.0494948657506</v>
      </c>
      <c r="AY132">
        <v>65536</v>
      </c>
      <c r="AZ132">
        <v>65536</v>
      </c>
      <c r="BA132">
        <v>13519.481578975099</v>
      </c>
    </row>
    <row r="133" spans="1:53">
      <c r="A133" t="s">
        <v>201</v>
      </c>
      <c r="B133" s="2">
        <v>65536</v>
      </c>
      <c r="C133" s="2">
        <v>8718.5940989440496</v>
      </c>
      <c r="D133" s="2">
        <v>19373.4644500293</v>
      </c>
      <c r="E133" s="2">
        <v>7749.9695188589803</v>
      </c>
      <c r="F133" s="2">
        <v>7749.9695188589803</v>
      </c>
      <c r="G133" s="2">
        <v>65536</v>
      </c>
      <c r="H133" s="2">
        <v>65536</v>
      </c>
      <c r="I133" s="2">
        <v>18827.650619227399</v>
      </c>
      <c r="J133">
        <v>65536</v>
      </c>
      <c r="K133">
        <v>8950.2538532006492</v>
      </c>
      <c r="L133">
        <v>49721.130183451998</v>
      </c>
      <c r="M133">
        <v>9944.6654719165508</v>
      </c>
      <c r="N133">
        <v>9944.6654719165508</v>
      </c>
      <c r="O133">
        <v>65536</v>
      </c>
      <c r="P133">
        <v>65536</v>
      </c>
      <c r="Q133">
        <v>32194.218362539501</v>
      </c>
      <c r="R133">
        <v>65536</v>
      </c>
      <c r="S133">
        <v>6973.77899859224</v>
      </c>
      <c r="T133">
        <v>27119.356208252098</v>
      </c>
      <c r="U133">
        <v>4649.2893186534302</v>
      </c>
      <c r="V133">
        <v>6508.8810627396997</v>
      </c>
      <c r="W133">
        <v>8136.0238380575402</v>
      </c>
      <c r="X133">
        <v>65536</v>
      </c>
      <c r="Y133">
        <v>65536</v>
      </c>
      <c r="Z133">
        <v>17559.6703860284</v>
      </c>
      <c r="AA133">
        <v>65536</v>
      </c>
      <c r="AB133">
        <v>6871.01926211722</v>
      </c>
      <c r="AC133">
        <v>19085.778810436801</v>
      </c>
      <c r="AD133">
        <v>3817.3293735464199</v>
      </c>
      <c r="AE133">
        <v>5725.8855541266003</v>
      </c>
      <c r="AF133">
        <v>7634.4417340214004</v>
      </c>
      <c r="AG133">
        <v>65536</v>
      </c>
      <c r="AH133">
        <v>65536</v>
      </c>
      <c r="AI133">
        <v>12357.962025880501</v>
      </c>
      <c r="AJ133">
        <v>65536</v>
      </c>
      <c r="AK133">
        <v>3136.9447707832401</v>
      </c>
      <c r="AL133">
        <v>8713.5578184325095</v>
      </c>
      <c r="AM133">
        <v>1742.79150819603</v>
      </c>
      <c r="AN133">
        <v>2614.1372974191399</v>
      </c>
      <c r="AO133">
        <v>3485.4830863306802</v>
      </c>
      <c r="AP133">
        <v>65536</v>
      </c>
      <c r="AQ133">
        <v>65536</v>
      </c>
      <c r="AR133">
        <v>5641.99257680548</v>
      </c>
      <c r="AS133">
        <v>65536</v>
      </c>
      <c r="AT133">
        <v>9843.4212183444306</v>
      </c>
      <c r="AU133">
        <v>32810.545750323501</v>
      </c>
      <c r="AV133">
        <v>6562.4034262103396</v>
      </c>
      <c r="AW133">
        <v>9843.4212183444306</v>
      </c>
      <c r="AX133">
        <v>13124.439009307</v>
      </c>
      <c r="AY133">
        <v>65536</v>
      </c>
      <c r="AZ133">
        <v>65536</v>
      </c>
      <c r="BA133">
        <v>21244.689425281998</v>
      </c>
    </row>
    <row r="134" spans="1:53">
      <c r="A134" t="s">
        <v>202</v>
      </c>
      <c r="B134" s="2">
        <v>65536</v>
      </c>
      <c r="C134" s="2">
        <v>14839.4770700959</v>
      </c>
      <c r="D134" s="2">
        <v>32975.426581682703</v>
      </c>
      <c r="E134" s="2">
        <v>13190.754385623601</v>
      </c>
      <c r="F134" s="2">
        <v>13190.754385623601</v>
      </c>
      <c r="G134" s="2">
        <v>65536</v>
      </c>
      <c r="H134" s="2">
        <v>65536</v>
      </c>
      <c r="I134" s="2">
        <v>32046.381763758702</v>
      </c>
      <c r="J134">
        <v>65536</v>
      </c>
      <c r="K134">
        <v>12204.691877411</v>
      </c>
      <c r="L134">
        <v>65536</v>
      </c>
      <c r="M134">
        <v>13560.7077203877</v>
      </c>
      <c r="N134">
        <v>13560.7077203877</v>
      </c>
      <c r="O134">
        <v>65536</v>
      </c>
      <c r="P134">
        <v>65536</v>
      </c>
      <c r="Q134">
        <v>43901.007112600397</v>
      </c>
      <c r="R134">
        <v>65536</v>
      </c>
      <c r="S134">
        <v>9509.5859208752499</v>
      </c>
      <c r="T134">
        <v>36980.827567969398</v>
      </c>
      <c r="U134">
        <v>6339.8272678664298</v>
      </c>
      <c r="V134">
        <v>8875.6341903817993</v>
      </c>
      <c r="W134">
        <v>11094.4652470251</v>
      </c>
      <c r="X134">
        <v>65536</v>
      </c>
      <c r="Y134">
        <v>65536</v>
      </c>
      <c r="Z134">
        <v>23944.892356545301</v>
      </c>
      <c r="AA134">
        <v>65536</v>
      </c>
      <c r="AB134">
        <v>9369.4928064156993</v>
      </c>
      <c r="AC134">
        <v>26025.983098709301</v>
      </c>
      <c r="AD134">
        <v>5205.3702322526497</v>
      </c>
      <c r="AE134">
        <v>7807.9468412720998</v>
      </c>
      <c r="AF134">
        <v>10410.5234497612</v>
      </c>
      <c r="AG134">
        <v>65536</v>
      </c>
      <c r="AH134">
        <v>65536</v>
      </c>
      <c r="AI134">
        <v>16851.687483612299</v>
      </c>
      <c r="AJ134">
        <v>65536</v>
      </c>
      <c r="AK134">
        <v>4277.6156215929304</v>
      </c>
      <c r="AL134">
        <v>11882.0879587816</v>
      </c>
      <c r="AM134">
        <v>2376.4975367707402</v>
      </c>
      <c r="AN134">
        <v>3564.6963398614798</v>
      </c>
      <c r="AO134">
        <v>4752.8951426968197</v>
      </c>
      <c r="AP134">
        <v>65536</v>
      </c>
      <c r="AQ134">
        <v>65536</v>
      </c>
      <c r="AR134">
        <v>7693.5899022612803</v>
      </c>
      <c r="AS134">
        <v>65536</v>
      </c>
      <c r="AT134">
        <v>13422.7133539478</v>
      </c>
      <c r="AU134">
        <v>44741.519531970996</v>
      </c>
      <c r="AV134">
        <v>8948.5981842974907</v>
      </c>
      <c r="AW134">
        <v>13422.7133539478</v>
      </c>
      <c r="AX134">
        <v>17896.8285227581</v>
      </c>
      <c r="AY134">
        <v>65536</v>
      </c>
      <c r="AZ134">
        <v>65536</v>
      </c>
      <c r="BA134">
        <v>28969.897270924899</v>
      </c>
    </row>
    <row r="135" spans="1:53">
      <c r="A135" t="s">
        <v>203</v>
      </c>
      <c r="J135">
        <v>65536</v>
      </c>
      <c r="K135">
        <v>14645.520394671499</v>
      </c>
      <c r="L135">
        <v>65536</v>
      </c>
      <c r="M135">
        <v>16272.739405947001</v>
      </c>
      <c r="N135">
        <v>16272.739405947001</v>
      </c>
      <c r="O135">
        <v>65536</v>
      </c>
      <c r="P135">
        <v>65536</v>
      </c>
      <c r="Q135">
        <v>52681.098674357701</v>
      </c>
      <c r="R135">
        <v>65536</v>
      </c>
      <c r="S135">
        <v>11411.4411122159</v>
      </c>
      <c r="T135">
        <v>44376.931088297497</v>
      </c>
      <c r="U135">
        <v>7607.7307292383402</v>
      </c>
      <c r="V135">
        <v>10650.699035707201</v>
      </c>
      <c r="W135">
        <v>13313.296303445501</v>
      </c>
      <c r="X135">
        <v>65536</v>
      </c>
      <c r="Y135">
        <v>65536</v>
      </c>
      <c r="Z135">
        <v>28733.8088344391</v>
      </c>
      <c r="AA135">
        <v>65536</v>
      </c>
      <c r="AB135">
        <v>11243.3479644543</v>
      </c>
      <c r="AC135">
        <v>31231.136314658001</v>
      </c>
      <c r="AD135">
        <v>6246.4008759509798</v>
      </c>
      <c r="AE135">
        <v>9369.4928064156993</v>
      </c>
      <c r="AF135">
        <v>12492.584736471499</v>
      </c>
      <c r="AG135">
        <v>65536</v>
      </c>
      <c r="AH135">
        <v>65536</v>
      </c>
      <c r="AI135">
        <v>20221.981576723701</v>
      </c>
      <c r="AJ135">
        <v>65536</v>
      </c>
      <c r="AK135">
        <v>5133.1187595955798</v>
      </c>
      <c r="AL135">
        <v>14258.485564091699</v>
      </c>
      <c r="AM135">
        <v>2851.7770580533502</v>
      </c>
      <c r="AN135">
        <v>4277.6156215929304</v>
      </c>
      <c r="AO135">
        <v>5703.4541849244197</v>
      </c>
      <c r="AP135">
        <v>65536</v>
      </c>
      <c r="AQ135">
        <v>65536</v>
      </c>
      <c r="AR135">
        <v>9232.28789630133</v>
      </c>
      <c r="AS135">
        <v>65536</v>
      </c>
      <c r="AT135">
        <v>16107.1824552378</v>
      </c>
      <c r="AU135">
        <v>53689.749868200299</v>
      </c>
      <c r="AV135">
        <v>10738.2442523256</v>
      </c>
      <c r="AW135">
        <v>16107.1824552378</v>
      </c>
      <c r="AX135">
        <v>21476.120657554398</v>
      </c>
      <c r="AY135">
        <v>65536</v>
      </c>
      <c r="AZ135">
        <v>65536</v>
      </c>
      <c r="BA135">
        <v>34763.8031551229</v>
      </c>
    </row>
    <row r="136" spans="1:53">
      <c r="A136" t="s">
        <v>204</v>
      </c>
      <c r="J136">
        <v>65536</v>
      </c>
      <c r="K136">
        <v>17899.958417113099</v>
      </c>
      <c r="L136">
        <v>65536</v>
      </c>
      <c r="M136">
        <v>19888.781652859401</v>
      </c>
      <c r="N136">
        <v>19888.781652859401</v>
      </c>
      <c r="O136">
        <v>65536</v>
      </c>
      <c r="P136">
        <v>65536</v>
      </c>
      <c r="Q136">
        <v>64387.887423621003</v>
      </c>
      <c r="R136">
        <v>65536</v>
      </c>
      <c r="S136">
        <v>13947.2480337701</v>
      </c>
      <c r="T136">
        <v>54238.402447480599</v>
      </c>
      <c r="U136">
        <v>9298.2686773714195</v>
      </c>
      <c r="V136">
        <v>13017.452162591801</v>
      </c>
      <c r="W136">
        <v>16271.7377117989</v>
      </c>
      <c r="X136">
        <v>65536</v>
      </c>
      <c r="Y136">
        <v>65536</v>
      </c>
      <c r="Z136">
        <v>35119.0308047453</v>
      </c>
      <c r="AA136">
        <v>65536</v>
      </c>
      <c r="AB136">
        <v>13741.821508373099</v>
      </c>
      <c r="AC136">
        <v>38171.340602867298</v>
      </c>
      <c r="AD136">
        <v>7634.4417340214004</v>
      </c>
      <c r="AE136">
        <v>11451.5540931255</v>
      </c>
      <c r="AF136">
        <v>15268.666451887</v>
      </c>
      <c r="AG136">
        <v>65536</v>
      </c>
      <c r="AH136">
        <v>65536</v>
      </c>
      <c r="AI136">
        <v>24715.707034426399</v>
      </c>
      <c r="AJ136">
        <v>65536</v>
      </c>
      <c r="AK136">
        <v>6273.7896102468903</v>
      </c>
      <c r="AL136">
        <v>17427.0157045048</v>
      </c>
      <c r="AM136">
        <v>3485.4830863306802</v>
      </c>
      <c r="AN136">
        <v>5228.1746638151699</v>
      </c>
      <c r="AO136">
        <v>6970.86624113374</v>
      </c>
      <c r="AP136">
        <v>65536</v>
      </c>
      <c r="AQ136">
        <v>65536</v>
      </c>
      <c r="AR136">
        <v>11283.885221562699</v>
      </c>
      <c r="AS136">
        <v>65536</v>
      </c>
      <c r="AT136">
        <v>19686.4745901647</v>
      </c>
      <c r="AU136">
        <v>65536</v>
      </c>
      <c r="AV136">
        <v>13124.439009307</v>
      </c>
      <c r="AW136">
        <v>19686.4745901647</v>
      </c>
      <c r="AX136">
        <v>26248.5101704757</v>
      </c>
      <c r="AY136">
        <v>65536</v>
      </c>
      <c r="AZ136">
        <v>65536</v>
      </c>
      <c r="BA136">
        <v>42489.011000078703</v>
      </c>
    </row>
    <row r="137" spans="1:53">
      <c r="A137" t="s">
        <v>205</v>
      </c>
      <c r="J137">
        <v>65536</v>
      </c>
      <c r="K137">
        <v>21154.396439210101</v>
      </c>
      <c r="L137">
        <v>65536</v>
      </c>
      <c r="M137">
        <v>23504.8238994657</v>
      </c>
      <c r="N137">
        <v>23504.8238994657</v>
      </c>
      <c r="O137">
        <v>65536</v>
      </c>
      <c r="P137">
        <v>65536</v>
      </c>
      <c r="Q137">
        <v>65536</v>
      </c>
      <c r="R137">
        <v>65536</v>
      </c>
      <c r="S137">
        <v>16483.054955229902</v>
      </c>
      <c r="T137">
        <v>64099.873807058699</v>
      </c>
      <c r="U137">
        <v>10988.806625290201</v>
      </c>
      <c r="V137">
        <v>15384.205289249099</v>
      </c>
      <c r="W137">
        <v>19230.179120010602</v>
      </c>
      <c r="X137">
        <v>65536</v>
      </c>
      <c r="Y137">
        <v>65536</v>
      </c>
      <c r="Z137">
        <v>41504.252774719003</v>
      </c>
      <c r="AA137">
        <v>65536</v>
      </c>
      <c r="AB137">
        <v>16240.2950522145</v>
      </c>
      <c r="AC137">
        <v>45111.544890617202</v>
      </c>
      <c r="AD137">
        <v>9022.4825919285504</v>
      </c>
      <c r="AE137">
        <v>13533.615379753899</v>
      </c>
      <c r="AF137">
        <v>18044.748167310099</v>
      </c>
      <c r="AG137">
        <v>65536</v>
      </c>
      <c r="AH137">
        <v>65536</v>
      </c>
      <c r="AI137">
        <v>29209.4324920133</v>
      </c>
      <c r="AJ137">
        <v>65536</v>
      </c>
      <c r="AK137">
        <v>7414.4604608221698</v>
      </c>
      <c r="AL137">
        <v>20595.545844745899</v>
      </c>
      <c r="AM137">
        <v>4119.1891145388099</v>
      </c>
      <c r="AN137">
        <v>6178.7337060009104</v>
      </c>
      <c r="AO137">
        <v>8238.2782973188896</v>
      </c>
      <c r="AP137">
        <v>65536</v>
      </c>
      <c r="AQ137">
        <v>65536</v>
      </c>
      <c r="AR137">
        <v>13335.482546912701</v>
      </c>
      <c r="AS137">
        <v>65536</v>
      </c>
      <c r="AT137">
        <v>23265.766724891499</v>
      </c>
      <c r="AU137">
        <v>65536</v>
      </c>
      <c r="AV137">
        <v>15510.6337660749</v>
      </c>
      <c r="AW137">
        <v>23265.766724891499</v>
      </c>
      <c r="AX137">
        <v>31020.8996831144</v>
      </c>
      <c r="AY137">
        <v>65536</v>
      </c>
      <c r="AZ137">
        <v>65536</v>
      </c>
      <c r="BA137">
        <v>50214.218845461801</v>
      </c>
    </row>
    <row r="138" spans="1:53">
      <c r="A138" t="s">
        <v>206</v>
      </c>
      <c r="J138">
        <v>65536</v>
      </c>
      <c r="K138">
        <v>24408.8344610391</v>
      </c>
      <c r="L138">
        <v>65536</v>
      </c>
      <c r="M138">
        <v>27120.866145830802</v>
      </c>
      <c r="N138">
        <v>27120.866145830802</v>
      </c>
      <c r="O138">
        <v>65536</v>
      </c>
      <c r="P138">
        <v>65536</v>
      </c>
      <c r="Q138">
        <v>65536</v>
      </c>
      <c r="R138">
        <v>65536</v>
      </c>
      <c r="S138">
        <v>19018.861876534</v>
      </c>
      <c r="T138">
        <v>65536</v>
      </c>
      <c r="U138">
        <v>12679.344573042101</v>
      </c>
      <c r="V138">
        <v>17750.958415851499</v>
      </c>
      <c r="W138">
        <v>22188.620528023901</v>
      </c>
      <c r="X138">
        <v>65536</v>
      </c>
      <c r="Y138">
        <v>65536</v>
      </c>
      <c r="Z138">
        <v>47889.474745239502</v>
      </c>
      <c r="AA138">
        <v>65536</v>
      </c>
      <c r="AB138">
        <v>18738.768596014601</v>
      </c>
      <c r="AC138">
        <v>52051.749179083301</v>
      </c>
      <c r="AD138">
        <v>10410.5234497612</v>
      </c>
      <c r="AE138">
        <v>15615.6766663199</v>
      </c>
      <c r="AF138">
        <v>20820.829882544102</v>
      </c>
      <c r="AG138">
        <v>65536</v>
      </c>
      <c r="AH138">
        <v>65536</v>
      </c>
      <c r="AI138">
        <v>33703.157949091197</v>
      </c>
      <c r="AJ138">
        <v>65536</v>
      </c>
      <c r="AK138">
        <v>8555.1313113792894</v>
      </c>
      <c r="AL138">
        <v>23764.075985364001</v>
      </c>
      <c r="AM138">
        <v>4752.8951426968197</v>
      </c>
      <c r="AN138">
        <v>7129.2927481622801</v>
      </c>
      <c r="AO138">
        <v>9505.6903535611891</v>
      </c>
      <c r="AP138">
        <v>65536</v>
      </c>
      <c r="AQ138">
        <v>65536</v>
      </c>
      <c r="AR138">
        <v>15387.0798721068</v>
      </c>
      <c r="AS138">
        <v>65536</v>
      </c>
      <c r="AT138">
        <v>26845.058859538702</v>
      </c>
      <c r="AU138">
        <v>65536</v>
      </c>
      <c r="AV138">
        <v>17896.8285227581</v>
      </c>
      <c r="AW138">
        <v>26845.058859538702</v>
      </c>
      <c r="AX138">
        <v>35793.289195899299</v>
      </c>
      <c r="AY138">
        <v>65536</v>
      </c>
      <c r="AZ138">
        <v>65536</v>
      </c>
      <c r="BA138">
        <v>57939.426690787899</v>
      </c>
    </row>
    <row r="139" spans="1:53">
      <c r="A139" t="s">
        <v>207</v>
      </c>
      <c r="B139" s="2" t="s">
        <v>183</v>
      </c>
      <c r="C139" s="2">
        <v>296.27698168900201</v>
      </c>
      <c r="D139" s="2" t="s">
        <v>183</v>
      </c>
      <c r="E139" s="2">
        <v>295.032101268872</v>
      </c>
      <c r="F139" s="2">
        <v>294.41638657696802</v>
      </c>
      <c r="G139" s="2">
        <v>600.99190427538201</v>
      </c>
      <c r="H139" s="2" t="s">
        <v>183</v>
      </c>
      <c r="I139" s="2">
        <v>568.43625569703795</v>
      </c>
      <c r="J139" t="s">
        <v>183</v>
      </c>
      <c r="K139">
        <v>250.410793098678</v>
      </c>
      <c r="L139" t="s">
        <v>183</v>
      </c>
      <c r="M139">
        <v>250.015403457942</v>
      </c>
      <c r="N139">
        <v>249.369822006107</v>
      </c>
      <c r="O139">
        <v>456.27555304534502</v>
      </c>
      <c r="P139" t="s">
        <v>183</v>
      </c>
      <c r="Q139">
        <v>320.94473910632098</v>
      </c>
      <c r="R139" t="s">
        <v>183</v>
      </c>
      <c r="S139">
        <v>141.56463664643701</v>
      </c>
      <c r="T139" t="s">
        <v>183</v>
      </c>
      <c r="U139">
        <v>140.41463165010899</v>
      </c>
      <c r="V139">
        <v>141.02763971490501</v>
      </c>
      <c r="W139">
        <v>140.92763817253601</v>
      </c>
      <c r="X139">
        <v>257.02425089132697</v>
      </c>
      <c r="Y139" t="s">
        <v>183</v>
      </c>
      <c r="Z139">
        <v>181.06580428946199</v>
      </c>
      <c r="AA139" t="s">
        <v>183</v>
      </c>
      <c r="AB139">
        <v>100</v>
      </c>
      <c r="AC139" t="s">
        <v>183</v>
      </c>
      <c r="AD139">
        <v>100</v>
      </c>
      <c r="AE139">
        <v>100</v>
      </c>
      <c r="AF139">
        <v>100</v>
      </c>
      <c r="AG139">
        <v>179.56020210985099</v>
      </c>
      <c r="AH139" t="s">
        <v>183</v>
      </c>
      <c r="AI139">
        <v>126.76079324381</v>
      </c>
      <c r="AJ139" t="s">
        <v>183</v>
      </c>
      <c r="AK139">
        <v>100</v>
      </c>
      <c r="AL139" t="s">
        <v>183</v>
      </c>
      <c r="AM139">
        <v>100</v>
      </c>
      <c r="AN139">
        <v>100</v>
      </c>
      <c r="AO139">
        <v>100</v>
      </c>
      <c r="AP139">
        <v>100</v>
      </c>
      <c r="AQ139" t="s">
        <v>183</v>
      </c>
      <c r="AR139">
        <v>100</v>
      </c>
      <c r="AS139" t="s">
        <v>183</v>
      </c>
      <c r="AT139">
        <v>166.888196513921</v>
      </c>
      <c r="AU139" t="s">
        <v>183</v>
      </c>
      <c r="AV139">
        <v>166.28077082410101</v>
      </c>
      <c r="AW139">
        <v>166.66029876367099</v>
      </c>
      <c r="AX139">
        <v>166.64844203432099</v>
      </c>
      <c r="AY139">
        <v>304.32685534069702</v>
      </c>
      <c r="AZ139" t="s">
        <v>183</v>
      </c>
      <c r="BA139">
        <v>214.86272808191401</v>
      </c>
    </row>
    <row r="140" spans="1:53">
      <c r="A140" t="s">
        <v>208</v>
      </c>
      <c r="C140" s="2">
        <v>298.80180999603698</v>
      </c>
      <c r="E140" s="2">
        <v>296.64279561293802</v>
      </c>
      <c r="F140" s="2">
        <v>295.572676296086</v>
      </c>
      <c r="G140" s="2">
        <v>624.306807098386</v>
      </c>
      <c r="I140" s="2">
        <v>568.71912757146004</v>
      </c>
      <c r="K140">
        <v>252.50981918369399</v>
      </c>
      <c r="M140">
        <v>251.78798886306399</v>
      </c>
      <c r="N140">
        <v>250.60753677817499</v>
      </c>
      <c r="O140">
        <v>460.41567092210698</v>
      </c>
      <c r="Q140">
        <v>321.17756796096398</v>
      </c>
      <c r="S140">
        <v>142.96255561330801</v>
      </c>
      <c r="U140">
        <v>140.86077876813599</v>
      </c>
      <c r="V140">
        <v>141.98274512936399</v>
      </c>
      <c r="W140">
        <v>141.799967603677</v>
      </c>
      <c r="X140">
        <v>258.98993869699098</v>
      </c>
      <c r="Z140">
        <v>181.09868951505399</v>
      </c>
      <c r="AB140">
        <v>100</v>
      </c>
      <c r="AD140">
        <v>100</v>
      </c>
      <c r="AE140">
        <v>100</v>
      </c>
      <c r="AF140">
        <v>100</v>
      </c>
      <c r="AG140">
        <v>180.61380810693001</v>
      </c>
      <c r="AI140">
        <v>126.763223210004</v>
      </c>
      <c r="AK140">
        <v>100</v>
      </c>
      <c r="AM140">
        <v>100</v>
      </c>
      <c r="AN140">
        <v>100</v>
      </c>
      <c r="AO140">
        <v>100</v>
      </c>
      <c r="AP140">
        <v>100</v>
      </c>
      <c r="AR140">
        <v>100</v>
      </c>
      <c r="AT140">
        <v>167.628092844028</v>
      </c>
      <c r="AV140">
        <v>166.51429040998801</v>
      </c>
      <c r="AW140">
        <v>167.210557375191</v>
      </c>
      <c r="AX140">
        <v>167.188822858555</v>
      </c>
      <c r="AY140">
        <v>306.08582907900302</v>
      </c>
      <c r="BA140">
        <v>214.866382177774</v>
      </c>
    </row>
    <row r="141" spans="1:53">
      <c r="A141" t="s">
        <v>209</v>
      </c>
      <c r="C141" s="2">
        <v>303.328426469926</v>
      </c>
      <c r="E141" s="2">
        <v>299.542025819755</v>
      </c>
      <c r="F141" s="2">
        <v>297.65810398214302</v>
      </c>
      <c r="G141" s="2">
        <v>664.55928180069202</v>
      </c>
      <c r="I141" s="2">
        <v>569.62214846356301</v>
      </c>
      <c r="K141">
        <v>254.97638438489901</v>
      </c>
      <c r="M141">
        <v>253.87367734045901</v>
      </c>
      <c r="N141">
        <v>252.066997629902</v>
      </c>
      <c r="O141">
        <v>465.27736397685999</v>
      </c>
      <c r="Q141">
        <v>321.63094464022402</v>
      </c>
      <c r="S141">
        <v>144.60277045960899</v>
      </c>
      <c r="U141">
        <v>141.387790619583</v>
      </c>
      <c r="V141">
        <v>143.10691715504501</v>
      </c>
      <c r="W141">
        <v>142.82731455527201</v>
      </c>
      <c r="X141">
        <v>261.30155242532197</v>
      </c>
      <c r="Z141">
        <v>181.16275284055399</v>
      </c>
      <c r="AB141">
        <v>100.506711443016</v>
      </c>
      <c r="AD141">
        <v>100</v>
      </c>
      <c r="AE141">
        <v>100</v>
      </c>
      <c r="AF141">
        <v>100</v>
      </c>
      <c r="AG141">
        <v>181.85505534960799</v>
      </c>
      <c r="AI141">
        <v>126.767956543691</v>
      </c>
      <c r="AK141">
        <v>100</v>
      </c>
      <c r="AM141">
        <v>100</v>
      </c>
      <c r="AN141">
        <v>100</v>
      </c>
      <c r="AO141">
        <v>100</v>
      </c>
      <c r="AP141">
        <v>100</v>
      </c>
      <c r="AR141">
        <v>100</v>
      </c>
      <c r="AT141">
        <v>168.501009511559</v>
      </c>
      <c r="AV141">
        <v>166.79060382487501</v>
      </c>
      <c r="AW141">
        <v>167.86047164577499</v>
      </c>
      <c r="AX141">
        <v>167.82710746130499</v>
      </c>
      <c r="AY141">
        <v>308.15824897440098</v>
      </c>
      <c r="BA141">
        <v>214.87349993375</v>
      </c>
    </row>
    <row r="142" spans="1:53">
      <c r="A142" t="s">
        <v>210</v>
      </c>
      <c r="C142" s="2">
        <v>310.97118324996899</v>
      </c>
      <c r="E142" s="2">
        <v>304.47010851355498</v>
      </c>
      <c r="F142" s="2">
        <v>301.215026394576</v>
      </c>
      <c r="G142" s="2">
        <v>728.77907774053801</v>
      </c>
      <c r="I142" s="2">
        <v>572.34713552035896</v>
      </c>
      <c r="K142">
        <v>260.782960154134</v>
      </c>
      <c r="M142">
        <v>258.79502929391901</v>
      </c>
      <c r="N142">
        <v>255.52401555589299</v>
      </c>
      <c r="O142">
        <v>476.70842779768498</v>
      </c>
      <c r="Q142">
        <v>323.48980389176802</v>
      </c>
      <c r="S142">
        <v>148.45379294224199</v>
      </c>
      <c r="U142">
        <v>142.64019369555001</v>
      </c>
      <c r="V142">
        <v>145.76101224215</v>
      </c>
      <c r="W142">
        <v>145.255369342639</v>
      </c>
      <c r="X142">
        <v>266.75059447531999</v>
      </c>
      <c r="Z142">
        <v>181.42596454196899</v>
      </c>
      <c r="AB142">
        <v>102.617193417889</v>
      </c>
      <c r="AD142">
        <v>100</v>
      </c>
      <c r="AE142">
        <v>100.732907759068</v>
      </c>
      <c r="AF142">
        <v>100.684734301923</v>
      </c>
      <c r="AG142">
        <v>184.790392305284</v>
      </c>
      <c r="AI142">
        <v>126.787409201654</v>
      </c>
      <c r="AK142">
        <v>100</v>
      </c>
      <c r="AM142">
        <v>100</v>
      </c>
      <c r="AN142">
        <v>100</v>
      </c>
      <c r="AO142">
        <v>100</v>
      </c>
      <c r="AP142">
        <v>103.489698701298</v>
      </c>
      <c r="AR142">
        <v>100</v>
      </c>
      <c r="AT142">
        <v>170.570681039269</v>
      </c>
      <c r="AV142">
        <v>167.44934360070701</v>
      </c>
      <c r="AW142">
        <v>169.404592950519</v>
      </c>
      <c r="AX142">
        <v>169.343761217268</v>
      </c>
      <c r="AY142">
        <v>313.05994728155201</v>
      </c>
      <c r="BA142">
        <v>214.90275164953499</v>
      </c>
    </row>
    <row r="143" spans="1:53">
      <c r="A143" t="s">
        <v>211</v>
      </c>
      <c r="C143" s="2">
        <v>324.29437591920299</v>
      </c>
      <c r="E143" s="2">
        <v>313.15584276233102</v>
      </c>
      <c r="F143" s="2">
        <v>307.52034471617998</v>
      </c>
      <c r="G143" s="2">
        <v>832.27440330916397</v>
      </c>
      <c r="I143" s="2">
        <v>580.92351540015795</v>
      </c>
      <c r="K143">
        <v>274.94945006504901</v>
      </c>
      <c r="M143">
        <v>270.86498759907801</v>
      </c>
      <c r="N143">
        <v>264.078737917436</v>
      </c>
      <c r="O143">
        <v>504.52154220145798</v>
      </c>
      <c r="Q143">
        <v>332.94303462510101</v>
      </c>
      <c r="S143">
        <v>157.79409005765299</v>
      </c>
      <c r="U143">
        <v>145.76363856599099</v>
      </c>
      <c r="V143">
        <v>152.278900692213</v>
      </c>
      <c r="W143">
        <v>151.23264051042</v>
      </c>
      <c r="X143">
        <v>280.08468785645198</v>
      </c>
      <c r="Z143">
        <v>182.78034482061</v>
      </c>
      <c r="AB143">
        <v>107.780331208162</v>
      </c>
      <c r="AD143">
        <v>100.491967932056</v>
      </c>
      <c r="AE143">
        <v>103.87377233813901</v>
      </c>
      <c r="AF143">
        <v>103.772963645245</v>
      </c>
      <c r="AG143">
        <v>192.026440238215</v>
      </c>
      <c r="AI143">
        <v>126.887794935561</v>
      </c>
      <c r="AK143">
        <v>100</v>
      </c>
      <c r="AM143">
        <v>100</v>
      </c>
      <c r="AN143">
        <v>100</v>
      </c>
      <c r="AO143">
        <v>100</v>
      </c>
      <c r="AP143">
        <v>123.765565368983</v>
      </c>
      <c r="AR143">
        <v>100</v>
      </c>
      <c r="AT143">
        <v>175.70400638948701</v>
      </c>
      <c r="AV143">
        <v>169.10529381439</v>
      </c>
      <c r="AW143">
        <v>173.253452974673</v>
      </c>
      <c r="AX143">
        <v>173.1251435806</v>
      </c>
      <c r="AY143">
        <v>325.14784903662797</v>
      </c>
      <c r="BA143">
        <v>215.05370784657501</v>
      </c>
    </row>
    <row r="144" spans="1:53">
      <c r="A144" t="s">
        <v>212</v>
      </c>
      <c r="C144" s="2">
        <v>346.35289835923999</v>
      </c>
      <c r="E144" s="2">
        <v>327.78020347725999</v>
      </c>
      <c r="F144" s="2">
        <v>318.23538427624402</v>
      </c>
      <c r="G144" s="2">
        <v>987.72996532958098</v>
      </c>
      <c r="I144" s="2">
        <v>606.60736266121603</v>
      </c>
      <c r="K144">
        <v>291.43154320789199</v>
      </c>
      <c r="M144">
        <v>285.00903359352998</v>
      </c>
      <c r="N144">
        <v>274.23111087631401</v>
      </c>
      <c r="O144">
        <v>536.76309597812599</v>
      </c>
      <c r="Q144">
        <v>353.141582325976</v>
      </c>
      <c r="S144">
        <v>168.57611287610601</v>
      </c>
      <c r="U144">
        <v>149.51328848345699</v>
      </c>
      <c r="V144">
        <v>159.930730572409</v>
      </c>
      <c r="W144">
        <v>158.27370751832001</v>
      </c>
      <c r="X144">
        <v>295.66170205691998</v>
      </c>
      <c r="Z144">
        <v>185.76512484910401</v>
      </c>
      <c r="AB144">
        <v>113.809841925954</v>
      </c>
      <c r="AD144">
        <v>102.141124235997</v>
      </c>
      <c r="AE144">
        <v>107.60963310444799</v>
      </c>
      <c r="AF144">
        <v>107.44805601738599</v>
      </c>
      <c r="AG144">
        <v>200.566956081873</v>
      </c>
      <c r="AI144">
        <v>127.111083484823</v>
      </c>
      <c r="AK144">
        <v>100</v>
      </c>
      <c r="AM144">
        <v>100</v>
      </c>
      <c r="AN144">
        <v>100</v>
      </c>
      <c r="AO144">
        <v>100</v>
      </c>
      <c r="AP144">
        <v>144.90617854512899</v>
      </c>
      <c r="AR144">
        <v>100</v>
      </c>
      <c r="AT144">
        <v>181.81630820243601</v>
      </c>
      <c r="AV144">
        <v>171.117708523684</v>
      </c>
      <c r="AW144">
        <v>177.87012989927399</v>
      </c>
      <c r="AX144">
        <v>177.66266264780899</v>
      </c>
      <c r="AY144">
        <v>339.42238744935901</v>
      </c>
      <c r="BA144">
        <v>215.38951323679601</v>
      </c>
    </row>
    <row r="145" spans="1:53">
      <c r="A145" t="s">
        <v>213</v>
      </c>
      <c r="C145" s="2">
        <v>382.38984959564999</v>
      </c>
      <c r="E145" s="2">
        <v>352.23956731294697</v>
      </c>
      <c r="F145" s="2">
        <v>336.40545821484801</v>
      </c>
      <c r="G145" s="2">
        <v>1216.16548939722</v>
      </c>
      <c r="I145" s="2">
        <v>680.82348907711196</v>
      </c>
      <c r="K145">
        <v>328.41555725248901</v>
      </c>
      <c r="M145">
        <v>317.07131384533301</v>
      </c>
      <c r="N145">
        <v>297.68494086740401</v>
      </c>
      <c r="O145">
        <v>608.74723576717497</v>
      </c>
      <c r="Q145">
        <v>433.48499081842499</v>
      </c>
      <c r="S145">
        <v>192.51239863563799</v>
      </c>
      <c r="U145">
        <v>158.33717292801501</v>
      </c>
      <c r="V145">
        <v>177.32211254069</v>
      </c>
      <c r="W145">
        <v>174.35732390641701</v>
      </c>
      <c r="X145">
        <v>330.81568474204499</v>
      </c>
      <c r="Z145">
        <v>198.78195176314199</v>
      </c>
      <c r="AB145">
        <v>127.41037995065599</v>
      </c>
      <c r="AD145">
        <v>106.077324353142</v>
      </c>
      <c r="AE145">
        <v>116.270620351858</v>
      </c>
      <c r="AF145">
        <v>115.974875522323</v>
      </c>
      <c r="AG145">
        <v>220.132697743216</v>
      </c>
      <c r="AI145">
        <v>128.120122011685</v>
      </c>
      <c r="AK145">
        <v>100</v>
      </c>
      <c r="AM145">
        <v>100</v>
      </c>
      <c r="AN145">
        <v>100</v>
      </c>
      <c r="AO145">
        <v>100</v>
      </c>
      <c r="AP145">
        <v>187.03925862694101</v>
      </c>
      <c r="AR145">
        <v>100</v>
      </c>
      <c r="AT145">
        <v>196.01061647997301</v>
      </c>
      <c r="AV145">
        <v>175.95485583597599</v>
      </c>
      <c r="AW145">
        <v>188.719441670149</v>
      </c>
      <c r="AX145">
        <v>188.33288882732401</v>
      </c>
      <c r="AY145">
        <v>372.15030675187</v>
      </c>
      <c r="BA145">
        <v>216.90772303582699</v>
      </c>
    </row>
    <row r="146" spans="1:53">
      <c r="A146" t="s">
        <v>214</v>
      </c>
      <c r="C146" s="2">
        <v>469.70930917850001</v>
      </c>
      <c r="E146" s="2">
        <v>424.594717055111</v>
      </c>
      <c r="F146" s="2">
        <v>424.594717055111</v>
      </c>
      <c r="G146" s="2">
        <v>1706.09746246386</v>
      </c>
      <c r="I146" s="2">
        <v>1011.19215379149</v>
      </c>
      <c r="K146">
        <v>368.159717788389</v>
      </c>
      <c r="M146">
        <v>351.91220789278498</v>
      </c>
      <c r="N146">
        <v>323.73735189509199</v>
      </c>
      <c r="O146">
        <v>685.69198639082697</v>
      </c>
      <c r="Q146">
        <v>565.38234112690202</v>
      </c>
      <c r="S146">
        <v>217.947497421669</v>
      </c>
      <c r="U146">
        <v>168.368336584106</v>
      </c>
      <c r="V146">
        <v>196.27682301181201</v>
      </c>
      <c r="W146">
        <v>191.98708428315501</v>
      </c>
      <c r="X146">
        <v>368.82879394201399</v>
      </c>
      <c r="Z146">
        <v>223.42910514562701</v>
      </c>
      <c r="AB146">
        <v>142.10904587642301</v>
      </c>
      <c r="AD146">
        <v>110.63819871918901</v>
      </c>
      <c r="AE146">
        <v>125.932455840421</v>
      </c>
      <c r="AF146">
        <v>125.496222386623</v>
      </c>
      <c r="AG146">
        <v>241.65187529689601</v>
      </c>
      <c r="AI146">
        <v>130.18767983115501</v>
      </c>
      <c r="AK146">
        <v>100</v>
      </c>
      <c r="AM146">
        <v>100</v>
      </c>
      <c r="AN146">
        <v>100</v>
      </c>
      <c r="AO146">
        <v>100</v>
      </c>
      <c r="AP146">
        <v>227.867964073416</v>
      </c>
      <c r="AR146">
        <v>100</v>
      </c>
      <c r="AT146">
        <v>211.87801730679601</v>
      </c>
      <c r="AV146">
        <v>181.61577911615899</v>
      </c>
      <c r="AW146">
        <v>201.03114466125501</v>
      </c>
      <c r="AX146">
        <v>200.45159617846801</v>
      </c>
      <c r="AY146">
        <v>408.17904802960999</v>
      </c>
      <c r="BA146">
        <v>220.022425112805</v>
      </c>
    </row>
    <row r="147" spans="1:53">
      <c r="A147" t="s">
        <v>215</v>
      </c>
      <c r="K147">
        <v>398.76646908947203</v>
      </c>
      <c r="M147">
        <v>378.94763757225002</v>
      </c>
      <c r="N147">
        <v>344.276572282328</v>
      </c>
      <c r="O147">
        <v>744.73728134774501</v>
      </c>
      <c r="Q147">
        <v>692.14743292569699</v>
      </c>
      <c r="S147">
        <v>237.390768925467</v>
      </c>
      <c r="U147">
        <v>176.421220092456</v>
      </c>
      <c r="V147">
        <v>211.01560635079599</v>
      </c>
      <c r="W147">
        <v>205.75126303114601</v>
      </c>
      <c r="X147">
        <v>398.22587343259698</v>
      </c>
      <c r="Z147">
        <v>249.96349582702999</v>
      </c>
      <c r="AB147">
        <v>153.47188233416799</v>
      </c>
      <c r="AD147">
        <v>114.358978490667</v>
      </c>
      <c r="AE147">
        <v>133.57433988693299</v>
      </c>
      <c r="AF147">
        <v>133.032535844975</v>
      </c>
      <c r="AG147">
        <v>258.49360246686803</v>
      </c>
      <c r="AI147">
        <v>132.635281703403</v>
      </c>
      <c r="AK147">
        <v>100</v>
      </c>
      <c r="AM147">
        <v>100</v>
      </c>
      <c r="AN147">
        <v>100</v>
      </c>
      <c r="AO147">
        <v>100</v>
      </c>
      <c r="AP147">
        <v>257.52444884908999</v>
      </c>
      <c r="AR147">
        <v>100</v>
      </c>
      <c r="AT147">
        <v>224.447984057806</v>
      </c>
      <c r="AV147">
        <v>186.275144949219</v>
      </c>
      <c r="AW147">
        <v>210.90049161540901</v>
      </c>
      <c r="AX147">
        <v>210.17288603509601</v>
      </c>
      <c r="AY147">
        <v>436.39543902595398</v>
      </c>
      <c r="BA147">
        <v>223.71625308711</v>
      </c>
    </row>
    <row r="148" spans="1:53">
      <c r="A148" t="s">
        <v>216</v>
      </c>
      <c r="K148">
        <v>439.95114948733101</v>
      </c>
      <c r="M148">
        <v>415.54074214251602</v>
      </c>
      <c r="N148">
        <v>372.43616200450299</v>
      </c>
      <c r="O148">
        <v>823.97696576182295</v>
      </c>
      <c r="Q148">
        <v>890.89040836095705</v>
      </c>
      <c r="S148">
        <v>263.40935891089998</v>
      </c>
      <c r="U148">
        <v>187.63654466361001</v>
      </c>
      <c r="V148">
        <v>230.99748083921099</v>
      </c>
      <c r="W148">
        <v>224.47215116518299</v>
      </c>
      <c r="X148">
        <v>437.91060331604899</v>
      </c>
      <c r="Z148">
        <v>295.31337461163997</v>
      </c>
      <c r="AB148">
        <v>168.80677958905201</v>
      </c>
      <c r="AD148">
        <v>119.619140107061</v>
      </c>
      <c r="AE148">
        <v>144.08001314647501</v>
      </c>
      <c r="AF148">
        <v>143.399543583644</v>
      </c>
      <c r="AG148">
        <v>281.44535387586899</v>
      </c>
      <c r="AI148">
        <v>137.316051117538</v>
      </c>
      <c r="AK148">
        <v>100</v>
      </c>
      <c r="AM148">
        <v>100</v>
      </c>
      <c r="AN148">
        <v>100</v>
      </c>
      <c r="AO148">
        <v>100</v>
      </c>
      <c r="AP148">
        <v>295.87930451505599</v>
      </c>
      <c r="AR148">
        <v>100</v>
      </c>
      <c r="AT148">
        <v>241.75177739186299</v>
      </c>
      <c r="AV148">
        <v>192.91988458336201</v>
      </c>
      <c r="AW148">
        <v>224.62775037136399</v>
      </c>
      <c r="AX148">
        <v>223.70250588798999</v>
      </c>
      <c r="AY148">
        <v>474.86943664836798</v>
      </c>
      <c r="BA148">
        <v>230.799289825291</v>
      </c>
    </row>
    <row r="149" spans="1:53">
      <c r="A149" t="s">
        <v>217</v>
      </c>
      <c r="K149">
        <v>481.14538423735399</v>
      </c>
      <c r="M149">
        <v>452.33298153764798</v>
      </c>
      <c r="N149">
        <v>401.08466970696202</v>
      </c>
      <c r="O149">
        <v>903.05061698814302</v>
      </c>
      <c r="Q149">
        <v>1117.93509457254</v>
      </c>
      <c r="S149">
        <v>289.30943418379502</v>
      </c>
      <c r="U149">
        <v>199.22167997067299</v>
      </c>
      <c r="V149">
        <v>251.11756491720701</v>
      </c>
      <c r="W149">
        <v>243.37776852078201</v>
      </c>
      <c r="X149">
        <v>477.71752003628802</v>
      </c>
      <c r="Z149">
        <v>350.65041866910798</v>
      </c>
      <c r="AB149">
        <v>184.18496532292599</v>
      </c>
      <c r="AD149">
        <v>125.137276081772</v>
      </c>
      <c r="AE149">
        <v>154.79561327404599</v>
      </c>
      <c r="AF149">
        <v>153.97999007526201</v>
      </c>
      <c r="AG149">
        <v>304.665313686844</v>
      </c>
      <c r="AI149">
        <v>143.79737652531099</v>
      </c>
      <c r="AK149">
        <v>100</v>
      </c>
      <c r="AM149">
        <v>100</v>
      </c>
      <c r="AN149">
        <v>100</v>
      </c>
      <c r="AO149">
        <v>100</v>
      </c>
      <c r="AP149">
        <v>333.02946552736103</v>
      </c>
      <c r="AR149">
        <v>100</v>
      </c>
      <c r="AT149">
        <v>259.42396528407198</v>
      </c>
      <c r="AV149">
        <v>199.95652655098399</v>
      </c>
      <c r="AW149">
        <v>238.789255947941</v>
      </c>
      <c r="AX149">
        <v>237.66864918426799</v>
      </c>
      <c r="AY149">
        <v>513.81255321882998</v>
      </c>
      <c r="BA149">
        <v>240.64489972425901</v>
      </c>
    </row>
    <row r="150" spans="1:53">
      <c r="A150" t="s">
        <v>218</v>
      </c>
      <c r="K150">
        <v>522.09929540575195</v>
      </c>
      <c r="M150">
        <v>489.05653818922099</v>
      </c>
      <c r="N150">
        <v>429.94776670856299</v>
      </c>
      <c r="O150">
        <v>981.52469922728699</v>
      </c>
      <c r="Q150">
        <v>1369.3028668923901</v>
      </c>
      <c r="S150">
        <v>314.965672175451</v>
      </c>
      <c r="U150">
        <v>211.04265950341301</v>
      </c>
      <c r="V150">
        <v>271.22295503104601</v>
      </c>
      <c r="W150">
        <v>262.31290303582898</v>
      </c>
      <c r="X150">
        <v>517.37813963770805</v>
      </c>
      <c r="Z150">
        <v>414.50823734888201</v>
      </c>
      <c r="AB150">
        <v>199.50363394106799</v>
      </c>
      <c r="AD150">
        <v>130.84509844849299</v>
      </c>
      <c r="AE150">
        <v>165.61408619218599</v>
      </c>
      <c r="AF150">
        <v>164.667205289669</v>
      </c>
      <c r="AG150">
        <v>327.95459126859299</v>
      </c>
      <c r="AI150">
        <v>152.190306659854</v>
      </c>
      <c r="AK150">
        <v>100</v>
      </c>
      <c r="AM150">
        <v>100</v>
      </c>
      <c r="AN150">
        <v>100</v>
      </c>
      <c r="AO150">
        <v>100</v>
      </c>
      <c r="AP150">
        <v>369.12814007346998</v>
      </c>
      <c r="AR150">
        <v>100</v>
      </c>
      <c r="AT150">
        <v>277.284550480223</v>
      </c>
      <c r="AV150">
        <v>207.29900118966</v>
      </c>
      <c r="AW150">
        <v>253.22301588834901</v>
      </c>
      <c r="AX150">
        <v>251.91072350479101</v>
      </c>
      <c r="AY150">
        <v>552.88746427218405</v>
      </c>
      <c r="BA150">
        <v>253.45240403612701</v>
      </c>
    </row>
    <row r="151" spans="1:53">
      <c r="A151" t="s">
        <v>219</v>
      </c>
      <c r="B151" s="2">
        <v>65536</v>
      </c>
      <c r="C151" s="2">
        <v>909.83098660179405</v>
      </c>
      <c r="D151" s="2">
        <v>2020.65808412926</v>
      </c>
      <c r="E151" s="2">
        <v>808.84667904068294</v>
      </c>
      <c r="F151" s="2">
        <v>808.84667904068294</v>
      </c>
      <c r="G151" s="2">
        <v>65536</v>
      </c>
      <c r="H151" s="2">
        <v>65536</v>
      </c>
      <c r="I151" s="2">
        <v>1963.75408452492</v>
      </c>
      <c r="J151">
        <v>65536</v>
      </c>
      <c r="K151">
        <v>814.15868790687705</v>
      </c>
      <c r="L151">
        <v>4520.6020911195401</v>
      </c>
      <c r="M151">
        <v>904.559756397662</v>
      </c>
      <c r="N151">
        <v>904.559756397662</v>
      </c>
      <c r="O151">
        <v>65536</v>
      </c>
      <c r="P151">
        <v>65536</v>
      </c>
      <c r="Q151">
        <v>2927.2464590223999</v>
      </c>
      <c r="R151">
        <v>65536</v>
      </c>
      <c r="S151">
        <v>634.26165003817005</v>
      </c>
      <c r="T151">
        <v>2465.6777971987799</v>
      </c>
      <c r="U151">
        <v>422.944381387308</v>
      </c>
      <c r="V151">
        <v>591.99819774883201</v>
      </c>
      <c r="W151">
        <v>739.92027895966498</v>
      </c>
      <c r="X151">
        <v>65536</v>
      </c>
      <c r="Y151">
        <v>65536</v>
      </c>
      <c r="Z151">
        <v>1596.6154427183001</v>
      </c>
      <c r="AA151">
        <v>65536</v>
      </c>
      <c r="AB151">
        <v>624.83538003847002</v>
      </c>
      <c r="AC151">
        <v>1735.26808220263</v>
      </c>
      <c r="AD151">
        <v>347.22718842935501</v>
      </c>
      <c r="AE151">
        <v>520.73231069495705</v>
      </c>
      <c r="AF151">
        <v>694.23742543046001</v>
      </c>
      <c r="AG151">
        <v>65536</v>
      </c>
      <c r="AH151">
        <v>65536</v>
      </c>
      <c r="AI151">
        <v>1123.6483696216501</v>
      </c>
      <c r="AJ151">
        <v>65536</v>
      </c>
      <c r="AK151">
        <v>285.26763389251897</v>
      </c>
      <c r="AL151">
        <v>792.23246381076694</v>
      </c>
      <c r="AM151">
        <v>158.52641895028501</v>
      </c>
      <c r="AN151">
        <v>237.73967945484901</v>
      </c>
      <c r="AO151">
        <v>316.95293646222899</v>
      </c>
      <c r="AP151">
        <v>65536</v>
      </c>
      <c r="AQ151">
        <v>65536</v>
      </c>
      <c r="AR151">
        <v>512.99925775982899</v>
      </c>
      <c r="AS151">
        <v>65536</v>
      </c>
      <c r="AT151">
        <v>895.19083660400895</v>
      </c>
      <c r="AU151">
        <v>2983.1112835880499</v>
      </c>
      <c r="AV151">
        <v>596.91646689547599</v>
      </c>
      <c r="AW151">
        <v>895.19083660400895</v>
      </c>
      <c r="AX151">
        <v>1193.46519372797</v>
      </c>
      <c r="AY151">
        <v>65536</v>
      </c>
      <c r="AZ151">
        <v>65536</v>
      </c>
      <c r="BA151">
        <v>1931.66979131932</v>
      </c>
    </row>
    <row r="152" spans="1:53">
      <c r="A152" t="s">
        <v>220</v>
      </c>
      <c r="B152" s="2">
        <v>65536</v>
      </c>
      <c r="C152" s="2">
        <v>1317.8899577352799</v>
      </c>
      <c r="D152" s="2">
        <v>2927.4556074955999</v>
      </c>
      <c r="E152" s="2">
        <v>1171.5657898204399</v>
      </c>
      <c r="F152" s="2">
        <v>1171.5657898204399</v>
      </c>
      <c r="G152" s="2">
        <v>65536</v>
      </c>
      <c r="H152" s="2">
        <v>65536</v>
      </c>
      <c r="I152" s="2">
        <v>2845.00287680783</v>
      </c>
      <c r="J152">
        <v>65536</v>
      </c>
      <c r="K152">
        <v>1220.96348171769</v>
      </c>
      <c r="L152">
        <v>6780.6285021412205</v>
      </c>
      <c r="M152">
        <v>1356.56507416864</v>
      </c>
      <c r="N152">
        <v>1356.56507416864</v>
      </c>
      <c r="O152">
        <v>65536</v>
      </c>
      <c r="P152">
        <v>65536</v>
      </c>
      <c r="Q152">
        <v>4390.5950640956198</v>
      </c>
      <c r="R152">
        <v>65536</v>
      </c>
      <c r="S152">
        <v>951.23753199710495</v>
      </c>
      <c r="T152">
        <v>3698.3617214896499</v>
      </c>
      <c r="U152">
        <v>634.26165003817005</v>
      </c>
      <c r="V152">
        <v>887.84235656627595</v>
      </c>
      <c r="W152">
        <v>1109.72546937172</v>
      </c>
      <c r="X152">
        <v>65536</v>
      </c>
      <c r="Y152">
        <v>65536</v>
      </c>
      <c r="Z152">
        <v>2394.76819565796</v>
      </c>
      <c r="AA152">
        <v>65536</v>
      </c>
      <c r="AB152">
        <v>937.14458137329905</v>
      </c>
      <c r="AC152">
        <v>2602.7936212227901</v>
      </c>
      <c r="AD152">
        <v>520.73231069495705</v>
      </c>
      <c r="AE152">
        <v>780.98998154296498</v>
      </c>
      <c r="AF152">
        <v>1041.24764736872</v>
      </c>
      <c r="AG152">
        <v>65536</v>
      </c>
      <c r="AH152">
        <v>65536</v>
      </c>
      <c r="AI152">
        <v>1685.36405645421</v>
      </c>
      <c r="AJ152">
        <v>65536</v>
      </c>
      <c r="AK152">
        <v>427.85149409557903</v>
      </c>
      <c r="AL152">
        <v>1188.29873275098</v>
      </c>
      <c r="AM152">
        <v>237.73967945484901</v>
      </c>
      <c r="AN152">
        <v>356.55956438280202</v>
      </c>
      <c r="AO152">
        <v>475.37944697833598</v>
      </c>
      <c r="AP152">
        <v>65536</v>
      </c>
      <c r="AQ152">
        <v>65536</v>
      </c>
      <c r="AR152">
        <v>769.44892558036997</v>
      </c>
      <c r="AS152">
        <v>65536</v>
      </c>
      <c r="AT152">
        <v>1342.6023701914501</v>
      </c>
      <c r="AU152">
        <v>4474.4830112811196</v>
      </c>
      <c r="AV152">
        <v>895.19083660400895</v>
      </c>
      <c r="AW152">
        <v>1342.6023701914501</v>
      </c>
      <c r="AX152">
        <v>1790.01389538531</v>
      </c>
      <c r="AY152">
        <v>65536</v>
      </c>
      <c r="AZ152">
        <v>65536</v>
      </c>
      <c r="BA152">
        <v>2897.32077973797</v>
      </c>
    </row>
    <row r="153" spans="1:53">
      <c r="A153" t="s">
        <v>221</v>
      </c>
      <c r="B153" s="2">
        <v>65536</v>
      </c>
      <c r="C153" s="2">
        <v>1929.9783292924001</v>
      </c>
      <c r="D153" s="2">
        <v>4287.65185418076</v>
      </c>
      <c r="E153" s="2">
        <v>1715.64436023186</v>
      </c>
      <c r="F153" s="2">
        <v>1715.64436023186</v>
      </c>
      <c r="G153" s="2">
        <v>65536</v>
      </c>
      <c r="H153" s="2">
        <v>65536</v>
      </c>
      <c r="I153" s="2">
        <v>4166.8760257586</v>
      </c>
      <c r="J153">
        <v>65536</v>
      </c>
      <c r="K153">
        <v>1627.7682549547301</v>
      </c>
      <c r="L153">
        <v>9040.6549094676393</v>
      </c>
      <c r="M153">
        <v>1808.5703734208901</v>
      </c>
      <c r="N153">
        <v>1808.5703734208901</v>
      </c>
      <c r="O153">
        <v>65536</v>
      </c>
      <c r="P153">
        <v>65536</v>
      </c>
      <c r="Q153">
        <v>5853.9436634417498</v>
      </c>
      <c r="R153">
        <v>65536</v>
      </c>
      <c r="S153">
        <v>1268.2134055444601</v>
      </c>
      <c r="T153">
        <v>4931.0456436170498</v>
      </c>
      <c r="U153">
        <v>845.57890607912702</v>
      </c>
      <c r="V153">
        <v>1183.6865063727801</v>
      </c>
      <c r="W153">
        <v>1479.5306525735</v>
      </c>
      <c r="X153">
        <v>65536</v>
      </c>
      <c r="Y153">
        <v>65536</v>
      </c>
      <c r="Z153">
        <v>3192.9209452546902</v>
      </c>
      <c r="AA153">
        <v>65536</v>
      </c>
      <c r="AB153">
        <v>1249.4537785218899</v>
      </c>
      <c r="AC153">
        <v>3470.3191587322499</v>
      </c>
      <c r="AD153">
        <v>694.23742543046001</v>
      </c>
      <c r="AE153">
        <v>1041.24764736872</v>
      </c>
      <c r="AF153">
        <v>1388.25786553957</v>
      </c>
      <c r="AG153">
        <v>65536</v>
      </c>
      <c r="AH153">
        <v>65536</v>
      </c>
      <c r="AI153">
        <v>2247.0797409596798</v>
      </c>
      <c r="AJ153">
        <v>65536</v>
      </c>
      <c r="AK153">
        <v>570.43535235469199</v>
      </c>
      <c r="AL153">
        <v>1584.3650009896</v>
      </c>
      <c r="AM153">
        <v>316.95293646222899</v>
      </c>
      <c r="AN153">
        <v>475.37944697833598</v>
      </c>
      <c r="AO153">
        <v>633.80595574446795</v>
      </c>
      <c r="AP153">
        <v>65536</v>
      </c>
      <c r="AQ153">
        <v>65536</v>
      </c>
      <c r="AR153">
        <v>1025.8985923202299</v>
      </c>
      <c r="AS153">
        <v>65536</v>
      </c>
      <c r="AT153">
        <v>1790.01389538531</v>
      </c>
      <c r="AU153">
        <v>5965.8547364531596</v>
      </c>
      <c r="AV153">
        <v>1193.46519372797</v>
      </c>
      <c r="AW153">
        <v>1790.01389538531</v>
      </c>
      <c r="AX153">
        <v>2386.5625907451199</v>
      </c>
      <c r="AY153">
        <v>65536</v>
      </c>
      <c r="AZ153">
        <v>65536</v>
      </c>
      <c r="BA153">
        <v>3862.9717642657401</v>
      </c>
    </row>
    <row r="154" spans="1:53">
      <c r="A154" t="s">
        <v>222</v>
      </c>
      <c r="B154" s="2">
        <v>65536</v>
      </c>
      <c r="C154" s="2">
        <v>2801.7404981711302</v>
      </c>
      <c r="D154" s="2">
        <v>6224.9010282118998</v>
      </c>
      <c r="E154" s="2">
        <v>2490.54407790712</v>
      </c>
      <c r="F154" s="2">
        <v>2490.54407790712</v>
      </c>
      <c r="G154" s="2">
        <v>65536</v>
      </c>
      <c r="H154" s="2">
        <v>65536</v>
      </c>
      <c r="I154" s="2">
        <v>6049.5438174157898</v>
      </c>
      <c r="J154">
        <v>65536</v>
      </c>
      <c r="K154">
        <v>2441.3777808469999</v>
      </c>
      <c r="L154">
        <v>13560.7077203877</v>
      </c>
      <c r="M154">
        <v>2712.5809533991501</v>
      </c>
      <c r="N154">
        <v>2712.5809533991501</v>
      </c>
      <c r="O154">
        <v>65536</v>
      </c>
      <c r="P154">
        <v>65536</v>
      </c>
      <c r="Q154">
        <v>8780.6408564079593</v>
      </c>
      <c r="R154">
        <v>65536</v>
      </c>
      <c r="S154">
        <v>1902.1651442260099</v>
      </c>
      <c r="T154">
        <v>7396.4134856908004</v>
      </c>
      <c r="U154">
        <v>1268.2134055444601</v>
      </c>
      <c r="V154">
        <v>1775.3747969707199</v>
      </c>
      <c r="W154">
        <v>2219.1410117647501</v>
      </c>
      <c r="X154">
        <v>65536</v>
      </c>
      <c r="Y154">
        <v>65536</v>
      </c>
      <c r="Z154">
        <v>4789.2264411120696</v>
      </c>
      <c r="AA154">
        <v>65536</v>
      </c>
      <c r="AB154">
        <v>1874.07216863346</v>
      </c>
      <c r="AC154">
        <v>5205.3702322526497</v>
      </c>
      <c r="AD154">
        <v>1041.24764736872</v>
      </c>
      <c r="AE154">
        <v>1561.7629739965901</v>
      </c>
      <c r="AF154">
        <v>2082.2782981111</v>
      </c>
      <c r="AG154">
        <v>65536</v>
      </c>
      <c r="AH154">
        <v>65536</v>
      </c>
      <c r="AI154">
        <v>3370.5111076432199</v>
      </c>
      <c r="AJ154">
        <v>65536</v>
      </c>
      <c r="AK154">
        <v>855.603066928516</v>
      </c>
      <c r="AL154">
        <v>2376.4975367707402</v>
      </c>
      <c r="AM154">
        <v>475.37944697833598</v>
      </c>
      <c r="AN154">
        <v>713.01920983582704</v>
      </c>
      <c r="AO154">
        <v>950.658971526389</v>
      </c>
      <c r="AP154">
        <v>65536</v>
      </c>
      <c r="AQ154">
        <v>65536</v>
      </c>
      <c r="AR154">
        <v>1538.79792471682</v>
      </c>
      <c r="AS154">
        <v>65536</v>
      </c>
      <c r="AT154">
        <v>2684.8369373752398</v>
      </c>
      <c r="AU154">
        <v>8948.5981842974907</v>
      </c>
      <c r="AV154">
        <v>1790.01389538531</v>
      </c>
      <c r="AW154">
        <v>2684.8369373752398</v>
      </c>
      <c r="AX154">
        <v>3579.6599751693502</v>
      </c>
      <c r="AY154">
        <v>65536</v>
      </c>
      <c r="AZ154">
        <v>65536</v>
      </c>
      <c r="BA154">
        <v>5794.2737294299004</v>
      </c>
    </row>
    <row r="155" spans="1:53">
      <c r="A155" t="s">
        <v>223</v>
      </c>
      <c r="B155" s="2">
        <v>65536</v>
      </c>
      <c r="C155" s="2">
        <v>4100.1096457592002</v>
      </c>
      <c r="D155" s="2">
        <v>9110.1657374254592</v>
      </c>
      <c r="E155" s="2">
        <v>3644.6499952929498</v>
      </c>
      <c r="F155" s="2">
        <v>3644.6499952929498</v>
      </c>
      <c r="G155" s="2">
        <v>65536</v>
      </c>
      <c r="H155" s="2">
        <v>65536</v>
      </c>
      <c r="I155" s="2">
        <v>8853.5171055535502</v>
      </c>
      <c r="J155">
        <v>65536</v>
      </c>
      <c r="K155">
        <v>4068.59680792273</v>
      </c>
      <c r="L155">
        <v>22600.813337856602</v>
      </c>
      <c r="M155">
        <v>4520.6020911195401</v>
      </c>
      <c r="N155">
        <v>4520.6020911195401</v>
      </c>
      <c r="O155">
        <v>65536</v>
      </c>
      <c r="P155">
        <v>65536</v>
      </c>
      <c r="Q155">
        <v>14634.0352354771</v>
      </c>
      <c r="R155">
        <v>65536</v>
      </c>
      <c r="S155">
        <v>3170.0686114902201</v>
      </c>
      <c r="T155">
        <v>12327.149167247</v>
      </c>
      <c r="U155">
        <v>2113.48238933115</v>
      </c>
      <c r="V155">
        <v>2958.7513673478902</v>
      </c>
      <c r="W155">
        <v>3698.3617214896499</v>
      </c>
      <c r="X155">
        <v>65536</v>
      </c>
      <c r="Y155">
        <v>65536</v>
      </c>
      <c r="Z155">
        <v>7981.8374287939696</v>
      </c>
      <c r="AA155">
        <v>65536</v>
      </c>
      <c r="AB155">
        <v>3123.3089438308298</v>
      </c>
      <c r="AC155">
        <v>8675.47237749329</v>
      </c>
      <c r="AD155">
        <v>1735.26808220263</v>
      </c>
      <c r="AE155">
        <v>2602.7936212227901</v>
      </c>
      <c r="AF155">
        <v>3470.3191587322499</v>
      </c>
      <c r="AG155">
        <v>65536</v>
      </c>
      <c r="AH155">
        <v>65536</v>
      </c>
      <c r="AI155">
        <v>5617.3738382134197</v>
      </c>
      <c r="AJ155">
        <v>65536</v>
      </c>
      <c r="AK155">
        <v>1425.93849374242</v>
      </c>
      <c r="AL155">
        <v>3960.7626074863902</v>
      </c>
      <c r="AM155">
        <v>792.23246381076694</v>
      </c>
      <c r="AN155">
        <v>1188.29873275098</v>
      </c>
      <c r="AO155">
        <v>1584.3650009896</v>
      </c>
      <c r="AP155">
        <v>65536</v>
      </c>
      <c r="AQ155">
        <v>65536</v>
      </c>
      <c r="AR155">
        <v>2564.5965882148198</v>
      </c>
      <c r="AS155">
        <v>65536</v>
      </c>
      <c r="AT155">
        <v>4474.4830112811196</v>
      </c>
      <c r="AU155">
        <v>14914.085076900299</v>
      </c>
      <c r="AV155">
        <v>2983.1112835880499</v>
      </c>
      <c r="AW155">
        <v>4474.4830112811196</v>
      </c>
      <c r="AX155">
        <v>5965.8547364531596</v>
      </c>
      <c r="AY155">
        <v>65536</v>
      </c>
      <c r="AZ155">
        <v>65536</v>
      </c>
      <c r="BA155">
        <v>9656.8776550881703</v>
      </c>
    </row>
    <row r="156" spans="1:53">
      <c r="A156" t="s">
        <v>224</v>
      </c>
      <c r="B156" s="2">
        <v>65536</v>
      </c>
      <c r="C156" s="2">
        <v>5973.4708170983704</v>
      </c>
      <c r="D156" s="2">
        <v>13273.1905198657</v>
      </c>
      <c r="E156" s="2">
        <v>5309.8599310720801</v>
      </c>
      <c r="F156" s="2">
        <v>5309.8599310720801</v>
      </c>
      <c r="G156" s="2">
        <v>65536</v>
      </c>
      <c r="H156" s="2">
        <v>65536</v>
      </c>
      <c r="I156" s="2">
        <v>12899.249980086801</v>
      </c>
      <c r="J156">
        <v>65536</v>
      </c>
      <c r="K156">
        <v>5695.8158255838998</v>
      </c>
      <c r="L156">
        <v>31640.9189534775</v>
      </c>
      <c r="M156">
        <v>6328.6232203620903</v>
      </c>
      <c r="N156">
        <v>6328.6232203620903</v>
      </c>
      <c r="O156">
        <v>65536</v>
      </c>
      <c r="P156">
        <v>65536</v>
      </c>
      <c r="Q156">
        <v>20487.429611910899</v>
      </c>
      <c r="R156">
        <v>65536</v>
      </c>
      <c r="S156">
        <v>4437.9720749055696</v>
      </c>
      <c r="T156">
        <v>17257.884847820002</v>
      </c>
      <c r="U156">
        <v>2958.7513673478902</v>
      </c>
      <c r="V156">
        <v>4142.1279336011903</v>
      </c>
      <c r="W156">
        <v>5177.5824279175904</v>
      </c>
      <c r="X156">
        <v>65536</v>
      </c>
      <c r="Y156">
        <v>65536</v>
      </c>
      <c r="Z156">
        <v>11174.448414962</v>
      </c>
      <c r="AA156">
        <v>65536</v>
      </c>
      <c r="AB156">
        <v>4372.5457171122898</v>
      </c>
      <c r="AC156">
        <v>12145.574522046099</v>
      </c>
      <c r="AD156">
        <v>2429.2885135914898</v>
      </c>
      <c r="AE156">
        <v>3643.8242661545901</v>
      </c>
      <c r="AF156">
        <v>4858.3600176362097</v>
      </c>
      <c r="AG156">
        <v>65536</v>
      </c>
      <c r="AH156">
        <v>65536</v>
      </c>
      <c r="AI156">
        <v>7864.2365677280904</v>
      </c>
      <c r="AJ156">
        <v>65536</v>
      </c>
      <c r="AK156">
        <v>1996.2739196668799</v>
      </c>
      <c r="AL156">
        <v>5545.0276778985999</v>
      </c>
      <c r="AM156">
        <v>1109.0854790421799</v>
      </c>
      <c r="AN156">
        <v>1663.57825459986</v>
      </c>
      <c r="AO156">
        <v>2218.0710296559801</v>
      </c>
      <c r="AP156">
        <v>65536</v>
      </c>
      <c r="AQ156">
        <v>65536</v>
      </c>
      <c r="AR156">
        <v>3590.3952512175101</v>
      </c>
      <c r="AS156">
        <v>65536</v>
      </c>
      <c r="AT156">
        <v>6264.1290813484902</v>
      </c>
      <c r="AU156">
        <v>20879.5719683565</v>
      </c>
      <c r="AV156">
        <v>4176.2086660313198</v>
      </c>
      <c r="AW156">
        <v>6264.1290813484902</v>
      </c>
      <c r="AX156">
        <v>8352.0494948657506</v>
      </c>
      <c r="AY156">
        <v>65536</v>
      </c>
      <c r="AZ156">
        <v>65536</v>
      </c>
      <c r="BA156">
        <v>13519.481578975099</v>
      </c>
    </row>
    <row r="157" spans="1:53">
      <c r="A157" t="s">
        <v>225</v>
      </c>
      <c r="B157" s="2">
        <v>65536</v>
      </c>
      <c r="C157" s="2">
        <v>8718.5940989440496</v>
      </c>
      <c r="D157" s="2">
        <v>19373.4644500293</v>
      </c>
      <c r="E157" s="2">
        <v>7749.9695188589803</v>
      </c>
      <c r="F157" s="2">
        <v>7749.9695188589803</v>
      </c>
      <c r="G157" s="2">
        <v>65536</v>
      </c>
      <c r="H157" s="2">
        <v>65536</v>
      </c>
      <c r="I157" s="2">
        <v>18827.650619227399</v>
      </c>
      <c r="J157">
        <v>65536</v>
      </c>
      <c r="K157">
        <v>8950.2538532006492</v>
      </c>
      <c r="L157">
        <v>49721.130183451998</v>
      </c>
      <c r="M157">
        <v>9944.6654719165508</v>
      </c>
      <c r="N157">
        <v>9944.6654719165508</v>
      </c>
      <c r="O157">
        <v>65536</v>
      </c>
      <c r="P157">
        <v>65536</v>
      </c>
      <c r="Q157">
        <v>32194.218362539501</v>
      </c>
      <c r="R157">
        <v>65536</v>
      </c>
      <c r="S157">
        <v>6973.77899859224</v>
      </c>
      <c r="T157">
        <v>27119.356208252098</v>
      </c>
      <c r="U157">
        <v>4649.2893186534302</v>
      </c>
      <c r="V157">
        <v>6508.8810627396997</v>
      </c>
      <c r="W157">
        <v>8136.0238380575402</v>
      </c>
      <c r="X157">
        <v>65536</v>
      </c>
      <c r="Y157">
        <v>65536</v>
      </c>
      <c r="Z157">
        <v>17559.6703860284</v>
      </c>
      <c r="AA157">
        <v>65536</v>
      </c>
      <c r="AB157">
        <v>6871.01926211722</v>
      </c>
      <c r="AC157">
        <v>19085.778810436801</v>
      </c>
      <c r="AD157">
        <v>3817.3293735464199</v>
      </c>
      <c r="AE157">
        <v>5725.8855541266003</v>
      </c>
      <c r="AF157">
        <v>7634.4417340214004</v>
      </c>
      <c r="AG157">
        <v>65536</v>
      </c>
      <c r="AH157">
        <v>65536</v>
      </c>
      <c r="AI157">
        <v>12357.962025880501</v>
      </c>
      <c r="AJ157">
        <v>65536</v>
      </c>
      <c r="AK157">
        <v>3136.9447707832401</v>
      </c>
      <c r="AL157">
        <v>8713.5578184325095</v>
      </c>
      <c r="AM157">
        <v>1742.79150819603</v>
      </c>
      <c r="AN157">
        <v>2614.1372974191399</v>
      </c>
      <c r="AO157">
        <v>3485.4830863306802</v>
      </c>
      <c r="AP157">
        <v>65536</v>
      </c>
      <c r="AQ157">
        <v>65536</v>
      </c>
      <c r="AR157">
        <v>5641.99257680548</v>
      </c>
      <c r="AS157">
        <v>65536</v>
      </c>
      <c r="AT157">
        <v>9843.4212183444306</v>
      </c>
      <c r="AU157">
        <v>32810.545750323501</v>
      </c>
      <c r="AV157">
        <v>6562.4034262103396</v>
      </c>
      <c r="AW157">
        <v>9843.4212183444306</v>
      </c>
      <c r="AX157">
        <v>13124.439009307</v>
      </c>
      <c r="AY157">
        <v>65536</v>
      </c>
      <c r="AZ157">
        <v>65536</v>
      </c>
      <c r="BA157">
        <v>21244.689425281998</v>
      </c>
    </row>
    <row r="158" spans="1:53">
      <c r="A158" t="s">
        <v>226</v>
      </c>
      <c r="B158" s="2">
        <v>65536</v>
      </c>
      <c r="C158" s="2">
        <v>14839.4770700959</v>
      </c>
      <c r="D158" s="2">
        <v>32975.426581682703</v>
      </c>
      <c r="E158" s="2">
        <v>13190.754385623601</v>
      </c>
      <c r="F158" s="2">
        <v>13190.754385623601</v>
      </c>
      <c r="G158" s="2">
        <v>65536</v>
      </c>
      <c r="H158" s="2">
        <v>65536</v>
      </c>
      <c r="I158" s="2">
        <v>32046.381763758702</v>
      </c>
      <c r="J158">
        <v>65536</v>
      </c>
      <c r="K158">
        <v>12204.691877411</v>
      </c>
      <c r="L158">
        <v>65536</v>
      </c>
      <c r="M158">
        <v>13560.7077203877</v>
      </c>
      <c r="N158">
        <v>13560.7077203877</v>
      </c>
      <c r="O158">
        <v>65536</v>
      </c>
      <c r="P158">
        <v>65536</v>
      </c>
      <c r="Q158">
        <v>43901.007112600397</v>
      </c>
      <c r="R158">
        <v>65536</v>
      </c>
      <c r="S158">
        <v>9509.5859208752499</v>
      </c>
      <c r="T158">
        <v>36980.827567969398</v>
      </c>
      <c r="U158">
        <v>6339.8272678664298</v>
      </c>
      <c r="V158">
        <v>8875.6341903817993</v>
      </c>
      <c r="W158">
        <v>11094.4652470251</v>
      </c>
      <c r="X158">
        <v>65536</v>
      </c>
      <c r="Y158">
        <v>65536</v>
      </c>
      <c r="Z158">
        <v>23944.892356545301</v>
      </c>
      <c r="AA158">
        <v>65536</v>
      </c>
      <c r="AB158">
        <v>9369.4928064156993</v>
      </c>
      <c r="AC158">
        <v>26025.983098709301</v>
      </c>
      <c r="AD158">
        <v>5205.3702322526497</v>
      </c>
      <c r="AE158">
        <v>7807.9468412720998</v>
      </c>
      <c r="AF158">
        <v>10410.5234497612</v>
      </c>
      <c r="AG158">
        <v>65536</v>
      </c>
      <c r="AH158">
        <v>65536</v>
      </c>
      <c r="AI158">
        <v>16851.687483612299</v>
      </c>
      <c r="AJ158">
        <v>65536</v>
      </c>
      <c r="AK158">
        <v>4277.6156215929304</v>
      </c>
      <c r="AL158">
        <v>11882.0879587816</v>
      </c>
      <c r="AM158">
        <v>2376.4975367707402</v>
      </c>
      <c r="AN158">
        <v>3564.6963398614798</v>
      </c>
      <c r="AO158">
        <v>4752.8951426968197</v>
      </c>
      <c r="AP158">
        <v>65536</v>
      </c>
      <c r="AQ158">
        <v>65536</v>
      </c>
      <c r="AR158">
        <v>7693.5899022612803</v>
      </c>
      <c r="AS158">
        <v>65536</v>
      </c>
      <c r="AT158">
        <v>13422.7133539478</v>
      </c>
      <c r="AU158">
        <v>44741.519531970996</v>
      </c>
      <c r="AV158">
        <v>8948.5981842974907</v>
      </c>
      <c r="AW158">
        <v>13422.7133539478</v>
      </c>
      <c r="AX158">
        <v>17896.8285227581</v>
      </c>
      <c r="AY158">
        <v>65536</v>
      </c>
      <c r="AZ158">
        <v>65536</v>
      </c>
      <c r="BA158">
        <v>28969.897270924899</v>
      </c>
    </row>
    <row r="159" spans="1:53">
      <c r="A159" t="s">
        <v>227</v>
      </c>
      <c r="J159">
        <v>65536</v>
      </c>
      <c r="K159">
        <v>14645.520394671499</v>
      </c>
      <c r="L159">
        <v>65536</v>
      </c>
      <c r="M159">
        <v>16272.739405947001</v>
      </c>
      <c r="N159">
        <v>16272.739405947001</v>
      </c>
      <c r="O159">
        <v>65536</v>
      </c>
      <c r="P159">
        <v>65536</v>
      </c>
      <c r="Q159">
        <v>52681.098674357701</v>
      </c>
      <c r="R159">
        <v>65536</v>
      </c>
      <c r="S159">
        <v>11411.4411122159</v>
      </c>
      <c r="T159">
        <v>44376.931088297497</v>
      </c>
      <c r="U159">
        <v>7607.7307292383402</v>
      </c>
      <c r="V159">
        <v>10650.699035707201</v>
      </c>
      <c r="W159">
        <v>13313.296303445501</v>
      </c>
      <c r="X159">
        <v>65536</v>
      </c>
      <c r="Y159">
        <v>65536</v>
      </c>
      <c r="Z159">
        <v>28733.8088344391</v>
      </c>
      <c r="AA159">
        <v>65536</v>
      </c>
      <c r="AB159">
        <v>11243.3479644543</v>
      </c>
      <c r="AC159">
        <v>31231.136314658001</v>
      </c>
      <c r="AD159">
        <v>6246.4008759509798</v>
      </c>
      <c r="AE159">
        <v>9369.4928064156993</v>
      </c>
      <c r="AF159">
        <v>12492.584736471499</v>
      </c>
      <c r="AG159">
        <v>65536</v>
      </c>
      <c r="AH159">
        <v>65536</v>
      </c>
      <c r="AI159">
        <v>20221.981576723701</v>
      </c>
      <c r="AJ159">
        <v>65536</v>
      </c>
      <c r="AK159">
        <v>5133.1187595955798</v>
      </c>
      <c r="AL159">
        <v>14258.485564091699</v>
      </c>
      <c r="AM159">
        <v>2851.7770580533502</v>
      </c>
      <c r="AN159">
        <v>4277.6156215929304</v>
      </c>
      <c r="AO159">
        <v>5703.4541849244197</v>
      </c>
      <c r="AP159">
        <v>65536</v>
      </c>
      <c r="AQ159">
        <v>65536</v>
      </c>
      <c r="AR159">
        <v>9232.28789630133</v>
      </c>
      <c r="AS159">
        <v>65536</v>
      </c>
      <c r="AT159">
        <v>16107.1824552378</v>
      </c>
      <c r="AU159">
        <v>53689.749868200299</v>
      </c>
      <c r="AV159">
        <v>10738.2442523256</v>
      </c>
      <c r="AW159">
        <v>16107.1824552378</v>
      </c>
      <c r="AX159">
        <v>21476.120657554398</v>
      </c>
      <c r="AY159">
        <v>65536</v>
      </c>
      <c r="AZ159">
        <v>65536</v>
      </c>
      <c r="BA159">
        <v>34763.8031551229</v>
      </c>
    </row>
    <row r="160" spans="1:53">
      <c r="A160" t="s">
        <v>228</v>
      </c>
      <c r="J160">
        <v>65536</v>
      </c>
      <c r="K160">
        <v>17899.958417113099</v>
      </c>
      <c r="L160">
        <v>65536</v>
      </c>
      <c r="M160">
        <v>19888.781652859401</v>
      </c>
      <c r="N160">
        <v>19888.781652859401</v>
      </c>
      <c r="O160">
        <v>65536</v>
      </c>
      <c r="P160">
        <v>65536</v>
      </c>
      <c r="Q160">
        <v>64387.887423621003</v>
      </c>
      <c r="R160">
        <v>65536</v>
      </c>
      <c r="S160">
        <v>13947.2480337701</v>
      </c>
      <c r="T160">
        <v>54238.402447480599</v>
      </c>
      <c r="U160">
        <v>9298.2686773714195</v>
      </c>
      <c r="V160">
        <v>13017.452162591801</v>
      </c>
      <c r="W160">
        <v>16271.7377117989</v>
      </c>
      <c r="X160">
        <v>65536</v>
      </c>
      <c r="Y160">
        <v>65536</v>
      </c>
      <c r="Z160">
        <v>35119.0308047453</v>
      </c>
      <c r="AA160">
        <v>65536</v>
      </c>
      <c r="AB160">
        <v>13741.821508373099</v>
      </c>
      <c r="AC160">
        <v>38171.340602867298</v>
      </c>
      <c r="AD160">
        <v>7634.4417340214004</v>
      </c>
      <c r="AE160">
        <v>11451.5540931255</v>
      </c>
      <c r="AF160">
        <v>15268.666451887</v>
      </c>
      <c r="AG160">
        <v>65536</v>
      </c>
      <c r="AH160">
        <v>65536</v>
      </c>
      <c r="AI160">
        <v>24715.707034426399</v>
      </c>
      <c r="AJ160">
        <v>65536</v>
      </c>
      <c r="AK160">
        <v>6273.7896102468903</v>
      </c>
      <c r="AL160">
        <v>17427.0157045048</v>
      </c>
      <c r="AM160">
        <v>3485.4830863306802</v>
      </c>
      <c r="AN160">
        <v>5228.1746638151699</v>
      </c>
      <c r="AO160">
        <v>6970.86624113374</v>
      </c>
      <c r="AP160">
        <v>65536</v>
      </c>
      <c r="AQ160">
        <v>65536</v>
      </c>
      <c r="AR160">
        <v>11283.885221562699</v>
      </c>
      <c r="AS160">
        <v>65536</v>
      </c>
      <c r="AT160">
        <v>19686.4745901647</v>
      </c>
      <c r="AU160">
        <v>65536</v>
      </c>
      <c r="AV160">
        <v>13124.439009307</v>
      </c>
      <c r="AW160">
        <v>19686.4745901647</v>
      </c>
      <c r="AX160">
        <v>26248.5101704757</v>
      </c>
      <c r="AY160">
        <v>65536</v>
      </c>
      <c r="AZ160">
        <v>65536</v>
      </c>
      <c r="BA160">
        <v>42489.011000078703</v>
      </c>
    </row>
    <row r="161" spans="1:53">
      <c r="A161" t="s">
        <v>229</v>
      </c>
      <c r="J161">
        <v>65536</v>
      </c>
      <c r="K161">
        <v>21154.396439210101</v>
      </c>
      <c r="L161">
        <v>65536</v>
      </c>
      <c r="M161">
        <v>23504.8238994657</v>
      </c>
      <c r="N161">
        <v>23504.8238994657</v>
      </c>
      <c r="O161">
        <v>65536</v>
      </c>
      <c r="P161">
        <v>65536</v>
      </c>
      <c r="Q161">
        <v>65536</v>
      </c>
      <c r="R161">
        <v>65536</v>
      </c>
      <c r="S161">
        <v>16483.054955229902</v>
      </c>
      <c r="T161">
        <v>64099.873807058699</v>
      </c>
      <c r="U161">
        <v>10988.806625290201</v>
      </c>
      <c r="V161">
        <v>15384.205289249099</v>
      </c>
      <c r="W161">
        <v>19230.179120010602</v>
      </c>
      <c r="X161">
        <v>65536</v>
      </c>
      <c r="Y161">
        <v>65536</v>
      </c>
      <c r="Z161">
        <v>41504.252774719003</v>
      </c>
      <c r="AA161">
        <v>65536</v>
      </c>
      <c r="AB161">
        <v>16240.2950522145</v>
      </c>
      <c r="AC161">
        <v>45111.544890617202</v>
      </c>
      <c r="AD161">
        <v>9022.4825919285504</v>
      </c>
      <c r="AE161">
        <v>13533.615379753899</v>
      </c>
      <c r="AF161">
        <v>18044.748167310099</v>
      </c>
      <c r="AG161">
        <v>65536</v>
      </c>
      <c r="AH161">
        <v>65536</v>
      </c>
      <c r="AI161">
        <v>29209.4324920133</v>
      </c>
      <c r="AJ161">
        <v>65536</v>
      </c>
      <c r="AK161">
        <v>7414.4604608221698</v>
      </c>
      <c r="AL161">
        <v>20595.545844745899</v>
      </c>
      <c r="AM161">
        <v>4119.1891145388099</v>
      </c>
      <c r="AN161">
        <v>6178.7337060009104</v>
      </c>
      <c r="AO161">
        <v>8238.2782973188896</v>
      </c>
      <c r="AP161">
        <v>65536</v>
      </c>
      <c r="AQ161">
        <v>65536</v>
      </c>
      <c r="AR161">
        <v>13335.482546912701</v>
      </c>
      <c r="AS161">
        <v>65536</v>
      </c>
      <c r="AT161">
        <v>23265.766724891499</v>
      </c>
      <c r="AU161">
        <v>65536</v>
      </c>
      <c r="AV161">
        <v>15510.6337660749</v>
      </c>
      <c r="AW161">
        <v>23265.766724891499</v>
      </c>
      <c r="AX161">
        <v>31020.8996831144</v>
      </c>
      <c r="AY161">
        <v>65536</v>
      </c>
      <c r="AZ161">
        <v>65536</v>
      </c>
      <c r="BA161">
        <v>50214.218845461801</v>
      </c>
    </row>
    <row r="162" spans="1:53">
      <c r="A162" t="s">
        <v>230</v>
      </c>
      <c r="J162">
        <v>65536</v>
      </c>
      <c r="K162">
        <v>24408.8344610391</v>
      </c>
      <c r="L162">
        <v>65536</v>
      </c>
      <c r="M162">
        <v>27120.866145830802</v>
      </c>
      <c r="N162">
        <v>27120.866145830802</v>
      </c>
      <c r="O162">
        <v>65536</v>
      </c>
      <c r="P162">
        <v>65536</v>
      </c>
      <c r="Q162">
        <v>65536</v>
      </c>
      <c r="R162">
        <v>65536</v>
      </c>
      <c r="S162">
        <v>19018.861876534</v>
      </c>
      <c r="T162">
        <v>65536</v>
      </c>
      <c r="U162">
        <v>12679.344573042101</v>
      </c>
      <c r="V162">
        <v>17750.958415851499</v>
      </c>
      <c r="W162">
        <v>22188.620528023901</v>
      </c>
      <c r="X162">
        <v>65536</v>
      </c>
      <c r="Y162">
        <v>65536</v>
      </c>
      <c r="Z162">
        <v>47889.474745239502</v>
      </c>
      <c r="AA162">
        <v>65536</v>
      </c>
      <c r="AB162">
        <v>18738.768596014601</v>
      </c>
      <c r="AC162">
        <v>52051.749179083301</v>
      </c>
      <c r="AD162">
        <v>10410.5234497612</v>
      </c>
      <c r="AE162">
        <v>15615.6766663199</v>
      </c>
      <c r="AF162">
        <v>20820.829882544102</v>
      </c>
      <c r="AG162">
        <v>65536</v>
      </c>
      <c r="AH162">
        <v>65536</v>
      </c>
      <c r="AI162">
        <v>33703.157949091197</v>
      </c>
      <c r="AJ162">
        <v>65536</v>
      </c>
      <c r="AK162">
        <v>8555.1313113792894</v>
      </c>
      <c r="AL162">
        <v>23764.075985364001</v>
      </c>
      <c r="AM162">
        <v>4752.8951426968197</v>
      </c>
      <c r="AN162">
        <v>7129.2927481622801</v>
      </c>
      <c r="AO162">
        <v>9505.6903535611891</v>
      </c>
      <c r="AP162">
        <v>65536</v>
      </c>
      <c r="AQ162">
        <v>65536</v>
      </c>
      <c r="AR162">
        <v>15387.0798721068</v>
      </c>
      <c r="AS162">
        <v>65536</v>
      </c>
      <c r="AT162">
        <v>26845.058859538702</v>
      </c>
      <c r="AU162">
        <v>65536</v>
      </c>
      <c r="AV162">
        <v>17896.8285227581</v>
      </c>
      <c r="AW162">
        <v>26845.058859538702</v>
      </c>
      <c r="AX162">
        <v>35793.289195899299</v>
      </c>
      <c r="AY162">
        <v>65536</v>
      </c>
      <c r="AZ162">
        <v>65536</v>
      </c>
      <c r="BA162">
        <v>57939.426690787899</v>
      </c>
    </row>
    <row r="163" spans="1:53">
      <c r="A163" t="s">
        <v>231</v>
      </c>
      <c r="B163" s="2">
        <v>0</v>
      </c>
      <c r="C163" s="2">
        <v>100</v>
      </c>
      <c r="D163" s="2">
        <v>100</v>
      </c>
      <c r="E163" s="2">
        <v>100</v>
      </c>
      <c r="F163" s="2">
        <v>100</v>
      </c>
      <c r="G163" s="2">
        <v>65536</v>
      </c>
      <c r="H163" s="2">
        <v>65536</v>
      </c>
      <c r="I163" s="2">
        <v>100</v>
      </c>
      <c r="J163">
        <v>0</v>
      </c>
      <c r="K163">
        <v>100</v>
      </c>
      <c r="L163">
        <v>100</v>
      </c>
      <c r="M163">
        <v>100</v>
      </c>
      <c r="N163">
        <v>100</v>
      </c>
      <c r="O163">
        <v>65536</v>
      </c>
      <c r="P163">
        <v>65536</v>
      </c>
      <c r="Q163">
        <v>100</v>
      </c>
      <c r="R163">
        <v>0</v>
      </c>
      <c r="S163">
        <v>100</v>
      </c>
      <c r="T163">
        <v>100</v>
      </c>
      <c r="U163">
        <v>500</v>
      </c>
      <c r="V163">
        <v>100</v>
      </c>
      <c r="W163">
        <v>100</v>
      </c>
      <c r="X163">
        <v>65536</v>
      </c>
      <c r="Y163">
        <v>65536</v>
      </c>
      <c r="Z163">
        <v>100</v>
      </c>
      <c r="AA163">
        <v>0</v>
      </c>
      <c r="AB163">
        <v>100</v>
      </c>
      <c r="AC163">
        <v>100</v>
      </c>
      <c r="AD163">
        <v>500</v>
      </c>
      <c r="AE163">
        <v>100</v>
      </c>
      <c r="AF163">
        <v>100</v>
      </c>
      <c r="AG163">
        <v>65536</v>
      </c>
      <c r="AH163">
        <v>65536</v>
      </c>
      <c r="AI163">
        <v>100</v>
      </c>
      <c r="AJ163">
        <v>0</v>
      </c>
      <c r="AK163">
        <v>100</v>
      </c>
      <c r="AL163">
        <v>100</v>
      </c>
      <c r="AM163">
        <v>500</v>
      </c>
      <c r="AN163">
        <v>100</v>
      </c>
      <c r="AO163">
        <v>100</v>
      </c>
      <c r="AP163">
        <v>65536</v>
      </c>
      <c r="AQ163">
        <v>65536</v>
      </c>
      <c r="AR163">
        <v>100</v>
      </c>
      <c r="AS163">
        <v>0</v>
      </c>
      <c r="AT163">
        <v>100</v>
      </c>
      <c r="AU163">
        <v>100</v>
      </c>
      <c r="AV163">
        <v>500</v>
      </c>
      <c r="AW163">
        <v>100</v>
      </c>
      <c r="AX163">
        <v>100</v>
      </c>
      <c r="AY163">
        <v>65536</v>
      </c>
      <c r="AZ163">
        <v>65536</v>
      </c>
      <c r="BA163">
        <v>100</v>
      </c>
    </row>
    <row r="164" spans="1:53">
      <c r="A164" t="s">
        <v>232</v>
      </c>
      <c r="B164" s="2">
        <v>65536</v>
      </c>
      <c r="C164" s="2">
        <v>100</v>
      </c>
      <c r="D164" s="2">
        <v>100</v>
      </c>
      <c r="E164" s="2">
        <v>100</v>
      </c>
      <c r="F164" s="2">
        <v>100</v>
      </c>
      <c r="G164" s="2">
        <v>65536</v>
      </c>
      <c r="H164" s="2">
        <v>65536</v>
      </c>
      <c r="I164" s="2">
        <v>100</v>
      </c>
      <c r="J164">
        <v>65536</v>
      </c>
      <c r="K164">
        <v>100</v>
      </c>
      <c r="L164">
        <v>100</v>
      </c>
      <c r="M164">
        <v>100</v>
      </c>
      <c r="N164">
        <v>100</v>
      </c>
      <c r="O164">
        <v>65536</v>
      </c>
      <c r="P164">
        <v>65536</v>
      </c>
      <c r="Q164">
        <v>100</v>
      </c>
      <c r="R164">
        <v>65536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65536</v>
      </c>
      <c r="Y164">
        <v>65536</v>
      </c>
      <c r="Z164">
        <v>100</v>
      </c>
      <c r="AA164">
        <v>65536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65536</v>
      </c>
      <c r="AH164">
        <v>65536</v>
      </c>
      <c r="AI164">
        <v>100</v>
      </c>
      <c r="AJ164">
        <v>65536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65536</v>
      </c>
      <c r="AQ164">
        <v>65536</v>
      </c>
      <c r="AR164">
        <v>100</v>
      </c>
      <c r="AS164">
        <v>65536</v>
      </c>
      <c r="AT164">
        <v>100</v>
      </c>
      <c r="AU164">
        <v>100</v>
      </c>
      <c r="AV164">
        <v>100</v>
      </c>
      <c r="AW164">
        <v>100</v>
      </c>
      <c r="AX164">
        <v>100</v>
      </c>
      <c r="AY164">
        <v>65536</v>
      </c>
      <c r="AZ164">
        <v>65536</v>
      </c>
      <c r="BA164">
        <v>100</v>
      </c>
    </row>
    <row r="165" spans="1:53">
      <c r="A165" t="s">
        <v>233</v>
      </c>
      <c r="B165" s="2">
        <v>9525730417.7777691</v>
      </c>
      <c r="C165" s="2">
        <v>7189451630.6106596</v>
      </c>
      <c r="D165" s="2">
        <v>4793014893.0104599</v>
      </c>
      <c r="E165" s="2">
        <v>4793014893.0104599</v>
      </c>
      <c r="F165" s="2">
        <v>4793014893.0104599</v>
      </c>
      <c r="G165" s="2">
        <v>9525730417.7777691</v>
      </c>
      <c r="H165" s="2">
        <v>9525730417.7777691</v>
      </c>
      <c r="I165" s="2">
        <v>4657977196.4531803</v>
      </c>
      <c r="J165">
        <v>9037414399.9999905</v>
      </c>
      <c r="K165">
        <v>9037414399.9999905</v>
      </c>
      <c r="L165">
        <v>9037414399.9999905</v>
      </c>
      <c r="M165">
        <v>9037414399.9999905</v>
      </c>
      <c r="N165">
        <v>9037414399.9999905</v>
      </c>
      <c r="O165">
        <v>9037414399.9999905</v>
      </c>
      <c r="P165">
        <v>9037414399.9999905</v>
      </c>
      <c r="Q165">
        <v>9037414399.9999905</v>
      </c>
      <c r="R165">
        <v>9037414399.9999905</v>
      </c>
      <c r="S165">
        <v>9037414399.9999905</v>
      </c>
      <c r="T165">
        <v>9037414399.9999905</v>
      </c>
      <c r="U165">
        <v>9037414399.9999905</v>
      </c>
      <c r="V165">
        <v>9037414399.9999905</v>
      </c>
      <c r="W165">
        <v>9037414399.9999905</v>
      </c>
      <c r="X165">
        <v>9037414399.9999905</v>
      </c>
      <c r="Y165">
        <v>9037414399.9999905</v>
      </c>
      <c r="Z165">
        <v>6603958567.3685198</v>
      </c>
      <c r="AA165">
        <v>9037414399.9999905</v>
      </c>
      <c r="AB165">
        <v>9037414399.9999905</v>
      </c>
      <c r="AC165">
        <v>7177936211.7955799</v>
      </c>
      <c r="AD165">
        <v>7177936211.7955799</v>
      </c>
      <c r="AE165">
        <v>7177936211.7955799</v>
      </c>
      <c r="AF165">
        <v>7177936211.7955799</v>
      </c>
      <c r="AG165">
        <v>9037414399.9999905</v>
      </c>
      <c r="AH165">
        <v>9037414399.9999905</v>
      </c>
      <c r="AI165">
        <v>4647665481.1796799</v>
      </c>
      <c r="AJ165">
        <v>9037414399.9999905</v>
      </c>
      <c r="AK165">
        <v>4915592227.0831203</v>
      </c>
      <c r="AL165">
        <v>3277066078.3817</v>
      </c>
      <c r="AM165">
        <v>3277066078.3817</v>
      </c>
      <c r="AN165">
        <v>3277066078.3817</v>
      </c>
      <c r="AO165">
        <v>3277066078.3817</v>
      </c>
      <c r="AP165">
        <v>9037414399.9999905</v>
      </c>
      <c r="AQ165">
        <v>9037414399.9999905</v>
      </c>
      <c r="AR165">
        <v>2121878314.3635299</v>
      </c>
      <c r="AS165">
        <v>9037414399.9999905</v>
      </c>
      <c r="AT165">
        <v>9037414399.9999905</v>
      </c>
      <c r="AU165">
        <v>9037414399.9999905</v>
      </c>
      <c r="AV165">
        <v>9037414399.9999905</v>
      </c>
      <c r="AW165">
        <v>9037414399.9999905</v>
      </c>
      <c r="AX165">
        <v>9037414399.9999905</v>
      </c>
      <c r="AY165">
        <v>9037414399.9999905</v>
      </c>
      <c r="AZ165">
        <v>9037414399.9999905</v>
      </c>
      <c r="BA165">
        <v>7989846940.6596498</v>
      </c>
    </row>
    <row r="166" spans="1:53">
      <c r="A166" t="s">
        <v>234</v>
      </c>
      <c r="B166" s="2">
        <v>449439133.47775698</v>
      </c>
      <c r="C166" s="2">
        <v>6239527.1336292103</v>
      </c>
      <c r="D166" s="2">
        <v>13857464.880155699</v>
      </c>
      <c r="E166" s="2">
        <v>5546987.1604065904</v>
      </c>
      <c r="F166" s="2">
        <v>5546987.1604065904</v>
      </c>
      <c r="G166" s="2">
        <v>449439133.47775698</v>
      </c>
      <c r="H166" s="2">
        <v>449439133.47775698</v>
      </c>
      <c r="I166" s="2">
        <v>13467223.115727</v>
      </c>
      <c r="J166">
        <v>135537061.882175</v>
      </c>
      <c r="K166">
        <v>966493.83988592401</v>
      </c>
      <c r="L166">
        <v>16665963.970760999</v>
      </c>
      <c r="M166">
        <v>1073809.62133397</v>
      </c>
      <c r="N166">
        <v>1073809.62133397</v>
      </c>
      <c r="O166">
        <v>77798273.520368904</v>
      </c>
      <c r="P166">
        <v>241609545.094313</v>
      </c>
      <c r="Q166">
        <v>6894754.0973650096</v>
      </c>
      <c r="R166">
        <v>129233012.49230701</v>
      </c>
      <c r="S166">
        <v>752936.72688522399</v>
      </c>
      <c r="T166">
        <v>8711382.3518104497</v>
      </c>
      <c r="U166">
        <v>502080.42399708601</v>
      </c>
      <c r="V166">
        <v>702765.46801802295</v>
      </c>
      <c r="W166">
        <v>878364.871914241</v>
      </c>
      <c r="X166">
        <v>77798273.520368904</v>
      </c>
      <c r="Y166">
        <v>241609545.094313</v>
      </c>
      <c r="Z166">
        <v>3658984.7084382302</v>
      </c>
      <c r="AA166">
        <v>129233012.49230701</v>
      </c>
      <c r="AB166">
        <v>794728.64098853897</v>
      </c>
      <c r="AC166">
        <v>6130802.5582797797</v>
      </c>
      <c r="AD166">
        <v>412195.98051659699</v>
      </c>
      <c r="AE166">
        <v>618165.202916565</v>
      </c>
      <c r="AF166">
        <v>981112.400449401</v>
      </c>
      <c r="AG166">
        <v>77798273.520368904</v>
      </c>
      <c r="AH166">
        <v>241609545.094313</v>
      </c>
      <c r="AI166">
        <v>2575079.8170330301</v>
      </c>
      <c r="AJ166">
        <v>129233012.49230701</v>
      </c>
      <c r="AK166">
        <v>362832.14146333898</v>
      </c>
      <c r="AL166">
        <v>2799003.1429138999</v>
      </c>
      <c r="AM166">
        <v>188187.89217680099</v>
      </c>
      <c r="AN166">
        <v>282222.54347035498</v>
      </c>
      <c r="AO166">
        <v>447925.22691949399</v>
      </c>
      <c r="AP166">
        <v>241609545.094313</v>
      </c>
      <c r="AQ166">
        <v>241609545.094313</v>
      </c>
      <c r="AR166">
        <v>1175647.1780002301</v>
      </c>
      <c r="AS166">
        <v>132309988.98021901</v>
      </c>
      <c r="AT166">
        <v>1062687.7068946301</v>
      </c>
      <c r="AU166">
        <v>10997744.1435764</v>
      </c>
      <c r="AV166">
        <v>708603.98193888005</v>
      </c>
      <c r="AW166">
        <v>1062687.7068946301</v>
      </c>
      <c r="AX166">
        <v>1759964.4930573299</v>
      </c>
      <c r="AY166">
        <v>77798273.520368904</v>
      </c>
      <c r="AZ166">
        <v>241609545.094313</v>
      </c>
      <c r="BA166">
        <v>4549800.7751978002</v>
      </c>
    </row>
    <row r="167" spans="1:53">
      <c r="A167" t="s">
        <v>235</v>
      </c>
      <c r="B167" s="2">
        <v>67827528.631038994</v>
      </c>
      <c r="C167" s="2">
        <v>1363971.23475416</v>
      </c>
      <c r="D167" s="2">
        <v>3740514.6663996</v>
      </c>
      <c r="E167" s="2">
        <v>1212530.7030058501</v>
      </c>
      <c r="F167" s="2">
        <v>1212530.7030058501</v>
      </c>
      <c r="G167" s="2">
        <v>83737689.667949393</v>
      </c>
      <c r="H167" s="2">
        <v>83737689.667949393</v>
      </c>
      <c r="I167" s="2">
        <v>3271645.67874606</v>
      </c>
      <c r="J167">
        <v>16943190.181333501</v>
      </c>
      <c r="K167">
        <v>119319.034235044</v>
      </c>
      <c r="L167">
        <v>3155423.9024253702</v>
      </c>
      <c r="M167">
        <v>132570.741836667</v>
      </c>
      <c r="N167">
        <v>132570.741836667</v>
      </c>
      <c r="O167">
        <v>6404525.8885440798</v>
      </c>
      <c r="P167">
        <v>30497742.326400399</v>
      </c>
      <c r="Q167">
        <v>1277000.77938417</v>
      </c>
      <c r="R167">
        <v>16338076.2462859</v>
      </c>
      <c r="S167">
        <v>113828.549751691</v>
      </c>
      <c r="T167">
        <v>1613497.9650280001</v>
      </c>
      <c r="U167">
        <v>61983.416103823001</v>
      </c>
      <c r="V167">
        <v>92962.145520477905</v>
      </c>
      <c r="W167">
        <v>145243.21210931899</v>
      </c>
      <c r="X167">
        <v>6404525.8885440798</v>
      </c>
      <c r="Y167">
        <v>30497742.326400399</v>
      </c>
      <c r="Z167">
        <v>696516.25979076</v>
      </c>
      <c r="AA167">
        <v>16338076.2462859</v>
      </c>
      <c r="AB167">
        <v>156998.990287931</v>
      </c>
      <c r="AC167">
        <v>1135530.4125144701</v>
      </c>
      <c r="AD167">
        <v>50888.726270252002</v>
      </c>
      <c r="AE167">
        <v>102217.61748761</v>
      </c>
      <c r="AF167">
        <v>181707.58694127199</v>
      </c>
      <c r="AG167">
        <v>7319458.1583360899</v>
      </c>
      <c r="AH167">
        <v>30497742.326400399</v>
      </c>
      <c r="AI167">
        <v>490186.67907636298</v>
      </c>
      <c r="AJ167">
        <v>15774694.306758801</v>
      </c>
      <c r="AK167">
        <v>71677.576652851305</v>
      </c>
      <c r="AL167">
        <v>518423.48897305998</v>
      </c>
      <c r="AM167">
        <v>23233.1837738457</v>
      </c>
      <c r="AN167">
        <v>46667.268498917801</v>
      </c>
      <c r="AO167">
        <v>82958.220755836504</v>
      </c>
      <c r="AP167">
        <v>30497742.326400399</v>
      </c>
      <c r="AQ167">
        <v>30497742.326400399</v>
      </c>
      <c r="AR167">
        <v>223793.55493236301</v>
      </c>
      <c r="AS167">
        <v>16338076.2462859</v>
      </c>
      <c r="AT167">
        <v>187437.474668487</v>
      </c>
      <c r="AU167">
        <v>2082239.22610332</v>
      </c>
      <c r="AV167">
        <v>87482.801639065801</v>
      </c>
      <c r="AW167">
        <v>187437.474668487</v>
      </c>
      <c r="AX167">
        <v>333199.35633628903</v>
      </c>
      <c r="AY167">
        <v>7319458.1583360899</v>
      </c>
      <c r="AZ167">
        <v>30497742.326400399</v>
      </c>
      <c r="BA167">
        <v>842683.24448942405</v>
      </c>
    </row>
    <row r="168" spans="1:53">
      <c r="A168" t="s">
        <v>236</v>
      </c>
      <c r="B168" s="2">
        <v>50713189.700205103</v>
      </c>
      <c r="C168" s="2">
        <v>1493459.42887406</v>
      </c>
      <c r="D168" s="2">
        <v>6144219.9099365696</v>
      </c>
      <c r="E168" s="2">
        <v>1327603.1173481001</v>
      </c>
      <c r="F168" s="2">
        <v>1327603.1173481001</v>
      </c>
      <c r="G168" s="2">
        <v>93913314.259639099</v>
      </c>
      <c r="H168" s="2">
        <v>93913314.259639099</v>
      </c>
      <c r="I168" s="2">
        <v>5971147.7308353204</v>
      </c>
      <c r="J168">
        <v>12829654.1519942</v>
      </c>
      <c r="K168">
        <v>109254.867557187</v>
      </c>
      <c r="L168">
        <v>3217897.6106400602</v>
      </c>
      <c r="M168">
        <v>128747.18350793001</v>
      </c>
      <c r="N168">
        <v>128747.18350793001</v>
      </c>
      <c r="O168">
        <v>3592303.1625583898</v>
      </c>
      <c r="P168">
        <v>23326643.912716798</v>
      </c>
      <c r="Q168">
        <v>1273330.2243926299</v>
      </c>
      <c r="R168">
        <v>12218718.2399945</v>
      </c>
      <c r="S168">
        <v>106402.19149382399</v>
      </c>
      <c r="T168">
        <v>1608876.80601259</v>
      </c>
      <c r="U168">
        <v>47295.640883164902</v>
      </c>
      <c r="V168">
        <v>92689.749152497694</v>
      </c>
      <c r="W168">
        <v>144820.14907678499</v>
      </c>
      <c r="X168">
        <v>3998853.2421800299</v>
      </c>
      <c r="Y168">
        <v>23326643.912716798</v>
      </c>
      <c r="Z168">
        <v>694513.472871167</v>
      </c>
      <c r="AA168">
        <v>12218718.2399945</v>
      </c>
      <c r="AB168">
        <v>146759.58121342401</v>
      </c>
      <c r="AC168">
        <v>1132278.3051446101</v>
      </c>
      <c r="AD168">
        <v>45302.460060850601</v>
      </c>
      <c r="AE168">
        <v>101919.915789172</v>
      </c>
      <c r="AF168">
        <v>181181.52149107301</v>
      </c>
      <c r="AG168">
        <v>5598394.5390520403</v>
      </c>
      <c r="AH168">
        <v>23326643.912716798</v>
      </c>
      <c r="AI168">
        <v>488777.26115698298</v>
      </c>
      <c r="AJ168">
        <v>12218718.2399945</v>
      </c>
      <c r="AK168">
        <v>67002.761414627297</v>
      </c>
      <c r="AL168">
        <v>516938.65491792402</v>
      </c>
      <c r="AM168">
        <v>20682.7624372834</v>
      </c>
      <c r="AN168">
        <v>46531.325498186801</v>
      </c>
      <c r="AO168">
        <v>82718.009558875594</v>
      </c>
      <c r="AP168">
        <v>23326643.912716798</v>
      </c>
      <c r="AQ168">
        <v>23326643.912716798</v>
      </c>
      <c r="AR168">
        <v>223150.02669417299</v>
      </c>
      <c r="AS168">
        <v>12218718.2399945</v>
      </c>
      <c r="AT168">
        <v>200241.169128921</v>
      </c>
      <c r="AU168">
        <v>2123464.49390011</v>
      </c>
      <c r="AV168">
        <v>84959.526355939204</v>
      </c>
      <c r="AW168">
        <v>191139.297804879</v>
      </c>
      <c r="AX168">
        <v>339785.740537857</v>
      </c>
      <c r="AY168">
        <v>5598394.5390520403</v>
      </c>
      <c r="AZ168">
        <v>23326643.912716798</v>
      </c>
      <c r="BA168">
        <v>840260.68343181396</v>
      </c>
    </row>
    <row r="169" spans="1:53">
      <c r="A169" t="s">
        <v>237</v>
      </c>
      <c r="B169" s="2">
        <v>108953855.64405</v>
      </c>
      <c r="C169" s="2">
        <v>3726323.6058328501</v>
      </c>
      <c r="D169" s="2">
        <v>20697844.483224399</v>
      </c>
      <c r="E169" s="2">
        <v>3312431.3957450702</v>
      </c>
      <c r="F169" s="2">
        <v>3312431.3957450702</v>
      </c>
      <c r="G169" s="2">
        <v>217907711.2881</v>
      </c>
      <c r="H169" s="2">
        <v>217907711.2881</v>
      </c>
      <c r="I169" s="2">
        <v>20114780.389254</v>
      </c>
      <c r="J169">
        <v>35369793.2571292</v>
      </c>
      <c r="K169">
        <v>411094.97893959802</v>
      </c>
      <c r="L169">
        <v>13591902.750017701</v>
      </c>
      <c r="M169">
        <v>543764.19402832503</v>
      </c>
      <c r="N169">
        <v>543764.19402832503</v>
      </c>
      <c r="O169">
        <v>8758234.5208129492</v>
      </c>
      <c r="P169">
        <v>65686758.906097099</v>
      </c>
      <c r="Q169">
        <v>5133823.2330719903</v>
      </c>
      <c r="R169">
        <v>32843379.453048501</v>
      </c>
      <c r="S169">
        <v>457569.81162727799</v>
      </c>
      <c r="T169">
        <v>6486749.6601689197</v>
      </c>
      <c r="U169">
        <v>190669.62023501401</v>
      </c>
      <c r="V169">
        <v>373686.36190614599</v>
      </c>
      <c r="W169">
        <v>583864.55402124301</v>
      </c>
      <c r="X169">
        <v>11260587.241045199</v>
      </c>
      <c r="Y169">
        <v>65686758.906097099</v>
      </c>
      <c r="Z169">
        <v>2800142.08232655</v>
      </c>
      <c r="AA169">
        <v>32843379.453048501</v>
      </c>
      <c r="AB169">
        <v>631136.78246745898</v>
      </c>
      <c r="AC169">
        <v>4565176.5751660997</v>
      </c>
      <c r="AD169">
        <v>182637.51305379899</v>
      </c>
      <c r="AE169">
        <v>410905.85837727698</v>
      </c>
      <c r="AF169">
        <v>730473.92868343799</v>
      </c>
      <c r="AG169">
        <v>15764822.1374633</v>
      </c>
      <c r="AH169">
        <v>65686758.906097099</v>
      </c>
      <c r="AI169">
        <v>1970654.3650647199</v>
      </c>
      <c r="AJ169">
        <v>32843379.453048501</v>
      </c>
      <c r="AK169">
        <v>288143.95505607</v>
      </c>
      <c r="AL169">
        <v>2084218.8743048799</v>
      </c>
      <c r="AM169">
        <v>83382.776587699205</v>
      </c>
      <c r="AN169">
        <v>187598.10248755201</v>
      </c>
      <c r="AO169">
        <v>333496.05304870999</v>
      </c>
      <c r="AP169">
        <v>65686758.906097099</v>
      </c>
      <c r="AQ169">
        <v>65686758.906097099</v>
      </c>
      <c r="AR169">
        <v>899697.03420325695</v>
      </c>
      <c r="AS169">
        <v>32843379.453048501</v>
      </c>
      <c r="AT169">
        <v>753483.67691214895</v>
      </c>
      <c r="AU169">
        <v>8969183.5247724596</v>
      </c>
      <c r="AV169">
        <v>358826.328078427</v>
      </c>
      <c r="AW169">
        <v>807303.93954873097</v>
      </c>
      <c r="AX169">
        <v>1435157.84762423</v>
      </c>
      <c r="AY169">
        <v>15764822.1374633</v>
      </c>
      <c r="AZ169">
        <v>65686758.906097099</v>
      </c>
      <c r="BA169">
        <v>3387768.3391659502</v>
      </c>
    </row>
    <row r="170" spans="1:53">
      <c r="A170" t="s">
        <v>238</v>
      </c>
      <c r="B170" s="2">
        <v>140903615.93588999</v>
      </c>
      <c r="C170" s="2">
        <v>6611483.8579684496</v>
      </c>
      <c r="D170" s="2">
        <v>32645042.271385301</v>
      </c>
      <c r="E170" s="2">
        <v>5224043.4077708302</v>
      </c>
      <c r="F170" s="2">
        <v>5224043.4077708302</v>
      </c>
      <c r="G170" s="2">
        <v>352259039.83972597</v>
      </c>
      <c r="H170" s="2">
        <v>352259039.83972597</v>
      </c>
      <c r="I170" s="2">
        <v>31725376.737537399</v>
      </c>
      <c r="J170">
        <v>80653573.950595796</v>
      </c>
      <c r="K170">
        <v>1602279.6558737999</v>
      </c>
      <c r="L170">
        <v>55628551.327161603</v>
      </c>
      <c r="M170">
        <v>2225358.3682698202</v>
      </c>
      <c r="N170">
        <v>2225358.3682698202</v>
      </c>
      <c r="O170">
        <v>21507619.7201588</v>
      </c>
      <c r="P170">
        <v>161307147.901191</v>
      </c>
      <c r="Q170">
        <v>20582576.085731301</v>
      </c>
      <c r="R170">
        <v>80653573.950595796</v>
      </c>
      <c r="S170">
        <v>1783463.7498973799</v>
      </c>
      <c r="T170">
        <v>30341450.102556799</v>
      </c>
      <c r="U170">
        <v>891775.46830288402</v>
      </c>
      <c r="V170">
        <v>1747806.6812096101</v>
      </c>
      <c r="W170">
        <v>2730890.7220478901</v>
      </c>
      <c r="X170">
        <v>27652653.925918501</v>
      </c>
      <c r="Y170">
        <v>161307147.901191</v>
      </c>
      <c r="Z170">
        <v>11226348.2722668</v>
      </c>
      <c r="AA170">
        <v>80653573.950595796</v>
      </c>
      <c r="AB170">
        <v>2460019.8132013399</v>
      </c>
      <c r="AC170">
        <v>21353389.0672151</v>
      </c>
      <c r="AD170">
        <v>854221.02412132896</v>
      </c>
      <c r="AE170">
        <v>1921917.1857369801</v>
      </c>
      <c r="AF170">
        <v>3416670.4455686202</v>
      </c>
      <c r="AG170">
        <v>38713715.4962859</v>
      </c>
      <c r="AH170">
        <v>161307147.901191</v>
      </c>
      <c r="AI170">
        <v>7900761.6536776004</v>
      </c>
      <c r="AJ170">
        <v>80653573.950595796</v>
      </c>
      <c r="AK170">
        <v>1123115.5835357001</v>
      </c>
      <c r="AL170">
        <v>9748829.9518938698</v>
      </c>
      <c r="AM170">
        <v>389992.55130630097</v>
      </c>
      <c r="AN170">
        <v>877446.347509744</v>
      </c>
      <c r="AO170">
        <v>1559871.8233892899</v>
      </c>
      <c r="AP170">
        <v>161307147.901191</v>
      </c>
      <c r="AQ170">
        <v>161307147.901191</v>
      </c>
      <c r="AR170">
        <v>3607071.0201770002</v>
      </c>
      <c r="AS170">
        <v>80653573.950595796</v>
      </c>
      <c r="AT170">
        <v>2936873.75033403</v>
      </c>
      <c r="AU170">
        <v>36708809.315651201</v>
      </c>
      <c r="AV170">
        <v>1468497.23213944</v>
      </c>
      <c r="AW170">
        <v>3303982.9691257901</v>
      </c>
      <c r="AX170">
        <v>5873626.7842411697</v>
      </c>
      <c r="AY170">
        <v>38713715.4962859</v>
      </c>
      <c r="AZ170">
        <v>161307147.901191</v>
      </c>
      <c r="BA170">
        <v>13582270.090794301</v>
      </c>
    </row>
    <row r="171" spans="1:53">
      <c r="A171" t="s">
        <v>239</v>
      </c>
      <c r="B171" s="2">
        <v>335582529.668257</v>
      </c>
      <c r="C171" s="2">
        <v>27528887.984180398</v>
      </c>
      <c r="D171" s="2">
        <v>101949711.260039</v>
      </c>
      <c r="E171" s="2">
        <v>16313747.203246601</v>
      </c>
      <c r="F171" s="2">
        <v>16313747.203246601</v>
      </c>
      <c r="G171" s="2">
        <v>503373794.50238597</v>
      </c>
      <c r="H171" s="2">
        <v>503373794.50238597</v>
      </c>
      <c r="I171" s="2">
        <v>99077520.884875</v>
      </c>
      <c r="J171">
        <v>67894155.171707496</v>
      </c>
      <c r="K171">
        <v>1770229.81334683</v>
      </c>
      <c r="L171">
        <v>54632402.069163598</v>
      </c>
      <c r="M171">
        <v>2185447.8299282598</v>
      </c>
      <c r="N171">
        <v>2185447.8299282598</v>
      </c>
      <c r="O171">
        <v>15087590.0381572</v>
      </c>
      <c r="P171">
        <v>113156925.28617901</v>
      </c>
      <c r="Q171">
        <v>21224620.439766198</v>
      </c>
      <c r="R171">
        <v>56578462.6430896</v>
      </c>
      <c r="S171">
        <v>1970426.4921003699</v>
      </c>
      <c r="T171">
        <v>29798113.804965999</v>
      </c>
      <c r="U171">
        <v>875775.68903991499</v>
      </c>
      <c r="V171">
        <v>1716468.97378529</v>
      </c>
      <c r="W171">
        <v>2681942.63286852</v>
      </c>
      <c r="X171">
        <v>19398330.049059201</v>
      </c>
      <c r="Y171">
        <v>113156925.28617901</v>
      </c>
      <c r="Z171">
        <v>11576534.0369213</v>
      </c>
      <c r="AA171">
        <v>56578462.6430896</v>
      </c>
      <c r="AB171">
        <v>2717928.74828802</v>
      </c>
      <c r="AC171">
        <v>20971006.298048299</v>
      </c>
      <c r="AD171">
        <v>838900.20395216602</v>
      </c>
      <c r="AE171">
        <v>1887469.25464426</v>
      </c>
      <c r="AF171">
        <v>3355450.9370667799</v>
      </c>
      <c r="AG171">
        <v>27157662.068682998</v>
      </c>
      <c r="AH171">
        <v>113156925.28617901</v>
      </c>
      <c r="AI171">
        <v>8147212.18622356</v>
      </c>
      <c r="AJ171">
        <v>56578462.6430896</v>
      </c>
      <c r="AK171">
        <v>1240863.0181924</v>
      </c>
      <c r="AL171">
        <v>9574253.5805933904</v>
      </c>
      <c r="AM171">
        <v>382997.74990222999</v>
      </c>
      <c r="AN171">
        <v>861719.05638184596</v>
      </c>
      <c r="AO171">
        <v>1531921.98353406</v>
      </c>
      <c r="AP171">
        <v>113156925.28617901</v>
      </c>
      <c r="AQ171">
        <v>113156925.28617901</v>
      </c>
      <c r="AR171">
        <v>3719586.97988775</v>
      </c>
      <c r="AS171">
        <v>56578462.6430896</v>
      </c>
      <c r="AT171">
        <v>3244764.3422293002</v>
      </c>
      <c r="AU171">
        <v>36051455.157939501</v>
      </c>
      <c r="AV171">
        <v>1442159.8266650401</v>
      </c>
      <c r="AW171">
        <v>3244764.3422293002</v>
      </c>
      <c r="AX171">
        <v>5768385.2580382898</v>
      </c>
      <c r="AY171">
        <v>27157662.068682998</v>
      </c>
      <c r="AZ171">
        <v>113156925.28617901</v>
      </c>
      <c r="BA171">
        <v>14005947.5733028</v>
      </c>
    </row>
    <row r="172" spans="1:53">
      <c r="A172" t="s">
        <v>240</v>
      </c>
      <c r="B172" s="2">
        <v>290134272.18808502</v>
      </c>
      <c r="C172" s="2">
        <v>23158840.515751299</v>
      </c>
      <c r="D172" s="2">
        <v>171536438.23153701</v>
      </c>
      <c r="E172" s="2">
        <v>27447897.5321532</v>
      </c>
      <c r="F172" s="2">
        <v>27447897.5321532</v>
      </c>
      <c r="G172" s="2">
        <v>580268544.37617099</v>
      </c>
      <c r="H172" s="2">
        <v>580268544.37617099</v>
      </c>
      <c r="I172" s="2">
        <v>166703695.96621999</v>
      </c>
      <c r="J172">
        <v>172778918.88106701</v>
      </c>
      <c r="K172">
        <v>8494712.3170190696</v>
      </c>
      <c r="L172">
        <v>196626963.469886</v>
      </c>
      <c r="M172">
        <v>7865426.0965192597</v>
      </c>
      <c r="N172">
        <v>7865426.0965192597</v>
      </c>
      <c r="O172">
        <v>34555783.7762134</v>
      </c>
      <c r="P172">
        <v>259168378.321601</v>
      </c>
      <c r="Q172">
        <v>84876743.208322093</v>
      </c>
      <c r="R172">
        <v>172778918.88106701</v>
      </c>
      <c r="S172">
        <v>9455477.4370730501</v>
      </c>
      <c r="T172">
        <v>107246087.1829</v>
      </c>
      <c r="U172">
        <v>3151895.8558785999</v>
      </c>
      <c r="V172">
        <v>6177598.2045352599</v>
      </c>
      <c r="W172">
        <v>9652405.2616665401</v>
      </c>
      <c r="X172">
        <v>44428864.855131596</v>
      </c>
      <c r="Y172">
        <v>259168378.321601</v>
      </c>
      <c r="Z172">
        <v>46294263.690275401</v>
      </c>
      <c r="AA172">
        <v>172778918.88106701</v>
      </c>
      <c r="AB172">
        <v>13042609.274263199</v>
      </c>
      <c r="AC172">
        <v>75476537.220851094</v>
      </c>
      <c r="AD172">
        <v>3019198.8014570298</v>
      </c>
      <c r="AE172">
        <v>6793068.5738437204</v>
      </c>
      <c r="AF172">
        <v>12076451.9262517</v>
      </c>
      <c r="AG172">
        <v>62200410.797184199</v>
      </c>
      <c r="AH172">
        <v>259168378.321601</v>
      </c>
      <c r="AI172">
        <v>32580494.970778301</v>
      </c>
      <c r="AJ172">
        <v>172778918.88106701</v>
      </c>
      <c r="AK172">
        <v>5954567.0590453101</v>
      </c>
      <c r="AL172">
        <v>34458597.552713901</v>
      </c>
      <c r="AM172">
        <v>1378407.1317499499</v>
      </c>
      <c r="AN172">
        <v>3101356.7691747998</v>
      </c>
      <c r="AO172">
        <v>5513470.4538067104</v>
      </c>
      <c r="AP172">
        <v>259168378.321601</v>
      </c>
      <c r="AQ172">
        <v>259168378.321601</v>
      </c>
      <c r="AR172">
        <v>14874532.7416299</v>
      </c>
      <c r="AS172">
        <v>172778918.88106701</v>
      </c>
      <c r="AT172">
        <v>15570700.1604905</v>
      </c>
      <c r="AU172">
        <v>129752440.39853001</v>
      </c>
      <c r="AV172">
        <v>5190330.3645722996</v>
      </c>
      <c r="AW172">
        <v>11678025.120367801</v>
      </c>
      <c r="AX172">
        <v>20760739.589983299</v>
      </c>
      <c r="AY172">
        <v>62200410.797184199</v>
      </c>
      <c r="AZ172">
        <v>259168378.321601</v>
      </c>
      <c r="BA172">
        <v>56009437.116459101</v>
      </c>
    </row>
    <row r="173" spans="1:53">
      <c r="A173" t="s">
        <v>241</v>
      </c>
      <c r="B173" s="2">
        <v>51678117.242734797</v>
      </c>
      <c r="C173" s="2">
        <v>3510480.8159604999</v>
      </c>
      <c r="D173" s="2">
        <v>26002623.9168914</v>
      </c>
      <c r="E173" s="2">
        <v>4160603.9530052301</v>
      </c>
      <c r="F173" s="2">
        <v>4160603.9530052301</v>
      </c>
      <c r="G173" s="2">
        <v>51678117.242734797</v>
      </c>
      <c r="H173" s="2">
        <v>51678117.242734797</v>
      </c>
      <c r="I173" s="2">
        <v>25270029.815566398</v>
      </c>
      <c r="J173">
        <v>247696607.56766</v>
      </c>
      <c r="K173">
        <v>11070779.2032835</v>
      </c>
      <c r="L173">
        <v>495393215.13532102</v>
      </c>
      <c r="M173">
        <v>20501350.699198201</v>
      </c>
      <c r="N173">
        <v>20501350.699198201</v>
      </c>
      <c r="O173">
        <v>66052428.6847094</v>
      </c>
      <c r="P173">
        <v>495393215.13532102</v>
      </c>
      <c r="Q173">
        <v>165926064.00443801</v>
      </c>
      <c r="R173">
        <v>247696607.56766</v>
      </c>
      <c r="S173">
        <v>12322957.0938929</v>
      </c>
      <c r="T173">
        <v>279541794.84956801</v>
      </c>
      <c r="U173">
        <v>8215438.6168498797</v>
      </c>
      <c r="V173">
        <v>16102034.7580745</v>
      </c>
      <c r="W173">
        <v>25159253.5809213</v>
      </c>
      <c r="X173">
        <v>84924551.166054994</v>
      </c>
      <c r="Y173">
        <v>495393215.13532102</v>
      </c>
      <c r="Z173">
        <v>90500924.763322398</v>
      </c>
      <c r="AA173">
        <v>247696607.56766</v>
      </c>
      <c r="AB173">
        <v>16997985.225430399</v>
      </c>
      <c r="AC173">
        <v>196733023.747668</v>
      </c>
      <c r="AD173">
        <v>7869583.4207926504</v>
      </c>
      <c r="AE173">
        <v>17706316.6319433</v>
      </c>
      <c r="AF173">
        <v>31477677.50866</v>
      </c>
      <c r="AG173">
        <v>118894371.632477</v>
      </c>
      <c r="AH173">
        <v>495393215.13532102</v>
      </c>
      <c r="AI173">
        <v>63691800.254534602</v>
      </c>
      <c r="AJ173">
        <v>247696607.56766</v>
      </c>
      <c r="AK173">
        <v>7760382.4068383798</v>
      </c>
      <c r="AL173">
        <v>89817897.894615695</v>
      </c>
      <c r="AM173">
        <v>3592836.7782654702</v>
      </c>
      <c r="AN173">
        <v>8083769.4432911398</v>
      </c>
      <c r="AO173">
        <v>14371044.9581398</v>
      </c>
      <c r="AP173">
        <v>495393215.13532102</v>
      </c>
      <c r="AQ173">
        <v>495393215.13532102</v>
      </c>
      <c r="AR173">
        <v>29078309.918318599</v>
      </c>
      <c r="AS173">
        <v>247696607.56766</v>
      </c>
      <c r="AT173">
        <v>20292728.040319901</v>
      </c>
      <c r="AU173">
        <v>338205645.91953802</v>
      </c>
      <c r="AV173">
        <v>13528670.732035</v>
      </c>
      <c r="AW173">
        <v>30439092.060479902</v>
      </c>
      <c r="AX173">
        <v>54113570.694669798</v>
      </c>
      <c r="AY173">
        <v>118894371.632477</v>
      </c>
      <c r="AZ173">
        <v>495393215.13532102</v>
      </c>
      <c r="BA173">
        <v>109493183.526485</v>
      </c>
    </row>
    <row r="174" spans="1:53">
      <c r="A174" t="s">
        <v>242</v>
      </c>
      <c r="J174">
        <v>78429454.856604204</v>
      </c>
      <c r="K174">
        <v>4206445.9740431001</v>
      </c>
      <c r="L174">
        <v>156858909.71320799</v>
      </c>
      <c r="M174">
        <v>7789685.5507324599</v>
      </c>
      <c r="N174">
        <v>7789685.5507324599</v>
      </c>
      <c r="O174">
        <v>20914521.295094401</v>
      </c>
      <c r="P174">
        <v>156858909.71320799</v>
      </c>
      <c r="Q174">
        <v>63045499.424390398</v>
      </c>
      <c r="R174">
        <v>78429454.856604204</v>
      </c>
      <c r="S174">
        <v>4682232.3463274604</v>
      </c>
      <c r="T174">
        <v>106215164.595467</v>
      </c>
      <c r="U174">
        <v>3121530.6245988999</v>
      </c>
      <c r="V174">
        <v>6118128.8028243203</v>
      </c>
      <c r="W174">
        <v>9559520.6123994105</v>
      </c>
      <c r="X174">
        <v>26890098.8079785</v>
      </c>
      <c r="Y174">
        <v>156858909.71320799</v>
      </c>
      <c r="Z174">
        <v>34386855.512068696</v>
      </c>
      <c r="AA174">
        <v>78429454.856604204</v>
      </c>
      <c r="AB174">
        <v>6458566.7842915095</v>
      </c>
      <c r="AC174">
        <v>74751006.949185997</v>
      </c>
      <c r="AD174">
        <v>2990123.3857217398</v>
      </c>
      <c r="AE174">
        <v>6727699.7048040004</v>
      </c>
      <c r="AF174">
        <v>11960285.774309</v>
      </c>
      <c r="AG174">
        <v>37646138.33117</v>
      </c>
      <c r="AH174">
        <v>156858909.71320799</v>
      </c>
      <c r="AI174">
        <v>24200424.0597951</v>
      </c>
      <c r="AJ174">
        <v>78429454.856604204</v>
      </c>
      <c r="AK174">
        <v>2948640.4250192102</v>
      </c>
      <c r="AL174">
        <v>34127357.479018398</v>
      </c>
      <c r="AM174">
        <v>1365132.56857724</v>
      </c>
      <c r="AN174">
        <v>3071512.4019252998</v>
      </c>
      <c r="AO174">
        <v>5460434.6011137702</v>
      </c>
      <c r="AP174">
        <v>156858909.71320799</v>
      </c>
      <c r="AQ174">
        <v>156858909.71320799</v>
      </c>
      <c r="AR174">
        <v>11048634.4419271</v>
      </c>
      <c r="AS174">
        <v>78429454.856604204</v>
      </c>
      <c r="AT174">
        <v>7710434.1994638899</v>
      </c>
      <c r="AU174">
        <v>128505182.29829</v>
      </c>
      <c r="AV174">
        <v>5140348.1617856603</v>
      </c>
      <c r="AW174">
        <v>11565651.2991958</v>
      </c>
      <c r="AX174">
        <v>20561040.473713901</v>
      </c>
      <c r="AY174">
        <v>37646138.33117</v>
      </c>
      <c r="AZ174">
        <v>156858909.71320799</v>
      </c>
      <c r="BA174">
        <v>41603181.918313399</v>
      </c>
    </row>
    <row r="175" spans="1:53">
      <c r="A175" t="s">
        <v>243</v>
      </c>
      <c r="J175">
        <v>137193016.992167</v>
      </c>
      <c r="K175">
        <v>4496611.2657679999</v>
      </c>
      <c r="L175">
        <v>137193016.992167</v>
      </c>
      <c r="M175">
        <v>8327032.3463569898</v>
      </c>
      <c r="N175">
        <v>8327032.3463569898</v>
      </c>
      <c r="O175">
        <v>18292402.265622299</v>
      </c>
      <c r="P175">
        <v>137193016.992167</v>
      </c>
      <c r="Q175">
        <v>134789558.92026699</v>
      </c>
      <c r="R175">
        <v>137193016.992167</v>
      </c>
      <c r="S175">
        <v>5005227.32062029</v>
      </c>
      <c r="T175">
        <v>113542634.10347299</v>
      </c>
      <c r="U175">
        <v>3336855.2925825398</v>
      </c>
      <c r="V175">
        <v>6540174.0810688399</v>
      </c>
      <c r="W175">
        <v>10218973.335511399</v>
      </c>
      <c r="X175">
        <v>23518802.912943002</v>
      </c>
      <c r="Y175">
        <v>137193016.992167</v>
      </c>
      <c r="Z175">
        <v>73518154.753782496</v>
      </c>
      <c r="AA175">
        <v>137193016.992167</v>
      </c>
      <c r="AB175">
        <v>6904108.7098446004</v>
      </c>
      <c r="AC175">
        <v>79907857.970321596</v>
      </c>
      <c r="AD175">
        <v>3196387.0072671799</v>
      </c>
      <c r="AE175">
        <v>7191802.6212382698</v>
      </c>
      <c r="AF175">
        <v>12785366.3084807</v>
      </c>
      <c r="AG175">
        <v>32926324.078120202</v>
      </c>
      <c r="AH175">
        <v>137193016.992167</v>
      </c>
      <c r="AI175">
        <v>51739843.9811325</v>
      </c>
      <c r="AJ175">
        <v>137193016.992167</v>
      </c>
      <c r="AK175">
        <v>3152051.2375630601</v>
      </c>
      <c r="AL175">
        <v>36481702.6011796</v>
      </c>
      <c r="AM175">
        <v>1459301.57558861</v>
      </c>
      <c r="AN175">
        <v>3283397.1656378899</v>
      </c>
      <c r="AO175">
        <v>5837122.6237182003</v>
      </c>
      <c r="AP175">
        <v>137193016.992167</v>
      </c>
      <c r="AQ175">
        <v>137193016.992167</v>
      </c>
      <c r="AR175">
        <v>23621677.504570398</v>
      </c>
      <c r="AS175">
        <v>137193016.992167</v>
      </c>
      <c r="AT175">
        <v>8242330.4533824204</v>
      </c>
      <c r="AU175">
        <v>137193016.992167</v>
      </c>
      <c r="AV175">
        <v>5494938.3057145104</v>
      </c>
      <c r="AW175">
        <v>12363495.6800736</v>
      </c>
      <c r="AX175">
        <v>21979445.2016428</v>
      </c>
      <c r="AY175">
        <v>32926324.078120202</v>
      </c>
      <c r="AZ175">
        <v>137193016.992167</v>
      </c>
      <c r="BA175">
        <v>88946466.188266098</v>
      </c>
    </row>
    <row r="176" spans="1:53">
      <c r="A176" t="s">
        <v>244</v>
      </c>
      <c r="J176">
        <v>9832946.6316427905</v>
      </c>
      <c r="K176">
        <v>380877.77931768901</v>
      </c>
      <c r="L176">
        <v>9832946.6316427905</v>
      </c>
      <c r="M176">
        <v>705327.38949465496</v>
      </c>
      <c r="N176">
        <v>705327.38949465496</v>
      </c>
      <c r="O176">
        <v>1311059.5508856999</v>
      </c>
      <c r="P176">
        <v>9832946.6316427905</v>
      </c>
      <c r="Q176">
        <v>9832946.6316427905</v>
      </c>
      <c r="R176">
        <v>9832946.6316427905</v>
      </c>
      <c r="S176">
        <v>423959.78576977103</v>
      </c>
      <c r="T176">
        <v>9617471.8969703093</v>
      </c>
      <c r="U176">
        <v>282642.514714499</v>
      </c>
      <c r="V176">
        <v>553974.86418245803</v>
      </c>
      <c r="W176">
        <v>865582.23726194305</v>
      </c>
      <c r="X176">
        <v>1685647.9939959</v>
      </c>
      <c r="Y176">
        <v>9832946.6316427905</v>
      </c>
      <c r="Z176">
        <v>6227250.7098392397</v>
      </c>
      <c r="AA176">
        <v>9832946.6316427905</v>
      </c>
      <c r="AB176">
        <v>584802.07957967895</v>
      </c>
      <c r="AC176">
        <v>6768484.7012389703</v>
      </c>
      <c r="AD176">
        <v>270744.59781298699</v>
      </c>
      <c r="AE176">
        <v>609170.46094803</v>
      </c>
      <c r="AF176">
        <v>1082965.3668859501</v>
      </c>
      <c r="AG176">
        <v>2359907.1915942701</v>
      </c>
      <c r="AH176">
        <v>9832946.6316427905</v>
      </c>
      <c r="AI176">
        <v>4382549.9089743001</v>
      </c>
      <c r="AJ176">
        <v>9832946.6316427905</v>
      </c>
      <c r="AK176">
        <v>266989.72417122801</v>
      </c>
      <c r="AL176">
        <v>3090132.1890402101</v>
      </c>
      <c r="AM176">
        <v>123607.68655061</v>
      </c>
      <c r="AN176">
        <v>278115.045695065</v>
      </c>
      <c r="AO176">
        <v>494424.74874363799</v>
      </c>
      <c r="AP176">
        <v>9832946.6316427905</v>
      </c>
      <c r="AQ176">
        <v>9832946.6316427905</v>
      </c>
      <c r="AR176">
        <v>2000840.5790862499</v>
      </c>
      <c r="AS176">
        <v>9832946.6316427905</v>
      </c>
      <c r="AT176">
        <v>698153.81637606502</v>
      </c>
      <c r="AU176">
        <v>9832946.6316427905</v>
      </c>
      <c r="AV176">
        <v>465439.55702139798</v>
      </c>
      <c r="AW176">
        <v>1047230.72456409</v>
      </c>
      <c r="AX176">
        <v>1861736.1514258301</v>
      </c>
      <c r="AY176">
        <v>2359907.1915942701</v>
      </c>
      <c r="AZ176">
        <v>9832946.6316427905</v>
      </c>
      <c r="BA176">
        <v>7534084.0767983701</v>
      </c>
    </row>
    <row r="177" spans="1:53">
      <c r="A177" t="s">
        <v>245</v>
      </c>
      <c r="J177">
        <v>4214119.9733702298</v>
      </c>
      <c r="K177">
        <v>188345.502006139</v>
      </c>
      <c r="L177">
        <v>4214119.9733702298</v>
      </c>
      <c r="M177">
        <v>348787.18176344701</v>
      </c>
      <c r="N177">
        <v>348787.18176344701</v>
      </c>
      <c r="O177">
        <v>561882.66311603098</v>
      </c>
      <c r="P177">
        <v>4214119.9733702298</v>
      </c>
      <c r="Q177">
        <v>4214119.9733702298</v>
      </c>
      <c r="R177">
        <v>4214119.9733702298</v>
      </c>
      <c r="S177">
        <v>209649.91726598699</v>
      </c>
      <c r="T177">
        <v>4214119.9733702298</v>
      </c>
      <c r="U177">
        <v>139767.750456457</v>
      </c>
      <c r="V177">
        <v>273942.87746595801</v>
      </c>
      <c r="W177">
        <v>428034.25116887799</v>
      </c>
      <c r="X177">
        <v>722420.56686346803</v>
      </c>
      <c r="Y177">
        <v>4214119.9733702298</v>
      </c>
      <c r="Z177">
        <v>3079406.61679265</v>
      </c>
      <c r="AA177">
        <v>4214119.9733702298</v>
      </c>
      <c r="AB177">
        <v>289187.32550108002</v>
      </c>
      <c r="AC177">
        <v>3347050.7181462501</v>
      </c>
      <c r="AD177">
        <v>133884.26148339099</v>
      </c>
      <c r="AE177">
        <v>301237.49513502599</v>
      </c>
      <c r="AF177">
        <v>535531.46405134897</v>
      </c>
      <c r="AG177">
        <v>1011388.79360885</v>
      </c>
      <c r="AH177">
        <v>4214119.9733702298</v>
      </c>
      <c r="AI177">
        <v>2167192.8570391401</v>
      </c>
      <c r="AJ177">
        <v>4214119.9733702298</v>
      </c>
      <c r="AK177">
        <v>132027.64795198399</v>
      </c>
      <c r="AL177">
        <v>1528086.3534333799</v>
      </c>
      <c r="AM177">
        <v>61124.482275918701</v>
      </c>
      <c r="AN177">
        <v>137529.121243442</v>
      </c>
      <c r="AO177">
        <v>244495.35876229801</v>
      </c>
      <c r="AP177">
        <v>4214119.9733702298</v>
      </c>
      <c r="AQ177">
        <v>4214119.9733702298</v>
      </c>
      <c r="AR177">
        <v>989425.66865369503</v>
      </c>
      <c r="AS177">
        <v>4214119.9733702298</v>
      </c>
      <c r="AT177">
        <v>345240.16945276398</v>
      </c>
      <c r="AU177">
        <v>4214119.9733702298</v>
      </c>
      <c r="AV177">
        <v>230161.68987346601</v>
      </c>
      <c r="AW177">
        <v>517860.25417914701</v>
      </c>
      <c r="AX177">
        <v>920637.29805332201</v>
      </c>
      <c r="AY177">
        <v>1011388.79360885</v>
      </c>
      <c r="AZ177">
        <v>4214119.9733702298</v>
      </c>
      <c r="BA177">
        <v>3725642.3227427602</v>
      </c>
    </row>
    <row r="178" spans="1:53">
      <c r="A178" t="s">
        <v>246</v>
      </c>
      <c r="B178" s="2">
        <v>449439133.47775698</v>
      </c>
      <c r="C178" s="2">
        <v>6239527.1336292103</v>
      </c>
      <c r="D178" s="2">
        <v>13857464.880155699</v>
      </c>
      <c r="E178" s="2">
        <v>5546987.1604065904</v>
      </c>
      <c r="F178" s="2">
        <v>5546987.1604065904</v>
      </c>
      <c r="G178" s="2">
        <v>449439133.47775698</v>
      </c>
      <c r="H178" s="2">
        <v>449439133.47775698</v>
      </c>
      <c r="I178" s="2">
        <v>13467223.115727</v>
      </c>
      <c r="J178">
        <v>135537061.882175</v>
      </c>
      <c r="K178">
        <v>966493.83988592401</v>
      </c>
      <c r="L178">
        <v>16665963.970760999</v>
      </c>
      <c r="M178">
        <v>1073809.62133397</v>
      </c>
      <c r="N178">
        <v>1073809.62133397</v>
      </c>
      <c r="O178">
        <v>77798273.520368904</v>
      </c>
      <c r="P178">
        <v>241609545.094313</v>
      </c>
      <c r="Q178">
        <v>6894754.0973650096</v>
      </c>
      <c r="R178">
        <v>129233012.49230701</v>
      </c>
      <c r="S178">
        <v>752936.72688522399</v>
      </c>
      <c r="T178">
        <v>8711382.3518104497</v>
      </c>
      <c r="U178">
        <v>502080.42399708601</v>
      </c>
      <c r="V178">
        <v>702765.46801802295</v>
      </c>
      <c r="W178">
        <v>878364.871914241</v>
      </c>
      <c r="X178">
        <v>77798273.520368904</v>
      </c>
      <c r="Y178">
        <v>241609545.094313</v>
      </c>
      <c r="Z178">
        <v>3658984.7084382302</v>
      </c>
      <c r="AA178">
        <v>129233012.49230701</v>
      </c>
      <c r="AB178">
        <v>794728.64098853897</v>
      </c>
      <c r="AC178">
        <v>6130802.5582797797</v>
      </c>
      <c r="AD178">
        <v>412195.98051659699</v>
      </c>
      <c r="AE178">
        <v>618165.202916565</v>
      </c>
      <c r="AF178">
        <v>981112.400449401</v>
      </c>
      <c r="AG178">
        <v>77798273.520368904</v>
      </c>
      <c r="AH178">
        <v>241609545.094313</v>
      </c>
      <c r="AI178">
        <v>2575079.8170330301</v>
      </c>
      <c r="AJ178">
        <v>129233012.49230701</v>
      </c>
      <c r="AK178">
        <v>362832.14146333898</v>
      </c>
      <c r="AL178">
        <v>2799003.1429138999</v>
      </c>
      <c r="AM178">
        <v>188187.89217680099</v>
      </c>
      <c r="AN178">
        <v>282222.54347035498</v>
      </c>
      <c r="AO178">
        <v>447925.22691949399</v>
      </c>
      <c r="AP178">
        <v>241609545.094313</v>
      </c>
      <c r="AQ178">
        <v>241609545.094313</v>
      </c>
      <c r="AR178">
        <v>1175647.1780002301</v>
      </c>
      <c r="AS178">
        <v>132309988.98021901</v>
      </c>
      <c r="AT178">
        <v>1062687.7068946301</v>
      </c>
      <c r="AU178">
        <v>10997744.1435764</v>
      </c>
      <c r="AV178">
        <v>708603.98193888005</v>
      </c>
      <c r="AW178">
        <v>1062687.7068946301</v>
      </c>
      <c r="AX178">
        <v>1759964.4930573299</v>
      </c>
      <c r="AY178">
        <v>77798273.520368904</v>
      </c>
      <c r="AZ178">
        <v>241609545.094313</v>
      </c>
      <c r="BA178">
        <v>4549800.7751978002</v>
      </c>
    </row>
    <row r="179" spans="1:53">
      <c r="A179" t="s">
        <v>247</v>
      </c>
      <c r="B179" s="2">
        <v>67827528.631038994</v>
      </c>
      <c r="C179" s="2">
        <v>1363971.23475416</v>
      </c>
      <c r="D179" s="2">
        <v>3740514.6663996</v>
      </c>
      <c r="E179" s="2">
        <v>1212530.7030058501</v>
      </c>
      <c r="F179" s="2">
        <v>1212530.7030058501</v>
      </c>
      <c r="G179" s="2">
        <v>83737689.667949393</v>
      </c>
      <c r="H179" s="2">
        <v>83737689.667949393</v>
      </c>
      <c r="I179" s="2">
        <v>3271645.67874606</v>
      </c>
      <c r="J179">
        <v>16943190.181333501</v>
      </c>
      <c r="K179">
        <v>119319.034235044</v>
      </c>
      <c r="L179">
        <v>3155423.9024253702</v>
      </c>
      <c r="M179">
        <v>132570.741836667</v>
      </c>
      <c r="N179">
        <v>132570.741836667</v>
      </c>
      <c r="O179">
        <v>6404525.8885440798</v>
      </c>
      <c r="P179">
        <v>30497742.326400399</v>
      </c>
      <c r="Q179">
        <v>1277000.77938417</v>
      </c>
      <c r="R179">
        <v>16338076.2462859</v>
      </c>
      <c r="S179">
        <v>113828.549751691</v>
      </c>
      <c r="T179">
        <v>1613497.9650280001</v>
      </c>
      <c r="U179">
        <v>61983.416103823001</v>
      </c>
      <c r="V179">
        <v>92962.145520477905</v>
      </c>
      <c r="W179">
        <v>145243.21210931899</v>
      </c>
      <c r="X179">
        <v>6404525.8885440798</v>
      </c>
      <c r="Y179">
        <v>30497742.326400399</v>
      </c>
      <c r="Z179">
        <v>696516.25979076</v>
      </c>
      <c r="AA179">
        <v>16338076.2462859</v>
      </c>
      <c r="AB179">
        <v>156998.990287931</v>
      </c>
      <c r="AC179">
        <v>1135530.4125144701</v>
      </c>
      <c r="AD179">
        <v>50888.726270252002</v>
      </c>
      <c r="AE179">
        <v>102217.61748761</v>
      </c>
      <c r="AF179">
        <v>181707.58694127199</v>
      </c>
      <c r="AG179">
        <v>7319458.1583360899</v>
      </c>
      <c r="AH179">
        <v>30497742.326400399</v>
      </c>
      <c r="AI179">
        <v>490186.67907636298</v>
      </c>
      <c r="AJ179">
        <v>15774694.306758801</v>
      </c>
      <c r="AK179">
        <v>71677.576652851305</v>
      </c>
      <c r="AL179">
        <v>518423.48897305998</v>
      </c>
      <c r="AM179">
        <v>23233.1837738457</v>
      </c>
      <c r="AN179">
        <v>46667.268498917801</v>
      </c>
      <c r="AO179">
        <v>82958.220755836504</v>
      </c>
      <c r="AP179">
        <v>30497742.326400399</v>
      </c>
      <c r="AQ179">
        <v>30497742.326400399</v>
      </c>
      <c r="AR179">
        <v>223793.55493236301</v>
      </c>
      <c r="AS179">
        <v>16338076.2462859</v>
      </c>
      <c r="AT179">
        <v>187437.474668487</v>
      </c>
      <c r="AU179">
        <v>2082239.22610332</v>
      </c>
      <c r="AV179">
        <v>87482.801639065801</v>
      </c>
      <c r="AW179">
        <v>187437.474668487</v>
      </c>
      <c r="AX179">
        <v>333199.35633628903</v>
      </c>
      <c r="AY179">
        <v>7319458.1583360899</v>
      </c>
      <c r="AZ179">
        <v>30497742.326400399</v>
      </c>
      <c r="BA179">
        <v>842683.24448942405</v>
      </c>
    </row>
    <row r="180" spans="1:53">
      <c r="A180" t="s">
        <v>248</v>
      </c>
      <c r="B180" s="2">
        <v>50713189.700205103</v>
      </c>
      <c r="C180" s="2">
        <v>1493459.42887406</v>
      </c>
      <c r="D180" s="2">
        <v>6144219.9099365696</v>
      </c>
      <c r="E180" s="2">
        <v>1327603.1173481001</v>
      </c>
      <c r="F180" s="2">
        <v>1327603.1173481001</v>
      </c>
      <c r="G180" s="2">
        <v>93913314.259639099</v>
      </c>
      <c r="H180" s="2">
        <v>93913314.259639099</v>
      </c>
      <c r="I180" s="2">
        <v>5971147.7308353204</v>
      </c>
      <c r="J180">
        <v>12829654.1519942</v>
      </c>
      <c r="K180">
        <v>109254.867557187</v>
      </c>
      <c r="L180">
        <v>3217897.6106400602</v>
      </c>
      <c r="M180">
        <v>128747.18350793001</v>
      </c>
      <c r="N180">
        <v>128747.18350793001</v>
      </c>
      <c r="O180">
        <v>3592303.1625583898</v>
      </c>
      <c r="P180">
        <v>23326643.912716798</v>
      </c>
      <c r="Q180">
        <v>1273330.2243926299</v>
      </c>
      <c r="R180">
        <v>12218718.2399945</v>
      </c>
      <c r="S180">
        <v>106402.19149382399</v>
      </c>
      <c r="T180">
        <v>1608876.80601259</v>
      </c>
      <c r="U180">
        <v>47295.640883164902</v>
      </c>
      <c r="V180">
        <v>92689.749152497694</v>
      </c>
      <c r="W180">
        <v>144820.14907678499</v>
      </c>
      <c r="X180">
        <v>3998853.2421800299</v>
      </c>
      <c r="Y180">
        <v>23326643.912716798</v>
      </c>
      <c r="Z180">
        <v>694513.472871167</v>
      </c>
      <c r="AA180">
        <v>12218718.2399945</v>
      </c>
      <c r="AB180">
        <v>146759.58121342401</v>
      </c>
      <c r="AC180">
        <v>1132278.3051446101</v>
      </c>
      <c r="AD180">
        <v>45302.460060850601</v>
      </c>
      <c r="AE180">
        <v>101919.915789172</v>
      </c>
      <c r="AF180">
        <v>181181.52149107301</v>
      </c>
      <c r="AG180">
        <v>5598394.5390520403</v>
      </c>
      <c r="AH180">
        <v>23326643.912716798</v>
      </c>
      <c r="AI180">
        <v>488777.26115698298</v>
      </c>
      <c r="AJ180">
        <v>12218718.2399945</v>
      </c>
      <c r="AK180">
        <v>67002.761414627297</v>
      </c>
      <c r="AL180">
        <v>516938.65491792402</v>
      </c>
      <c r="AM180">
        <v>20682.7624372834</v>
      </c>
      <c r="AN180">
        <v>46531.325498186801</v>
      </c>
      <c r="AO180">
        <v>82718.009558875594</v>
      </c>
      <c r="AP180">
        <v>23326643.912716798</v>
      </c>
      <c r="AQ180">
        <v>23326643.912716798</v>
      </c>
      <c r="AR180">
        <v>223150.02669417299</v>
      </c>
      <c r="AS180">
        <v>12218718.2399945</v>
      </c>
      <c r="AT180">
        <v>200241.169128921</v>
      </c>
      <c r="AU180">
        <v>2123464.49390011</v>
      </c>
      <c r="AV180">
        <v>84959.526355939204</v>
      </c>
      <c r="AW180">
        <v>191139.297804879</v>
      </c>
      <c r="AX180">
        <v>339785.740537857</v>
      </c>
      <c r="AY180">
        <v>5598394.5390520403</v>
      </c>
      <c r="AZ180">
        <v>23326643.912716798</v>
      </c>
      <c r="BA180">
        <v>840260.68343181396</v>
      </c>
    </row>
    <row r="181" spans="1:53">
      <c r="A181" t="s">
        <v>249</v>
      </c>
      <c r="B181" s="2">
        <v>108953855.64405</v>
      </c>
      <c r="C181" s="2">
        <v>3726323.6058328501</v>
      </c>
      <c r="D181" s="2">
        <v>20697844.483224399</v>
      </c>
      <c r="E181" s="2">
        <v>3312431.3957450702</v>
      </c>
      <c r="F181" s="2">
        <v>3312431.3957450702</v>
      </c>
      <c r="G181" s="2">
        <v>217907711.2881</v>
      </c>
      <c r="H181" s="2">
        <v>217907711.2881</v>
      </c>
      <c r="I181" s="2">
        <v>20114780.389254</v>
      </c>
      <c r="J181">
        <v>35369793.2571292</v>
      </c>
      <c r="K181">
        <v>411094.97893959802</v>
      </c>
      <c r="L181">
        <v>13591902.750017701</v>
      </c>
      <c r="M181">
        <v>543764.19402832503</v>
      </c>
      <c r="N181">
        <v>543764.19402832503</v>
      </c>
      <c r="O181">
        <v>8758234.5208129492</v>
      </c>
      <c r="P181">
        <v>65686758.906097099</v>
      </c>
      <c r="Q181">
        <v>5133823.2330719903</v>
      </c>
      <c r="R181">
        <v>32843379.453048501</v>
      </c>
      <c r="S181">
        <v>457569.81162727799</v>
      </c>
      <c r="T181">
        <v>6486749.6601689197</v>
      </c>
      <c r="U181">
        <v>190669.62023501401</v>
      </c>
      <c r="V181">
        <v>373686.36190614599</v>
      </c>
      <c r="W181">
        <v>583864.55402124301</v>
      </c>
      <c r="X181">
        <v>11260587.241045199</v>
      </c>
      <c r="Y181">
        <v>65686758.906097099</v>
      </c>
      <c r="Z181">
        <v>2800142.08232655</v>
      </c>
      <c r="AA181">
        <v>32843379.453048501</v>
      </c>
      <c r="AB181">
        <v>631136.78246745898</v>
      </c>
      <c r="AC181">
        <v>4565176.5751660997</v>
      </c>
      <c r="AD181">
        <v>182637.51305379899</v>
      </c>
      <c r="AE181">
        <v>410905.85837727698</v>
      </c>
      <c r="AF181">
        <v>730473.92868343799</v>
      </c>
      <c r="AG181">
        <v>15764822.1374633</v>
      </c>
      <c r="AH181">
        <v>65686758.906097099</v>
      </c>
      <c r="AI181">
        <v>1970654.3650647199</v>
      </c>
      <c r="AJ181">
        <v>32843379.453048501</v>
      </c>
      <c r="AK181">
        <v>288143.95505607</v>
      </c>
      <c r="AL181">
        <v>2084218.8743048799</v>
      </c>
      <c r="AM181">
        <v>83382.776587699205</v>
      </c>
      <c r="AN181">
        <v>187598.10248755201</v>
      </c>
      <c r="AO181">
        <v>333496.05304870999</v>
      </c>
      <c r="AP181">
        <v>65686758.906097099</v>
      </c>
      <c r="AQ181">
        <v>65686758.906097099</v>
      </c>
      <c r="AR181">
        <v>899697.03420325695</v>
      </c>
      <c r="AS181">
        <v>32843379.453048501</v>
      </c>
      <c r="AT181">
        <v>753483.67691214895</v>
      </c>
      <c r="AU181">
        <v>8969183.5247724596</v>
      </c>
      <c r="AV181">
        <v>358826.328078427</v>
      </c>
      <c r="AW181">
        <v>807303.93954873097</v>
      </c>
      <c r="AX181">
        <v>1435157.84762423</v>
      </c>
      <c r="AY181">
        <v>15764822.1374633</v>
      </c>
      <c r="AZ181">
        <v>65686758.906097099</v>
      </c>
      <c r="BA181">
        <v>3387768.3391659502</v>
      </c>
    </row>
    <row r="182" spans="1:53">
      <c r="A182" t="s">
        <v>250</v>
      </c>
      <c r="B182" s="2">
        <v>140903615.93588999</v>
      </c>
      <c r="C182" s="2">
        <v>6611483.8579684496</v>
      </c>
      <c r="D182" s="2">
        <v>32645042.271385301</v>
      </c>
      <c r="E182" s="2">
        <v>5224043.4077708302</v>
      </c>
      <c r="F182" s="2">
        <v>5224043.4077708302</v>
      </c>
      <c r="G182" s="2">
        <v>352259039.83972597</v>
      </c>
      <c r="H182" s="2">
        <v>352259039.83972597</v>
      </c>
      <c r="I182" s="2">
        <v>31725376.737537399</v>
      </c>
      <c r="J182">
        <v>80653573.950595796</v>
      </c>
      <c r="K182">
        <v>1602279.6558737999</v>
      </c>
      <c r="L182">
        <v>55628551.327161603</v>
      </c>
      <c r="M182">
        <v>2225358.3682698202</v>
      </c>
      <c r="N182">
        <v>2225358.3682698202</v>
      </c>
      <c r="O182">
        <v>21507619.7201588</v>
      </c>
      <c r="P182">
        <v>161307147.901191</v>
      </c>
      <c r="Q182">
        <v>20582576.085731301</v>
      </c>
      <c r="R182">
        <v>80653573.950595796</v>
      </c>
      <c r="S182">
        <v>1783463.7498973799</v>
      </c>
      <c r="T182">
        <v>30341450.102556799</v>
      </c>
      <c r="U182">
        <v>891775.46830288402</v>
      </c>
      <c r="V182">
        <v>1747806.6812096101</v>
      </c>
      <c r="W182">
        <v>2730890.7220478901</v>
      </c>
      <c r="X182">
        <v>27652653.925918501</v>
      </c>
      <c r="Y182">
        <v>161307147.901191</v>
      </c>
      <c r="Z182">
        <v>11226348.2722668</v>
      </c>
      <c r="AA182">
        <v>80653573.950595796</v>
      </c>
      <c r="AB182">
        <v>2460019.8132013399</v>
      </c>
      <c r="AC182">
        <v>21353389.0672151</v>
      </c>
      <c r="AD182">
        <v>854221.02412132896</v>
      </c>
      <c r="AE182">
        <v>1921917.1857369801</v>
      </c>
      <c r="AF182">
        <v>3416670.4455686202</v>
      </c>
      <c r="AG182">
        <v>38713715.4962859</v>
      </c>
      <c r="AH182">
        <v>161307147.901191</v>
      </c>
      <c r="AI182">
        <v>7900761.6536776004</v>
      </c>
      <c r="AJ182">
        <v>80653573.950595796</v>
      </c>
      <c r="AK182">
        <v>1123115.5835357001</v>
      </c>
      <c r="AL182">
        <v>9748829.9518938698</v>
      </c>
      <c r="AM182">
        <v>389992.55130630097</v>
      </c>
      <c r="AN182">
        <v>877446.347509744</v>
      </c>
      <c r="AO182">
        <v>1559871.8233892899</v>
      </c>
      <c r="AP182">
        <v>161307147.901191</v>
      </c>
      <c r="AQ182">
        <v>161307147.901191</v>
      </c>
      <c r="AR182">
        <v>3607071.0201770002</v>
      </c>
      <c r="AS182">
        <v>80653573.950595796</v>
      </c>
      <c r="AT182">
        <v>2936873.75033403</v>
      </c>
      <c r="AU182">
        <v>36708809.315651201</v>
      </c>
      <c r="AV182">
        <v>1468497.23213944</v>
      </c>
      <c r="AW182">
        <v>3303982.9691257901</v>
      </c>
      <c r="AX182">
        <v>5873626.7842411697</v>
      </c>
      <c r="AY182">
        <v>38713715.4962859</v>
      </c>
      <c r="AZ182">
        <v>161307147.901191</v>
      </c>
      <c r="BA182">
        <v>13582270.090794301</v>
      </c>
    </row>
    <row r="183" spans="1:53">
      <c r="A183" t="s">
        <v>251</v>
      </c>
      <c r="B183" s="2">
        <v>335582529.668257</v>
      </c>
      <c r="C183" s="2">
        <v>27528887.984180398</v>
      </c>
      <c r="D183" s="2">
        <v>101949711.260039</v>
      </c>
      <c r="E183" s="2">
        <v>16313747.203246601</v>
      </c>
      <c r="F183" s="2">
        <v>16313747.203246601</v>
      </c>
      <c r="G183" s="2">
        <v>503373794.50238597</v>
      </c>
      <c r="H183" s="2">
        <v>503373794.50238597</v>
      </c>
      <c r="I183" s="2">
        <v>99077520.884875</v>
      </c>
      <c r="J183">
        <v>67894155.171707496</v>
      </c>
      <c r="K183">
        <v>1770229.81334683</v>
      </c>
      <c r="L183">
        <v>54632402.069163598</v>
      </c>
      <c r="M183">
        <v>2185447.8299282598</v>
      </c>
      <c r="N183">
        <v>2185447.8299282598</v>
      </c>
      <c r="O183">
        <v>15087590.0381572</v>
      </c>
      <c r="P183">
        <v>113156925.28617901</v>
      </c>
      <c r="Q183">
        <v>21224620.439766198</v>
      </c>
      <c r="R183">
        <v>56578462.6430896</v>
      </c>
      <c r="S183">
        <v>1970426.4921003699</v>
      </c>
      <c r="T183">
        <v>29798113.804965999</v>
      </c>
      <c r="U183">
        <v>875775.68903991499</v>
      </c>
      <c r="V183">
        <v>1716468.97378529</v>
      </c>
      <c r="W183">
        <v>2681942.63286852</v>
      </c>
      <c r="X183">
        <v>19398330.049059201</v>
      </c>
      <c r="Y183">
        <v>113156925.28617901</v>
      </c>
      <c r="Z183">
        <v>11576534.0369213</v>
      </c>
      <c r="AA183">
        <v>56578462.6430896</v>
      </c>
      <c r="AB183">
        <v>2717928.74828802</v>
      </c>
      <c r="AC183">
        <v>20971006.298048299</v>
      </c>
      <c r="AD183">
        <v>838900.20395216602</v>
      </c>
      <c r="AE183">
        <v>1887469.25464426</v>
      </c>
      <c r="AF183">
        <v>3355450.9370667799</v>
      </c>
      <c r="AG183">
        <v>27157662.068682998</v>
      </c>
      <c r="AH183">
        <v>113156925.28617901</v>
      </c>
      <c r="AI183">
        <v>8147212.18622356</v>
      </c>
      <c r="AJ183">
        <v>56578462.6430896</v>
      </c>
      <c r="AK183">
        <v>1240863.0181924</v>
      </c>
      <c r="AL183">
        <v>9574253.5805933904</v>
      </c>
      <c r="AM183">
        <v>382997.74990222999</v>
      </c>
      <c r="AN183">
        <v>861719.05638184596</v>
      </c>
      <c r="AO183">
        <v>1531921.98353406</v>
      </c>
      <c r="AP183">
        <v>113156925.28617901</v>
      </c>
      <c r="AQ183">
        <v>113156925.28617901</v>
      </c>
      <c r="AR183">
        <v>3719586.97988775</v>
      </c>
      <c r="AS183">
        <v>56578462.6430896</v>
      </c>
      <c r="AT183">
        <v>3244764.3422293002</v>
      </c>
      <c r="AU183">
        <v>36051455.157939501</v>
      </c>
      <c r="AV183">
        <v>1442159.8266650401</v>
      </c>
      <c r="AW183">
        <v>3244764.3422293002</v>
      </c>
      <c r="AX183">
        <v>5768385.2580382898</v>
      </c>
      <c r="AY183">
        <v>27157662.068682998</v>
      </c>
      <c r="AZ183">
        <v>113156925.28617901</v>
      </c>
      <c r="BA183">
        <v>14005947.5733028</v>
      </c>
    </row>
    <row r="184" spans="1:53">
      <c r="A184" t="s">
        <v>252</v>
      </c>
      <c r="B184" s="2">
        <v>290134272.18808502</v>
      </c>
      <c r="C184" s="2">
        <v>23158840.515751299</v>
      </c>
      <c r="D184" s="2">
        <v>171536438.23153701</v>
      </c>
      <c r="E184" s="2">
        <v>27447897.5321532</v>
      </c>
      <c r="F184" s="2">
        <v>27447897.5321532</v>
      </c>
      <c r="G184" s="2">
        <v>580268544.37617099</v>
      </c>
      <c r="H184" s="2">
        <v>580268544.37617099</v>
      </c>
      <c r="I184" s="2">
        <v>166703695.96621999</v>
      </c>
      <c r="J184">
        <v>172778918.88106701</v>
      </c>
      <c r="K184">
        <v>8494712.3170190696</v>
      </c>
      <c r="L184">
        <v>196626963.469886</v>
      </c>
      <c r="M184">
        <v>7865426.0965192597</v>
      </c>
      <c r="N184">
        <v>7865426.0965192597</v>
      </c>
      <c r="O184">
        <v>34555783.7762134</v>
      </c>
      <c r="P184">
        <v>259168378.321601</v>
      </c>
      <c r="Q184">
        <v>84876743.208322093</v>
      </c>
      <c r="R184">
        <v>172778918.88106701</v>
      </c>
      <c r="S184">
        <v>9455477.4370730501</v>
      </c>
      <c r="T184">
        <v>107246087.1829</v>
      </c>
      <c r="U184">
        <v>3151895.8558785999</v>
      </c>
      <c r="V184">
        <v>6177598.2045352599</v>
      </c>
      <c r="W184">
        <v>9652405.2616665401</v>
      </c>
      <c r="X184">
        <v>44428864.855131596</v>
      </c>
      <c r="Y184">
        <v>259168378.321601</v>
      </c>
      <c r="Z184">
        <v>46294263.690275401</v>
      </c>
      <c r="AA184">
        <v>172778918.88106701</v>
      </c>
      <c r="AB184">
        <v>13042609.274263199</v>
      </c>
      <c r="AC184">
        <v>75476537.220851094</v>
      </c>
      <c r="AD184">
        <v>3019198.8014570298</v>
      </c>
      <c r="AE184">
        <v>6793068.5738437204</v>
      </c>
      <c r="AF184">
        <v>12076451.9262517</v>
      </c>
      <c r="AG184">
        <v>62200410.797184199</v>
      </c>
      <c r="AH184">
        <v>259168378.321601</v>
      </c>
      <c r="AI184">
        <v>32580494.970778301</v>
      </c>
      <c r="AJ184">
        <v>172778918.88106701</v>
      </c>
      <c r="AK184">
        <v>5954567.0590453101</v>
      </c>
      <c r="AL184">
        <v>34458597.552713901</v>
      </c>
      <c r="AM184">
        <v>1378407.1317499499</v>
      </c>
      <c r="AN184">
        <v>3101356.7691747998</v>
      </c>
      <c r="AO184">
        <v>5513470.4538067104</v>
      </c>
      <c r="AP184">
        <v>259168378.321601</v>
      </c>
      <c r="AQ184">
        <v>259168378.321601</v>
      </c>
      <c r="AR184">
        <v>14874532.7416299</v>
      </c>
      <c r="AS184">
        <v>172778918.88106701</v>
      </c>
      <c r="AT184">
        <v>15570700.1604905</v>
      </c>
      <c r="AU184">
        <v>129752440.39853001</v>
      </c>
      <c r="AV184">
        <v>5190330.3645722996</v>
      </c>
      <c r="AW184">
        <v>11678025.120367801</v>
      </c>
      <c r="AX184">
        <v>20760739.589983299</v>
      </c>
      <c r="AY184">
        <v>62200410.797184199</v>
      </c>
      <c r="AZ184">
        <v>259168378.321601</v>
      </c>
      <c r="BA184">
        <v>56009437.116459101</v>
      </c>
    </row>
    <row r="185" spans="1:53">
      <c r="A185" t="s">
        <v>253</v>
      </c>
      <c r="B185" s="2">
        <v>51678117.242734797</v>
      </c>
      <c r="C185" s="2">
        <v>3510480.8159604999</v>
      </c>
      <c r="D185" s="2">
        <v>26002623.9168914</v>
      </c>
      <c r="E185" s="2">
        <v>4160603.9530052301</v>
      </c>
      <c r="F185" s="2">
        <v>4160603.9530052301</v>
      </c>
      <c r="G185" s="2">
        <v>51678117.242734797</v>
      </c>
      <c r="H185" s="2">
        <v>51678117.242734797</v>
      </c>
      <c r="I185" s="2">
        <v>25270029.815566398</v>
      </c>
      <c r="J185">
        <v>247696607.56766</v>
      </c>
      <c r="K185">
        <v>11070779.2032835</v>
      </c>
      <c r="L185">
        <v>495393215.13532102</v>
      </c>
      <c r="M185">
        <v>20501350.699198201</v>
      </c>
      <c r="N185">
        <v>20501350.699198201</v>
      </c>
      <c r="O185">
        <v>66052428.6847094</v>
      </c>
      <c r="P185">
        <v>495393215.13532102</v>
      </c>
      <c r="Q185">
        <v>165926064.00443801</v>
      </c>
      <c r="R185">
        <v>247696607.56766</v>
      </c>
      <c r="S185">
        <v>12322957.0938929</v>
      </c>
      <c r="T185">
        <v>279541794.84956801</v>
      </c>
      <c r="U185">
        <v>8215438.6168498797</v>
      </c>
      <c r="V185">
        <v>16102034.7580745</v>
      </c>
      <c r="W185">
        <v>25159253.5809213</v>
      </c>
      <c r="X185">
        <v>84924551.166054994</v>
      </c>
      <c r="Y185">
        <v>495393215.13532102</v>
      </c>
      <c r="Z185">
        <v>90500924.763322398</v>
      </c>
      <c r="AA185">
        <v>247696607.56766</v>
      </c>
      <c r="AB185">
        <v>16997985.225430399</v>
      </c>
      <c r="AC185">
        <v>196733023.747668</v>
      </c>
      <c r="AD185">
        <v>7869583.4207926504</v>
      </c>
      <c r="AE185">
        <v>17706316.6319433</v>
      </c>
      <c r="AF185">
        <v>31477677.50866</v>
      </c>
      <c r="AG185">
        <v>118894371.632477</v>
      </c>
      <c r="AH185">
        <v>495393215.13532102</v>
      </c>
      <c r="AI185">
        <v>63691800.254534602</v>
      </c>
      <c r="AJ185">
        <v>247696607.56766</v>
      </c>
      <c r="AK185">
        <v>7760382.4068383798</v>
      </c>
      <c r="AL185">
        <v>89817897.894615695</v>
      </c>
      <c r="AM185">
        <v>3592836.7782654702</v>
      </c>
      <c r="AN185">
        <v>8083769.4432911398</v>
      </c>
      <c r="AO185">
        <v>14371044.9581398</v>
      </c>
      <c r="AP185">
        <v>495393215.13532102</v>
      </c>
      <c r="AQ185">
        <v>495393215.13532102</v>
      </c>
      <c r="AR185">
        <v>29078309.918318599</v>
      </c>
      <c r="AS185">
        <v>247696607.56766</v>
      </c>
      <c r="AT185">
        <v>20292728.040319901</v>
      </c>
      <c r="AU185">
        <v>338205645.91953802</v>
      </c>
      <c r="AV185">
        <v>13528670.732035</v>
      </c>
      <c r="AW185">
        <v>30439092.060479902</v>
      </c>
      <c r="AX185">
        <v>54113570.694669798</v>
      </c>
      <c r="AY185">
        <v>118894371.632477</v>
      </c>
      <c r="AZ185">
        <v>495393215.13532102</v>
      </c>
      <c r="BA185">
        <v>109493183.526485</v>
      </c>
    </row>
    <row r="186" spans="1:53">
      <c r="A186" t="s">
        <v>254</v>
      </c>
      <c r="J186">
        <v>78429454.856604204</v>
      </c>
      <c r="K186">
        <v>4206445.9740431001</v>
      </c>
      <c r="L186">
        <v>156858909.71320799</v>
      </c>
      <c r="M186">
        <v>7789685.5507324599</v>
      </c>
      <c r="N186">
        <v>7789685.5507324599</v>
      </c>
      <c r="O186">
        <v>20914521.295094401</v>
      </c>
      <c r="P186">
        <v>156858909.71320799</v>
      </c>
      <c r="Q186">
        <v>63045499.424390398</v>
      </c>
      <c r="R186">
        <v>78429454.856604204</v>
      </c>
      <c r="S186">
        <v>4682232.3463274604</v>
      </c>
      <c r="T186">
        <v>106215164.595467</v>
      </c>
      <c r="U186">
        <v>3121530.6245988999</v>
      </c>
      <c r="V186">
        <v>6118128.8028243203</v>
      </c>
      <c r="W186">
        <v>9559520.6123994105</v>
      </c>
      <c r="X186">
        <v>26890098.8079785</v>
      </c>
      <c r="Y186">
        <v>156858909.71320799</v>
      </c>
      <c r="Z186">
        <v>34386855.512068696</v>
      </c>
      <c r="AA186">
        <v>78429454.856604204</v>
      </c>
      <c r="AB186">
        <v>6458566.7842915095</v>
      </c>
      <c r="AC186">
        <v>74751006.949185997</v>
      </c>
      <c r="AD186">
        <v>2990123.3857217398</v>
      </c>
      <c r="AE186">
        <v>6727699.7048040004</v>
      </c>
      <c r="AF186">
        <v>11960285.774309</v>
      </c>
      <c r="AG186">
        <v>37646138.33117</v>
      </c>
      <c r="AH186">
        <v>156858909.71320799</v>
      </c>
      <c r="AI186">
        <v>24200424.0597951</v>
      </c>
      <c r="AJ186">
        <v>78429454.856604204</v>
      </c>
      <c r="AK186">
        <v>2948640.4250192102</v>
      </c>
      <c r="AL186">
        <v>34127357.479018398</v>
      </c>
      <c r="AM186">
        <v>1365132.56857724</v>
      </c>
      <c r="AN186">
        <v>3071512.4019252998</v>
      </c>
      <c r="AO186">
        <v>5460434.6011137702</v>
      </c>
      <c r="AP186">
        <v>156858909.71320799</v>
      </c>
      <c r="AQ186">
        <v>156858909.71320799</v>
      </c>
      <c r="AR186">
        <v>11048634.4419271</v>
      </c>
      <c r="AS186">
        <v>78429454.856604204</v>
      </c>
      <c r="AT186">
        <v>7710434.1994638899</v>
      </c>
      <c r="AU186">
        <v>128505182.29829</v>
      </c>
      <c r="AV186">
        <v>5140348.1617856603</v>
      </c>
      <c r="AW186">
        <v>11565651.2991958</v>
      </c>
      <c r="AX186">
        <v>20561040.473713901</v>
      </c>
      <c r="AY186">
        <v>37646138.33117</v>
      </c>
      <c r="AZ186">
        <v>156858909.71320799</v>
      </c>
      <c r="BA186">
        <v>41603181.918313399</v>
      </c>
    </row>
    <row r="187" spans="1:53">
      <c r="A187" t="s">
        <v>255</v>
      </c>
      <c r="J187">
        <v>137193016.992167</v>
      </c>
      <c r="K187">
        <v>4496611.2657679999</v>
      </c>
      <c r="L187">
        <v>137193016.992167</v>
      </c>
      <c r="M187">
        <v>8327032.3463569898</v>
      </c>
      <c r="N187">
        <v>8327032.3463569898</v>
      </c>
      <c r="O187">
        <v>18292402.265622299</v>
      </c>
      <c r="P187">
        <v>137193016.992167</v>
      </c>
      <c r="Q187">
        <v>134789558.92026699</v>
      </c>
      <c r="R187">
        <v>137193016.992167</v>
      </c>
      <c r="S187">
        <v>5005227.32062029</v>
      </c>
      <c r="T187">
        <v>113542634.10347299</v>
      </c>
      <c r="U187">
        <v>3336855.2925825398</v>
      </c>
      <c r="V187">
        <v>6540174.0810688399</v>
      </c>
      <c r="W187">
        <v>10218973.335511399</v>
      </c>
      <c r="X187">
        <v>23518802.912943002</v>
      </c>
      <c r="Y187">
        <v>137193016.992167</v>
      </c>
      <c r="Z187">
        <v>73518154.753782496</v>
      </c>
      <c r="AA187">
        <v>137193016.992167</v>
      </c>
      <c r="AB187">
        <v>6904108.7098446004</v>
      </c>
      <c r="AC187">
        <v>79907857.970321596</v>
      </c>
      <c r="AD187">
        <v>3196387.0072671799</v>
      </c>
      <c r="AE187">
        <v>7191802.6212382698</v>
      </c>
      <c r="AF187">
        <v>12785366.3084807</v>
      </c>
      <c r="AG187">
        <v>32926324.078120202</v>
      </c>
      <c r="AH187">
        <v>137193016.992167</v>
      </c>
      <c r="AI187">
        <v>51739843.9811325</v>
      </c>
      <c r="AJ187">
        <v>137193016.992167</v>
      </c>
      <c r="AK187">
        <v>3152051.2375630601</v>
      </c>
      <c r="AL187">
        <v>36481702.6011796</v>
      </c>
      <c r="AM187">
        <v>1459301.57558861</v>
      </c>
      <c r="AN187">
        <v>3283397.1656378899</v>
      </c>
      <c r="AO187">
        <v>5837122.6237182003</v>
      </c>
      <c r="AP187">
        <v>137193016.992167</v>
      </c>
      <c r="AQ187">
        <v>137193016.992167</v>
      </c>
      <c r="AR187">
        <v>23621677.504570398</v>
      </c>
      <c r="AS187">
        <v>137193016.992167</v>
      </c>
      <c r="AT187">
        <v>8242330.4533824204</v>
      </c>
      <c r="AU187">
        <v>137193016.992167</v>
      </c>
      <c r="AV187">
        <v>5494938.3057145104</v>
      </c>
      <c r="AW187">
        <v>12363495.6800736</v>
      </c>
      <c r="AX187">
        <v>21979445.2016428</v>
      </c>
      <c r="AY187">
        <v>32926324.078120202</v>
      </c>
      <c r="AZ187">
        <v>137193016.992167</v>
      </c>
      <c r="BA187">
        <v>88946466.188266098</v>
      </c>
    </row>
    <row r="188" spans="1:53">
      <c r="A188" t="s">
        <v>256</v>
      </c>
      <c r="J188">
        <v>9832946.6316427905</v>
      </c>
      <c r="K188">
        <v>380877.77931768901</v>
      </c>
      <c r="L188">
        <v>9832946.6316427905</v>
      </c>
      <c r="M188">
        <v>705327.38949465496</v>
      </c>
      <c r="N188">
        <v>705327.38949465496</v>
      </c>
      <c r="O188">
        <v>1311059.5508856999</v>
      </c>
      <c r="P188">
        <v>9832946.6316427905</v>
      </c>
      <c r="Q188">
        <v>9832946.6316427905</v>
      </c>
      <c r="R188">
        <v>9832946.6316427905</v>
      </c>
      <c r="S188">
        <v>423959.78576977103</v>
      </c>
      <c r="T188">
        <v>9617471.8969703093</v>
      </c>
      <c r="U188">
        <v>282642.514714499</v>
      </c>
      <c r="V188">
        <v>553974.86418245803</v>
      </c>
      <c r="W188">
        <v>865582.23726194305</v>
      </c>
      <c r="X188">
        <v>1685647.9939959</v>
      </c>
      <c r="Y188">
        <v>9832946.6316427905</v>
      </c>
      <c r="Z188">
        <v>6227250.7098392397</v>
      </c>
      <c r="AA188">
        <v>9832946.6316427905</v>
      </c>
      <c r="AB188">
        <v>584802.07957967895</v>
      </c>
      <c r="AC188">
        <v>6768484.7012389703</v>
      </c>
      <c r="AD188">
        <v>270744.59781298699</v>
      </c>
      <c r="AE188">
        <v>609170.46094803</v>
      </c>
      <c r="AF188">
        <v>1082965.3668859501</v>
      </c>
      <c r="AG188">
        <v>2359907.1915942701</v>
      </c>
      <c r="AH188">
        <v>9832946.6316427905</v>
      </c>
      <c r="AI188">
        <v>4382549.9089743001</v>
      </c>
      <c r="AJ188">
        <v>9832946.6316427905</v>
      </c>
      <c r="AK188">
        <v>266989.72417122801</v>
      </c>
      <c r="AL188">
        <v>3090132.1890402101</v>
      </c>
      <c r="AM188">
        <v>123607.68655061</v>
      </c>
      <c r="AN188">
        <v>278115.045695065</v>
      </c>
      <c r="AO188">
        <v>494424.74874363799</v>
      </c>
      <c r="AP188">
        <v>9832946.6316427905</v>
      </c>
      <c r="AQ188">
        <v>9832946.6316427905</v>
      </c>
      <c r="AR188">
        <v>2000840.5790862499</v>
      </c>
      <c r="AS188">
        <v>9832946.6316427905</v>
      </c>
      <c r="AT188">
        <v>698153.81637606502</v>
      </c>
      <c r="AU188">
        <v>9832946.6316427905</v>
      </c>
      <c r="AV188">
        <v>465439.55702139798</v>
      </c>
      <c r="AW188">
        <v>1047230.72456409</v>
      </c>
      <c r="AX188">
        <v>1861736.1514258301</v>
      </c>
      <c r="AY188">
        <v>2359907.1915942701</v>
      </c>
      <c r="AZ188">
        <v>9832946.6316427905</v>
      </c>
      <c r="BA188">
        <v>7534084.0767983701</v>
      </c>
    </row>
    <row r="189" spans="1:53">
      <c r="A189" t="s">
        <v>257</v>
      </c>
      <c r="J189">
        <v>4214119.9733702298</v>
      </c>
      <c r="K189">
        <v>188345.502006139</v>
      </c>
      <c r="L189">
        <v>4214119.9733702298</v>
      </c>
      <c r="M189">
        <v>348787.18176344701</v>
      </c>
      <c r="N189">
        <v>348787.18176344701</v>
      </c>
      <c r="O189">
        <v>561882.66311603098</v>
      </c>
      <c r="P189">
        <v>4214119.9733702298</v>
      </c>
      <c r="Q189">
        <v>4214119.9733702298</v>
      </c>
      <c r="R189">
        <v>4214119.9733702298</v>
      </c>
      <c r="S189">
        <v>209649.91726598699</v>
      </c>
      <c r="T189">
        <v>4214119.9733702298</v>
      </c>
      <c r="U189">
        <v>139767.750456457</v>
      </c>
      <c r="V189">
        <v>273942.87746595801</v>
      </c>
      <c r="W189">
        <v>428034.25116887799</v>
      </c>
      <c r="X189">
        <v>722420.56686346803</v>
      </c>
      <c r="Y189">
        <v>4214119.9733702298</v>
      </c>
      <c r="Z189">
        <v>3079406.61679265</v>
      </c>
      <c r="AA189">
        <v>4214119.9733702298</v>
      </c>
      <c r="AB189">
        <v>289187.32550108002</v>
      </c>
      <c r="AC189">
        <v>3347050.7181462501</v>
      </c>
      <c r="AD189">
        <v>133884.26148339099</v>
      </c>
      <c r="AE189">
        <v>301237.49513502599</v>
      </c>
      <c r="AF189">
        <v>535531.46405134897</v>
      </c>
      <c r="AG189">
        <v>1011388.79360885</v>
      </c>
      <c r="AH189">
        <v>4214119.9733702298</v>
      </c>
      <c r="AI189">
        <v>2167192.8570391401</v>
      </c>
      <c r="AJ189">
        <v>4214119.9733702298</v>
      </c>
      <c r="AK189">
        <v>132027.64795198399</v>
      </c>
      <c r="AL189">
        <v>1528086.3534333799</v>
      </c>
      <c r="AM189">
        <v>61124.482275918701</v>
      </c>
      <c r="AN189">
        <v>137529.121243442</v>
      </c>
      <c r="AO189">
        <v>244495.35876229801</v>
      </c>
      <c r="AP189">
        <v>4214119.9733702298</v>
      </c>
      <c r="AQ189">
        <v>4214119.9733702298</v>
      </c>
      <c r="AR189">
        <v>989425.66865369503</v>
      </c>
      <c r="AS189">
        <v>4214119.9733702298</v>
      </c>
      <c r="AT189">
        <v>345240.16945276398</v>
      </c>
      <c r="AU189">
        <v>4214119.9733702298</v>
      </c>
      <c r="AV189">
        <v>230161.68987346601</v>
      </c>
      <c r="AW189">
        <v>517860.25417914701</v>
      </c>
      <c r="AX189">
        <v>920637.29805332201</v>
      </c>
      <c r="AY189">
        <v>1011388.79360885</v>
      </c>
      <c r="AZ189">
        <v>4214119.9733702298</v>
      </c>
      <c r="BA189">
        <v>3725642.3227427602</v>
      </c>
    </row>
    <row r="190" spans="1:53">
      <c r="A190" t="s">
        <v>258</v>
      </c>
    </row>
    <row r="191" spans="1:53">
      <c r="A191" t="s">
        <v>259</v>
      </c>
      <c r="B191" s="2">
        <v>0.137339590379426</v>
      </c>
      <c r="C191" s="2">
        <v>0.137339590379426</v>
      </c>
      <c r="D191" s="2">
        <v>0.137339590379426</v>
      </c>
      <c r="E191" s="2">
        <v>0.137339590379426</v>
      </c>
      <c r="F191" s="2">
        <v>0.137339590379426</v>
      </c>
      <c r="G191" s="2">
        <v>0.137339590379426</v>
      </c>
      <c r="H191" s="2">
        <v>0.137339590379426</v>
      </c>
      <c r="I191" s="2">
        <v>0.137339590379426</v>
      </c>
      <c r="J191">
        <v>0.85801493364906001</v>
      </c>
      <c r="K191">
        <v>0.85801493364906001</v>
      </c>
      <c r="L191">
        <v>0.85801493364906001</v>
      </c>
      <c r="M191">
        <v>0.85801493364906001</v>
      </c>
      <c r="N191">
        <v>0.85801493364906001</v>
      </c>
      <c r="O191">
        <v>0.85801493364906001</v>
      </c>
      <c r="P191">
        <v>0.85801493364906001</v>
      </c>
      <c r="Q191">
        <v>0.85801493364906001</v>
      </c>
      <c r="R191">
        <v>2.0176693266283099</v>
      </c>
      <c r="S191">
        <v>2.0176693266283099</v>
      </c>
      <c r="T191">
        <v>2.0176693266283099</v>
      </c>
      <c r="U191">
        <v>2.0176693266283099</v>
      </c>
      <c r="V191">
        <v>2.0176693266283099</v>
      </c>
      <c r="W191">
        <v>2.0176693266283099</v>
      </c>
      <c r="X191">
        <v>2.0176693266283099</v>
      </c>
      <c r="Y191">
        <v>2.0176693266283099</v>
      </c>
      <c r="Z191">
        <v>2.0176693266283099</v>
      </c>
      <c r="AA191">
        <v>9.1242222980800296</v>
      </c>
      <c r="AB191">
        <v>9.1242222980800296</v>
      </c>
      <c r="AC191">
        <v>9.1242222980800296</v>
      </c>
      <c r="AD191">
        <v>9.1242222980800296</v>
      </c>
      <c r="AE191">
        <v>9.1242222980800296</v>
      </c>
      <c r="AF191">
        <v>9.1242222980800296</v>
      </c>
      <c r="AG191">
        <v>9.1242222980800296</v>
      </c>
      <c r="AH191">
        <v>9.1242222980800296</v>
      </c>
      <c r="AI191">
        <v>9.1242222980800296</v>
      </c>
      <c r="AJ191">
        <v>20.307167331168099</v>
      </c>
      <c r="AK191">
        <v>20.307167331168099</v>
      </c>
      <c r="AL191">
        <v>20.307167331168099</v>
      </c>
      <c r="AM191">
        <v>20.307167331168099</v>
      </c>
      <c r="AN191">
        <v>20.307167331168099</v>
      </c>
      <c r="AO191">
        <v>20.307167331168099</v>
      </c>
      <c r="AP191">
        <v>20.307167331168099</v>
      </c>
      <c r="AQ191">
        <v>20.307167331168099</v>
      </c>
      <c r="AR191">
        <v>20.307167331168099</v>
      </c>
      <c r="AS191">
        <v>10.1649737008564</v>
      </c>
      <c r="AT191">
        <v>10.1649737008564</v>
      </c>
      <c r="AU191">
        <v>10.1649737008564</v>
      </c>
      <c r="AV191">
        <v>10.1649737008564</v>
      </c>
      <c r="AW191">
        <v>10.1649737008564</v>
      </c>
      <c r="AX191">
        <v>10.1649737008564</v>
      </c>
      <c r="AY191">
        <v>10.1649737008564</v>
      </c>
      <c r="AZ191">
        <v>10.1649737008564</v>
      </c>
      <c r="BA191">
        <v>10.1649737008564</v>
      </c>
    </row>
    <row r="192" spans="1:53">
      <c r="A192" t="s">
        <v>260</v>
      </c>
      <c r="B192" s="2">
        <v>0.28835021870166</v>
      </c>
      <c r="C192" s="2">
        <v>0.28835021870166</v>
      </c>
      <c r="D192" s="2">
        <v>0.28835021870166</v>
      </c>
      <c r="E192" s="2">
        <v>0.28835021870166</v>
      </c>
      <c r="F192" s="2">
        <v>0.28835021870166</v>
      </c>
      <c r="G192" s="2">
        <v>0.28835021870166</v>
      </c>
      <c r="H192" s="2">
        <v>0.28835021870166</v>
      </c>
      <c r="I192" s="2">
        <v>0.28835021870166</v>
      </c>
      <c r="J192">
        <v>1.9305336007103799</v>
      </c>
      <c r="K192">
        <v>1.9305336007103799</v>
      </c>
      <c r="L192">
        <v>1.9305336007103799</v>
      </c>
      <c r="M192">
        <v>1.9305336007103799</v>
      </c>
      <c r="N192">
        <v>1.9305336007103799</v>
      </c>
      <c r="O192">
        <v>1.9305336007103799</v>
      </c>
      <c r="P192">
        <v>1.9305336007103799</v>
      </c>
      <c r="Q192">
        <v>1.9305336007103799</v>
      </c>
      <c r="R192">
        <v>4.5397559849137101</v>
      </c>
      <c r="S192">
        <v>4.5397559849137101</v>
      </c>
      <c r="T192">
        <v>4.5397559849137101</v>
      </c>
      <c r="U192">
        <v>4.5397559849137101</v>
      </c>
      <c r="V192">
        <v>4.5397559849137101</v>
      </c>
      <c r="W192">
        <v>4.5397559849137101</v>
      </c>
      <c r="X192">
        <v>4.5397559849137101</v>
      </c>
      <c r="Y192">
        <v>4.5397559849137101</v>
      </c>
      <c r="Z192">
        <v>4.5397559849137101</v>
      </c>
      <c r="AA192">
        <v>20.529500170679999</v>
      </c>
      <c r="AB192">
        <v>20.529500170679999</v>
      </c>
      <c r="AC192">
        <v>20.529500170679999</v>
      </c>
      <c r="AD192">
        <v>20.529500170679999</v>
      </c>
      <c r="AE192">
        <v>20.529500170679999</v>
      </c>
      <c r="AF192">
        <v>20.529500170679999</v>
      </c>
      <c r="AG192">
        <v>20.529500170679999</v>
      </c>
      <c r="AH192">
        <v>20.529500170679999</v>
      </c>
      <c r="AI192">
        <v>20.529500170679999</v>
      </c>
      <c r="AJ192">
        <v>45.691126495128401</v>
      </c>
      <c r="AK192">
        <v>45.691126495128401</v>
      </c>
      <c r="AL192">
        <v>45.691126495128401</v>
      </c>
      <c r="AM192">
        <v>45.691126495128401</v>
      </c>
      <c r="AN192">
        <v>45.691126495128401</v>
      </c>
      <c r="AO192">
        <v>45.691126495128401</v>
      </c>
      <c r="AP192">
        <v>45.691126495128401</v>
      </c>
      <c r="AQ192">
        <v>45.691126495128401</v>
      </c>
      <c r="AR192">
        <v>45.691126495128401</v>
      </c>
      <c r="AS192">
        <v>22.871190826926998</v>
      </c>
      <c r="AT192">
        <v>22.871190826926998</v>
      </c>
      <c r="AU192">
        <v>22.871190826926998</v>
      </c>
      <c r="AV192">
        <v>22.871190826926998</v>
      </c>
      <c r="AW192">
        <v>22.871190826926998</v>
      </c>
      <c r="AX192">
        <v>22.871190826926998</v>
      </c>
      <c r="AY192">
        <v>22.871190826926998</v>
      </c>
      <c r="AZ192">
        <v>22.871190826926998</v>
      </c>
      <c r="BA192">
        <v>22.871190826926998</v>
      </c>
    </row>
    <row r="193" spans="1:53">
      <c r="A193" t="s">
        <v>261</v>
      </c>
      <c r="B193" s="2">
        <v>0.61868596815654897</v>
      </c>
      <c r="C193" s="2">
        <v>0.61868596815654897</v>
      </c>
      <c r="D193" s="2">
        <v>0.61868596815654897</v>
      </c>
      <c r="E193" s="2">
        <v>0.61868596815654897</v>
      </c>
      <c r="F193" s="2">
        <v>0.61868596815654897</v>
      </c>
      <c r="G193" s="2">
        <v>0.61868596815654897</v>
      </c>
      <c r="H193" s="2">
        <v>0.61868596815654897</v>
      </c>
      <c r="I193" s="2">
        <v>0.61868596815654897</v>
      </c>
      <c r="J193">
        <v>3.43205973459624</v>
      </c>
      <c r="K193">
        <v>3.43205973459624</v>
      </c>
      <c r="L193">
        <v>3.43205973459624</v>
      </c>
      <c r="M193">
        <v>3.43205973459624</v>
      </c>
      <c r="N193">
        <v>3.43205973459624</v>
      </c>
      <c r="O193">
        <v>3.43205973459624</v>
      </c>
      <c r="P193">
        <v>3.43205973459624</v>
      </c>
      <c r="Q193">
        <v>3.43205973459624</v>
      </c>
      <c r="R193">
        <v>8.0706773065132698</v>
      </c>
      <c r="S193">
        <v>8.0706773065132698</v>
      </c>
      <c r="T193">
        <v>8.0706773065132698</v>
      </c>
      <c r="U193">
        <v>8.0706773065132698</v>
      </c>
      <c r="V193">
        <v>8.0706773065132698</v>
      </c>
      <c r="W193">
        <v>8.0706773065132698</v>
      </c>
      <c r="X193">
        <v>8.0706773065132698</v>
      </c>
      <c r="Y193">
        <v>8.0706773065132698</v>
      </c>
      <c r="Z193">
        <v>8.0706773065132698</v>
      </c>
      <c r="AA193">
        <v>36.496889192320097</v>
      </c>
      <c r="AB193">
        <v>36.496889192320097</v>
      </c>
      <c r="AC193">
        <v>36.496889192320097</v>
      </c>
      <c r="AD193">
        <v>36.496889192320097</v>
      </c>
      <c r="AE193">
        <v>36.496889192320097</v>
      </c>
      <c r="AF193">
        <v>36.496889192320097</v>
      </c>
      <c r="AG193">
        <v>36.496889192320097</v>
      </c>
      <c r="AH193">
        <v>36.496889192320097</v>
      </c>
      <c r="AI193">
        <v>36.496889192320097</v>
      </c>
      <c r="AJ193">
        <v>81.228669324672694</v>
      </c>
      <c r="AK193">
        <v>81.228669324672694</v>
      </c>
      <c r="AL193">
        <v>81.228669324672694</v>
      </c>
      <c r="AM193">
        <v>81.228669324672694</v>
      </c>
      <c r="AN193">
        <v>81.228669324672694</v>
      </c>
      <c r="AO193">
        <v>81.228669324672694</v>
      </c>
      <c r="AP193">
        <v>81.228669324672694</v>
      </c>
      <c r="AQ193">
        <v>81.228669324672694</v>
      </c>
      <c r="AR193">
        <v>81.228669324672694</v>
      </c>
      <c r="AS193">
        <v>40.6598948034258</v>
      </c>
      <c r="AT193">
        <v>40.6598948034258</v>
      </c>
      <c r="AU193">
        <v>40.6598948034258</v>
      </c>
      <c r="AV193">
        <v>40.6598948034258</v>
      </c>
      <c r="AW193">
        <v>40.6598948034258</v>
      </c>
      <c r="AX193">
        <v>40.6598948034258</v>
      </c>
      <c r="AY193">
        <v>40.6598948034258</v>
      </c>
      <c r="AZ193">
        <v>40.6598948034258</v>
      </c>
      <c r="BA193">
        <v>40.6598948034258</v>
      </c>
    </row>
    <row r="194" spans="1:53">
      <c r="A194" t="s">
        <v>262</v>
      </c>
      <c r="B194" s="2">
        <v>1.3042399001421401</v>
      </c>
      <c r="C194" s="2">
        <v>1.3042399001421401</v>
      </c>
      <c r="D194" s="2">
        <v>1.3042399001421401</v>
      </c>
      <c r="E194" s="2">
        <v>1.3042399001421401</v>
      </c>
      <c r="F194" s="2">
        <v>1.3042399001421401</v>
      </c>
      <c r="G194" s="2">
        <v>1.3042399001421401</v>
      </c>
      <c r="H194" s="2">
        <v>1.3042399001421401</v>
      </c>
      <c r="I194" s="2">
        <v>1.3042399001421401</v>
      </c>
      <c r="J194">
        <v>7.7221344028415402</v>
      </c>
      <c r="K194">
        <v>7.7221344028415402</v>
      </c>
      <c r="L194">
        <v>7.7221344028415402</v>
      </c>
      <c r="M194">
        <v>7.7221344028415402</v>
      </c>
      <c r="N194">
        <v>7.7221344028415402</v>
      </c>
      <c r="O194">
        <v>7.7221344028415402</v>
      </c>
      <c r="P194">
        <v>7.7221344028415402</v>
      </c>
      <c r="Q194">
        <v>7.7221344028415402</v>
      </c>
      <c r="R194">
        <v>18.159023939654801</v>
      </c>
      <c r="S194">
        <v>18.159023939654801</v>
      </c>
      <c r="T194">
        <v>18.159023939654801</v>
      </c>
      <c r="U194">
        <v>18.159023939654801</v>
      </c>
      <c r="V194">
        <v>18.159023939654801</v>
      </c>
      <c r="W194">
        <v>18.159023939654801</v>
      </c>
      <c r="X194">
        <v>18.159023939654801</v>
      </c>
      <c r="Y194">
        <v>18.159023939654801</v>
      </c>
      <c r="Z194">
        <v>18.159023939654801</v>
      </c>
      <c r="AA194">
        <v>82.118000682720293</v>
      </c>
      <c r="AB194">
        <v>82.118000682720293</v>
      </c>
      <c r="AC194">
        <v>82.118000682720293</v>
      </c>
      <c r="AD194">
        <v>82.118000682720293</v>
      </c>
      <c r="AE194">
        <v>82.118000682720293</v>
      </c>
      <c r="AF194">
        <v>82.118000682720293</v>
      </c>
      <c r="AG194">
        <v>82.118000682720293</v>
      </c>
      <c r="AH194">
        <v>82.118000682720293</v>
      </c>
      <c r="AI194">
        <v>82.118000682720293</v>
      </c>
      <c r="AJ194">
        <v>182.76450598051301</v>
      </c>
      <c r="AK194">
        <v>182.76450598051301</v>
      </c>
      <c r="AL194">
        <v>182.76450598051301</v>
      </c>
      <c r="AM194">
        <v>182.76450598051301</v>
      </c>
      <c r="AN194">
        <v>182.76450598051301</v>
      </c>
      <c r="AO194">
        <v>182.76450598051301</v>
      </c>
      <c r="AP194">
        <v>182.76450598051301</v>
      </c>
      <c r="AQ194">
        <v>182.76450598051301</v>
      </c>
      <c r="AR194">
        <v>182.76450598051301</v>
      </c>
      <c r="AS194">
        <v>91.484763307708207</v>
      </c>
      <c r="AT194">
        <v>91.484763307708207</v>
      </c>
      <c r="AU194">
        <v>91.484763307708207</v>
      </c>
      <c r="AV194">
        <v>91.484763307708207</v>
      </c>
      <c r="AW194">
        <v>91.484763307708207</v>
      </c>
      <c r="AX194">
        <v>91.484763307708207</v>
      </c>
      <c r="AY194">
        <v>91.484763307708207</v>
      </c>
      <c r="AZ194">
        <v>91.484763307708207</v>
      </c>
      <c r="BA194">
        <v>91.484763307708207</v>
      </c>
    </row>
    <row r="195" spans="1:53">
      <c r="A195" t="s">
        <v>263</v>
      </c>
      <c r="B195" s="2">
        <v>2.79375382495691</v>
      </c>
      <c r="C195" s="2">
        <v>2.79375382495691</v>
      </c>
      <c r="D195" s="2">
        <v>2.79375382495691</v>
      </c>
      <c r="E195" s="2">
        <v>2.79375382495691</v>
      </c>
      <c r="F195" s="2">
        <v>2.79375382495691</v>
      </c>
      <c r="G195" s="2">
        <v>2.79375382495691</v>
      </c>
      <c r="H195" s="2">
        <v>2.79375382495691</v>
      </c>
      <c r="I195" s="2">
        <v>2.79375382495691</v>
      </c>
      <c r="J195">
        <v>21.450373341226499</v>
      </c>
      <c r="K195">
        <v>21.450373341226499</v>
      </c>
      <c r="L195">
        <v>21.450373341226499</v>
      </c>
      <c r="M195">
        <v>21.450373341226499</v>
      </c>
      <c r="N195">
        <v>21.450373341226499</v>
      </c>
      <c r="O195">
        <v>21.450373341226499</v>
      </c>
      <c r="P195">
        <v>21.450373341226499</v>
      </c>
      <c r="Q195">
        <v>21.450373341226499</v>
      </c>
      <c r="R195">
        <v>50.441733165707902</v>
      </c>
      <c r="S195">
        <v>50.441733165707902</v>
      </c>
      <c r="T195">
        <v>50.441733165707902</v>
      </c>
      <c r="U195">
        <v>50.441733165707902</v>
      </c>
      <c r="V195">
        <v>50.441733165707902</v>
      </c>
      <c r="W195">
        <v>50.441733165707902</v>
      </c>
      <c r="X195">
        <v>50.441733165707902</v>
      </c>
      <c r="Y195">
        <v>50.441733165707902</v>
      </c>
      <c r="Z195">
        <v>50.441733165707902</v>
      </c>
      <c r="AA195">
        <v>228.105557452</v>
      </c>
      <c r="AB195">
        <v>228.105557452</v>
      </c>
      <c r="AC195">
        <v>228.105557452</v>
      </c>
      <c r="AD195">
        <v>228.105557452</v>
      </c>
      <c r="AE195">
        <v>228.105557452</v>
      </c>
      <c r="AF195">
        <v>228.105557452</v>
      </c>
      <c r="AG195">
        <v>228.105557452</v>
      </c>
      <c r="AH195">
        <v>228.105557452</v>
      </c>
      <c r="AI195">
        <v>228.105557452</v>
      </c>
      <c r="AJ195">
        <v>507.67918327920398</v>
      </c>
      <c r="AK195">
        <v>507.67918327920398</v>
      </c>
      <c r="AL195">
        <v>507.67918327920398</v>
      </c>
      <c r="AM195">
        <v>507.67918327920398</v>
      </c>
      <c r="AN195">
        <v>507.67918327920398</v>
      </c>
      <c r="AO195">
        <v>507.67918327920398</v>
      </c>
      <c r="AP195">
        <v>507.67918327920398</v>
      </c>
      <c r="AQ195">
        <v>507.67918327920398</v>
      </c>
      <c r="AR195">
        <v>507.67918327920398</v>
      </c>
      <c r="AS195">
        <v>254.12434252141099</v>
      </c>
      <c r="AT195">
        <v>254.12434252141099</v>
      </c>
      <c r="AU195">
        <v>254.12434252141099</v>
      </c>
      <c r="AV195">
        <v>254.12434252141099</v>
      </c>
      <c r="AW195">
        <v>254.12434252141099</v>
      </c>
      <c r="AX195">
        <v>254.12434252141099</v>
      </c>
      <c r="AY195">
        <v>254.12434252141099</v>
      </c>
      <c r="AZ195">
        <v>254.12434252141099</v>
      </c>
      <c r="BA195">
        <v>254.12434252141099</v>
      </c>
    </row>
    <row r="196" spans="1:53">
      <c r="A196" t="s">
        <v>264</v>
      </c>
      <c r="B196" s="2">
        <v>5.93082802536461</v>
      </c>
      <c r="C196" s="2">
        <v>5.93082802536461</v>
      </c>
      <c r="D196" s="2">
        <v>5.93082802536461</v>
      </c>
      <c r="E196" s="2">
        <v>5.93082802536461</v>
      </c>
      <c r="F196" s="2">
        <v>5.93082802536461</v>
      </c>
      <c r="G196" s="2">
        <v>5.93082802536461</v>
      </c>
      <c r="H196" s="2">
        <v>5.93082802536461</v>
      </c>
      <c r="I196" s="2">
        <v>5.93082802536461</v>
      </c>
      <c r="J196">
        <v>42.042731748803902</v>
      </c>
      <c r="K196">
        <v>42.042731748803902</v>
      </c>
      <c r="L196">
        <v>42.042731748803902</v>
      </c>
      <c r="M196">
        <v>42.042731748803902</v>
      </c>
      <c r="N196">
        <v>42.042731748803902</v>
      </c>
      <c r="O196">
        <v>42.042731748803902</v>
      </c>
      <c r="P196">
        <v>42.042731748803902</v>
      </c>
      <c r="Q196">
        <v>42.042731748803902</v>
      </c>
      <c r="R196">
        <v>98.865797004787595</v>
      </c>
      <c r="S196">
        <v>98.865797004787595</v>
      </c>
      <c r="T196">
        <v>98.865797004787595</v>
      </c>
      <c r="U196">
        <v>98.865797004787595</v>
      </c>
      <c r="V196">
        <v>98.865797004787595</v>
      </c>
      <c r="W196">
        <v>98.865797004787595</v>
      </c>
      <c r="X196">
        <v>98.865797004787595</v>
      </c>
      <c r="Y196">
        <v>98.865797004787595</v>
      </c>
      <c r="Z196">
        <v>98.865797004787595</v>
      </c>
      <c r="AA196">
        <v>447.08689260592098</v>
      </c>
      <c r="AB196">
        <v>447.08689260592098</v>
      </c>
      <c r="AC196">
        <v>447.08689260592098</v>
      </c>
      <c r="AD196">
        <v>447.08689260592098</v>
      </c>
      <c r="AE196">
        <v>447.08689260592098</v>
      </c>
      <c r="AF196">
        <v>447.08689260592098</v>
      </c>
      <c r="AG196">
        <v>447.08689260592098</v>
      </c>
      <c r="AH196">
        <v>447.08689260592098</v>
      </c>
      <c r="AI196">
        <v>447.08689260592098</v>
      </c>
      <c r="AJ196">
        <v>995.051199227241</v>
      </c>
      <c r="AK196">
        <v>995.051199227241</v>
      </c>
      <c r="AL196">
        <v>995.051199227241</v>
      </c>
      <c r="AM196">
        <v>995.051199227241</v>
      </c>
      <c r="AN196">
        <v>995.051199227241</v>
      </c>
      <c r="AO196">
        <v>995.051199227241</v>
      </c>
      <c r="AP196">
        <v>995.051199227241</v>
      </c>
      <c r="AQ196">
        <v>995.051199227241</v>
      </c>
      <c r="AR196">
        <v>995.051199227241</v>
      </c>
      <c r="AS196">
        <v>498.08371134196699</v>
      </c>
      <c r="AT196">
        <v>498.08371134196699</v>
      </c>
      <c r="AU196">
        <v>498.08371134196699</v>
      </c>
      <c r="AV196">
        <v>498.08371134196699</v>
      </c>
      <c r="AW196">
        <v>498.08371134196699</v>
      </c>
      <c r="AX196">
        <v>498.08371134196699</v>
      </c>
      <c r="AY196">
        <v>498.08371134196699</v>
      </c>
      <c r="AZ196">
        <v>498.08371134196699</v>
      </c>
      <c r="BA196">
        <v>498.08371134196699</v>
      </c>
    </row>
    <row r="197" spans="1:53">
      <c r="A197" t="s">
        <v>265</v>
      </c>
      <c r="B197" s="2">
        <v>12.635699922871799</v>
      </c>
      <c r="C197" s="2">
        <v>12.635699922871799</v>
      </c>
      <c r="D197" s="2">
        <v>12.635699922871799</v>
      </c>
      <c r="E197" s="2">
        <v>12.635699922871799</v>
      </c>
      <c r="F197" s="2">
        <v>12.635699922871799</v>
      </c>
      <c r="G197" s="2">
        <v>12.635699922871799</v>
      </c>
      <c r="H197" s="2">
        <v>12.635699922871799</v>
      </c>
      <c r="I197" s="2">
        <v>12.635699922871799</v>
      </c>
      <c r="J197">
        <v>103.819806971536</v>
      </c>
      <c r="K197">
        <v>103.819806971536</v>
      </c>
      <c r="L197">
        <v>103.819806971536</v>
      </c>
      <c r="M197">
        <v>103.819806971536</v>
      </c>
      <c r="N197">
        <v>103.819806971536</v>
      </c>
      <c r="O197">
        <v>103.819806971536</v>
      </c>
      <c r="P197">
        <v>103.819806971536</v>
      </c>
      <c r="Q197">
        <v>103.819806971536</v>
      </c>
      <c r="R197">
        <v>244.13798852202601</v>
      </c>
      <c r="S197">
        <v>244.13798852202601</v>
      </c>
      <c r="T197">
        <v>244.13798852202601</v>
      </c>
      <c r="U197">
        <v>244.13798852202601</v>
      </c>
      <c r="V197">
        <v>244.13798852202601</v>
      </c>
      <c r="W197">
        <v>244.13798852202601</v>
      </c>
      <c r="X197">
        <v>244.13798852202601</v>
      </c>
      <c r="Y197">
        <v>244.13798852202601</v>
      </c>
      <c r="Z197">
        <v>244.13798852202601</v>
      </c>
      <c r="AA197">
        <v>1104.03089806768</v>
      </c>
      <c r="AB197">
        <v>1104.03089806768</v>
      </c>
      <c r="AC197">
        <v>1104.03089806768</v>
      </c>
      <c r="AD197">
        <v>1104.03089806768</v>
      </c>
      <c r="AE197">
        <v>1104.03089806768</v>
      </c>
      <c r="AF197">
        <v>1104.03089806768</v>
      </c>
      <c r="AG197">
        <v>1104.03089806768</v>
      </c>
      <c r="AH197">
        <v>1104.03089806768</v>
      </c>
      <c r="AI197">
        <v>1104.03089806768</v>
      </c>
      <c r="AJ197">
        <v>2457.1672470713502</v>
      </c>
      <c r="AK197">
        <v>2457.1672470713502</v>
      </c>
      <c r="AL197">
        <v>2457.1672470713502</v>
      </c>
      <c r="AM197">
        <v>2457.1672470713502</v>
      </c>
      <c r="AN197">
        <v>2457.1672470713502</v>
      </c>
      <c r="AO197">
        <v>2457.1672470713502</v>
      </c>
      <c r="AP197">
        <v>2457.1672470713502</v>
      </c>
      <c r="AQ197">
        <v>2457.1672470713502</v>
      </c>
      <c r="AR197">
        <v>2457.1672470713502</v>
      </c>
      <c r="AS197">
        <v>1229.9618178036301</v>
      </c>
      <c r="AT197">
        <v>1229.9618178036301</v>
      </c>
      <c r="AU197">
        <v>1229.9618178036301</v>
      </c>
      <c r="AV197">
        <v>1229.9618178036301</v>
      </c>
      <c r="AW197">
        <v>1229.9618178036301</v>
      </c>
      <c r="AX197">
        <v>1229.9618178036301</v>
      </c>
      <c r="AY197">
        <v>1229.9618178036301</v>
      </c>
      <c r="AZ197">
        <v>1229.9618178036301</v>
      </c>
      <c r="BA197">
        <v>1229.9618178036301</v>
      </c>
    </row>
    <row r="198" spans="1:53">
      <c r="A198" t="s">
        <v>266</v>
      </c>
      <c r="B198" s="2">
        <v>36.608637169026501</v>
      </c>
      <c r="C198" s="2">
        <v>36.608637169026501</v>
      </c>
      <c r="D198" s="2">
        <v>36.608637169026501</v>
      </c>
      <c r="E198" s="2">
        <v>36.608637169026501</v>
      </c>
      <c r="F198" s="2">
        <v>36.608637169026501</v>
      </c>
      <c r="G198" s="2">
        <v>36.608637169026501</v>
      </c>
      <c r="H198" s="2">
        <v>36.608637169026501</v>
      </c>
      <c r="I198" s="2">
        <v>36.608637169026501</v>
      </c>
      <c r="J198">
        <v>193.05336007103801</v>
      </c>
      <c r="K198">
        <v>193.05336007103801</v>
      </c>
      <c r="L198">
        <v>193.05336007103801</v>
      </c>
      <c r="M198">
        <v>193.05336007103801</v>
      </c>
      <c r="N198">
        <v>193.05336007103801</v>
      </c>
      <c r="O198">
        <v>193.05336007103801</v>
      </c>
      <c r="P198">
        <v>193.05336007103801</v>
      </c>
      <c r="Q198">
        <v>193.05336007103801</v>
      </c>
      <c r="R198">
        <v>453.97559849137099</v>
      </c>
      <c r="S198">
        <v>453.97559849137099</v>
      </c>
      <c r="T198">
        <v>453.97559849137099</v>
      </c>
      <c r="U198">
        <v>453.97559849137099</v>
      </c>
      <c r="V198">
        <v>453.97559849137099</v>
      </c>
      <c r="W198">
        <v>453.97559849137099</v>
      </c>
      <c r="X198">
        <v>453.97559849137099</v>
      </c>
      <c r="Y198">
        <v>453.97559849137099</v>
      </c>
      <c r="Z198">
        <v>453.97559849137099</v>
      </c>
      <c r="AA198">
        <v>2052.9500170679999</v>
      </c>
      <c r="AB198">
        <v>2052.9500170679999</v>
      </c>
      <c r="AC198">
        <v>2052.9500170679999</v>
      </c>
      <c r="AD198">
        <v>2052.9500170679999</v>
      </c>
      <c r="AE198">
        <v>2052.9500170679999</v>
      </c>
      <c r="AF198">
        <v>2052.9500170679999</v>
      </c>
      <c r="AG198">
        <v>2052.9500170679999</v>
      </c>
      <c r="AH198">
        <v>2052.9500170679999</v>
      </c>
      <c r="AI198">
        <v>2052.9500170679999</v>
      </c>
      <c r="AJ198">
        <v>4569.1126495128401</v>
      </c>
      <c r="AK198">
        <v>4569.1126495128401</v>
      </c>
      <c r="AL198">
        <v>4569.1126495128401</v>
      </c>
      <c r="AM198">
        <v>4569.1126495128401</v>
      </c>
      <c r="AN198">
        <v>4569.1126495128401</v>
      </c>
      <c r="AO198">
        <v>4569.1126495128401</v>
      </c>
      <c r="AP198">
        <v>4569.1126495128401</v>
      </c>
      <c r="AQ198">
        <v>4569.1126495128401</v>
      </c>
      <c r="AR198">
        <v>4569.1126495128401</v>
      </c>
      <c r="AS198">
        <v>2287.1190826927</v>
      </c>
      <c r="AT198">
        <v>2287.1190826927</v>
      </c>
      <c r="AU198">
        <v>2287.1190826927</v>
      </c>
      <c r="AV198">
        <v>2287.1190826927</v>
      </c>
      <c r="AW198">
        <v>2287.1190826927</v>
      </c>
      <c r="AX198">
        <v>2287.1190826927</v>
      </c>
      <c r="AY198">
        <v>2287.1190826927</v>
      </c>
      <c r="AZ198">
        <v>2287.1190826927</v>
      </c>
      <c r="BA198">
        <v>2287.1190826927</v>
      </c>
    </row>
    <row r="199" spans="1:53">
      <c r="A199" t="s">
        <v>267</v>
      </c>
      <c r="J199">
        <v>277.99683850229502</v>
      </c>
      <c r="K199">
        <v>277.99683850229502</v>
      </c>
      <c r="L199">
        <v>277.99683850229502</v>
      </c>
      <c r="M199">
        <v>277.99683850229502</v>
      </c>
      <c r="N199">
        <v>277.99683850229502</v>
      </c>
      <c r="O199">
        <v>277.99683850229502</v>
      </c>
      <c r="P199">
        <v>277.99683850229502</v>
      </c>
      <c r="Q199">
        <v>277.99683850229502</v>
      </c>
      <c r="R199">
        <v>653.72486182757495</v>
      </c>
      <c r="S199">
        <v>653.72486182757495</v>
      </c>
      <c r="T199">
        <v>653.72486182757495</v>
      </c>
      <c r="U199">
        <v>653.72486182757495</v>
      </c>
      <c r="V199">
        <v>653.72486182757495</v>
      </c>
      <c r="W199">
        <v>653.72486182757495</v>
      </c>
      <c r="X199">
        <v>653.72486182757495</v>
      </c>
      <c r="Y199">
        <v>653.72486182757495</v>
      </c>
      <c r="Z199">
        <v>653.72486182757495</v>
      </c>
      <c r="AA199">
        <v>2956.2480245779302</v>
      </c>
      <c r="AB199">
        <v>2956.2480245779302</v>
      </c>
      <c r="AC199">
        <v>2956.2480245779302</v>
      </c>
      <c r="AD199">
        <v>2956.2480245779302</v>
      </c>
      <c r="AE199">
        <v>2956.2480245779302</v>
      </c>
      <c r="AF199">
        <v>2956.2480245779302</v>
      </c>
      <c r="AG199">
        <v>2956.2480245779302</v>
      </c>
      <c r="AH199">
        <v>2956.2480245779302</v>
      </c>
      <c r="AI199">
        <v>2956.2480245779302</v>
      </c>
      <c r="AJ199">
        <v>6579.5222152984898</v>
      </c>
      <c r="AK199">
        <v>6579.5222152984898</v>
      </c>
      <c r="AL199">
        <v>6579.5222152984898</v>
      </c>
      <c r="AM199">
        <v>6579.5222152984898</v>
      </c>
      <c r="AN199">
        <v>6579.5222152984898</v>
      </c>
      <c r="AO199">
        <v>6579.5222152984898</v>
      </c>
      <c r="AP199">
        <v>6579.5222152984898</v>
      </c>
      <c r="AQ199">
        <v>6579.5222152984898</v>
      </c>
      <c r="AR199">
        <v>6579.5222152984898</v>
      </c>
      <c r="AS199">
        <v>3293.4514790774901</v>
      </c>
      <c r="AT199">
        <v>3293.4514790774901</v>
      </c>
      <c r="AU199">
        <v>3293.4514790774901</v>
      </c>
      <c r="AV199">
        <v>3293.4514790774901</v>
      </c>
      <c r="AW199">
        <v>3293.4514790774901</v>
      </c>
      <c r="AX199">
        <v>3293.4514790774901</v>
      </c>
      <c r="AY199">
        <v>3293.4514790774901</v>
      </c>
      <c r="AZ199">
        <v>3293.4514790774901</v>
      </c>
      <c r="BA199">
        <v>3293.4514790774901</v>
      </c>
    </row>
    <row r="200" spans="1:53">
      <c r="A200" t="s">
        <v>268</v>
      </c>
      <c r="J200">
        <v>415.27922788614501</v>
      </c>
      <c r="K200">
        <v>415.27922788614501</v>
      </c>
      <c r="L200">
        <v>415.27922788614501</v>
      </c>
      <c r="M200">
        <v>415.27922788614501</v>
      </c>
      <c r="N200">
        <v>415.27922788614501</v>
      </c>
      <c r="O200">
        <v>415.27922788614501</v>
      </c>
      <c r="P200">
        <v>415.27922788614501</v>
      </c>
      <c r="Q200">
        <v>415.27922788614501</v>
      </c>
      <c r="R200">
        <v>976.55195408810596</v>
      </c>
      <c r="S200">
        <v>976.55195408810596</v>
      </c>
      <c r="T200">
        <v>976.55195408810596</v>
      </c>
      <c r="U200">
        <v>976.55195408810596</v>
      </c>
      <c r="V200">
        <v>976.55195408810596</v>
      </c>
      <c r="W200">
        <v>976.55195408810596</v>
      </c>
      <c r="X200">
        <v>976.55195408810596</v>
      </c>
      <c r="Y200">
        <v>976.55195408810596</v>
      </c>
      <c r="Z200">
        <v>976.55195408810596</v>
      </c>
      <c r="AA200">
        <v>4416.1235922707301</v>
      </c>
      <c r="AB200">
        <v>4416.1235922707301</v>
      </c>
      <c r="AC200">
        <v>4416.1235922707301</v>
      </c>
      <c r="AD200">
        <v>4416.1235922707301</v>
      </c>
      <c r="AE200">
        <v>4416.1235922707301</v>
      </c>
      <c r="AF200">
        <v>4416.1235922707301</v>
      </c>
      <c r="AG200">
        <v>4416.1235922707301</v>
      </c>
      <c r="AH200">
        <v>4416.1235922707301</v>
      </c>
      <c r="AI200">
        <v>4416.1235922707301</v>
      </c>
      <c r="AJ200">
        <v>9828.6689882854007</v>
      </c>
      <c r="AK200">
        <v>9828.6689882854007</v>
      </c>
      <c r="AL200">
        <v>9828.6689882854007</v>
      </c>
      <c r="AM200">
        <v>9828.6689882854007</v>
      </c>
      <c r="AN200">
        <v>9828.6689882854007</v>
      </c>
      <c r="AO200">
        <v>9828.6689882854007</v>
      </c>
      <c r="AP200">
        <v>9828.6689882854007</v>
      </c>
      <c r="AQ200">
        <v>9828.6689882854007</v>
      </c>
      <c r="AR200">
        <v>9828.6689882854007</v>
      </c>
      <c r="AS200">
        <v>4919.8472712145303</v>
      </c>
      <c r="AT200">
        <v>4919.8472712145303</v>
      </c>
      <c r="AU200">
        <v>4919.8472712145303</v>
      </c>
      <c r="AV200">
        <v>4919.8472712145303</v>
      </c>
      <c r="AW200">
        <v>4919.8472712145303</v>
      </c>
      <c r="AX200">
        <v>4919.8472712145303</v>
      </c>
      <c r="AY200">
        <v>4919.8472712145303</v>
      </c>
      <c r="AZ200">
        <v>4919.8472712145303</v>
      </c>
      <c r="BA200">
        <v>4919.8472712145303</v>
      </c>
    </row>
    <row r="201" spans="1:53">
      <c r="A201" t="s">
        <v>269</v>
      </c>
      <c r="J201">
        <v>580.01809514676404</v>
      </c>
      <c r="K201">
        <v>580.01809514676404</v>
      </c>
      <c r="L201">
        <v>580.01809514676404</v>
      </c>
      <c r="M201">
        <v>580.01809514676404</v>
      </c>
      <c r="N201">
        <v>580.01809514676404</v>
      </c>
      <c r="O201">
        <v>580.01809514676404</v>
      </c>
      <c r="P201">
        <v>580.01809514676404</v>
      </c>
      <c r="Q201">
        <v>580.01809514676404</v>
      </c>
      <c r="R201">
        <v>1363.94446480074</v>
      </c>
      <c r="S201">
        <v>1363.94446480074</v>
      </c>
      <c r="T201">
        <v>1363.94446480074</v>
      </c>
      <c r="U201">
        <v>1363.94446480074</v>
      </c>
      <c r="V201">
        <v>1363.94446480074</v>
      </c>
      <c r="W201">
        <v>1363.94446480074</v>
      </c>
      <c r="X201">
        <v>1363.94446480074</v>
      </c>
      <c r="Y201">
        <v>1363.94446480074</v>
      </c>
      <c r="Z201">
        <v>1363.94446480074</v>
      </c>
      <c r="AA201">
        <v>6167.9742735021</v>
      </c>
      <c r="AB201">
        <v>6167.9742735021</v>
      </c>
      <c r="AC201">
        <v>6167.9742735021</v>
      </c>
      <c r="AD201">
        <v>6167.9742735021</v>
      </c>
      <c r="AE201">
        <v>6167.9742735021</v>
      </c>
      <c r="AF201">
        <v>6167.9742735021</v>
      </c>
      <c r="AG201">
        <v>6167.9742735021</v>
      </c>
      <c r="AH201">
        <v>6167.9742735021</v>
      </c>
      <c r="AI201">
        <v>6167.9742735021</v>
      </c>
      <c r="AJ201">
        <v>13727.6451158697</v>
      </c>
      <c r="AK201">
        <v>13727.6451158697</v>
      </c>
      <c r="AL201">
        <v>13727.6451158697</v>
      </c>
      <c r="AM201">
        <v>13727.6451158697</v>
      </c>
      <c r="AN201">
        <v>13727.6451158697</v>
      </c>
      <c r="AO201">
        <v>13727.6451158697</v>
      </c>
      <c r="AP201">
        <v>13727.6451158697</v>
      </c>
      <c r="AQ201">
        <v>13727.6451158697</v>
      </c>
      <c r="AR201">
        <v>13727.6451158697</v>
      </c>
      <c r="AS201">
        <v>6871.5222217789697</v>
      </c>
      <c r="AT201">
        <v>6871.5222217789697</v>
      </c>
      <c r="AU201">
        <v>6871.5222217789697</v>
      </c>
      <c r="AV201">
        <v>6871.5222217789697</v>
      </c>
      <c r="AW201">
        <v>6871.5222217789697</v>
      </c>
      <c r="AX201">
        <v>6871.5222217789697</v>
      </c>
      <c r="AY201">
        <v>6871.5222217789697</v>
      </c>
      <c r="AZ201">
        <v>6871.5222217789697</v>
      </c>
      <c r="BA201">
        <v>6871.5222217789697</v>
      </c>
    </row>
    <row r="202" spans="1:53">
      <c r="A202" t="s">
        <v>270</v>
      </c>
      <c r="J202">
        <v>772.21344028415399</v>
      </c>
      <c r="K202">
        <v>772.21344028415399</v>
      </c>
      <c r="L202">
        <v>772.21344028415399</v>
      </c>
      <c r="M202">
        <v>772.21344028415399</v>
      </c>
      <c r="N202">
        <v>772.21344028415399</v>
      </c>
      <c r="O202">
        <v>772.21344028415399</v>
      </c>
      <c r="P202">
        <v>772.21344028415399</v>
      </c>
      <c r="Q202">
        <v>772.21344028415399</v>
      </c>
      <c r="R202">
        <v>1815.9023939654801</v>
      </c>
      <c r="S202">
        <v>1815.9023939654801</v>
      </c>
      <c r="T202">
        <v>1815.9023939654801</v>
      </c>
      <c r="U202">
        <v>1815.9023939654801</v>
      </c>
      <c r="V202">
        <v>1815.9023939654801</v>
      </c>
      <c r="W202">
        <v>1815.9023939654801</v>
      </c>
      <c r="X202">
        <v>1815.9023939654801</v>
      </c>
      <c r="Y202">
        <v>1815.9023939654801</v>
      </c>
      <c r="Z202">
        <v>1815.9023939654801</v>
      </c>
      <c r="AA202">
        <v>8211.8000682720303</v>
      </c>
      <c r="AB202">
        <v>8211.8000682720303</v>
      </c>
      <c r="AC202">
        <v>8211.8000682720303</v>
      </c>
      <c r="AD202">
        <v>8211.8000682720303</v>
      </c>
      <c r="AE202">
        <v>8211.8000682720303</v>
      </c>
      <c r="AF202">
        <v>8211.8000682720303</v>
      </c>
      <c r="AG202">
        <v>8211.8000682720303</v>
      </c>
      <c r="AH202">
        <v>8211.8000682720303</v>
      </c>
      <c r="AI202">
        <v>8211.8000682720303</v>
      </c>
      <c r="AJ202">
        <v>18276.450598051299</v>
      </c>
      <c r="AK202">
        <v>18276.450598051299</v>
      </c>
      <c r="AL202">
        <v>18276.450598051299</v>
      </c>
      <c r="AM202">
        <v>18276.450598051299</v>
      </c>
      <c r="AN202">
        <v>18276.450598051299</v>
      </c>
      <c r="AO202">
        <v>18276.450598051299</v>
      </c>
      <c r="AP202">
        <v>18276.450598051299</v>
      </c>
      <c r="AQ202">
        <v>18276.450598051299</v>
      </c>
      <c r="AR202">
        <v>18276.450598051299</v>
      </c>
      <c r="AS202">
        <v>9148.4763307708199</v>
      </c>
      <c r="AT202">
        <v>9148.4763307708199</v>
      </c>
      <c r="AU202">
        <v>9148.4763307708199</v>
      </c>
      <c r="AV202">
        <v>9148.4763307708199</v>
      </c>
      <c r="AW202">
        <v>9148.4763307708199</v>
      </c>
      <c r="AX202">
        <v>9148.4763307708199</v>
      </c>
      <c r="AY202">
        <v>9148.4763307708199</v>
      </c>
      <c r="AZ202">
        <v>9148.4763307708199</v>
      </c>
      <c r="BA202">
        <v>9148.4763307708199</v>
      </c>
    </row>
    <row r="203" spans="1:53">
      <c r="A203" t="s">
        <v>271</v>
      </c>
      <c r="B203" s="2">
        <v>1126.3171439589701</v>
      </c>
      <c r="C203" s="2">
        <v>2.2422790096394398</v>
      </c>
      <c r="D203" s="2">
        <v>1126.3171439589701</v>
      </c>
      <c r="E203" s="2">
        <v>2.0964975315098102</v>
      </c>
      <c r="F203" s="2">
        <v>1.67842578177874</v>
      </c>
      <c r="G203" s="2">
        <v>4.3098500417869499</v>
      </c>
      <c r="H203" s="2">
        <v>1126.3171439589701</v>
      </c>
      <c r="I203" s="2">
        <v>5.2144312220322703E-2</v>
      </c>
      <c r="J203">
        <v>6895.8192487283904</v>
      </c>
      <c r="K203">
        <v>68.688109136307204</v>
      </c>
      <c r="L203">
        <v>6895.8192487283904</v>
      </c>
      <c r="M203">
        <v>49.647732005182199</v>
      </c>
      <c r="N203">
        <v>39.001444764379997</v>
      </c>
      <c r="O203">
        <v>427.83992177142602</v>
      </c>
      <c r="P203">
        <v>6895.8192487283904</v>
      </c>
      <c r="Q203">
        <v>0.31925089114483302</v>
      </c>
      <c r="R203">
        <v>16215.8983888073</v>
      </c>
      <c r="S203">
        <v>222.802113491456</v>
      </c>
      <c r="T203">
        <v>16215.8983888073</v>
      </c>
      <c r="U203">
        <v>232.71242491846499</v>
      </c>
      <c r="V203">
        <v>197.824759789757</v>
      </c>
      <c r="W203">
        <v>119.119592592587</v>
      </c>
      <c r="X203">
        <v>1363.4749027109301</v>
      </c>
      <c r="Y203">
        <v>16215.8983888073</v>
      </c>
      <c r="Z203">
        <v>0.75073603651885801</v>
      </c>
      <c r="AA203">
        <v>73330.877220502894</v>
      </c>
      <c r="AB203">
        <v>1942.1193358891601</v>
      </c>
      <c r="AC203">
        <v>73330.877220502894</v>
      </c>
      <c r="AD203">
        <v>2507.2566515479398</v>
      </c>
      <c r="AE203">
        <v>1973.4434223829201</v>
      </c>
      <c r="AF203">
        <v>1097.13726286988</v>
      </c>
      <c r="AG203">
        <v>11763.2550367606</v>
      </c>
      <c r="AH203">
        <v>73330.877220502894</v>
      </c>
      <c r="AI203">
        <v>3.3949480194677202</v>
      </c>
      <c r="AJ203">
        <v>163207.59683501499</v>
      </c>
      <c r="AK203">
        <v>9515.7512929975201</v>
      </c>
      <c r="AL203">
        <v>163207.59683501499</v>
      </c>
      <c r="AM203">
        <v>12285.745705182</v>
      </c>
      <c r="AN203">
        <v>9652.2058013184796</v>
      </c>
      <c r="AO203">
        <v>5367.26690413096</v>
      </c>
      <c r="AP203">
        <v>13521.268110871801</v>
      </c>
      <c r="AQ203">
        <v>163207.59683501499</v>
      </c>
      <c r="AR203">
        <v>7.5559072608803302</v>
      </c>
      <c r="AS203">
        <v>81695.339510086094</v>
      </c>
      <c r="AT203">
        <v>2321.81570723085</v>
      </c>
      <c r="AU203">
        <v>81695.339510086094</v>
      </c>
      <c r="AV203">
        <v>2416.3980442553798</v>
      </c>
      <c r="AW203">
        <v>1904.1210599518599</v>
      </c>
      <c r="AX203">
        <v>1058.1634082988901</v>
      </c>
      <c r="AY203">
        <v>14049.5755631874</v>
      </c>
      <c r="AZ203">
        <v>81695.339510086094</v>
      </c>
      <c r="BA203">
        <v>3.7821916439854601</v>
      </c>
    </row>
    <row r="204" spans="1:53">
      <c r="A204" t="s">
        <v>272</v>
      </c>
      <c r="B204" s="2">
        <v>1632.0105555323801</v>
      </c>
      <c r="C204" s="2">
        <v>3.2490165241714299</v>
      </c>
      <c r="D204" s="2">
        <v>1632.0105555323801</v>
      </c>
      <c r="E204" s="2">
        <v>3.0377821374938101</v>
      </c>
      <c r="F204" s="2">
        <v>2.4320047042100099</v>
      </c>
      <c r="G204" s="2">
        <v>6.24488475442599</v>
      </c>
      <c r="H204" s="2">
        <v>1632.0105555323801</v>
      </c>
      <c r="I204" s="2">
        <v>7.5556044237610503E-2</v>
      </c>
      <c r="J204">
        <v>10343.728873092499</v>
      </c>
      <c r="K204">
        <v>103.03216370446</v>
      </c>
      <c r="L204">
        <v>10343.728873092499</v>
      </c>
      <c r="M204">
        <v>74.471598007773295</v>
      </c>
      <c r="N204">
        <v>58.502167146570102</v>
      </c>
      <c r="O204">
        <v>641.75988265713897</v>
      </c>
      <c r="P204">
        <v>10343.728873092499</v>
      </c>
      <c r="Q204">
        <v>0.478876336717249</v>
      </c>
      <c r="R204">
        <v>24323.847583211002</v>
      </c>
      <c r="S204">
        <v>334.203170237184</v>
      </c>
      <c r="T204">
        <v>24323.847583211002</v>
      </c>
      <c r="U204">
        <v>349.068637377698</v>
      </c>
      <c r="V204">
        <v>296.73713968463602</v>
      </c>
      <c r="W204">
        <v>178.67938888888099</v>
      </c>
      <c r="X204">
        <v>2045.2123540663999</v>
      </c>
      <c r="Y204">
        <v>24323.847583211002</v>
      </c>
      <c r="Z204">
        <v>1.1261040547782799</v>
      </c>
      <c r="AA204">
        <v>109996.315830754</v>
      </c>
      <c r="AB204">
        <v>2913.1790038337399</v>
      </c>
      <c r="AC204">
        <v>109996.315830754</v>
      </c>
      <c r="AD204">
        <v>3760.8849773219199</v>
      </c>
      <c r="AE204">
        <v>2960.16513357438</v>
      </c>
      <c r="AF204">
        <v>1645.70589430482</v>
      </c>
      <c r="AG204">
        <v>17644.882555141001</v>
      </c>
      <c r="AH204">
        <v>109996.315830754</v>
      </c>
      <c r="AI204">
        <v>5.0924220292015896</v>
      </c>
      <c r="AJ204">
        <v>244811.39525252199</v>
      </c>
      <c r="AK204">
        <v>14273.6269394962</v>
      </c>
      <c r="AL204">
        <v>244811.39525252199</v>
      </c>
      <c r="AM204">
        <v>18428.618557772999</v>
      </c>
      <c r="AN204">
        <v>14478.308701977699</v>
      </c>
      <c r="AO204">
        <v>8050.90035619644</v>
      </c>
      <c r="AP204">
        <v>20281.9021663077</v>
      </c>
      <c r="AQ204">
        <v>244811.39525252199</v>
      </c>
      <c r="AR204">
        <v>11.3338608913205</v>
      </c>
      <c r="AS204">
        <v>122543.009265129</v>
      </c>
      <c r="AT204">
        <v>3482.7235608462802</v>
      </c>
      <c r="AU204">
        <v>122543.009265129</v>
      </c>
      <c r="AV204">
        <v>3624.5970663830799</v>
      </c>
      <c r="AW204">
        <v>2856.1815899277899</v>
      </c>
      <c r="AX204">
        <v>1587.24511244833</v>
      </c>
      <c r="AY204">
        <v>21074.363344781199</v>
      </c>
      <c r="AZ204">
        <v>122543.009265129</v>
      </c>
      <c r="BA204">
        <v>5.6732874659782002</v>
      </c>
    </row>
    <row r="205" spans="1:53">
      <c r="A205" t="s">
        <v>273</v>
      </c>
      <c r="B205" s="2">
        <v>2390.5506728925102</v>
      </c>
      <c r="C205" s="2">
        <v>4.7591227959694198</v>
      </c>
      <c r="D205" s="2">
        <v>2390.5506728925102</v>
      </c>
      <c r="E205" s="2">
        <v>4.4497090464698204</v>
      </c>
      <c r="F205" s="2">
        <v>3.5623730878569102</v>
      </c>
      <c r="G205" s="2">
        <v>9.1474368233845507</v>
      </c>
      <c r="H205" s="2">
        <v>2390.5506728925102</v>
      </c>
      <c r="I205" s="2">
        <v>0.110673642263542</v>
      </c>
      <c r="J205">
        <v>13791.638497456701</v>
      </c>
      <c r="K205">
        <v>137.37621827261401</v>
      </c>
      <c r="L205">
        <v>13791.638497456701</v>
      </c>
      <c r="M205">
        <v>99.295464010364498</v>
      </c>
      <c r="N205">
        <v>78.002889528760093</v>
      </c>
      <c r="O205">
        <v>855.67984354285204</v>
      </c>
      <c r="P205">
        <v>13791.638497456701</v>
      </c>
      <c r="Q205">
        <v>0.63850178228966603</v>
      </c>
      <c r="R205">
        <v>32431.7967776146</v>
      </c>
      <c r="S205">
        <v>445.60422698291302</v>
      </c>
      <c r="T205">
        <v>32431.7967776146</v>
      </c>
      <c r="U205">
        <v>465.424849836931</v>
      </c>
      <c r="V205">
        <v>395.64951957951502</v>
      </c>
      <c r="W205">
        <v>238.23918518517499</v>
      </c>
      <c r="X205">
        <v>2726.9498054218702</v>
      </c>
      <c r="Y205">
        <v>32431.7967776146</v>
      </c>
      <c r="Z205">
        <v>1.50147207303771</v>
      </c>
      <c r="AA205">
        <v>146661.754441005</v>
      </c>
      <c r="AB205">
        <v>3884.2386717783202</v>
      </c>
      <c r="AC205">
        <v>146661.754441005</v>
      </c>
      <c r="AD205">
        <v>5014.5133030958896</v>
      </c>
      <c r="AE205">
        <v>3946.8868447658401</v>
      </c>
      <c r="AF205">
        <v>2194.2745257397701</v>
      </c>
      <c r="AG205">
        <v>23526.510073521298</v>
      </c>
      <c r="AH205">
        <v>146661.754441005</v>
      </c>
      <c r="AI205">
        <v>6.7898960389354501</v>
      </c>
      <c r="AJ205">
        <v>326415.19367002998</v>
      </c>
      <c r="AK205">
        <v>19031.502585995</v>
      </c>
      <c r="AL205">
        <v>326415.19367002998</v>
      </c>
      <c r="AM205">
        <v>24571.491410364099</v>
      </c>
      <c r="AN205">
        <v>19304.411602636901</v>
      </c>
      <c r="AO205">
        <v>10734.5338082619</v>
      </c>
      <c r="AP205">
        <v>27042.536221743601</v>
      </c>
      <c r="AQ205">
        <v>326415.19367002998</v>
      </c>
      <c r="AR205">
        <v>15.1118145217606</v>
      </c>
      <c r="AS205">
        <v>163390.67902017201</v>
      </c>
      <c r="AT205">
        <v>4643.6314144617099</v>
      </c>
      <c r="AU205">
        <v>163390.67902017201</v>
      </c>
      <c r="AV205">
        <v>4832.7960885107696</v>
      </c>
      <c r="AW205">
        <v>3808.2421199037199</v>
      </c>
      <c r="AX205">
        <v>2116.3268165977802</v>
      </c>
      <c r="AY205">
        <v>28099.151126374902</v>
      </c>
      <c r="AZ205">
        <v>163390.67902017201</v>
      </c>
      <c r="BA205">
        <v>7.5643832879709301</v>
      </c>
    </row>
    <row r="206" spans="1:53">
      <c r="A206" t="s">
        <v>274</v>
      </c>
      <c r="B206" s="2">
        <v>3470.8956885266198</v>
      </c>
      <c r="C206" s="2">
        <v>6.9098802133786803</v>
      </c>
      <c r="D206" s="2">
        <v>3470.8956885266198</v>
      </c>
      <c r="E206" s="2">
        <v>6.4606352501629098</v>
      </c>
      <c r="F206" s="2">
        <v>5.1722916948691697</v>
      </c>
      <c r="G206" s="2">
        <v>13.2813746185679</v>
      </c>
      <c r="H206" s="2">
        <v>3470.8956885266198</v>
      </c>
      <c r="I206" s="2">
        <v>0.16068961520956601</v>
      </c>
      <c r="J206">
        <v>20687.4577461851</v>
      </c>
      <c r="K206">
        <v>206.064327408921</v>
      </c>
      <c r="L206">
        <v>20687.4577461851</v>
      </c>
      <c r="M206">
        <v>148.94319601554599</v>
      </c>
      <c r="N206">
        <v>117.00433429314</v>
      </c>
      <c r="O206">
        <v>1283.51976531427</v>
      </c>
      <c r="P206">
        <v>20687.4577461851</v>
      </c>
      <c r="Q206">
        <v>0.95775267343449899</v>
      </c>
      <c r="R206">
        <v>48647.695166422003</v>
      </c>
      <c r="S206">
        <v>668.40634047436902</v>
      </c>
      <c r="T206">
        <v>48647.695166422003</v>
      </c>
      <c r="U206">
        <v>698.13727475539702</v>
      </c>
      <c r="V206">
        <v>593.47427936927204</v>
      </c>
      <c r="W206">
        <v>357.35877777776301</v>
      </c>
      <c r="X206">
        <v>4090.4247081328099</v>
      </c>
      <c r="Y206">
        <v>48647.695166422003</v>
      </c>
      <c r="Z206">
        <v>2.25220810955657</v>
      </c>
      <c r="AA206">
        <v>219992.631661508</v>
      </c>
      <c r="AB206">
        <v>5826.3580076674898</v>
      </c>
      <c r="AC206">
        <v>219992.631661508</v>
      </c>
      <c r="AD206">
        <v>7521.7699546438398</v>
      </c>
      <c r="AE206">
        <v>5920.33026714876</v>
      </c>
      <c r="AF206">
        <v>3291.4117886096501</v>
      </c>
      <c r="AG206">
        <v>35289.765110282002</v>
      </c>
      <c r="AH206">
        <v>219992.631661508</v>
      </c>
      <c r="AI206">
        <v>10.184844058403099</v>
      </c>
      <c r="AJ206">
        <v>489622.79050504498</v>
      </c>
      <c r="AK206">
        <v>28547.253878992498</v>
      </c>
      <c r="AL206">
        <v>489622.79050504498</v>
      </c>
      <c r="AM206">
        <v>36857.237115546101</v>
      </c>
      <c r="AN206">
        <v>28956.617403955399</v>
      </c>
      <c r="AO206">
        <v>16101.8007123928</v>
      </c>
      <c r="AP206">
        <v>40563.8043326154</v>
      </c>
      <c r="AQ206">
        <v>489622.79050504498</v>
      </c>
      <c r="AR206">
        <v>22.667721782640999</v>
      </c>
      <c r="AS206">
        <v>245086.01853025801</v>
      </c>
      <c r="AT206">
        <v>6965.4471216925704</v>
      </c>
      <c r="AU206">
        <v>245086.01853025801</v>
      </c>
      <c r="AV206">
        <v>7249.1941327661598</v>
      </c>
      <c r="AW206">
        <v>5712.3631798555798</v>
      </c>
      <c r="AX206">
        <v>3174.49022489667</v>
      </c>
      <c r="AY206">
        <v>42148.726689562398</v>
      </c>
      <c r="AZ206">
        <v>245086.01853025801</v>
      </c>
      <c r="BA206">
        <v>11.3465749319564</v>
      </c>
    </row>
    <row r="207" spans="1:53">
      <c r="A207" t="s">
        <v>275</v>
      </c>
      <c r="B207" s="2">
        <v>5079.9201798965796</v>
      </c>
      <c r="C207" s="2">
        <v>10.113135941435001</v>
      </c>
      <c r="D207" s="2">
        <v>5079.9201798965796</v>
      </c>
      <c r="E207" s="2">
        <v>9.4556317237483594</v>
      </c>
      <c r="F207" s="2">
        <v>7.5700428116959504</v>
      </c>
      <c r="G207" s="2">
        <v>19.438303249692101</v>
      </c>
      <c r="H207" s="2">
        <v>5079.9201798965796</v>
      </c>
      <c r="I207" s="2">
        <v>0.23518148981002701</v>
      </c>
      <c r="J207">
        <v>34479.096243641899</v>
      </c>
      <c r="K207">
        <v>343.44054568153598</v>
      </c>
      <c r="L207">
        <v>34479.096243641899</v>
      </c>
      <c r="M207">
        <v>248.238660025911</v>
      </c>
      <c r="N207">
        <v>195.0072238219</v>
      </c>
      <c r="O207">
        <v>2139.19960885713</v>
      </c>
      <c r="P207">
        <v>34479.096243641899</v>
      </c>
      <c r="Q207">
        <v>1.59625445572416</v>
      </c>
      <c r="R207">
        <v>81079.491944036694</v>
      </c>
      <c r="S207">
        <v>1114.0105674572801</v>
      </c>
      <c r="T207">
        <v>81079.491944036694</v>
      </c>
      <c r="U207">
        <v>1163.5621245923201</v>
      </c>
      <c r="V207">
        <v>989.123798948787</v>
      </c>
      <c r="W207">
        <v>595.59796296293905</v>
      </c>
      <c r="X207">
        <v>6817.3745135546797</v>
      </c>
      <c r="Y207">
        <v>81079.491944036694</v>
      </c>
      <c r="Z207">
        <v>3.75368018259429</v>
      </c>
      <c r="AA207">
        <v>366654.38610251399</v>
      </c>
      <c r="AB207">
        <v>9710.59667944582</v>
      </c>
      <c r="AC207">
        <v>366654.38610251399</v>
      </c>
      <c r="AD207">
        <v>12536.2832577397</v>
      </c>
      <c r="AE207">
        <v>9867.2171119146005</v>
      </c>
      <c r="AF207">
        <v>5485.6863143494202</v>
      </c>
      <c r="AG207">
        <v>58816.2751838033</v>
      </c>
      <c r="AH207">
        <v>366654.38610251399</v>
      </c>
      <c r="AI207">
        <v>16.9747400973386</v>
      </c>
      <c r="AJ207">
        <v>816037.98417507601</v>
      </c>
      <c r="AK207">
        <v>47578.7564649876</v>
      </c>
      <c r="AL207">
        <v>816037.98417507601</v>
      </c>
      <c r="AM207">
        <v>61428.728525910199</v>
      </c>
      <c r="AN207">
        <v>48261.029006592398</v>
      </c>
      <c r="AO207">
        <v>26836.3345206548</v>
      </c>
      <c r="AP207">
        <v>67606.340554359107</v>
      </c>
      <c r="AQ207">
        <v>816037.98417507601</v>
      </c>
      <c r="AR207">
        <v>37.779536304401603</v>
      </c>
      <c r="AS207">
        <v>408476.69755043002</v>
      </c>
      <c r="AT207">
        <v>11609.0785361542</v>
      </c>
      <c r="AU207">
        <v>408476.69755043002</v>
      </c>
      <c r="AV207">
        <v>12081.990221276899</v>
      </c>
      <c r="AW207">
        <v>9520.6052997592997</v>
      </c>
      <c r="AX207">
        <v>5290.8170414944598</v>
      </c>
      <c r="AY207">
        <v>70247.877815937303</v>
      </c>
      <c r="AZ207">
        <v>408476.69755043002</v>
      </c>
      <c r="BA207">
        <v>18.910958219927299</v>
      </c>
    </row>
    <row r="208" spans="1:53">
      <c r="A208" t="s">
        <v>276</v>
      </c>
      <c r="B208" s="2">
        <v>7401.5126603018098</v>
      </c>
      <c r="C208" s="2">
        <v>14.734976349059099</v>
      </c>
      <c r="D208" s="2">
        <v>7401.5126603018098</v>
      </c>
      <c r="E208" s="2">
        <v>13.776983778492999</v>
      </c>
      <c r="F208" s="2">
        <v>11.0296551374031</v>
      </c>
      <c r="G208" s="2">
        <v>28.3218717031714</v>
      </c>
      <c r="H208" s="2">
        <v>7401.5126603018098</v>
      </c>
      <c r="I208" s="2">
        <v>0.34266262316212098</v>
      </c>
      <c r="J208">
        <v>48270.734741098699</v>
      </c>
      <c r="K208">
        <v>480.81676395415002</v>
      </c>
      <c r="L208">
        <v>48270.734741098699</v>
      </c>
      <c r="M208">
        <v>347.53412403627499</v>
      </c>
      <c r="N208">
        <v>273.01011335065999</v>
      </c>
      <c r="O208">
        <v>2994.87945239998</v>
      </c>
      <c r="P208">
        <v>48270.734741098699</v>
      </c>
      <c r="Q208">
        <v>2.2347562380138299</v>
      </c>
      <c r="R208">
        <v>113511.288721651</v>
      </c>
      <c r="S208">
        <v>1559.6147944401901</v>
      </c>
      <c r="T208">
        <v>113511.288721651</v>
      </c>
      <c r="U208">
        <v>1628.98697442926</v>
      </c>
      <c r="V208">
        <v>1384.7733185283</v>
      </c>
      <c r="W208">
        <v>833.83714814811503</v>
      </c>
      <c r="X208">
        <v>9544.3243189765599</v>
      </c>
      <c r="Y208">
        <v>113511.288721651</v>
      </c>
      <c r="Z208">
        <v>5.2551522556319998</v>
      </c>
      <c r="AA208">
        <v>513316.14054351998</v>
      </c>
      <c r="AB208">
        <v>13594.835351224099</v>
      </c>
      <c r="AC208">
        <v>513316.14054351998</v>
      </c>
      <c r="AD208">
        <v>17550.796560835599</v>
      </c>
      <c r="AE208">
        <v>13814.103956680399</v>
      </c>
      <c r="AF208">
        <v>7679.9608400892002</v>
      </c>
      <c r="AG208">
        <v>82342.785257324605</v>
      </c>
      <c r="AH208">
        <v>513316.14054351998</v>
      </c>
      <c r="AI208">
        <v>23.764636136274</v>
      </c>
      <c r="AJ208">
        <v>1142453.1778450999</v>
      </c>
      <c r="AK208">
        <v>66610.259050982597</v>
      </c>
      <c r="AL208">
        <v>1142453.1778450999</v>
      </c>
      <c r="AM208">
        <v>86000.2199362744</v>
      </c>
      <c r="AN208">
        <v>67565.440609229307</v>
      </c>
      <c r="AO208">
        <v>37570.868328916702</v>
      </c>
      <c r="AP208">
        <v>94648.876776102697</v>
      </c>
      <c r="AQ208">
        <v>1142453.1778450999</v>
      </c>
      <c r="AR208">
        <v>52.891350826162302</v>
      </c>
      <c r="AS208">
        <v>571867.376570603</v>
      </c>
      <c r="AT208">
        <v>16252.709950615999</v>
      </c>
      <c r="AU208">
        <v>571867.376570603</v>
      </c>
      <c r="AV208">
        <v>16914.786309787702</v>
      </c>
      <c r="AW208">
        <v>13328.847419663</v>
      </c>
      <c r="AX208">
        <v>7407.1438580922404</v>
      </c>
      <c r="AY208">
        <v>98347.028942312303</v>
      </c>
      <c r="AZ208">
        <v>571867.376570603</v>
      </c>
      <c r="BA208">
        <v>26.4753415078982</v>
      </c>
    </row>
    <row r="209" spans="1:53">
      <c r="A209" t="s">
        <v>277</v>
      </c>
      <c r="B209" s="2">
        <v>10803.4501563411</v>
      </c>
      <c r="C209" s="2">
        <v>21.5075741740925</v>
      </c>
      <c r="D209" s="2">
        <v>10803.4501563411</v>
      </c>
      <c r="E209" s="2">
        <v>20.1092620369309</v>
      </c>
      <c r="F209" s="2">
        <v>16.099186070122599</v>
      </c>
      <c r="G209" s="2">
        <v>41.339377951834003</v>
      </c>
      <c r="H209" s="2">
        <v>10803.4501563411</v>
      </c>
      <c r="I209" s="2">
        <v>0.50015972946023801</v>
      </c>
      <c r="J209">
        <v>75854.011736012297</v>
      </c>
      <c r="K209">
        <v>755.56920049938003</v>
      </c>
      <c r="L209">
        <v>75854.011736012297</v>
      </c>
      <c r="M209">
        <v>546.12505205700404</v>
      </c>
      <c r="N209">
        <v>429.015892408181</v>
      </c>
      <c r="O209">
        <v>4706.2391394856904</v>
      </c>
      <c r="P209">
        <v>75854.011736012297</v>
      </c>
      <c r="Q209">
        <v>3.51175980259316</v>
      </c>
      <c r="R209">
        <v>178374.88227688</v>
      </c>
      <c r="S209">
        <v>2450.82324840602</v>
      </c>
      <c r="T209">
        <v>178374.88227688</v>
      </c>
      <c r="U209">
        <v>2559.83667410312</v>
      </c>
      <c r="V209">
        <v>2176.0723576873302</v>
      </c>
      <c r="W209">
        <v>1310.3155185184601</v>
      </c>
      <c r="X209">
        <v>14998.2239298203</v>
      </c>
      <c r="Y209">
        <v>178374.88227688</v>
      </c>
      <c r="Z209">
        <v>8.2580964017074407</v>
      </c>
      <c r="AA209">
        <v>806639.64942553104</v>
      </c>
      <c r="AB209">
        <v>21363.312694780801</v>
      </c>
      <c r="AC209">
        <v>806639.64942553104</v>
      </c>
      <c r="AD209">
        <v>27579.8231670274</v>
      </c>
      <c r="AE209">
        <v>21707.877646212099</v>
      </c>
      <c r="AF209">
        <v>12068.509891568699</v>
      </c>
      <c r="AG209">
        <v>129395.805404367</v>
      </c>
      <c r="AH209">
        <v>806639.64942553104</v>
      </c>
      <c r="AI209">
        <v>37.344428214144898</v>
      </c>
      <c r="AJ209">
        <v>1795283.5651851599</v>
      </c>
      <c r="AK209">
        <v>104673.26422297199</v>
      </c>
      <c r="AL209">
        <v>1795283.5651851599</v>
      </c>
      <c r="AM209">
        <v>135143.202757002</v>
      </c>
      <c r="AN209">
        <v>106174.26381450301</v>
      </c>
      <c r="AO209">
        <v>59039.935945440498</v>
      </c>
      <c r="AP209">
        <v>148733.94921958999</v>
      </c>
      <c r="AQ209">
        <v>1795283.5651851599</v>
      </c>
      <c r="AR209">
        <v>83.114979869683594</v>
      </c>
      <c r="AS209">
        <v>898648.73461094697</v>
      </c>
      <c r="AT209">
        <v>25539.972779539399</v>
      </c>
      <c r="AU209">
        <v>898648.73461094697</v>
      </c>
      <c r="AV209">
        <v>26580.378486809201</v>
      </c>
      <c r="AW209">
        <v>20945.331659470401</v>
      </c>
      <c r="AX209">
        <v>11639.7974912878</v>
      </c>
      <c r="AY209">
        <v>154545.331195062</v>
      </c>
      <c r="AZ209">
        <v>898648.73461094697</v>
      </c>
      <c r="BA209">
        <v>41.604108083840103</v>
      </c>
    </row>
    <row r="210" spans="1:53">
      <c r="A210" t="s">
        <v>278</v>
      </c>
      <c r="B210" s="2">
        <v>18388.851329942299</v>
      </c>
      <c r="C210" s="2">
        <v>36.608636892072496</v>
      </c>
      <c r="D210" s="2">
        <v>18388.851329942299</v>
      </c>
      <c r="E210" s="2">
        <v>34.228531126690903</v>
      </c>
      <c r="F210" s="2">
        <v>27.402869906591601</v>
      </c>
      <c r="G210" s="2">
        <v>70.3648986414196</v>
      </c>
      <c r="H210" s="2">
        <v>18388.851329942299</v>
      </c>
      <c r="I210" s="2">
        <v>0.85133570971955497</v>
      </c>
      <c r="J210">
        <v>103437.28873092501</v>
      </c>
      <c r="K210">
        <v>1030.3216370446</v>
      </c>
      <c r="L210">
        <v>103437.28873092501</v>
      </c>
      <c r="M210">
        <v>744.71598007773298</v>
      </c>
      <c r="N210">
        <v>585.02167146570105</v>
      </c>
      <c r="O210">
        <v>6417.5988265713904</v>
      </c>
      <c r="P210">
        <v>103437.28873092501</v>
      </c>
      <c r="Q210">
        <v>4.7887633671724901</v>
      </c>
      <c r="R210">
        <v>243238.47583211001</v>
      </c>
      <c r="S210">
        <v>3342.0317023718399</v>
      </c>
      <c r="T210">
        <v>243238.47583211001</v>
      </c>
      <c r="U210">
        <v>3490.68637377698</v>
      </c>
      <c r="V210">
        <v>2967.3713968463599</v>
      </c>
      <c r="W210">
        <v>1786.79388888881</v>
      </c>
      <c r="X210">
        <v>20452.123540664001</v>
      </c>
      <c r="Y210">
        <v>243238.47583211001</v>
      </c>
      <c r="Z210">
        <v>11.2610405477828</v>
      </c>
      <c r="AA210">
        <v>1099963.15830754</v>
      </c>
      <c r="AB210">
        <v>29131.7900383374</v>
      </c>
      <c r="AC210">
        <v>1099963.15830754</v>
      </c>
      <c r="AD210">
        <v>37608.849773219197</v>
      </c>
      <c r="AE210">
        <v>29601.651335743802</v>
      </c>
      <c r="AF210">
        <v>16457.0589430482</v>
      </c>
      <c r="AG210">
        <v>176448.82555141</v>
      </c>
      <c r="AH210">
        <v>1099963.15830754</v>
      </c>
      <c r="AI210">
        <v>50.924220292015796</v>
      </c>
      <c r="AJ210">
        <v>2448113.9525252199</v>
      </c>
      <c r="AK210">
        <v>142736.269394962</v>
      </c>
      <c r="AL210">
        <v>2448113.9525252199</v>
      </c>
      <c r="AM210">
        <v>184286.18557773001</v>
      </c>
      <c r="AN210">
        <v>144783.08701977701</v>
      </c>
      <c r="AO210">
        <v>80509.003561964404</v>
      </c>
      <c r="AP210">
        <v>202819.021663077</v>
      </c>
      <c r="AQ210">
        <v>2448113.9525252199</v>
      </c>
      <c r="AR210">
        <v>113.33860891320499</v>
      </c>
      <c r="AS210">
        <v>1225430.0926512899</v>
      </c>
      <c r="AT210">
        <v>34827.235608462797</v>
      </c>
      <c r="AU210">
        <v>1225430.0926512899</v>
      </c>
      <c r="AV210">
        <v>36245.970663830798</v>
      </c>
      <c r="AW210">
        <v>28561.815899277899</v>
      </c>
      <c r="AX210">
        <v>15872.451124483299</v>
      </c>
      <c r="AY210">
        <v>210743.633447812</v>
      </c>
      <c r="AZ210">
        <v>1225430.0926512899</v>
      </c>
      <c r="BA210">
        <v>56.732874659781999</v>
      </c>
    </row>
    <row r="211" spans="1:53">
      <c r="A211" t="s">
        <v>279</v>
      </c>
      <c r="J211">
        <v>124124.746477111</v>
      </c>
      <c r="K211">
        <v>1236.3859644535301</v>
      </c>
      <c r="L211">
        <v>124124.746477111</v>
      </c>
      <c r="M211">
        <v>893.65917609328005</v>
      </c>
      <c r="N211">
        <v>702.02600575884105</v>
      </c>
      <c r="O211">
        <v>7701.11859188567</v>
      </c>
      <c r="P211">
        <v>124124.746477111</v>
      </c>
      <c r="Q211">
        <v>5.7465160406069904</v>
      </c>
      <c r="R211">
        <v>291886.17099853198</v>
      </c>
      <c r="S211">
        <v>4010.43804284621</v>
      </c>
      <c r="T211">
        <v>291886.17099853198</v>
      </c>
      <c r="U211">
        <v>4188.8236485323796</v>
      </c>
      <c r="V211">
        <v>3560.8456762156302</v>
      </c>
      <c r="W211">
        <v>2144.15266666658</v>
      </c>
      <c r="X211">
        <v>24542.5482487968</v>
      </c>
      <c r="Y211">
        <v>291886.17099853198</v>
      </c>
      <c r="Z211">
        <v>13.5132486573394</v>
      </c>
      <c r="AA211">
        <v>1319955.7899690501</v>
      </c>
      <c r="AB211">
        <v>34958.148046004899</v>
      </c>
      <c r="AC211">
        <v>1319955.7899690501</v>
      </c>
      <c r="AD211">
        <v>45130.619727862999</v>
      </c>
      <c r="AE211">
        <v>35521.981602892498</v>
      </c>
      <c r="AF211">
        <v>19748.470731657901</v>
      </c>
      <c r="AG211">
        <v>211738.590661692</v>
      </c>
      <c r="AH211">
        <v>1319955.7899690501</v>
      </c>
      <c r="AI211">
        <v>61.109064350418997</v>
      </c>
      <c r="AJ211">
        <v>2937736.7430302701</v>
      </c>
      <c r="AK211">
        <v>171283.52327395501</v>
      </c>
      <c r="AL211">
        <v>2937736.7430302701</v>
      </c>
      <c r="AM211">
        <v>221143.42269327701</v>
      </c>
      <c r="AN211">
        <v>173739.70442373201</v>
      </c>
      <c r="AO211">
        <v>96610.804274357302</v>
      </c>
      <c r="AP211">
        <v>243382.82599569199</v>
      </c>
      <c r="AQ211">
        <v>2937736.7430302701</v>
      </c>
      <c r="AR211">
        <v>136.006330695846</v>
      </c>
      <c r="AS211">
        <v>1470516.11118155</v>
      </c>
      <c r="AT211">
        <v>41792.6827301554</v>
      </c>
      <c r="AU211">
        <v>1470516.11118155</v>
      </c>
      <c r="AV211">
        <v>43495.164796596902</v>
      </c>
      <c r="AW211">
        <v>34274.179079133399</v>
      </c>
      <c r="AX211">
        <v>19046.941349379998</v>
      </c>
      <c r="AY211">
        <v>252892.36013737399</v>
      </c>
      <c r="AZ211">
        <v>1470516.11118155</v>
      </c>
      <c r="BA211">
        <v>68.079449591738395</v>
      </c>
    </row>
    <row r="212" spans="1:53">
      <c r="A212" t="s">
        <v>280</v>
      </c>
      <c r="J212">
        <v>151708.02347202401</v>
      </c>
      <c r="K212">
        <v>1511.1384009987601</v>
      </c>
      <c r="L212">
        <v>151708.02347202401</v>
      </c>
      <c r="M212">
        <v>1092.2501041139999</v>
      </c>
      <c r="N212">
        <v>858.03178481636201</v>
      </c>
      <c r="O212">
        <v>9412.4782789713809</v>
      </c>
      <c r="P212">
        <v>151708.02347202401</v>
      </c>
      <c r="Q212">
        <v>7.0235196051863298</v>
      </c>
      <c r="R212">
        <v>356749.76455376099</v>
      </c>
      <c r="S212">
        <v>4901.6464968120399</v>
      </c>
      <c r="T212">
        <v>356749.76455376099</v>
      </c>
      <c r="U212">
        <v>5119.67334820624</v>
      </c>
      <c r="V212">
        <v>4352.1447153746603</v>
      </c>
      <c r="W212">
        <v>2620.6310370369301</v>
      </c>
      <c r="X212">
        <v>29996.447859640601</v>
      </c>
      <c r="Y212">
        <v>356749.76455376099</v>
      </c>
      <c r="Z212">
        <v>16.5161928034148</v>
      </c>
      <c r="AA212">
        <v>1613279.29885106</v>
      </c>
      <c r="AB212">
        <v>42726.625389561603</v>
      </c>
      <c r="AC212">
        <v>1613279.29885106</v>
      </c>
      <c r="AD212">
        <v>55159.6463340548</v>
      </c>
      <c r="AE212">
        <v>43415.755292424197</v>
      </c>
      <c r="AF212">
        <v>24137.019783137399</v>
      </c>
      <c r="AG212">
        <v>258791.610808734</v>
      </c>
      <c r="AH212">
        <v>1613279.29885106</v>
      </c>
      <c r="AI212">
        <v>74.688856428289895</v>
      </c>
      <c r="AJ212">
        <v>3590567.1303703301</v>
      </c>
      <c r="AK212">
        <v>209346.528445945</v>
      </c>
      <c r="AL212">
        <v>3590567.1303703301</v>
      </c>
      <c r="AM212">
        <v>270286.40551400499</v>
      </c>
      <c r="AN212">
        <v>212348.52762900601</v>
      </c>
      <c r="AO212">
        <v>118079.871890881</v>
      </c>
      <c r="AP212">
        <v>297467.89843917999</v>
      </c>
      <c r="AQ212">
        <v>3590567.1303703301</v>
      </c>
      <c r="AR212">
        <v>166.22995973936699</v>
      </c>
      <c r="AS212">
        <v>1797297.46922189</v>
      </c>
      <c r="AT212">
        <v>51079.945559078798</v>
      </c>
      <c r="AU212">
        <v>1797297.46922189</v>
      </c>
      <c r="AV212">
        <v>53160.756973618503</v>
      </c>
      <c r="AW212">
        <v>41890.663318940897</v>
      </c>
      <c r="AX212">
        <v>23279.5949825756</v>
      </c>
      <c r="AY212">
        <v>309090.66239012399</v>
      </c>
      <c r="AZ212">
        <v>1797297.46922189</v>
      </c>
      <c r="BA212">
        <v>83.208216167680305</v>
      </c>
    </row>
    <row r="213" spans="1:53">
      <c r="A213" t="s">
        <v>281</v>
      </c>
      <c r="J213">
        <v>179291.300466938</v>
      </c>
      <c r="K213">
        <v>1785.8908375439801</v>
      </c>
      <c r="L213">
        <v>179291.300466938</v>
      </c>
      <c r="M213">
        <v>1290.8410321347301</v>
      </c>
      <c r="N213">
        <v>1014.03756387388</v>
      </c>
      <c r="O213">
        <v>11123.837966057001</v>
      </c>
      <c r="P213">
        <v>179291.300466938</v>
      </c>
      <c r="Q213">
        <v>8.3005231697656594</v>
      </c>
      <c r="R213">
        <v>421613.35810899001</v>
      </c>
      <c r="S213">
        <v>5792.8549507778698</v>
      </c>
      <c r="T213">
        <v>421613.35810899001</v>
      </c>
      <c r="U213">
        <v>6050.5230478801104</v>
      </c>
      <c r="V213">
        <v>5143.4437545336896</v>
      </c>
      <c r="W213">
        <v>3097.1094074072798</v>
      </c>
      <c r="X213">
        <v>35450.347470484303</v>
      </c>
      <c r="Y213">
        <v>421613.35810899001</v>
      </c>
      <c r="Z213">
        <v>19.519136949490299</v>
      </c>
      <c r="AA213">
        <v>1906602.8077330701</v>
      </c>
      <c r="AB213">
        <v>50495.102733118198</v>
      </c>
      <c r="AC213">
        <v>1906602.8077330701</v>
      </c>
      <c r="AD213">
        <v>65188.672940246601</v>
      </c>
      <c r="AE213">
        <v>51309.528981955897</v>
      </c>
      <c r="AF213">
        <v>28525.568834616999</v>
      </c>
      <c r="AG213">
        <v>305844.63095577701</v>
      </c>
      <c r="AH213">
        <v>1906602.8077330701</v>
      </c>
      <c r="AI213">
        <v>88.268648506160801</v>
      </c>
      <c r="AJ213">
        <v>4243397.5177103896</v>
      </c>
      <c r="AK213">
        <v>247409.533617935</v>
      </c>
      <c r="AL213">
        <v>4243397.5177103896</v>
      </c>
      <c r="AM213">
        <v>319429.38833473303</v>
      </c>
      <c r="AN213">
        <v>250957.35083427999</v>
      </c>
      <c r="AO213">
        <v>139548.93950740501</v>
      </c>
      <c r="AP213">
        <v>351552.970882667</v>
      </c>
      <c r="AQ213">
        <v>4243397.5177103896</v>
      </c>
      <c r="AR213">
        <v>196.453588782888</v>
      </c>
      <c r="AS213">
        <v>2124078.8272622302</v>
      </c>
      <c r="AT213">
        <v>60367.208388002298</v>
      </c>
      <c r="AU213">
        <v>2124078.8272622302</v>
      </c>
      <c r="AV213">
        <v>62826.349150640002</v>
      </c>
      <c r="AW213">
        <v>49507.1475587483</v>
      </c>
      <c r="AX213">
        <v>27512.248615771201</v>
      </c>
      <c r="AY213">
        <v>365288.96464287402</v>
      </c>
      <c r="AZ213">
        <v>2124078.8272622302</v>
      </c>
      <c r="BA213">
        <v>98.336982743622201</v>
      </c>
    </row>
    <row r="214" spans="1:53">
      <c r="A214" t="s">
        <v>282</v>
      </c>
      <c r="J214">
        <v>206874.577461851</v>
      </c>
      <c r="K214">
        <v>2060.6432740892101</v>
      </c>
      <c r="L214">
        <v>206874.577461851</v>
      </c>
      <c r="M214">
        <v>1489.43196015546</v>
      </c>
      <c r="N214">
        <v>1170.0433429314</v>
      </c>
      <c r="O214">
        <v>12835.197653142701</v>
      </c>
      <c r="P214">
        <v>206874.577461851</v>
      </c>
      <c r="Q214">
        <v>9.5775267343449908</v>
      </c>
      <c r="R214">
        <v>486476.95166422002</v>
      </c>
      <c r="S214">
        <v>6684.0634047436897</v>
      </c>
      <c r="T214">
        <v>486476.95166422002</v>
      </c>
      <c r="U214">
        <v>6981.3727475539699</v>
      </c>
      <c r="V214">
        <v>5934.7427936927197</v>
      </c>
      <c r="W214">
        <v>3573.58777777763</v>
      </c>
      <c r="X214">
        <v>40904.247081328103</v>
      </c>
      <c r="Y214">
        <v>486476.95166422002</v>
      </c>
      <c r="Z214">
        <v>22.522081095565699</v>
      </c>
      <c r="AA214">
        <v>2199926.31661508</v>
      </c>
      <c r="AB214">
        <v>58263.580076674902</v>
      </c>
      <c r="AC214">
        <v>2199926.31661508</v>
      </c>
      <c r="AD214">
        <v>75217.699546438394</v>
      </c>
      <c r="AE214">
        <v>59203.302671487603</v>
      </c>
      <c r="AF214">
        <v>32914.117886096501</v>
      </c>
      <c r="AG214">
        <v>352897.65110282</v>
      </c>
      <c r="AH214">
        <v>2199926.31661508</v>
      </c>
      <c r="AI214">
        <v>101.848440584031</v>
      </c>
      <c r="AJ214">
        <v>4896227.90505045</v>
      </c>
      <c r="AK214">
        <v>285472.53878992499</v>
      </c>
      <c r="AL214">
        <v>4896227.90505045</v>
      </c>
      <c r="AM214">
        <v>368572.37115546101</v>
      </c>
      <c r="AN214">
        <v>289566.17403955403</v>
      </c>
      <c r="AO214">
        <v>161018.00712392799</v>
      </c>
      <c r="AP214">
        <v>405638.043326154</v>
      </c>
      <c r="AQ214">
        <v>4896227.90505045</v>
      </c>
      <c r="AR214">
        <v>226.67721782640999</v>
      </c>
      <c r="AS214">
        <v>2450860.1853025798</v>
      </c>
      <c r="AT214">
        <v>69654.471216925696</v>
      </c>
      <c r="AU214">
        <v>2450860.1853025798</v>
      </c>
      <c r="AV214">
        <v>72491.941327661596</v>
      </c>
      <c r="AW214">
        <v>57123.631798555798</v>
      </c>
      <c r="AX214">
        <v>31744.9022489667</v>
      </c>
      <c r="AY214">
        <v>421487.26689562399</v>
      </c>
      <c r="AZ214">
        <v>2450860.1853025798</v>
      </c>
      <c r="BA214">
        <v>113.465749319564</v>
      </c>
    </row>
    <row r="215" spans="1:53">
      <c r="A215" t="s">
        <v>283</v>
      </c>
      <c r="B215" s="2">
        <v>1126.3171439589701</v>
      </c>
      <c r="C215" s="2">
        <v>2.2422790096394398</v>
      </c>
      <c r="D215" s="2">
        <v>1126.3171439589701</v>
      </c>
      <c r="E215" s="2">
        <v>2.0964975315098102</v>
      </c>
      <c r="F215" s="2">
        <v>1.67842578177874</v>
      </c>
      <c r="G215" s="2">
        <v>4.3098500417869499</v>
      </c>
      <c r="H215" s="2">
        <v>1126.3171439589701</v>
      </c>
      <c r="I215" s="2">
        <v>0.137339590379426</v>
      </c>
      <c r="J215">
        <v>6895.8192487283904</v>
      </c>
      <c r="K215">
        <v>68.688109136307204</v>
      </c>
      <c r="L215">
        <v>6895.8192487283904</v>
      </c>
      <c r="M215">
        <v>49.647732005182199</v>
      </c>
      <c r="N215">
        <v>39.001444764379997</v>
      </c>
      <c r="O215">
        <v>427.83992177142602</v>
      </c>
      <c r="P215">
        <v>6895.8192487283904</v>
      </c>
      <c r="Q215">
        <v>0.85801493364906001</v>
      </c>
      <c r="R215">
        <v>16215.8983888073</v>
      </c>
      <c r="S215">
        <v>222.802113491456</v>
      </c>
      <c r="T215">
        <v>16215.8983888073</v>
      </c>
      <c r="U215">
        <v>232.71242491846499</v>
      </c>
      <c r="V215">
        <v>197.824759789757</v>
      </c>
      <c r="W215">
        <v>119.119592592587</v>
      </c>
      <c r="X215">
        <v>1363.4749027109301</v>
      </c>
      <c r="Y215">
        <v>16215.8983888073</v>
      </c>
      <c r="Z215">
        <v>2.0176693266283099</v>
      </c>
      <c r="AA215">
        <v>73330.877220502894</v>
      </c>
      <c r="AB215">
        <v>1942.1193358891601</v>
      </c>
      <c r="AC215">
        <v>73330.877220502894</v>
      </c>
      <c r="AD215">
        <v>2507.2566515479398</v>
      </c>
      <c r="AE215">
        <v>1973.4434223829201</v>
      </c>
      <c r="AF215">
        <v>1097.13726286988</v>
      </c>
      <c r="AG215">
        <v>11763.2550367606</v>
      </c>
      <c r="AH215">
        <v>73330.877220502894</v>
      </c>
      <c r="AI215">
        <v>9.1242222980800296</v>
      </c>
      <c r="AJ215">
        <v>163207.59683501499</v>
      </c>
      <c r="AK215">
        <v>9515.7512929975201</v>
      </c>
      <c r="AL215">
        <v>163207.59683501499</v>
      </c>
      <c r="AM215">
        <v>12285.745705182</v>
      </c>
      <c r="AN215">
        <v>9652.2058013184796</v>
      </c>
      <c r="AO215">
        <v>5367.26690413096</v>
      </c>
      <c r="AP215">
        <v>13521.268110871801</v>
      </c>
      <c r="AQ215">
        <v>163207.59683501499</v>
      </c>
      <c r="AR215">
        <v>20.307167331168099</v>
      </c>
      <c r="AS215">
        <v>81695.339510086094</v>
      </c>
      <c r="AT215">
        <v>2321.81570723085</v>
      </c>
      <c r="AU215">
        <v>81695.339510086094</v>
      </c>
      <c r="AV215">
        <v>2416.3980442553798</v>
      </c>
      <c r="AW215">
        <v>1904.1210599518599</v>
      </c>
      <c r="AX215">
        <v>1058.1634082988901</v>
      </c>
      <c r="AY215">
        <v>14049.5755631874</v>
      </c>
      <c r="AZ215">
        <v>81695.339510086094</v>
      </c>
      <c r="BA215">
        <v>10.1649737008564</v>
      </c>
    </row>
    <row r="216" spans="1:53">
      <c r="A216" t="s">
        <v>284</v>
      </c>
      <c r="B216" s="2">
        <v>1632.0105555323801</v>
      </c>
      <c r="C216" s="2">
        <v>3.2490165241714299</v>
      </c>
      <c r="D216" s="2">
        <v>1632.0105555323801</v>
      </c>
      <c r="E216" s="2">
        <v>3.0377821374938101</v>
      </c>
      <c r="F216" s="2">
        <v>2.4320047042100099</v>
      </c>
      <c r="G216" s="2">
        <v>6.24488475442599</v>
      </c>
      <c r="H216" s="2">
        <v>1632.0105555323801</v>
      </c>
      <c r="I216" s="2">
        <v>0.28835021870166</v>
      </c>
      <c r="J216">
        <v>10343.728873092499</v>
      </c>
      <c r="K216">
        <v>103.03216370446</v>
      </c>
      <c r="L216">
        <v>10343.728873092499</v>
      </c>
      <c r="M216">
        <v>74.471598007773295</v>
      </c>
      <c r="N216">
        <v>58.502167146570102</v>
      </c>
      <c r="O216">
        <v>641.75988265713897</v>
      </c>
      <c r="P216">
        <v>10343.728873092499</v>
      </c>
      <c r="Q216">
        <v>1.9305336007103799</v>
      </c>
      <c r="R216">
        <v>24323.847583211002</v>
      </c>
      <c r="S216">
        <v>334.203170237184</v>
      </c>
      <c r="T216">
        <v>24323.847583211002</v>
      </c>
      <c r="U216">
        <v>349.068637377698</v>
      </c>
      <c r="V216">
        <v>296.73713968463602</v>
      </c>
      <c r="W216">
        <v>178.67938888888099</v>
      </c>
      <c r="X216">
        <v>2045.2123540663999</v>
      </c>
      <c r="Y216">
        <v>24323.847583211002</v>
      </c>
      <c r="Z216">
        <v>4.5397559849137101</v>
      </c>
      <c r="AA216">
        <v>109996.315830754</v>
      </c>
      <c r="AB216">
        <v>2913.1790038337399</v>
      </c>
      <c r="AC216">
        <v>109996.315830754</v>
      </c>
      <c r="AD216">
        <v>3760.8849773219199</v>
      </c>
      <c r="AE216">
        <v>2960.16513357438</v>
      </c>
      <c r="AF216">
        <v>1645.70589430482</v>
      </c>
      <c r="AG216">
        <v>17644.882555141001</v>
      </c>
      <c r="AH216">
        <v>109996.315830754</v>
      </c>
      <c r="AI216">
        <v>20.529500170679999</v>
      </c>
      <c r="AJ216">
        <v>244811.39525252199</v>
      </c>
      <c r="AK216">
        <v>14273.6269394962</v>
      </c>
      <c r="AL216">
        <v>244811.39525252199</v>
      </c>
      <c r="AM216">
        <v>18428.618557772999</v>
      </c>
      <c r="AN216">
        <v>14478.308701977699</v>
      </c>
      <c r="AO216">
        <v>8050.90035619644</v>
      </c>
      <c r="AP216">
        <v>20281.9021663077</v>
      </c>
      <c r="AQ216">
        <v>244811.39525252199</v>
      </c>
      <c r="AR216">
        <v>45.691126495128401</v>
      </c>
      <c r="AS216">
        <v>122543.009265129</v>
      </c>
      <c r="AT216">
        <v>3482.7235608462802</v>
      </c>
      <c r="AU216">
        <v>122543.009265129</v>
      </c>
      <c r="AV216">
        <v>3624.5970663830799</v>
      </c>
      <c r="AW216">
        <v>2856.1815899277899</v>
      </c>
      <c r="AX216">
        <v>1587.24511244833</v>
      </c>
      <c r="AY216">
        <v>21074.363344781199</v>
      </c>
      <c r="AZ216">
        <v>122543.009265129</v>
      </c>
      <c r="BA216">
        <v>22.871190826926998</v>
      </c>
    </row>
    <row r="217" spans="1:53">
      <c r="A217" t="s">
        <v>285</v>
      </c>
      <c r="B217" s="2">
        <v>2390.5506728925102</v>
      </c>
      <c r="C217" s="2">
        <v>4.7591227959694198</v>
      </c>
      <c r="D217" s="2">
        <v>2390.5506728925102</v>
      </c>
      <c r="E217" s="2">
        <v>4.4497090464698204</v>
      </c>
      <c r="F217" s="2">
        <v>3.5623730878569102</v>
      </c>
      <c r="G217" s="2">
        <v>9.1474368233845507</v>
      </c>
      <c r="H217" s="2">
        <v>2390.5506728925102</v>
      </c>
      <c r="I217" s="2">
        <v>0.61868596815654897</v>
      </c>
      <c r="J217">
        <v>13791.638497456701</v>
      </c>
      <c r="K217">
        <v>137.37621827261401</v>
      </c>
      <c r="L217">
        <v>13791.638497456701</v>
      </c>
      <c r="M217">
        <v>99.295464010364498</v>
      </c>
      <c r="N217">
        <v>78.002889528760093</v>
      </c>
      <c r="O217">
        <v>855.67984354285204</v>
      </c>
      <c r="P217">
        <v>13791.638497456701</v>
      </c>
      <c r="Q217">
        <v>3.43205973459624</v>
      </c>
      <c r="R217">
        <v>32431.7967776146</v>
      </c>
      <c r="S217">
        <v>445.60422698291302</v>
      </c>
      <c r="T217">
        <v>32431.7967776146</v>
      </c>
      <c r="U217">
        <v>465.424849836931</v>
      </c>
      <c r="V217">
        <v>395.64951957951502</v>
      </c>
      <c r="W217">
        <v>238.23918518517499</v>
      </c>
      <c r="X217">
        <v>2726.9498054218702</v>
      </c>
      <c r="Y217">
        <v>32431.7967776146</v>
      </c>
      <c r="Z217">
        <v>8.0706773065132698</v>
      </c>
      <c r="AA217">
        <v>146661.754441005</v>
      </c>
      <c r="AB217">
        <v>3884.2386717783202</v>
      </c>
      <c r="AC217">
        <v>146661.754441005</v>
      </c>
      <c r="AD217">
        <v>5014.5133030958896</v>
      </c>
      <c r="AE217">
        <v>3946.8868447658401</v>
      </c>
      <c r="AF217">
        <v>2194.2745257397701</v>
      </c>
      <c r="AG217">
        <v>23526.510073521298</v>
      </c>
      <c r="AH217">
        <v>146661.754441005</v>
      </c>
      <c r="AI217">
        <v>36.496889192320097</v>
      </c>
      <c r="AJ217">
        <v>326415.19367002998</v>
      </c>
      <c r="AK217">
        <v>19031.502585995</v>
      </c>
      <c r="AL217">
        <v>326415.19367002998</v>
      </c>
      <c r="AM217">
        <v>24571.491410364099</v>
      </c>
      <c r="AN217">
        <v>19304.411602636901</v>
      </c>
      <c r="AO217">
        <v>10734.5338082619</v>
      </c>
      <c r="AP217">
        <v>27042.536221743601</v>
      </c>
      <c r="AQ217">
        <v>326415.19367002998</v>
      </c>
      <c r="AR217">
        <v>81.228669324672694</v>
      </c>
      <c r="AS217">
        <v>163390.67902017201</v>
      </c>
      <c r="AT217">
        <v>4643.6314144617099</v>
      </c>
      <c r="AU217">
        <v>163390.67902017201</v>
      </c>
      <c r="AV217">
        <v>4832.7960885107696</v>
      </c>
      <c r="AW217">
        <v>3808.2421199037199</v>
      </c>
      <c r="AX217">
        <v>2116.3268165977802</v>
      </c>
      <c r="AY217">
        <v>28099.151126374902</v>
      </c>
      <c r="AZ217">
        <v>163390.67902017201</v>
      </c>
      <c r="BA217">
        <v>40.6598948034258</v>
      </c>
    </row>
    <row r="218" spans="1:53">
      <c r="A218" t="s">
        <v>286</v>
      </c>
      <c r="B218" s="2">
        <v>3470.8956885266198</v>
      </c>
      <c r="C218" s="2">
        <v>6.9098802133786803</v>
      </c>
      <c r="D218" s="2">
        <v>3470.8956885266198</v>
      </c>
      <c r="E218" s="2">
        <v>6.4606352501629098</v>
      </c>
      <c r="F218" s="2">
        <v>5.1722916948691697</v>
      </c>
      <c r="G218" s="2">
        <v>13.2813746185679</v>
      </c>
      <c r="H218" s="2">
        <v>3470.8956885266198</v>
      </c>
      <c r="I218" s="2">
        <v>1.3042399001421401</v>
      </c>
      <c r="J218">
        <v>20687.4577461851</v>
      </c>
      <c r="K218">
        <v>206.064327408921</v>
      </c>
      <c r="L218">
        <v>20687.4577461851</v>
      </c>
      <c r="M218">
        <v>148.94319601554599</v>
      </c>
      <c r="N218">
        <v>117.00433429314</v>
      </c>
      <c r="O218">
        <v>1283.51976531427</v>
      </c>
      <c r="P218">
        <v>20687.4577461851</v>
      </c>
      <c r="Q218">
        <v>7.7221344028415402</v>
      </c>
      <c r="R218">
        <v>48647.695166422003</v>
      </c>
      <c r="S218">
        <v>668.40634047436902</v>
      </c>
      <c r="T218">
        <v>48647.695166422003</v>
      </c>
      <c r="U218">
        <v>698.13727475539702</v>
      </c>
      <c r="V218">
        <v>593.47427936927204</v>
      </c>
      <c r="W218">
        <v>357.35877777776301</v>
      </c>
      <c r="X218">
        <v>4090.4247081328099</v>
      </c>
      <c r="Y218">
        <v>48647.695166422003</v>
      </c>
      <c r="Z218">
        <v>18.159023939654801</v>
      </c>
      <c r="AA218">
        <v>219992.631661508</v>
      </c>
      <c r="AB218">
        <v>5826.3580076674898</v>
      </c>
      <c r="AC218">
        <v>219992.631661508</v>
      </c>
      <c r="AD218">
        <v>7521.7699546438398</v>
      </c>
      <c r="AE218">
        <v>5920.33026714876</v>
      </c>
      <c r="AF218">
        <v>3291.4117886096501</v>
      </c>
      <c r="AG218">
        <v>35289.765110282002</v>
      </c>
      <c r="AH218">
        <v>219992.631661508</v>
      </c>
      <c r="AI218">
        <v>82.118000682720293</v>
      </c>
      <c r="AJ218">
        <v>489622.79050504498</v>
      </c>
      <c r="AK218">
        <v>28547.253878992498</v>
      </c>
      <c r="AL218">
        <v>489622.79050504498</v>
      </c>
      <c r="AM218">
        <v>36857.237115546101</v>
      </c>
      <c r="AN218">
        <v>28956.617403955399</v>
      </c>
      <c r="AO218">
        <v>16101.8007123928</v>
      </c>
      <c r="AP218">
        <v>40563.8043326154</v>
      </c>
      <c r="AQ218">
        <v>489622.79050504498</v>
      </c>
      <c r="AR218">
        <v>182.76450598051301</v>
      </c>
      <c r="AS218">
        <v>245086.01853025801</v>
      </c>
      <c r="AT218">
        <v>6965.4471216925704</v>
      </c>
      <c r="AU218">
        <v>245086.01853025801</v>
      </c>
      <c r="AV218">
        <v>7249.1941327661598</v>
      </c>
      <c r="AW218">
        <v>5712.3631798555798</v>
      </c>
      <c r="AX218">
        <v>3174.49022489667</v>
      </c>
      <c r="AY218">
        <v>42148.726689562398</v>
      </c>
      <c r="AZ218">
        <v>245086.01853025801</v>
      </c>
      <c r="BA218">
        <v>91.484763307708207</v>
      </c>
    </row>
    <row r="219" spans="1:53">
      <c r="A219" t="s">
        <v>287</v>
      </c>
      <c r="B219" s="2">
        <v>5079.9201798965796</v>
      </c>
      <c r="C219" s="2">
        <v>10.113135941435001</v>
      </c>
      <c r="D219" s="2">
        <v>5079.9201798965796</v>
      </c>
      <c r="E219" s="2">
        <v>9.4556317237483594</v>
      </c>
      <c r="F219" s="2">
        <v>7.5700428116959504</v>
      </c>
      <c r="G219" s="2">
        <v>19.438303249692101</v>
      </c>
      <c r="H219" s="2">
        <v>5079.9201798965796</v>
      </c>
      <c r="I219" s="2">
        <v>2.79375382495691</v>
      </c>
      <c r="J219">
        <v>34479.096243641899</v>
      </c>
      <c r="K219">
        <v>343.44054568153598</v>
      </c>
      <c r="L219">
        <v>34479.096243641899</v>
      </c>
      <c r="M219">
        <v>248.238660025911</v>
      </c>
      <c r="N219">
        <v>195.0072238219</v>
      </c>
      <c r="O219">
        <v>2139.19960885713</v>
      </c>
      <c r="P219">
        <v>34479.096243641899</v>
      </c>
      <c r="Q219">
        <v>21.450373341226499</v>
      </c>
      <c r="R219">
        <v>81079.491944036694</v>
      </c>
      <c r="S219">
        <v>1114.0105674572801</v>
      </c>
      <c r="T219">
        <v>81079.491944036694</v>
      </c>
      <c r="U219">
        <v>1163.5621245923201</v>
      </c>
      <c r="V219">
        <v>989.123798948787</v>
      </c>
      <c r="W219">
        <v>595.59796296293905</v>
      </c>
      <c r="X219">
        <v>6817.3745135546797</v>
      </c>
      <c r="Y219">
        <v>81079.491944036694</v>
      </c>
      <c r="Z219">
        <v>50.441733165707902</v>
      </c>
      <c r="AA219">
        <v>366654.38610251399</v>
      </c>
      <c r="AB219">
        <v>9710.59667944582</v>
      </c>
      <c r="AC219">
        <v>366654.38610251399</v>
      </c>
      <c r="AD219">
        <v>12536.2832577397</v>
      </c>
      <c r="AE219">
        <v>9867.2171119146005</v>
      </c>
      <c r="AF219">
        <v>5485.6863143494202</v>
      </c>
      <c r="AG219">
        <v>58816.2751838033</v>
      </c>
      <c r="AH219">
        <v>366654.38610251399</v>
      </c>
      <c r="AI219">
        <v>228.105557452</v>
      </c>
      <c r="AJ219">
        <v>816037.98417507601</v>
      </c>
      <c r="AK219">
        <v>47578.7564649876</v>
      </c>
      <c r="AL219">
        <v>816037.98417507601</v>
      </c>
      <c r="AM219">
        <v>61428.728525910199</v>
      </c>
      <c r="AN219">
        <v>48261.029006592398</v>
      </c>
      <c r="AO219">
        <v>26836.3345206548</v>
      </c>
      <c r="AP219">
        <v>67606.340554359107</v>
      </c>
      <c r="AQ219">
        <v>816037.98417507601</v>
      </c>
      <c r="AR219">
        <v>507.67918327920398</v>
      </c>
      <c r="AS219">
        <v>408476.69755043002</v>
      </c>
      <c r="AT219">
        <v>11609.0785361542</v>
      </c>
      <c r="AU219">
        <v>408476.69755043002</v>
      </c>
      <c r="AV219">
        <v>12081.990221276899</v>
      </c>
      <c r="AW219">
        <v>9520.6052997592997</v>
      </c>
      <c r="AX219">
        <v>5290.8170414944598</v>
      </c>
      <c r="AY219">
        <v>70247.877815937303</v>
      </c>
      <c r="AZ219">
        <v>408476.69755043002</v>
      </c>
      <c r="BA219">
        <v>254.12434252141099</v>
      </c>
    </row>
    <row r="220" spans="1:53">
      <c r="A220" t="s">
        <v>288</v>
      </c>
      <c r="B220" s="2">
        <v>7401.5126603018098</v>
      </c>
      <c r="C220" s="2">
        <v>14.734976349059099</v>
      </c>
      <c r="D220" s="2">
        <v>7401.5126603018098</v>
      </c>
      <c r="E220" s="2">
        <v>13.776983778492999</v>
      </c>
      <c r="F220" s="2">
        <v>11.0296551374031</v>
      </c>
      <c r="G220" s="2">
        <v>28.3218717031714</v>
      </c>
      <c r="H220" s="2">
        <v>7401.5126603018098</v>
      </c>
      <c r="I220" s="2">
        <v>5.93082802536461</v>
      </c>
      <c r="J220">
        <v>48270.734741098699</v>
      </c>
      <c r="K220">
        <v>480.81676395415002</v>
      </c>
      <c r="L220">
        <v>48270.734741098699</v>
      </c>
      <c r="M220">
        <v>347.53412403627499</v>
      </c>
      <c r="N220">
        <v>273.01011335065999</v>
      </c>
      <c r="O220">
        <v>2994.87945239998</v>
      </c>
      <c r="P220">
        <v>48270.734741098699</v>
      </c>
      <c r="Q220">
        <v>42.042731748803902</v>
      </c>
      <c r="R220">
        <v>113511.288721651</v>
      </c>
      <c r="S220">
        <v>1559.6147944401901</v>
      </c>
      <c r="T220">
        <v>113511.288721651</v>
      </c>
      <c r="U220">
        <v>1628.98697442926</v>
      </c>
      <c r="V220">
        <v>1384.7733185283</v>
      </c>
      <c r="W220">
        <v>833.83714814811503</v>
      </c>
      <c r="X220">
        <v>9544.3243189765599</v>
      </c>
      <c r="Y220">
        <v>113511.288721651</v>
      </c>
      <c r="Z220">
        <v>98.865797004787595</v>
      </c>
      <c r="AA220">
        <v>513316.14054351998</v>
      </c>
      <c r="AB220">
        <v>13594.835351224099</v>
      </c>
      <c r="AC220">
        <v>513316.14054351998</v>
      </c>
      <c r="AD220">
        <v>17550.796560835599</v>
      </c>
      <c r="AE220">
        <v>13814.103956680399</v>
      </c>
      <c r="AF220">
        <v>7679.9608400892002</v>
      </c>
      <c r="AG220">
        <v>82342.785257324605</v>
      </c>
      <c r="AH220">
        <v>513316.14054351998</v>
      </c>
      <c r="AI220">
        <v>447.08689260592098</v>
      </c>
      <c r="AJ220">
        <v>1142453.1778450999</v>
      </c>
      <c r="AK220">
        <v>66610.259050982597</v>
      </c>
      <c r="AL220">
        <v>1142453.1778450999</v>
      </c>
      <c r="AM220">
        <v>86000.2199362744</v>
      </c>
      <c r="AN220">
        <v>67565.440609229307</v>
      </c>
      <c r="AO220">
        <v>37570.868328916702</v>
      </c>
      <c r="AP220">
        <v>94648.876776102697</v>
      </c>
      <c r="AQ220">
        <v>1142453.1778450999</v>
      </c>
      <c r="AR220">
        <v>995.051199227241</v>
      </c>
      <c r="AS220">
        <v>571867.376570603</v>
      </c>
      <c r="AT220">
        <v>16252.709950615999</v>
      </c>
      <c r="AU220">
        <v>571867.376570603</v>
      </c>
      <c r="AV220">
        <v>16914.786309787702</v>
      </c>
      <c r="AW220">
        <v>13328.847419663</v>
      </c>
      <c r="AX220">
        <v>7407.1438580922404</v>
      </c>
      <c r="AY220">
        <v>98347.028942312303</v>
      </c>
      <c r="AZ220">
        <v>571867.376570603</v>
      </c>
      <c r="BA220">
        <v>498.08371134196699</v>
      </c>
    </row>
    <row r="221" spans="1:53">
      <c r="A221" t="s">
        <v>289</v>
      </c>
      <c r="B221" s="2">
        <v>10803.4501563411</v>
      </c>
      <c r="C221" s="2">
        <v>21.5075741740925</v>
      </c>
      <c r="D221" s="2">
        <v>10803.4501563411</v>
      </c>
      <c r="E221" s="2">
        <v>20.1092620369309</v>
      </c>
      <c r="F221" s="2">
        <v>16.099186070122599</v>
      </c>
      <c r="G221" s="2">
        <v>41.339377951834003</v>
      </c>
      <c r="H221" s="2">
        <v>10803.4501563411</v>
      </c>
      <c r="I221" s="2">
        <v>12.635699922871799</v>
      </c>
      <c r="J221">
        <v>75854.011736012297</v>
      </c>
      <c r="K221">
        <v>755.56920049938003</v>
      </c>
      <c r="L221">
        <v>75854.011736012297</v>
      </c>
      <c r="M221">
        <v>546.12505205700404</v>
      </c>
      <c r="N221">
        <v>429.015892408181</v>
      </c>
      <c r="O221">
        <v>4706.2391394856904</v>
      </c>
      <c r="P221">
        <v>75854.011736012297</v>
      </c>
      <c r="Q221">
        <v>103.819806971536</v>
      </c>
      <c r="R221">
        <v>178374.88227688</v>
      </c>
      <c r="S221">
        <v>2450.82324840602</v>
      </c>
      <c r="T221">
        <v>178374.88227688</v>
      </c>
      <c r="U221">
        <v>2559.83667410312</v>
      </c>
      <c r="V221">
        <v>2176.0723576873302</v>
      </c>
      <c r="W221">
        <v>1310.3155185184601</v>
      </c>
      <c r="X221">
        <v>14998.2239298203</v>
      </c>
      <c r="Y221">
        <v>178374.88227688</v>
      </c>
      <c r="Z221">
        <v>244.13798852202601</v>
      </c>
      <c r="AA221">
        <v>806639.64942553104</v>
      </c>
      <c r="AB221">
        <v>21363.312694780801</v>
      </c>
      <c r="AC221">
        <v>806639.64942553104</v>
      </c>
      <c r="AD221">
        <v>27579.8231670274</v>
      </c>
      <c r="AE221">
        <v>21707.877646212099</v>
      </c>
      <c r="AF221">
        <v>12068.509891568699</v>
      </c>
      <c r="AG221">
        <v>129395.805404367</v>
      </c>
      <c r="AH221">
        <v>806639.64942553104</v>
      </c>
      <c r="AI221">
        <v>1104.03089806768</v>
      </c>
      <c r="AJ221">
        <v>1795283.5651851599</v>
      </c>
      <c r="AK221">
        <v>104673.26422297199</v>
      </c>
      <c r="AL221">
        <v>1795283.5651851599</v>
      </c>
      <c r="AM221">
        <v>135143.202757002</v>
      </c>
      <c r="AN221">
        <v>106174.26381450301</v>
      </c>
      <c r="AO221">
        <v>59039.935945440498</v>
      </c>
      <c r="AP221">
        <v>148733.94921958999</v>
      </c>
      <c r="AQ221">
        <v>1795283.5651851599</v>
      </c>
      <c r="AR221">
        <v>2457.1672470713502</v>
      </c>
      <c r="AS221">
        <v>898648.73461094697</v>
      </c>
      <c r="AT221">
        <v>25539.972779539399</v>
      </c>
      <c r="AU221">
        <v>898648.73461094697</v>
      </c>
      <c r="AV221">
        <v>26580.378486809201</v>
      </c>
      <c r="AW221">
        <v>20945.331659470401</v>
      </c>
      <c r="AX221">
        <v>11639.7974912878</v>
      </c>
      <c r="AY221">
        <v>154545.331195062</v>
      </c>
      <c r="AZ221">
        <v>898648.73461094697</v>
      </c>
      <c r="BA221">
        <v>1229.9618178036301</v>
      </c>
    </row>
    <row r="222" spans="1:53">
      <c r="A222" t="s">
        <v>290</v>
      </c>
      <c r="B222" s="2">
        <v>18388.851329942299</v>
      </c>
      <c r="C222" s="2">
        <v>36.608637169026501</v>
      </c>
      <c r="D222" s="2">
        <v>18388.851329942299</v>
      </c>
      <c r="E222" s="2">
        <v>36.608637169026501</v>
      </c>
      <c r="F222" s="2">
        <v>36.608637169026501</v>
      </c>
      <c r="G222" s="2">
        <v>70.3648986414196</v>
      </c>
      <c r="H222" s="2">
        <v>18388.851329942299</v>
      </c>
      <c r="I222" s="2">
        <v>36.608637169026501</v>
      </c>
      <c r="J222">
        <v>103437.28873092501</v>
      </c>
      <c r="K222">
        <v>1030.3216370446</v>
      </c>
      <c r="L222">
        <v>103437.28873092501</v>
      </c>
      <c r="M222">
        <v>744.71598007773298</v>
      </c>
      <c r="N222">
        <v>585.02167146570105</v>
      </c>
      <c r="O222">
        <v>6417.5988265713904</v>
      </c>
      <c r="P222">
        <v>103437.28873092501</v>
      </c>
      <c r="Q222">
        <v>193.05336007103801</v>
      </c>
      <c r="R222">
        <v>243238.47583211001</v>
      </c>
      <c r="S222">
        <v>3342.0317023718399</v>
      </c>
      <c r="T222">
        <v>243238.47583211001</v>
      </c>
      <c r="U222">
        <v>3490.68637377698</v>
      </c>
      <c r="V222">
        <v>2967.3713968463599</v>
      </c>
      <c r="W222">
        <v>1786.79388888881</v>
      </c>
      <c r="X222">
        <v>20452.123540664001</v>
      </c>
      <c r="Y222">
        <v>243238.47583211001</v>
      </c>
      <c r="Z222">
        <v>453.97559849137099</v>
      </c>
      <c r="AA222">
        <v>1099963.15830754</v>
      </c>
      <c r="AB222">
        <v>29131.7900383374</v>
      </c>
      <c r="AC222">
        <v>1099963.15830754</v>
      </c>
      <c r="AD222">
        <v>37608.849773219197</v>
      </c>
      <c r="AE222">
        <v>29601.651335743802</v>
      </c>
      <c r="AF222">
        <v>16457.0589430482</v>
      </c>
      <c r="AG222">
        <v>176448.82555141</v>
      </c>
      <c r="AH222">
        <v>1099963.15830754</v>
      </c>
      <c r="AI222">
        <v>2052.9500170679999</v>
      </c>
      <c r="AJ222">
        <v>2448113.9525252199</v>
      </c>
      <c r="AK222">
        <v>142736.269394962</v>
      </c>
      <c r="AL222">
        <v>2448113.9525252199</v>
      </c>
      <c r="AM222">
        <v>184286.18557773001</v>
      </c>
      <c r="AN222">
        <v>144783.08701977701</v>
      </c>
      <c r="AO222">
        <v>80509.003561964404</v>
      </c>
      <c r="AP222">
        <v>202819.021663077</v>
      </c>
      <c r="AQ222">
        <v>2448113.9525252199</v>
      </c>
      <c r="AR222">
        <v>4569.1126495128401</v>
      </c>
      <c r="AS222">
        <v>1225430.0926512899</v>
      </c>
      <c r="AT222">
        <v>34827.235608462797</v>
      </c>
      <c r="AU222">
        <v>1225430.0926512899</v>
      </c>
      <c r="AV222">
        <v>36245.970663830798</v>
      </c>
      <c r="AW222">
        <v>28561.815899277899</v>
      </c>
      <c r="AX222">
        <v>15872.451124483299</v>
      </c>
      <c r="AY222">
        <v>210743.633447812</v>
      </c>
      <c r="AZ222">
        <v>1225430.0926512899</v>
      </c>
      <c r="BA222">
        <v>2287.1190826927</v>
      </c>
    </row>
    <row r="223" spans="1:53">
      <c r="A223" t="s">
        <v>291</v>
      </c>
      <c r="J223">
        <v>124124.746477111</v>
      </c>
      <c r="K223">
        <v>1236.3859644535301</v>
      </c>
      <c r="L223">
        <v>124124.746477111</v>
      </c>
      <c r="M223">
        <v>893.65917609328005</v>
      </c>
      <c r="N223">
        <v>702.02600575884105</v>
      </c>
      <c r="O223">
        <v>7701.11859188567</v>
      </c>
      <c r="P223">
        <v>124124.746477111</v>
      </c>
      <c r="Q223">
        <v>277.99683850229502</v>
      </c>
      <c r="R223">
        <v>291886.17099853198</v>
      </c>
      <c r="S223">
        <v>4010.43804284621</v>
      </c>
      <c r="T223">
        <v>291886.17099853198</v>
      </c>
      <c r="U223">
        <v>4188.8236485323796</v>
      </c>
      <c r="V223">
        <v>3560.8456762156302</v>
      </c>
      <c r="W223">
        <v>2144.15266666658</v>
      </c>
      <c r="X223">
        <v>24542.5482487968</v>
      </c>
      <c r="Y223">
        <v>291886.17099853198</v>
      </c>
      <c r="Z223">
        <v>653.72486182757495</v>
      </c>
      <c r="AA223">
        <v>1319955.7899690501</v>
      </c>
      <c r="AB223">
        <v>34958.148046004899</v>
      </c>
      <c r="AC223">
        <v>1319955.7899690501</v>
      </c>
      <c r="AD223">
        <v>45130.619727862999</v>
      </c>
      <c r="AE223">
        <v>35521.981602892498</v>
      </c>
      <c r="AF223">
        <v>19748.470731657901</v>
      </c>
      <c r="AG223">
        <v>211738.590661692</v>
      </c>
      <c r="AH223">
        <v>1319955.7899690501</v>
      </c>
      <c r="AI223">
        <v>2956.2480245779302</v>
      </c>
      <c r="AJ223">
        <v>2937736.7430302701</v>
      </c>
      <c r="AK223">
        <v>171283.52327395501</v>
      </c>
      <c r="AL223">
        <v>2937736.7430302701</v>
      </c>
      <c r="AM223">
        <v>221143.42269327701</v>
      </c>
      <c r="AN223">
        <v>173739.70442373201</v>
      </c>
      <c r="AO223">
        <v>96610.804274357302</v>
      </c>
      <c r="AP223">
        <v>243382.82599569199</v>
      </c>
      <c r="AQ223">
        <v>2937736.7430302701</v>
      </c>
      <c r="AR223">
        <v>6579.5222152984898</v>
      </c>
      <c r="AS223">
        <v>1470516.11118155</v>
      </c>
      <c r="AT223">
        <v>41792.6827301554</v>
      </c>
      <c r="AU223">
        <v>1470516.11118155</v>
      </c>
      <c r="AV223">
        <v>43495.164796596902</v>
      </c>
      <c r="AW223">
        <v>34274.179079133399</v>
      </c>
      <c r="AX223">
        <v>19046.941349379998</v>
      </c>
      <c r="AY223">
        <v>252892.36013737399</v>
      </c>
      <c r="AZ223">
        <v>1470516.11118155</v>
      </c>
      <c r="BA223">
        <v>3293.4514790774901</v>
      </c>
    </row>
    <row r="224" spans="1:53">
      <c r="A224" t="s">
        <v>292</v>
      </c>
      <c r="J224">
        <v>151708.02347202401</v>
      </c>
      <c r="K224">
        <v>1511.1384009987601</v>
      </c>
      <c r="L224">
        <v>151708.02347202401</v>
      </c>
      <c r="M224">
        <v>1092.2501041139999</v>
      </c>
      <c r="N224">
        <v>858.03178481636201</v>
      </c>
      <c r="O224">
        <v>9412.4782789713809</v>
      </c>
      <c r="P224">
        <v>151708.02347202401</v>
      </c>
      <c r="Q224">
        <v>415.27922788614501</v>
      </c>
      <c r="R224">
        <v>356749.76455376099</v>
      </c>
      <c r="S224">
        <v>4901.6464968120399</v>
      </c>
      <c r="T224">
        <v>356749.76455376099</v>
      </c>
      <c r="U224">
        <v>5119.67334820624</v>
      </c>
      <c r="V224">
        <v>4352.1447153746603</v>
      </c>
      <c r="W224">
        <v>2620.6310370369301</v>
      </c>
      <c r="X224">
        <v>29996.447859640601</v>
      </c>
      <c r="Y224">
        <v>356749.76455376099</v>
      </c>
      <c r="Z224">
        <v>976.55195408810596</v>
      </c>
      <c r="AA224">
        <v>1613279.29885106</v>
      </c>
      <c r="AB224">
        <v>42726.625389561603</v>
      </c>
      <c r="AC224">
        <v>1613279.29885106</v>
      </c>
      <c r="AD224">
        <v>55159.6463340548</v>
      </c>
      <c r="AE224">
        <v>43415.755292424197</v>
      </c>
      <c r="AF224">
        <v>24137.019783137399</v>
      </c>
      <c r="AG224">
        <v>258791.610808734</v>
      </c>
      <c r="AH224">
        <v>1613279.29885106</v>
      </c>
      <c r="AI224">
        <v>4416.1235922707301</v>
      </c>
      <c r="AJ224">
        <v>3590567.1303703301</v>
      </c>
      <c r="AK224">
        <v>209346.528445945</v>
      </c>
      <c r="AL224">
        <v>3590567.1303703301</v>
      </c>
      <c r="AM224">
        <v>270286.40551400499</v>
      </c>
      <c r="AN224">
        <v>212348.52762900601</v>
      </c>
      <c r="AO224">
        <v>118079.871890881</v>
      </c>
      <c r="AP224">
        <v>297467.89843917999</v>
      </c>
      <c r="AQ224">
        <v>3590567.1303703301</v>
      </c>
      <c r="AR224">
        <v>9828.6689882854007</v>
      </c>
      <c r="AS224">
        <v>1797297.46922189</v>
      </c>
      <c r="AT224">
        <v>51079.945559078798</v>
      </c>
      <c r="AU224">
        <v>1797297.46922189</v>
      </c>
      <c r="AV224">
        <v>53160.756973618503</v>
      </c>
      <c r="AW224">
        <v>41890.663318940897</v>
      </c>
      <c r="AX224">
        <v>23279.5949825756</v>
      </c>
      <c r="AY224">
        <v>309090.66239012399</v>
      </c>
      <c r="AZ224">
        <v>1797297.46922189</v>
      </c>
      <c r="BA224">
        <v>4919.8472712145303</v>
      </c>
    </row>
    <row r="225" spans="1:53">
      <c r="A225" t="s">
        <v>293</v>
      </c>
      <c r="J225">
        <v>179291.300466938</v>
      </c>
      <c r="K225">
        <v>1785.8908375439801</v>
      </c>
      <c r="L225">
        <v>179291.300466938</v>
      </c>
      <c r="M225">
        <v>1290.8410321347301</v>
      </c>
      <c r="N225">
        <v>1014.03756387388</v>
      </c>
      <c r="O225">
        <v>11123.837966057001</v>
      </c>
      <c r="P225">
        <v>179291.300466938</v>
      </c>
      <c r="Q225">
        <v>580.01809514676404</v>
      </c>
      <c r="R225">
        <v>421613.35810899001</v>
      </c>
      <c r="S225">
        <v>5792.8549507778698</v>
      </c>
      <c r="T225">
        <v>421613.35810899001</v>
      </c>
      <c r="U225">
        <v>6050.5230478801104</v>
      </c>
      <c r="V225">
        <v>5143.4437545336896</v>
      </c>
      <c r="W225">
        <v>3097.1094074072798</v>
      </c>
      <c r="X225">
        <v>35450.347470484303</v>
      </c>
      <c r="Y225">
        <v>421613.35810899001</v>
      </c>
      <c r="Z225">
        <v>1363.94446480074</v>
      </c>
      <c r="AA225">
        <v>1906602.8077330701</v>
      </c>
      <c r="AB225">
        <v>50495.102733118198</v>
      </c>
      <c r="AC225">
        <v>1906602.8077330701</v>
      </c>
      <c r="AD225">
        <v>65188.672940246601</v>
      </c>
      <c r="AE225">
        <v>51309.528981955897</v>
      </c>
      <c r="AF225">
        <v>28525.568834616999</v>
      </c>
      <c r="AG225">
        <v>305844.63095577701</v>
      </c>
      <c r="AH225">
        <v>1906602.8077330701</v>
      </c>
      <c r="AI225">
        <v>6167.9742735021</v>
      </c>
      <c r="AJ225">
        <v>4243397.5177103896</v>
      </c>
      <c r="AK225">
        <v>247409.533617935</v>
      </c>
      <c r="AL225">
        <v>4243397.5177103896</v>
      </c>
      <c r="AM225">
        <v>319429.38833473303</v>
      </c>
      <c r="AN225">
        <v>250957.35083427999</v>
      </c>
      <c r="AO225">
        <v>139548.93950740501</v>
      </c>
      <c r="AP225">
        <v>351552.970882667</v>
      </c>
      <c r="AQ225">
        <v>4243397.5177103896</v>
      </c>
      <c r="AR225">
        <v>13727.6451158697</v>
      </c>
      <c r="AS225">
        <v>2124078.8272622302</v>
      </c>
      <c r="AT225">
        <v>60367.208388002298</v>
      </c>
      <c r="AU225">
        <v>2124078.8272622302</v>
      </c>
      <c r="AV225">
        <v>62826.349150640002</v>
      </c>
      <c r="AW225">
        <v>49507.1475587483</v>
      </c>
      <c r="AX225">
        <v>27512.248615771201</v>
      </c>
      <c r="AY225">
        <v>365288.96464287402</v>
      </c>
      <c r="AZ225">
        <v>2124078.8272622302</v>
      </c>
      <c r="BA225">
        <v>6871.5222217789697</v>
      </c>
    </row>
    <row r="226" spans="1:53">
      <c r="A226" t="s">
        <v>294</v>
      </c>
      <c r="J226">
        <v>206874.577461851</v>
      </c>
      <c r="K226">
        <v>2060.6432740892101</v>
      </c>
      <c r="L226">
        <v>206874.577461851</v>
      </c>
      <c r="M226">
        <v>1489.43196015546</v>
      </c>
      <c r="N226">
        <v>1170.0433429314</v>
      </c>
      <c r="O226">
        <v>12835.197653142701</v>
      </c>
      <c r="P226">
        <v>206874.577461851</v>
      </c>
      <c r="Q226">
        <v>772.21344028415399</v>
      </c>
      <c r="R226">
        <v>486476.95166422002</v>
      </c>
      <c r="S226">
        <v>6684.0634047436897</v>
      </c>
      <c r="T226">
        <v>486476.95166422002</v>
      </c>
      <c r="U226">
        <v>6981.3727475539699</v>
      </c>
      <c r="V226">
        <v>5934.7427936927197</v>
      </c>
      <c r="W226">
        <v>3573.58777777763</v>
      </c>
      <c r="X226">
        <v>40904.247081328103</v>
      </c>
      <c r="Y226">
        <v>486476.95166422002</v>
      </c>
      <c r="Z226">
        <v>1815.9023939654801</v>
      </c>
      <c r="AA226">
        <v>2199926.31661508</v>
      </c>
      <c r="AB226">
        <v>58263.580076674902</v>
      </c>
      <c r="AC226">
        <v>2199926.31661508</v>
      </c>
      <c r="AD226">
        <v>75217.699546438394</v>
      </c>
      <c r="AE226">
        <v>59203.302671487603</v>
      </c>
      <c r="AF226">
        <v>32914.117886096501</v>
      </c>
      <c r="AG226">
        <v>352897.65110282</v>
      </c>
      <c r="AH226">
        <v>2199926.31661508</v>
      </c>
      <c r="AI226">
        <v>8211.8000682720303</v>
      </c>
      <c r="AJ226">
        <v>4896227.90505045</v>
      </c>
      <c r="AK226">
        <v>285472.53878992499</v>
      </c>
      <c r="AL226">
        <v>4896227.90505045</v>
      </c>
      <c r="AM226">
        <v>368572.37115546101</v>
      </c>
      <c r="AN226">
        <v>289566.17403955403</v>
      </c>
      <c r="AO226">
        <v>161018.00712392799</v>
      </c>
      <c r="AP226">
        <v>405638.043326154</v>
      </c>
      <c r="AQ226">
        <v>4896227.90505045</v>
      </c>
      <c r="AR226">
        <v>18276.450598051299</v>
      </c>
      <c r="AS226">
        <v>2450860.1853025798</v>
      </c>
      <c r="AT226">
        <v>69654.471216925696</v>
      </c>
      <c r="AU226">
        <v>2450860.1853025798</v>
      </c>
      <c r="AV226">
        <v>72491.941327661596</v>
      </c>
      <c r="AW226">
        <v>57123.631798555798</v>
      </c>
      <c r="AX226">
        <v>31744.9022489667</v>
      </c>
      <c r="AY226">
        <v>421487.26689562399</v>
      </c>
      <c r="AZ226">
        <v>2450860.1853025798</v>
      </c>
      <c r="BA226">
        <v>9148.4763307708199</v>
      </c>
    </row>
    <row r="227" spans="1:53">
      <c r="A227" t="s">
        <v>295</v>
      </c>
    </row>
    <row r="228" spans="1:53">
      <c r="A228" t="s">
        <v>296</v>
      </c>
      <c r="B228" s="2">
        <v>238.39217945426401</v>
      </c>
      <c r="C228" s="2">
        <v>1.5349635746305601</v>
      </c>
      <c r="D228" s="2">
        <v>604.09632454001803</v>
      </c>
      <c r="E228" s="2">
        <v>1.22268382982748</v>
      </c>
      <c r="F228" s="2">
        <v>1.0345888575561399</v>
      </c>
      <c r="G228" s="2">
        <v>3.44351290260503</v>
      </c>
      <c r="H228" s="2">
        <v>238.39217945426401</v>
      </c>
      <c r="I228" s="2">
        <v>0.220924519460658</v>
      </c>
      <c r="J228">
        <v>264.006787842476</v>
      </c>
      <c r="K228">
        <v>1.4324180129124799</v>
      </c>
      <c r="L228">
        <v>670.79476432824902</v>
      </c>
      <c r="M228">
        <v>1.3149513816693801</v>
      </c>
      <c r="N228">
        <v>1.09693223167734</v>
      </c>
      <c r="O228">
        <v>1.4910401688985</v>
      </c>
      <c r="P228">
        <v>264.006787842476</v>
      </c>
      <c r="Q228">
        <v>0.247360967003385</v>
      </c>
      <c r="R228">
        <v>128.80728252278701</v>
      </c>
      <c r="S228">
        <v>1.5580424978498499</v>
      </c>
      <c r="T228">
        <v>321.90544624386899</v>
      </c>
      <c r="U228">
        <v>0.87549569039245501</v>
      </c>
      <c r="V228">
        <v>1.28460027203139</v>
      </c>
      <c r="W228">
        <v>1.2270996161921199</v>
      </c>
      <c r="X228">
        <v>1.3661047534666599</v>
      </c>
      <c r="Y228">
        <v>128.80728252278701</v>
      </c>
      <c r="Z228">
        <v>0.123748385753394</v>
      </c>
      <c r="AA228">
        <v>40.870827501539303</v>
      </c>
      <c r="AB228">
        <v>1.37184771258905</v>
      </c>
      <c r="AC228">
        <v>100.42175525928199</v>
      </c>
      <c r="AD228">
        <v>0.68738892720377298</v>
      </c>
      <c r="AE228">
        <v>1.0557908908257001</v>
      </c>
      <c r="AF228">
        <v>1.0465454316768299</v>
      </c>
      <c r="AG228">
        <v>1.19359285749932</v>
      </c>
      <c r="AH228">
        <v>40.870827501539303</v>
      </c>
      <c r="AI228">
        <v>4.0206558978108001E-2</v>
      </c>
      <c r="AJ228">
        <v>21.979122060181801</v>
      </c>
      <c r="AK228">
        <v>1.3432264389903701</v>
      </c>
      <c r="AL228">
        <v>53.704442310601998</v>
      </c>
      <c r="AM228">
        <v>0.67309741902383902</v>
      </c>
      <c r="AN228">
        <v>1.03240201270909</v>
      </c>
      <c r="AO228">
        <v>1.02352141538532</v>
      </c>
      <c r="AP228">
        <v>3.3580202445354499</v>
      </c>
      <c r="AQ228">
        <v>21.979122060181801</v>
      </c>
      <c r="AR228">
        <v>2.1781408870104099E-2</v>
      </c>
      <c r="AS228">
        <v>38.463392011227398</v>
      </c>
      <c r="AT228">
        <v>1.03596292584755</v>
      </c>
      <c r="AU228">
        <v>94.4464055418306</v>
      </c>
      <c r="AV228">
        <v>0.58067671533142495</v>
      </c>
      <c r="AW228">
        <v>0.89261088695275503</v>
      </c>
      <c r="AX228">
        <v>0.88452305959756605</v>
      </c>
      <c r="AY228">
        <v>1.1844811986828501</v>
      </c>
      <c r="AZ228">
        <v>38.463392011227398</v>
      </c>
      <c r="BA228">
        <v>3.7870482843733802E-2</v>
      </c>
    </row>
    <row r="229" spans="1:53">
      <c r="A229" t="s">
        <v>297</v>
      </c>
      <c r="B229" s="2">
        <v>318.86487429168102</v>
      </c>
      <c r="C229" s="2">
        <v>2.0282647198124701</v>
      </c>
      <c r="D229" s="2">
        <v>814.42713272875596</v>
      </c>
      <c r="E229" s="2">
        <v>1.61550607889306</v>
      </c>
      <c r="F229" s="2">
        <v>1.3669149914809999</v>
      </c>
      <c r="G229" s="2">
        <v>4.5518741804857701</v>
      </c>
      <c r="H229" s="2">
        <v>318.86487429168102</v>
      </c>
      <c r="I229" s="2">
        <v>0.38545809701171502</v>
      </c>
      <c r="J229">
        <v>363.17195644289501</v>
      </c>
      <c r="K229">
        <v>1.9425867764438001</v>
      </c>
      <c r="L229">
        <v>931.14431942114004</v>
      </c>
      <c r="M229">
        <v>1.7832285609148399</v>
      </c>
      <c r="N229">
        <v>1.4874802759913499</v>
      </c>
      <c r="O229">
        <v>2.0221180868429798</v>
      </c>
      <c r="P229">
        <v>363.17195644289501</v>
      </c>
      <c r="Q229">
        <v>0.454606828338946</v>
      </c>
      <c r="R229">
        <v>176.31646775847801</v>
      </c>
      <c r="S229">
        <v>2.1130209851527901</v>
      </c>
      <c r="T229">
        <v>443.55726137652402</v>
      </c>
      <c r="U229">
        <v>1.1871271792827001</v>
      </c>
      <c r="V229">
        <v>1.74205480325148</v>
      </c>
      <c r="W229">
        <v>1.6640519931029001</v>
      </c>
      <c r="X229">
        <v>1.8526235268242099</v>
      </c>
      <c r="Y229">
        <v>176.31646775847801</v>
      </c>
      <c r="Z229">
        <v>0.22739574475355501</v>
      </c>
      <c r="AA229">
        <v>55.669429698021503</v>
      </c>
      <c r="AB229">
        <v>1.86041455562305</v>
      </c>
      <c r="AC229">
        <v>137.27616449417201</v>
      </c>
      <c r="AD229">
        <v>0.932008452038388</v>
      </c>
      <c r="AE229">
        <v>1.43167437288371</v>
      </c>
      <c r="AF229">
        <v>1.4191335795918001</v>
      </c>
      <c r="AG229">
        <v>1.6185991570976701</v>
      </c>
      <c r="AH229">
        <v>55.669429698021503</v>
      </c>
      <c r="AI229">
        <v>7.3872685350993297E-2</v>
      </c>
      <c r="AJ229">
        <v>29.889670973091299</v>
      </c>
      <c r="AK229">
        <v>1.8215864787899001</v>
      </c>
      <c r="AL229">
        <v>73.216399940714496</v>
      </c>
      <c r="AM229">
        <v>0.91262672502877296</v>
      </c>
      <c r="AN229">
        <v>1.39994916665845</v>
      </c>
      <c r="AO229">
        <v>1.38790341524953</v>
      </c>
      <c r="AP229">
        <v>4.5559280799500304</v>
      </c>
      <c r="AQ229">
        <v>29.889670973091299</v>
      </c>
      <c r="AR229">
        <v>4.0018071187201E-2</v>
      </c>
      <c r="AS229">
        <v>52.380703754807499</v>
      </c>
      <c r="AT229">
        <v>1.4047792474003</v>
      </c>
      <c r="AU229">
        <v>129.068373648484</v>
      </c>
      <c r="AV229">
        <v>0.78729221307917796</v>
      </c>
      <c r="AW229">
        <v>1.21034080151126</v>
      </c>
      <c r="AX229">
        <v>1.19937112345052</v>
      </c>
      <c r="AY229">
        <v>1.60623906183028</v>
      </c>
      <c r="AZ229">
        <v>52.380703754807499</v>
      </c>
      <c r="BA229">
        <v>6.9580230695001702E-2</v>
      </c>
    </row>
    <row r="230" spans="1:53">
      <c r="A230" t="s">
        <v>298</v>
      </c>
      <c r="B230" s="2">
        <v>431.12565859877799</v>
      </c>
      <c r="C230" s="2">
        <v>2.7023470754835199</v>
      </c>
      <c r="D230" s="2">
        <v>1111.2505163620999</v>
      </c>
      <c r="E230" s="2">
        <v>2.15221299758073</v>
      </c>
      <c r="F230" s="2">
        <v>1.82092672082544</v>
      </c>
      <c r="G230" s="2">
        <v>6.0674657528559202</v>
      </c>
      <c r="H230" s="2">
        <v>431.12565859877799</v>
      </c>
      <c r="I230" s="2">
        <v>0.68367431867321604</v>
      </c>
      <c r="J230">
        <v>456.133543294628</v>
      </c>
      <c r="K230">
        <v>2.411506647445</v>
      </c>
      <c r="L230">
        <v>1177.8385760225101</v>
      </c>
      <c r="M230">
        <v>2.2136238434810398</v>
      </c>
      <c r="N230">
        <v>1.8464018880803701</v>
      </c>
      <c r="O230">
        <v>2.5102676579656</v>
      </c>
      <c r="P230">
        <v>456.133543294628</v>
      </c>
      <c r="Q230">
        <v>0.70018342528932698</v>
      </c>
      <c r="R230">
        <v>220.56875868799801</v>
      </c>
      <c r="S230">
        <v>2.62315227503337</v>
      </c>
      <c r="T230">
        <v>557.83547017373405</v>
      </c>
      <c r="U230">
        <v>1.4734945960435399</v>
      </c>
      <c r="V230">
        <v>2.1624977837092598</v>
      </c>
      <c r="W230">
        <v>2.06564213809005</v>
      </c>
      <c r="X230">
        <v>2.2997938880278701</v>
      </c>
      <c r="Y230">
        <v>220.56875868799801</v>
      </c>
      <c r="Z230">
        <v>0.35018399199615202</v>
      </c>
      <c r="AA230">
        <v>69.359261796021102</v>
      </c>
      <c r="AB230">
        <v>2.30946836923327</v>
      </c>
      <c r="AC230">
        <v>171.54152968056201</v>
      </c>
      <c r="AD230">
        <v>1.1567761636871099</v>
      </c>
      <c r="AE230">
        <v>1.7771128113480299</v>
      </c>
      <c r="AF230">
        <v>1.7615422133182601</v>
      </c>
      <c r="AG230">
        <v>2.00920458058836</v>
      </c>
      <c r="AH230">
        <v>69.359261796021102</v>
      </c>
      <c r="AI230">
        <v>0.11374755527108001</v>
      </c>
      <c r="AJ230">
        <v>37.190647921123798</v>
      </c>
      <c r="AK230">
        <v>2.2612539498860502</v>
      </c>
      <c r="AL230">
        <v>91.289833104565304</v>
      </c>
      <c r="AM230">
        <v>1.1327157170798501</v>
      </c>
      <c r="AN230">
        <v>1.73772303564722</v>
      </c>
      <c r="AO230">
        <v>1.7227672188206999</v>
      </c>
      <c r="AP230">
        <v>5.6576834796644802</v>
      </c>
      <c r="AQ230">
        <v>37.190647921123798</v>
      </c>
      <c r="AR230">
        <v>6.1616574227208398E-2</v>
      </c>
      <c r="AS230">
        <v>65.251890168915693</v>
      </c>
      <c r="AT230">
        <v>1.7437200034711999</v>
      </c>
      <c r="AU230">
        <v>161.24464400005101</v>
      </c>
      <c r="AV230">
        <v>0.97712956444788801</v>
      </c>
      <c r="AW230">
        <v>1.5023145536306299</v>
      </c>
      <c r="AX230">
        <v>1.4886955561902999</v>
      </c>
      <c r="AY230">
        <v>1.9938575092397299</v>
      </c>
      <c r="AZ230">
        <v>65.251890168915693</v>
      </c>
      <c r="BA230">
        <v>0.107137644032809</v>
      </c>
    </row>
    <row r="231" spans="1:53">
      <c r="A231" t="s">
        <v>299</v>
      </c>
      <c r="B231" s="2">
        <v>580.32402637764903</v>
      </c>
      <c r="C231" s="2">
        <v>3.5771309347250102</v>
      </c>
      <c r="D231" s="2">
        <v>1510.6823115550101</v>
      </c>
      <c r="E231" s="2">
        <v>2.8486040814291198</v>
      </c>
      <c r="F231" s="2">
        <v>2.4099557927917701</v>
      </c>
      <c r="G231" s="2">
        <v>8.0359413273949105</v>
      </c>
      <c r="H231" s="2">
        <v>580.32402637764903</v>
      </c>
      <c r="I231" s="2">
        <v>1.19691376548551</v>
      </c>
      <c r="J231">
        <v>630.56865899718798</v>
      </c>
      <c r="K231">
        <v>3.27113646992475</v>
      </c>
      <c r="L231">
        <v>1646.2685535603</v>
      </c>
      <c r="M231">
        <v>3.0025845350394502</v>
      </c>
      <c r="N231">
        <v>2.50427016175205</v>
      </c>
      <c r="O231">
        <v>3.4051747352139601</v>
      </c>
      <c r="P231">
        <v>630.56865899718798</v>
      </c>
      <c r="Q231">
        <v>1.2873121222810899</v>
      </c>
      <c r="R231">
        <v>302.99509810364299</v>
      </c>
      <c r="S231">
        <v>3.5583872203201499</v>
      </c>
      <c r="T231">
        <v>772.77151536549297</v>
      </c>
      <c r="U231">
        <v>1.99831421068172</v>
      </c>
      <c r="V231">
        <v>2.9332031655741502</v>
      </c>
      <c r="W231">
        <v>2.8017673967019898</v>
      </c>
      <c r="X231">
        <v>3.1195257976066899</v>
      </c>
      <c r="Y231">
        <v>302.99509810364299</v>
      </c>
      <c r="Z231">
        <v>0.64364251749128998</v>
      </c>
      <c r="AA231">
        <v>94.652584365257596</v>
      </c>
      <c r="AB231">
        <v>3.1326552528991898</v>
      </c>
      <c r="AC231">
        <v>235.229795446916</v>
      </c>
      <c r="AD231">
        <v>1.5686571023789899</v>
      </c>
      <c r="AE231">
        <v>2.4102538628227199</v>
      </c>
      <c r="AF231">
        <v>2.3891269327470899</v>
      </c>
      <c r="AG231">
        <v>2.7251822838062698</v>
      </c>
      <c r="AH231">
        <v>94.652584365257596</v>
      </c>
      <c r="AI231">
        <v>0.20901578489978501</v>
      </c>
      <c r="AJ231">
        <v>50.642435288004698</v>
      </c>
      <c r="AK231">
        <v>3.0672228407356199</v>
      </c>
      <c r="AL231">
        <v>124.734043126298</v>
      </c>
      <c r="AM231">
        <v>1.53601942577414</v>
      </c>
      <c r="AN231">
        <v>2.3568081894458501</v>
      </c>
      <c r="AO231">
        <v>2.33651573970592</v>
      </c>
      <c r="AP231">
        <v>7.6790214030569297</v>
      </c>
      <c r="AQ231">
        <v>50.642435288004698</v>
      </c>
      <c r="AR231">
        <v>0.113214226701884</v>
      </c>
      <c r="AS231">
        <v>89.025182030476103</v>
      </c>
      <c r="AT231">
        <v>2.3649450688206999</v>
      </c>
      <c r="AU231">
        <v>221.02052929227801</v>
      </c>
      <c r="AV231">
        <v>1.3249777757022001</v>
      </c>
      <c r="AW231">
        <v>2.03741400732582</v>
      </c>
      <c r="AX231">
        <v>2.0189371676498</v>
      </c>
      <c r="AY231">
        <v>2.7043567684599199</v>
      </c>
      <c r="AZ231">
        <v>89.025182030476103</v>
      </c>
      <c r="BA231">
        <v>0.196868029344554</v>
      </c>
    </row>
    <row r="232" spans="1:53">
      <c r="A232" t="s">
        <v>300</v>
      </c>
      <c r="B232" s="2">
        <v>788.43057319172306</v>
      </c>
      <c r="C232" s="2">
        <v>4.7644198000064097</v>
      </c>
      <c r="D232" s="2">
        <v>2075.2485430911602</v>
      </c>
      <c r="E232" s="2">
        <v>3.7935835884962099</v>
      </c>
      <c r="F232" s="2">
        <v>3.2091458594677902</v>
      </c>
      <c r="G232" s="2">
        <v>10.710291742598001</v>
      </c>
      <c r="H232" s="2">
        <v>788.43057319172306</v>
      </c>
      <c r="I232" s="2">
        <v>2.1214323949540699</v>
      </c>
      <c r="J232">
        <v>952.91512708184098</v>
      </c>
      <c r="K232">
        <v>4.8042552194386596</v>
      </c>
      <c r="L232">
        <v>2526.3951681077201</v>
      </c>
      <c r="M232">
        <v>4.4095369622976497</v>
      </c>
      <c r="N232">
        <v>3.6772341914392301</v>
      </c>
      <c r="O232">
        <v>5.0012814481192098</v>
      </c>
      <c r="P232">
        <v>952.91512708184098</v>
      </c>
      <c r="Q232">
        <v>2.77412307167504</v>
      </c>
      <c r="R232">
        <v>453.67795150757098</v>
      </c>
      <c r="S232">
        <v>5.2265055176506099</v>
      </c>
      <c r="T232">
        <v>1171.2931972722899</v>
      </c>
      <c r="U232">
        <v>2.9338716433351202</v>
      </c>
      <c r="V232">
        <v>4.3075673508357397</v>
      </c>
      <c r="W232">
        <v>4.1144049115046997</v>
      </c>
      <c r="X232">
        <v>4.5814120309639303</v>
      </c>
      <c r="Y232">
        <v>453.67795150757098</v>
      </c>
      <c r="Z232">
        <v>1.38624606381172</v>
      </c>
      <c r="AA232">
        <v>140.32371531681699</v>
      </c>
      <c r="AB232">
        <v>4.6007096503211597</v>
      </c>
      <c r="AC232">
        <v>351.28585299434701</v>
      </c>
      <c r="AD232">
        <v>2.3027541085254</v>
      </c>
      <c r="AE232">
        <v>3.5390898811711402</v>
      </c>
      <c r="AF232">
        <v>3.5080475183936302</v>
      </c>
      <c r="AG232">
        <v>4.0018579474889604</v>
      </c>
      <c r="AH232">
        <v>140.32371531681699</v>
      </c>
      <c r="AI232">
        <v>0.44993763602491199</v>
      </c>
      <c r="AJ232">
        <v>74.826354798559905</v>
      </c>
      <c r="AK232">
        <v>4.5045384190419098</v>
      </c>
      <c r="AL232">
        <v>185.26770288527399</v>
      </c>
      <c r="AM232">
        <v>2.2548188379879801</v>
      </c>
      <c r="AN232">
        <v>3.46056131211393</v>
      </c>
      <c r="AO232">
        <v>3.430745805875</v>
      </c>
      <c r="AP232">
        <v>11.288561585349299</v>
      </c>
      <c r="AQ232">
        <v>74.826354798559905</v>
      </c>
      <c r="AR232">
        <v>0.243672883351991</v>
      </c>
      <c r="AS232">
        <v>131.930619528687</v>
      </c>
      <c r="AT232">
        <v>3.4725168316768298</v>
      </c>
      <c r="AU232">
        <v>329.86633719924299</v>
      </c>
      <c r="AV232">
        <v>1.94488058530473</v>
      </c>
      <c r="AW232">
        <v>2.9913115940158801</v>
      </c>
      <c r="AX232">
        <v>2.9641678690744402</v>
      </c>
      <c r="AY232">
        <v>3.9712541106775401</v>
      </c>
      <c r="AZ232">
        <v>131.930619528687</v>
      </c>
      <c r="BA232">
        <v>0.42378015703869099</v>
      </c>
    </row>
    <row r="233" spans="1:53">
      <c r="A233" t="s">
        <v>301</v>
      </c>
      <c r="B233" s="2">
        <v>1070.7194520294199</v>
      </c>
      <c r="C233" s="2">
        <v>6.3255848447620799</v>
      </c>
      <c r="D233" s="2">
        <v>2851.7493597421699</v>
      </c>
      <c r="E233" s="2">
        <v>5.0358384075383302</v>
      </c>
      <c r="F233" s="2">
        <v>4.2595854234964401</v>
      </c>
      <c r="G233" s="2">
        <v>14.2310045154588</v>
      </c>
      <c r="H233" s="2">
        <v>1070.7194520294199</v>
      </c>
      <c r="I233" s="2">
        <v>3.7364802062245501</v>
      </c>
      <c r="J233">
        <v>1254.94540915213</v>
      </c>
      <c r="K233">
        <v>6.1895735179546101</v>
      </c>
      <c r="L233">
        <v>3363.8001051697001</v>
      </c>
      <c r="M233">
        <v>5.68072330492127</v>
      </c>
      <c r="N233">
        <v>4.7368025318292499</v>
      </c>
      <c r="O233">
        <v>6.4435866148288898</v>
      </c>
      <c r="P233">
        <v>1254.94540915213</v>
      </c>
      <c r="Q233">
        <v>4.6024011079531304</v>
      </c>
      <c r="R233">
        <v>593.38660896485806</v>
      </c>
      <c r="S233">
        <v>6.7339670591469103</v>
      </c>
      <c r="T233">
        <v>1545.88402483871</v>
      </c>
      <c r="U233">
        <v>3.7788029997238199</v>
      </c>
      <c r="V233">
        <v>5.5492769787271596</v>
      </c>
      <c r="W233">
        <v>5.3002850915196698</v>
      </c>
      <c r="X233">
        <v>5.9022899950685597</v>
      </c>
      <c r="Y233">
        <v>593.38660896485806</v>
      </c>
      <c r="Z233">
        <v>2.2985504263744798</v>
      </c>
      <c r="AA233">
        <v>182.13989236588901</v>
      </c>
      <c r="AB233">
        <v>5.9271673926353197</v>
      </c>
      <c r="AC233">
        <v>458.54584259761998</v>
      </c>
      <c r="AD233">
        <v>2.9656089100587799</v>
      </c>
      <c r="AE233">
        <v>4.5587568358349602</v>
      </c>
      <c r="AF233">
        <v>4.5187491002364499</v>
      </c>
      <c r="AG233">
        <v>5.1552141599218597</v>
      </c>
      <c r="AH233">
        <v>182.13989236588901</v>
      </c>
      <c r="AI233">
        <v>0.74566593619086297</v>
      </c>
      <c r="AJ233">
        <v>96.868044414207702</v>
      </c>
      <c r="AK233">
        <v>5.8031899919998304</v>
      </c>
      <c r="AL233">
        <v>240.82973513137301</v>
      </c>
      <c r="AM233">
        <v>2.9038503972977501</v>
      </c>
      <c r="AN233">
        <v>4.4575489709928302</v>
      </c>
      <c r="AO233">
        <v>4.4191231843283001</v>
      </c>
      <c r="AP233">
        <v>14.554613782966101</v>
      </c>
      <c r="AQ233">
        <v>96.868044414207702</v>
      </c>
      <c r="AR233">
        <v>0.40376832634174797</v>
      </c>
      <c r="AS233">
        <v>171.19447382276499</v>
      </c>
      <c r="AT233">
        <v>4.4729571513123201</v>
      </c>
      <c r="AU233">
        <v>430.38726494279598</v>
      </c>
      <c r="AV233">
        <v>2.5045558330304298</v>
      </c>
      <c r="AW233">
        <v>3.8528213729088101</v>
      </c>
      <c r="AX233">
        <v>3.8178432339377002</v>
      </c>
      <c r="AY233">
        <v>5.1157670696155098</v>
      </c>
      <c r="AZ233">
        <v>171.19447382276499</v>
      </c>
      <c r="BA233">
        <v>0.70230344712788795</v>
      </c>
    </row>
    <row r="234" spans="1:53">
      <c r="A234" t="s">
        <v>302</v>
      </c>
      <c r="B234" s="2">
        <v>1461.3303257892001</v>
      </c>
      <c r="C234" s="2">
        <v>8.4116042050029804</v>
      </c>
      <c r="D234" s="2">
        <v>3941.54846434619</v>
      </c>
      <c r="E234" s="2">
        <v>6.6952555289341404</v>
      </c>
      <c r="F234" s="2">
        <v>5.6625132036267498</v>
      </c>
      <c r="G234" s="2">
        <v>18.9420856553152</v>
      </c>
      <c r="H234" s="2">
        <v>1461.3303257892001</v>
      </c>
      <c r="I234" s="2">
        <v>6.6032435848278004</v>
      </c>
      <c r="J234">
        <v>1824.94835895559</v>
      </c>
      <c r="K234">
        <v>8.7015791280653492</v>
      </c>
      <c r="L234">
        <v>4968.2894844613802</v>
      </c>
      <c r="M234">
        <v>7.9854956264864798</v>
      </c>
      <c r="N234">
        <v>6.6574433081437503</v>
      </c>
      <c r="O234">
        <v>9.0590802770423107</v>
      </c>
      <c r="P234">
        <v>1824.94835895559</v>
      </c>
      <c r="Q234">
        <v>9.0939738166271606</v>
      </c>
      <c r="R234">
        <v>854.17436657600899</v>
      </c>
      <c r="S234">
        <v>9.4677966045736497</v>
      </c>
      <c r="T234">
        <v>2255.1004131255099</v>
      </c>
      <c r="U234">
        <v>5.3099878388774799</v>
      </c>
      <c r="V234">
        <v>7.8005340818998503</v>
      </c>
      <c r="W234">
        <v>7.4501910137024501</v>
      </c>
      <c r="X234">
        <v>8.2972840916660502</v>
      </c>
      <c r="Y234">
        <v>854.17436657600899</v>
      </c>
      <c r="Z234">
        <v>4.5366666402983196</v>
      </c>
      <c r="AA234">
        <v>259.12989907184902</v>
      </c>
      <c r="AB234">
        <v>8.3322928058568593</v>
      </c>
      <c r="AC234">
        <v>658.07680887662798</v>
      </c>
      <c r="AD234">
        <v>4.1665513615111101</v>
      </c>
      <c r="AE234">
        <v>6.4069848588189302</v>
      </c>
      <c r="AF234">
        <v>6.3507075798818899</v>
      </c>
      <c r="AG234">
        <v>7.2460816700315096</v>
      </c>
      <c r="AH234">
        <v>259.12989907184902</v>
      </c>
      <c r="AI234">
        <v>1.4702310034630399</v>
      </c>
      <c r="AJ234">
        <v>137.240327035641</v>
      </c>
      <c r="AK234">
        <v>8.1578281463280895</v>
      </c>
      <c r="AL234">
        <v>343.41243011966901</v>
      </c>
      <c r="AM234">
        <v>4.0797261761595003</v>
      </c>
      <c r="AN234">
        <v>6.2646212082478998</v>
      </c>
      <c r="AO234">
        <v>6.2105709391289103</v>
      </c>
      <c r="AP234">
        <v>20.4866196669667</v>
      </c>
      <c r="AQ234">
        <v>137.240327035641</v>
      </c>
      <c r="AR234">
        <v>0.79586600600110302</v>
      </c>
      <c r="AS234">
        <v>243.443705840219</v>
      </c>
      <c r="AT234">
        <v>6.2862947664873703</v>
      </c>
      <c r="AU234">
        <v>617.23040415544699</v>
      </c>
      <c r="AV234">
        <v>3.5184144589412401</v>
      </c>
      <c r="AW234">
        <v>5.4140816613827001</v>
      </c>
      <c r="AX234">
        <v>5.3648907339414302</v>
      </c>
      <c r="AY234">
        <v>7.1905826599420397</v>
      </c>
      <c r="AZ234">
        <v>243.443705840219</v>
      </c>
      <c r="BA234">
        <v>1.38468349807304</v>
      </c>
    </row>
    <row r="235" spans="1:53">
      <c r="A235" t="s">
        <v>303</v>
      </c>
      <c r="B235" s="2">
        <v>2277.9636035434701</v>
      </c>
      <c r="C235" s="2">
        <v>12.565332679577301</v>
      </c>
      <c r="D235" s="2">
        <v>6260.2880822685802</v>
      </c>
      <c r="E235" s="2">
        <v>10.5183041407803</v>
      </c>
      <c r="F235" s="2">
        <v>10.5183041407803</v>
      </c>
      <c r="G235" s="2">
        <v>28.343126713697899</v>
      </c>
      <c r="H235" s="2">
        <v>2277.9636035434701</v>
      </c>
      <c r="I235" s="2">
        <v>14.7335894580767</v>
      </c>
      <c r="J235">
        <v>2367.3890989259698</v>
      </c>
      <c r="K235">
        <v>10.9954827386836</v>
      </c>
      <c r="L235">
        <v>6516.75494767091</v>
      </c>
      <c r="M235">
        <v>10.089876729761899</v>
      </c>
      <c r="N235">
        <v>8.4106340369122403</v>
      </c>
      <c r="O235">
        <v>11.447642808361801</v>
      </c>
      <c r="P235">
        <v>2367.3890989259698</v>
      </c>
      <c r="Q235">
        <v>14.525154584862801</v>
      </c>
      <c r="R235">
        <v>1099.71214176688</v>
      </c>
      <c r="S235">
        <v>11.964611330583899</v>
      </c>
      <c r="T235">
        <v>2932.08175594661</v>
      </c>
      <c r="U235">
        <v>6.7072785354064202</v>
      </c>
      <c r="V235">
        <v>9.8559802955240396</v>
      </c>
      <c r="W235">
        <v>9.4129683768028301</v>
      </c>
      <c r="X235">
        <v>10.484171273477299</v>
      </c>
      <c r="Y235">
        <v>1099.71214176688</v>
      </c>
      <c r="Z235">
        <v>7.2380628455856604</v>
      </c>
      <c r="AA235">
        <v>330.60458682840601</v>
      </c>
      <c r="AB235">
        <v>10.528445373188401</v>
      </c>
      <c r="AC235">
        <v>845.29402331154699</v>
      </c>
      <c r="AD235">
        <v>5.2621889824960597</v>
      </c>
      <c r="AE235">
        <v>8.0939895660815093</v>
      </c>
      <c r="AF235">
        <v>8.0228425166923394</v>
      </c>
      <c r="AG235">
        <v>9.1548829324845205</v>
      </c>
      <c r="AH235">
        <v>330.60458682840601</v>
      </c>
      <c r="AI235">
        <v>2.3433222146553798</v>
      </c>
      <c r="AJ235">
        <v>174.51478398091399</v>
      </c>
      <c r="AK235">
        <v>10.3078096198117</v>
      </c>
      <c r="AL235">
        <v>438.923235264656</v>
      </c>
      <c r="AM235">
        <v>5.1524725683417198</v>
      </c>
      <c r="AN235">
        <v>7.9140115718902297</v>
      </c>
      <c r="AO235">
        <v>7.8456817767963303</v>
      </c>
      <c r="AP235">
        <v>25.913395055485299</v>
      </c>
      <c r="AQ235">
        <v>174.51478398091399</v>
      </c>
      <c r="AR235">
        <v>1.26809920602364</v>
      </c>
      <c r="AS235">
        <v>310.47667094508603</v>
      </c>
      <c r="AT235">
        <v>7.9414112574839297</v>
      </c>
      <c r="AU235">
        <v>792.39921985100204</v>
      </c>
      <c r="AV235">
        <v>4.4432239404079601</v>
      </c>
      <c r="AW235">
        <v>6.8388505036934699</v>
      </c>
      <c r="AX235">
        <v>6.7766740701977204</v>
      </c>
      <c r="AY235">
        <v>9.0847090011106602</v>
      </c>
      <c r="AZ235">
        <v>310.47667094508603</v>
      </c>
      <c r="BA235">
        <v>2.2068938741367399</v>
      </c>
    </row>
    <row r="236" spans="1:53">
      <c r="A236" t="s">
        <v>304</v>
      </c>
      <c r="J236">
        <v>2762.3205170439701</v>
      </c>
      <c r="K236">
        <v>12.618068472500999</v>
      </c>
      <c r="L236">
        <v>7654.2363511245603</v>
      </c>
      <c r="M236">
        <v>11.578255003395</v>
      </c>
      <c r="N236">
        <v>9.6503814285355105</v>
      </c>
      <c r="O236">
        <v>13.1372678658841</v>
      </c>
      <c r="P236">
        <v>2762.3205170439701</v>
      </c>
      <c r="Q236">
        <v>19.137129746472102</v>
      </c>
      <c r="R236">
        <v>1277.2144515965799</v>
      </c>
      <c r="S236">
        <v>13.7309091708089</v>
      </c>
      <c r="T236">
        <v>3425.9416042265598</v>
      </c>
      <c r="U236">
        <v>7.6951443258338301</v>
      </c>
      <c r="V236">
        <v>11.309709643594999</v>
      </c>
      <c r="W236">
        <v>10.8010865483933</v>
      </c>
      <c r="X236">
        <v>12.030972285533799</v>
      </c>
      <c r="Y236">
        <v>1277.2144515965799</v>
      </c>
      <c r="Z236">
        <v>9.5284074659379794</v>
      </c>
      <c r="AA236">
        <v>381.77324115192602</v>
      </c>
      <c r="AB236">
        <v>12.0818074847624</v>
      </c>
      <c r="AC236">
        <v>980.31899141820998</v>
      </c>
      <c r="AD236">
        <v>6.0366370061473802</v>
      </c>
      <c r="AE236">
        <v>9.2868884692022498</v>
      </c>
      <c r="AF236">
        <v>9.2052165457320196</v>
      </c>
      <c r="AG236">
        <v>10.5047875777369</v>
      </c>
      <c r="AH236">
        <v>381.77324115192602</v>
      </c>
      <c r="AI236">
        <v>3.0824946282927499</v>
      </c>
      <c r="AJ236">
        <v>201.094663967912</v>
      </c>
      <c r="AK236">
        <v>11.828477102646801</v>
      </c>
      <c r="AL236">
        <v>507.43949950207599</v>
      </c>
      <c r="AM236">
        <v>5.9107280439527496</v>
      </c>
      <c r="AN236">
        <v>9.0802872036485702</v>
      </c>
      <c r="AO236">
        <v>9.0018506721989997</v>
      </c>
      <c r="AP236">
        <v>29.757193411082699</v>
      </c>
      <c r="AQ236">
        <v>201.094663967912</v>
      </c>
      <c r="AR236">
        <v>1.6677231146537199</v>
      </c>
      <c r="AS236">
        <v>358.44490137960599</v>
      </c>
      <c r="AT236">
        <v>9.1117397559163802</v>
      </c>
      <c r="AU236">
        <v>918.66372813387898</v>
      </c>
      <c r="AV236">
        <v>5.0968436763612299</v>
      </c>
      <c r="AW236">
        <v>7.8461602798680596</v>
      </c>
      <c r="AX236">
        <v>7.7747950219065096</v>
      </c>
      <c r="AY236">
        <v>10.4242245462901</v>
      </c>
      <c r="AZ236">
        <v>358.44490137960599</v>
      </c>
      <c r="BA236">
        <v>2.9029541680957398</v>
      </c>
    </row>
    <row r="237" spans="1:53">
      <c r="A237" t="s">
        <v>305</v>
      </c>
      <c r="J237">
        <v>3277.33556693118</v>
      </c>
      <c r="K237">
        <v>14.683520105562501</v>
      </c>
      <c r="L237">
        <v>9147.9108636413093</v>
      </c>
      <c r="M237">
        <v>13.4727011689554</v>
      </c>
      <c r="N237">
        <v>11.228091569985899</v>
      </c>
      <c r="O237">
        <v>15.2881491948615</v>
      </c>
      <c r="P237">
        <v>3277.33556693118</v>
      </c>
      <c r="Q237">
        <v>25.936262324485</v>
      </c>
      <c r="R237">
        <v>1507.3727907182799</v>
      </c>
      <c r="S237">
        <v>15.9795035302689</v>
      </c>
      <c r="T237">
        <v>4070.96929458564</v>
      </c>
      <c r="U237">
        <v>8.9520709739130595</v>
      </c>
      <c r="V237">
        <v>13.1600105777287</v>
      </c>
      <c r="W237">
        <v>12.5677986990249</v>
      </c>
      <c r="X237">
        <v>13.9998569745912</v>
      </c>
      <c r="Y237">
        <v>1507.3727907182799</v>
      </c>
      <c r="Z237">
        <v>12.899639953708199</v>
      </c>
      <c r="AA237">
        <v>447.58696714371899</v>
      </c>
      <c r="AB237">
        <v>14.059052198523901</v>
      </c>
      <c r="AC237">
        <v>1155.0641225797399</v>
      </c>
      <c r="AD237">
        <v>7.0218460332743398</v>
      </c>
      <c r="AE237">
        <v>10.804927409696999</v>
      </c>
      <c r="AF237">
        <v>10.709850343845799</v>
      </c>
      <c r="AG237">
        <v>12.222818416397001</v>
      </c>
      <c r="AH237">
        <v>447.58696714371899</v>
      </c>
      <c r="AI237">
        <v>4.1689327356229899</v>
      </c>
      <c r="AJ237">
        <v>235.167724010402</v>
      </c>
      <c r="AK237">
        <v>13.764063540431099</v>
      </c>
      <c r="AL237">
        <v>595.71786268252697</v>
      </c>
      <c r="AM237">
        <v>6.8753243775732402</v>
      </c>
      <c r="AN237">
        <v>10.564417393341101</v>
      </c>
      <c r="AO237">
        <v>10.473108690591999</v>
      </c>
      <c r="AP237">
        <v>34.655927328977597</v>
      </c>
      <c r="AQ237">
        <v>235.167724010402</v>
      </c>
      <c r="AR237">
        <v>2.2548313271641298</v>
      </c>
      <c r="AS237">
        <v>420.11982541037901</v>
      </c>
      <c r="AT237">
        <v>10.601031813219899</v>
      </c>
      <c r="AU237">
        <v>1081.9959530696101</v>
      </c>
      <c r="AV237">
        <v>5.9282529548512501</v>
      </c>
      <c r="AW237">
        <v>9.1278462473158992</v>
      </c>
      <c r="AX237">
        <v>9.04478017232322</v>
      </c>
      <c r="AY237">
        <v>12.1290207720412</v>
      </c>
      <c r="AZ237">
        <v>420.11982541037901</v>
      </c>
      <c r="BA237">
        <v>3.9259732449737901</v>
      </c>
    </row>
    <row r="238" spans="1:53">
      <c r="A238" t="s">
        <v>306</v>
      </c>
      <c r="J238">
        <v>3782.1216073748901</v>
      </c>
      <c r="K238">
        <v>16.660016436202799</v>
      </c>
      <c r="L238">
        <v>10621.4124489595</v>
      </c>
      <c r="M238">
        <v>15.285390250034</v>
      </c>
      <c r="N238">
        <v>12.737442984890199</v>
      </c>
      <c r="O238">
        <v>17.3464881439305</v>
      </c>
      <c r="P238">
        <v>3782.1216073748901</v>
      </c>
      <c r="Q238">
        <v>33.4218831268131</v>
      </c>
      <c r="R238">
        <v>1731.7338060654599</v>
      </c>
      <c r="S238">
        <v>18.131459817615699</v>
      </c>
      <c r="T238">
        <v>4704.1139133278602</v>
      </c>
      <c r="U238">
        <v>10.1543014950096</v>
      </c>
      <c r="V238">
        <v>14.9304166198354</v>
      </c>
      <c r="W238">
        <v>14.258146565406999</v>
      </c>
      <c r="X238">
        <v>15.8838482255988</v>
      </c>
      <c r="Y238">
        <v>1731.7338060654599</v>
      </c>
      <c r="Z238">
        <v>16.604752940710799</v>
      </c>
      <c r="AA238">
        <v>511.23530888337001</v>
      </c>
      <c r="AB238">
        <v>15.951051525686101</v>
      </c>
      <c r="AC238">
        <v>1325.09128023572</v>
      </c>
      <c r="AD238">
        <v>7.9640115472612703</v>
      </c>
      <c r="AE238">
        <v>12.2571417809053</v>
      </c>
      <c r="AF238">
        <v>12.149229321204199</v>
      </c>
      <c r="AG238">
        <v>13.8665439472889</v>
      </c>
      <c r="AH238">
        <v>511.23530888337001</v>
      </c>
      <c r="AI238">
        <v>5.3610203909452503</v>
      </c>
      <c r="AJ238">
        <v>268.00899633140801</v>
      </c>
      <c r="AK238">
        <v>15.6161589388465</v>
      </c>
      <c r="AL238">
        <v>681.23820622223195</v>
      </c>
      <c r="AM238">
        <v>7.7977643677739898</v>
      </c>
      <c r="AN238">
        <v>11.9841645333727</v>
      </c>
      <c r="AO238">
        <v>11.880531157205301</v>
      </c>
      <c r="AP238">
        <v>39.349457414689702</v>
      </c>
      <c r="AQ238">
        <v>268.00899633140801</v>
      </c>
      <c r="AR238">
        <v>2.8987087827318399</v>
      </c>
      <c r="AS238">
        <v>479.74391924709403</v>
      </c>
      <c r="AT238">
        <v>12.0257213121521</v>
      </c>
      <c r="AU238">
        <v>1240.84681929009</v>
      </c>
      <c r="AV238">
        <v>6.7232497213913396</v>
      </c>
      <c r="AW238">
        <v>10.353778034143801</v>
      </c>
      <c r="AX238">
        <v>10.259511083936999</v>
      </c>
      <c r="AY238">
        <v>13.760071806399001</v>
      </c>
      <c r="AZ238">
        <v>479.74391924709403</v>
      </c>
      <c r="BA238">
        <v>5.0484093066779296</v>
      </c>
    </row>
    <row r="239" spans="1:53">
      <c r="A239" t="s">
        <v>307</v>
      </c>
      <c r="J239">
        <v>4278.8399538324102</v>
      </c>
      <c r="K239">
        <v>18.564603450470798</v>
      </c>
      <c r="L239">
        <v>12079.109343861201</v>
      </c>
      <c r="M239">
        <v>17.031982956985502</v>
      </c>
      <c r="N239">
        <v>14.191520249749001</v>
      </c>
      <c r="O239">
        <v>19.330021338098199</v>
      </c>
      <c r="P239">
        <v>4278.8399538324102</v>
      </c>
      <c r="Q239">
        <v>41.547279786288101</v>
      </c>
      <c r="R239">
        <v>1951.4960604016101</v>
      </c>
      <c r="S239">
        <v>20.205303475349101</v>
      </c>
      <c r="T239">
        <v>5327.9006892104499</v>
      </c>
      <c r="U239">
        <v>11.3122968456452</v>
      </c>
      <c r="V239">
        <v>16.6362302474171</v>
      </c>
      <c r="W239">
        <v>15.8867535981756</v>
      </c>
      <c r="X239">
        <v>17.699210225495101</v>
      </c>
      <c r="Y239">
        <v>1951.4960604016101</v>
      </c>
      <c r="Z239">
        <v>20.619586676665001</v>
      </c>
      <c r="AA239">
        <v>573.15165406628205</v>
      </c>
      <c r="AB239">
        <v>17.774137383026801</v>
      </c>
      <c r="AC239">
        <v>1491.36854775606</v>
      </c>
      <c r="AD239">
        <v>8.87135971936533</v>
      </c>
      <c r="AE239">
        <v>13.6561292662614</v>
      </c>
      <c r="AF239">
        <v>13.5358417102453</v>
      </c>
      <c r="AG239">
        <v>15.4501917256502</v>
      </c>
      <c r="AH239">
        <v>573.15165406628205</v>
      </c>
      <c r="AI239">
        <v>6.6506664409637999</v>
      </c>
      <c r="AJ239">
        <v>299.86162473412298</v>
      </c>
      <c r="AK239">
        <v>17.400757624205099</v>
      </c>
      <c r="AL239">
        <v>764.55642976467698</v>
      </c>
      <c r="AM239">
        <v>8.6861041553116394</v>
      </c>
      <c r="AN239">
        <v>13.351849396889699</v>
      </c>
      <c r="AO239">
        <v>13.236333682938501</v>
      </c>
      <c r="AP239">
        <v>43.877305378444603</v>
      </c>
      <c r="AQ239">
        <v>299.86162473412298</v>
      </c>
      <c r="AR239">
        <v>3.5949317551364102</v>
      </c>
      <c r="AS239">
        <v>537.72703211716305</v>
      </c>
      <c r="AT239">
        <v>13.398171190175701</v>
      </c>
      <c r="AU239">
        <v>1396.13417560174</v>
      </c>
      <c r="AV239">
        <v>7.4887896945047903</v>
      </c>
      <c r="AW239">
        <v>11.5346196485461</v>
      </c>
      <c r="AX239">
        <v>11.429555818124401</v>
      </c>
      <c r="AY239">
        <v>15.3314975193995</v>
      </c>
      <c r="AZ239">
        <v>537.72703211716305</v>
      </c>
      <c r="BA239">
        <v>6.26263315771652</v>
      </c>
    </row>
    <row r="240" spans="1:53">
      <c r="A240" t="s">
        <v>308</v>
      </c>
      <c r="B240" s="2">
        <v>238.60182569493</v>
      </c>
      <c r="C240" s="2">
        <v>10.117119806320501</v>
      </c>
      <c r="D240" s="2">
        <v>604.17908712794599</v>
      </c>
      <c r="E240" s="2">
        <v>10.0744704946573</v>
      </c>
      <c r="F240" s="2">
        <v>10.0533762539844</v>
      </c>
      <c r="G240" s="2">
        <v>10.576283898912999</v>
      </c>
      <c r="H240" s="2">
        <v>238.60182569493</v>
      </c>
      <c r="I240" s="2">
        <v>10.0024400844643</v>
      </c>
      <c r="J240">
        <v>264.19610903058799</v>
      </c>
      <c r="K240">
        <v>10.1020701523854</v>
      </c>
      <c r="L240">
        <v>670.86929863438502</v>
      </c>
      <c r="M240">
        <v>10.086084331203701</v>
      </c>
      <c r="N240">
        <v>10.0599831173264</v>
      </c>
      <c r="O240">
        <v>10.1105489853552</v>
      </c>
      <c r="P240">
        <v>264.19610903058799</v>
      </c>
      <c r="Q240">
        <v>10.0030589045549</v>
      </c>
      <c r="R240">
        <v>129.19487617899199</v>
      </c>
      <c r="S240">
        <v>10.1206470358918</v>
      </c>
      <c r="T240">
        <v>322.06073390195297</v>
      </c>
      <c r="U240">
        <v>10.0382514764223</v>
      </c>
      <c r="V240">
        <v>10.0821722787752</v>
      </c>
      <c r="W240">
        <v>10.075007368139101</v>
      </c>
      <c r="X240">
        <v>10.0928807680188</v>
      </c>
      <c r="Y240">
        <v>129.19487617899199</v>
      </c>
      <c r="Z240">
        <v>10.000765653837499</v>
      </c>
      <c r="AA240">
        <v>42.076413115432999</v>
      </c>
      <c r="AB240">
        <v>10.0936597003532</v>
      </c>
      <c r="AC240">
        <v>100.918427105039</v>
      </c>
      <c r="AD240">
        <v>10.0235973351508</v>
      </c>
      <c r="AE240">
        <v>10.055580261981399</v>
      </c>
      <c r="AF240">
        <v>10.0546137340309</v>
      </c>
      <c r="AG240">
        <v>10.0709812783796</v>
      </c>
      <c r="AH240">
        <v>42.076413115432999</v>
      </c>
      <c r="AI240">
        <v>10.000080828042501</v>
      </c>
      <c r="AJ240">
        <v>24.147086916155502</v>
      </c>
      <c r="AK240">
        <v>10.089809575328999</v>
      </c>
      <c r="AL240">
        <v>54.627530823686101</v>
      </c>
      <c r="AM240">
        <v>10.0226274067979</v>
      </c>
      <c r="AN240">
        <v>10.0531514420029</v>
      </c>
      <c r="AO240">
        <v>10.0522433360793</v>
      </c>
      <c r="AP240">
        <v>10.548758218990001</v>
      </c>
      <c r="AQ240">
        <v>24.147086916155502</v>
      </c>
      <c r="AR240">
        <v>10.0000237214604</v>
      </c>
      <c r="AS240">
        <v>39.7420749962725</v>
      </c>
      <c r="AT240">
        <v>10.053517751699101</v>
      </c>
      <c r="AU240">
        <v>94.974330846665794</v>
      </c>
      <c r="AV240">
        <v>10.0168450845427</v>
      </c>
      <c r="AW240">
        <v>10.039758672174599</v>
      </c>
      <c r="AX240">
        <v>10.0390428349997</v>
      </c>
      <c r="AY240">
        <v>10.0699054469261</v>
      </c>
      <c r="AZ240">
        <v>39.7420749962725</v>
      </c>
      <c r="BA240">
        <v>10.000071708416399</v>
      </c>
    </row>
    <row r="241" spans="1:53">
      <c r="A241" t="s">
        <v>309</v>
      </c>
      <c r="B241" s="2">
        <v>319.02164198851699</v>
      </c>
      <c r="C241" s="2">
        <v>10.2036198367851</v>
      </c>
      <c r="D241" s="2">
        <v>814.48852326155099</v>
      </c>
      <c r="E241" s="2">
        <v>10.129652505932199</v>
      </c>
      <c r="F241" s="2">
        <v>10.0929904683367</v>
      </c>
      <c r="G241" s="2">
        <v>10.987245266898</v>
      </c>
      <c r="H241" s="2">
        <v>319.02164198851699</v>
      </c>
      <c r="I241" s="2">
        <v>10.007426139849899</v>
      </c>
      <c r="J241">
        <v>363.30960618535801</v>
      </c>
      <c r="K241">
        <v>10.1869349356916</v>
      </c>
      <c r="L241">
        <v>931.19801524179502</v>
      </c>
      <c r="M241">
        <v>10.157750937115001</v>
      </c>
      <c r="N241">
        <v>10.110024607856399</v>
      </c>
      <c r="O241">
        <v>10.2023997940257</v>
      </c>
      <c r="P241">
        <v>363.30960618535801</v>
      </c>
      <c r="Q241">
        <v>10.0103280350032</v>
      </c>
      <c r="R241">
        <v>176.59982107246401</v>
      </c>
      <c r="S241">
        <v>10.2208051387205</v>
      </c>
      <c r="T241">
        <v>443.66997207366001</v>
      </c>
      <c r="U241">
        <v>10.0702170254563</v>
      </c>
      <c r="V241">
        <v>10.150603673552199</v>
      </c>
      <c r="W241">
        <v>10.137508028887</v>
      </c>
      <c r="X241">
        <v>10.170162925545601</v>
      </c>
      <c r="Y241">
        <v>176.59982107246401</v>
      </c>
      <c r="Z241">
        <v>10.0025851070976</v>
      </c>
      <c r="AA241">
        <v>56.560457944600799</v>
      </c>
      <c r="AB241">
        <v>10.1715850445628</v>
      </c>
      <c r="AC241">
        <v>137.639911865095</v>
      </c>
      <c r="AD241">
        <v>10.043338078282</v>
      </c>
      <c r="AE241">
        <v>10.101964735138001</v>
      </c>
      <c r="AF241">
        <v>10.100195053399901</v>
      </c>
      <c r="AG241">
        <v>10.1301462591295</v>
      </c>
      <c r="AH241">
        <v>56.560457944600799</v>
      </c>
      <c r="AI241">
        <v>10.000272854959499</v>
      </c>
      <c r="AJ241">
        <v>31.518128606877301</v>
      </c>
      <c r="AK241">
        <v>10.1645549484328</v>
      </c>
      <c r="AL241">
        <v>73.896151593155693</v>
      </c>
      <c r="AM241">
        <v>10.041558023495901</v>
      </c>
      <c r="AN241">
        <v>10.097517401283699</v>
      </c>
      <c r="AO241">
        <v>10.095854391286601</v>
      </c>
      <c r="AP241">
        <v>10.988925364642199</v>
      </c>
      <c r="AQ241">
        <v>31.518128606877301</v>
      </c>
      <c r="AR241">
        <v>10.0000800719805</v>
      </c>
      <c r="AS241">
        <v>53.3267111853797</v>
      </c>
      <c r="AT241">
        <v>10.098188190657099</v>
      </c>
      <c r="AU241">
        <v>129.45518559047699</v>
      </c>
      <c r="AV241">
        <v>10.0309435761933</v>
      </c>
      <c r="AW241">
        <v>10.072979939213701</v>
      </c>
      <c r="AX241">
        <v>10.0716677413309</v>
      </c>
      <c r="AY241">
        <v>10.128178707139201</v>
      </c>
      <c r="AZ241">
        <v>53.3267111853797</v>
      </c>
      <c r="BA241">
        <v>10.0002420674953</v>
      </c>
    </row>
    <row r="242" spans="1:53">
      <c r="A242" t="s">
        <v>310</v>
      </c>
      <c r="B242" s="2">
        <v>431.24161847186099</v>
      </c>
      <c r="C242" s="2">
        <v>10.3587006770335</v>
      </c>
      <c r="D242" s="2">
        <v>1111.2955098060299</v>
      </c>
      <c r="E242" s="2">
        <v>10.228979459699501</v>
      </c>
      <c r="F242" s="2">
        <v>10.164436734153799</v>
      </c>
      <c r="G242" s="2">
        <v>11.6967576986992</v>
      </c>
      <c r="H242" s="2">
        <v>431.24161847186099</v>
      </c>
      <c r="I242" s="2">
        <v>10.023343283257001</v>
      </c>
      <c r="J242">
        <v>456.24314714690502</v>
      </c>
      <c r="K242">
        <v>10.286659531192401</v>
      </c>
      <c r="L242">
        <v>1177.8810258963899</v>
      </c>
      <c r="M242">
        <v>10.2420764750331</v>
      </c>
      <c r="N242">
        <v>10.1690314156416</v>
      </c>
      <c r="O242">
        <v>10.3102591487618</v>
      </c>
      <c r="P242">
        <v>456.24314714690502</v>
      </c>
      <c r="Q242">
        <v>10.0244828709041</v>
      </c>
      <c r="R242">
        <v>220.79532900214301</v>
      </c>
      <c r="S242">
        <v>10.338323261438999</v>
      </c>
      <c r="T242">
        <v>557.92509513728703</v>
      </c>
      <c r="U242">
        <v>10.107976371389499</v>
      </c>
      <c r="V242">
        <v>10.2311483551235</v>
      </c>
      <c r="W242">
        <v>10.2111153868053</v>
      </c>
      <c r="X242">
        <v>10.2610453623113</v>
      </c>
      <c r="Y242">
        <v>220.79532900214301</v>
      </c>
      <c r="Z242">
        <v>10.006129562835399</v>
      </c>
      <c r="AA242">
        <v>70.076438243456593</v>
      </c>
      <c r="AB242">
        <v>10.263218021093</v>
      </c>
      <c r="AC242">
        <v>171.83275707835</v>
      </c>
      <c r="AD242">
        <v>10.0666842154144</v>
      </c>
      <c r="AE242">
        <v>10.156679080499501</v>
      </c>
      <c r="AF242">
        <v>10.153966267882801</v>
      </c>
      <c r="AG242">
        <v>10.199848187431799</v>
      </c>
      <c r="AH242">
        <v>70.076438243456593</v>
      </c>
      <c r="AI242">
        <v>10.0006469043922</v>
      </c>
      <c r="AJ242">
        <v>38.5116124408339</v>
      </c>
      <c r="AK242">
        <v>10.252476258244799</v>
      </c>
      <c r="AL242">
        <v>91.835905985945303</v>
      </c>
      <c r="AM242">
        <v>10.063947778864801</v>
      </c>
      <c r="AN242">
        <v>10.149861149228499</v>
      </c>
      <c r="AO242">
        <v>10.1473113133599</v>
      </c>
      <c r="AP242">
        <v>11.4895336004586</v>
      </c>
      <c r="AQ242">
        <v>38.5116124408339</v>
      </c>
      <c r="AR242">
        <v>10.0001898283092</v>
      </c>
      <c r="AS242">
        <v>66.013704415191199</v>
      </c>
      <c r="AT242">
        <v>10.15088958912</v>
      </c>
      <c r="AU242">
        <v>161.55443422792001</v>
      </c>
      <c r="AV242">
        <v>10.0476256989259</v>
      </c>
      <c r="AW242">
        <v>10.1122178090689</v>
      </c>
      <c r="AX242">
        <v>10.1102034825724</v>
      </c>
      <c r="AY242">
        <v>10.1968361645733</v>
      </c>
      <c r="AZ242">
        <v>66.013704415191199</v>
      </c>
      <c r="BA242">
        <v>10.000573907269899</v>
      </c>
    </row>
    <row r="243" spans="1:53">
      <c r="A243" t="s">
        <v>311</v>
      </c>
      <c r="B243" s="2">
        <v>580.41017874531303</v>
      </c>
      <c r="C243" s="2">
        <v>10.6205398038031</v>
      </c>
      <c r="D243" s="2">
        <v>1510.7154088196701</v>
      </c>
      <c r="E243" s="2">
        <v>10.3978144440423</v>
      </c>
      <c r="F243" s="2">
        <v>10.2862960740594</v>
      </c>
      <c r="G243" s="2">
        <v>12.8287315435834</v>
      </c>
      <c r="H243" s="2">
        <v>580.41017874531303</v>
      </c>
      <c r="I243" s="2">
        <v>10.071375405673599</v>
      </c>
      <c r="J243">
        <v>630.647947518671</v>
      </c>
      <c r="K243">
        <v>10.521422613167401</v>
      </c>
      <c r="L243">
        <v>1646.2989249955599</v>
      </c>
      <c r="M243">
        <v>10.441049463059599</v>
      </c>
      <c r="N243">
        <v>10.3088005627736</v>
      </c>
      <c r="O243">
        <v>10.5638636387137</v>
      </c>
      <c r="P243">
        <v>630.647947518671</v>
      </c>
      <c r="Q243">
        <v>10.082518162650199</v>
      </c>
      <c r="R243">
        <v>303.16007236249999</v>
      </c>
      <c r="S243">
        <v>10.6142413581818</v>
      </c>
      <c r="T243">
        <v>772.83621483486399</v>
      </c>
      <c r="U243">
        <v>10.19770855068</v>
      </c>
      <c r="V243">
        <v>10.421308977788399</v>
      </c>
      <c r="W243">
        <v>10.3850806710984</v>
      </c>
      <c r="X243">
        <v>10.4752776193251</v>
      </c>
      <c r="Y243">
        <v>303.16007236249999</v>
      </c>
      <c r="Z243">
        <v>10.020692375795299</v>
      </c>
      <c r="AA243">
        <v>95.179366078064504</v>
      </c>
      <c r="AB243">
        <v>10.479195051792701</v>
      </c>
      <c r="AC243">
        <v>235.44225760469999</v>
      </c>
      <c r="AD243">
        <v>10.1222865551635</v>
      </c>
      <c r="AE243">
        <v>10.2863659123741</v>
      </c>
      <c r="AF243">
        <v>10.2814360621839</v>
      </c>
      <c r="AG243">
        <v>10.364681301418299</v>
      </c>
      <c r="AH243">
        <v>95.179366078064504</v>
      </c>
      <c r="AI243">
        <v>10.0021841413931</v>
      </c>
      <c r="AJ243">
        <v>51.620308521934902</v>
      </c>
      <c r="AK243">
        <v>10.459821028809699</v>
      </c>
      <c r="AL243">
        <v>125.134253962027</v>
      </c>
      <c r="AM243">
        <v>10.1172800532729</v>
      </c>
      <c r="AN243">
        <v>10.2739741503392</v>
      </c>
      <c r="AO243">
        <v>10.269338138453399</v>
      </c>
      <c r="AP243">
        <v>12.6082262713121</v>
      </c>
      <c r="AQ243">
        <v>51.620308521934902</v>
      </c>
      <c r="AR243">
        <v>10.0006408525217</v>
      </c>
      <c r="AS243">
        <v>89.585060336863094</v>
      </c>
      <c r="AT243">
        <v>10.275843769663799</v>
      </c>
      <c r="AU243">
        <v>221.246636965714</v>
      </c>
      <c r="AV243">
        <v>10.0873963987792</v>
      </c>
      <c r="AW243">
        <v>10.2054424616107</v>
      </c>
      <c r="AX243">
        <v>10.2017698115041</v>
      </c>
      <c r="AY243">
        <v>10.3592251414434</v>
      </c>
      <c r="AZ243">
        <v>89.585060336863094</v>
      </c>
      <c r="BA243">
        <v>10.0019376633219</v>
      </c>
    </row>
    <row r="244" spans="1:53">
      <c r="A244" t="s">
        <v>312</v>
      </c>
      <c r="B244" s="2">
        <v>788.49398776619</v>
      </c>
      <c r="C244" s="2">
        <v>11.0769894840923</v>
      </c>
      <c r="D244" s="2">
        <v>2075.2726364509299</v>
      </c>
      <c r="E244" s="2">
        <v>10.6953857547499</v>
      </c>
      <c r="F244" s="2">
        <v>10.5023148470867</v>
      </c>
      <c r="G244" s="2">
        <v>14.6529979598566</v>
      </c>
      <c r="H244" s="2">
        <v>788.49398776619</v>
      </c>
      <c r="I244" s="2">
        <v>10.2225474029891</v>
      </c>
      <c r="J244">
        <v>952.96759620744797</v>
      </c>
      <c r="K244">
        <v>11.094181727982599</v>
      </c>
      <c r="L244">
        <v>2526.4149590750199</v>
      </c>
      <c r="M244">
        <v>10.929044616153201</v>
      </c>
      <c r="N244">
        <v>10.6546727447955</v>
      </c>
      <c r="O244">
        <v>11.1809130272666</v>
      </c>
      <c r="P244">
        <v>952.96759620744797</v>
      </c>
      <c r="Q244">
        <v>10.377656711261899</v>
      </c>
      <c r="R244">
        <v>453.78814846148799</v>
      </c>
      <c r="S244">
        <v>11.2834551413134</v>
      </c>
      <c r="T244">
        <v>1171.3358843544199</v>
      </c>
      <c r="U244">
        <v>10.4214971486617</v>
      </c>
      <c r="V244">
        <v>10.8883027365143</v>
      </c>
      <c r="W244">
        <v>10.8133402691219</v>
      </c>
      <c r="X244">
        <v>10.999515271022601</v>
      </c>
      <c r="Y244">
        <v>453.78814846148799</v>
      </c>
      <c r="Z244">
        <v>10.0956266843338</v>
      </c>
      <c r="AA244">
        <v>140.679583025808</v>
      </c>
      <c r="AB244">
        <v>11.0075669103829</v>
      </c>
      <c r="AC244">
        <v>351.42815839651502</v>
      </c>
      <c r="AD244">
        <v>10.2617092379549</v>
      </c>
      <c r="AE244">
        <v>10.607787572675401</v>
      </c>
      <c r="AF244">
        <v>10.5974712734363</v>
      </c>
      <c r="AG244">
        <v>10.7710197767843</v>
      </c>
      <c r="AH244">
        <v>140.679583025808</v>
      </c>
      <c r="AI244">
        <v>10.010117076054099</v>
      </c>
      <c r="AJ244">
        <v>75.491611271981498</v>
      </c>
      <c r="AK244">
        <v>10.9677192874646</v>
      </c>
      <c r="AL244">
        <v>185.53738634675901</v>
      </c>
      <c r="AM244">
        <v>10.2510588717529</v>
      </c>
      <c r="AN244">
        <v>10.581846936848899</v>
      </c>
      <c r="AO244">
        <v>10.572133974961201</v>
      </c>
      <c r="AP244">
        <v>15.0808362721111</v>
      </c>
      <c r="AQ244">
        <v>75.491611271981498</v>
      </c>
      <c r="AR244">
        <v>10.0029683831391</v>
      </c>
      <c r="AS244">
        <v>132.30906382112801</v>
      </c>
      <c r="AT244">
        <v>10.585762756942801</v>
      </c>
      <c r="AU244">
        <v>330.01787893573999</v>
      </c>
      <c r="AV244">
        <v>10.187372599993299</v>
      </c>
      <c r="AW244">
        <v>10.4378132313475</v>
      </c>
      <c r="AX244">
        <v>10.4300666899139</v>
      </c>
      <c r="AY244">
        <v>10.7596867617776</v>
      </c>
      <c r="AZ244">
        <v>132.30906382112801</v>
      </c>
      <c r="BA244">
        <v>10.008975453136999</v>
      </c>
    </row>
    <row r="245" spans="1:53">
      <c r="A245" t="s">
        <v>313</v>
      </c>
      <c r="B245" s="2">
        <v>1070.7661485843601</v>
      </c>
      <c r="C245" s="2">
        <v>11.832709902143399</v>
      </c>
      <c r="D245" s="2">
        <v>2851.7668927859199</v>
      </c>
      <c r="E245" s="2">
        <v>11.196413196503499</v>
      </c>
      <c r="F245" s="2">
        <v>10.869409734666499</v>
      </c>
      <c r="G245" s="2">
        <v>17.393144900190102</v>
      </c>
      <c r="H245" s="2">
        <v>1070.7661485843601</v>
      </c>
      <c r="I245" s="2">
        <v>10.675265070784301</v>
      </c>
      <c r="J245">
        <v>1254.98525089023</v>
      </c>
      <c r="K245">
        <v>11.760562075605201</v>
      </c>
      <c r="L245">
        <v>3363.8149692781399</v>
      </c>
      <c r="M245">
        <v>11.5008963679826</v>
      </c>
      <c r="N245">
        <v>11.0651388705946</v>
      </c>
      <c r="O245">
        <v>11.8962098360276</v>
      </c>
      <c r="P245">
        <v>1254.98525089023</v>
      </c>
      <c r="Q245">
        <v>11.0082739772631</v>
      </c>
      <c r="R245">
        <v>593.47086508000905</v>
      </c>
      <c r="S245">
        <v>12.0559658407643</v>
      </c>
      <c r="T245">
        <v>1545.9163684532</v>
      </c>
      <c r="U245">
        <v>10.6901521088673</v>
      </c>
      <c r="V245">
        <v>11.436541216059601</v>
      </c>
      <c r="W245">
        <v>11.317818785056801</v>
      </c>
      <c r="X245">
        <v>11.611934687462099</v>
      </c>
      <c r="Y245">
        <v>593.47086508000905</v>
      </c>
      <c r="Z245">
        <v>10.260766738533</v>
      </c>
      <c r="AA245">
        <v>182.414200080634</v>
      </c>
      <c r="AB245">
        <v>11.624599489888601</v>
      </c>
      <c r="AC245">
        <v>458.65486998783899</v>
      </c>
      <c r="AD245">
        <v>10.4304763173797</v>
      </c>
      <c r="AE245">
        <v>10.9900984476151</v>
      </c>
      <c r="AF245">
        <v>10.9735633880197</v>
      </c>
      <c r="AG245">
        <v>11.2506103405397</v>
      </c>
      <c r="AH245">
        <v>182.414200080634</v>
      </c>
      <c r="AI245">
        <v>10.027762347024099</v>
      </c>
      <c r="AJ245">
        <v>97.382842578315206</v>
      </c>
      <c r="AK245">
        <v>11.561877619281599</v>
      </c>
      <c r="AL245">
        <v>241.03726127602599</v>
      </c>
      <c r="AM245">
        <v>10.4130853799383</v>
      </c>
      <c r="AN245">
        <v>10.9485041365841</v>
      </c>
      <c r="AO245">
        <v>10.932915883618</v>
      </c>
      <c r="AP245">
        <v>17.658900938940299</v>
      </c>
      <c r="AQ245">
        <v>97.382842578315206</v>
      </c>
      <c r="AR245">
        <v>10.008148123471999</v>
      </c>
      <c r="AS245">
        <v>171.48629061080501</v>
      </c>
      <c r="AT245">
        <v>10.954786427743599</v>
      </c>
      <c r="AU245">
        <v>430.50342370873301</v>
      </c>
      <c r="AV245">
        <v>10.308869963326</v>
      </c>
      <c r="AW245">
        <v>10.7165401381016</v>
      </c>
      <c r="AX245">
        <v>10.7040145253509</v>
      </c>
      <c r="AY245">
        <v>11.2325897597376</v>
      </c>
      <c r="AZ245">
        <v>171.48629061080501</v>
      </c>
      <c r="BA245">
        <v>10.024631171861</v>
      </c>
    </row>
    <row r="246" spans="1:53">
      <c r="A246" t="s">
        <v>314</v>
      </c>
      <c r="B246" s="2">
        <v>1461.3645407875399</v>
      </c>
      <c r="C246" s="2">
        <v>13.067328927582</v>
      </c>
      <c r="D246" s="2">
        <v>3941.5611496956199</v>
      </c>
      <c r="E246" s="2">
        <v>12.0343860083397</v>
      </c>
      <c r="F246" s="2">
        <v>11.4919126250266</v>
      </c>
      <c r="G246" s="2">
        <v>21.419678078190099</v>
      </c>
      <c r="H246" s="2">
        <v>1461.3645407875399</v>
      </c>
      <c r="I246" s="2">
        <v>11.983439649807099</v>
      </c>
      <c r="J246">
        <v>1824.9757567854699</v>
      </c>
      <c r="K246">
        <v>13.255846986216399</v>
      </c>
      <c r="L246">
        <v>4968.2995482770102</v>
      </c>
      <c r="M246">
        <v>12.797192676545601</v>
      </c>
      <c r="N246">
        <v>12.0133905039813</v>
      </c>
      <c r="O246">
        <v>13.493218128596901</v>
      </c>
      <c r="P246">
        <v>1824.9757567854699</v>
      </c>
      <c r="Q246">
        <v>13.516669699948199</v>
      </c>
      <c r="R246">
        <v>854.23290062811702</v>
      </c>
      <c r="S246">
        <v>13.7709539446465</v>
      </c>
      <c r="T246">
        <v>2255.1225849782199</v>
      </c>
      <c r="U246">
        <v>11.3223659563285</v>
      </c>
      <c r="V246">
        <v>12.682599574333301</v>
      </c>
      <c r="W246">
        <v>12.4701782722081</v>
      </c>
      <c r="X246">
        <v>12.9940341425522</v>
      </c>
      <c r="Y246">
        <v>854.23290062811702</v>
      </c>
      <c r="Z246">
        <v>10.9809537019876</v>
      </c>
      <c r="AA246">
        <v>259.32278070579599</v>
      </c>
      <c r="AB246">
        <v>13.0164166882646</v>
      </c>
      <c r="AC246">
        <v>658.15278346387504</v>
      </c>
      <c r="AD246">
        <v>10.833288985719401</v>
      </c>
      <c r="AE246">
        <v>11.8764243348381</v>
      </c>
      <c r="AF246">
        <v>11.846159156670501</v>
      </c>
      <c r="AG246">
        <v>12.3493198018662</v>
      </c>
      <c r="AH246">
        <v>259.32278070579599</v>
      </c>
      <c r="AI246">
        <v>10.1075011354708</v>
      </c>
      <c r="AJ246">
        <v>137.60416914050899</v>
      </c>
      <c r="AK246">
        <v>12.9054314172375</v>
      </c>
      <c r="AL246">
        <v>343.55799679340402</v>
      </c>
      <c r="AM246">
        <v>10.800192853483701</v>
      </c>
      <c r="AN246">
        <v>11.800232153768301</v>
      </c>
      <c r="AO246">
        <v>11.7716265396907</v>
      </c>
      <c r="AP246">
        <v>22.796964389561801</v>
      </c>
      <c r="AQ246">
        <v>137.60416914050899</v>
      </c>
      <c r="AR246">
        <v>10.031620143302201</v>
      </c>
      <c r="AS246">
        <v>243.649005565832</v>
      </c>
      <c r="AT246">
        <v>11.811752701913701</v>
      </c>
      <c r="AU246">
        <v>617.31140586732704</v>
      </c>
      <c r="AV246">
        <v>10.6009075227023</v>
      </c>
      <c r="AW246">
        <v>11.3715557526716</v>
      </c>
      <c r="AX246">
        <v>11.348218035759199</v>
      </c>
      <c r="AY246">
        <v>12.3168372153511</v>
      </c>
      <c r="AZ246">
        <v>243.649005565832</v>
      </c>
      <c r="BA246">
        <v>10.095412244670101</v>
      </c>
    </row>
    <row r="247" spans="1:53">
      <c r="A247" t="s">
        <v>315</v>
      </c>
      <c r="B247" s="2">
        <v>2277.9855528665498</v>
      </c>
      <c r="C247" s="2">
        <v>16.058878707694799</v>
      </c>
      <c r="D247" s="2">
        <v>6260.2960691163798</v>
      </c>
      <c r="E247" s="2">
        <v>14.513260212576499</v>
      </c>
      <c r="F247" s="2">
        <v>14.513260212576499</v>
      </c>
      <c r="G247" s="2">
        <v>30.055495868621701</v>
      </c>
      <c r="H247" s="2">
        <v>2277.9855528665498</v>
      </c>
      <c r="I247" s="2">
        <v>17.806702623426599</v>
      </c>
      <c r="J247">
        <v>2367.4102191452898</v>
      </c>
      <c r="K247">
        <v>14.862726555268701</v>
      </c>
      <c r="L247">
        <v>6516.7626201967196</v>
      </c>
      <c r="M247">
        <v>14.2058302264173</v>
      </c>
      <c r="N247">
        <v>13.0667044392557</v>
      </c>
      <c r="O247">
        <v>15.200280453591599</v>
      </c>
      <c r="P247">
        <v>2367.4102191452898</v>
      </c>
      <c r="Q247">
        <v>17.6346283123337</v>
      </c>
      <c r="R247">
        <v>1099.7576072705799</v>
      </c>
      <c r="S247">
        <v>15.593329480644501</v>
      </c>
      <c r="T247">
        <v>2932.0988086275202</v>
      </c>
      <c r="U247">
        <v>12.041079077538001</v>
      </c>
      <c r="V247">
        <v>14.040667633191701</v>
      </c>
      <c r="W247">
        <v>13.7333161932102</v>
      </c>
      <c r="X247">
        <v>14.4885419311815</v>
      </c>
      <c r="Y247">
        <v>1099.7576072705799</v>
      </c>
      <c r="Z247">
        <v>12.344616387585599</v>
      </c>
      <c r="AA247">
        <v>330.75579032268001</v>
      </c>
      <c r="AB247">
        <v>14.520611625417599</v>
      </c>
      <c r="AC247">
        <v>845.35317225773895</v>
      </c>
      <c r="AD247">
        <v>11.300028003837101</v>
      </c>
      <c r="AE247">
        <v>12.865172641509099</v>
      </c>
      <c r="AF247">
        <v>12.820530490102399</v>
      </c>
      <c r="AG247">
        <v>13.5577240533762</v>
      </c>
      <c r="AH247">
        <v>330.75579032268001</v>
      </c>
      <c r="AI247">
        <v>10.270888910006599</v>
      </c>
      <c r="AJ247">
        <v>174.80105785693999</v>
      </c>
      <c r="AK247">
        <v>14.3614393136023</v>
      </c>
      <c r="AL247">
        <v>439.037135622025</v>
      </c>
      <c r="AM247">
        <v>11.2493543622518</v>
      </c>
      <c r="AN247">
        <v>12.752708698939699</v>
      </c>
      <c r="AO247">
        <v>12.7104178744348</v>
      </c>
      <c r="AP247">
        <v>27.775961608946101</v>
      </c>
      <c r="AQ247">
        <v>174.80105785693999</v>
      </c>
      <c r="AR247">
        <v>10.080083114554</v>
      </c>
      <c r="AS247">
        <v>310.637671896283</v>
      </c>
      <c r="AT247">
        <v>12.769730332332401</v>
      </c>
      <c r="AU247">
        <v>792.46231684571399</v>
      </c>
      <c r="AV247">
        <v>10.9426796985297</v>
      </c>
      <c r="AW247">
        <v>12.1148617908694</v>
      </c>
      <c r="AX247">
        <v>12.0798721621418</v>
      </c>
      <c r="AY247">
        <v>13.5104380992942</v>
      </c>
      <c r="AZ247">
        <v>310.637671896283</v>
      </c>
      <c r="BA247">
        <v>10.240624032338101</v>
      </c>
    </row>
    <row r="248" spans="1:53">
      <c r="A248" t="s">
        <v>316</v>
      </c>
      <c r="J248">
        <v>2762.3386177082102</v>
      </c>
      <c r="K248">
        <v>16.100175526270601</v>
      </c>
      <c r="L248">
        <v>7654.2428834520697</v>
      </c>
      <c r="M248">
        <v>15.2988884865418</v>
      </c>
      <c r="N248">
        <v>13.897117028946001</v>
      </c>
      <c r="O248">
        <v>16.5102334017418</v>
      </c>
      <c r="P248">
        <v>2762.3386177082102</v>
      </c>
      <c r="Q248">
        <v>21.592353621903001</v>
      </c>
      <c r="R248">
        <v>1277.2535986902301</v>
      </c>
      <c r="S248">
        <v>16.986402404776701</v>
      </c>
      <c r="T248">
        <v>3425.9561987232701</v>
      </c>
      <c r="U248">
        <v>12.618052393115599</v>
      </c>
      <c r="V248">
        <v>15.0966728858522</v>
      </c>
      <c r="W248">
        <v>14.719492879372</v>
      </c>
      <c r="X248">
        <v>15.6443054858719</v>
      </c>
      <c r="Y248">
        <v>1277.2535986902301</v>
      </c>
      <c r="Z248">
        <v>13.812695205387699</v>
      </c>
      <c r="AA248">
        <v>381.90418649138502</v>
      </c>
      <c r="AB248">
        <v>15.683433045697001</v>
      </c>
      <c r="AC248">
        <v>980.36999389782204</v>
      </c>
      <c r="AD248">
        <v>11.680795621188899</v>
      </c>
      <c r="AE248">
        <v>13.647208411957401</v>
      </c>
      <c r="AF248">
        <v>13.5917626396953</v>
      </c>
      <c r="AG248">
        <v>14.5034672424691</v>
      </c>
      <c r="AH248">
        <v>381.90418649138502</v>
      </c>
      <c r="AI248">
        <v>10.464309491478801</v>
      </c>
      <c r="AJ248">
        <v>201.34314956404</v>
      </c>
      <c r="AK248">
        <v>15.4891210392275</v>
      </c>
      <c r="AL248">
        <v>507.538023851334</v>
      </c>
      <c r="AM248">
        <v>11.616225979618701</v>
      </c>
      <c r="AN248">
        <v>13.507465184139599</v>
      </c>
      <c r="AO248">
        <v>13.454862151823299</v>
      </c>
      <c r="AP248">
        <v>31.39252394607</v>
      </c>
      <c r="AQ248">
        <v>201.34314956404</v>
      </c>
      <c r="AR248">
        <v>10.1381112830324</v>
      </c>
      <c r="AS248">
        <v>358.58436570078698</v>
      </c>
      <c r="AT248">
        <v>13.528628954167701</v>
      </c>
      <c r="AU248">
        <v>918.71815340116098</v>
      </c>
      <c r="AV248">
        <v>11.2239839389257</v>
      </c>
      <c r="AW248">
        <v>12.7107132426697</v>
      </c>
      <c r="AX248">
        <v>12.6667848182821</v>
      </c>
      <c r="AY248">
        <v>14.445222649425499</v>
      </c>
      <c r="AZ248">
        <v>358.58436570078698</v>
      </c>
      <c r="BA248">
        <v>10.412835488091799</v>
      </c>
    </row>
    <row r="249" spans="1:53">
      <c r="A249" t="s">
        <v>317</v>
      </c>
      <c r="J249">
        <v>3277.3508231912101</v>
      </c>
      <c r="K249">
        <v>17.765296583239401</v>
      </c>
      <c r="L249">
        <v>9147.9163293684906</v>
      </c>
      <c r="M249">
        <v>16.778369312539699</v>
      </c>
      <c r="N249">
        <v>15.035625703774</v>
      </c>
      <c r="O249">
        <v>18.268210251810199</v>
      </c>
      <c r="P249">
        <v>3277.3508231912101</v>
      </c>
      <c r="Q249">
        <v>27.797296691665899</v>
      </c>
      <c r="R249">
        <v>1507.4059606482299</v>
      </c>
      <c r="S249">
        <v>18.850584422608101</v>
      </c>
      <c r="T249">
        <v>4070.9815766543402</v>
      </c>
      <c r="U249">
        <v>13.4216084998027</v>
      </c>
      <c r="V249">
        <v>16.5283356211668</v>
      </c>
      <c r="W249">
        <v>16.060808327702901</v>
      </c>
      <c r="X249">
        <v>17.204534149723798</v>
      </c>
      <c r="Y249">
        <v>1507.4059606482299</v>
      </c>
      <c r="Z249">
        <v>16.321786389219302</v>
      </c>
      <c r="AA249">
        <v>447.698663340547</v>
      </c>
      <c r="AB249">
        <v>17.2527374268786</v>
      </c>
      <c r="AC249">
        <v>1155.1074094087101</v>
      </c>
      <c r="AD249">
        <v>12.219096599790401</v>
      </c>
      <c r="AE249">
        <v>14.722311514460699</v>
      </c>
      <c r="AF249">
        <v>14.652675332087799</v>
      </c>
      <c r="AG249">
        <v>15.7923174372925</v>
      </c>
      <c r="AH249">
        <v>447.698663340547</v>
      </c>
      <c r="AI249">
        <v>10.8342051002438</v>
      </c>
      <c r="AJ249">
        <v>235.38024219596801</v>
      </c>
      <c r="AK249">
        <v>17.0132138393963</v>
      </c>
      <c r="AL249">
        <v>595.801789120374</v>
      </c>
      <c r="AM249">
        <v>12.135488671530799</v>
      </c>
      <c r="AN249">
        <v>14.5467149164589</v>
      </c>
      <c r="AO249">
        <v>14.480538858929</v>
      </c>
      <c r="AP249">
        <v>36.069839187767101</v>
      </c>
      <c r="AQ249">
        <v>235.38024219596801</v>
      </c>
      <c r="AR249">
        <v>10.251061618874401</v>
      </c>
      <c r="AS249">
        <v>420.23882222237302</v>
      </c>
      <c r="AT249">
        <v>14.573327537144699</v>
      </c>
      <c r="AU249">
        <v>1082.0421629765699</v>
      </c>
      <c r="AV249">
        <v>11.625153035409999</v>
      </c>
      <c r="AW249">
        <v>13.539482158289401</v>
      </c>
      <c r="AX249">
        <v>13.483621485552399</v>
      </c>
      <c r="AY249">
        <v>15.7198328518024</v>
      </c>
      <c r="AZ249">
        <v>420.23882222237302</v>
      </c>
      <c r="BA249">
        <v>10.743056637673</v>
      </c>
    </row>
    <row r="250" spans="1:53">
      <c r="A250" t="s">
        <v>318</v>
      </c>
      <c r="J250">
        <v>3782.1348274449401</v>
      </c>
      <c r="K250">
        <v>19.430804091816299</v>
      </c>
      <c r="L250">
        <v>10621.4171564303</v>
      </c>
      <c r="M250">
        <v>18.265901431241598</v>
      </c>
      <c r="N250">
        <v>16.193901747056799</v>
      </c>
      <c r="O250">
        <v>20.022503612873201</v>
      </c>
      <c r="P250">
        <v>3782.1348274449401</v>
      </c>
      <c r="Q250">
        <v>34.885846295343804</v>
      </c>
      <c r="R250">
        <v>1731.7626786225501</v>
      </c>
      <c r="S250">
        <v>20.706275259394499</v>
      </c>
      <c r="T250">
        <v>4704.12454231015</v>
      </c>
      <c r="U250">
        <v>14.2516609155408</v>
      </c>
      <c r="V250">
        <v>17.969900958042501</v>
      </c>
      <c r="W250">
        <v>17.415359412904099</v>
      </c>
      <c r="X250">
        <v>18.769566709273299</v>
      </c>
      <c r="Y250">
        <v>1731.7626786225501</v>
      </c>
      <c r="Z250">
        <v>19.383441908547699</v>
      </c>
      <c r="AA250">
        <v>511.33310185149799</v>
      </c>
      <c r="AB250">
        <v>18.826471915233899</v>
      </c>
      <c r="AC250">
        <v>1325.1290129480799</v>
      </c>
      <c r="AD250">
        <v>12.7837975549095</v>
      </c>
      <c r="AE250">
        <v>15.8188977061366</v>
      </c>
      <c r="AF250">
        <v>15.735430502506301</v>
      </c>
      <c r="AG250">
        <v>17.096228854402199</v>
      </c>
      <c r="AH250">
        <v>511.33310185149799</v>
      </c>
      <c r="AI250">
        <v>11.346388836635599</v>
      </c>
      <c r="AJ250">
        <v>268.19549234572997</v>
      </c>
      <c r="AK250">
        <v>18.543581639028499</v>
      </c>
      <c r="AL250">
        <v>681.31159803491198</v>
      </c>
      <c r="AM250">
        <v>12.6808962276065</v>
      </c>
      <c r="AN250">
        <v>15.608337501571</v>
      </c>
      <c r="AO250">
        <v>15.528909188263199</v>
      </c>
      <c r="AP250">
        <v>40.600243827229399</v>
      </c>
      <c r="AQ250">
        <v>268.19549234572997</v>
      </c>
      <c r="AR250">
        <v>10.4116527317754</v>
      </c>
      <c r="AS250">
        <v>479.84813019804699</v>
      </c>
      <c r="AT250">
        <v>15.640267679216601</v>
      </c>
      <c r="AU250">
        <v>1240.88711369824</v>
      </c>
      <c r="AV250">
        <v>12.049982855431301</v>
      </c>
      <c r="AW250">
        <v>14.394468367408299</v>
      </c>
      <c r="AX250">
        <v>14.3268128933627</v>
      </c>
      <c r="AY250">
        <v>17.0099846007354</v>
      </c>
      <c r="AZ250">
        <v>479.84813019804699</v>
      </c>
      <c r="BA250">
        <v>11.202072867454101</v>
      </c>
    </row>
    <row r="251" spans="1:53">
      <c r="A251" t="s">
        <v>319</v>
      </c>
      <c r="J251">
        <v>4278.8516392266401</v>
      </c>
      <c r="K251">
        <v>21.086595298275</v>
      </c>
      <c r="L251">
        <v>12079.1134832385</v>
      </c>
      <c r="M251">
        <v>19.750656785206999</v>
      </c>
      <c r="N251">
        <v>17.360853867222001</v>
      </c>
      <c r="O251">
        <v>21.763495237009401</v>
      </c>
      <c r="P251">
        <v>4278.8516392266401</v>
      </c>
      <c r="Q251">
        <v>42.733785903428902</v>
      </c>
      <c r="R251">
        <v>1951.52168160208</v>
      </c>
      <c r="S251">
        <v>22.544495747985899</v>
      </c>
      <c r="T251">
        <v>5327.9100737614999</v>
      </c>
      <c r="U251">
        <v>15.0986111918942</v>
      </c>
      <c r="V251">
        <v>19.410413618598501</v>
      </c>
      <c r="W251">
        <v>18.772025460486201</v>
      </c>
      <c r="X251">
        <v>20.328847547420601</v>
      </c>
      <c r="Y251">
        <v>1951.52168160208</v>
      </c>
      <c r="Z251">
        <v>22.916530163105001</v>
      </c>
      <c r="AA251">
        <v>573.23888437449398</v>
      </c>
      <c r="AB251">
        <v>20.394115810956599</v>
      </c>
      <c r="AC251">
        <v>1491.40207363273</v>
      </c>
      <c r="AD251">
        <v>13.367910205801699</v>
      </c>
      <c r="AE251">
        <v>16.926011536591801</v>
      </c>
      <c r="AF251">
        <v>16.829112002860299</v>
      </c>
      <c r="AG251">
        <v>18.404032828685999</v>
      </c>
      <c r="AH251">
        <v>573.23888437449398</v>
      </c>
      <c r="AI251">
        <v>12.009636302110099</v>
      </c>
      <c r="AJ251">
        <v>300.02832197675599</v>
      </c>
      <c r="AK251">
        <v>20.0695382581746</v>
      </c>
      <c r="AL251">
        <v>764.62182436450803</v>
      </c>
      <c r="AM251">
        <v>13.2456938435448</v>
      </c>
      <c r="AN251">
        <v>16.6814832169452</v>
      </c>
      <c r="AO251">
        <v>16.589169037841899</v>
      </c>
      <c r="AP251">
        <v>45.002421349003903</v>
      </c>
      <c r="AQ251">
        <v>300.02832197675599</v>
      </c>
      <c r="AR251">
        <v>10.6265485612257</v>
      </c>
      <c r="AS251">
        <v>537.82000805988298</v>
      </c>
      <c r="AT251">
        <v>16.7185822138498</v>
      </c>
      <c r="AU251">
        <v>1396.16998831917</v>
      </c>
      <c r="AV251">
        <v>12.4932770356108</v>
      </c>
      <c r="AW251">
        <v>15.2658917340791</v>
      </c>
      <c r="AX251">
        <v>15.1866634320914</v>
      </c>
      <c r="AY251">
        <v>18.304502620594501</v>
      </c>
      <c r="AZ251">
        <v>537.82000805988298</v>
      </c>
      <c r="BA251">
        <v>11.799176838582</v>
      </c>
    </row>
    <row r="252" spans="1:53">
      <c r="A252" t="s">
        <v>320</v>
      </c>
      <c r="B252" s="2">
        <v>1908.81460555944</v>
      </c>
      <c r="C252" s="2">
        <v>80.936958450564006</v>
      </c>
      <c r="D252" s="2">
        <v>4833.4326970235697</v>
      </c>
      <c r="E252" s="2">
        <v>80.595763957258796</v>
      </c>
      <c r="F252" s="2">
        <v>80.427010031875895</v>
      </c>
      <c r="G252" s="2">
        <v>84.610271191304307</v>
      </c>
      <c r="H252" s="2">
        <v>1908.81460555944</v>
      </c>
      <c r="I252" s="2">
        <v>80.019520675714602</v>
      </c>
      <c r="J252">
        <v>2113.5688722446998</v>
      </c>
      <c r="K252">
        <v>80.816561219083198</v>
      </c>
      <c r="L252">
        <v>5366.9543890750801</v>
      </c>
      <c r="M252">
        <v>80.688674649630101</v>
      </c>
      <c r="N252">
        <v>80.4798649386113</v>
      </c>
      <c r="O252">
        <v>80.884391882842294</v>
      </c>
      <c r="P252">
        <v>2113.5688722446998</v>
      </c>
      <c r="Q252">
        <v>80.024471236439894</v>
      </c>
      <c r="R252">
        <v>1033.55900943193</v>
      </c>
      <c r="S252">
        <v>80.965176287134696</v>
      </c>
      <c r="T252">
        <v>2576.4858712156201</v>
      </c>
      <c r="U252">
        <v>80.306011811378895</v>
      </c>
      <c r="V252">
        <v>80.657378230201601</v>
      </c>
      <c r="W252">
        <v>80.600058945113403</v>
      </c>
      <c r="X252">
        <v>80.743046144150497</v>
      </c>
      <c r="Y252">
        <v>1033.55900943193</v>
      </c>
      <c r="Z252">
        <v>80.006125230700306</v>
      </c>
      <c r="AA252">
        <v>336.61130492346399</v>
      </c>
      <c r="AB252">
        <v>80.749277602826197</v>
      </c>
      <c r="AC252">
        <v>807.34741684031906</v>
      </c>
      <c r="AD252">
        <v>80.188778681206401</v>
      </c>
      <c r="AE252">
        <v>80.444642095851407</v>
      </c>
      <c r="AF252">
        <v>80.436909872247497</v>
      </c>
      <c r="AG252">
        <v>80.567850227037198</v>
      </c>
      <c r="AH252">
        <v>336.61130492346399</v>
      </c>
      <c r="AI252">
        <v>80.000646624340604</v>
      </c>
      <c r="AJ252">
        <v>193.17669532924401</v>
      </c>
      <c r="AK252">
        <v>80.718476602632705</v>
      </c>
      <c r="AL252">
        <v>437.02024658948898</v>
      </c>
      <c r="AM252">
        <v>80.181019254383202</v>
      </c>
      <c r="AN252">
        <v>80.425211536023497</v>
      </c>
      <c r="AO252">
        <v>80.417946688634999</v>
      </c>
      <c r="AP252">
        <v>84.390065751920304</v>
      </c>
      <c r="AQ252">
        <v>193.17669532924401</v>
      </c>
      <c r="AR252">
        <v>80.000189771683793</v>
      </c>
      <c r="AS252">
        <v>317.93659997018</v>
      </c>
      <c r="AT252">
        <v>80.428142013593401</v>
      </c>
      <c r="AU252">
        <v>759.79464677332601</v>
      </c>
      <c r="AV252">
        <v>80.134760676341898</v>
      </c>
      <c r="AW252">
        <v>80.318069377397293</v>
      </c>
      <c r="AX252">
        <v>80.312342679997997</v>
      </c>
      <c r="AY252">
        <v>80.559243575409198</v>
      </c>
      <c r="AZ252">
        <v>317.93659997018</v>
      </c>
      <c r="BA252">
        <v>80.000573667331395</v>
      </c>
    </row>
    <row r="253" spans="1:53">
      <c r="A253" t="s">
        <v>321</v>
      </c>
      <c r="B253" s="2">
        <v>2552.17313590813</v>
      </c>
      <c r="C253" s="2">
        <v>81.628958694281394</v>
      </c>
      <c r="D253" s="2">
        <v>6515.9081860924098</v>
      </c>
      <c r="E253" s="2">
        <v>81.037220047458305</v>
      </c>
      <c r="F253" s="2">
        <v>80.743923746693596</v>
      </c>
      <c r="G253" s="2">
        <v>87.897962135184102</v>
      </c>
      <c r="H253" s="2">
        <v>2552.17313590813</v>
      </c>
      <c r="I253" s="2">
        <v>80.059409118799493</v>
      </c>
      <c r="J253">
        <v>2906.47684948286</v>
      </c>
      <c r="K253">
        <v>81.495479485532897</v>
      </c>
      <c r="L253">
        <v>7449.5841219343602</v>
      </c>
      <c r="M253">
        <v>81.262007496920603</v>
      </c>
      <c r="N253">
        <v>80.880196862851705</v>
      </c>
      <c r="O253">
        <v>81.619198352206297</v>
      </c>
      <c r="P253">
        <v>2906.47684948286</v>
      </c>
      <c r="Q253">
        <v>80.082624280026096</v>
      </c>
      <c r="R253">
        <v>1412.79856857971</v>
      </c>
      <c r="S253">
        <v>81.766441109764202</v>
      </c>
      <c r="T253">
        <v>3549.35977658928</v>
      </c>
      <c r="U253">
        <v>80.561736203651094</v>
      </c>
      <c r="V253">
        <v>81.204829388417593</v>
      </c>
      <c r="W253">
        <v>81.100064231096496</v>
      </c>
      <c r="X253">
        <v>81.361303404364904</v>
      </c>
      <c r="Y253">
        <v>1412.79856857971</v>
      </c>
      <c r="Z253">
        <v>80.020680856781297</v>
      </c>
      <c r="AA253">
        <v>452.48366355680599</v>
      </c>
      <c r="AB253">
        <v>81.372680356502599</v>
      </c>
      <c r="AC253">
        <v>1101.11929492076</v>
      </c>
      <c r="AD253">
        <v>80.346704626256695</v>
      </c>
      <c r="AE253">
        <v>80.815717881104007</v>
      </c>
      <c r="AF253">
        <v>80.801560427199703</v>
      </c>
      <c r="AG253">
        <v>81.041170073036696</v>
      </c>
      <c r="AH253">
        <v>452.48366355680599</v>
      </c>
      <c r="AI253">
        <v>80.002182839676394</v>
      </c>
      <c r="AJ253">
        <v>252.14502885501801</v>
      </c>
      <c r="AK253">
        <v>81.316439587462597</v>
      </c>
      <c r="AL253">
        <v>591.169212745246</v>
      </c>
      <c r="AM253">
        <v>80.332464187967901</v>
      </c>
      <c r="AN253">
        <v>80.780139210269795</v>
      </c>
      <c r="AO253">
        <v>80.766835130292904</v>
      </c>
      <c r="AP253">
        <v>87.911402917137707</v>
      </c>
      <c r="AQ253">
        <v>252.14502885501801</v>
      </c>
      <c r="AR253">
        <v>80.000640575844002</v>
      </c>
      <c r="AS253">
        <v>426.613689483038</v>
      </c>
      <c r="AT253">
        <v>80.785505525256795</v>
      </c>
      <c r="AU253">
        <v>1035.64148472381</v>
      </c>
      <c r="AV253">
        <v>80.247548609546996</v>
      </c>
      <c r="AW253">
        <v>80.583839513710103</v>
      </c>
      <c r="AX253">
        <v>80.5733419306478</v>
      </c>
      <c r="AY253">
        <v>81.025429657114202</v>
      </c>
      <c r="AZ253">
        <v>426.613689483038</v>
      </c>
      <c r="BA253">
        <v>80.001936539962699</v>
      </c>
    </row>
    <row r="254" spans="1:53">
      <c r="A254" t="s">
        <v>322</v>
      </c>
      <c r="B254" s="2">
        <v>3449.9329477748902</v>
      </c>
      <c r="C254" s="2">
        <v>82.869605416268001</v>
      </c>
      <c r="D254" s="2">
        <v>8890.3640784482595</v>
      </c>
      <c r="E254" s="2">
        <v>81.831835677596402</v>
      </c>
      <c r="F254" s="2">
        <v>81.315493873230693</v>
      </c>
      <c r="G254" s="2">
        <v>93.574061589593697</v>
      </c>
      <c r="H254" s="2">
        <v>3449.9329477748902</v>
      </c>
      <c r="I254" s="2">
        <v>80.186746266056005</v>
      </c>
      <c r="J254">
        <v>3649.9451771752401</v>
      </c>
      <c r="K254">
        <v>82.293276249539204</v>
      </c>
      <c r="L254">
        <v>9423.0482071711904</v>
      </c>
      <c r="M254">
        <v>81.936611800265297</v>
      </c>
      <c r="N254">
        <v>81.352251325133096</v>
      </c>
      <c r="O254">
        <v>82.482073190094994</v>
      </c>
      <c r="P254">
        <v>3649.9451771752401</v>
      </c>
      <c r="Q254">
        <v>80.195862967232799</v>
      </c>
      <c r="R254">
        <v>1766.36263201714</v>
      </c>
      <c r="S254">
        <v>82.706586091512705</v>
      </c>
      <c r="T254">
        <v>4463.4007610982999</v>
      </c>
      <c r="U254">
        <v>80.863810971116393</v>
      </c>
      <c r="V254">
        <v>81.849186840988395</v>
      </c>
      <c r="W254">
        <v>81.688923094442899</v>
      </c>
      <c r="X254">
        <v>82.088362898490402</v>
      </c>
      <c r="Y254">
        <v>1766.36263201714</v>
      </c>
      <c r="Z254">
        <v>80.049036502683904</v>
      </c>
      <c r="AA254">
        <v>560.61150594765297</v>
      </c>
      <c r="AB254">
        <v>82.105744168744295</v>
      </c>
      <c r="AC254">
        <v>1374.6620566268</v>
      </c>
      <c r="AD254">
        <v>80.533473723315694</v>
      </c>
      <c r="AE254">
        <v>81.253432643996405</v>
      </c>
      <c r="AF254">
        <v>81.231730143062506</v>
      </c>
      <c r="AG254">
        <v>81.598785499454905</v>
      </c>
      <c r="AH254">
        <v>560.61150594765297</v>
      </c>
      <c r="AI254">
        <v>80.005175235137898</v>
      </c>
      <c r="AJ254">
        <v>308.09289952667098</v>
      </c>
      <c r="AK254">
        <v>82.019810065959106</v>
      </c>
      <c r="AL254">
        <v>734.68724788756197</v>
      </c>
      <c r="AM254">
        <v>80.511582230919103</v>
      </c>
      <c r="AN254">
        <v>81.198889193828293</v>
      </c>
      <c r="AO254">
        <v>81.178490506879697</v>
      </c>
      <c r="AP254">
        <v>91.916268803669197</v>
      </c>
      <c r="AQ254">
        <v>308.09289952667098</v>
      </c>
      <c r="AR254">
        <v>80.001518626473796</v>
      </c>
      <c r="AS254">
        <v>528.10963532153005</v>
      </c>
      <c r="AT254">
        <v>81.2071167129603</v>
      </c>
      <c r="AU254">
        <v>1292.4354738233601</v>
      </c>
      <c r="AV254">
        <v>80.381005591407899</v>
      </c>
      <c r="AW254">
        <v>80.897742472551201</v>
      </c>
      <c r="AX254">
        <v>80.881627860579798</v>
      </c>
      <c r="AY254">
        <v>81.574689316586998</v>
      </c>
      <c r="AZ254">
        <v>528.10963532153005</v>
      </c>
      <c r="BA254">
        <v>80.004591258159707</v>
      </c>
    </row>
    <row r="255" spans="1:53">
      <c r="A255" t="s">
        <v>323</v>
      </c>
      <c r="B255" s="2">
        <v>4643.2814299625097</v>
      </c>
      <c r="C255" s="2">
        <v>84.964318430424996</v>
      </c>
      <c r="D255" s="2">
        <v>12085.723270557401</v>
      </c>
      <c r="E255" s="2">
        <v>83.182515552338401</v>
      </c>
      <c r="F255" s="2">
        <v>82.290368592475502</v>
      </c>
      <c r="G255" s="2">
        <v>102.629852348667</v>
      </c>
      <c r="H255" s="2">
        <v>4643.2814299625097</v>
      </c>
      <c r="I255" s="2">
        <v>80.571003245389406</v>
      </c>
      <c r="J255">
        <v>5045.1835801493598</v>
      </c>
      <c r="K255">
        <v>84.171380905339703</v>
      </c>
      <c r="L255">
        <v>13170.391399964499</v>
      </c>
      <c r="M255">
        <v>83.528395704477106</v>
      </c>
      <c r="N255">
        <v>82.470404502188899</v>
      </c>
      <c r="O255">
        <v>84.510909109710298</v>
      </c>
      <c r="P255">
        <v>5045.1835801493598</v>
      </c>
      <c r="Q255">
        <v>80.660145301201794</v>
      </c>
      <c r="R255">
        <v>2425.2805788999999</v>
      </c>
      <c r="S255">
        <v>84.913930865454603</v>
      </c>
      <c r="T255">
        <v>6182.6897186789101</v>
      </c>
      <c r="U255">
        <v>81.581668405440197</v>
      </c>
      <c r="V255">
        <v>83.370471822307593</v>
      </c>
      <c r="W255">
        <v>83.080645368787401</v>
      </c>
      <c r="X255">
        <v>83.802220954600898</v>
      </c>
      <c r="Y255">
        <v>2425.2805788999999</v>
      </c>
      <c r="Z255">
        <v>80.165539006362593</v>
      </c>
      <c r="AA255">
        <v>761.43492862451603</v>
      </c>
      <c r="AB255">
        <v>83.833560414341704</v>
      </c>
      <c r="AC255">
        <v>1883.5380608375999</v>
      </c>
      <c r="AD255">
        <v>80.978292441308099</v>
      </c>
      <c r="AE255">
        <v>82.290927298992798</v>
      </c>
      <c r="AF255">
        <v>82.251488497471897</v>
      </c>
      <c r="AG255">
        <v>82.917450411346906</v>
      </c>
      <c r="AH255">
        <v>761.43492862451603</v>
      </c>
      <c r="AI255">
        <v>80.017473131145394</v>
      </c>
      <c r="AJ255">
        <v>412.96246817547899</v>
      </c>
      <c r="AK255">
        <v>83.678568230477794</v>
      </c>
      <c r="AL255">
        <v>1001.07403169622</v>
      </c>
      <c r="AM255">
        <v>80.938240426183896</v>
      </c>
      <c r="AN255">
        <v>82.191793202713896</v>
      </c>
      <c r="AO255">
        <v>82.154705107627194</v>
      </c>
      <c r="AP255">
        <v>100.865810170497</v>
      </c>
      <c r="AQ255">
        <v>412.96246817547899</v>
      </c>
      <c r="AR255">
        <v>80.005126820174297</v>
      </c>
      <c r="AS255">
        <v>716.68048269490396</v>
      </c>
      <c r="AT255">
        <v>82.206750157310793</v>
      </c>
      <c r="AU255">
        <v>1769.97309572571</v>
      </c>
      <c r="AV255">
        <v>80.699171190233997</v>
      </c>
      <c r="AW255">
        <v>81.643539692885895</v>
      </c>
      <c r="AX255">
        <v>81.614158492033297</v>
      </c>
      <c r="AY255">
        <v>82.873801131547907</v>
      </c>
      <c r="AZ255">
        <v>716.68048269490396</v>
      </c>
      <c r="BA255">
        <v>80.015501306575501</v>
      </c>
    </row>
    <row r="256" spans="1:53">
      <c r="A256" t="s">
        <v>324</v>
      </c>
      <c r="B256" s="2">
        <v>6307.95190212952</v>
      </c>
      <c r="C256" s="2">
        <v>88.615915872738995</v>
      </c>
      <c r="D256" s="2">
        <v>16602.181091607399</v>
      </c>
      <c r="E256" s="2">
        <v>85.563086037999398</v>
      </c>
      <c r="F256" s="2">
        <v>84.018518776694194</v>
      </c>
      <c r="G256" s="2">
        <v>117.223983678853</v>
      </c>
      <c r="H256" s="2">
        <v>6307.95190212952</v>
      </c>
      <c r="I256" s="2">
        <v>81.7803792239133</v>
      </c>
      <c r="J256">
        <v>7623.7407696595801</v>
      </c>
      <c r="K256">
        <v>88.753453823860994</v>
      </c>
      <c r="L256">
        <v>20211.319672600101</v>
      </c>
      <c r="M256">
        <v>87.432356929226302</v>
      </c>
      <c r="N256">
        <v>85.237381958364594</v>
      </c>
      <c r="O256">
        <v>89.447304218133297</v>
      </c>
      <c r="P256">
        <v>7623.7407696595801</v>
      </c>
      <c r="Q256">
        <v>83.021253690095406</v>
      </c>
      <c r="R256">
        <v>3630.3051876919099</v>
      </c>
      <c r="S256">
        <v>90.2676411305073</v>
      </c>
      <c r="T256">
        <v>9370.6870748353704</v>
      </c>
      <c r="U256">
        <v>83.371977189294299</v>
      </c>
      <c r="V256">
        <v>87.106421892114795</v>
      </c>
      <c r="W256">
        <v>86.506722152975399</v>
      </c>
      <c r="X256">
        <v>87.996122168181401</v>
      </c>
      <c r="Y256">
        <v>3630.3051876919099</v>
      </c>
      <c r="Z256">
        <v>80.765013474670695</v>
      </c>
      <c r="AA256">
        <v>1125.4366642064599</v>
      </c>
      <c r="AB256">
        <v>88.0605352830638</v>
      </c>
      <c r="AC256">
        <v>2811.4252671721201</v>
      </c>
      <c r="AD256">
        <v>82.093673903639797</v>
      </c>
      <c r="AE256">
        <v>84.862300581403701</v>
      </c>
      <c r="AF256">
        <v>84.779770187490399</v>
      </c>
      <c r="AG256">
        <v>86.168158214275095</v>
      </c>
      <c r="AH256">
        <v>1125.4366642064599</v>
      </c>
      <c r="AI256">
        <v>80.080936608433504</v>
      </c>
      <c r="AJ256">
        <v>603.93289017585198</v>
      </c>
      <c r="AK256">
        <v>87.7417542997174</v>
      </c>
      <c r="AL256">
        <v>1484.29909077407</v>
      </c>
      <c r="AM256">
        <v>82.008470974023794</v>
      </c>
      <c r="AN256">
        <v>84.654775494791593</v>
      </c>
      <c r="AO256">
        <v>84.577071799689605</v>
      </c>
      <c r="AP256">
        <v>120.646690176889</v>
      </c>
      <c r="AQ256">
        <v>603.93289017585198</v>
      </c>
      <c r="AR256">
        <v>80.023747065113</v>
      </c>
      <c r="AS256">
        <v>1058.47251056902</v>
      </c>
      <c r="AT256">
        <v>84.686102055543003</v>
      </c>
      <c r="AU256">
        <v>2640.1430314859199</v>
      </c>
      <c r="AV256">
        <v>81.498980799946807</v>
      </c>
      <c r="AW256">
        <v>83.502505850780295</v>
      </c>
      <c r="AX256">
        <v>83.440533519311899</v>
      </c>
      <c r="AY256">
        <v>86.077494094221194</v>
      </c>
      <c r="AZ256">
        <v>1058.47251056902</v>
      </c>
      <c r="BA256">
        <v>80.071803625096294</v>
      </c>
    </row>
    <row r="257" spans="1:53">
      <c r="A257" t="s">
        <v>325</v>
      </c>
      <c r="B257" s="2">
        <v>8566.1291886749004</v>
      </c>
      <c r="C257" s="2">
        <v>94.661679217147594</v>
      </c>
      <c r="D257" s="2">
        <v>22814.1351422874</v>
      </c>
      <c r="E257" s="2">
        <v>89.571305572028095</v>
      </c>
      <c r="F257" s="2">
        <v>86.955277877332193</v>
      </c>
      <c r="G257" s="2">
        <v>139.14515920151999</v>
      </c>
      <c r="H257" s="2">
        <v>8566.1291886749004</v>
      </c>
      <c r="I257" s="2">
        <v>85.402120566274604</v>
      </c>
      <c r="J257">
        <v>10039.8820071218</v>
      </c>
      <c r="K257">
        <v>94.084496604842201</v>
      </c>
      <c r="L257">
        <v>26910.519754225101</v>
      </c>
      <c r="M257">
        <v>92.007170943860899</v>
      </c>
      <c r="N257">
        <v>88.521110964757</v>
      </c>
      <c r="O257">
        <v>95.169678688221495</v>
      </c>
      <c r="P257">
        <v>10039.8820071218</v>
      </c>
      <c r="Q257">
        <v>88.066191818104897</v>
      </c>
      <c r="R257">
        <v>4747.7669206400697</v>
      </c>
      <c r="S257">
        <v>96.447726726114396</v>
      </c>
      <c r="T257">
        <v>12367.3309476256</v>
      </c>
      <c r="U257">
        <v>85.521216870939</v>
      </c>
      <c r="V257">
        <v>91.492329728477202</v>
      </c>
      <c r="W257">
        <v>90.542550280454705</v>
      </c>
      <c r="X257">
        <v>92.895477499697094</v>
      </c>
      <c r="Y257">
        <v>4747.7669206400697</v>
      </c>
      <c r="Z257">
        <v>82.086133908264401</v>
      </c>
      <c r="AA257">
        <v>1459.31360064507</v>
      </c>
      <c r="AB257">
        <v>92.996795919109104</v>
      </c>
      <c r="AC257">
        <v>3669.2389599027101</v>
      </c>
      <c r="AD257">
        <v>83.443810539037997</v>
      </c>
      <c r="AE257">
        <v>87.920787580920802</v>
      </c>
      <c r="AF257">
        <v>87.7885071041581</v>
      </c>
      <c r="AG257">
        <v>90.004882724317596</v>
      </c>
      <c r="AH257">
        <v>1459.31360064507</v>
      </c>
      <c r="AI257">
        <v>80.222098776193207</v>
      </c>
      <c r="AJ257">
        <v>779.06274062652096</v>
      </c>
      <c r="AK257">
        <v>92.495020954253505</v>
      </c>
      <c r="AL257">
        <v>1928.2980902082099</v>
      </c>
      <c r="AM257">
        <v>83.304683039506997</v>
      </c>
      <c r="AN257">
        <v>87.588033092672802</v>
      </c>
      <c r="AO257">
        <v>87.463327068944395</v>
      </c>
      <c r="AP257">
        <v>141.27120751152199</v>
      </c>
      <c r="AQ257">
        <v>779.06274062652096</v>
      </c>
      <c r="AR257">
        <v>80.065184987776206</v>
      </c>
      <c r="AS257">
        <v>1371.8903248864401</v>
      </c>
      <c r="AT257">
        <v>87.638291421949006</v>
      </c>
      <c r="AU257">
        <v>3444.02738966986</v>
      </c>
      <c r="AV257">
        <v>82.470959706608696</v>
      </c>
      <c r="AW257">
        <v>85.732321104812897</v>
      </c>
      <c r="AX257">
        <v>85.632116202807495</v>
      </c>
      <c r="AY257">
        <v>89.860718077900998</v>
      </c>
      <c r="AZ257">
        <v>1371.8903248864401</v>
      </c>
      <c r="BA257">
        <v>80.197049374888095</v>
      </c>
    </row>
    <row r="258" spans="1:53">
      <c r="A258" t="s">
        <v>326</v>
      </c>
      <c r="B258" s="2">
        <v>11690.916326300299</v>
      </c>
      <c r="C258" s="2">
        <v>104.538631420656</v>
      </c>
      <c r="D258" s="2">
        <v>31532.489197564901</v>
      </c>
      <c r="E258" s="2">
        <v>96.2750880667178</v>
      </c>
      <c r="F258" s="2">
        <v>91.9353010002133</v>
      </c>
      <c r="G258" s="2">
        <v>171.35742462552099</v>
      </c>
      <c r="H258" s="2">
        <v>11690.916326300299</v>
      </c>
      <c r="I258" s="2">
        <v>95.867517198456994</v>
      </c>
      <c r="J258">
        <v>14599.806054283699</v>
      </c>
      <c r="K258">
        <v>106.04677588973099</v>
      </c>
      <c r="L258">
        <v>39746.396386216104</v>
      </c>
      <c r="M258">
        <v>102.37754141236501</v>
      </c>
      <c r="N258">
        <v>96.107124031850404</v>
      </c>
      <c r="O258">
        <v>107.94574502877499</v>
      </c>
      <c r="P258">
        <v>14599.806054283699</v>
      </c>
      <c r="Q258">
        <v>108.13335759958601</v>
      </c>
      <c r="R258">
        <v>6833.8632050249398</v>
      </c>
      <c r="S258">
        <v>110.167631557172</v>
      </c>
      <c r="T258">
        <v>18040.9806798258</v>
      </c>
      <c r="U258">
        <v>90.578927650628003</v>
      </c>
      <c r="V258">
        <v>101.460796594667</v>
      </c>
      <c r="W258">
        <v>99.761426177665399</v>
      </c>
      <c r="X258">
        <v>103.952273140418</v>
      </c>
      <c r="Y258">
        <v>6833.8632050249398</v>
      </c>
      <c r="Z258">
        <v>87.8476296159009</v>
      </c>
      <c r="AA258">
        <v>2074.5822456463702</v>
      </c>
      <c r="AB258">
        <v>104.131333506117</v>
      </c>
      <c r="AC258">
        <v>5265.2222677110003</v>
      </c>
      <c r="AD258">
        <v>86.666311885755505</v>
      </c>
      <c r="AE258">
        <v>95.011394678704903</v>
      </c>
      <c r="AF258">
        <v>94.769273253364304</v>
      </c>
      <c r="AG258">
        <v>98.794558414930194</v>
      </c>
      <c r="AH258">
        <v>2074.5822456463702</v>
      </c>
      <c r="AI258">
        <v>80.860009083766499</v>
      </c>
      <c r="AJ258">
        <v>1100.8333531240701</v>
      </c>
      <c r="AK258">
        <v>103.2434513379</v>
      </c>
      <c r="AL258">
        <v>2748.4639743472299</v>
      </c>
      <c r="AM258">
        <v>86.401542827869804</v>
      </c>
      <c r="AN258">
        <v>94.401857230147101</v>
      </c>
      <c r="AO258">
        <v>94.1730123175263</v>
      </c>
      <c r="AP258">
        <v>182.37571511649401</v>
      </c>
      <c r="AQ258">
        <v>1100.8333531240701</v>
      </c>
      <c r="AR258">
        <v>80.252961146418201</v>
      </c>
      <c r="AS258">
        <v>1949.1920445266601</v>
      </c>
      <c r="AT258">
        <v>94.494021615309904</v>
      </c>
      <c r="AU258">
        <v>4938.49124693862</v>
      </c>
      <c r="AV258">
        <v>84.807260181618602</v>
      </c>
      <c r="AW258">
        <v>90.9724460213735</v>
      </c>
      <c r="AX258">
        <v>90.785744286073694</v>
      </c>
      <c r="AY258">
        <v>98.534697722809199</v>
      </c>
      <c r="AZ258">
        <v>1949.1920445266601</v>
      </c>
      <c r="BA258">
        <v>80.763297957361104</v>
      </c>
    </row>
    <row r="259" spans="1:53">
      <c r="A259" t="s">
        <v>327</v>
      </c>
      <c r="B259" s="2">
        <v>18223.884422932399</v>
      </c>
      <c r="C259" s="2">
        <v>128.47102966155799</v>
      </c>
      <c r="D259" s="2">
        <v>50082.368552931002</v>
      </c>
      <c r="E259" s="2">
        <v>116.10608170061199</v>
      </c>
      <c r="F259" s="2">
        <v>116.10608170061199</v>
      </c>
      <c r="G259" s="2">
        <v>240.44396694897301</v>
      </c>
      <c r="H259" s="2">
        <v>18223.884422932399</v>
      </c>
      <c r="I259" s="2">
        <v>142.45362098741299</v>
      </c>
      <c r="J259">
        <v>18939.2817531623</v>
      </c>
      <c r="K259">
        <v>118.90181244214899</v>
      </c>
      <c r="L259">
        <v>52134.1009615738</v>
      </c>
      <c r="M259">
        <v>113.646641811338</v>
      </c>
      <c r="N259">
        <v>104.533635514046</v>
      </c>
      <c r="O259">
        <v>121.60224362873301</v>
      </c>
      <c r="P259">
        <v>18939.2817531623</v>
      </c>
      <c r="Q259">
        <v>141.077026498669</v>
      </c>
      <c r="R259">
        <v>8798.0608581646393</v>
      </c>
      <c r="S259">
        <v>124.74663584515601</v>
      </c>
      <c r="T259">
        <v>23456.790469020201</v>
      </c>
      <c r="U259">
        <v>96.328632620304106</v>
      </c>
      <c r="V259">
        <v>112.325341065533</v>
      </c>
      <c r="W259">
        <v>109.866529545681</v>
      </c>
      <c r="X259">
        <v>115.908335449452</v>
      </c>
      <c r="Y259">
        <v>8798.0608581646393</v>
      </c>
      <c r="Z259">
        <v>98.756931100684994</v>
      </c>
      <c r="AA259">
        <v>2646.0463225814401</v>
      </c>
      <c r="AB259">
        <v>116.16489300334101</v>
      </c>
      <c r="AC259">
        <v>6762.8253780619098</v>
      </c>
      <c r="AD259">
        <v>90.400224030696904</v>
      </c>
      <c r="AE259">
        <v>102.92138113207299</v>
      </c>
      <c r="AF259">
        <v>102.564243920819</v>
      </c>
      <c r="AG259">
        <v>108.461792427009</v>
      </c>
      <c r="AH259">
        <v>2646.0463225814401</v>
      </c>
      <c r="AI259">
        <v>82.167111280053106</v>
      </c>
      <c r="AJ259">
        <v>1398.4084628555199</v>
      </c>
      <c r="AK259">
        <v>114.89151450881801</v>
      </c>
      <c r="AL259">
        <v>3512.2970849762</v>
      </c>
      <c r="AM259">
        <v>89.994834898014503</v>
      </c>
      <c r="AN259">
        <v>102.021669591517</v>
      </c>
      <c r="AO259">
        <v>101.68334299547899</v>
      </c>
      <c r="AP259">
        <v>222.20769287156901</v>
      </c>
      <c r="AQ259">
        <v>1398.4084628555199</v>
      </c>
      <c r="AR259">
        <v>80.640664916432399</v>
      </c>
      <c r="AS259">
        <v>2485.1013751702699</v>
      </c>
      <c r="AT259">
        <v>102.15784265865901</v>
      </c>
      <c r="AU259">
        <v>6339.6985347657101</v>
      </c>
      <c r="AV259">
        <v>87.541437588237699</v>
      </c>
      <c r="AW259">
        <v>96.918894326955595</v>
      </c>
      <c r="AX259">
        <v>96.638977297135</v>
      </c>
      <c r="AY259">
        <v>108.083504794353</v>
      </c>
      <c r="AZ259">
        <v>2485.1013751702699</v>
      </c>
      <c r="BA259">
        <v>81.924992258705402</v>
      </c>
    </row>
    <row r="260" spans="1:53">
      <c r="A260" t="s">
        <v>328</v>
      </c>
      <c r="J260">
        <v>22098.708941665602</v>
      </c>
      <c r="K260">
        <v>128.801404210165</v>
      </c>
      <c r="L260">
        <v>61233.943067616499</v>
      </c>
      <c r="M260">
        <v>122.39110789233401</v>
      </c>
      <c r="N260">
        <v>111.17693623156801</v>
      </c>
      <c r="O260">
        <v>132.081867213934</v>
      </c>
      <c r="P260">
        <v>22098.708941665602</v>
      </c>
      <c r="Q260">
        <v>172.73882897522401</v>
      </c>
      <c r="R260">
        <v>10218.028789521801</v>
      </c>
      <c r="S260">
        <v>135.89121923821401</v>
      </c>
      <c r="T260">
        <v>27407.649589786201</v>
      </c>
      <c r="U260">
        <v>100.94441914492501</v>
      </c>
      <c r="V260">
        <v>120.773383086818</v>
      </c>
      <c r="W260">
        <v>117.755943034976</v>
      </c>
      <c r="X260">
        <v>125.154443886975</v>
      </c>
      <c r="Y260">
        <v>10218.028789521801</v>
      </c>
      <c r="Z260">
        <v>110.50156164310199</v>
      </c>
      <c r="AA260">
        <v>3055.2334919310802</v>
      </c>
      <c r="AB260">
        <v>125.46746436557601</v>
      </c>
      <c r="AC260">
        <v>7842.95995118258</v>
      </c>
      <c r="AD260">
        <v>93.446364969511905</v>
      </c>
      <c r="AE260">
        <v>109.17766729565901</v>
      </c>
      <c r="AF260">
        <v>108.73410111756201</v>
      </c>
      <c r="AG260">
        <v>116.027737939753</v>
      </c>
      <c r="AH260">
        <v>3055.2334919310802</v>
      </c>
      <c r="AI260">
        <v>83.714475931830506</v>
      </c>
      <c r="AJ260">
        <v>1610.74519651232</v>
      </c>
      <c r="AK260">
        <v>123.91296831382</v>
      </c>
      <c r="AL260">
        <v>4060.3041908106702</v>
      </c>
      <c r="AM260">
        <v>92.929807836949905</v>
      </c>
      <c r="AN260">
        <v>108.05972147311699</v>
      </c>
      <c r="AO260">
        <v>107.638897214587</v>
      </c>
      <c r="AP260">
        <v>251.14019156856</v>
      </c>
      <c r="AQ260">
        <v>1610.74519651232</v>
      </c>
      <c r="AR260">
        <v>81.104890264259694</v>
      </c>
      <c r="AS260">
        <v>2868.6749256062899</v>
      </c>
      <c r="AT260">
        <v>108.229031633342</v>
      </c>
      <c r="AU260">
        <v>7349.7452272092796</v>
      </c>
      <c r="AV260">
        <v>89.7918715114061</v>
      </c>
      <c r="AW260">
        <v>101.685705941357</v>
      </c>
      <c r="AX260">
        <v>101.334278546256</v>
      </c>
      <c r="AY260">
        <v>115.561781195404</v>
      </c>
      <c r="AZ260">
        <v>2868.6749256062899</v>
      </c>
      <c r="BA260">
        <v>83.302683904734494</v>
      </c>
    </row>
    <row r="261" spans="1:53">
      <c r="A261" t="s">
        <v>329</v>
      </c>
      <c r="J261">
        <v>26218.806585529699</v>
      </c>
      <c r="K261">
        <v>142.12237266591501</v>
      </c>
      <c r="L261">
        <v>73183.330634947895</v>
      </c>
      <c r="M261">
        <v>134.22695450031699</v>
      </c>
      <c r="N261">
        <v>120.285005630192</v>
      </c>
      <c r="O261">
        <v>146.14568201448199</v>
      </c>
      <c r="P261">
        <v>26218.806585529699</v>
      </c>
      <c r="Q261">
        <v>222.37837353332699</v>
      </c>
      <c r="R261">
        <v>12059.247685185899</v>
      </c>
      <c r="S261">
        <v>150.80467538086501</v>
      </c>
      <c r="T261">
        <v>32567.8526132347</v>
      </c>
      <c r="U261">
        <v>107.372867998421</v>
      </c>
      <c r="V261">
        <v>132.226684969334</v>
      </c>
      <c r="W261">
        <v>128.48646662162301</v>
      </c>
      <c r="X261">
        <v>137.63627319778999</v>
      </c>
      <c r="Y261">
        <v>12059.247685185899</v>
      </c>
      <c r="Z261">
        <v>130.57429111375501</v>
      </c>
      <c r="AA261">
        <v>3581.5893067243801</v>
      </c>
      <c r="AB261">
        <v>138.021899415029</v>
      </c>
      <c r="AC261">
        <v>9240.8592752697004</v>
      </c>
      <c r="AD261">
        <v>97.752772798323605</v>
      </c>
      <c r="AE261">
        <v>117.778492115685</v>
      </c>
      <c r="AF261">
        <v>117.221402656702</v>
      </c>
      <c r="AG261">
        <v>126.33853949834</v>
      </c>
      <c r="AH261">
        <v>3581.5893067243801</v>
      </c>
      <c r="AI261">
        <v>86.673640801950498</v>
      </c>
      <c r="AJ261">
        <v>1883.04193756774</v>
      </c>
      <c r="AK261">
        <v>136.10571071517001</v>
      </c>
      <c r="AL261">
        <v>4766.4143129629902</v>
      </c>
      <c r="AM261">
        <v>97.083909372246595</v>
      </c>
      <c r="AN261">
        <v>116.373719331671</v>
      </c>
      <c r="AO261">
        <v>115.844310871432</v>
      </c>
      <c r="AP261">
        <v>288.55871350213602</v>
      </c>
      <c r="AQ261">
        <v>1883.04193756774</v>
      </c>
      <c r="AR261">
        <v>82.008492950995503</v>
      </c>
      <c r="AS261">
        <v>3361.91057777899</v>
      </c>
      <c r="AT261">
        <v>116.58662029715801</v>
      </c>
      <c r="AU261">
        <v>8656.3373038125792</v>
      </c>
      <c r="AV261">
        <v>93.001224283280095</v>
      </c>
      <c r="AW261">
        <v>108.31585726631501</v>
      </c>
      <c r="AX261">
        <v>107.868971884419</v>
      </c>
      <c r="AY261">
        <v>125.758662814419</v>
      </c>
      <c r="AZ261">
        <v>3361.91057777899</v>
      </c>
      <c r="BA261">
        <v>85.944453101383999</v>
      </c>
    </row>
    <row r="262" spans="1:53">
      <c r="A262" t="s">
        <v>330</v>
      </c>
      <c r="J262">
        <v>30257.078619559499</v>
      </c>
      <c r="K262">
        <v>155.44643273453099</v>
      </c>
      <c r="L262">
        <v>84971.337251442994</v>
      </c>
      <c r="M262">
        <v>146.12721144993199</v>
      </c>
      <c r="N262">
        <v>129.55121397645399</v>
      </c>
      <c r="O262">
        <v>160.18002890298499</v>
      </c>
      <c r="P262">
        <v>30257.078619559499</v>
      </c>
      <c r="Q262">
        <v>279.08677036274997</v>
      </c>
      <c r="R262">
        <v>13854.101428980401</v>
      </c>
      <c r="S262">
        <v>165.65020207515599</v>
      </c>
      <c r="T262">
        <v>37632.9963384812</v>
      </c>
      <c r="U262">
        <v>114.013287324326</v>
      </c>
      <c r="V262">
        <v>143.75920766434001</v>
      </c>
      <c r="W262">
        <v>139.32287530323299</v>
      </c>
      <c r="X262">
        <v>150.15653367418599</v>
      </c>
      <c r="Y262">
        <v>13854.101428980401</v>
      </c>
      <c r="Z262">
        <v>155.06753526838199</v>
      </c>
      <c r="AA262">
        <v>4090.6648148119798</v>
      </c>
      <c r="AB262">
        <v>150.61177532187099</v>
      </c>
      <c r="AC262">
        <v>10601.032103584599</v>
      </c>
      <c r="AD262">
        <v>102.270380439276</v>
      </c>
      <c r="AE262">
        <v>126.551181649092</v>
      </c>
      <c r="AF262">
        <v>125.883444020051</v>
      </c>
      <c r="AG262">
        <v>136.76983083521799</v>
      </c>
      <c r="AH262">
        <v>4090.6648148119798</v>
      </c>
      <c r="AI262">
        <v>90.771110693085404</v>
      </c>
      <c r="AJ262">
        <v>2145.5639387658398</v>
      </c>
      <c r="AK262">
        <v>148.34865311222799</v>
      </c>
      <c r="AL262">
        <v>5450.4927842792904</v>
      </c>
      <c r="AM262">
        <v>101.447169820852</v>
      </c>
      <c r="AN262">
        <v>124.866700012568</v>
      </c>
      <c r="AO262">
        <v>124.23127350610601</v>
      </c>
      <c r="AP262">
        <v>324.80195061783502</v>
      </c>
      <c r="AQ262">
        <v>2145.5639387658398</v>
      </c>
      <c r="AR262">
        <v>83.293221854203395</v>
      </c>
      <c r="AS262">
        <v>3838.78504158437</v>
      </c>
      <c r="AT262">
        <v>125.12214143373301</v>
      </c>
      <c r="AU262">
        <v>9927.09690958594</v>
      </c>
      <c r="AV262">
        <v>96.399862843450506</v>
      </c>
      <c r="AW262">
        <v>115.155746939266</v>
      </c>
      <c r="AX262">
        <v>114.614503146902</v>
      </c>
      <c r="AY262">
        <v>136.079876805883</v>
      </c>
      <c r="AZ262">
        <v>3838.78504158437</v>
      </c>
      <c r="BA262">
        <v>89.616582939633105</v>
      </c>
    </row>
    <row r="263" spans="1:53">
      <c r="A263" t="s">
        <v>331</v>
      </c>
      <c r="J263">
        <v>34230.813113813099</v>
      </c>
      <c r="K263">
        <v>168.6927623862</v>
      </c>
      <c r="L263">
        <v>96632.907865908695</v>
      </c>
      <c r="M263">
        <v>158.00525428165599</v>
      </c>
      <c r="N263">
        <v>138.88683093777601</v>
      </c>
      <c r="O263">
        <v>174.10796189607501</v>
      </c>
      <c r="P263">
        <v>34230.813113813099</v>
      </c>
      <c r="Q263">
        <v>341.87028722743099</v>
      </c>
      <c r="R263">
        <v>15612.1734528166</v>
      </c>
      <c r="S263">
        <v>180.35596598388699</v>
      </c>
      <c r="T263">
        <v>42623.280590091999</v>
      </c>
      <c r="U263">
        <v>120.788889535154</v>
      </c>
      <c r="V263">
        <v>155.283308948788</v>
      </c>
      <c r="W263">
        <v>150.17620368389001</v>
      </c>
      <c r="X263">
        <v>162.63078037936501</v>
      </c>
      <c r="Y263">
        <v>15612.1734528166</v>
      </c>
      <c r="Z263">
        <v>183.33224130484001</v>
      </c>
      <c r="AA263">
        <v>4585.91107499595</v>
      </c>
      <c r="AB263">
        <v>163.15292648765299</v>
      </c>
      <c r="AC263">
        <v>11931.2165890619</v>
      </c>
      <c r="AD263">
        <v>106.943281646413</v>
      </c>
      <c r="AE263">
        <v>135.40809229273501</v>
      </c>
      <c r="AF263">
        <v>134.63289602288199</v>
      </c>
      <c r="AG263">
        <v>147.23226262948799</v>
      </c>
      <c r="AH263">
        <v>4585.91107499595</v>
      </c>
      <c r="AI263">
        <v>96.077090416881205</v>
      </c>
      <c r="AJ263">
        <v>2400.2265758140502</v>
      </c>
      <c r="AK263">
        <v>160.556306065396</v>
      </c>
      <c r="AL263">
        <v>6116.9745949160697</v>
      </c>
      <c r="AM263">
        <v>105.965550748358</v>
      </c>
      <c r="AN263">
        <v>133.451865735561</v>
      </c>
      <c r="AO263">
        <v>132.71335230273499</v>
      </c>
      <c r="AP263">
        <v>360.019370792031</v>
      </c>
      <c r="AQ263">
        <v>2400.2265758140502</v>
      </c>
      <c r="AR263">
        <v>85.012388489805602</v>
      </c>
      <c r="AS263">
        <v>4302.5600644790602</v>
      </c>
      <c r="AT263">
        <v>133.748657710798</v>
      </c>
      <c r="AU263">
        <v>11169.3599065533</v>
      </c>
      <c r="AV263">
        <v>99.946216284886702</v>
      </c>
      <c r="AW263">
        <v>122.127133872633</v>
      </c>
      <c r="AX263">
        <v>121.493307456731</v>
      </c>
      <c r="AY263">
        <v>146.43602096475601</v>
      </c>
      <c r="AZ263">
        <v>4302.5600644790602</v>
      </c>
      <c r="BA263">
        <v>94.393414708656096</v>
      </c>
    </row>
    <row r="264" spans="1:53">
      <c r="A264" t="s">
        <v>332</v>
      </c>
      <c r="B264" s="2">
        <v>238.39217945426401</v>
      </c>
      <c r="C264" s="2">
        <v>1.5349635746305601</v>
      </c>
      <c r="D264" s="2">
        <v>604.09632454001803</v>
      </c>
      <c r="E264" s="2">
        <v>1.22268382982748</v>
      </c>
      <c r="F264" s="2">
        <v>1.0345888575561399</v>
      </c>
      <c r="G264" s="2">
        <v>3.44351290260503</v>
      </c>
      <c r="H264" s="2">
        <v>238.39217945426401</v>
      </c>
      <c r="I264" s="2">
        <v>0.220924519460658</v>
      </c>
      <c r="J264">
        <v>264.006787842476</v>
      </c>
      <c r="K264">
        <v>1.4324180129124799</v>
      </c>
      <c r="L264">
        <v>670.79476432824902</v>
      </c>
      <c r="M264">
        <v>1.3149513816693801</v>
      </c>
      <c r="N264">
        <v>1.09693223167734</v>
      </c>
      <c r="O264">
        <v>1.4910401688985</v>
      </c>
      <c r="P264">
        <v>264.006787842476</v>
      </c>
      <c r="Q264">
        <v>0.247360967003385</v>
      </c>
      <c r="R264">
        <v>128.80728252278701</v>
      </c>
      <c r="S264">
        <v>1.5580424978498499</v>
      </c>
      <c r="T264">
        <v>321.90544624386899</v>
      </c>
      <c r="U264">
        <v>0.87549569039245501</v>
      </c>
      <c r="V264">
        <v>1.28460027203139</v>
      </c>
      <c r="W264">
        <v>1.2270996161921199</v>
      </c>
      <c r="X264">
        <v>1.3661047534666599</v>
      </c>
      <c r="Y264">
        <v>128.80728252278701</v>
      </c>
      <c r="Z264">
        <v>0.123748385753394</v>
      </c>
      <c r="AA264">
        <v>40.870827501539303</v>
      </c>
      <c r="AB264">
        <v>1.37184771258905</v>
      </c>
      <c r="AC264">
        <v>100.42175525928199</v>
      </c>
      <c r="AD264">
        <v>0.68738892720377298</v>
      </c>
      <c r="AE264">
        <v>1.0557908908257001</v>
      </c>
      <c r="AF264">
        <v>1.0465454316768299</v>
      </c>
      <c r="AG264">
        <v>1.19359285749932</v>
      </c>
      <c r="AH264">
        <v>40.870827501539303</v>
      </c>
      <c r="AI264">
        <v>4.0206558978108001E-2</v>
      </c>
      <c r="AJ264">
        <v>21.979122060181801</v>
      </c>
      <c r="AK264">
        <v>1.3432264389903701</v>
      </c>
      <c r="AL264">
        <v>53.704442310601998</v>
      </c>
      <c r="AM264">
        <v>0.67309741902383902</v>
      </c>
      <c r="AN264">
        <v>1.03240201270909</v>
      </c>
      <c r="AO264">
        <v>1.02352141538532</v>
      </c>
      <c r="AP264">
        <v>3.3580202445354499</v>
      </c>
      <c r="AQ264">
        <v>21.979122060181801</v>
      </c>
      <c r="AR264">
        <v>2.1781408870104099E-2</v>
      </c>
      <c r="AS264">
        <v>38.463392011227398</v>
      </c>
      <c r="AT264">
        <v>1.03596292584755</v>
      </c>
      <c r="AU264">
        <v>94.4464055418306</v>
      </c>
      <c r="AV264">
        <v>0.58067671533142495</v>
      </c>
      <c r="AW264">
        <v>0.89261088695275503</v>
      </c>
      <c r="AX264">
        <v>0.88452305959756605</v>
      </c>
      <c r="AY264">
        <v>1.1844811986828501</v>
      </c>
      <c r="AZ264">
        <v>38.463392011227398</v>
      </c>
      <c r="BA264">
        <v>3.7870482843733802E-2</v>
      </c>
    </row>
    <row r="265" spans="1:53">
      <c r="A265" t="s">
        <v>333</v>
      </c>
      <c r="B265" s="2">
        <v>318.86487429168102</v>
      </c>
      <c r="C265" s="2">
        <v>2.0282647198124701</v>
      </c>
      <c r="D265" s="2">
        <v>814.42713272875596</v>
      </c>
      <c r="E265" s="2">
        <v>1.61550607889306</v>
      </c>
      <c r="F265" s="2">
        <v>1.3669149914809999</v>
      </c>
      <c r="G265" s="2">
        <v>4.5518741804857701</v>
      </c>
      <c r="H265" s="2">
        <v>318.86487429168102</v>
      </c>
      <c r="I265" s="2">
        <v>0.38545809701171502</v>
      </c>
      <c r="J265">
        <v>363.17195644289501</v>
      </c>
      <c r="K265">
        <v>1.9425867764438001</v>
      </c>
      <c r="L265">
        <v>931.14431942114004</v>
      </c>
      <c r="M265">
        <v>1.7832285609148399</v>
      </c>
      <c r="N265">
        <v>1.4874802759913499</v>
      </c>
      <c r="O265">
        <v>2.0221180868429798</v>
      </c>
      <c r="P265">
        <v>363.17195644289501</v>
      </c>
      <c r="Q265">
        <v>0.454606828338946</v>
      </c>
      <c r="R265">
        <v>176.31646775847801</v>
      </c>
      <c r="S265">
        <v>2.1130209851527901</v>
      </c>
      <c r="T265">
        <v>443.55726137652402</v>
      </c>
      <c r="U265">
        <v>1.1871271792827001</v>
      </c>
      <c r="V265">
        <v>1.74205480325148</v>
      </c>
      <c r="W265">
        <v>1.6640519931029001</v>
      </c>
      <c r="X265">
        <v>1.8526235268242099</v>
      </c>
      <c r="Y265">
        <v>176.31646775847801</v>
      </c>
      <c r="Z265">
        <v>0.22739574475355501</v>
      </c>
      <c r="AA265">
        <v>55.669429698021503</v>
      </c>
      <c r="AB265">
        <v>1.86041455562305</v>
      </c>
      <c r="AC265">
        <v>137.27616449417201</v>
      </c>
      <c r="AD265">
        <v>0.932008452038388</v>
      </c>
      <c r="AE265">
        <v>1.43167437288371</v>
      </c>
      <c r="AF265">
        <v>1.4191335795918001</v>
      </c>
      <c r="AG265">
        <v>1.6185991570976701</v>
      </c>
      <c r="AH265">
        <v>55.669429698021503</v>
      </c>
      <c r="AI265">
        <v>7.3872685350993297E-2</v>
      </c>
      <c r="AJ265">
        <v>29.889670973091299</v>
      </c>
      <c r="AK265">
        <v>1.8215864787899001</v>
      </c>
      <c r="AL265">
        <v>73.216399940714496</v>
      </c>
      <c r="AM265">
        <v>0.91262672502877296</v>
      </c>
      <c r="AN265">
        <v>1.39994916665845</v>
      </c>
      <c r="AO265">
        <v>1.38790341524953</v>
      </c>
      <c r="AP265">
        <v>4.5559280799500304</v>
      </c>
      <c r="AQ265">
        <v>29.889670973091299</v>
      </c>
      <c r="AR265">
        <v>4.0018071187201E-2</v>
      </c>
      <c r="AS265">
        <v>52.380703754807499</v>
      </c>
      <c r="AT265">
        <v>1.4047792474003</v>
      </c>
      <c r="AU265">
        <v>129.068373648484</v>
      </c>
      <c r="AV265">
        <v>0.78729221307917796</v>
      </c>
      <c r="AW265">
        <v>1.21034080151126</v>
      </c>
      <c r="AX265">
        <v>1.19937112345052</v>
      </c>
      <c r="AY265">
        <v>1.60623906183028</v>
      </c>
      <c r="AZ265">
        <v>52.380703754807499</v>
      </c>
      <c r="BA265">
        <v>6.9580230695001702E-2</v>
      </c>
    </row>
    <row r="266" spans="1:53">
      <c r="A266" t="s">
        <v>334</v>
      </c>
      <c r="B266" s="2">
        <v>431.12565859877799</v>
      </c>
      <c r="C266" s="2">
        <v>2.7023470754835199</v>
      </c>
      <c r="D266" s="2">
        <v>1111.2505163620999</v>
      </c>
      <c r="E266" s="2">
        <v>2.15221299758073</v>
      </c>
      <c r="F266" s="2">
        <v>1.82092672082544</v>
      </c>
      <c r="G266" s="2">
        <v>6.0674657528559202</v>
      </c>
      <c r="H266" s="2">
        <v>431.12565859877799</v>
      </c>
      <c r="I266" s="2">
        <v>0.68367431867321604</v>
      </c>
      <c r="J266">
        <v>456.133543294628</v>
      </c>
      <c r="K266">
        <v>2.411506647445</v>
      </c>
      <c r="L266">
        <v>1177.8385760225101</v>
      </c>
      <c r="M266">
        <v>2.2136238434810398</v>
      </c>
      <c r="N266">
        <v>1.8464018880803701</v>
      </c>
      <c r="O266">
        <v>2.5102676579656</v>
      </c>
      <c r="P266">
        <v>456.133543294628</v>
      </c>
      <c r="Q266">
        <v>0.70018342528932698</v>
      </c>
      <c r="R266">
        <v>220.56875868799801</v>
      </c>
      <c r="S266">
        <v>2.62315227503337</v>
      </c>
      <c r="T266">
        <v>557.83547017373405</v>
      </c>
      <c r="U266">
        <v>1.4734945960435399</v>
      </c>
      <c r="V266">
        <v>2.1624977837092598</v>
      </c>
      <c r="W266">
        <v>2.06564213809005</v>
      </c>
      <c r="X266">
        <v>2.2997938880278701</v>
      </c>
      <c r="Y266">
        <v>220.56875868799801</v>
      </c>
      <c r="Z266">
        <v>0.35018399199615202</v>
      </c>
      <c r="AA266">
        <v>69.359261796021102</v>
      </c>
      <c r="AB266">
        <v>2.30946836923327</v>
      </c>
      <c r="AC266">
        <v>171.54152968056201</v>
      </c>
      <c r="AD266">
        <v>1.1567761636871099</v>
      </c>
      <c r="AE266">
        <v>1.7771128113480299</v>
      </c>
      <c r="AF266">
        <v>1.7615422133182601</v>
      </c>
      <c r="AG266">
        <v>2.00920458058836</v>
      </c>
      <c r="AH266">
        <v>69.359261796021102</v>
      </c>
      <c r="AI266">
        <v>0.11374755527108001</v>
      </c>
      <c r="AJ266">
        <v>37.190647921123798</v>
      </c>
      <c r="AK266">
        <v>2.2612539498860502</v>
      </c>
      <c r="AL266">
        <v>91.289833104565304</v>
      </c>
      <c r="AM266">
        <v>1.1327157170798501</v>
      </c>
      <c r="AN266">
        <v>1.73772303564722</v>
      </c>
      <c r="AO266">
        <v>1.7227672188206999</v>
      </c>
      <c r="AP266">
        <v>5.6576834796644802</v>
      </c>
      <c r="AQ266">
        <v>37.190647921123798</v>
      </c>
      <c r="AR266">
        <v>6.1616574227208398E-2</v>
      </c>
      <c r="AS266">
        <v>65.251890168915693</v>
      </c>
      <c r="AT266">
        <v>1.7437200034711999</v>
      </c>
      <c r="AU266">
        <v>161.24464400005101</v>
      </c>
      <c r="AV266">
        <v>0.97712956444788801</v>
      </c>
      <c r="AW266">
        <v>1.5023145536306299</v>
      </c>
      <c r="AX266">
        <v>1.4886955561902999</v>
      </c>
      <c r="AY266">
        <v>1.9938575092397299</v>
      </c>
      <c r="AZ266">
        <v>65.251890168915693</v>
      </c>
      <c r="BA266">
        <v>0.107137644032809</v>
      </c>
    </row>
    <row r="267" spans="1:53">
      <c r="A267" t="s">
        <v>335</v>
      </c>
      <c r="B267" s="2">
        <v>580.32402637764903</v>
      </c>
      <c r="C267" s="2">
        <v>3.5771309347250102</v>
      </c>
      <c r="D267" s="2">
        <v>1510.6823115550101</v>
      </c>
      <c r="E267" s="2">
        <v>2.8486040814291198</v>
      </c>
      <c r="F267" s="2">
        <v>2.4099557927917701</v>
      </c>
      <c r="G267" s="2">
        <v>8.0359413273949105</v>
      </c>
      <c r="H267" s="2">
        <v>580.32402637764903</v>
      </c>
      <c r="I267" s="2">
        <v>1.19691376548551</v>
      </c>
      <c r="J267">
        <v>630.56865899718798</v>
      </c>
      <c r="K267">
        <v>3.27113646992475</v>
      </c>
      <c r="L267">
        <v>1646.2685535603</v>
      </c>
      <c r="M267">
        <v>3.0025845350394502</v>
      </c>
      <c r="N267">
        <v>2.50427016175205</v>
      </c>
      <c r="O267">
        <v>3.4051747352139601</v>
      </c>
      <c r="P267">
        <v>630.56865899718798</v>
      </c>
      <c r="Q267">
        <v>1.2873121222810899</v>
      </c>
      <c r="R267">
        <v>302.99509810364299</v>
      </c>
      <c r="S267">
        <v>3.5583872203201499</v>
      </c>
      <c r="T267">
        <v>772.77151536549297</v>
      </c>
      <c r="U267">
        <v>1.99831421068172</v>
      </c>
      <c r="V267">
        <v>2.9332031655741502</v>
      </c>
      <c r="W267">
        <v>2.8017673967019898</v>
      </c>
      <c r="X267">
        <v>3.1195257976066899</v>
      </c>
      <c r="Y267">
        <v>302.99509810364299</v>
      </c>
      <c r="Z267">
        <v>0.64364251749128998</v>
      </c>
      <c r="AA267">
        <v>94.652584365257596</v>
      </c>
      <c r="AB267">
        <v>3.1326552528991898</v>
      </c>
      <c r="AC267">
        <v>235.229795446916</v>
      </c>
      <c r="AD267">
        <v>1.5686571023789899</v>
      </c>
      <c r="AE267">
        <v>2.4102538628227199</v>
      </c>
      <c r="AF267">
        <v>2.3891269327470899</v>
      </c>
      <c r="AG267">
        <v>2.7251822838062698</v>
      </c>
      <c r="AH267">
        <v>94.652584365257596</v>
      </c>
      <c r="AI267">
        <v>0.20901578489978501</v>
      </c>
      <c r="AJ267">
        <v>50.642435288004698</v>
      </c>
      <c r="AK267">
        <v>3.0672228407356199</v>
      </c>
      <c r="AL267">
        <v>124.734043126298</v>
      </c>
      <c r="AM267">
        <v>1.53601942577414</v>
      </c>
      <c r="AN267">
        <v>2.3568081894458501</v>
      </c>
      <c r="AO267">
        <v>2.33651573970592</v>
      </c>
      <c r="AP267">
        <v>7.6790214030569297</v>
      </c>
      <c r="AQ267">
        <v>50.642435288004698</v>
      </c>
      <c r="AR267">
        <v>0.113214226701884</v>
      </c>
      <c r="AS267">
        <v>89.025182030476103</v>
      </c>
      <c r="AT267">
        <v>2.3649450688206999</v>
      </c>
      <c r="AU267">
        <v>221.02052929227801</v>
      </c>
      <c r="AV267">
        <v>1.3249777757022001</v>
      </c>
      <c r="AW267">
        <v>2.03741400732582</v>
      </c>
      <c r="AX267">
        <v>2.0189371676498</v>
      </c>
      <c r="AY267">
        <v>2.7043567684599199</v>
      </c>
      <c r="AZ267">
        <v>89.025182030476103</v>
      </c>
      <c r="BA267">
        <v>0.196868029344554</v>
      </c>
    </row>
    <row r="268" spans="1:53">
      <c r="A268" t="s">
        <v>336</v>
      </c>
      <c r="B268" s="2">
        <v>788.43057319172306</v>
      </c>
      <c r="C268" s="2">
        <v>4.7644198000064097</v>
      </c>
      <c r="D268" s="2">
        <v>2075.2485430911602</v>
      </c>
      <c r="E268" s="2">
        <v>3.7935835884962099</v>
      </c>
      <c r="F268" s="2">
        <v>3.2091458594677902</v>
      </c>
      <c r="G268" s="2">
        <v>10.710291742598001</v>
      </c>
      <c r="H268" s="2">
        <v>788.43057319172306</v>
      </c>
      <c r="I268" s="2">
        <v>2.1214323949540699</v>
      </c>
      <c r="J268">
        <v>952.91512708184098</v>
      </c>
      <c r="K268">
        <v>4.8042552194386596</v>
      </c>
      <c r="L268">
        <v>2526.3951681077201</v>
      </c>
      <c r="M268">
        <v>4.4095369622976497</v>
      </c>
      <c r="N268">
        <v>3.6772341914392301</v>
      </c>
      <c r="O268">
        <v>5.0012814481192098</v>
      </c>
      <c r="P268">
        <v>952.91512708184098</v>
      </c>
      <c r="Q268">
        <v>2.77412307167504</v>
      </c>
      <c r="R268">
        <v>453.67795150757098</v>
      </c>
      <c r="S268">
        <v>5.2265055176506099</v>
      </c>
      <c r="T268">
        <v>1171.2931972722899</v>
      </c>
      <c r="U268">
        <v>2.9338716433351202</v>
      </c>
      <c r="V268">
        <v>4.3075673508357397</v>
      </c>
      <c r="W268">
        <v>4.1144049115046997</v>
      </c>
      <c r="X268">
        <v>4.5814120309639303</v>
      </c>
      <c r="Y268">
        <v>453.67795150757098</v>
      </c>
      <c r="Z268">
        <v>1.38624606381172</v>
      </c>
      <c r="AA268">
        <v>140.32371531681699</v>
      </c>
      <c r="AB268">
        <v>4.6007096503211597</v>
      </c>
      <c r="AC268">
        <v>351.28585299434701</v>
      </c>
      <c r="AD268">
        <v>2.3027541085254</v>
      </c>
      <c r="AE268">
        <v>3.5390898811711402</v>
      </c>
      <c r="AF268">
        <v>3.5080475183936302</v>
      </c>
      <c r="AG268">
        <v>4.0018579474889604</v>
      </c>
      <c r="AH268">
        <v>140.32371531681699</v>
      </c>
      <c r="AI268">
        <v>0.44993763602491199</v>
      </c>
      <c r="AJ268">
        <v>74.826354798559905</v>
      </c>
      <c r="AK268">
        <v>4.5045384190419098</v>
      </c>
      <c r="AL268">
        <v>185.26770288527399</v>
      </c>
      <c r="AM268">
        <v>2.2548188379879801</v>
      </c>
      <c r="AN268">
        <v>3.46056131211393</v>
      </c>
      <c r="AO268">
        <v>3.430745805875</v>
      </c>
      <c r="AP268">
        <v>11.288561585349299</v>
      </c>
      <c r="AQ268">
        <v>74.826354798559905</v>
      </c>
      <c r="AR268">
        <v>0.243672883351991</v>
      </c>
      <c r="AS268">
        <v>131.930619528687</v>
      </c>
      <c r="AT268">
        <v>3.4725168316768298</v>
      </c>
      <c r="AU268">
        <v>329.86633719924299</v>
      </c>
      <c r="AV268">
        <v>1.94488058530473</v>
      </c>
      <c r="AW268">
        <v>2.9913115940158801</v>
      </c>
      <c r="AX268">
        <v>2.9641678690744402</v>
      </c>
      <c r="AY268">
        <v>3.9712541106775401</v>
      </c>
      <c r="AZ268">
        <v>131.930619528687</v>
      </c>
      <c r="BA268">
        <v>0.42378015703869099</v>
      </c>
    </row>
    <row r="269" spans="1:53">
      <c r="A269" t="s">
        <v>337</v>
      </c>
      <c r="B269" s="2">
        <v>1070.7194520294199</v>
      </c>
      <c r="C269" s="2">
        <v>6.3255848447620799</v>
      </c>
      <c r="D269" s="2">
        <v>2851.7493597421699</v>
      </c>
      <c r="E269" s="2">
        <v>5.0358384075383302</v>
      </c>
      <c r="F269" s="2">
        <v>4.2595854234964401</v>
      </c>
      <c r="G269" s="2">
        <v>14.2310045154588</v>
      </c>
      <c r="H269" s="2">
        <v>1070.7194520294199</v>
      </c>
      <c r="I269" s="2">
        <v>3.7364802062245501</v>
      </c>
      <c r="J269">
        <v>1254.94540915213</v>
      </c>
      <c r="K269">
        <v>6.1895735179546101</v>
      </c>
      <c r="L269">
        <v>3363.8001051697001</v>
      </c>
      <c r="M269">
        <v>5.68072330492127</v>
      </c>
      <c r="N269">
        <v>4.7368025318292499</v>
      </c>
      <c r="O269">
        <v>6.4435866148288898</v>
      </c>
      <c r="P269">
        <v>1254.94540915213</v>
      </c>
      <c r="Q269">
        <v>4.6024011079531304</v>
      </c>
      <c r="R269">
        <v>593.38660896485806</v>
      </c>
      <c r="S269">
        <v>6.7339670591469103</v>
      </c>
      <c r="T269">
        <v>1545.88402483871</v>
      </c>
      <c r="U269">
        <v>3.7788029997238199</v>
      </c>
      <c r="V269">
        <v>5.5492769787271596</v>
      </c>
      <c r="W269">
        <v>5.3002850915196698</v>
      </c>
      <c r="X269">
        <v>5.9022899950685597</v>
      </c>
      <c r="Y269">
        <v>593.38660896485806</v>
      </c>
      <c r="Z269">
        <v>2.2985504263744798</v>
      </c>
      <c r="AA269">
        <v>182.13989236588901</v>
      </c>
      <c r="AB269">
        <v>5.9271673926353197</v>
      </c>
      <c r="AC269">
        <v>458.54584259761998</v>
      </c>
      <c r="AD269">
        <v>2.9656089100587799</v>
      </c>
      <c r="AE269">
        <v>4.5587568358349602</v>
      </c>
      <c r="AF269">
        <v>4.5187491002364499</v>
      </c>
      <c r="AG269">
        <v>5.1552141599218597</v>
      </c>
      <c r="AH269">
        <v>182.13989236588901</v>
      </c>
      <c r="AI269">
        <v>0.74566593619086297</v>
      </c>
      <c r="AJ269">
        <v>96.868044414207702</v>
      </c>
      <c r="AK269">
        <v>5.8031899919998304</v>
      </c>
      <c r="AL269">
        <v>240.82973513137301</v>
      </c>
      <c r="AM269">
        <v>2.9038503972977501</v>
      </c>
      <c r="AN269">
        <v>4.4575489709928302</v>
      </c>
      <c r="AO269">
        <v>4.4191231843283001</v>
      </c>
      <c r="AP269">
        <v>14.554613782966101</v>
      </c>
      <c r="AQ269">
        <v>96.868044414207702</v>
      </c>
      <c r="AR269">
        <v>0.40376832634174797</v>
      </c>
      <c r="AS269">
        <v>171.19447382276499</v>
      </c>
      <c r="AT269">
        <v>4.4729571513123201</v>
      </c>
      <c r="AU269">
        <v>430.38726494279598</v>
      </c>
      <c r="AV269">
        <v>2.5045558330304298</v>
      </c>
      <c r="AW269">
        <v>3.8528213729088101</v>
      </c>
      <c r="AX269">
        <v>3.8178432339377002</v>
      </c>
      <c r="AY269">
        <v>5.1157670696155098</v>
      </c>
      <c r="AZ269">
        <v>171.19447382276499</v>
      </c>
      <c r="BA269">
        <v>0.70230344712788795</v>
      </c>
    </row>
    <row r="270" spans="1:53">
      <c r="A270" t="s">
        <v>338</v>
      </c>
      <c r="B270" s="2">
        <v>1461.3303257892001</v>
      </c>
      <c r="C270" s="2">
        <v>8.4116042050029804</v>
      </c>
      <c r="D270" s="2">
        <v>3941.54846434619</v>
      </c>
      <c r="E270" s="2">
        <v>6.6952555289341404</v>
      </c>
      <c r="F270" s="2">
        <v>5.6625132036267498</v>
      </c>
      <c r="G270" s="2">
        <v>18.9420856553152</v>
      </c>
      <c r="H270" s="2">
        <v>1461.3303257892001</v>
      </c>
      <c r="I270" s="2">
        <v>6.6032435848278004</v>
      </c>
      <c r="J270">
        <v>1824.94835895559</v>
      </c>
      <c r="K270">
        <v>8.7015791280653492</v>
      </c>
      <c r="L270">
        <v>4968.2894844613802</v>
      </c>
      <c r="M270">
        <v>7.9854956264864798</v>
      </c>
      <c r="N270">
        <v>6.6574433081437503</v>
      </c>
      <c r="O270">
        <v>9.0590802770423107</v>
      </c>
      <c r="P270">
        <v>1824.94835895559</v>
      </c>
      <c r="Q270">
        <v>9.0939738166271606</v>
      </c>
      <c r="R270">
        <v>854.17436657600899</v>
      </c>
      <c r="S270">
        <v>9.4677966045736497</v>
      </c>
      <c r="T270">
        <v>2255.1004131255099</v>
      </c>
      <c r="U270">
        <v>5.3099878388774799</v>
      </c>
      <c r="V270">
        <v>7.8005340818998503</v>
      </c>
      <c r="W270">
        <v>7.4501910137024501</v>
      </c>
      <c r="X270">
        <v>8.2972840916660502</v>
      </c>
      <c r="Y270">
        <v>854.17436657600899</v>
      </c>
      <c r="Z270">
        <v>4.5366666402983196</v>
      </c>
      <c r="AA270">
        <v>259.12989907184902</v>
      </c>
      <c r="AB270">
        <v>8.3322928058568593</v>
      </c>
      <c r="AC270">
        <v>658.07680887662798</v>
      </c>
      <c r="AD270">
        <v>4.1665513615111101</v>
      </c>
      <c r="AE270">
        <v>6.4069848588189302</v>
      </c>
      <c r="AF270">
        <v>6.3507075798818899</v>
      </c>
      <c r="AG270">
        <v>7.2460816700315096</v>
      </c>
      <c r="AH270">
        <v>259.12989907184902</v>
      </c>
      <c r="AI270">
        <v>1.4702310034630399</v>
      </c>
      <c r="AJ270">
        <v>137.240327035641</v>
      </c>
      <c r="AK270">
        <v>8.1578281463280895</v>
      </c>
      <c r="AL270">
        <v>343.41243011966901</v>
      </c>
      <c r="AM270">
        <v>4.0797261761595003</v>
      </c>
      <c r="AN270">
        <v>6.2646212082478998</v>
      </c>
      <c r="AO270">
        <v>6.2105709391289103</v>
      </c>
      <c r="AP270">
        <v>20.4866196669667</v>
      </c>
      <c r="AQ270">
        <v>137.240327035641</v>
      </c>
      <c r="AR270">
        <v>0.79586600600110302</v>
      </c>
      <c r="AS270">
        <v>243.443705840219</v>
      </c>
      <c r="AT270">
        <v>6.2862947664873703</v>
      </c>
      <c r="AU270">
        <v>617.23040415544699</v>
      </c>
      <c r="AV270">
        <v>3.5184144589412401</v>
      </c>
      <c r="AW270">
        <v>5.4140816613827001</v>
      </c>
      <c r="AX270">
        <v>5.3648907339414302</v>
      </c>
      <c r="AY270">
        <v>7.1905826599420397</v>
      </c>
      <c r="AZ270">
        <v>243.443705840219</v>
      </c>
      <c r="BA270">
        <v>1.38468349807304</v>
      </c>
    </row>
    <row r="271" spans="1:53">
      <c r="A271" t="s">
        <v>339</v>
      </c>
      <c r="B271" s="2">
        <v>2277.9636035434701</v>
      </c>
      <c r="C271" s="2">
        <v>12.565332679577301</v>
      </c>
      <c r="D271" s="2">
        <v>6260.2880822685802</v>
      </c>
      <c r="E271" s="2">
        <v>10.5183041407803</v>
      </c>
      <c r="F271" s="2">
        <v>10.5183041407803</v>
      </c>
      <c r="G271" s="2">
        <v>28.343126713697899</v>
      </c>
      <c r="H271" s="2">
        <v>2277.9636035434701</v>
      </c>
      <c r="I271" s="2">
        <v>14.7335894580767</v>
      </c>
      <c r="J271">
        <v>2367.3890989259698</v>
      </c>
      <c r="K271">
        <v>10.9954827386836</v>
      </c>
      <c r="L271">
        <v>6516.75494767091</v>
      </c>
      <c r="M271">
        <v>10.089876729761899</v>
      </c>
      <c r="N271">
        <v>8.4106340369122403</v>
      </c>
      <c r="O271">
        <v>11.447642808361801</v>
      </c>
      <c r="P271">
        <v>2367.3890989259698</v>
      </c>
      <c r="Q271">
        <v>14.525154584862801</v>
      </c>
      <c r="R271">
        <v>1099.71214176688</v>
      </c>
      <c r="S271">
        <v>11.964611330583899</v>
      </c>
      <c r="T271">
        <v>2932.08175594661</v>
      </c>
      <c r="U271">
        <v>6.7072785354064202</v>
      </c>
      <c r="V271">
        <v>9.8559802955240396</v>
      </c>
      <c r="W271">
        <v>9.4129683768028301</v>
      </c>
      <c r="X271">
        <v>10.484171273477299</v>
      </c>
      <c r="Y271">
        <v>1099.71214176688</v>
      </c>
      <c r="Z271">
        <v>7.2380628455856604</v>
      </c>
      <c r="AA271">
        <v>330.60458682840601</v>
      </c>
      <c r="AB271">
        <v>10.528445373188401</v>
      </c>
      <c r="AC271">
        <v>845.29402331154699</v>
      </c>
      <c r="AD271">
        <v>5.2621889824960597</v>
      </c>
      <c r="AE271">
        <v>8.0939895660815093</v>
      </c>
      <c r="AF271">
        <v>8.0228425166923394</v>
      </c>
      <c r="AG271">
        <v>9.1548829324845205</v>
      </c>
      <c r="AH271">
        <v>330.60458682840601</v>
      </c>
      <c r="AI271">
        <v>2.3433222146553798</v>
      </c>
      <c r="AJ271">
        <v>174.51478398091399</v>
      </c>
      <c r="AK271">
        <v>10.3078096198117</v>
      </c>
      <c r="AL271">
        <v>438.923235264656</v>
      </c>
      <c r="AM271">
        <v>5.1524725683417198</v>
      </c>
      <c r="AN271">
        <v>7.9140115718902297</v>
      </c>
      <c r="AO271">
        <v>7.8456817767963303</v>
      </c>
      <c r="AP271">
        <v>25.913395055485299</v>
      </c>
      <c r="AQ271">
        <v>174.51478398091399</v>
      </c>
      <c r="AR271">
        <v>1.26809920602364</v>
      </c>
      <c r="AS271">
        <v>310.47667094508603</v>
      </c>
      <c r="AT271">
        <v>7.9414112574839297</v>
      </c>
      <c r="AU271">
        <v>792.39921985100204</v>
      </c>
      <c r="AV271">
        <v>4.4432239404079601</v>
      </c>
      <c r="AW271">
        <v>6.8388505036934699</v>
      </c>
      <c r="AX271">
        <v>6.7766740701977204</v>
      </c>
      <c r="AY271">
        <v>9.0847090011106602</v>
      </c>
      <c r="AZ271">
        <v>310.47667094508603</v>
      </c>
      <c r="BA271">
        <v>2.2068938741367399</v>
      </c>
    </row>
    <row r="272" spans="1:53">
      <c r="A272" t="s">
        <v>340</v>
      </c>
      <c r="J272">
        <v>2762.3205170439701</v>
      </c>
      <c r="K272">
        <v>12.618068472500999</v>
      </c>
      <c r="L272">
        <v>7654.2363511245603</v>
      </c>
      <c r="M272">
        <v>11.578255003395</v>
      </c>
      <c r="N272">
        <v>9.6503814285355105</v>
      </c>
      <c r="O272">
        <v>13.1372678658841</v>
      </c>
      <c r="P272">
        <v>2762.3205170439701</v>
      </c>
      <c r="Q272">
        <v>19.137129746472102</v>
      </c>
      <c r="R272">
        <v>1277.2144515965799</v>
      </c>
      <c r="S272">
        <v>13.7309091708089</v>
      </c>
      <c r="T272">
        <v>3425.9416042265598</v>
      </c>
      <c r="U272">
        <v>7.6951443258338301</v>
      </c>
      <c r="V272">
        <v>11.309709643594999</v>
      </c>
      <c r="W272">
        <v>10.8010865483933</v>
      </c>
      <c r="X272">
        <v>12.030972285533799</v>
      </c>
      <c r="Y272">
        <v>1277.2144515965799</v>
      </c>
      <c r="Z272">
        <v>9.5284074659379794</v>
      </c>
      <c r="AA272">
        <v>381.77324115192602</v>
      </c>
      <c r="AB272">
        <v>12.0818074847624</v>
      </c>
      <c r="AC272">
        <v>980.31899141820998</v>
      </c>
      <c r="AD272">
        <v>6.0366370061473802</v>
      </c>
      <c r="AE272">
        <v>9.2868884692022498</v>
      </c>
      <c r="AF272">
        <v>9.2052165457320196</v>
      </c>
      <c r="AG272">
        <v>10.5047875777369</v>
      </c>
      <c r="AH272">
        <v>381.77324115192602</v>
      </c>
      <c r="AI272">
        <v>3.0824946282927499</v>
      </c>
      <c r="AJ272">
        <v>201.094663967912</v>
      </c>
      <c r="AK272">
        <v>11.828477102646801</v>
      </c>
      <c r="AL272">
        <v>507.43949950207599</v>
      </c>
      <c r="AM272">
        <v>5.9107280439527496</v>
      </c>
      <c r="AN272">
        <v>9.0802872036485702</v>
      </c>
      <c r="AO272">
        <v>9.0018506721989997</v>
      </c>
      <c r="AP272">
        <v>29.757193411082699</v>
      </c>
      <c r="AQ272">
        <v>201.094663967912</v>
      </c>
      <c r="AR272">
        <v>1.6677231146537199</v>
      </c>
      <c r="AS272">
        <v>358.44490137960599</v>
      </c>
      <c r="AT272">
        <v>9.1117397559163802</v>
      </c>
      <c r="AU272">
        <v>918.66372813387898</v>
      </c>
      <c r="AV272">
        <v>5.0968436763612299</v>
      </c>
      <c r="AW272">
        <v>7.8461602798680596</v>
      </c>
      <c r="AX272">
        <v>7.7747950219065096</v>
      </c>
      <c r="AY272">
        <v>10.4242245462901</v>
      </c>
      <c r="AZ272">
        <v>358.44490137960599</v>
      </c>
      <c r="BA272">
        <v>2.9029541680957398</v>
      </c>
    </row>
    <row r="273" spans="1:53">
      <c r="A273" t="s">
        <v>341</v>
      </c>
      <c r="J273">
        <v>3277.33556693118</v>
      </c>
      <c r="K273">
        <v>14.683520105562501</v>
      </c>
      <c r="L273">
        <v>9147.9108636413093</v>
      </c>
      <c r="M273">
        <v>13.4727011689554</v>
      </c>
      <c r="N273">
        <v>11.228091569985899</v>
      </c>
      <c r="O273">
        <v>15.2881491948615</v>
      </c>
      <c r="P273">
        <v>3277.33556693118</v>
      </c>
      <c r="Q273">
        <v>25.936262324485</v>
      </c>
      <c r="R273">
        <v>1507.3727907182799</v>
      </c>
      <c r="S273">
        <v>15.9795035302689</v>
      </c>
      <c r="T273">
        <v>4070.96929458564</v>
      </c>
      <c r="U273">
        <v>8.9520709739130595</v>
      </c>
      <c r="V273">
        <v>13.1600105777287</v>
      </c>
      <c r="W273">
        <v>12.5677986990249</v>
      </c>
      <c r="X273">
        <v>13.9998569745912</v>
      </c>
      <c r="Y273">
        <v>1507.3727907182799</v>
      </c>
      <c r="Z273">
        <v>12.899639953708199</v>
      </c>
      <c r="AA273">
        <v>447.58696714371899</v>
      </c>
      <c r="AB273">
        <v>14.059052198523901</v>
      </c>
      <c r="AC273">
        <v>1155.0641225797399</v>
      </c>
      <c r="AD273">
        <v>7.0218460332743398</v>
      </c>
      <c r="AE273">
        <v>10.804927409696999</v>
      </c>
      <c r="AF273">
        <v>10.709850343845799</v>
      </c>
      <c r="AG273">
        <v>12.222818416397001</v>
      </c>
      <c r="AH273">
        <v>447.58696714371899</v>
      </c>
      <c r="AI273">
        <v>4.1689327356229899</v>
      </c>
      <c r="AJ273">
        <v>235.167724010402</v>
      </c>
      <c r="AK273">
        <v>13.764063540431099</v>
      </c>
      <c r="AL273">
        <v>595.71786268252697</v>
      </c>
      <c r="AM273">
        <v>6.8753243775732402</v>
      </c>
      <c r="AN273">
        <v>10.564417393341101</v>
      </c>
      <c r="AO273">
        <v>10.473108690591999</v>
      </c>
      <c r="AP273">
        <v>34.655927328977597</v>
      </c>
      <c r="AQ273">
        <v>235.167724010402</v>
      </c>
      <c r="AR273">
        <v>2.2548313271641298</v>
      </c>
      <c r="AS273">
        <v>420.11982541037901</v>
      </c>
      <c r="AT273">
        <v>10.601031813219899</v>
      </c>
      <c r="AU273">
        <v>1081.9959530696101</v>
      </c>
      <c r="AV273">
        <v>5.9282529548512501</v>
      </c>
      <c r="AW273">
        <v>9.1278462473158992</v>
      </c>
      <c r="AX273">
        <v>9.04478017232322</v>
      </c>
      <c r="AY273">
        <v>12.1290207720412</v>
      </c>
      <c r="AZ273">
        <v>420.11982541037901</v>
      </c>
      <c r="BA273">
        <v>3.9259732449737901</v>
      </c>
    </row>
    <row r="274" spans="1:53">
      <c r="A274" t="s">
        <v>342</v>
      </c>
      <c r="J274">
        <v>3782.1216073748901</v>
      </c>
      <c r="K274">
        <v>16.660016436202799</v>
      </c>
      <c r="L274">
        <v>10621.4124489595</v>
      </c>
      <c r="M274">
        <v>15.285390250034</v>
      </c>
      <c r="N274">
        <v>12.737442984890199</v>
      </c>
      <c r="O274">
        <v>17.3464881439305</v>
      </c>
      <c r="P274">
        <v>3782.1216073748901</v>
      </c>
      <c r="Q274">
        <v>33.4218831268131</v>
      </c>
      <c r="R274">
        <v>1731.7338060654599</v>
      </c>
      <c r="S274">
        <v>18.131459817615699</v>
      </c>
      <c r="T274">
        <v>4704.1139133278602</v>
      </c>
      <c r="U274">
        <v>10.1543014950096</v>
      </c>
      <c r="V274">
        <v>14.9304166198354</v>
      </c>
      <c r="W274">
        <v>14.258146565406999</v>
      </c>
      <c r="X274">
        <v>15.8838482255988</v>
      </c>
      <c r="Y274">
        <v>1731.7338060654599</v>
      </c>
      <c r="Z274">
        <v>16.604752940710799</v>
      </c>
      <c r="AA274">
        <v>511.23530888337001</v>
      </c>
      <c r="AB274">
        <v>15.951051525686101</v>
      </c>
      <c r="AC274">
        <v>1325.09128023572</v>
      </c>
      <c r="AD274">
        <v>7.9640115472612703</v>
      </c>
      <c r="AE274">
        <v>12.2571417809053</v>
      </c>
      <c r="AF274">
        <v>12.149229321204199</v>
      </c>
      <c r="AG274">
        <v>13.8665439472889</v>
      </c>
      <c r="AH274">
        <v>511.23530888337001</v>
      </c>
      <c r="AI274">
        <v>5.3610203909452503</v>
      </c>
      <c r="AJ274">
        <v>268.00899633140801</v>
      </c>
      <c r="AK274">
        <v>15.6161589388465</v>
      </c>
      <c r="AL274">
        <v>681.23820622223195</v>
      </c>
      <c r="AM274">
        <v>7.7977643677739898</v>
      </c>
      <c r="AN274">
        <v>11.9841645333727</v>
      </c>
      <c r="AO274">
        <v>11.880531157205301</v>
      </c>
      <c r="AP274">
        <v>39.349457414689702</v>
      </c>
      <c r="AQ274">
        <v>268.00899633140801</v>
      </c>
      <c r="AR274">
        <v>2.8987087827318399</v>
      </c>
      <c r="AS274">
        <v>479.74391924709403</v>
      </c>
      <c r="AT274">
        <v>12.0257213121521</v>
      </c>
      <c r="AU274">
        <v>1240.84681929009</v>
      </c>
      <c r="AV274">
        <v>6.7232497213913396</v>
      </c>
      <c r="AW274">
        <v>10.353778034143801</v>
      </c>
      <c r="AX274">
        <v>10.259511083936999</v>
      </c>
      <c r="AY274">
        <v>13.760071806399001</v>
      </c>
      <c r="AZ274">
        <v>479.74391924709403</v>
      </c>
      <c r="BA274">
        <v>5.0484093066779296</v>
      </c>
    </row>
    <row r="275" spans="1:53">
      <c r="A275" t="s">
        <v>343</v>
      </c>
      <c r="J275">
        <v>4278.8399538324102</v>
      </c>
      <c r="K275">
        <v>18.564603450470798</v>
      </c>
      <c r="L275">
        <v>12079.109343861201</v>
      </c>
      <c r="M275">
        <v>17.031982956985502</v>
      </c>
      <c r="N275">
        <v>14.191520249749001</v>
      </c>
      <c r="O275">
        <v>19.330021338098199</v>
      </c>
      <c r="P275">
        <v>4278.8399538324102</v>
      </c>
      <c r="Q275">
        <v>41.547279786288101</v>
      </c>
      <c r="R275">
        <v>1951.4960604016101</v>
      </c>
      <c r="S275">
        <v>20.205303475349101</v>
      </c>
      <c r="T275">
        <v>5327.9006892104499</v>
      </c>
      <c r="U275">
        <v>11.3122968456452</v>
      </c>
      <c r="V275">
        <v>16.6362302474171</v>
      </c>
      <c r="W275">
        <v>15.8867535981756</v>
      </c>
      <c r="X275">
        <v>17.699210225495101</v>
      </c>
      <c r="Y275">
        <v>1951.4960604016101</v>
      </c>
      <c r="Z275">
        <v>20.619586676665001</v>
      </c>
      <c r="AA275">
        <v>573.15165406628205</v>
      </c>
      <c r="AB275">
        <v>17.774137383026801</v>
      </c>
      <c r="AC275">
        <v>1491.36854775606</v>
      </c>
      <c r="AD275">
        <v>8.87135971936533</v>
      </c>
      <c r="AE275">
        <v>13.6561292662614</v>
      </c>
      <c r="AF275">
        <v>13.5358417102453</v>
      </c>
      <c r="AG275">
        <v>15.4501917256502</v>
      </c>
      <c r="AH275">
        <v>573.15165406628205</v>
      </c>
      <c r="AI275">
        <v>6.6506664409637999</v>
      </c>
      <c r="AJ275">
        <v>299.86162473412298</v>
      </c>
      <c r="AK275">
        <v>17.400757624205099</v>
      </c>
      <c r="AL275">
        <v>764.55642976467698</v>
      </c>
      <c r="AM275">
        <v>8.6861041553116394</v>
      </c>
      <c r="AN275">
        <v>13.351849396889699</v>
      </c>
      <c r="AO275">
        <v>13.236333682938501</v>
      </c>
      <c r="AP275">
        <v>43.877305378444603</v>
      </c>
      <c r="AQ275">
        <v>299.86162473412298</v>
      </c>
      <c r="AR275">
        <v>3.5949317551364102</v>
      </c>
      <c r="AS275">
        <v>537.72703211716305</v>
      </c>
      <c r="AT275">
        <v>13.398171190175701</v>
      </c>
      <c r="AU275">
        <v>1396.13417560174</v>
      </c>
      <c r="AV275">
        <v>7.4887896945047903</v>
      </c>
      <c r="AW275">
        <v>11.5346196485461</v>
      </c>
      <c r="AX275">
        <v>11.429555818124401</v>
      </c>
      <c r="AY275">
        <v>15.3314975193995</v>
      </c>
      <c r="AZ275">
        <v>537.72703211716305</v>
      </c>
      <c r="BA275">
        <v>6.26263315771652</v>
      </c>
    </row>
    <row r="276" spans="1:53">
      <c r="A276" t="s">
        <v>344</v>
      </c>
      <c r="B276" s="2">
        <v>238.60182569493</v>
      </c>
      <c r="C276" s="2">
        <v>10.117119806320501</v>
      </c>
      <c r="D276" s="2">
        <v>604.17908712794599</v>
      </c>
      <c r="E276" s="2">
        <v>10.0744704946573</v>
      </c>
      <c r="F276" s="2">
        <v>10.0533762539844</v>
      </c>
      <c r="G276" s="2">
        <v>10.576283898912999</v>
      </c>
      <c r="H276" s="2">
        <v>238.60182569493</v>
      </c>
      <c r="I276" s="2">
        <v>10.0024400844643</v>
      </c>
      <c r="J276">
        <v>264.19610903058799</v>
      </c>
      <c r="K276">
        <v>10.1020701523854</v>
      </c>
      <c r="L276">
        <v>670.86929863438502</v>
      </c>
      <c r="M276">
        <v>10.086084331203701</v>
      </c>
      <c r="N276">
        <v>10.0599831173264</v>
      </c>
      <c r="O276">
        <v>10.1105489853552</v>
      </c>
      <c r="P276">
        <v>264.19610903058799</v>
      </c>
      <c r="Q276">
        <v>10.0030589045549</v>
      </c>
      <c r="R276">
        <v>129.19487617899199</v>
      </c>
      <c r="S276">
        <v>10.1206470358918</v>
      </c>
      <c r="T276">
        <v>322.06073390195297</v>
      </c>
      <c r="U276">
        <v>10.0382514764223</v>
      </c>
      <c r="V276">
        <v>10.0821722787752</v>
      </c>
      <c r="W276">
        <v>10.075007368139101</v>
      </c>
      <c r="X276">
        <v>10.0928807680188</v>
      </c>
      <c r="Y276">
        <v>129.19487617899199</v>
      </c>
      <c r="Z276">
        <v>10.000765653837499</v>
      </c>
      <c r="AA276">
        <v>42.076413115432999</v>
      </c>
      <c r="AB276">
        <v>10.0936597003532</v>
      </c>
      <c r="AC276">
        <v>100.918427105039</v>
      </c>
      <c r="AD276">
        <v>10.0235973351508</v>
      </c>
      <c r="AE276">
        <v>10.055580261981399</v>
      </c>
      <c r="AF276">
        <v>10.0546137340309</v>
      </c>
      <c r="AG276">
        <v>10.0709812783796</v>
      </c>
      <c r="AH276">
        <v>42.076413115432999</v>
      </c>
      <c r="AI276">
        <v>10.000080828042501</v>
      </c>
      <c r="AJ276">
        <v>24.147086916155502</v>
      </c>
      <c r="AK276">
        <v>10.089809575328999</v>
      </c>
      <c r="AL276">
        <v>54.627530823686101</v>
      </c>
      <c r="AM276">
        <v>10.0226274067979</v>
      </c>
      <c r="AN276">
        <v>10.0531514420029</v>
      </c>
      <c r="AO276">
        <v>10.0522433360793</v>
      </c>
      <c r="AP276">
        <v>10.548758218990001</v>
      </c>
      <c r="AQ276">
        <v>24.147086916155502</v>
      </c>
      <c r="AR276">
        <v>10.0000237214604</v>
      </c>
      <c r="AS276">
        <v>39.7420749962725</v>
      </c>
      <c r="AT276">
        <v>10.053517751699101</v>
      </c>
      <c r="AU276">
        <v>94.974330846665794</v>
      </c>
      <c r="AV276">
        <v>10.0168450845427</v>
      </c>
      <c r="AW276">
        <v>10.039758672174599</v>
      </c>
      <c r="AX276">
        <v>10.0390428349997</v>
      </c>
      <c r="AY276">
        <v>10.0699054469261</v>
      </c>
      <c r="AZ276">
        <v>39.7420749962725</v>
      </c>
      <c r="BA276">
        <v>10.000071708416399</v>
      </c>
    </row>
    <row r="277" spans="1:53">
      <c r="A277" t="s">
        <v>345</v>
      </c>
      <c r="B277" s="2">
        <v>319.02164198851699</v>
      </c>
      <c r="C277" s="2">
        <v>10.2036198367851</v>
      </c>
      <c r="D277" s="2">
        <v>814.48852326155099</v>
      </c>
      <c r="E277" s="2">
        <v>10.129652505932199</v>
      </c>
      <c r="F277" s="2">
        <v>10.0929904683367</v>
      </c>
      <c r="G277" s="2">
        <v>10.987245266898</v>
      </c>
      <c r="H277" s="2">
        <v>319.02164198851699</v>
      </c>
      <c r="I277" s="2">
        <v>10.007426139849899</v>
      </c>
      <c r="J277">
        <v>363.30960618535801</v>
      </c>
      <c r="K277">
        <v>10.1869349356916</v>
      </c>
      <c r="L277">
        <v>931.19801524179502</v>
      </c>
      <c r="M277">
        <v>10.157750937115001</v>
      </c>
      <c r="N277">
        <v>10.110024607856399</v>
      </c>
      <c r="O277">
        <v>10.2023997940257</v>
      </c>
      <c r="P277">
        <v>363.30960618535801</v>
      </c>
      <c r="Q277">
        <v>10.0103280350032</v>
      </c>
      <c r="R277">
        <v>176.59982107246401</v>
      </c>
      <c r="S277">
        <v>10.2208051387205</v>
      </c>
      <c r="T277">
        <v>443.66997207366001</v>
      </c>
      <c r="U277">
        <v>10.0702170254563</v>
      </c>
      <c r="V277">
        <v>10.150603673552199</v>
      </c>
      <c r="W277">
        <v>10.137508028887</v>
      </c>
      <c r="X277">
        <v>10.170162925545601</v>
      </c>
      <c r="Y277">
        <v>176.59982107246401</v>
      </c>
      <c r="Z277">
        <v>10.0025851070976</v>
      </c>
      <c r="AA277">
        <v>56.560457944600799</v>
      </c>
      <c r="AB277">
        <v>10.1715850445628</v>
      </c>
      <c r="AC277">
        <v>137.639911865095</v>
      </c>
      <c r="AD277">
        <v>10.043338078282</v>
      </c>
      <c r="AE277">
        <v>10.101964735138001</v>
      </c>
      <c r="AF277">
        <v>10.100195053399901</v>
      </c>
      <c r="AG277">
        <v>10.1301462591295</v>
      </c>
      <c r="AH277">
        <v>56.560457944600799</v>
      </c>
      <c r="AI277">
        <v>10.000272854959499</v>
      </c>
      <c r="AJ277">
        <v>31.518128606877301</v>
      </c>
      <c r="AK277">
        <v>10.1645549484328</v>
      </c>
      <c r="AL277">
        <v>73.896151593155693</v>
      </c>
      <c r="AM277">
        <v>10.041558023495901</v>
      </c>
      <c r="AN277">
        <v>10.097517401283699</v>
      </c>
      <c r="AO277">
        <v>10.095854391286601</v>
      </c>
      <c r="AP277">
        <v>10.988925364642199</v>
      </c>
      <c r="AQ277">
        <v>31.518128606877301</v>
      </c>
      <c r="AR277">
        <v>10.0000800719805</v>
      </c>
      <c r="AS277">
        <v>53.3267111853797</v>
      </c>
      <c r="AT277">
        <v>10.098188190657099</v>
      </c>
      <c r="AU277">
        <v>129.45518559047699</v>
      </c>
      <c r="AV277">
        <v>10.0309435761933</v>
      </c>
      <c r="AW277">
        <v>10.072979939213701</v>
      </c>
      <c r="AX277">
        <v>10.0716677413309</v>
      </c>
      <c r="AY277">
        <v>10.128178707139201</v>
      </c>
      <c r="AZ277">
        <v>53.3267111853797</v>
      </c>
      <c r="BA277">
        <v>10.0002420674953</v>
      </c>
    </row>
    <row r="278" spans="1:53">
      <c r="A278" t="s">
        <v>346</v>
      </c>
      <c r="B278" s="2">
        <v>431.24161847186099</v>
      </c>
      <c r="C278" s="2">
        <v>10.3587006770335</v>
      </c>
      <c r="D278" s="2">
        <v>1111.2955098060299</v>
      </c>
      <c r="E278" s="2">
        <v>10.228979459699501</v>
      </c>
      <c r="F278" s="2">
        <v>10.164436734153799</v>
      </c>
      <c r="G278" s="2">
        <v>11.6967576986992</v>
      </c>
      <c r="H278" s="2">
        <v>431.24161847186099</v>
      </c>
      <c r="I278" s="2">
        <v>10.023343283257001</v>
      </c>
      <c r="J278">
        <v>456.24314714690502</v>
      </c>
      <c r="K278">
        <v>10.286659531192401</v>
      </c>
      <c r="L278">
        <v>1177.8810258963899</v>
      </c>
      <c r="M278">
        <v>10.2420764750331</v>
      </c>
      <c r="N278">
        <v>10.1690314156416</v>
      </c>
      <c r="O278">
        <v>10.3102591487618</v>
      </c>
      <c r="P278">
        <v>456.24314714690502</v>
      </c>
      <c r="Q278">
        <v>10.0244828709041</v>
      </c>
      <c r="R278">
        <v>220.79532900214301</v>
      </c>
      <c r="S278">
        <v>10.338323261438999</v>
      </c>
      <c r="T278">
        <v>557.92509513728703</v>
      </c>
      <c r="U278">
        <v>10.107976371389499</v>
      </c>
      <c r="V278">
        <v>10.2311483551235</v>
      </c>
      <c r="W278">
        <v>10.2111153868053</v>
      </c>
      <c r="X278">
        <v>10.2610453623113</v>
      </c>
      <c r="Y278">
        <v>220.79532900214301</v>
      </c>
      <c r="Z278">
        <v>10.006129562835399</v>
      </c>
      <c r="AA278">
        <v>70.076438243456593</v>
      </c>
      <c r="AB278">
        <v>10.263218021093</v>
      </c>
      <c r="AC278">
        <v>171.83275707835</v>
      </c>
      <c r="AD278">
        <v>10.0666842154144</v>
      </c>
      <c r="AE278">
        <v>10.156679080499501</v>
      </c>
      <c r="AF278">
        <v>10.153966267882801</v>
      </c>
      <c r="AG278">
        <v>10.199848187431799</v>
      </c>
      <c r="AH278">
        <v>70.076438243456593</v>
      </c>
      <c r="AI278">
        <v>10.0006469043922</v>
      </c>
      <c r="AJ278">
        <v>38.5116124408339</v>
      </c>
      <c r="AK278">
        <v>10.252476258244799</v>
      </c>
      <c r="AL278">
        <v>91.835905985945303</v>
      </c>
      <c r="AM278">
        <v>10.063947778864801</v>
      </c>
      <c r="AN278">
        <v>10.149861149228499</v>
      </c>
      <c r="AO278">
        <v>10.1473113133599</v>
      </c>
      <c r="AP278">
        <v>11.4895336004586</v>
      </c>
      <c r="AQ278">
        <v>38.5116124408339</v>
      </c>
      <c r="AR278">
        <v>10.0001898283092</v>
      </c>
      <c r="AS278">
        <v>66.013704415191199</v>
      </c>
      <c r="AT278">
        <v>10.15088958912</v>
      </c>
      <c r="AU278">
        <v>161.55443422792001</v>
      </c>
      <c r="AV278">
        <v>10.0476256989259</v>
      </c>
      <c r="AW278">
        <v>10.1122178090689</v>
      </c>
      <c r="AX278">
        <v>10.1102034825724</v>
      </c>
      <c r="AY278">
        <v>10.1968361645733</v>
      </c>
      <c r="AZ278">
        <v>66.013704415191199</v>
      </c>
      <c r="BA278">
        <v>10.000573907269899</v>
      </c>
    </row>
    <row r="279" spans="1:53">
      <c r="A279" t="s">
        <v>347</v>
      </c>
      <c r="B279" s="2">
        <v>580.41017874531303</v>
      </c>
      <c r="C279" s="2">
        <v>10.6205398038031</v>
      </c>
      <c r="D279" s="2">
        <v>1510.7154088196701</v>
      </c>
      <c r="E279" s="2">
        <v>10.3978144440423</v>
      </c>
      <c r="F279" s="2">
        <v>10.2862960740594</v>
      </c>
      <c r="G279" s="2">
        <v>12.8287315435834</v>
      </c>
      <c r="H279" s="2">
        <v>580.41017874531303</v>
      </c>
      <c r="I279" s="2">
        <v>10.071375405673599</v>
      </c>
      <c r="J279">
        <v>630.647947518671</v>
      </c>
      <c r="K279">
        <v>10.521422613167401</v>
      </c>
      <c r="L279">
        <v>1646.2989249955599</v>
      </c>
      <c r="M279">
        <v>10.441049463059599</v>
      </c>
      <c r="N279">
        <v>10.3088005627736</v>
      </c>
      <c r="O279">
        <v>10.5638636387137</v>
      </c>
      <c r="P279">
        <v>630.647947518671</v>
      </c>
      <c r="Q279">
        <v>10.082518162650199</v>
      </c>
      <c r="R279">
        <v>303.16007236249999</v>
      </c>
      <c r="S279">
        <v>10.6142413581818</v>
      </c>
      <c r="T279">
        <v>772.83621483486399</v>
      </c>
      <c r="U279">
        <v>10.19770855068</v>
      </c>
      <c r="V279">
        <v>10.421308977788399</v>
      </c>
      <c r="W279">
        <v>10.3850806710984</v>
      </c>
      <c r="X279">
        <v>10.4752776193251</v>
      </c>
      <c r="Y279">
        <v>303.16007236249999</v>
      </c>
      <c r="Z279">
        <v>10.020692375795299</v>
      </c>
      <c r="AA279">
        <v>95.179366078064504</v>
      </c>
      <c r="AB279">
        <v>10.479195051792701</v>
      </c>
      <c r="AC279">
        <v>235.44225760469999</v>
      </c>
      <c r="AD279">
        <v>10.1222865551635</v>
      </c>
      <c r="AE279">
        <v>10.2863659123741</v>
      </c>
      <c r="AF279">
        <v>10.2814360621839</v>
      </c>
      <c r="AG279">
        <v>10.364681301418299</v>
      </c>
      <c r="AH279">
        <v>95.179366078064504</v>
      </c>
      <c r="AI279">
        <v>10.0021841413931</v>
      </c>
      <c r="AJ279">
        <v>51.620308521934902</v>
      </c>
      <c r="AK279">
        <v>10.459821028809699</v>
      </c>
      <c r="AL279">
        <v>125.134253962027</v>
      </c>
      <c r="AM279">
        <v>10.1172800532729</v>
      </c>
      <c r="AN279">
        <v>10.2739741503392</v>
      </c>
      <c r="AO279">
        <v>10.269338138453399</v>
      </c>
      <c r="AP279">
        <v>12.6082262713121</v>
      </c>
      <c r="AQ279">
        <v>51.620308521934902</v>
      </c>
      <c r="AR279">
        <v>10.0006408525217</v>
      </c>
      <c r="AS279">
        <v>89.585060336863094</v>
      </c>
      <c r="AT279">
        <v>10.275843769663799</v>
      </c>
      <c r="AU279">
        <v>221.246636965714</v>
      </c>
      <c r="AV279">
        <v>10.0873963987792</v>
      </c>
      <c r="AW279">
        <v>10.2054424616107</v>
      </c>
      <c r="AX279">
        <v>10.2017698115041</v>
      </c>
      <c r="AY279">
        <v>10.3592251414434</v>
      </c>
      <c r="AZ279">
        <v>89.585060336863094</v>
      </c>
      <c r="BA279">
        <v>10.0019376633219</v>
      </c>
    </row>
    <row r="280" spans="1:53">
      <c r="A280" t="s">
        <v>348</v>
      </c>
      <c r="B280" s="2">
        <v>788.49398776619</v>
      </c>
      <c r="C280" s="2">
        <v>11.0769894840923</v>
      </c>
      <c r="D280" s="2">
        <v>2075.2726364509299</v>
      </c>
      <c r="E280" s="2">
        <v>10.6953857547499</v>
      </c>
      <c r="F280" s="2">
        <v>10.5023148470867</v>
      </c>
      <c r="G280" s="2">
        <v>14.6529979598566</v>
      </c>
      <c r="H280" s="2">
        <v>788.49398776619</v>
      </c>
      <c r="I280" s="2">
        <v>10.2225474029891</v>
      </c>
      <c r="J280">
        <v>952.96759620744797</v>
      </c>
      <c r="K280">
        <v>11.094181727982599</v>
      </c>
      <c r="L280">
        <v>2526.4149590750199</v>
      </c>
      <c r="M280">
        <v>10.929044616153201</v>
      </c>
      <c r="N280">
        <v>10.6546727447955</v>
      </c>
      <c r="O280">
        <v>11.1809130272666</v>
      </c>
      <c r="P280">
        <v>952.96759620744797</v>
      </c>
      <c r="Q280">
        <v>10.377656711261899</v>
      </c>
      <c r="R280">
        <v>453.78814846148799</v>
      </c>
      <c r="S280">
        <v>11.2834551413134</v>
      </c>
      <c r="T280">
        <v>1171.3358843544199</v>
      </c>
      <c r="U280">
        <v>10.4214971486617</v>
      </c>
      <c r="V280">
        <v>10.8883027365143</v>
      </c>
      <c r="W280">
        <v>10.8133402691219</v>
      </c>
      <c r="X280">
        <v>10.999515271022601</v>
      </c>
      <c r="Y280">
        <v>453.78814846148799</v>
      </c>
      <c r="Z280">
        <v>10.0956266843338</v>
      </c>
      <c r="AA280">
        <v>140.679583025808</v>
      </c>
      <c r="AB280">
        <v>11.0075669103829</v>
      </c>
      <c r="AC280">
        <v>351.42815839651502</v>
      </c>
      <c r="AD280">
        <v>10.2617092379549</v>
      </c>
      <c r="AE280">
        <v>10.607787572675401</v>
      </c>
      <c r="AF280">
        <v>10.5974712734363</v>
      </c>
      <c r="AG280">
        <v>10.7710197767843</v>
      </c>
      <c r="AH280">
        <v>140.679583025808</v>
      </c>
      <c r="AI280">
        <v>10.010117076054099</v>
      </c>
      <c r="AJ280">
        <v>75.491611271981498</v>
      </c>
      <c r="AK280">
        <v>10.9677192874646</v>
      </c>
      <c r="AL280">
        <v>185.53738634675901</v>
      </c>
      <c r="AM280">
        <v>10.2510588717529</v>
      </c>
      <c r="AN280">
        <v>10.581846936848899</v>
      </c>
      <c r="AO280">
        <v>10.572133974961201</v>
      </c>
      <c r="AP280">
        <v>15.0808362721111</v>
      </c>
      <c r="AQ280">
        <v>75.491611271981498</v>
      </c>
      <c r="AR280">
        <v>10.0029683831391</v>
      </c>
      <c r="AS280">
        <v>132.30906382112801</v>
      </c>
      <c r="AT280">
        <v>10.585762756942801</v>
      </c>
      <c r="AU280">
        <v>330.01787893573999</v>
      </c>
      <c r="AV280">
        <v>10.187372599993299</v>
      </c>
      <c r="AW280">
        <v>10.4378132313475</v>
      </c>
      <c r="AX280">
        <v>10.4300666899139</v>
      </c>
      <c r="AY280">
        <v>10.7596867617776</v>
      </c>
      <c r="AZ280">
        <v>132.30906382112801</v>
      </c>
      <c r="BA280">
        <v>10.008975453136999</v>
      </c>
    </row>
    <row r="281" spans="1:53">
      <c r="A281" t="s">
        <v>349</v>
      </c>
      <c r="B281" s="2">
        <v>1070.7661485843601</v>
      </c>
      <c r="C281" s="2">
        <v>11.832709902143399</v>
      </c>
      <c r="D281" s="2">
        <v>2851.7668927859199</v>
      </c>
      <c r="E281" s="2">
        <v>11.196413196503499</v>
      </c>
      <c r="F281" s="2">
        <v>10.869409734666499</v>
      </c>
      <c r="G281" s="2">
        <v>17.393144900190102</v>
      </c>
      <c r="H281" s="2">
        <v>1070.7661485843601</v>
      </c>
      <c r="I281" s="2">
        <v>10.675265070784301</v>
      </c>
      <c r="J281">
        <v>1254.98525089023</v>
      </c>
      <c r="K281">
        <v>11.760562075605201</v>
      </c>
      <c r="L281">
        <v>3363.8149692781399</v>
      </c>
      <c r="M281">
        <v>11.5008963679826</v>
      </c>
      <c r="N281">
        <v>11.0651388705946</v>
      </c>
      <c r="O281">
        <v>11.8962098360276</v>
      </c>
      <c r="P281">
        <v>1254.98525089023</v>
      </c>
      <c r="Q281">
        <v>11.0082739772631</v>
      </c>
      <c r="R281">
        <v>593.47086508000905</v>
      </c>
      <c r="S281">
        <v>12.0559658407643</v>
      </c>
      <c r="T281">
        <v>1545.9163684532</v>
      </c>
      <c r="U281">
        <v>10.6901521088673</v>
      </c>
      <c r="V281">
        <v>11.436541216059601</v>
      </c>
      <c r="W281">
        <v>11.317818785056801</v>
      </c>
      <c r="X281">
        <v>11.611934687462099</v>
      </c>
      <c r="Y281">
        <v>593.47086508000905</v>
      </c>
      <c r="Z281">
        <v>10.260766738533</v>
      </c>
      <c r="AA281">
        <v>182.414200080634</v>
      </c>
      <c r="AB281">
        <v>11.624599489888601</v>
      </c>
      <c r="AC281">
        <v>458.65486998783899</v>
      </c>
      <c r="AD281">
        <v>10.4304763173797</v>
      </c>
      <c r="AE281">
        <v>10.9900984476151</v>
      </c>
      <c r="AF281">
        <v>10.9735633880197</v>
      </c>
      <c r="AG281">
        <v>11.2506103405397</v>
      </c>
      <c r="AH281">
        <v>182.414200080634</v>
      </c>
      <c r="AI281">
        <v>10.027762347024099</v>
      </c>
      <c r="AJ281">
        <v>97.382842578315206</v>
      </c>
      <c r="AK281">
        <v>11.561877619281599</v>
      </c>
      <c r="AL281">
        <v>241.03726127602599</v>
      </c>
      <c r="AM281">
        <v>10.4130853799383</v>
      </c>
      <c r="AN281">
        <v>10.9485041365841</v>
      </c>
      <c r="AO281">
        <v>10.932915883618</v>
      </c>
      <c r="AP281">
        <v>17.658900938940299</v>
      </c>
      <c r="AQ281">
        <v>97.382842578315206</v>
      </c>
      <c r="AR281">
        <v>10.008148123471999</v>
      </c>
      <c r="AS281">
        <v>171.48629061080501</v>
      </c>
      <c r="AT281">
        <v>10.954786427743599</v>
      </c>
      <c r="AU281">
        <v>430.50342370873301</v>
      </c>
      <c r="AV281">
        <v>10.308869963326</v>
      </c>
      <c r="AW281">
        <v>10.7165401381016</v>
      </c>
      <c r="AX281">
        <v>10.7040145253509</v>
      </c>
      <c r="AY281">
        <v>11.2325897597376</v>
      </c>
      <c r="AZ281">
        <v>171.48629061080501</v>
      </c>
      <c r="BA281">
        <v>10.024631171861</v>
      </c>
    </row>
    <row r="282" spans="1:53">
      <c r="A282" t="s">
        <v>350</v>
      </c>
      <c r="B282" s="2">
        <v>1461.3645407875399</v>
      </c>
      <c r="C282" s="2">
        <v>13.067328927582</v>
      </c>
      <c r="D282" s="2">
        <v>3941.5611496956199</v>
      </c>
      <c r="E282" s="2">
        <v>12.0343860083397</v>
      </c>
      <c r="F282" s="2">
        <v>11.4919126250266</v>
      </c>
      <c r="G282" s="2">
        <v>21.419678078190099</v>
      </c>
      <c r="H282" s="2">
        <v>1461.3645407875399</v>
      </c>
      <c r="I282" s="2">
        <v>11.983439649807099</v>
      </c>
      <c r="J282">
        <v>1824.9757567854699</v>
      </c>
      <c r="K282">
        <v>13.255846986216399</v>
      </c>
      <c r="L282">
        <v>4968.2995482770102</v>
      </c>
      <c r="M282">
        <v>12.797192676545601</v>
      </c>
      <c r="N282">
        <v>12.0133905039813</v>
      </c>
      <c r="O282">
        <v>13.493218128596901</v>
      </c>
      <c r="P282">
        <v>1824.9757567854699</v>
      </c>
      <c r="Q282">
        <v>13.516669699948199</v>
      </c>
      <c r="R282">
        <v>854.23290062811702</v>
      </c>
      <c r="S282">
        <v>13.7709539446465</v>
      </c>
      <c r="T282">
        <v>2255.1225849782199</v>
      </c>
      <c r="U282">
        <v>11.3223659563285</v>
      </c>
      <c r="V282">
        <v>12.682599574333301</v>
      </c>
      <c r="W282">
        <v>12.4701782722081</v>
      </c>
      <c r="X282">
        <v>12.9940341425522</v>
      </c>
      <c r="Y282">
        <v>854.23290062811702</v>
      </c>
      <c r="Z282">
        <v>10.9809537019876</v>
      </c>
      <c r="AA282">
        <v>259.32278070579599</v>
      </c>
      <c r="AB282">
        <v>13.0164166882646</v>
      </c>
      <c r="AC282">
        <v>658.15278346387504</v>
      </c>
      <c r="AD282">
        <v>10.833288985719401</v>
      </c>
      <c r="AE282">
        <v>11.8764243348381</v>
      </c>
      <c r="AF282">
        <v>11.846159156670501</v>
      </c>
      <c r="AG282">
        <v>12.3493198018662</v>
      </c>
      <c r="AH282">
        <v>259.32278070579599</v>
      </c>
      <c r="AI282">
        <v>10.1075011354708</v>
      </c>
      <c r="AJ282">
        <v>137.60416914050899</v>
      </c>
      <c r="AK282">
        <v>12.9054314172375</v>
      </c>
      <c r="AL282">
        <v>343.55799679340402</v>
      </c>
      <c r="AM282">
        <v>10.800192853483701</v>
      </c>
      <c r="AN282">
        <v>11.800232153768301</v>
      </c>
      <c r="AO282">
        <v>11.7716265396907</v>
      </c>
      <c r="AP282">
        <v>22.796964389561801</v>
      </c>
      <c r="AQ282">
        <v>137.60416914050899</v>
      </c>
      <c r="AR282">
        <v>10.031620143302201</v>
      </c>
      <c r="AS282">
        <v>243.649005565832</v>
      </c>
      <c r="AT282">
        <v>11.811752701913701</v>
      </c>
      <c r="AU282">
        <v>617.31140586732704</v>
      </c>
      <c r="AV282">
        <v>10.6009075227023</v>
      </c>
      <c r="AW282">
        <v>11.3715557526716</v>
      </c>
      <c r="AX282">
        <v>11.348218035759199</v>
      </c>
      <c r="AY282">
        <v>12.3168372153511</v>
      </c>
      <c r="AZ282">
        <v>243.649005565832</v>
      </c>
      <c r="BA282">
        <v>10.095412244670101</v>
      </c>
    </row>
    <row r="283" spans="1:53">
      <c r="A283" t="s">
        <v>351</v>
      </c>
      <c r="B283" s="2">
        <v>2277.9855528665498</v>
      </c>
      <c r="C283" s="2">
        <v>16.058878707694799</v>
      </c>
      <c r="D283" s="2">
        <v>6260.2960691163798</v>
      </c>
      <c r="E283" s="2">
        <v>14.513260212576499</v>
      </c>
      <c r="F283" s="2">
        <v>14.513260212576499</v>
      </c>
      <c r="G283" s="2">
        <v>30.055495868621701</v>
      </c>
      <c r="H283" s="2">
        <v>2277.9855528665498</v>
      </c>
      <c r="I283" s="2">
        <v>17.806702623426599</v>
      </c>
      <c r="J283">
        <v>2367.4102191452898</v>
      </c>
      <c r="K283">
        <v>14.862726555268701</v>
      </c>
      <c r="L283">
        <v>6516.7626201967196</v>
      </c>
      <c r="M283">
        <v>14.2058302264173</v>
      </c>
      <c r="N283">
        <v>13.0667044392557</v>
      </c>
      <c r="O283">
        <v>15.200280453591599</v>
      </c>
      <c r="P283">
        <v>2367.4102191452898</v>
      </c>
      <c r="Q283">
        <v>17.6346283123337</v>
      </c>
      <c r="R283">
        <v>1099.7576072705799</v>
      </c>
      <c r="S283">
        <v>15.593329480644501</v>
      </c>
      <c r="T283">
        <v>2932.0988086275202</v>
      </c>
      <c r="U283">
        <v>12.041079077538001</v>
      </c>
      <c r="V283">
        <v>14.040667633191701</v>
      </c>
      <c r="W283">
        <v>13.7333161932102</v>
      </c>
      <c r="X283">
        <v>14.4885419311815</v>
      </c>
      <c r="Y283">
        <v>1099.7576072705799</v>
      </c>
      <c r="Z283">
        <v>12.344616387585599</v>
      </c>
      <c r="AA283">
        <v>330.75579032268001</v>
      </c>
      <c r="AB283">
        <v>14.520611625417599</v>
      </c>
      <c r="AC283">
        <v>845.35317225773895</v>
      </c>
      <c r="AD283">
        <v>11.300028003837101</v>
      </c>
      <c r="AE283">
        <v>12.865172641509099</v>
      </c>
      <c r="AF283">
        <v>12.820530490102399</v>
      </c>
      <c r="AG283">
        <v>13.5577240533762</v>
      </c>
      <c r="AH283">
        <v>330.75579032268001</v>
      </c>
      <c r="AI283">
        <v>10.270888910006599</v>
      </c>
      <c r="AJ283">
        <v>174.80105785693999</v>
      </c>
      <c r="AK283">
        <v>14.3614393136023</v>
      </c>
      <c r="AL283">
        <v>439.037135622025</v>
      </c>
      <c r="AM283">
        <v>11.2493543622518</v>
      </c>
      <c r="AN283">
        <v>12.752708698939699</v>
      </c>
      <c r="AO283">
        <v>12.7104178744348</v>
      </c>
      <c r="AP283">
        <v>27.775961608946101</v>
      </c>
      <c r="AQ283">
        <v>174.80105785693999</v>
      </c>
      <c r="AR283">
        <v>10.080083114554</v>
      </c>
      <c r="AS283">
        <v>310.637671896283</v>
      </c>
      <c r="AT283">
        <v>12.769730332332401</v>
      </c>
      <c r="AU283">
        <v>792.46231684571399</v>
      </c>
      <c r="AV283">
        <v>10.9426796985297</v>
      </c>
      <c r="AW283">
        <v>12.1148617908694</v>
      </c>
      <c r="AX283">
        <v>12.0798721621418</v>
      </c>
      <c r="AY283">
        <v>13.5104380992942</v>
      </c>
      <c r="AZ283">
        <v>310.637671896283</v>
      </c>
      <c r="BA283">
        <v>10.240624032338101</v>
      </c>
    </row>
    <row r="284" spans="1:53">
      <c r="A284" t="s">
        <v>352</v>
      </c>
      <c r="J284">
        <v>2762.3386177082102</v>
      </c>
      <c r="K284">
        <v>16.100175526270601</v>
      </c>
      <c r="L284">
        <v>7654.2428834520697</v>
      </c>
      <c r="M284">
        <v>15.2988884865418</v>
      </c>
      <c r="N284">
        <v>13.897117028946001</v>
      </c>
      <c r="O284">
        <v>16.5102334017418</v>
      </c>
      <c r="P284">
        <v>2762.3386177082102</v>
      </c>
      <c r="Q284">
        <v>21.592353621903001</v>
      </c>
      <c r="R284">
        <v>1277.2535986902301</v>
      </c>
      <c r="S284">
        <v>16.986402404776701</v>
      </c>
      <c r="T284">
        <v>3425.9561987232701</v>
      </c>
      <c r="U284">
        <v>12.618052393115599</v>
      </c>
      <c r="V284">
        <v>15.0966728858522</v>
      </c>
      <c r="W284">
        <v>14.719492879372</v>
      </c>
      <c r="X284">
        <v>15.6443054858719</v>
      </c>
      <c r="Y284">
        <v>1277.2535986902301</v>
      </c>
      <c r="Z284">
        <v>13.812695205387699</v>
      </c>
      <c r="AA284">
        <v>381.90418649138502</v>
      </c>
      <c r="AB284">
        <v>15.683433045697001</v>
      </c>
      <c r="AC284">
        <v>980.36999389782204</v>
      </c>
      <c r="AD284">
        <v>11.680795621188899</v>
      </c>
      <c r="AE284">
        <v>13.647208411957401</v>
      </c>
      <c r="AF284">
        <v>13.5917626396953</v>
      </c>
      <c r="AG284">
        <v>14.5034672424691</v>
      </c>
      <c r="AH284">
        <v>381.90418649138502</v>
      </c>
      <c r="AI284">
        <v>10.464309491478801</v>
      </c>
      <c r="AJ284">
        <v>201.34314956404</v>
      </c>
      <c r="AK284">
        <v>15.4891210392275</v>
      </c>
      <c r="AL284">
        <v>507.538023851334</v>
      </c>
      <c r="AM284">
        <v>11.616225979618701</v>
      </c>
      <c r="AN284">
        <v>13.507465184139599</v>
      </c>
      <c r="AO284">
        <v>13.454862151823299</v>
      </c>
      <c r="AP284">
        <v>31.39252394607</v>
      </c>
      <c r="AQ284">
        <v>201.34314956404</v>
      </c>
      <c r="AR284">
        <v>10.1381112830324</v>
      </c>
      <c r="AS284">
        <v>358.58436570078698</v>
      </c>
      <c r="AT284">
        <v>13.528628954167701</v>
      </c>
      <c r="AU284">
        <v>918.71815340116098</v>
      </c>
      <c r="AV284">
        <v>11.2239839389257</v>
      </c>
      <c r="AW284">
        <v>12.7107132426697</v>
      </c>
      <c r="AX284">
        <v>12.6667848182821</v>
      </c>
      <c r="AY284">
        <v>14.445222649425499</v>
      </c>
      <c r="AZ284">
        <v>358.58436570078698</v>
      </c>
      <c r="BA284">
        <v>10.412835488091799</v>
      </c>
    </row>
    <row r="285" spans="1:53">
      <c r="A285" t="s">
        <v>353</v>
      </c>
      <c r="J285">
        <v>3277.3508231912101</v>
      </c>
      <c r="K285">
        <v>17.765296583239401</v>
      </c>
      <c r="L285">
        <v>9147.9163293684906</v>
      </c>
      <c r="M285">
        <v>16.778369312539699</v>
      </c>
      <c r="N285">
        <v>15.035625703774</v>
      </c>
      <c r="O285">
        <v>18.268210251810199</v>
      </c>
      <c r="P285">
        <v>3277.3508231912101</v>
      </c>
      <c r="Q285">
        <v>27.797296691665899</v>
      </c>
      <c r="R285">
        <v>1507.4059606482299</v>
      </c>
      <c r="S285">
        <v>18.850584422608101</v>
      </c>
      <c r="T285">
        <v>4070.9815766543402</v>
      </c>
      <c r="U285">
        <v>13.4216084998027</v>
      </c>
      <c r="V285">
        <v>16.5283356211668</v>
      </c>
      <c r="W285">
        <v>16.060808327702901</v>
      </c>
      <c r="X285">
        <v>17.204534149723798</v>
      </c>
      <c r="Y285">
        <v>1507.4059606482299</v>
      </c>
      <c r="Z285">
        <v>16.321786389219302</v>
      </c>
      <c r="AA285">
        <v>447.698663340547</v>
      </c>
      <c r="AB285">
        <v>17.2527374268786</v>
      </c>
      <c r="AC285">
        <v>1155.1074094087101</v>
      </c>
      <c r="AD285">
        <v>12.219096599790401</v>
      </c>
      <c r="AE285">
        <v>14.722311514460699</v>
      </c>
      <c r="AF285">
        <v>14.652675332087799</v>
      </c>
      <c r="AG285">
        <v>15.7923174372925</v>
      </c>
      <c r="AH285">
        <v>447.698663340547</v>
      </c>
      <c r="AI285">
        <v>10.8342051002438</v>
      </c>
      <c r="AJ285">
        <v>235.38024219596801</v>
      </c>
      <c r="AK285">
        <v>17.0132138393963</v>
      </c>
      <c r="AL285">
        <v>595.801789120374</v>
      </c>
      <c r="AM285">
        <v>12.135488671530799</v>
      </c>
      <c r="AN285">
        <v>14.5467149164589</v>
      </c>
      <c r="AO285">
        <v>14.480538858929</v>
      </c>
      <c r="AP285">
        <v>36.069839187767101</v>
      </c>
      <c r="AQ285">
        <v>235.38024219596801</v>
      </c>
      <c r="AR285">
        <v>10.251061618874401</v>
      </c>
      <c r="AS285">
        <v>420.23882222237302</v>
      </c>
      <c r="AT285">
        <v>14.573327537144699</v>
      </c>
      <c r="AU285">
        <v>1082.0421629765699</v>
      </c>
      <c r="AV285">
        <v>11.625153035409999</v>
      </c>
      <c r="AW285">
        <v>13.539482158289401</v>
      </c>
      <c r="AX285">
        <v>13.483621485552399</v>
      </c>
      <c r="AY285">
        <v>15.7198328518024</v>
      </c>
      <c r="AZ285">
        <v>420.23882222237302</v>
      </c>
      <c r="BA285">
        <v>10.743056637673</v>
      </c>
    </row>
    <row r="286" spans="1:53">
      <c r="A286" t="s">
        <v>354</v>
      </c>
      <c r="J286">
        <v>3782.1348274449401</v>
      </c>
      <c r="K286">
        <v>19.430804091816299</v>
      </c>
      <c r="L286">
        <v>10621.4171564303</v>
      </c>
      <c r="M286">
        <v>18.265901431241598</v>
      </c>
      <c r="N286">
        <v>16.193901747056799</v>
      </c>
      <c r="O286">
        <v>20.022503612873201</v>
      </c>
      <c r="P286">
        <v>3782.1348274449401</v>
      </c>
      <c r="Q286">
        <v>34.885846295343804</v>
      </c>
      <c r="R286">
        <v>1731.7626786225501</v>
      </c>
      <c r="S286">
        <v>20.706275259394499</v>
      </c>
      <c r="T286">
        <v>4704.12454231015</v>
      </c>
      <c r="U286">
        <v>14.2516609155408</v>
      </c>
      <c r="V286">
        <v>17.969900958042501</v>
      </c>
      <c r="W286">
        <v>17.415359412904099</v>
      </c>
      <c r="X286">
        <v>18.769566709273299</v>
      </c>
      <c r="Y286">
        <v>1731.7626786225501</v>
      </c>
      <c r="Z286">
        <v>19.383441908547699</v>
      </c>
      <c r="AA286">
        <v>511.33310185149799</v>
      </c>
      <c r="AB286">
        <v>18.826471915233899</v>
      </c>
      <c r="AC286">
        <v>1325.1290129480799</v>
      </c>
      <c r="AD286">
        <v>12.7837975549095</v>
      </c>
      <c r="AE286">
        <v>15.8188977061366</v>
      </c>
      <c r="AF286">
        <v>15.735430502506301</v>
      </c>
      <c r="AG286">
        <v>17.096228854402199</v>
      </c>
      <c r="AH286">
        <v>511.33310185149799</v>
      </c>
      <c r="AI286">
        <v>11.346388836635599</v>
      </c>
      <c r="AJ286">
        <v>268.19549234572997</v>
      </c>
      <c r="AK286">
        <v>18.543581639028499</v>
      </c>
      <c r="AL286">
        <v>681.31159803491198</v>
      </c>
      <c r="AM286">
        <v>12.6808962276065</v>
      </c>
      <c r="AN286">
        <v>15.608337501571</v>
      </c>
      <c r="AO286">
        <v>15.528909188263199</v>
      </c>
      <c r="AP286">
        <v>40.600243827229399</v>
      </c>
      <c r="AQ286">
        <v>268.19549234572997</v>
      </c>
      <c r="AR286">
        <v>10.4116527317754</v>
      </c>
      <c r="AS286">
        <v>479.84813019804699</v>
      </c>
      <c r="AT286">
        <v>15.640267679216601</v>
      </c>
      <c r="AU286">
        <v>1240.88711369824</v>
      </c>
      <c r="AV286">
        <v>12.049982855431301</v>
      </c>
      <c r="AW286">
        <v>14.394468367408299</v>
      </c>
      <c r="AX286">
        <v>14.3268128933627</v>
      </c>
      <c r="AY286">
        <v>17.0099846007354</v>
      </c>
      <c r="AZ286">
        <v>479.84813019804699</v>
      </c>
      <c r="BA286">
        <v>11.202072867454101</v>
      </c>
    </row>
    <row r="287" spans="1:53">
      <c r="A287" t="s">
        <v>355</v>
      </c>
      <c r="J287">
        <v>4278.8516392266401</v>
      </c>
      <c r="K287">
        <v>21.086595298275</v>
      </c>
      <c r="L287">
        <v>12079.1134832385</v>
      </c>
      <c r="M287">
        <v>19.750656785206999</v>
      </c>
      <c r="N287">
        <v>17.360853867222001</v>
      </c>
      <c r="O287">
        <v>21.763495237009401</v>
      </c>
      <c r="P287">
        <v>4278.8516392266401</v>
      </c>
      <c r="Q287">
        <v>42.733785903428902</v>
      </c>
      <c r="R287">
        <v>1951.52168160208</v>
      </c>
      <c r="S287">
        <v>22.544495747985899</v>
      </c>
      <c r="T287">
        <v>5327.9100737614999</v>
      </c>
      <c r="U287">
        <v>15.0986111918942</v>
      </c>
      <c r="V287">
        <v>19.410413618598501</v>
      </c>
      <c r="W287">
        <v>18.772025460486201</v>
      </c>
      <c r="X287">
        <v>20.328847547420601</v>
      </c>
      <c r="Y287">
        <v>1951.52168160208</v>
      </c>
      <c r="Z287">
        <v>22.916530163105001</v>
      </c>
      <c r="AA287">
        <v>573.23888437449398</v>
      </c>
      <c r="AB287">
        <v>20.394115810956599</v>
      </c>
      <c r="AC287">
        <v>1491.40207363273</v>
      </c>
      <c r="AD287">
        <v>13.367910205801699</v>
      </c>
      <c r="AE287">
        <v>16.926011536591801</v>
      </c>
      <c r="AF287">
        <v>16.829112002860299</v>
      </c>
      <c r="AG287">
        <v>18.404032828685999</v>
      </c>
      <c r="AH287">
        <v>573.23888437449398</v>
      </c>
      <c r="AI287">
        <v>12.009636302110099</v>
      </c>
      <c r="AJ287">
        <v>300.02832197675599</v>
      </c>
      <c r="AK287">
        <v>20.0695382581746</v>
      </c>
      <c r="AL287">
        <v>764.62182436450803</v>
      </c>
      <c r="AM287">
        <v>13.2456938435448</v>
      </c>
      <c r="AN287">
        <v>16.6814832169452</v>
      </c>
      <c r="AO287">
        <v>16.589169037841899</v>
      </c>
      <c r="AP287">
        <v>45.002421349003903</v>
      </c>
      <c r="AQ287">
        <v>300.02832197675599</v>
      </c>
      <c r="AR287">
        <v>10.6265485612257</v>
      </c>
      <c r="AS287">
        <v>537.82000805988298</v>
      </c>
      <c r="AT287">
        <v>16.7185822138498</v>
      </c>
      <c r="AU287">
        <v>1396.16998831917</v>
      </c>
      <c r="AV287">
        <v>12.4932770356108</v>
      </c>
      <c r="AW287">
        <v>15.2658917340791</v>
      </c>
      <c r="AX287">
        <v>15.1866634320914</v>
      </c>
      <c r="AY287">
        <v>18.304502620594501</v>
      </c>
      <c r="AZ287">
        <v>537.82000805988298</v>
      </c>
      <c r="BA287">
        <v>11.799176838582</v>
      </c>
    </row>
    <row r="288" spans="1:53">
      <c r="A288" t="s">
        <v>356</v>
      </c>
      <c r="B288" s="2">
        <v>1908.81460555944</v>
      </c>
      <c r="C288" s="2">
        <v>80.936958450564006</v>
      </c>
      <c r="D288" s="2">
        <v>4833.4326970235697</v>
      </c>
      <c r="E288" s="2">
        <v>80.595763957258796</v>
      </c>
      <c r="F288" s="2">
        <v>80.427010031875895</v>
      </c>
      <c r="G288" s="2">
        <v>84.610271191304307</v>
      </c>
      <c r="H288" s="2">
        <v>1908.81460555944</v>
      </c>
      <c r="I288" s="2">
        <v>80.019520675714602</v>
      </c>
      <c r="J288">
        <v>2113.5688722446998</v>
      </c>
      <c r="K288">
        <v>80.816561219083198</v>
      </c>
      <c r="L288">
        <v>5366.9543890750801</v>
      </c>
      <c r="M288">
        <v>80.688674649630101</v>
      </c>
      <c r="N288">
        <v>80.4798649386113</v>
      </c>
      <c r="O288">
        <v>80.884391882842294</v>
      </c>
      <c r="P288">
        <v>2113.5688722446998</v>
      </c>
      <c r="Q288">
        <v>80.024471236439894</v>
      </c>
      <c r="R288">
        <v>1033.55900943193</v>
      </c>
      <c r="S288">
        <v>80.965176287134696</v>
      </c>
      <c r="T288">
        <v>2576.4858712156201</v>
      </c>
      <c r="U288">
        <v>80.306011811378895</v>
      </c>
      <c r="V288">
        <v>80.657378230201601</v>
      </c>
      <c r="W288">
        <v>80.600058945113403</v>
      </c>
      <c r="X288">
        <v>80.743046144150497</v>
      </c>
      <c r="Y288">
        <v>1033.55900943193</v>
      </c>
      <c r="Z288">
        <v>80.006125230700306</v>
      </c>
      <c r="AA288">
        <v>336.61130492346399</v>
      </c>
      <c r="AB288">
        <v>80.749277602826197</v>
      </c>
      <c r="AC288">
        <v>807.34741684031906</v>
      </c>
      <c r="AD288">
        <v>80.188778681206401</v>
      </c>
      <c r="AE288">
        <v>80.444642095851407</v>
      </c>
      <c r="AF288">
        <v>80.436909872247497</v>
      </c>
      <c r="AG288">
        <v>80.567850227037198</v>
      </c>
      <c r="AH288">
        <v>336.61130492346399</v>
      </c>
      <c r="AI288">
        <v>80.000646624340604</v>
      </c>
      <c r="AJ288">
        <v>193.17669532924401</v>
      </c>
      <c r="AK288">
        <v>80.718476602632705</v>
      </c>
      <c r="AL288">
        <v>437.02024658948898</v>
      </c>
      <c r="AM288">
        <v>80.181019254383202</v>
      </c>
      <c r="AN288">
        <v>80.425211536023497</v>
      </c>
      <c r="AO288">
        <v>80.417946688634999</v>
      </c>
      <c r="AP288">
        <v>84.390065751920304</v>
      </c>
      <c r="AQ288">
        <v>193.17669532924401</v>
      </c>
      <c r="AR288">
        <v>80.000189771683793</v>
      </c>
      <c r="AS288">
        <v>317.93659997018</v>
      </c>
      <c r="AT288">
        <v>80.428142013593401</v>
      </c>
      <c r="AU288">
        <v>759.79464677332601</v>
      </c>
      <c r="AV288">
        <v>80.134760676341898</v>
      </c>
      <c r="AW288">
        <v>80.318069377397293</v>
      </c>
      <c r="AX288">
        <v>80.312342679997997</v>
      </c>
      <c r="AY288">
        <v>80.559243575409198</v>
      </c>
      <c r="AZ288">
        <v>317.93659997018</v>
      </c>
      <c r="BA288">
        <v>80.000573667331395</v>
      </c>
    </row>
    <row r="289" spans="1:53">
      <c r="A289" t="s">
        <v>357</v>
      </c>
      <c r="B289" s="2">
        <v>2552.17313590813</v>
      </c>
      <c r="C289" s="2">
        <v>81.628958694281394</v>
      </c>
      <c r="D289" s="2">
        <v>6515.9081860924098</v>
      </c>
      <c r="E289" s="2">
        <v>81.037220047458305</v>
      </c>
      <c r="F289" s="2">
        <v>80.743923746693596</v>
      </c>
      <c r="G289" s="2">
        <v>87.897962135184102</v>
      </c>
      <c r="H289" s="2">
        <v>2552.17313590813</v>
      </c>
      <c r="I289" s="2">
        <v>80.059409118799493</v>
      </c>
      <c r="J289">
        <v>2906.47684948286</v>
      </c>
      <c r="K289">
        <v>81.495479485532897</v>
      </c>
      <c r="L289">
        <v>7449.5841219343602</v>
      </c>
      <c r="M289">
        <v>81.262007496920603</v>
      </c>
      <c r="N289">
        <v>80.880196862851705</v>
      </c>
      <c r="O289">
        <v>81.619198352206297</v>
      </c>
      <c r="P289">
        <v>2906.47684948286</v>
      </c>
      <c r="Q289">
        <v>80.082624280026096</v>
      </c>
      <c r="R289">
        <v>1412.79856857971</v>
      </c>
      <c r="S289">
        <v>81.766441109764202</v>
      </c>
      <c r="T289">
        <v>3549.35977658928</v>
      </c>
      <c r="U289">
        <v>80.561736203651094</v>
      </c>
      <c r="V289">
        <v>81.204829388417593</v>
      </c>
      <c r="W289">
        <v>81.100064231096496</v>
      </c>
      <c r="X289">
        <v>81.361303404364904</v>
      </c>
      <c r="Y289">
        <v>1412.79856857971</v>
      </c>
      <c r="Z289">
        <v>80.020680856781297</v>
      </c>
      <c r="AA289">
        <v>452.48366355680599</v>
      </c>
      <c r="AB289">
        <v>81.372680356502599</v>
      </c>
      <c r="AC289">
        <v>1101.11929492076</v>
      </c>
      <c r="AD289">
        <v>80.346704626256695</v>
      </c>
      <c r="AE289">
        <v>80.815717881104007</v>
      </c>
      <c r="AF289">
        <v>80.801560427199703</v>
      </c>
      <c r="AG289">
        <v>81.041170073036696</v>
      </c>
      <c r="AH289">
        <v>452.48366355680599</v>
      </c>
      <c r="AI289">
        <v>80.002182839676394</v>
      </c>
      <c r="AJ289">
        <v>252.14502885501801</v>
      </c>
      <c r="AK289">
        <v>81.316439587462597</v>
      </c>
      <c r="AL289">
        <v>591.169212745246</v>
      </c>
      <c r="AM289">
        <v>80.332464187967901</v>
      </c>
      <c r="AN289">
        <v>80.780139210269795</v>
      </c>
      <c r="AO289">
        <v>80.766835130292904</v>
      </c>
      <c r="AP289">
        <v>87.911402917137707</v>
      </c>
      <c r="AQ289">
        <v>252.14502885501801</v>
      </c>
      <c r="AR289">
        <v>80.000640575844002</v>
      </c>
      <c r="AS289">
        <v>426.613689483038</v>
      </c>
      <c r="AT289">
        <v>80.785505525256795</v>
      </c>
      <c r="AU289">
        <v>1035.64148472381</v>
      </c>
      <c r="AV289">
        <v>80.247548609546996</v>
      </c>
      <c r="AW289">
        <v>80.583839513710103</v>
      </c>
      <c r="AX289">
        <v>80.5733419306478</v>
      </c>
      <c r="AY289">
        <v>81.025429657114202</v>
      </c>
      <c r="AZ289">
        <v>426.613689483038</v>
      </c>
      <c r="BA289">
        <v>80.001936539962699</v>
      </c>
    </row>
    <row r="290" spans="1:53">
      <c r="A290" t="s">
        <v>358</v>
      </c>
      <c r="B290" s="2">
        <v>3449.9329477748902</v>
      </c>
      <c r="C290" s="2">
        <v>82.869605416268001</v>
      </c>
      <c r="D290" s="2">
        <v>8890.3640784482595</v>
      </c>
      <c r="E290" s="2">
        <v>81.831835677596402</v>
      </c>
      <c r="F290" s="2">
        <v>81.315493873230693</v>
      </c>
      <c r="G290" s="2">
        <v>93.574061589593697</v>
      </c>
      <c r="H290" s="2">
        <v>3449.9329477748902</v>
      </c>
      <c r="I290" s="2">
        <v>80.186746266056005</v>
      </c>
      <c r="J290">
        <v>3649.9451771752401</v>
      </c>
      <c r="K290">
        <v>82.293276249539204</v>
      </c>
      <c r="L290">
        <v>9423.0482071711904</v>
      </c>
      <c r="M290">
        <v>81.936611800265297</v>
      </c>
      <c r="N290">
        <v>81.352251325133096</v>
      </c>
      <c r="O290">
        <v>82.482073190094994</v>
      </c>
      <c r="P290">
        <v>3649.9451771752401</v>
      </c>
      <c r="Q290">
        <v>80.195862967232799</v>
      </c>
      <c r="R290">
        <v>1766.36263201714</v>
      </c>
      <c r="S290">
        <v>82.706586091512705</v>
      </c>
      <c r="T290">
        <v>4463.4007610982999</v>
      </c>
      <c r="U290">
        <v>80.863810971116393</v>
      </c>
      <c r="V290">
        <v>81.849186840988395</v>
      </c>
      <c r="W290">
        <v>81.688923094442899</v>
      </c>
      <c r="X290">
        <v>82.088362898490402</v>
      </c>
      <c r="Y290">
        <v>1766.36263201714</v>
      </c>
      <c r="Z290">
        <v>80.049036502683904</v>
      </c>
      <c r="AA290">
        <v>560.61150594765297</v>
      </c>
      <c r="AB290">
        <v>82.105744168744295</v>
      </c>
      <c r="AC290">
        <v>1374.6620566268</v>
      </c>
      <c r="AD290">
        <v>80.533473723315694</v>
      </c>
      <c r="AE290">
        <v>81.253432643996405</v>
      </c>
      <c r="AF290">
        <v>81.231730143062506</v>
      </c>
      <c r="AG290">
        <v>81.598785499454905</v>
      </c>
      <c r="AH290">
        <v>560.61150594765297</v>
      </c>
      <c r="AI290">
        <v>80.005175235137898</v>
      </c>
      <c r="AJ290">
        <v>308.09289952667098</v>
      </c>
      <c r="AK290">
        <v>82.019810065959106</v>
      </c>
      <c r="AL290">
        <v>734.68724788756197</v>
      </c>
      <c r="AM290">
        <v>80.511582230919103</v>
      </c>
      <c r="AN290">
        <v>81.198889193828293</v>
      </c>
      <c r="AO290">
        <v>81.178490506879697</v>
      </c>
      <c r="AP290">
        <v>91.916268803669197</v>
      </c>
      <c r="AQ290">
        <v>308.09289952667098</v>
      </c>
      <c r="AR290">
        <v>80.001518626473796</v>
      </c>
      <c r="AS290">
        <v>528.10963532153005</v>
      </c>
      <c r="AT290">
        <v>81.2071167129603</v>
      </c>
      <c r="AU290">
        <v>1292.4354738233601</v>
      </c>
      <c r="AV290">
        <v>80.381005591407899</v>
      </c>
      <c r="AW290">
        <v>80.897742472551201</v>
      </c>
      <c r="AX290">
        <v>80.881627860579798</v>
      </c>
      <c r="AY290">
        <v>81.574689316586998</v>
      </c>
      <c r="AZ290">
        <v>528.10963532153005</v>
      </c>
      <c r="BA290">
        <v>80.004591258159707</v>
      </c>
    </row>
    <row r="291" spans="1:53">
      <c r="A291" t="s">
        <v>359</v>
      </c>
      <c r="B291" s="2">
        <v>4643.2814299625097</v>
      </c>
      <c r="C291" s="2">
        <v>84.964318430424996</v>
      </c>
      <c r="D291" s="2">
        <v>12085.723270557401</v>
      </c>
      <c r="E291" s="2">
        <v>83.182515552338401</v>
      </c>
      <c r="F291" s="2">
        <v>82.290368592475502</v>
      </c>
      <c r="G291" s="2">
        <v>102.629852348667</v>
      </c>
      <c r="H291" s="2">
        <v>4643.2814299625097</v>
      </c>
      <c r="I291" s="2">
        <v>80.571003245389406</v>
      </c>
      <c r="J291">
        <v>5045.1835801493598</v>
      </c>
      <c r="K291">
        <v>84.171380905339703</v>
      </c>
      <c r="L291">
        <v>13170.391399964499</v>
      </c>
      <c r="M291">
        <v>83.528395704477106</v>
      </c>
      <c r="N291">
        <v>82.470404502188899</v>
      </c>
      <c r="O291">
        <v>84.510909109710298</v>
      </c>
      <c r="P291">
        <v>5045.1835801493598</v>
      </c>
      <c r="Q291">
        <v>80.660145301201794</v>
      </c>
      <c r="R291">
        <v>2425.2805788999999</v>
      </c>
      <c r="S291">
        <v>84.913930865454603</v>
      </c>
      <c r="T291">
        <v>6182.6897186789101</v>
      </c>
      <c r="U291">
        <v>81.581668405440197</v>
      </c>
      <c r="V291">
        <v>83.370471822307593</v>
      </c>
      <c r="W291">
        <v>83.080645368787401</v>
      </c>
      <c r="X291">
        <v>83.802220954600898</v>
      </c>
      <c r="Y291">
        <v>2425.2805788999999</v>
      </c>
      <c r="Z291">
        <v>80.165539006362593</v>
      </c>
      <c r="AA291">
        <v>761.43492862451603</v>
      </c>
      <c r="AB291">
        <v>83.833560414341704</v>
      </c>
      <c r="AC291">
        <v>1883.5380608375999</v>
      </c>
      <c r="AD291">
        <v>80.978292441308099</v>
      </c>
      <c r="AE291">
        <v>82.290927298992798</v>
      </c>
      <c r="AF291">
        <v>82.251488497471897</v>
      </c>
      <c r="AG291">
        <v>82.917450411346906</v>
      </c>
      <c r="AH291">
        <v>761.43492862451603</v>
      </c>
      <c r="AI291">
        <v>80.017473131145394</v>
      </c>
      <c r="AJ291">
        <v>412.96246817547899</v>
      </c>
      <c r="AK291">
        <v>83.678568230477794</v>
      </c>
      <c r="AL291">
        <v>1001.07403169622</v>
      </c>
      <c r="AM291">
        <v>80.938240426183896</v>
      </c>
      <c r="AN291">
        <v>82.191793202713896</v>
      </c>
      <c r="AO291">
        <v>82.154705107627194</v>
      </c>
      <c r="AP291">
        <v>100.865810170497</v>
      </c>
      <c r="AQ291">
        <v>412.96246817547899</v>
      </c>
      <c r="AR291">
        <v>80.005126820174297</v>
      </c>
      <c r="AS291">
        <v>716.68048269490396</v>
      </c>
      <c r="AT291">
        <v>82.206750157310793</v>
      </c>
      <c r="AU291">
        <v>1769.97309572571</v>
      </c>
      <c r="AV291">
        <v>80.699171190233997</v>
      </c>
      <c r="AW291">
        <v>81.643539692885895</v>
      </c>
      <c r="AX291">
        <v>81.614158492033297</v>
      </c>
      <c r="AY291">
        <v>82.873801131547907</v>
      </c>
      <c r="AZ291">
        <v>716.68048269490396</v>
      </c>
      <c r="BA291">
        <v>80.015501306575501</v>
      </c>
    </row>
    <row r="292" spans="1:53">
      <c r="A292" t="s">
        <v>360</v>
      </c>
      <c r="B292" s="2">
        <v>6307.95190212952</v>
      </c>
      <c r="C292" s="2">
        <v>88.615915872738995</v>
      </c>
      <c r="D292" s="2">
        <v>16602.181091607399</v>
      </c>
      <c r="E292" s="2">
        <v>85.563086037999398</v>
      </c>
      <c r="F292" s="2">
        <v>84.018518776694194</v>
      </c>
      <c r="G292" s="2">
        <v>117.223983678853</v>
      </c>
      <c r="H292" s="2">
        <v>6307.95190212952</v>
      </c>
      <c r="I292" s="2">
        <v>81.7803792239133</v>
      </c>
      <c r="J292">
        <v>7623.7407696595801</v>
      </c>
      <c r="K292">
        <v>88.753453823860994</v>
      </c>
      <c r="L292">
        <v>20211.319672600101</v>
      </c>
      <c r="M292">
        <v>87.432356929226302</v>
      </c>
      <c r="N292">
        <v>85.237381958364594</v>
      </c>
      <c r="O292">
        <v>89.447304218133297</v>
      </c>
      <c r="P292">
        <v>7623.7407696595801</v>
      </c>
      <c r="Q292">
        <v>83.021253690095406</v>
      </c>
      <c r="R292">
        <v>3630.3051876919099</v>
      </c>
      <c r="S292">
        <v>90.2676411305073</v>
      </c>
      <c r="T292">
        <v>9370.6870748353704</v>
      </c>
      <c r="U292">
        <v>83.371977189294299</v>
      </c>
      <c r="V292">
        <v>87.106421892114795</v>
      </c>
      <c r="W292">
        <v>86.506722152975399</v>
      </c>
      <c r="X292">
        <v>87.996122168181401</v>
      </c>
      <c r="Y292">
        <v>3630.3051876919099</v>
      </c>
      <c r="Z292">
        <v>80.765013474670695</v>
      </c>
      <c r="AA292">
        <v>1125.4366642064599</v>
      </c>
      <c r="AB292">
        <v>88.0605352830638</v>
      </c>
      <c r="AC292">
        <v>2811.4252671721201</v>
      </c>
      <c r="AD292">
        <v>82.093673903639797</v>
      </c>
      <c r="AE292">
        <v>84.862300581403701</v>
      </c>
      <c r="AF292">
        <v>84.779770187490399</v>
      </c>
      <c r="AG292">
        <v>86.168158214275095</v>
      </c>
      <c r="AH292">
        <v>1125.4366642064599</v>
      </c>
      <c r="AI292">
        <v>80.080936608433504</v>
      </c>
      <c r="AJ292">
        <v>603.93289017585198</v>
      </c>
      <c r="AK292">
        <v>87.7417542997174</v>
      </c>
      <c r="AL292">
        <v>1484.29909077407</v>
      </c>
      <c r="AM292">
        <v>82.008470974023794</v>
      </c>
      <c r="AN292">
        <v>84.654775494791593</v>
      </c>
      <c r="AO292">
        <v>84.577071799689605</v>
      </c>
      <c r="AP292">
        <v>120.646690176889</v>
      </c>
      <c r="AQ292">
        <v>603.93289017585198</v>
      </c>
      <c r="AR292">
        <v>80.023747065113</v>
      </c>
      <c r="AS292">
        <v>1058.47251056902</v>
      </c>
      <c r="AT292">
        <v>84.686102055543003</v>
      </c>
      <c r="AU292">
        <v>2640.1430314859199</v>
      </c>
      <c r="AV292">
        <v>81.498980799946807</v>
      </c>
      <c r="AW292">
        <v>83.502505850780295</v>
      </c>
      <c r="AX292">
        <v>83.440533519311899</v>
      </c>
      <c r="AY292">
        <v>86.077494094221194</v>
      </c>
      <c r="AZ292">
        <v>1058.47251056902</v>
      </c>
      <c r="BA292">
        <v>80.071803625096294</v>
      </c>
    </row>
    <row r="293" spans="1:53">
      <c r="A293" t="s">
        <v>361</v>
      </c>
      <c r="B293" s="2">
        <v>8566.1291886749004</v>
      </c>
      <c r="C293" s="2">
        <v>94.661679217147594</v>
      </c>
      <c r="D293" s="2">
        <v>22814.1351422874</v>
      </c>
      <c r="E293" s="2">
        <v>89.571305572028095</v>
      </c>
      <c r="F293" s="2">
        <v>86.955277877332193</v>
      </c>
      <c r="G293" s="2">
        <v>139.14515920151999</v>
      </c>
      <c r="H293" s="2">
        <v>8566.1291886749004</v>
      </c>
      <c r="I293" s="2">
        <v>85.402120566274604</v>
      </c>
      <c r="J293">
        <v>10039.8820071218</v>
      </c>
      <c r="K293">
        <v>94.084496604842201</v>
      </c>
      <c r="L293">
        <v>26910.519754225101</v>
      </c>
      <c r="M293">
        <v>92.007170943860899</v>
      </c>
      <c r="N293">
        <v>88.521110964757</v>
      </c>
      <c r="O293">
        <v>95.169678688221495</v>
      </c>
      <c r="P293">
        <v>10039.8820071218</v>
      </c>
      <c r="Q293">
        <v>88.066191818104897</v>
      </c>
      <c r="R293">
        <v>4747.7669206400697</v>
      </c>
      <c r="S293">
        <v>96.447726726114396</v>
      </c>
      <c r="T293">
        <v>12367.3309476256</v>
      </c>
      <c r="U293">
        <v>85.521216870939</v>
      </c>
      <c r="V293">
        <v>91.492329728477202</v>
      </c>
      <c r="W293">
        <v>90.542550280454705</v>
      </c>
      <c r="X293">
        <v>92.895477499697094</v>
      </c>
      <c r="Y293">
        <v>4747.7669206400697</v>
      </c>
      <c r="Z293">
        <v>82.086133908264401</v>
      </c>
      <c r="AA293">
        <v>1459.31360064507</v>
      </c>
      <c r="AB293">
        <v>92.996795919109104</v>
      </c>
      <c r="AC293">
        <v>3669.2389599027101</v>
      </c>
      <c r="AD293">
        <v>83.443810539037997</v>
      </c>
      <c r="AE293">
        <v>87.920787580920802</v>
      </c>
      <c r="AF293">
        <v>87.7885071041581</v>
      </c>
      <c r="AG293">
        <v>90.004882724317596</v>
      </c>
      <c r="AH293">
        <v>1459.31360064507</v>
      </c>
      <c r="AI293">
        <v>80.222098776193207</v>
      </c>
      <c r="AJ293">
        <v>779.06274062652096</v>
      </c>
      <c r="AK293">
        <v>92.495020954253505</v>
      </c>
      <c r="AL293">
        <v>1928.2980902082099</v>
      </c>
      <c r="AM293">
        <v>83.304683039506997</v>
      </c>
      <c r="AN293">
        <v>87.588033092672802</v>
      </c>
      <c r="AO293">
        <v>87.463327068944395</v>
      </c>
      <c r="AP293">
        <v>141.27120751152199</v>
      </c>
      <c r="AQ293">
        <v>779.06274062652096</v>
      </c>
      <c r="AR293">
        <v>80.065184987776206</v>
      </c>
      <c r="AS293">
        <v>1371.8903248864401</v>
      </c>
      <c r="AT293">
        <v>87.638291421949006</v>
      </c>
      <c r="AU293">
        <v>3444.02738966986</v>
      </c>
      <c r="AV293">
        <v>82.470959706608696</v>
      </c>
      <c r="AW293">
        <v>85.732321104812897</v>
      </c>
      <c r="AX293">
        <v>85.632116202807495</v>
      </c>
      <c r="AY293">
        <v>89.860718077900998</v>
      </c>
      <c r="AZ293">
        <v>1371.8903248864401</v>
      </c>
      <c r="BA293">
        <v>80.197049374888095</v>
      </c>
    </row>
    <row r="294" spans="1:53">
      <c r="A294" t="s">
        <v>362</v>
      </c>
      <c r="B294" s="2">
        <v>11690.916326300299</v>
      </c>
      <c r="C294" s="2">
        <v>104.538631420656</v>
      </c>
      <c r="D294" s="2">
        <v>31532.489197564901</v>
      </c>
      <c r="E294" s="2">
        <v>96.2750880667178</v>
      </c>
      <c r="F294" s="2">
        <v>91.9353010002133</v>
      </c>
      <c r="G294" s="2">
        <v>171.35742462552099</v>
      </c>
      <c r="H294" s="2">
        <v>11690.916326300299</v>
      </c>
      <c r="I294" s="2">
        <v>95.867517198456994</v>
      </c>
      <c r="J294">
        <v>14599.806054283699</v>
      </c>
      <c r="K294">
        <v>106.04677588973099</v>
      </c>
      <c r="L294">
        <v>39746.396386216104</v>
      </c>
      <c r="M294">
        <v>102.37754141236501</v>
      </c>
      <c r="N294">
        <v>96.107124031850404</v>
      </c>
      <c r="O294">
        <v>107.94574502877499</v>
      </c>
      <c r="P294">
        <v>14599.806054283699</v>
      </c>
      <c r="Q294">
        <v>108.13335759958601</v>
      </c>
      <c r="R294">
        <v>6833.8632050249398</v>
      </c>
      <c r="S294">
        <v>110.167631557172</v>
      </c>
      <c r="T294">
        <v>18040.9806798258</v>
      </c>
      <c r="U294">
        <v>90.578927650628003</v>
      </c>
      <c r="V294">
        <v>101.460796594667</v>
      </c>
      <c r="W294">
        <v>99.761426177665399</v>
      </c>
      <c r="X294">
        <v>103.952273140418</v>
      </c>
      <c r="Y294">
        <v>6833.8632050249398</v>
      </c>
      <c r="Z294">
        <v>87.8476296159009</v>
      </c>
      <c r="AA294">
        <v>2074.5822456463702</v>
      </c>
      <c r="AB294">
        <v>104.131333506117</v>
      </c>
      <c r="AC294">
        <v>5265.2222677110003</v>
      </c>
      <c r="AD294">
        <v>86.666311885755505</v>
      </c>
      <c r="AE294">
        <v>95.011394678704903</v>
      </c>
      <c r="AF294">
        <v>94.769273253364304</v>
      </c>
      <c r="AG294">
        <v>98.794558414930194</v>
      </c>
      <c r="AH294">
        <v>2074.5822456463702</v>
      </c>
      <c r="AI294">
        <v>80.860009083766499</v>
      </c>
      <c r="AJ294">
        <v>1100.8333531240701</v>
      </c>
      <c r="AK294">
        <v>103.2434513379</v>
      </c>
      <c r="AL294">
        <v>2748.4639743472299</v>
      </c>
      <c r="AM294">
        <v>86.401542827869804</v>
      </c>
      <c r="AN294">
        <v>94.401857230147101</v>
      </c>
      <c r="AO294">
        <v>94.1730123175263</v>
      </c>
      <c r="AP294">
        <v>182.37571511649401</v>
      </c>
      <c r="AQ294">
        <v>1100.8333531240701</v>
      </c>
      <c r="AR294">
        <v>80.252961146418201</v>
      </c>
      <c r="AS294">
        <v>1949.1920445266601</v>
      </c>
      <c r="AT294">
        <v>94.494021615309904</v>
      </c>
      <c r="AU294">
        <v>4938.49124693862</v>
      </c>
      <c r="AV294">
        <v>84.807260181618602</v>
      </c>
      <c r="AW294">
        <v>90.9724460213735</v>
      </c>
      <c r="AX294">
        <v>90.785744286073694</v>
      </c>
      <c r="AY294">
        <v>98.534697722809199</v>
      </c>
      <c r="AZ294">
        <v>1949.1920445266601</v>
      </c>
      <c r="BA294">
        <v>80.763297957361104</v>
      </c>
    </row>
    <row r="295" spans="1:53">
      <c r="A295" t="s">
        <v>363</v>
      </c>
      <c r="B295" s="2">
        <v>18223.884422932399</v>
      </c>
      <c r="C295" s="2">
        <v>128.47102966155799</v>
      </c>
      <c r="D295" s="2">
        <v>50082.368552931002</v>
      </c>
      <c r="E295" s="2">
        <v>116.10608170061199</v>
      </c>
      <c r="F295" s="2">
        <v>116.10608170061199</v>
      </c>
      <c r="G295" s="2">
        <v>240.44396694897301</v>
      </c>
      <c r="H295" s="2">
        <v>18223.884422932399</v>
      </c>
      <c r="I295" s="2">
        <v>142.45362098741299</v>
      </c>
      <c r="J295">
        <v>18939.2817531623</v>
      </c>
      <c r="K295">
        <v>118.90181244214899</v>
      </c>
      <c r="L295">
        <v>52134.1009615738</v>
      </c>
      <c r="M295">
        <v>113.646641811338</v>
      </c>
      <c r="N295">
        <v>104.533635514046</v>
      </c>
      <c r="O295">
        <v>121.60224362873301</v>
      </c>
      <c r="P295">
        <v>18939.2817531623</v>
      </c>
      <c r="Q295">
        <v>141.077026498669</v>
      </c>
      <c r="R295">
        <v>8798.0608581646393</v>
      </c>
      <c r="S295">
        <v>124.74663584515601</v>
      </c>
      <c r="T295">
        <v>23456.790469020201</v>
      </c>
      <c r="U295">
        <v>96.328632620304106</v>
      </c>
      <c r="V295">
        <v>112.325341065533</v>
      </c>
      <c r="W295">
        <v>109.866529545681</v>
      </c>
      <c r="X295">
        <v>115.908335449452</v>
      </c>
      <c r="Y295">
        <v>8798.0608581646393</v>
      </c>
      <c r="Z295">
        <v>98.756931100684994</v>
      </c>
      <c r="AA295">
        <v>2646.0463225814401</v>
      </c>
      <c r="AB295">
        <v>116.16489300334101</v>
      </c>
      <c r="AC295">
        <v>6762.8253780619098</v>
      </c>
      <c r="AD295">
        <v>90.400224030696904</v>
      </c>
      <c r="AE295">
        <v>102.92138113207299</v>
      </c>
      <c r="AF295">
        <v>102.564243920819</v>
      </c>
      <c r="AG295">
        <v>108.461792427009</v>
      </c>
      <c r="AH295">
        <v>2646.0463225814401</v>
      </c>
      <c r="AI295">
        <v>82.167111280053106</v>
      </c>
      <c r="AJ295">
        <v>1398.4084628555199</v>
      </c>
      <c r="AK295">
        <v>114.89151450881801</v>
      </c>
      <c r="AL295">
        <v>3512.2970849762</v>
      </c>
      <c r="AM295">
        <v>89.994834898014503</v>
      </c>
      <c r="AN295">
        <v>102.021669591517</v>
      </c>
      <c r="AO295">
        <v>101.68334299547899</v>
      </c>
      <c r="AP295">
        <v>222.20769287156901</v>
      </c>
      <c r="AQ295">
        <v>1398.4084628555199</v>
      </c>
      <c r="AR295">
        <v>80.640664916432399</v>
      </c>
      <c r="AS295">
        <v>2485.1013751702699</v>
      </c>
      <c r="AT295">
        <v>102.15784265865901</v>
      </c>
      <c r="AU295">
        <v>6339.6985347657101</v>
      </c>
      <c r="AV295">
        <v>87.541437588237699</v>
      </c>
      <c r="AW295">
        <v>96.918894326955595</v>
      </c>
      <c r="AX295">
        <v>96.638977297135</v>
      </c>
      <c r="AY295">
        <v>108.083504794353</v>
      </c>
      <c r="AZ295">
        <v>2485.1013751702699</v>
      </c>
      <c r="BA295">
        <v>81.924992258705402</v>
      </c>
    </row>
    <row r="296" spans="1:53">
      <c r="A296" t="s">
        <v>364</v>
      </c>
      <c r="J296">
        <v>22098.708941665602</v>
      </c>
      <c r="K296">
        <v>128.801404210165</v>
      </c>
      <c r="L296">
        <v>61233.943067616499</v>
      </c>
      <c r="M296">
        <v>122.39110789233401</v>
      </c>
      <c r="N296">
        <v>111.17693623156801</v>
      </c>
      <c r="O296">
        <v>132.081867213934</v>
      </c>
      <c r="P296">
        <v>22098.708941665602</v>
      </c>
      <c r="Q296">
        <v>172.73882897522401</v>
      </c>
      <c r="R296">
        <v>10218.028789521801</v>
      </c>
      <c r="S296">
        <v>135.89121923821401</v>
      </c>
      <c r="T296">
        <v>27407.649589786201</v>
      </c>
      <c r="U296">
        <v>100.94441914492501</v>
      </c>
      <c r="V296">
        <v>120.773383086818</v>
      </c>
      <c r="W296">
        <v>117.755943034976</v>
      </c>
      <c r="X296">
        <v>125.154443886975</v>
      </c>
      <c r="Y296">
        <v>10218.028789521801</v>
      </c>
      <c r="Z296">
        <v>110.50156164310199</v>
      </c>
      <c r="AA296">
        <v>3055.2334919310802</v>
      </c>
      <c r="AB296">
        <v>125.46746436557601</v>
      </c>
      <c r="AC296">
        <v>7842.95995118258</v>
      </c>
      <c r="AD296">
        <v>93.446364969511905</v>
      </c>
      <c r="AE296">
        <v>109.17766729565901</v>
      </c>
      <c r="AF296">
        <v>108.73410111756201</v>
      </c>
      <c r="AG296">
        <v>116.027737939753</v>
      </c>
      <c r="AH296">
        <v>3055.2334919310802</v>
      </c>
      <c r="AI296">
        <v>83.714475931830506</v>
      </c>
      <c r="AJ296">
        <v>1610.74519651232</v>
      </c>
      <c r="AK296">
        <v>123.91296831382</v>
      </c>
      <c r="AL296">
        <v>4060.3041908106702</v>
      </c>
      <c r="AM296">
        <v>92.929807836949905</v>
      </c>
      <c r="AN296">
        <v>108.05972147311699</v>
      </c>
      <c r="AO296">
        <v>107.638897214587</v>
      </c>
      <c r="AP296">
        <v>251.14019156856</v>
      </c>
      <c r="AQ296">
        <v>1610.74519651232</v>
      </c>
      <c r="AR296">
        <v>81.104890264259694</v>
      </c>
      <c r="AS296">
        <v>2868.6749256062899</v>
      </c>
      <c r="AT296">
        <v>108.229031633342</v>
      </c>
      <c r="AU296">
        <v>7349.7452272092796</v>
      </c>
      <c r="AV296">
        <v>89.7918715114061</v>
      </c>
      <c r="AW296">
        <v>101.685705941357</v>
      </c>
      <c r="AX296">
        <v>101.334278546256</v>
      </c>
      <c r="AY296">
        <v>115.561781195404</v>
      </c>
      <c r="AZ296">
        <v>2868.6749256062899</v>
      </c>
      <c r="BA296">
        <v>83.302683904734494</v>
      </c>
    </row>
    <row r="297" spans="1:53">
      <c r="A297" t="s">
        <v>365</v>
      </c>
      <c r="J297">
        <v>26218.806585529699</v>
      </c>
      <c r="K297">
        <v>142.12237266591501</v>
      </c>
      <c r="L297">
        <v>73183.330634947895</v>
      </c>
      <c r="M297">
        <v>134.22695450031699</v>
      </c>
      <c r="N297">
        <v>120.285005630192</v>
      </c>
      <c r="O297">
        <v>146.14568201448199</v>
      </c>
      <c r="P297">
        <v>26218.806585529699</v>
      </c>
      <c r="Q297">
        <v>222.37837353332699</v>
      </c>
      <c r="R297">
        <v>12059.247685185899</v>
      </c>
      <c r="S297">
        <v>150.80467538086501</v>
      </c>
      <c r="T297">
        <v>32567.8526132347</v>
      </c>
      <c r="U297">
        <v>107.372867998421</v>
      </c>
      <c r="V297">
        <v>132.226684969334</v>
      </c>
      <c r="W297">
        <v>128.48646662162301</v>
      </c>
      <c r="X297">
        <v>137.63627319778999</v>
      </c>
      <c r="Y297">
        <v>12059.247685185899</v>
      </c>
      <c r="Z297">
        <v>130.57429111375501</v>
      </c>
      <c r="AA297">
        <v>3581.5893067243801</v>
      </c>
      <c r="AB297">
        <v>138.021899415029</v>
      </c>
      <c r="AC297">
        <v>9240.8592752697004</v>
      </c>
      <c r="AD297">
        <v>97.752772798323605</v>
      </c>
      <c r="AE297">
        <v>117.778492115685</v>
      </c>
      <c r="AF297">
        <v>117.221402656702</v>
      </c>
      <c r="AG297">
        <v>126.33853949834</v>
      </c>
      <c r="AH297">
        <v>3581.5893067243801</v>
      </c>
      <c r="AI297">
        <v>86.673640801950498</v>
      </c>
      <c r="AJ297">
        <v>1883.04193756774</v>
      </c>
      <c r="AK297">
        <v>136.10571071517001</v>
      </c>
      <c r="AL297">
        <v>4766.4143129629902</v>
      </c>
      <c r="AM297">
        <v>97.083909372246595</v>
      </c>
      <c r="AN297">
        <v>116.373719331671</v>
      </c>
      <c r="AO297">
        <v>115.844310871432</v>
      </c>
      <c r="AP297">
        <v>288.55871350213602</v>
      </c>
      <c r="AQ297">
        <v>1883.04193756774</v>
      </c>
      <c r="AR297">
        <v>82.008492950995503</v>
      </c>
      <c r="AS297">
        <v>3361.91057777899</v>
      </c>
      <c r="AT297">
        <v>116.58662029715801</v>
      </c>
      <c r="AU297">
        <v>8656.3373038125792</v>
      </c>
      <c r="AV297">
        <v>93.001224283280095</v>
      </c>
      <c r="AW297">
        <v>108.31585726631501</v>
      </c>
      <c r="AX297">
        <v>107.868971884419</v>
      </c>
      <c r="AY297">
        <v>125.758662814419</v>
      </c>
      <c r="AZ297">
        <v>3361.91057777899</v>
      </c>
      <c r="BA297">
        <v>85.944453101383999</v>
      </c>
    </row>
    <row r="298" spans="1:53">
      <c r="A298" t="s">
        <v>366</v>
      </c>
      <c r="J298">
        <v>30257.078619559499</v>
      </c>
      <c r="K298">
        <v>155.44643273453099</v>
      </c>
      <c r="L298">
        <v>84971.337251442994</v>
      </c>
      <c r="M298">
        <v>146.12721144993199</v>
      </c>
      <c r="N298">
        <v>129.55121397645399</v>
      </c>
      <c r="O298">
        <v>160.18002890298499</v>
      </c>
      <c r="P298">
        <v>30257.078619559499</v>
      </c>
      <c r="Q298">
        <v>279.08677036274997</v>
      </c>
      <c r="R298">
        <v>13854.101428980401</v>
      </c>
      <c r="S298">
        <v>165.65020207515599</v>
      </c>
      <c r="T298">
        <v>37632.9963384812</v>
      </c>
      <c r="U298">
        <v>114.013287324326</v>
      </c>
      <c r="V298">
        <v>143.75920766434001</v>
      </c>
      <c r="W298">
        <v>139.32287530323299</v>
      </c>
      <c r="X298">
        <v>150.15653367418599</v>
      </c>
      <c r="Y298">
        <v>13854.101428980401</v>
      </c>
      <c r="Z298">
        <v>155.06753526838199</v>
      </c>
      <c r="AA298">
        <v>4090.6648148119798</v>
      </c>
      <c r="AB298">
        <v>150.61177532187099</v>
      </c>
      <c r="AC298">
        <v>10601.032103584599</v>
      </c>
      <c r="AD298">
        <v>102.270380439276</v>
      </c>
      <c r="AE298">
        <v>126.551181649092</v>
      </c>
      <c r="AF298">
        <v>125.883444020051</v>
      </c>
      <c r="AG298">
        <v>136.76983083521799</v>
      </c>
      <c r="AH298">
        <v>4090.6648148119798</v>
      </c>
      <c r="AI298">
        <v>90.771110693085404</v>
      </c>
      <c r="AJ298">
        <v>2145.5639387658398</v>
      </c>
      <c r="AK298">
        <v>148.34865311222799</v>
      </c>
      <c r="AL298">
        <v>5450.4927842792904</v>
      </c>
      <c r="AM298">
        <v>101.447169820852</v>
      </c>
      <c r="AN298">
        <v>124.866700012568</v>
      </c>
      <c r="AO298">
        <v>124.23127350610601</v>
      </c>
      <c r="AP298">
        <v>324.80195061783502</v>
      </c>
      <c r="AQ298">
        <v>2145.5639387658398</v>
      </c>
      <c r="AR298">
        <v>83.293221854203395</v>
      </c>
      <c r="AS298">
        <v>3838.78504158437</v>
      </c>
      <c r="AT298">
        <v>125.12214143373301</v>
      </c>
      <c r="AU298">
        <v>9927.09690958594</v>
      </c>
      <c r="AV298">
        <v>96.399862843450506</v>
      </c>
      <c r="AW298">
        <v>115.155746939266</v>
      </c>
      <c r="AX298">
        <v>114.614503146902</v>
      </c>
      <c r="AY298">
        <v>136.079876805883</v>
      </c>
      <c r="AZ298">
        <v>3838.78504158437</v>
      </c>
      <c r="BA298">
        <v>89.616582939633105</v>
      </c>
    </row>
    <row r="299" spans="1:53">
      <c r="A299" t="s">
        <v>367</v>
      </c>
      <c r="J299">
        <v>34230.813113813099</v>
      </c>
      <c r="K299">
        <v>168.6927623862</v>
      </c>
      <c r="L299">
        <v>96632.907865908695</v>
      </c>
      <c r="M299">
        <v>158.00525428165599</v>
      </c>
      <c r="N299">
        <v>138.88683093777601</v>
      </c>
      <c r="O299">
        <v>174.10796189607501</v>
      </c>
      <c r="P299">
        <v>34230.813113813099</v>
      </c>
      <c r="Q299">
        <v>341.87028722743099</v>
      </c>
      <c r="R299">
        <v>15612.1734528166</v>
      </c>
      <c r="S299">
        <v>180.35596598388699</v>
      </c>
      <c r="T299">
        <v>42623.280590091999</v>
      </c>
      <c r="U299">
        <v>120.788889535154</v>
      </c>
      <c r="V299">
        <v>155.283308948788</v>
      </c>
      <c r="W299">
        <v>150.17620368389001</v>
      </c>
      <c r="X299">
        <v>162.63078037936501</v>
      </c>
      <c r="Y299">
        <v>15612.1734528166</v>
      </c>
      <c r="Z299">
        <v>183.33224130484001</v>
      </c>
      <c r="AA299">
        <v>4585.91107499595</v>
      </c>
      <c r="AB299">
        <v>163.15292648765299</v>
      </c>
      <c r="AC299">
        <v>11931.2165890619</v>
      </c>
      <c r="AD299">
        <v>106.943281646413</v>
      </c>
      <c r="AE299">
        <v>135.40809229273501</v>
      </c>
      <c r="AF299">
        <v>134.63289602288199</v>
      </c>
      <c r="AG299">
        <v>147.23226262948799</v>
      </c>
      <c r="AH299">
        <v>4585.91107499595</v>
      </c>
      <c r="AI299">
        <v>96.077090416881205</v>
      </c>
      <c r="AJ299">
        <v>2400.2265758140502</v>
      </c>
      <c r="AK299">
        <v>160.556306065396</v>
      </c>
      <c r="AL299">
        <v>6116.9745949160697</v>
      </c>
      <c r="AM299">
        <v>105.965550748358</v>
      </c>
      <c r="AN299">
        <v>133.451865735561</v>
      </c>
      <c r="AO299">
        <v>132.71335230273499</v>
      </c>
      <c r="AP299">
        <v>360.019370792031</v>
      </c>
      <c r="AQ299">
        <v>2400.2265758140502</v>
      </c>
      <c r="AR299">
        <v>85.012388489805602</v>
      </c>
      <c r="AS299">
        <v>4302.5600644790602</v>
      </c>
      <c r="AT299">
        <v>133.748657710798</v>
      </c>
      <c r="AU299">
        <v>11169.3599065533</v>
      </c>
      <c r="AV299">
        <v>99.946216284886702</v>
      </c>
      <c r="AW299">
        <v>122.127133872633</v>
      </c>
      <c r="AX299">
        <v>121.493307456731</v>
      </c>
      <c r="AY299">
        <v>146.43602096475601</v>
      </c>
      <c r="AZ299">
        <v>4302.5600644790602</v>
      </c>
      <c r="BA299">
        <v>94.393414708656096</v>
      </c>
    </row>
    <row r="300" spans="1:53">
      <c r="A300" t="s">
        <v>368</v>
      </c>
    </row>
    <row r="301" spans="1:53">
      <c r="A301" t="s">
        <v>369</v>
      </c>
      <c r="B301" s="2">
        <v>16.460462161919999</v>
      </c>
      <c r="C301" s="2">
        <v>12.4233724176952</v>
      </c>
      <c r="D301" s="2">
        <v>8.2823297351220795</v>
      </c>
      <c r="E301" s="2">
        <v>4.1411648675610397</v>
      </c>
      <c r="F301" s="2">
        <v>8.2823297351220795</v>
      </c>
      <c r="G301" s="2">
        <v>16.460462161919999</v>
      </c>
      <c r="H301" s="2">
        <v>16.460462161919999</v>
      </c>
      <c r="I301" s="2">
        <v>1.86319087858127E-4</v>
      </c>
      <c r="J301">
        <v>15.616652083199901</v>
      </c>
      <c r="K301">
        <v>15.616652083199901</v>
      </c>
      <c r="L301">
        <v>15.616652083199901</v>
      </c>
      <c r="M301">
        <v>7.8083260415999902</v>
      </c>
      <c r="N301">
        <v>15.616652083199901</v>
      </c>
      <c r="O301">
        <v>15.616652083199901</v>
      </c>
      <c r="P301">
        <v>15.616652083199901</v>
      </c>
      <c r="Q301">
        <v>3.61496575999999E-4</v>
      </c>
      <c r="R301">
        <v>15.616652083199901</v>
      </c>
      <c r="S301">
        <v>15.616652083199901</v>
      </c>
      <c r="T301">
        <v>15.616652083199901</v>
      </c>
      <c r="U301">
        <v>7.8083260415999902</v>
      </c>
      <c r="V301">
        <v>7.8083260415999902</v>
      </c>
      <c r="W301">
        <v>15.616652083199901</v>
      </c>
      <c r="X301">
        <v>15.616652083199901</v>
      </c>
      <c r="Y301">
        <v>15.616652083199901</v>
      </c>
      <c r="Z301">
        <v>2.6415834269474098E-4</v>
      </c>
      <c r="AA301">
        <v>15.616652083199901</v>
      </c>
      <c r="AB301">
        <v>15.616652083199901</v>
      </c>
      <c r="AC301">
        <v>12.4034737739827</v>
      </c>
      <c r="AD301">
        <v>6.20173688699139</v>
      </c>
      <c r="AE301">
        <v>6.20173688699139</v>
      </c>
      <c r="AF301">
        <v>12.4034737739827</v>
      </c>
      <c r="AG301">
        <v>15.616652083199901</v>
      </c>
      <c r="AH301">
        <v>15.616652083199901</v>
      </c>
      <c r="AI301">
        <v>1.8590661924718701E-4</v>
      </c>
      <c r="AJ301">
        <v>15.616652083199901</v>
      </c>
      <c r="AK301">
        <v>8.4941433683996408</v>
      </c>
      <c r="AL301">
        <v>5.6627701834435804</v>
      </c>
      <c r="AM301">
        <v>2.8313850917217902</v>
      </c>
      <c r="AN301">
        <v>2.8313850917217902</v>
      </c>
      <c r="AO301">
        <v>5.6627701834435804</v>
      </c>
      <c r="AP301">
        <v>15.616652083199901</v>
      </c>
      <c r="AQ301">
        <v>15.616652083199901</v>
      </c>
      <c r="AR301" s="1">
        <v>8.48751325745413E-5</v>
      </c>
      <c r="AS301">
        <v>15.616652083199901</v>
      </c>
      <c r="AT301">
        <v>15.616652083199901</v>
      </c>
      <c r="AU301">
        <v>15.616652083199901</v>
      </c>
      <c r="AV301">
        <v>7.8083260415999902</v>
      </c>
      <c r="AW301">
        <v>7.8083260415999902</v>
      </c>
      <c r="AX301">
        <v>15.616652083199901</v>
      </c>
      <c r="AY301">
        <v>15.616652083199901</v>
      </c>
      <c r="AZ301">
        <v>15.616652083199901</v>
      </c>
      <c r="BA301">
        <v>3.1959387762638499E-4</v>
      </c>
    </row>
    <row r="302" spans="1:53">
      <c r="A302" t="s">
        <v>370</v>
      </c>
      <c r="B302" s="2">
        <v>4558151.13628361</v>
      </c>
      <c r="C302" s="2">
        <v>0.15059003695859299</v>
      </c>
      <c r="D302" s="2">
        <v>39712445.468916297</v>
      </c>
      <c r="E302" s="2">
        <v>7.6325175977592002E-2</v>
      </c>
      <c r="F302" s="2">
        <v>7.1012323730878901E-2</v>
      </c>
      <c r="G302" s="2">
        <v>9.27539663691865</v>
      </c>
      <c r="H302" s="2">
        <v>4558151.13628361</v>
      </c>
      <c r="I302" s="2">
        <v>0.44517644189958799</v>
      </c>
      <c r="J302">
        <v>56725523.314766698</v>
      </c>
      <c r="K302">
        <v>1.4914615756859899</v>
      </c>
      <c r="L302">
        <v>1226646400.6919899</v>
      </c>
      <c r="M302">
        <v>1.2799221225760999</v>
      </c>
      <c r="N302">
        <v>0.74066851243618803</v>
      </c>
      <c r="O302">
        <v>5.6333825966414102</v>
      </c>
      <c r="P302">
        <v>56725523.314766698</v>
      </c>
      <c r="Q302">
        <v>36.046599447351099</v>
      </c>
      <c r="R302">
        <v>5485588.1359783905</v>
      </c>
      <c r="S302">
        <v>1.49798895780809</v>
      </c>
      <c r="T302">
        <v>95680171.456522405</v>
      </c>
      <c r="U302">
        <v>0.17544715764132801</v>
      </c>
      <c r="V302">
        <v>0.78071193612140799</v>
      </c>
      <c r="W302">
        <v>0.84992069136667503</v>
      </c>
      <c r="X302">
        <v>4.3255942896923196</v>
      </c>
      <c r="Y302">
        <v>5485588.1359783905</v>
      </c>
      <c r="Z302">
        <v>2.9530955754807202</v>
      </c>
      <c r="AA302">
        <v>142531.954712393</v>
      </c>
      <c r="AB302">
        <v>1.0049690004985801</v>
      </c>
      <c r="AC302">
        <v>1591977.61361845</v>
      </c>
      <c r="AD302">
        <v>6.9500933441046298E-2</v>
      </c>
      <c r="AE302">
        <v>0.38001949911349298</v>
      </c>
      <c r="AF302">
        <v>0.49342634031929999</v>
      </c>
      <c r="AG302">
        <v>2.87837014245315</v>
      </c>
      <c r="AH302">
        <v>142531.954712393</v>
      </c>
      <c r="AI302">
        <v>6.9869361761724494E-2</v>
      </c>
      <c r="AJ302">
        <v>20615.188918761101</v>
      </c>
      <c r="AK302">
        <v>0.430522570404622</v>
      </c>
      <c r="AL302">
        <v>98901.661385638101</v>
      </c>
      <c r="AM302">
        <v>2.9784675500252999E-2</v>
      </c>
      <c r="AN302">
        <v>0.16216226951166501</v>
      </c>
      <c r="AO302">
        <v>0.210655080430453</v>
      </c>
      <c r="AP302">
        <v>65.675739916877603</v>
      </c>
      <c r="AQ302">
        <v>20615.188918761101</v>
      </c>
      <c r="AR302">
        <v>5.0408209213624999E-3</v>
      </c>
      <c r="AS302">
        <v>117832.00196934299</v>
      </c>
      <c r="AT302">
        <v>0.61698898211031705</v>
      </c>
      <c r="AU302">
        <v>1886226.3213263699</v>
      </c>
      <c r="AV302">
        <v>7.1887028161729899E-2</v>
      </c>
      <c r="AW302">
        <v>0.393783117441107</v>
      </c>
      <c r="AX302">
        <v>0.51083233493132296</v>
      </c>
      <c r="AY302">
        <v>2.8125968166755801</v>
      </c>
      <c r="AZ302">
        <v>117832.00196934299</v>
      </c>
      <c r="BA302">
        <v>0.100298654079734</v>
      </c>
    </row>
    <row r="303" spans="1:53">
      <c r="A303" t="s">
        <v>371</v>
      </c>
      <c r="B303" s="2">
        <v>0.38102921671111101</v>
      </c>
      <c r="C303" s="2">
        <v>46.012490435908198</v>
      </c>
      <c r="D303" s="2">
        <v>0.38344119144083699</v>
      </c>
      <c r="E303" s="2">
        <v>10.352912168902501</v>
      </c>
      <c r="F303" s="2">
        <v>20.705824337805101</v>
      </c>
      <c r="G303" s="2">
        <v>4.5723506005333299</v>
      </c>
      <c r="H303" s="2">
        <v>4.5723506005333299</v>
      </c>
      <c r="I303" s="2">
        <v>1.1179145271487601</v>
      </c>
      <c r="J303">
        <v>0.36149657599999901</v>
      </c>
      <c r="K303">
        <v>361.49657599999898</v>
      </c>
      <c r="L303">
        <v>0.72299315199999903</v>
      </c>
      <c r="M303">
        <v>78.083260415999902</v>
      </c>
      <c r="N303">
        <v>156.16652083199901</v>
      </c>
      <c r="O303">
        <v>351.374671871999</v>
      </c>
      <c r="P303">
        <v>4.3379589119999897</v>
      </c>
      <c r="Q303">
        <v>2.16897945599999</v>
      </c>
      <c r="R303">
        <v>0.36149657599999901</v>
      </c>
      <c r="S303">
        <v>177.13332223999899</v>
      </c>
      <c r="T303">
        <v>0.72299315199999903</v>
      </c>
      <c r="U303">
        <v>106.279993343999</v>
      </c>
      <c r="V303">
        <v>54.224486399999897</v>
      </c>
      <c r="W303">
        <v>69.407342591999907</v>
      </c>
      <c r="X303">
        <v>212.55998668799899</v>
      </c>
      <c r="Y303">
        <v>4.3379589119999897</v>
      </c>
      <c r="Z303">
        <v>1.58495005616844</v>
      </c>
      <c r="AA303">
        <v>0.36149657599999901</v>
      </c>
      <c r="AB303">
        <v>90.374143999999902</v>
      </c>
      <c r="AC303">
        <v>0.57423489694364704</v>
      </c>
      <c r="AD303">
        <v>62.017368869913803</v>
      </c>
      <c r="AE303">
        <v>27.563275053295001</v>
      </c>
      <c r="AF303">
        <v>31.008684434956901</v>
      </c>
      <c r="AG303">
        <v>108.448972799999</v>
      </c>
      <c r="AH303">
        <v>4.3379589119999897</v>
      </c>
      <c r="AI303">
        <v>1.1154397154831199</v>
      </c>
      <c r="AJ303">
        <v>0.36149657599999901</v>
      </c>
      <c r="AK303">
        <v>49.155922270831198</v>
      </c>
      <c r="AL303">
        <v>0.26216528627053598</v>
      </c>
      <c r="AM303">
        <v>28.313850917217898</v>
      </c>
      <c r="AN303">
        <v>12.5839337409857</v>
      </c>
      <c r="AO303">
        <v>14.1569254586089</v>
      </c>
      <c r="AP303">
        <v>4.3379589119999897</v>
      </c>
      <c r="AQ303">
        <v>4.3379589119999897</v>
      </c>
      <c r="AR303">
        <v>0.50925079544724805</v>
      </c>
      <c r="AS303">
        <v>0.36149657599999901</v>
      </c>
      <c r="AT303">
        <v>130.13876735999901</v>
      </c>
      <c r="AU303">
        <v>0.72299315199999903</v>
      </c>
      <c r="AV303">
        <v>78.083260415999902</v>
      </c>
      <c r="AW303">
        <v>34.703671295999897</v>
      </c>
      <c r="AX303">
        <v>39.041630207999901</v>
      </c>
      <c r="AY303">
        <v>108.448972799999</v>
      </c>
      <c r="AZ303">
        <v>4.3379589119999897</v>
      </c>
      <c r="BA303">
        <v>1.9175632657583099</v>
      </c>
    </row>
    <row r="304" spans="1:53">
      <c r="A304" t="s">
        <v>372</v>
      </c>
      <c r="B304" s="2">
        <v>0</v>
      </c>
      <c r="C304" s="2">
        <v>6.3169257620307702E-3</v>
      </c>
      <c r="D304" s="2">
        <v>2.1662982723013601E-4</v>
      </c>
      <c r="E304" s="2">
        <v>3.4314164633253499E-3</v>
      </c>
      <c r="F304" s="2">
        <v>3.4314164633253499E-3</v>
      </c>
      <c r="G304" s="2">
        <v>0.48199869114474098</v>
      </c>
      <c r="H304" s="2">
        <v>0.48199869114474098</v>
      </c>
      <c r="I304" s="2">
        <v>4.6324122254892304</v>
      </c>
      <c r="J304">
        <v>0</v>
      </c>
      <c r="K304">
        <v>0.14827943185732301</v>
      </c>
      <c r="L304">
        <v>5.08502852734306E-3</v>
      </c>
      <c r="M304">
        <v>8.0546851873114098E-2</v>
      </c>
      <c r="N304">
        <v>8.0546851873114098E-2</v>
      </c>
      <c r="O304">
        <v>16.292341001099999</v>
      </c>
      <c r="P304">
        <v>11.3141256952083</v>
      </c>
      <c r="Q304">
        <v>108.738250028704</v>
      </c>
      <c r="R304">
        <v>0</v>
      </c>
      <c r="S304">
        <v>0.12942299789109801</v>
      </c>
      <c r="T304">
        <v>4.4383744132749803E-3</v>
      </c>
      <c r="U304">
        <v>7.0303850706275803E-2</v>
      </c>
      <c r="V304">
        <v>7.0303850706275803E-2</v>
      </c>
      <c r="W304">
        <v>7.0303850706275803E-2</v>
      </c>
      <c r="X304">
        <v>14.220472715699</v>
      </c>
      <c r="Y304">
        <v>9.8753282747910003</v>
      </c>
      <c r="Z304">
        <v>94.910198453472304</v>
      </c>
      <c r="AA304">
        <v>0</v>
      </c>
      <c r="AB304">
        <v>0.132135892668823</v>
      </c>
      <c r="AC304">
        <v>4.5314092136084696E-3</v>
      </c>
      <c r="AD304">
        <v>7.1777521943558201E-2</v>
      </c>
      <c r="AE304">
        <v>7.1777521943558201E-2</v>
      </c>
      <c r="AF304">
        <v>7.1777521943558201E-2</v>
      </c>
      <c r="AG304">
        <v>14.518554562015501</v>
      </c>
      <c r="AH304">
        <v>10.0823295569552</v>
      </c>
      <c r="AI304">
        <v>96.899654623803499</v>
      </c>
      <c r="AJ304">
        <v>0</v>
      </c>
      <c r="AK304">
        <v>0.127679617161846</v>
      </c>
      <c r="AL304">
        <v>4.3785876941648304E-3</v>
      </c>
      <c r="AM304">
        <v>6.9356829075571003E-2</v>
      </c>
      <c r="AN304">
        <v>6.9356829075571003E-2</v>
      </c>
      <c r="AO304">
        <v>6.9356829075571003E-2</v>
      </c>
      <c r="AP304">
        <v>9.7423035628785595</v>
      </c>
      <c r="AQ304">
        <v>9.7423035628785595</v>
      </c>
      <c r="AR304">
        <v>93.631719252020901</v>
      </c>
      <c r="AS304">
        <v>0</v>
      </c>
      <c r="AT304">
        <v>0.13980709772005401</v>
      </c>
      <c r="AU304">
        <v>4.7944820891651103E-3</v>
      </c>
      <c r="AV304">
        <v>7.5944596292375294E-2</v>
      </c>
      <c r="AW304">
        <v>7.5944596292375294E-2</v>
      </c>
      <c r="AX304">
        <v>7.5944596292375294E-2</v>
      </c>
      <c r="AY304">
        <v>15.361435378447799</v>
      </c>
      <c r="AZ304">
        <v>10.667663457255401</v>
      </c>
      <c r="BA304">
        <v>102.525204994706</v>
      </c>
    </row>
    <row r="305" spans="1:53">
      <c r="A305" t="s">
        <v>373</v>
      </c>
    </row>
    <row r="306" spans="1:53">
      <c r="A306" t="s">
        <v>374</v>
      </c>
      <c r="B306" s="2">
        <v>3.0447419135999899E-2</v>
      </c>
      <c r="C306" s="2">
        <v>4.8961136614214604</v>
      </c>
      <c r="D306" s="2">
        <v>1.3372518542005801E-3</v>
      </c>
      <c r="E306" s="2">
        <v>1.6245065524776201</v>
      </c>
      <c r="F306" s="2">
        <v>3.18507135203259</v>
      </c>
      <c r="G306" s="2">
        <v>12.0517589531964</v>
      </c>
      <c r="H306" s="2">
        <v>2.65767878655999E-3</v>
      </c>
      <c r="I306" s="2">
        <v>1.3523849879582699</v>
      </c>
      <c r="J306">
        <v>1.15148916064285E-2</v>
      </c>
      <c r="K306">
        <v>9.4876522816444702</v>
      </c>
      <c r="L306">
        <v>2.5214387210906598E-3</v>
      </c>
      <c r="M306">
        <v>3.7387411197948301</v>
      </c>
      <c r="N306">
        <v>7.05788857846151</v>
      </c>
      <c r="O306">
        <v>30.4108078684073</v>
      </c>
      <c r="P306">
        <v>2.5214386175999898E-3</v>
      </c>
      <c r="Q306">
        <v>3.9171286234166001</v>
      </c>
      <c r="R306">
        <v>1.15148916064285E-2</v>
      </c>
      <c r="S306">
        <v>7.4764680502204897</v>
      </c>
      <c r="T306">
        <v>2.5214387210906598E-3</v>
      </c>
      <c r="U306">
        <v>4.4446457492547502</v>
      </c>
      <c r="V306">
        <v>3.15565278542842</v>
      </c>
      <c r="W306">
        <v>6.0849983425789604</v>
      </c>
      <c r="X306">
        <v>22.9935297018204</v>
      </c>
      <c r="Y306">
        <v>2.5214386175999898E-3</v>
      </c>
      <c r="Z306">
        <v>3.0157855979938</v>
      </c>
      <c r="AA306">
        <v>1.15148916064285E-2</v>
      </c>
      <c r="AB306">
        <v>6.2786315340583601</v>
      </c>
      <c r="AC306">
        <v>2.0026443065816299E-3</v>
      </c>
      <c r="AD306">
        <v>3.0521838355022299</v>
      </c>
      <c r="AE306">
        <v>2.3006368350020301</v>
      </c>
      <c r="AF306">
        <v>4.50534840723921</v>
      </c>
      <c r="AG306">
        <v>17.403971686663301</v>
      </c>
      <c r="AH306">
        <v>2.5214386175999898E-3</v>
      </c>
      <c r="AI306">
        <v>2.5160656779612198</v>
      </c>
      <c r="AJ306">
        <v>1.15148916064285E-2</v>
      </c>
      <c r="AK306">
        <v>3.31146212377572</v>
      </c>
      <c r="AL306">
        <v>9.1430153935916103E-4</v>
      </c>
      <c r="AM306">
        <v>1.3906352864401199</v>
      </c>
      <c r="AN306">
        <v>1.0512503812663001</v>
      </c>
      <c r="AO306">
        <v>2.0706914025951599</v>
      </c>
      <c r="AP306">
        <v>14.410327225166199</v>
      </c>
      <c r="AQ306">
        <v>2.5214386175999898E-3</v>
      </c>
      <c r="AR306">
        <v>1.8011839521633799</v>
      </c>
      <c r="AS306">
        <v>1.15148916064285E-2</v>
      </c>
      <c r="AT306">
        <v>6.6587659022546903</v>
      </c>
      <c r="AU306">
        <v>2.5214387210906598E-3</v>
      </c>
      <c r="AV306">
        <v>4.06613223888486</v>
      </c>
      <c r="AW306">
        <v>2.9396584319872399</v>
      </c>
      <c r="AX306">
        <v>5.7538912075634903</v>
      </c>
      <c r="AY306">
        <v>17.644102435133199</v>
      </c>
      <c r="AZ306">
        <v>2.5214386175999898E-3</v>
      </c>
      <c r="BA306">
        <v>3.4806648969683902</v>
      </c>
    </row>
    <row r="307" spans="1:53">
      <c r="A307" t="s">
        <v>375</v>
      </c>
      <c r="B307" s="2">
        <v>3.0190432419839899E-2</v>
      </c>
      <c r="J307">
        <v>1.12695511103999E-2</v>
      </c>
      <c r="R307">
        <v>1.12695511103999E-2</v>
      </c>
      <c r="AA307">
        <v>1.12695511103999E-2</v>
      </c>
      <c r="AJ307">
        <v>1.12695511103999E-2</v>
      </c>
      <c r="AS307">
        <v>1.12695511103999E-2</v>
      </c>
    </row>
    <row r="308" spans="1:53">
      <c r="A308" t="s">
        <v>376</v>
      </c>
      <c r="C308" s="2">
        <v>3.7228174752019001</v>
      </c>
      <c r="E308" s="2">
        <v>1.24095136314914</v>
      </c>
      <c r="F308" s="2">
        <v>2.4819027262982898</v>
      </c>
      <c r="G308" s="2">
        <v>4.9325814381135604</v>
      </c>
      <c r="I308" s="2">
        <v>1.2059889819840801</v>
      </c>
      <c r="K308">
        <v>4.7493331625106201</v>
      </c>
      <c r="M308">
        <v>2.37466658125531</v>
      </c>
      <c r="N308">
        <v>4.7493331625106201</v>
      </c>
      <c r="O308">
        <v>4.7493331625106201</v>
      </c>
      <c r="Q308">
        <v>2.37466658125531</v>
      </c>
      <c r="S308">
        <v>4.7493331625106201</v>
      </c>
      <c r="U308">
        <v>2.37466658125531</v>
      </c>
      <c r="V308">
        <v>2.37466658125531</v>
      </c>
      <c r="W308">
        <v>4.7493331625106201</v>
      </c>
      <c r="X308">
        <v>4.7493331625106201</v>
      </c>
      <c r="Z308">
        <v>1.7352529185698</v>
      </c>
      <c r="AB308">
        <v>4.7493331625106201</v>
      </c>
      <c r="AD308">
        <v>1.8860710032875501</v>
      </c>
      <c r="AE308">
        <v>1.8860710032875501</v>
      </c>
      <c r="AF308">
        <v>3.7721420065751001</v>
      </c>
      <c r="AG308">
        <v>4.7493331625106201</v>
      </c>
      <c r="AI308">
        <v>1.2212183054271899</v>
      </c>
      <c r="AK308">
        <v>2.5832372119026998</v>
      </c>
      <c r="AM308">
        <v>0.86108027766198603</v>
      </c>
      <c r="AN308">
        <v>0.86108027766198603</v>
      </c>
      <c r="AO308">
        <v>1.7221605553239701</v>
      </c>
      <c r="AP308">
        <v>4.7493331625106201</v>
      </c>
      <c r="AR308">
        <v>0.557543706594824</v>
      </c>
      <c r="AT308">
        <v>4.7493331625106201</v>
      </c>
      <c r="AV308">
        <v>2.37466658125531</v>
      </c>
      <c r="AW308">
        <v>2.37466658125531</v>
      </c>
      <c r="AX308">
        <v>4.7493331625106201</v>
      </c>
      <c r="AY308">
        <v>4.7493331625106201</v>
      </c>
      <c r="BA308">
        <v>2.0994082687333102</v>
      </c>
    </row>
    <row r="309" spans="1:53">
      <c r="A309" t="s">
        <v>377</v>
      </c>
      <c r="B309" s="3">
        <v>4.66944E-9</v>
      </c>
      <c r="J309" s="1">
        <v>4.4578285714285597E-9</v>
      </c>
      <c r="R309" s="1">
        <v>4.4578285714285597E-9</v>
      </c>
      <c r="AA309" s="1">
        <v>4.4578285714285597E-9</v>
      </c>
      <c r="AJ309" s="1">
        <v>4.4578285714285597E-9</v>
      </c>
      <c r="AS309" s="1">
        <v>4.4578285714285597E-9</v>
      </c>
    </row>
    <row r="310" spans="1:53">
      <c r="A310" t="s">
        <v>378</v>
      </c>
      <c r="C310" s="2">
        <v>0.207056206961587</v>
      </c>
      <c r="E310" s="2">
        <v>4.7450847440803502E-2</v>
      </c>
      <c r="F310" s="2">
        <v>9.4901694881607102E-2</v>
      </c>
      <c r="G310" s="2">
        <v>0</v>
      </c>
      <c r="I310" s="2">
        <v>0</v>
      </c>
      <c r="K310">
        <v>1.62673459199999</v>
      </c>
      <c r="M310">
        <v>0.35788161023999898</v>
      </c>
      <c r="N310">
        <v>0.71576322047999896</v>
      </c>
      <c r="O310">
        <v>1.61046724607999</v>
      </c>
      <c r="Q310">
        <v>0</v>
      </c>
      <c r="S310">
        <v>0.79709995007999901</v>
      </c>
      <c r="U310">
        <v>0.48711663615999901</v>
      </c>
      <c r="V310">
        <v>0.248528895999999</v>
      </c>
      <c r="W310">
        <v>0.31811698687999901</v>
      </c>
      <c r="X310">
        <v>0.97423327231999901</v>
      </c>
      <c r="Z310">
        <v>0</v>
      </c>
      <c r="AB310">
        <v>0.40668364799999901</v>
      </c>
      <c r="AD310">
        <v>0.284246273987105</v>
      </c>
      <c r="AE310">
        <v>0.126331677327602</v>
      </c>
      <c r="AF310">
        <v>0.142123136993552</v>
      </c>
      <c r="AG310">
        <v>0.497057791999999</v>
      </c>
      <c r="AI310">
        <v>0</v>
      </c>
      <c r="AK310">
        <v>0.22120165021874</v>
      </c>
      <c r="AM310">
        <v>0.12977181670391499</v>
      </c>
      <c r="AN310">
        <v>5.7676362979517899E-2</v>
      </c>
      <c r="AO310">
        <v>6.4885908351957705E-2</v>
      </c>
      <c r="AP310">
        <v>0</v>
      </c>
      <c r="AR310">
        <v>0</v>
      </c>
      <c r="AT310">
        <v>0.58562445312</v>
      </c>
      <c r="AV310">
        <v>0.35788161023999898</v>
      </c>
      <c r="AW310">
        <v>0.159058493439999</v>
      </c>
      <c r="AX310">
        <v>0.17894080511999899</v>
      </c>
      <c r="AY310">
        <v>0.497057791999999</v>
      </c>
      <c r="BA310">
        <v>0</v>
      </c>
    </row>
    <row r="311" spans="1:53">
      <c r="A311" t="s">
        <v>379</v>
      </c>
      <c r="C311" s="3">
        <v>2.7975681666666599E-6</v>
      </c>
      <c r="E311" s="3">
        <v>1.7096249907407399E-7</v>
      </c>
      <c r="F311" s="3">
        <v>3.4192499814814797E-7</v>
      </c>
      <c r="G311" s="2">
        <v>0</v>
      </c>
      <c r="K311" s="1">
        <v>2.7975681666666599E-6</v>
      </c>
      <c r="M311" s="1">
        <v>1.7096249907407399E-7</v>
      </c>
      <c r="N311" s="1">
        <v>3.4192499814814797E-7</v>
      </c>
      <c r="O311">
        <v>0</v>
      </c>
      <c r="S311" s="1">
        <v>2.7975681666666599E-6</v>
      </c>
      <c r="U311" s="1">
        <v>1.7096249907407399E-7</v>
      </c>
      <c r="V311" s="1">
        <v>1.7096249907407399E-7</v>
      </c>
      <c r="W311" s="1">
        <v>3.4192499814814797E-7</v>
      </c>
      <c r="X311">
        <v>0</v>
      </c>
      <c r="AB311" s="1">
        <v>2.7975681666666599E-6</v>
      </c>
      <c r="AD311" s="1">
        <v>1.7096249907407399E-7</v>
      </c>
      <c r="AE311" s="1">
        <v>1.7096249907407399E-7</v>
      </c>
      <c r="AF311" s="1">
        <v>3.4192499814814797E-7</v>
      </c>
      <c r="AG311">
        <v>0</v>
      </c>
      <c r="AK311" s="1">
        <v>2.7975681666666599E-6</v>
      </c>
      <c r="AM311" s="1">
        <v>1.7096249907407399E-7</v>
      </c>
      <c r="AN311" s="1">
        <v>1.7096249907407399E-7</v>
      </c>
      <c r="AO311" s="1">
        <v>3.4192499814814797E-7</v>
      </c>
      <c r="AP311">
        <v>0</v>
      </c>
      <c r="AT311" s="1">
        <v>2.7975681666666599E-6</v>
      </c>
      <c r="AV311" s="1">
        <v>1.7096249907407399E-7</v>
      </c>
      <c r="AW311" s="1">
        <v>1.7096249907407399E-7</v>
      </c>
      <c r="AX311" s="1">
        <v>3.4192499814814797E-7</v>
      </c>
      <c r="AY311">
        <v>0</v>
      </c>
    </row>
    <row r="312" spans="1:53">
      <c r="A312" t="s">
        <v>380</v>
      </c>
      <c r="C312" s="3">
        <v>5.1031572480000003E-5</v>
      </c>
      <c r="D312" s="3">
        <v>6.99050666666666E-10</v>
      </c>
      <c r="K312" s="1">
        <v>1.0362003E-8</v>
      </c>
      <c r="L312" s="1">
        <v>1.03490666666666E-10</v>
      </c>
      <c r="S312" s="1">
        <v>1.0362003E-8</v>
      </c>
      <c r="T312" s="1">
        <v>1.03490666666666E-10</v>
      </c>
      <c r="AB312" s="1">
        <v>1.0362003E-8</v>
      </c>
      <c r="AC312" s="1">
        <v>1.03490666666666E-10</v>
      </c>
      <c r="AK312" s="1">
        <v>1.0362003E-8</v>
      </c>
      <c r="AL312" s="1">
        <v>1.03490666666666E-10</v>
      </c>
      <c r="AT312" s="1">
        <v>1.0362003E-8</v>
      </c>
      <c r="AU312" s="1">
        <v>1.03490666666666E-10</v>
      </c>
    </row>
    <row r="313" spans="1:53">
      <c r="A313" t="s">
        <v>381</v>
      </c>
      <c r="C313" s="2">
        <v>2.0705620696158701E-3</v>
      </c>
      <c r="E313" s="2">
        <v>8.4357062116984102E-4</v>
      </c>
      <c r="F313" s="2">
        <v>1.6871412423396801E-3</v>
      </c>
      <c r="G313" s="2">
        <v>3.3530571070577702E-3</v>
      </c>
      <c r="I313" s="2">
        <v>8.1980398657576002E-4</v>
      </c>
      <c r="K313">
        <v>2.60277534719999E-3</v>
      </c>
      <c r="M313">
        <v>1.59058493439999E-3</v>
      </c>
      <c r="N313">
        <v>3.18116986879999E-3</v>
      </c>
      <c r="O313">
        <v>3.18116986879999E-3</v>
      </c>
      <c r="Q313">
        <v>1.59058493439999E-3</v>
      </c>
      <c r="S313">
        <v>2.60277534719999E-3</v>
      </c>
      <c r="U313">
        <v>1.59058493439999E-3</v>
      </c>
      <c r="V313">
        <v>1.59058493439999E-3</v>
      </c>
      <c r="W313">
        <v>3.18116986879999E-3</v>
      </c>
      <c r="X313">
        <v>3.18116986879999E-3</v>
      </c>
      <c r="Z313">
        <v>1.1622967078568601E-3</v>
      </c>
      <c r="AB313">
        <v>2.60277534719999E-3</v>
      </c>
      <c r="AD313">
        <v>1.26331677327602E-3</v>
      </c>
      <c r="AE313">
        <v>1.26331677327602E-3</v>
      </c>
      <c r="AF313">
        <v>2.5266335465520401E-3</v>
      </c>
      <c r="AG313">
        <v>3.18116986879999E-3</v>
      </c>
      <c r="AI313">
        <v>8.1798912468762403E-4</v>
      </c>
      <c r="AK313">
        <v>1.41569056139994E-3</v>
      </c>
      <c r="AM313">
        <v>5.76763629795179E-4</v>
      </c>
      <c r="AN313">
        <v>5.76763629795179E-4</v>
      </c>
      <c r="AO313">
        <v>1.15352725959035E-3</v>
      </c>
      <c r="AP313">
        <v>3.18116986879999E-3</v>
      </c>
      <c r="AR313">
        <v>3.73450583327982E-4</v>
      </c>
      <c r="AT313">
        <v>2.60277534719999E-3</v>
      </c>
      <c r="AV313">
        <v>1.59058493439999E-3</v>
      </c>
      <c r="AW313">
        <v>1.59058493439999E-3</v>
      </c>
      <c r="AX313">
        <v>3.18116986879999E-3</v>
      </c>
      <c r="AY313">
        <v>3.18116986879999E-3</v>
      </c>
      <c r="BA313">
        <v>1.40621306155609E-3</v>
      </c>
    </row>
    <row r="314" spans="1:53">
      <c r="A314" t="s">
        <v>382</v>
      </c>
      <c r="C314" s="2">
        <v>0.188773793870738</v>
      </c>
      <c r="E314" s="2">
        <v>5.4184509912046298E-2</v>
      </c>
      <c r="F314" s="2">
        <v>2.70724371634204E-2</v>
      </c>
      <c r="G314" s="2">
        <v>1.16782849948308E-2</v>
      </c>
      <c r="I314" s="2">
        <v>2.64304696775669E-2</v>
      </c>
      <c r="K314">
        <v>0.94483231144700197</v>
      </c>
      <c r="M314">
        <v>0.35858055755266399</v>
      </c>
      <c r="N314">
        <v>0.18258514812664201</v>
      </c>
      <c r="O314">
        <v>2.3293223538663099E-2</v>
      </c>
      <c r="Q314">
        <v>0.72355343463503696</v>
      </c>
      <c r="S314">
        <v>0.61420980289842997</v>
      </c>
      <c r="U314">
        <v>0.153747922910448</v>
      </c>
      <c r="V314">
        <v>0.186690388367975</v>
      </c>
      <c r="W314">
        <v>0.12658400363151701</v>
      </c>
      <c r="X314">
        <v>1.5286372660657001E-2</v>
      </c>
      <c r="Z314">
        <v>0.62766048117442297</v>
      </c>
      <c r="AB314">
        <v>0.33572575252973202</v>
      </c>
      <c r="AD314">
        <v>6.6922896762645498E-2</v>
      </c>
      <c r="AE314">
        <v>8.8275836051437406E-2</v>
      </c>
      <c r="AF314">
        <v>6.5172709784666494E-2</v>
      </c>
      <c r="AG314">
        <v>8.4684289026505707E-3</v>
      </c>
      <c r="AI314">
        <v>0.64142133772041898</v>
      </c>
      <c r="AK314">
        <v>0.14713152601933299</v>
      </c>
      <c r="AM314">
        <v>2.9324007133009301E-2</v>
      </c>
      <c r="AN314">
        <v>3.8754056173512401E-2</v>
      </c>
      <c r="AO314">
        <v>2.8606717059353401E-2</v>
      </c>
      <c r="AP314">
        <v>1.2523650069610599E-2</v>
      </c>
      <c r="AR314">
        <v>0.618823975909639</v>
      </c>
      <c r="AT314">
        <v>0.32646102088294399</v>
      </c>
      <c r="AV314">
        <v>8.2068727698245705E-2</v>
      </c>
      <c r="AW314">
        <v>0.108119040967064</v>
      </c>
      <c r="AX314">
        <v>7.9850192223820102E-2</v>
      </c>
      <c r="AY314">
        <v>8.3808025068378804E-3</v>
      </c>
      <c r="BA314">
        <v>0.68039830561788295</v>
      </c>
    </row>
    <row r="315" spans="1:53">
      <c r="A315" t="s">
        <v>383</v>
      </c>
      <c r="C315" s="3">
        <v>8.3333333333333298E-13</v>
      </c>
      <c r="K315" s="1">
        <v>8.3333333333333298E-13</v>
      </c>
      <c r="S315" s="1">
        <v>8.3333333333333298E-13</v>
      </c>
      <c r="AB315" s="1">
        <v>8.3333333333333298E-13</v>
      </c>
      <c r="AK315" s="1">
        <v>8.3333333333333298E-13</v>
      </c>
      <c r="AT315" s="1">
        <v>8.3333333333333298E-13</v>
      </c>
    </row>
    <row r="316" spans="1:53">
      <c r="A316" t="s">
        <v>384</v>
      </c>
      <c r="C316" s="2">
        <v>0.281160726384867</v>
      </c>
      <c r="E316" s="2">
        <v>0.15814019628173201</v>
      </c>
      <c r="F316" s="2">
        <v>0.30434730097651602</v>
      </c>
      <c r="G316" s="2">
        <v>1.48348360962763</v>
      </c>
      <c r="I316" s="2">
        <v>7.3508300178273603E-2</v>
      </c>
      <c r="K316">
        <v>4.1048897303034397E-2</v>
      </c>
      <c r="M316">
        <v>2.35992985334674E-2</v>
      </c>
      <c r="N316">
        <v>4.2686749265063897E-2</v>
      </c>
      <c r="O316">
        <v>9.4337140000593997E-2</v>
      </c>
      <c r="Q316">
        <v>1.1490523675392701E-2</v>
      </c>
      <c r="S316">
        <v>2.4846721959425101E-2</v>
      </c>
      <c r="U316">
        <v>1.10799428708785E-2</v>
      </c>
      <c r="V316">
        <v>1.31184314930463E-2</v>
      </c>
      <c r="W316">
        <v>2.5523650770046698E-2</v>
      </c>
      <c r="X316">
        <v>4.9773844754226498E-2</v>
      </c>
      <c r="Z316">
        <v>3.6826111099989901E-3</v>
      </c>
      <c r="AB316">
        <v>1.5789342504409599E-2</v>
      </c>
      <c r="AD316">
        <v>7.4285152791168296E-3</v>
      </c>
      <c r="AE316">
        <v>8.3605400232565508E-3</v>
      </c>
      <c r="AF316">
        <v>1.6660506339139201E-2</v>
      </c>
      <c r="AG316">
        <v>3.2035671162415097E-2</v>
      </c>
      <c r="AI316">
        <v>2.2125746769853698E-3</v>
      </c>
      <c r="AK316">
        <v>1.3841705566030101E-2</v>
      </c>
      <c r="AM316">
        <v>7.2605344122246701E-3</v>
      </c>
      <c r="AN316">
        <v>7.7970564174331203E-3</v>
      </c>
      <c r="AO316">
        <v>1.5561776163812701E-2</v>
      </c>
      <c r="AP316">
        <v>6.2974014892712399E-2</v>
      </c>
      <c r="AR316">
        <v>1.7237838924826999E-3</v>
      </c>
      <c r="AT316">
        <v>2.2813402908919801E-2</v>
      </c>
      <c r="AV316">
        <v>1.21303654168566E-2</v>
      </c>
      <c r="AW316">
        <v>1.32248464927765E-2</v>
      </c>
      <c r="AX316">
        <v>2.6377501113471199E-2</v>
      </c>
      <c r="AY316">
        <v>5.40765885060202E-2</v>
      </c>
      <c r="BA316">
        <v>3.7436390818984902E-3</v>
      </c>
    </row>
    <row r="317" spans="1:53">
      <c r="A317" t="s">
        <v>385</v>
      </c>
      <c r="C317" s="2">
        <v>3.7754758774147697E-2</v>
      </c>
      <c r="E317" s="2">
        <v>1.08369019824092E-2</v>
      </c>
      <c r="F317" s="2">
        <v>2.70724371634204E-2</v>
      </c>
      <c r="G317" s="2">
        <v>1.53069617084246</v>
      </c>
      <c r="I317" s="2">
        <v>2.64304696775669E-2</v>
      </c>
      <c r="K317">
        <v>0.18896646228940001</v>
      </c>
      <c r="M317">
        <v>7.1716111510532796E-2</v>
      </c>
      <c r="N317">
        <v>0.18258514812664201</v>
      </c>
      <c r="O317">
        <v>3.0530893956596499</v>
      </c>
      <c r="Q317">
        <v>0.72355343463503696</v>
      </c>
      <c r="S317">
        <v>0.12284196057968599</v>
      </c>
      <c r="U317">
        <v>0.153747922910448</v>
      </c>
      <c r="V317">
        <v>3.7338077673595003E-2</v>
      </c>
      <c r="W317">
        <v>0.12658400363151701</v>
      </c>
      <c r="X317">
        <v>2.0036154373776398</v>
      </c>
      <c r="Z317">
        <v>0.62766048117442297</v>
      </c>
      <c r="AB317">
        <v>6.7145150505946397E-2</v>
      </c>
      <c r="AD317">
        <v>6.6922896762645498E-2</v>
      </c>
      <c r="AE317">
        <v>1.7655167210287401E-2</v>
      </c>
      <c r="AF317">
        <v>6.5172709784666494E-2</v>
      </c>
      <c r="AG317">
        <v>1.10997391312821</v>
      </c>
      <c r="AI317">
        <v>0.64142133772041898</v>
      </c>
      <c r="AK317">
        <v>2.9426305203866601E-2</v>
      </c>
      <c r="AM317">
        <v>2.9324007133009301E-2</v>
      </c>
      <c r="AN317">
        <v>7.7508112347024804E-3</v>
      </c>
      <c r="AO317">
        <v>2.8606717059353401E-2</v>
      </c>
      <c r="AP317">
        <v>1.64149986192401</v>
      </c>
      <c r="AR317">
        <v>0.618823975909639</v>
      </c>
      <c r="AT317">
        <v>6.5292204176588806E-2</v>
      </c>
      <c r="AV317">
        <v>8.2068727698245705E-2</v>
      </c>
      <c r="AW317">
        <v>2.1623808193412902E-2</v>
      </c>
      <c r="AX317">
        <v>7.9850192223820102E-2</v>
      </c>
      <c r="AY317">
        <v>1.0984885461762499</v>
      </c>
      <c r="BA317">
        <v>0.68039830561788295</v>
      </c>
    </row>
    <row r="318" spans="1:53">
      <c r="A318" t="s">
        <v>386</v>
      </c>
      <c r="C318" s="2">
        <v>5.2884154561088102E-2</v>
      </c>
      <c r="E318" s="2">
        <v>7.6811903595928302E-4</v>
      </c>
      <c r="F318" s="2">
        <v>3.8377858116257699E-2</v>
      </c>
      <c r="G318" s="2">
        <v>2.0993900945449799</v>
      </c>
      <c r="K318">
        <v>0.248104117109785</v>
      </c>
      <c r="M318">
        <v>4.6614795642722596E-3</v>
      </c>
      <c r="N318">
        <v>0.237357246176674</v>
      </c>
      <c r="O318">
        <v>4.3765994774035697</v>
      </c>
      <c r="S318">
        <v>0.15699358727562501</v>
      </c>
      <c r="U318">
        <v>0.204121764554521</v>
      </c>
      <c r="V318">
        <v>2.4011994685903901E-3</v>
      </c>
      <c r="W318">
        <v>0.159509178210787</v>
      </c>
      <c r="X318">
        <v>2.81875058279517</v>
      </c>
      <c r="AB318">
        <v>8.3153497510515401E-2</v>
      </c>
      <c r="AD318">
        <v>8.7471244809630797E-2</v>
      </c>
      <c r="AE318">
        <v>1.1113207395796799E-3</v>
      </c>
      <c r="AF318">
        <v>7.9958221378589697E-2</v>
      </c>
      <c r="AG318">
        <v>1.5084520096396601</v>
      </c>
      <c r="AK318">
        <v>3.6497877466831002E-2</v>
      </c>
      <c r="AM318">
        <v>3.8389887181567703E-2</v>
      </c>
      <c r="AN318">
        <v>4.8864311564817905E-4</v>
      </c>
      <c r="AO318">
        <v>3.5149986016187199E-2</v>
      </c>
      <c r="AP318">
        <v>1.95989747299929</v>
      </c>
      <c r="AT318">
        <v>8.19874741320573E-2</v>
      </c>
      <c r="AV318">
        <v>0.10698291879815</v>
      </c>
      <c r="AW318">
        <v>1.35765168081865E-3</v>
      </c>
      <c r="AX318">
        <v>9.7721510203484296E-2</v>
      </c>
      <c r="AY318">
        <v>1.48872549323693</v>
      </c>
    </row>
    <row r="319" spans="1:53">
      <c r="A319" t="s">
        <v>387</v>
      </c>
      <c r="B319" s="3">
        <v>1.6284671999999901E-7</v>
      </c>
      <c r="C319" s="2">
        <v>2.0058570049403699E-3</v>
      </c>
      <c r="D319" s="2">
        <v>1.3372511551499101E-3</v>
      </c>
      <c r="E319" s="2">
        <v>1.3372511551499101E-3</v>
      </c>
      <c r="F319" s="2">
        <v>1.3372511551499101E-3</v>
      </c>
      <c r="G319" s="2">
        <v>2.65767878655999E-3</v>
      </c>
      <c r="H319" s="2">
        <v>2.65767878655999E-3</v>
      </c>
      <c r="I319" s="2">
        <v>1.29957563781043E-3</v>
      </c>
      <c r="J319" s="1">
        <v>1.55466771428571E-7</v>
      </c>
      <c r="K319">
        <v>2.5214386175999898E-3</v>
      </c>
      <c r="L319">
        <v>2.5214386175999898E-3</v>
      </c>
      <c r="M319">
        <v>2.5214386175999898E-3</v>
      </c>
      <c r="N319">
        <v>2.5214386175999898E-3</v>
      </c>
      <c r="O319">
        <v>2.5214386175999898E-3</v>
      </c>
      <c r="P319">
        <v>2.5214386175999898E-3</v>
      </c>
      <c r="Q319">
        <v>2.5214386175999898E-3</v>
      </c>
      <c r="R319" s="1">
        <v>1.55466771428571E-7</v>
      </c>
      <c r="S319">
        <v>2.5214386175999898E-3</v>
      </c>
      <c r="T319">
        <v>2.5214386175999898E-3</v>
      </c>
      <c r="U319">
        <v>2.5214386175999898E-3</v>
      </c>
      <c r="V319">
        <v>2.5214386175999898E-3</v>
      </c>
      <c r="W319">
        <v>2.5214386175999898E-3</v>
      </c>
      <c r="X319">
        <v>2.5214386175999898E-3</v>
      </c>
      <c r="Y319">
        <v>2.5214386175999898E-3</v>
      </c>
      <c r="Z319">
        <v>1.84250444029581E-3</v>
      </c>
      <c r="AA319" s="1">
        <v>1.55466771428571E-7</v>
      </c>
      <c r="AB319">
        <v>2.5214386175999898E-3</v>
      </c>
      <c r="AC319">
        <v>2.0026442030909599E-3</v>
      </c>
      <c r="AD319">
        <v>2.0026442030909599E-3</v>
      </c>
      <c r="AE319">
        <v>2.0026442030909599E-3</v>
      </c>
      <c r="AF319">
        <v>2.0026442030909599E-3</v>
      </c>
      <c r="AG319">
        <v>2.5214386175999898E-3</v>
      </c>
      <c r="AH319">
        <v>2.5214386175999898E-3</v>
      </c>
      <c r="AI319">
        <v>1.2966986692491301E-3</v>
      </c>
      <c r="AJ319" s="1">
        <v>1.55466771428571E-7</v>
      </c>
      <c r="AK319">
        <v>1.37145023135619E-3</v>
      </c>
      <c r="AL319">
        <v>9.1430143586849403E-4</v>
      </c>
      <c r="AM319">
        <v>9.1430143586849403E-4</v>
      </c>
      <c r="AN319">
        <v>9.1430143586849403E-4</v>
      </c>
      <c r="AO319">
        <v>9.1430143586849403E-4</v>
      </c>
      <c r="AP319">
        <v>2.5214386175999898E-3</v>
      </c>
      <c r="AQ319">
        <v>2.5214386175999898E-3</v>
      </c>
      <c r="AR319">
        <v>5.9200404970742603E-4</v>
      </c>
      <c r="AS319" s="1">
        <v>1.55466771428571E-7</v>
      </c>
      <c r="AT319">
        <v>2.5214386175999898E-3</v>
      </c>
      <c r="AU319">
        <v>2.5214386175999898E-3</v>
      </c>
      <c r="AV319">
        <v>2.5214386175999898E-3</v>
      </c>
      <c r="AW319">
        <v>2.5214386175999898E-3</v>
      </c>
      <c r="AX319">
        <v>2.5214386175999898E-3</v>
      </c>
      <c r="AY319">
        <v>2.5214386175999898E-3</v>
      </c>
      <c r="AZ319">
        <v>2.5214386175999898E-3</v>
      </c>
      <c r="BA319">
        <v>2.2291672964440401E-3</v>
      </c>
    </row>
    <row r="320" spans="1:53">
      <c r="A320" t="s">
        <v>388</v>
      </c>
      <c r="C320" s="2">
        <v>0.20066286662951099</v>
      </c>
      <c r="E320" s="2">
        <v>5.4987994134387097E-2</v>
      </c>
      <c r="F320" s="2">
        <v>0.103614178811406</v>
      </c>
      <c r="G320" s="2">
        <v>0.91508662863914703</v>
      </c>
      <c r="I320" s="2">
        <v>8.9536934082004097E-3</v>
      </c>
      <c r="K320">
        <v>0.83928153468012201</v>
      </c>
      <c r="M320">
        <v>0.27155468265097898</v>
      </c>
      <c r="N320">
        <v>0.45751300137004403</v>
      </c>
      <c r="O320">
        <v>5.5829732029661798</v>
      </c>
      <c r="Q320">
        <v>3.9876312831910503E-2</v>
      </c>
      <c r="S320">
        <v>0.50085087154559604</v>
      </c>
      <c r="U320">
        <v>0.52796780549706601</v>
      </c>
      <c r="V320">
        <v>0.144217866489081</v>
      </c>
      <c r="W320">
        <v>0.27510489481549</v>
      </c>
      <c r="X320">
        <v>3.8614305982166601</v>
      </c>
      <c r="Z320">
        <v>9.2621524085041099E-3</v>
      </c>
      <c r="AB320">
        <v>0.30563471442285201</v>
      </c>
      <c r="AD320">
        <v>0.32486762173571798</v>
      </c>
      <c r="AE320">
        <v>8.4598150856732404E-2</v>
      </c>
      <c r="AF320">
        <v>0.16783182803050201</v>
      </c>
      <c r="AG320">
        <v>2.3707104087782298</v>
      </c>
      <c r="AI320">
        <v>3.8387173111355498E-3</v>
      </c>
      <c r="AK320">
        <v>0.13653995571786301</v>
      </c>
      <c r="AM320">
        <v>0.14693896273556001</v>
      </c>
      <c r="AN320">
        <v>3.7927760308516599E-2</v>
      </c>
      <c r="AO320">
        <v>7.5266314487438798E-2</v>
      </c>
      <c r="AP320">
        <v>1.39500293081668</v>
      </c>
      <c r="AR320">
        <v>1.6515276118799101E-3</v>
      </c>
      <c r="AT320">
        <v>0.40873346301854102</v>
      </c>
      <c r="AV320">
        <v>0.52304726946819802</v>
      </c>
      <c r="AW320">
        <v>0.12855277230064899</v>
      </c>
      <c r="AX320">
        <v>0.25540001416303798</v>
      </c>
      <c r="AY320">
        <v>2.3574791274367999</v>
      </c>
      <c r="BA320">
        <v>6.5404987797121001E-3</v>
      </c>
    </row>
    <row r="321" spans="1:53">
      <c r="A321" t="s">
        <v>389</v>
      </c>
      <c r="C321" s="2">
        <v>0.20066286662951099</v>
      </c>
      <c r="E321" s="2">
        <v>5.4987994134387097E-2</v>
      </c>
      <c r="F321" s="2">
        <v>0.103614178811406</v>
      </c>
      <c r="G321" s="2">
        <v>0.91508662863914703</v>
      </c>
      <c r="I321" s="2">
        <v>8.9536934082004097E-3</v>
      </c>
      <c r="K321">
        <v>0.83928153468012201</v>
      </c>
      <c r="M321">
        <v>0.27155468265097898</v>
      </c>
      <c r="N321">
        <v>0.45751300137004403</v>
      </c>
      <c r="O321">
        <v>5.5829732029661798</v>
      </c>
      <c r="Q321">
        <v>3.9876312831910503E-2</v>
      </c>
      <c r="S321">
        <v>0.50085087154559604</v>
      </c>
      <c r="U321">
        <v>0.52796780549706601</v>
      </c>
      <c r="V321">
        <v>0.144217866489081</v>
      </c>
      <c r="W321">
        <v>0.27510489481549</v>
      </c>
      <c r="X321">
        <v>3.8614305982166601</v>
      </c>
      <c r="Z321">
        <v>9.2621524085041099E-3</v>
      </c>
      <c r="AB321">
        <v>0.30563471442285201</v>
      </c>
      <c r="AD321">
        <v>0.32486762173571798</v>
      </c>
      <c r="AE321">
        <v>8.4598150856732404E-2</v>
      </c>
      <c r="AF321">
        <v>0.16783182803050201</v>
      </c>
      <c r="AG321">
        <v>2.3707104087782298</v>
      </c>
      <c r="AI321">
        <v>3.8387173111355498E-3</v>
      </c>
      <c r="AK321">
        <v>0.13653995571786301</v>
      </c>
      <c r="AM321">
        <v>0.14693896273556001</v>
      </c>
      <c r="AN321">
        <v>3.7927760308516599E-2</v>
      </c>
      <c r="AO321">
        <v>7.5266314487438798E-2</v>
      </c>
      <c r="AP321">
        <v>1.39500293081668</v>
      </c>
      <c r="AR321">
        <v>1.6515276118799101E-3</v>
      </c>
      <c r="AT321">
        <v>0.40873346301854102</v>
      </c>
      <c r="AV321">
        <v>0.52304726946819802</v>
      </c>
      <c r="AW321">
        <v>0.12855277230064899</v>
      </c>
      <c r="AX321">
        <v>0.25540001416303798</v>
      </c>
      <c r="AY321">
        <v>2.3574791274367999</v>
      </c>
      <c r="BA321">
        <v>6.5404987797121001E-3</v>
      </c>
    </row>
    <row r="322" spans="1:53">
      <c r="A322" t="s">
        <v>390</v>
      </c>
      <c r="E322" s="3">
        <v>1.19146404976575E-5</v>
      </c>
      <c r="M322">
        <v>2.7967656900386803E-4</v>
      </c>
      <c r="V322">
        <v>2.4411059273012401E-4</v>
      </c>
      <c r="AE322">
        <v>2.4922750674846597E-4</v>
      </c>
      <c r="AN322">
        <v>2.4082232317906599E-4</v>
      </c>
      <c r="AW322">
        <v>2.6369651490408102E-4</v>
      </c>
    </row>
    <row r="323" spans="1:53">
      <c r="A323" t="s">
        <v>391</v>
      </c>
      <c r="C323" s="2">
        <v>2.1056419206769199E-4</v>
      </c>
      <c r="E323" s="3">
        <v>5.7190274388756004E-6</v>
      </c>
      <c r="F323" s="2">
        <v>1.1438054877751199E-3</v>
      </c>
      <c r="G323" s="2">
        <v>0.15774502619282399</v>
      </c>
      <c r="K323">
        <v>4.9426477285774602E-3</v>
      </c>
      <c r="M323">
        <v>1.34244753121857E-4</v>
      </c>
      <c r="N323">
        <v>2.6848950624371301E-2</v>
      </c>
      <c r="O323">
        <v>5.3320388730872796</v>
      </c>
      <c r="S323">
        <v>4.3140999297032901E-3</v>
      </c>
      <c r="U323">
        <v>1.17173084510459E-4</v>
      </c>
      <c r="V323">
        <v>1.17173084510459E-4</v>
      </c>
      <c r="W323">
        <v>2.34346169020919E-2</v>
      </c>
      <c r="X323">
        <v>4.6539728887742298</v>
      </c>
      <c r="AB323">
        <v>4.4045297556274303E-3</v>
      </c>
      <c r="AD323">
        <v>1.19629203239263E-4</v>
      </c>
      <c r="AE323">
        <v>1.19629203239263E-4</v>
      </c>
      <c r="AF323">
        <v>2.3925840647852699E-2</v>
      </c>
      <c r="AG323">
        <v>4.7515269475687099</v>
      </c>
      <c r="AK323">
        <v>4.2559872387282196E-3</v>
      </c>
      <c r="AM323">
        <v>1.15594715125951E-4</v>
      </c>
      <c r="AN323">
        <v>1.15594715125951E-4</v>
      </c>
      <c r="AO323">
        <v>2.3118943025190301E-2</v>
      </c>
      <c r="AP323">
        <v>3.1883902569420699</v>
      </c>
      <c r="AT323">
        <v>4.6602365906684897E-3</v>
      </c>
      <c r="AV323">
        <v>1.2657432715395899E-4</v>
      </c>
      <c r="AW323">
        <v>1.2657432715395899E-4</v>
      </c>
      <c r="AX323">
        <v>2.53148654307918E-2</v>
      </c>
      <c r="AY323">
        <v>5.0273788511283897</v>
      </c>
    </row>
    <row r="324" spans="1:53">
      <c r="A324" t="s">
        <v>392</v>
      </c>
      <c r="B324" s="2">
        <v>2.568192E-4</v>
      </c>
      <c r="J324">
        <v>2.4518057142857103E-4</v>
      </c>
      <c r="R324">
        <v>2.4518057142857103E-4</v>
      </c>
      <c r="AA324">
        <v>2.4518057142857103E-4</v>
      </c>
      <c r="AJ324">
        <v>2.4518057142857103E-4</v>
      </c>
      <c r="AS324">
        <v>2.4518057142857103E-4</v>
      </c>
    </row>
    <row r="327" spans="1:53">
      <c r="A327" t="s">
        <v>535</v>
      </c>
      <c r="C327" s="2">
        <f>'Calibration Costs, Ronald, 2303'!I110</f>
        <v>18.329181554096358</v>
      </c>
      <c r="D327" s="2" t="s">
        <v>536</v>
      </c>
      <c r="J327" t="s">
        <v>535</v>
      </c>
      <c r="K327" s="2"/>
      <c r="L327" s="2">
        <f>'Calibration Costs, Ronald, 2303'!J110</f>
        <v>17.482763805842286</v>
      </c>
      <c r="M327" s="2" t="s">
        <v>536</v>
      </c>
    </row>
    <row r="330" spans="1:53">
      <c r="B330" s="2" t="s">
        <v>537</v>
      </c>
      <c r="C330" s="36">
        <f>SUM(B306:I306)</f>
        <v>23.144277856863098</v>
      </c>
      <c r="K330" s="2" t="s">
        <v>537</v>
      </c>
      <c r="L330" s="37">
        <f>SUM(J306:Q306)</f>
        <v>54.628776240669829</v>
      </c>
      <c r="M330" s="2"/>
    </row>
    <row r="331" spans="1:53">
      <c r="B331" s="2" t="s">
        <v>538</v>
      </c>
      <c r="C331" s="36">
        <f>C330+C327</f>
        <v>41.473459410959457</v>
      </c>
      <c r="D331" s="2" t="s">
        <v>539</v>
      </c>
      <c r="K331" s="2" t="s">
        <v>538</v>
      </c>
      <c r="L331" s="37">
        <f>L330+L327</f>
        <v>72.111540046512118</v>
      </c>
      <c r="M331" s="2" t="s">
        <v>539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32"/>
  <sheetViews>
    <sheetView topLeftCell="A20" zoomScale="80" zoomScaleNormal="80" zoomScalePageLayoutView="80" workbookViewId="0">
      <selection activeCell="I138" sqref="I138"/>
    </sheetView>
  </sheetViews>
  <sheetFormatPr baseColWidth="10" defaultColWidth="10.1640625" defaultRowHeight="13" outlineLevelRow="1" x14ac:dyDescent="0"/>
  <cols>
    <col min="1" max="1" width="44" style="4" customWidth="1"/>
    <col min="2" max="2" width="10.1640625" style="4"/>
    <col min="3" max="3" width="12.33203125" style="4" customWidth="1"/>
    <col min="4" max="4" width="13.1640625" style="4" customWidth="1"/>
    <col min="5" max="8" width="10.1640625" style="4"/>
    <col min="9" max="9" width="28.6640625" style="4" customWidth="1"/>
    <col min="10" max="10" width="22.5" style="4" customWidth="1"/>
    <col min="11" max="13" width="16.83203125" style="4" customWidth="1"/>
    <col min="14" max="14" width="16.1640625" style="4" customWidth="1"/>
    <col min="15" max="15" width="15.33203125" style="4" customWidth="1"/>
    <col min="16" max="16384" width="10.1640625" style="4"/>
  </cols>
  <sheetData>
    <row r="1" spans="1:6">
      <c r="A1" s="8" t="s">
        <v>534</v>
      </c>
    </row>
    <row r="3" spans="1:6">
      <c r="A3" s="4" t="s">
        <v>533</v>
      </c>
      <c r="B3" s="10">
        <v>10</v>
      </c>
    </row>
    <row r="4" spans="1:6">
      <c r="A4" s="4" t="s">
        <v>532</v>
      </c>
      <c r="C4" s="10">
        <v>1.0160690504091632</v>
      </c>
      <c r="D4" s="10">
        <v>1.0220294706912609</v>
      </c>
      <c r="F4" s="4" t="s">
        <v>531</v>
      </c>
    </row>
    <row r="6" spans="1:6" ht="14">
      <c r="C6" s="30" t="s">
        <v>57</v>
      </c>
      <c r="D6" s="30" t="s">
        <v>530</v>
      </c>
    </row>
    <row r="7" spans="1:6">
      <c r="A7" s="4" t="s">
        <v>529</v>
      </c>
      <c r="B7" s="4" t="s">
        <v>524</v>
      </c>
      <c r="C7" s="10">
        <v>512</v>
      </c>
      <c r="D7" s="10">
        <v>197</v>
      </c>
    </row>
    <row r="8" spans="1:6">
      <c r="A8" s="4" t="s">
        <v>528</v>
      </c>
      <c r="B8" s="4" t="s">
        <v>524</v>
      </c>
      <c r="C8" s="10">
        <v>1</v>
      </c>
      <c r="D8" s="10">
        <v>1</v>
      </c>
    </row>
    <row r="9" spans="1:6">
      <c r="A9" s="4" t="s">
        <v>527</v>
      </c>
      <c r="B9" s="4" t="s">
        <v>524</v>
      </c>
      <c r="C9" s="10">
        <v>4</v>
      </c>
      <c r="D9" s="10">
        <v>4</v>
      </c>
    </row>
    <row r="10" spans="1:6" ht="15">
      <c r="A10" s="4" t="s">
        <v>526</v>
      </c>
      <c r="B10" s="4" t="s">
        <v>524</v>
      </c>
      <c r="C10" s="35">
        <v>65536</v>
      </c>
      <c r="D10" s="35">
        <v>65536</v>
      </c>
    </row>
    <row r="11" spans="1:6">
      <c r="A11" s="4" t="s">
        <v>525</v>
      </c>
      <c r="B11" s="4" t="s">
        <v>524</v>
      </c>
      <c r="C11" s="33">
        <f>C7*(C7+1)/2*C8*C9*C10</f>
        <v>34426847232</v>
      </c>
      <c r="D11" s="33">
        <f>D7*(D7+1)/2*D8*D9*D10</f>
        <v>5112594432</v>
      </c>
      <c r="F11" s="4" t="s">
        <v>518</v>
      </c>
    </row>
    <row r="12" spans="1:6">
      <c r="A12" s="4" t="s">
        <v>523</v>
      </c>
      <c r="B12" s="4" t="s">
        <v>522</v>
      </c>
      <c r="C12" s="10">
        <v>0.9</v>
      </c>
      <c r="D12" s="10">
        <v>0.14000000000000001</v>
      </c>
      <c r="F12" s="4" t="s">
        <v>521</v>
      </c>
    </row>
    <row r="13" spans="1:6">
      <c r="A13" s="8" t="s">
        <v>520</v>
      </c>
      <c r="B13" s="8" t="s">
        <v>519</v>
      </c>
      <c r="C13" s="34">
        <f>C7*(C7+1)/2*C8*C9*C10/C12</f>
        <v>38252052480</v>
      </c>
      <c r="D13" s="34">
        <f>D7*(D7+1)/2*D8*D9*D10/D12</f>
        <v>36518531657.142853</v>
      </c>
      <c r="F13" s="4" t="s">
        <v>518</v>
      </c>
    </row>
    <row r="14" spans="1:6">
      <c r="A14" s="4" t="s">
        <v>516</v>
      </c>
      <c r="B14" s="4" t="s">
        <v>517</v>
      </c>
      <c r="C14" s="33">
        <f>C13*$B$3*8</f>
        <v>3060164198400</v>
      </c>
      <c r="D14" s="33">
        <f>D13*$B$3*8</f>
        <v>2921482532571.4282</v>
      </c>
    </row>
    <row r="15" spans="1:6">
      <c r="A15" s="4" t="s">
        <v>516</v>
      </c>
      <c r="B15" s="4" t="s">
        <v>514</v>
      </c>
      <c r="C15" s="6">
        <f>C14/1000000000000</f>
        <v>3.0601641983999999</v>
      </c>
      <c r="D15" s="6">
        <f>D14/1000000000000</f>
        <v>2.9214825325714284</v>
      </c>
    </row>
    <row r="16" spans="1:6" ht="15" thickBot="1">
      <c r="A16" s="32" t="s">
        <v>515</v>
      </c>
      <c r="B16" s="32" t="s">
        <v>514</v>
      </c>
      <c r="C16" s="31">
        <f>C15*C4</f>
        <v>3.1093381311644057</v>
      </c>
      <c r="D16" s="31">
        <f>D15*D4</f>
        <v>2.9858412463977415</v>
      </c>
    </row>
    <row r="17" spans="1:15" ht="14">
      <c r="A17" s="21"/>
      <c r="B17" s="21"/>
      <c r="C17" s="20"/>
      <c r="D17" s="20"/>
    </row>
    <row r="18" spans="1:15" ht="14">
      <c r="A18" s="21"/>
      <c r="B18" s="21"/>
      <c r="I18" s="20" t="s">
        <v>513</v>
      </c>
      <c r="J18" s="20" t="s">
        <v>512</v>
      </c>
      <c r="K18" s="30" t="s">
        <v>511</v>
      </c>
      <c r="L18" s="30" t="s">
        <v>510</v>
      </c>
      <c r="M18" s="30" t="s">
        <v>509</v>
      </c>
      <c r="N18" s="30" t="s">
        <v>508</v>
      </c>
      <c r="O18" s="30" t="s">
        <v>507</v>
      </c>
    </row>
    <row r="19" spans="1:15" ht="14">
      <c r="A19" s="25" t="s">
        <v>506</v>
      </c>
      <c r="B19" s="25" t="s">
        <v>469</v>
      </c>
      <c r="I19" s="29">
        <v>50</v>
      </c>
      <c r="J19" s="29">
        <v>350</v>
      </c>
      <c r="K19" s="28">
        <v>949.36699999999996</v>
      </c>
      <c r="L19" s="28">
        <v>1650</v>
      </c>
      <c r="M19" s="28">
        <v>2800</v>
      </c>
      <c r="N19" s="28">
        <v>4600</v>
      </c>
      <c r="O19" s="28">
        <v>11300</v>
      </c>
    </row>
    <row r="20" spans="1:15" ht="14">
      <c r="A20" s="25" t="s">
        <v>505</v>
      </c>
      <c r="B20" s="25" t="s">
        <v>469</v>
      </c>
      <c r="I20" s="29">
        <v>350</v>
      </c>
      <c r="J20" s="29">
        <v>1050</v>
      </c>
      <c r="K20" s="28">
        <v>1764.7</v>
      </c>
      <c r="L20" s="28">
        <v>3050</v>
      </c>
      <c r="M20" s="28">
        <v>5180</v>
      </c>
      <c r="N20" s="28">
        <v>7100</v>
      </c>
      <c r="O20" s="28">
        <v>13800</v>
      </c>
    </row>
    <row r="21" spans="1:15" ht="14">
      <c r="A21" s="25" t="s">
        <v>458</v>
      </c>
      <c r="B21" s="25" t="s">
        <v>457</v>
      </c>
      <c r="I21" s="24">
        <f>(I20-I19)*10^6/C10</f>
        <v>4577.63671875</v>
      </c>
      <c r="J21" s="24">
        <f>(J20-J19)*10^6/$D$10</f>
        <v>10681.15234375</v>
      </c>
      <c r="K21" s="24">
        <f>(K20-K19)*10^6/$D$10</f>
        <v>12440.994262695314</v>
      </c>
      <c r="L21" s="24">
        <f>(L20-L19)*10^6/$D$10</f>
        <v>21362.3046875</v>
      </c>
      <c r="M21" s="24">
        <f>(M20-M19)*10^6/$D$10</f>
        <v>36315.91796875</v>
      </c>
      <c r="N21" s="24">
        <f>(N20-N19)*10^6/$D$10</f>
        <v>38146.97265625</v>
      </c>
      <c r="O21" s="24">
        <f>(O20-O19)*10^6/$D$10</f>
        <v>38146.97265625</v>
      </c>
    </row>
    <row r="22" spans="1:15" ht="14">
      <c r="A22" s="25" t="s">
        <v>454</v>
      </c>
      <c r="B22" s="25" t="s">
        <v>453</v>
      </c>
      <c r="I22" s="24">
        <f>C12</f>
        <v>0.9</v>
      </c>
      <c r="J22" s="24">
        <f>$D$12</f>
        <v>0.14000000000000001</v>
      </c>
      <c r="K22" s="24">
        <f>$D$12</f>
        <v>0.14000000000000001</v>
      </c>
      <c r="L22" s="24">
        <f>$D$12</f>
        <v>0.14000000000000001</v>
      </c>
      <c r="M22" s="24">
        <f>$D$12</f>
        <v>0.14000000000000001</v>
      </c>
      <c r="N22" s="24">
        <f>$D$12</f>
        <v>0.14000000000000001</v>
      </c>
      <c r="O22" s="24">
        <f>$D$12</f>
        <v>0.14000000000000001</v>
      </c>
    </row>
    <row r="23" spans="1:15">
      <c r="A23" s="12" t="s">
        <v>504</v>
      </c>
      <c r="B23" s="12"/>
      <c r="C23" s="12"/>
      <c r="D23" s="12" t="s">
        <v>503</v>
      </c>
      <c r="E23" s="12"/>
      <c r="F23" s="12"/>
      <c r="G23" s="12"/>
      <c r="H23" s="12"/>
      <c r="I23" s="13">
        <f>$C$10*$C$8/$I22</f>
        <v>72817.777777777781</v>
      </c>
      <c r="J23" s="13">
        <f>$C$10*$C$8/J22</f>
        <v>468114.28571428568</v>
      </c>
      <c r="K23" s="13">
        <f>$C$10*$C$8/K22</f>
        <v>468114.28571428568</v>
      </c>
      <c r="L23" s="13">
        <f>$C$10*$C$8/L22</f>
        <v>468114.28571428568</v>
      </c>
      <c r="M23" s="13">
        <f>$C$10*$C$8/M22</f>
        <v>468114.28571428568</v>
      </c>
      <c r="N23" s="13">
        <f>$C$10*$C$8/N22</f>
        <v>468114.28571428568</v>
      </c>
      <c r="O23" s="13">
        <f>$C$10*$C$8/O22</f>
        <v>468114.28571428568</v>
      </c>
    </row>
    <row r="24" spans="1:15" ht="14">
      <c r="A24" s="26" t="s">
        <v>502</v>
      </c>
      <c r="B24" s="26" t="s">
        <v>493</v>
      </c>
      <c r="C24" s="12"/>
      <c r="D24" s="12" t="s">
        <v>501</v>
      </c>
      <c r="E24" s="12"/>
      <c r="F24" s="12"/>
      <c r="G24" s="12"/>
      <c r="H24" s="12"/>
      <c r="I24" s="27">
        <v>8</v>
      </c>
      <c r="J24" s="27">
        <v>8</v>
      </c>
      <c r="K24" s="27">
        <v>8</v>
      </c>
      <c r="L24" s="27">
        <v>8</v>
      </c>
      <c r="M24" s="27">
        <v>8</v>
      </c>
      <c r="N24" s="27">
        <v>8</v>
      </c>
      <c r="O24" s="27">
        <v>8</v>
      </c>
    </row>
    <row r="25" spans="1:15" ht="14">
      <c r="A25" s="26" t="s">
        <v>500</v>
      </c>
      <c r="B25" s="26" t="s">
        <v>493</v>
      </c>
      <c r="C25" s="12"/>
      <c r="D25" s="12" t="s">
        <v>499</v>
      </c>
      <c r="E25" s="12"/>
      <c r="F25" s="12"/>
      <c r="G25" s="12"/>
      <c r="H25" s="12"/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</row>
    <row r="26" spans="1:15" ht="14">
      <c r="A26" s="26" t="s">
        <v>498</v>
      </c>
      <c r="B26" s="26" t="s">
        <v>493</v>
      </c>
      <c r="C26" s="12"/>
      <c r="D26" s="12" t="s">
        <v>497</v>
      </c>
      <c r="E26" s="12"/>
      <c r="F26" s="12"/>
      <c r="G26" s="12"/>
      <c r="H26" s="12"/>
      <c r="I26" s="27">
        <v>4</v>
      </c>
      <c r="J26" s="27">
        <v>4</v>
      </c>
      <c r="K26" s="27">
        <v>4</v>
      </c>
      <c r="L26" s="27">
        <v>4</v>
      </c>
      <c r="M26" s="27">
        <v>4</v>
      </c>
      <c r="N26" s="27">
        <v>4</v>
      </c>
      <c r="O26" s="27">
        <v>4</v>
      </c>
    </row>
    <row r="27" spans="1:15" ht="14">
      <c r="A27" s="26" t="s">
        <v>496</v>
      </c>
      <c r="B27" s="26"/>
      <c r="C27" s="12"/>
      <c r="D27" s="12" t="s">
        <v>495</v>
      </c>
      <c r="E27" s="12"/>
      <c r="F27" s="12"/>
      <c r="G27" s="12"/>
      <c r="H27" s="12"/>
      <c r="I27" s="27">
        <v>256</v>
      </c>
      <c r="J27" s="27">
        <v>256</v>
      </c>
      <c r="K27" s="27">
        <v>256</v>
      </c>
      <c r="L27" s="27">
        <v>256</v>
      </c>
      <c r="M27" s="27">
        <v>256</v>
      </c>
      <c r="N27" s="27">
        <v>256</v>
      </c>
      <c r="O27" s="27">
        <v>256</v>
      </c>
    </row>
    <row r="28" spans="1:15" ht="14">
      <c r="A28" s="26" t="s">
        <v>494</v>
      </c>
      <c r="B28" s="26" t="s">
        <v>493</v>
      </c>
      <c r="C28" s="12"/>
      <c r="D28" s="12" t="s">
        <v>492</v>
      </c>
      <c r="E28" s="12"/>
      <c r="F28" s="12"/>
      <c r="G28" s="12"/>
      <c r="H28" s="12"/>
      <c r="I28" s="13">
        <f>55+I27*C9*37</f>
        <v>37943</v>
      </c>
      <c r="J28" s="13">
        <f>55+J27*$D$9*37</f>
        <v>37943</v>
      </c>
      <c r="K28" s="13">
        <f>55+K27*$D$9*37</f>
        <v>37943</v>
      </c>
      <c r="L28" s="13">
        <f>55+L27*$D$9*37</f>
        <v>37943</v>
      </c>
      <c r="M28" s="13">
        <f>55+M27*$D$9*37</f>
        <v>37943</v>
      </c>
      <c r="N28" s="13">
        <f>55+N27*$D$9*37</f>
        <v>37943</v>
      </c>
      <c r="O28" s="13">
        <f>55+O27*$D$9*37</f>
        <v>37943</v>
      </c>
    </row>
    <row r="29" spans="1:15" ht="14">
      <c r="A29" s="26" t="s">
        <v>491</v>
      </c>
      <c r="B29" s="26" t="s">
        <v>487</v>
      </c>
      <c r="C29" s="12"/>
      <c r="D29" s="12" t="s">
        <v>490</v>
      </c>
      <c r="E29" s="12"/>
      <c r="F29" s="12"/>
      <c r="G29" s="12"/>
      <c r="H29" s="12"/>
      <c r="I29" s="19">
        <f>0.5*I24*C10*C9*C7*(C7+1)/C12/10^12</f>
        <v>0.30601641984</v>
      </c>
      <c r="J29" s="19">
        <f>0.5*J24*$D$10*$D$9*$D$7*($D$7+1)/$D$12/10^12</f>
        <v>0.29214825325714283</v>
      </c>
      <c r="K29" s="19">
        <f>0.5*K24*$D$10*$D$9*$D$7*($D$7+1)/$D$12/10^12</f>
        <v>0.29214825325714283</v>
      </c>
      <c r="L29" s="19">
        <f>0.5*L24*$D$10*$D$9*$D$7*($D$7+1)/$D$12/10^12</f>
        <v>0.29214825325714283</v>
      </c>
      <c r="M29" s="19">
        <f>0.5*M24*$D$10*$D$9*$D$7*($D$7+1)/$D$12/10^12</f>
        <v>0.29214825325714283</v>
      </c>
      <c r="N29" s="19">
        <f>0.5*N24*$D$10*$D$9*$D$7*($D$7+1)/$D$12/10^12</f>
        <v>0.29214825325714283</v>
      </c>
      <c r="O29" s="19">
        <f>0.5*O24*$D$10*$D$9*$D$7*($D$7+1)/$D$12/10^12</f>
        <v>0.29214825325714283</v>
      </c>
    </row>
    <row r="30" spans="1:15" ht="14">
      <c r="A30" s="26" t="s">
        <v>489</v>
      </c>
      <c r="B30" s="26" t="s">
        <v>487</v>
      </c>
      <c r="C30" s="12"/>
      <c r="E30" s="12"/>
      <c r="F30" s="12"/>
      <c r="G30" s="12"/>
      <c r="H30" s="12"/>
      <c r="I30" s="19">
        <f>0.5*I25*C10*C9*C7*(C7+1)/C12/10^12</f>
        <v>3.825205248E-2</v>
      </c>
      <c r="J30" s="19">
        <f>0.5*J25*$D$10*$D$9*$D$7*($D$7+1)/$D$12/10^12</f>
        <v>3.6518531657142854E-2</v>
      </c>
      <c r="K30" s="19">
        <f>0.5*K25*$D$10*$D$9*$D$7*($D$7+1)/$D$12/10^12</f>
        <v>3.6518531657142854E-2</v>
      </c>
      <c r="L30" s="19">
        <f>0.5*L25*$D$10*$D$9*$D$7*($D$7+1)/$D$12/10^12</f>
        <v>3.6518531657142854E-2</v>
      </c>
      <c r="M30" s="19">
        <f>0.5*M25*$D$10*$D$9*$D$7*($D$7+1)/$D$12/10^12</f>
        <v>3.6518531657142854E-2</v>
      </c>
      <c r="N30" s="19">
        <f>0.5*N25*$D$10*$D$9*$D$7*($D$7+1)/$D$12/10^12</f>
        <v>3.6518531657142854E-2</v>
      </c>
      <c r="O30" s="19">
        <f>0.5*O25*$D$10*$D$9*$D$7*($D$7+1)/$D$12/10^12</f>
        <v>3.6518531657142854E-2</v>
      </c>
    </row>
    <row r="31" spans="1:15" ht="14">
      <c r="A31" s="26" t="s">
        <v>488</v>
      </c>
      <c r="B31" s="26" t="s">
        <v>487</v>
      </c>
      <c r="C31" s="12"/>
      <c r="E31" s="12"/>
      <c r="F31" s="12"/>
      <c r="G31" s="12"/>
      <c r="H31" s="12"/>
      <c r="I31" s="19">
        <f>0.5*I26*C10*C9*C7*(C7+1)/C12/10^12</f>
        <v>0.15300820992</v>
      </c>
      <c r="J31" s="19">
        <f>0.5*J26*$D$10*$D$9*$D$7*($D$7+1)/$D$12/10^12</f>
        <v>0.14607412662857142</v>
      </c>
      <c r="K31" s="19">
        <f>0.5*K26*$D$10*$D$9*$D$7*($D$7+1)/$D$12/10^12</f>
        <v>0.14607412662857142</v>
      </c>
      <c r="L31" s="19">
        <f>0.5*L26*$D$10*$D$9*$D$7*($D$7+1)/$D$12/10^12</f>
        <v>0.14607412662857142</v>
      </c>
      <c r="M31" s="19">
        <f>0.5*M26*$D$10*$D$9*$D$7*($D$7+1)/$D$12/10^12</f>
        <v>0.14607412662857142</v>
      </c>
      <c r="N31" s="19">
        <f>0.5*N26*$D$10*$D$9*$D$7*($D$7+1)/$D$12/10^12</f>
        <v>0.14607412662857142</v>
      </c>
      <c r="O31" s="19">
        <f>0.5*O26*$D$10*$D$9*$D$7*($D$7+1)/$D$12/10^12</f>
        <v>0.14607412662857142</v>
      </c>
    </row>
    <row r="32" spans="1:15" ht="14">
      <c r="A32" s="26" t="s">
        <v>486</v>
      </c>
      <c r="B32" s="26" t="s">
        <v>485</v>
      </c>
      <c r="C32" s="12"/>
      <c r="D32" s="12"/>
      <c r="E32" s="12"/>
      <c r="F32" s="12"/>
      <c r="G32" s="12"/>
      <c r="H32" s="12"/>
      <c r="I32" s="19">
        <f>I28*C10/I27/C12/10^6</f>
        <v>10.792675555555556</v>
      </c>
      <c r="J32" s="19">
        <f>J28*$D$10/J27/$D$12/10^6</f>
        <v>69.381485714285702</v>
      </c>
      <c r="K32" s="19">
        <f>K28*$D$10/K27/$D$12/10^6</f>
        <v>69.381485714285702</v>
      </c>
      <c r="L32" s="19">
        <f>L28*$D$10/L27/$D$12/10^6</f>
        <v>69.381485714285702</v>
      </c>
      <c r="M32" s="19">
        <f>M28*$D$10/M27/$D$12/10^6</f>
        <v>69.381485714285702</v>
      </c>
      <c r="N32" s="19">
        <f>N28*$D$10/N27/$D$12/10^6</f>
        <v>69.381485714285702</v>
      </c>
      <c r="O32" s="19">
        <f>O28*$D$10/O27/$D$12/10^6</f>
        <v>69.381485714285702</v>
      </c>
    </row>
    <row r="33" spans="1:15" ht="14">
      <c r="A33" s="26" t="s">
        <v>484</v>
      </c>
      <c r="B33" s="26" t="s">
        <v>483</v>
      </c>
      <c r="C33" s="12"/>
      <c r="D33" s="12"/>
      <c r="E33" s="12"/>
      <c r="F33" s="12"/>
      <c r="G33" s="12"/>
      <c r="H33" s="12"/>
      <c r="I33" s="27">
        <v>6</v>
      </c>
      <c r="J33" s="27">
        <v>6</v>
      </c>
      <c r="K33" s="27">
        <v>6</v>
      </c>
      <c r="L33" s="27">
        <v>6</v>
      </c>
      <c r="M33" s="27">
        <v>6</v>
      </c>
      <c r="N33" s="27">
        <v>6</v>
      </c>
      <c r="O33" s="27">
        <v>6</v>
      </c>
    </row>
    <row r="34" spans="1:15" ht="14">
      <c r="A34" s="26" t="s">
        <v>482</v>
      </c>
      <c r="B34" s="26" t="s">
        <v>395</v>
      </c>
      <c r="C34" s="12"/>
      <c r="D34" s="12"/>
      <c r="E34" s="12"/>
      <c r="F34" s="12"/>
      <c r="G34" s="12"/>
      <c r="H34" s="12"/>
      <c r="I34" s="19">
        <f>I29*I$33*3600/10^3</f>
        <v>6.6099546685439998</v>
      </c>
      <c r="J34" s="19">
        <f>J29*J$33*3600/10^3</f>
        <v>6.3104022703542855</v>
      </c>
      <c r="K34" s="19">
        <f>K29*K$33*3600/10^3</f>
        <v>6.3104022703542855</v>
      </c>
      <c r="L34" s="19">
        <f>L29*L$33*3600/10^3</f>
        <v>6.3104022703542855</v>
      </c>
      <c r="M34" s="19">
        <f>M29*M$33*3600/10^3</f>
        <v>6.3104022703542855</v>
      </c>
      <c r="N34" s="19">
        <f>N29*N$33*3600/10^3</f>
        <v>6.3104022703542855</v>
      </c>
      <c r="O34" s="19">
        <f>O29*O$33*3600/10^3</f>
        <v>6.3104022703542855</v>
      </c>
    </row>
    <row r="35" spans="1:15" ht="14">
      <c r="A35" s="26" t="s">
        <v>481</v>
      </c>
      <c r="B35" s="26" t="s">
        <v>395</v>
      </c>
      <c r="C35" s="12"/>
      <c r="D35" s="12"/>
      <c r="E35" s="12"/>
      <c r="F35" s="12"/>
      <c r="G35" s="12"/>
      <c r="H35" s="12"/>
      <c r="I35" s="19">
        <f>I30*I$33*3600/10^3</f>
        <v>0.82624433356799998</v>
      </c>
      <c r="J35" s="19">
        <f>J30*J$33*3600/10^3</f>
        <v>0.78880028379428568</v>
      </c>
      <c r="K35" s="19">
        <f>K30*K$33*3600/10^3</f>
        <v>0.78880028379428568</v>
      </c>
      <c r="L35" s="19">
        <f>L30*L$33*3600/10^3</f>
        <v>0.78880028379428568</v>
      </c>
      <c r="M35" s="19">
        <f>M30*M$33*3600/10^3</f>
        <v>0.78880028379428568</v>
      </c>
      <c r="N35" s="19">
        <f>N30*N$33*3600/10^3</f>
        <v>0.78880028379428568</v>
      </c>
      <c r="O35" s="19">
        <f>O30*O$33*3600/10^3</f>
        <v>0.78880028379428568</v>
      </c>
    </row>
    <row r="36" spans="1:15" ht="14">
      <c r="A36" s="26" t="s">
        <v>480</v>
      </c>
      <c r="B36" s="26" t="s">
        <v>395</v>
      </c>
      <c r="C36" s="12"/>
      <c r="D36" s="12"/>
      <c r="E36" s="12"/>
      <c r="F36" s="12"/>
      <c r="G36" s="12"/>
      <c r="H36" s="12"/>
      <c r="I36" s="19">
        <f>I31*I$33*3600/10^3</f>
        <v>3.3049773342719999</v>
      </c>
      <c r="J36" s="19">
        <f>J31*J$33*3600/10^3</f>
        <v>3.1552011351771427</v>
      </c>
      <c r="K36" s="19">
        <f>K31*K$33*3600/10^3</f>
        <v>3.1552011351771427</v>
      </c>
      <c r="L36" s="19">
        <f>L31*L$33*3600/10^3</f>
        <v>3.1552011351771427</v>
      </c>
      <c r="M36" s="19">
        <f>M31*M$33*3600/10^3</f>
        <v>3.1552011351771427</v>
      </c>
      <c r="N36" s="19">
        <f>N31*N$33*3600/10^3</f>
        <v>3.1552011351771427</v>
      </c>
      <c r="O36" s="19">
        <f>O31*O$33*3600/10^3</f>
        <v>3.1552011351771427</v>
      </c>
    </row>
    <row r="37" spans="1:15" ht="14">
      <c r="A37" s="26" t="s">
        <v>479</v>
      </c>
      <c r="B37" s="26" t="s">
        <v>400</v>
      </c>
      <c r="C37" s="12"/>
      <c r="D37" s="12"/>
      <c r="E37" s="12"/>
      <c r="F37" s="12"/>
      <c r="G37" s="12"/>
      <c r="H37" s="12"/>
      <c r="I37" s="19">
        <f>I32*I33*3600/10^3</f>
        <v>233.12179200000003</v>
      </c>
      <c r="J37" s="19">
        <f>J32*J33*3600/10^3</f>
        <v>1498.6400914285712</v>
      </c>
      <c r="K37" s="19">
        <f>K32*K33*3600/10^3</f>
        <v>1498.6400914285712</v>
      </c>
      <c r="L37" s="19">
        <f>L32*L33*3600/10^3</f>
        <v>1498.6400914285712</v>
      </c>
      <c r="M37" s="19">
        <f>M32*M33*3600/10^3</f>
        <v>1498.6400914285712</v>
      </c>
      <c r="N37" s="19">
        <f>N32*N33*3600/10^3</f>
        <v>1498.6400914285712</v>
      </c>
      <c r="O37" s="19">
        <f>O32*O33*3600/10^3</f>
        <v>1498.6400914285712</v>
      </c>
    </row>
    <row r="38" spans="1:15" ht="14">
      <c r="A38" s="12"/>
      <c r="B38" s="12"/>
      <c r="C38" s="12"/>
      <c r="D38" s="12"/>
      <c r="E38" s="12"/>
      <c r="F38" s="12"/>
      <c r="G38" s="12"/>
      <c r="H38" s="12"/>
      <c r="I38" s="13"/>
      <c r="J38" s="13"/>
      <c r="K38" s="24"/>
      <c r="L38" s="24"/>
      <c r="M38" s="24"/>
      <c r="N38" s="24"/>
      <c r="O38" s="24"/>
    </row>
    <row r="39" spans="1:15" ht="14">
      <c r="A39" s="25"/>
      <c r="B39" s="25"/>
      <c r="I39" s="24"/>
      <c r="J39" s="24"/>
      <c r="K39" s="24"/>
      <c r="L39" s="24"/>
      <c r="M39" s="24"/>
      <c r="N39" s="24"/>
      <c r="O39" s="24"/>
    </row>
    <row r="40" spans="1:15">
      <c r="A40" s="23" t="s">
        <v>478</v>
      </c>
      <c r="B40" s="12"/>
      <c r="C40" s="4" t="s">
        <v>477</v>
      </c>
      <c r="I40" s="12">
        <f>$C$7</f>
        <v>512</v>
      </c>
      <c r="J40" s="12">
        <f>D7</f>
        <v>197</v>
      </c>
      <c r="K40" s="12">
        <f>D7</f>
        <v>197</v>
      </c>
      <c r="L40" s="12">
        <f>D7-64</f>
        <v>133</v>
      </c>
      <c r="M40" s="12">
        <f>D7-64</f>
        <v>133</v>
      </c>
      <c r="N40" s="12">
        <f>D7-64</f>
        <v>133</v>
      </c>
      <c r="O40" s="12">
        <f>D7</f>
        <v>197</v>
      </c>
    </row>
    <row r="41" spans="1:15">
      <c r="A41" s="4" t="s">
        <v>476</v>
      </c>
      <c r="B41" s="12" t="s">
        <v>466</v>
      </c>
      <c r="C41" s="4" t="s">
        <v>475</v>
      </c>
      <c r="I41" s="10">
        <v>80000</v>
      </c>
      <c r="J41" s="10">
        <v>150000</v>
      </c>
      <c r="K41" s="10">
        <v>150000</v>
      </c>
      <c r="L41" s="10">
        <v>150000</v>
      </c>
      <c r="M41" s="10">
        <v>150000</v>
      </c>
      <c r="N41" s="10">
        <v>150000</v>
      </c>
      <c r="O41" s="10">
        <v>150000</v>
      </c>
    </row>
    <row r="42" spans="1:15">
      <c r="A42" s="4" t="s">
        <v>474</v>
      </c>
      <c r="B42" s="12" t="s">
        <v>466</v>
      </c>
      <c r="C42" s="4" t="s">
        <v>473</v>
      </c>
      <c r="I42" s="10">
        <v>35</v>
      </c>
      <c r="J42" s="10">
        <v>15</v>
      </c>
      <c r="K42" s="10">
        <v>15</v>
      </c>
      <c r="L42" s="10">
        <v>15</v>
      </c>
      <c r="M42" s="10">
        <v>15</v>
      </c>
      <c r="N42" s="10">
        <v>15</v>
      </c>
      <c r="O42" s="10">
        <v>15</v>
      </c>
    </row>
    <row r="43" spans="1:15">
      <c r="A43" s="4" t="s">
        <v>472</v>
      </c>
      <c r="B43" s="12" t="s">
        <v>469</v>
      </c>
      <c r="C43" s="4" t="s">
        <v>471</v>
      </c>
      <c r="I43" s="15">
        <f>I20-I19</f>
        <v>300</v>
      </c>
      <c r="J43" s="15">
        <f>J20-J19</f>
        <v>700</v>
      </c>
      <c r="K43" s="15">
        <f>K20-K19</f>
        <v>815.33300000000008</v>
      </c>
      <c r="L43" s="15">
        <f>L20-L19</f>
        <v>1400</v>
      </c>
      <c r="M43" s="15">
        <f>M20-M19</f>
        <v>2380</v>
      </c>
      <c r="N43" s="15">
        <f>N20-N19</f>
        <v>2500</v>
      </c>
      <c r="O43" s="15">
        <f>O20-O19</f>
        <v>2500</v>
      </c>
    </row>
    <row r="44" spans="1:15">
      <c r="A44" s="4" t="s">
        <v>470</v>
      </c>
      <c r="B44" s="12" t="s">
        <v>469</v>
      </c>
      <c r="C44" s="4" t="s">
        <v>468</v>
      </c>
      <c r="I44" s="15">
        <f>(I19+I20)/2</f>
        <v>200</v>
      </c>
      <c r="J44" s="15">
        <f>(J19+J20)/2</f>
        <v>700</v>
      </c>
      <c r="K44" s="15">
        <f>(K19+K20)/2</f>
        <v>1357.0335</v>
      </c>
      <c r="L44" s="15">
        <f>(L19+L20)/2</f>
        <v>2350</v>
      </c>
      <c r="M44" s="15">
        <f>(M19+M20)/2</f>
        <v>3990</v>
      </c>
      <c r="N44" s="15">
        <f>(N19+N20)/2</f>
        <v>5850</v>
      </c>
      <c r="O44" s="15">
        <f>(O19+O20)/2</f>
        <v>12550</v>
      </c>
    </row>
    <row r="45" spans="1:15">
      <c r="A45" s="4" t="s">
        <v>467</v>
      </c>
      <c r="B45" s="12" t="s">
        <v>466</v>
      </c>
      <c r="I45" s="4">
        <f>300/I44</f>
        <v>1.5</v>
      </c>
      <c r="J45" s="4">
        <f>300/J44</f>
        <v>0.42857142857142855</v>
      </c>
      <c r="K45" s="4">
        <f>300/K44</f>
        <v>0.22107044520271607</v>
      </c>
      <c r="L45" s="4">
        <f>300/L44</f>
        <v>0.1276595744680851</v>
      </c>
      <c r="M45" s="4">
        <f>300/M44</f>
        <v>7.5187969924812026E-2</v>
      </c>
      <c r="N45" s="4">
        <f>300/N44</f>
        <v>5.128205128205128E-2</v>
      </c>
      <c r="O45" s="4">
        <f>300/O44</f>
        <v>2.3904382470119521E-2</v>
      </c>
    </row>
    <row r="46" spans="1:15">
      <c r="B46" s="12"/>
    </row>
    <row r="47" spans="1:15">
      <c r="B47" s="12"/>
    </row>
    <row r="48" spans="1:15" ht="18">
      <c r="A48" s="22" t="s">
        <v>465</v>
      </c>
      <c r="B48" s="21"/>
      <c r="C48" s="20"/>
      <c r="D48" s="20"/>
    </row>
    <row r="49" spans="1:18" hidden="1" outlineLevel="1">
      <c r="A49" s="12"/>
      <c r="B49" s="12"/>
      <c r="R49" s="12"/>
    </row>
    <row r="50" spans="1:18" hidden="1" outlineLevel="1">
      <c r="A50" s="4" t="s">
        <v>464</v>
      </c>
      <c r="B50" s="12"/>
      <c r="C50" s="4" t="s">
        <v>463</v>
      </c>
      <c r="I50" s="10">
        <v>76</v>
      </c>
      <c r="J50" s="10">
        <v>66</v>
      </c>
      <c r="K50" s="10">
        <v>66</v>
      </c>
      <c r="L50" s="10">
        <v>66</v>
      </c>
      <c r="M50" s="10">
        <v>66</v>
      </c>
      <c r="N50" s="10">
        <v>66</v>
      </c>
      <c r="O50" s="10">
        <v>66</v>
      </c>
      <c r="R50" s="12"/>
    </row>
    <row r="51" spans="1:18" hidden="1" outlineLevel="1">
      <c r="A51" s="4" t="s">
        <v>462</v>
      </c>
      <c r="B51" s="12"/>
      <c r="C51" s="4" t="s">
        <v>461</v>
      </c>
      <c r="I51" s="10">
        <v>1.8</v>
      </c>
      <c r="J51" s="10">
        <v>1.8</v>
      </c>
      <c r="K51" s="10">
        <v>1.8</v>
      </c>
      <c r="L51" s="10">
        <v>1.8</v>
      </c>
      <c r="M51" s="10">
        <v>1.8</v>
      </c>
      <c r="N51" s="10">
        <v>1.8</v>
      </c>
      <c r="O51" s="10">
        <v>1.8</v>
      </c>
      <c r="R51" s="12"/>
    </row>
    <row r="52" spans="1:18" hidden="1" outlineLevel="1">
      <c r="A52" s="4" t="s">
        <v>460</v>
      </c>
      <c r="B52" s="12"/>
      <c r="C52" s="4" t="s">
        <v>459</v>
      </c>
      <c r="I52" s="10">
        <v>0.34</v>
      </c>
      <c r="J52" s="10">
        <v>0.34</v>
      </c>
      <c r="K52" s="10">
        <v>0.34</v>
      </c>
      <c r="L52" s="10">
        <v>0.34</v>
      </c>
      <c r="M52" s="10">
        <v>0.34</v>
      </c>
      <c r="N52" s="10">
        <v>0.34</v>
      </c>
      <c r="O52" s="10">
        <v>0.34</v>
      </c>
      <c r="R52" s="12"/>
    </row>
    <row r="53" spans="1:18" hidden="1" outlineLevel="1">
      <c r="B53" s="12"/>
      <c r="I53" s="12"/>
      <c r="J53" s="12"/>
      <c r="K53" s="12"/>
      <c r="R53" s="12"/>
    </row>
    <row r="54" spans="1:18" hidden="1" outlineLevel="1">
      <c r="A54" s="4" t="s">
        <v>458</v>
      </c>
      <c r="B54" s="12" t="s">
        <v>457</v>
      </c>
      <c r="C54" s="4" t="s">
        <v>456</v>
      </c>
      <c r="I54" s="4">
        <f>(10^6*I44)*(I42/I41)*(180*I52/PI()/I50/I51)</f>
        <v>12460.156728904964</v>
      </c>
      <c r="J54" s="4">
        <f>(10^6*J44)*(J42/J41)*(180*J52/PI()/J50/J51)</f>
        <v>11478.447410870029</v>
      </c>
      <c r="K54" s="4">
        <f>(10^6*K44)*(K42/K41)*(180*K52/PI()/K50/K51)</f>
        <v>22252.339520769849</v>
      </c>
      <c r="L54" s="4">
        <f>(10^6*L44)*(L42/L41)*(180*L52/PI()/L50/L51)</f>
        <v>38534.787736492239</v>
      </c>
      <c r="M54" s="4">
        <f>(10^6*M44)*(M42/M41)*(180*M52/PI()/M50/M51)</f>
        <v>65427.150241959156</v>
      </c>
      <c r="N54" s="4">
        <f>(10^6*N44)*(N42/N41)*(180*N52/PI()/N50/N51)</f>
        <v>95927.024790842377</v>
      </c>
      <c r="O54" s="4">
        <f>(10^6*O44)*(O42/O41)*(180*O52/PI()/O50/O51)</f>
        <v>205792.16429488407</v>
      </c>
      <c r="R54" s="12"/>
    </row>
    <row r="55" spans="1:18" hidden="1" outlineLevel="1">
      <c r="A55" s="4" t="s">
        <v>455</v>
      </c>
      <c r="B55" s="12"/>
      <c r="I55" s="4">
        <f>I43*10^6/I54</f>
        <v>24076.74369809993</v>
      </c>
      <c r="J55" s="4">
        <f>J43*10^6/J54</f>
        <v>60983.857393213628</v>
      </c>
      <c r="K55" s="4">
        <f>K43*10^6/K54</f>
        <v>36640.327154768878</v>
      </c>
      <c r="L55" s="4">
        <f>L43*10^6/L54</f>
        <v>36330.808659786839</v>
      </c>
      <c r="M55" s="4">
        <f>M43*10^6/M54</f>
        <v>36376.33598893445</v>
      </c>
      <c r="N55" s="4">
        <f>N43*10^6/N54</f>
        <v>26061.477518467364</v>
      </c>
      <c r="O55" s="4">
        <f>O43*10^6/O54</f>
        <v>12148.178763588372</v>
      </c>
      <c r="R55" s="12"/>
    </row>
    <row r="56" spans="1:18" hidden="1" outlineLevel="1">
      <c r="A56" s="4" t="s">
        <v>454</v>
      </c>
      <c r="B56" s="12" t="s">
        <v>453</v>
      </c>
      <c r="C56" s="4" t="s">
        <v>452</v>
      </c>
      <c r="I56" s="4">
        <f>(I42/I41)*(180*I52/PI()/I50/0.0000727/I51)</f>
        <v>0.85695713403748019</v>
      </c>
      <c r="J56" s="4">
        <f>(J42/J41)*(180*J52/PI()/J50/0.0000727/J51)</f>
        <v>0.22555408549557926</v>
      </c>
      <c r="K56" s="4">
        <f>(K42/K41)*(180*K52/PI()/K50/0.0000727/K51)</f>
        <v>0.22555408549557926</v>
      </c>
      <c r="L56" s="4">
        <f>(L42/L41)*(180*L52/PI()/L50/0.0000727/L51)</f>
        <v>0.22555408549557926</v>
      </c>
      <c r="M56" s="4">
        <f>(M42/M41)*(180*M52/PI()/M50/0.0000727/M51)</f>
        <v>0.22555408549557926</v>
      </c>
      <c r="N56" s="4">
        <f>(N42/N41)*(180*N52/PI()/N50/0.0000727/N51)</f>
        <v>0.22555408549557926</v>
      </c>
      <c r="O56" s="4">
        <f>(O42/O41)*(180*O52/PI()/O50/0.0000727/O51)</f>
        <v>0.22555408549557926</v>
      </c>
      <c r="R56" s="12"/>
    </row>
    <row r="57" spans="1:18" hidden="1" outlineLevel="1">
      <c r="B57" s="12"/>
      <c r="R57" s="12"/>
    </row>
    <row r="58" spans="1:18" hidden="1" outlineLevel="1">
      <c r="A58" s="12" t="s">
        <v>450</v>
      </c>
      <c r="B58" s="12" t="s">
        <v>451</v>
      </c>
      <c r="C58" s="12"/>
      <c r="D58" s="12"/>
      <c r="E58" s="12"/>
      <c r="F58" s="12"/>
      <c r="G58" s="12"/>
      <c r="H58" s="12"/>
      <c r="I58" s="12">
        <f>$C$7*($C$7+1)/2*$C$8*$C$9*I55/I56</f>
        <v>14758967377.921497</v>
      </c>
      <c r="J58" s="12">
        <f>$D$7*($D$7+1)/2*$D$8*$D$9*J55/J56</f>
        <v>21092380891.733505</v>
      </c>
      <c r="K58" s="12">
        <f>$D$7*($D$7+1)/2*$D$8*$D$9*K55/K56</f>
        <v>12672726347.286016</v>
      </c>
      <c r="L58" s="12">
        <f>$D$7*($D$7+1)/2*$D$8*$D$9*L55/L56</f>
        <v>12565673722.734852</v>
      </c>
      <c r="M58" s="12">
        <f>$D$7*($D$7+1)/2*$D$8*$D$9*M55/M56</f>
        <v>12581420181.034021</v>
      </c>
      <c r="N58" s="12">
        <f>$D$7*($D$7+1)/2*$D$8*$D$9*N55/N56</f>
        <v>9013837987.9203014</v>
      </c>
      <c r="O58" s="12">
        <f>$D$7*($D$7+1)/2*$D$8*$D$9*O55/O56</f>
        <v>4201669500.3453197</v>
      </c>
      <c r="R58" s="12"/>
    </row>
    <row r="59" spans="1:18" hidden="1" outlineLevel="1">
      <c r="A59" s="12" t="s">
        <v>450</v>
      </c>
      <c r="B59" s="12" t="s">
        <v>449</v>
      </c>
      <c r="C59" s="12" t="s">
        <v>448</v>
      </c>
      <c r="D59" s="12"/>
      <c r="E59" s="12"/>
      <c r="F59" s="12"/>
      <c r="G59" s="12"/>
      <c r="H59" s="12"/>
      <c r="I59" s="12">
        <f>I58*$B$3*$C$4</f>
        <v>149961299687.0451</v>
      </c>
      <c r="J59" s="12">
        <f>J58*$B$3*$D$4</f>
        <v>215570348783.9686</v>
      </c>
      <c r="K59" s="12">
        <f>K58*$B$3*$D$4</f>
        <v>129518998009.31924</v>
      </c>
      <c r="L59" s="12">
        <f>L58*$B$3*$D$4</f>
        <v>128424888637.25786</v>
      </c>
      <c r="M59" s="12">
        <f>M58*$B$3*$D$4</f>
        <v>128585822081.66548</v>
      </c>
      <c r="N59" s="12">
        <f>N58*$B$3*$D$4</f>
        <v>92124080676.909668</v>
      </c>
      <c r="O59" s="12">
        <f>O58*$B$3*$D$4</f>
        <v>42942300554.575424</v>
      </c>
      <c r="R59" s="12"/>
    </row>
    <row r="60" spans="1:18" collapsed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8">
      <c r="A62" s="18" t="s">
        <v>447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 t="s">
        <v>446</v>
      </c>
      <c r="B63" s="12" t="s">
        <v>445</v>
      </c>
      <c r="C63" s="12"/>
      <c r="D63" s="12" t="s">
        <v>444</v>
      </c>
      <c r="E63" s="12"/>
      <c r="F63" s="12"/>
      <c r="G63" s="12"/>
      <c r="H63" s="12"/>
      <c r="I63" s="12">
        <f>0.5*C9*I40*(I40+1)*279</f>
        <v>146562048</v>
      </c>
      <c r="J63" s="12">
        <f>0.5*D9*J40*(J40+1)*279</f>
        <v>21765348</v>
      </c>
      <c r="K63" s="12"/>
      <c r="L63" s="12"/>
      <c r="M63" s="12"/>
      <c r="N63" s="12"/>
      <c r="O63" s="12"/>
      <c r="P63" s="12"/>
      <c r="Q63" s="12"/>
      <c r="R63" s="12"/>
    </row>
    <row r="64" spans="1:18">
      <c r="A64" s="12" t="s">
        <v>443</v>
      </c>
      <c r="B64" s="12" t="s">
        <v>407</v>
      </c>
      <c r="C64" s="12"/>
      <c r="D64" s="12"/>
      <c r="E64" s="12"/>
      <c r="F64" s="12"/>
      <c r="G64" s="12"/>
      <c r="H64" s="12"/>
      <c r="I64" s="19">
        <f>I63*I23/10^15</f>
        <v>1.067232264192E-2</v>
      </c>
      <c r="J64" s="19">
        <f>J63*J23/10^15</f>
        <v>1.0188670332342855E-2</v>
      </c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9"/>
      <c r="J65" s="19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9"/>
      <c r="J66" s="19"/>
      <c r="K66" s="12"/>
      <c r="L66" s="12"/>
      <c r="M66" s="12"/>
      <c r="N66" s="12"/>
      <c r="O66" s="12"/>
      <c r="P66" s="12"/>
      <c r="Q66" s="12"/>
      <c r="R66" s="12"/>
    </row>
    <row r="67" spans="1:18" ht="18">
      <c r="A67" s="18" t="s">
        <v>442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8">
      <c r="A68" s="18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8">
      <c r="A69" s="18" t="s">
        <v>441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 t="s">
        <v>432</v>
      </c>
      <c r="B70" s="12"/>
      <c r="C70" s="12"/>
      <c r="D70" s="12"/>
      <c r="E70" s="12"/>
      <c r="F70" s="12"/>
      <c r="G70" s="12"/>
      <c r="H70" s="12"/>
      <c r="I70" s="10">
        <v>1000</v>
      </c>
      <c r="J70" s="10">
        <v>1000</v>
      </c>
      <c r="K70" s="10">
        <v>300</v>
      </c>
      <c r="L70" s="10">
        <v>300</v>
      </c>
      <c r="M70" s="10">
        <v>300</v>
      </c>
      <c r="N70" s="10">
        <v>300</v>
      </c>
      <c r="O70" s="10">
        <v>300</v>
      </c>
      <c r="P70" s="12"/>
      <c r="Q70" s="12"/>
      <c r="R70" s="12"/>
    </row>
    <row r="71" spans="1:18">
      <c r="A71" s="17" t="s">
        <v>431</v>
      </c>
      <c r="B71" s="12"/>
      <c r="C71" s="12"/>
      <c r="D71" s="12"/>
      <c r="E71" s="12"/>
      <c r="F71" s="12"/>
      <c r="G71" s="12"/>
      <c r="H71" s="12"/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2"/>
      <c r="Q71" s="12"/>
      <c r="R71" s="12"/>
    </row>
    <row r="72" spans="1:18">
      <c r="A72" s="12" t="s">
        <v>430</v>
      </c>
      <c r="B72" s="12"/>
      <c r="C72" s="12"/>
      <c r="D72" s="12"/>
      <c r="E72" s="12"/>
      <c r="F72" s="12"/>
      <c r="G72" s="12"/>
      <c r="H72" s="12"/>
      <c r="I72" s="10">
        <v>50</v>
      </c>
      <c r="J72" s="10">
        <v>50</v>
      </c>
      <c r="K72" s="10">
        <v>50</v>
      </c>
      <c r="L72" s="10">
        <v>50</v>
      </c>
      <c r="M72" s="10">
        <v>50</v>
      </c>
      <c r="N72" s="10">
        <v>50</v>
      </c>
      <c r="O72" s="10">
        <v>50</v>
      </c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 t="s">
        <v>440</v>
      </c>
      <c r="B74" s="12" t="s">
        <v>409</v>
      </c>
      <c r="C74" s="12"/>
      <c r="D74" s="12" t="s">
        <v>426</v>
      </c>
      <c r="E74" s="12"/>
      <c r="F74" s="12"/>
      <c r="G74" s="12"/>
      <c r="H74" s="12"/>
      <c r="I74" s="12">
        <f>64*I40*I40*I70+242*I40*I70+128*I40*I40</f>
        <v>16934674432</v>
      </c>
      <c r="J74" s="12">
        <f>64*J40*J40*J70+242*J40*J70+128*J40*J40</f>
        <v>2536417552</v>
      </c>
      <c r="K74" s="12"/>
      <c r="L74" s="12"/>
      <c r="M74" s="12"/>
      <c r="N74" s="12"/>
      <c r="O74" s="12"/>
      <c r="P74" s="12"/>
      <c r="Q74" s="12"/>
      <c r="R74" s="12"/>
    </row>
    <row r="75" spans="1:18">
      <c r="A75" s="12" t="s">
        <v>425</v>
      </c>
      <c r="B75" s="12" t="s">
        <v>407</v>
      </c>
      <c r="C75" s="12"/>
      <c r="D75" s="12"/>
      <c r="E75" s="12"/>
      <c r="F75" s="12"/>
      <c r="G75" s="12"/>
      <c r="H75" s="12"/>
      <c r="I75" s="15">
        <f>I74*I23/10^15</f>
        <v>1.2331453595283912</v>
      </c>
      <c r="J75" s="15">
        <f>J74*J23/10^15</f>
        <v>1.187333290627657</v>
      </c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 t="s">
        <v>439</v>
      </c>
      <c r="B77" s="12" t="s">
        <v>409</v>
      </c>
      <c r="C77" s="12" t="s">
        <v>423</v>
      </c>
      <c r="D77" s="12" t="s">
        <v>422</v>
      </c>
      <c r="E77" s="12"/>
      <c r="F77" s="12"/>
      <c r="G77" s="12"/>
      <c r="H77" s="12"/>
      <c r="I77" s="12">
        <f>48*I40*I40*I72*I71</f>
        <v>629145600</v>
      </c>
      <c r="J77" s="12">
        <f>48*J40*J40*J71*J72</f>
        <v>93141600</v>
      </c>
      <c r="K77" s="12"/>
      <c r="L77" s="12"/>
      <c r="M77" s="12"/>
      <c r="N77" s="12"/>
      <c r="O77" s="12"/>
      <c r="P77" s="12"/>
      <c r="Q77" s="12"/>
      <c r="R77" s="12"/>
    </row>
    <row r="78" spans="1:18">
      <c r="A78" s="12" t="s">
        <v>421</v>
      </c>
      <c r="B78" s="12" t="s">
        <v>407</v>
      </c>
      <c r="C78" s="12"/>
      <c r="D78" s="12"/>
      <c r="E78" s="12"/>
      <c r="F78" s="12"/>
      <c r="G78" s="12"/>
      <c r="H78" s="12"/>
      <c r="I78" s="15">
        <f>I77*I23/10^15</f>
        <v>4.5812984490666675E-2</v>
      </c>
      <c r="J78" s="15">
        <f>J77*J23/10^15</f>
        <v>4.3600913554285713E-2</v>
      </c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 t="s">
        <v>438</v>
      </c>
      <c r="B80" s="12" t="s">
        <v>409</v>
      </c>
      <c r="D80" s="4" t="s">
        <v>437</v>
      </c>
      <c r="I80" s="4">
        <f>64*I40*(I40-1)</f>
        <v>16744448</v>
      </c>
      <c r="J80" s="4">
        <f>64*J40*(J40-1)</f>
        <v>2471168</v>
      </c>
      <c r="R80" s="12"/>
    </row>
    <row r="81" spans="1:15">
      <c r="A81" s="12" t="s">
        <v>436</v>
      </c>
      <c r="B81" s="12" t="s">
        <v>407</v>
      </c>
      <c r="I81" s="9">
        <f>I80*I23/10^15</f>
        <v>1.2192934934755558E-3</v>
      </c>
      <c r="J81" s="9">
        <f>J80*J23/10^15</f>
        <v>1.1567890432000001E-3</v>
      </c>
    </row>
    <row r="83" spans="1:15">
      <c r="A83" s="4" t="s">
        <v>435</v>
      </c>
      <c r="B83" s="4" t="s">
        <v>409</v>
      </c>
      <c r="I83" s="4">
        <f>I74+I77+I80</f>
        <v>17580564480</v>
      </c>
      <c r="J83" s="4">
        <f>J74+J77+J80</f>
        <v>2632030320</v>
      </c>
    </row>
    <row r="84" spans="1:15">
      <c r="A84" s="4" t="s">
        <v>434</v>
      </c>
      <c r="B84" s="4" t="s">
        <v>407</v>
      </c>
      <c r="I84" s="9">
        <f>I75+I78+I81</f>
        <v>1.2801776375125336</v>
      </c>
      <c r="J84" s="9">
        <f>J75+J78+J81</f>
        <v>1.2320909932251427</v>
      </c>
    </row>
    <row r="86" spans="1:15" ht="18">
      <c r="A86" s="18" t="s">
        <v>433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>
      <c r="A87" s="12" t="s">
        <v>432</v>
      </c>
      <c r="B87" s="12"/>
      <c r="C87" s="12"/>
      <c r="D87" s="12"/>
      <c r="E87" s="12"/>
      <c r="F87" s="12"/>
      <c r="G87" s="12"/>
      <c r="H87" s="12"/>
      <c r="I87" s="10">
        <v>300</v>
      </c>
      <c r="J87" s="10">
        <v>300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</row>
    <row r="88" spans="1:15">
      <c r="A88" s="17" t="s">
        <v>431</v>
      </c>
      <c r="B88" s="12"/>
      <c r="C88" s="12"/>
      <c r="D88" s="12"/>
      <c r="E88" s="12"/>
      <c r="F88" s="12"/>
      <c r="G88" s="12"/>
      <c r="H88" s="12"/>
      <c r="I88" s="10">
        <v>30</v>
      </c>
      <c r="J88" s="10">
        <v>30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</row>
    <row r="89" spans="1:15">
      <c r="A89" s="12" t="s">
        <v>430</v>
      </c>
      <c r="B89" s="12"/>
      <c r="C89" s="12"/>
      <c r="D89" s="12"/>
      <c r="E89" s="12"/>
      <c r="F89" s="12"/>
      <c r="G89" s="12"/>
      <c r="H89" s="12"/>
      <c r="I89" s="10">
        <v>50</v>
      </c>
      <c r="J89" s="10">
        <v>50</v>
      </c>
      <c r="K89" s="10">
        <v>50</v>
      </c>
      <c r="L89" s="10">
        <v>50</v>
      </c>
      <c r="M89" s="10">
        <v>50</v>
      </c>
      <c r="N89" s="10">
        <v>50</v>
      </c>
      <c r="O89" s="10">
        <v>50</v>
      </c>
    </row>
    <row r="90" spans="1:15">
      <c r="A90" s="12" t="s">
        <v>429</v>
      </c>
      <c r="B90" s="12"/>
      <c r="C90" s="12"/>
      <c r="D90" s="12"/>
      <c r="E90" s="12"/>
      <c r="F90" s="12"/>
      <c r="G90" s="12"/>
      <c r="H90" s="12"/>
      <c r="I90" s="10">
        <v>10</v>
      </c>
      <c r="J90" s="10">
        <v>10</v>
      </c>
      <c r="K90" s="10">
        <v>10</v>
      </c>
      <c r="L90" s="10">
        <v>10</v>
      </c>
      <c r="M90" s="10">
        <v>10</v>
      </c>
      <c r="N90" s="10">
        <v>10</v>
      </c>
      <c r="O90" s="10">
        <v>10</v>
      </c>
    </row>
    <row r="91" spans="1:15">
      <c r="A91" s="12"/>
      <c r="B91" s="12"/>
      <c r="C91" s="12"/>
      <c r="D91" s="12"/>
      <c r="E91" s="12"/>
      <c r="F91" s="12"/>
      <c r="G91" s="12"/>
      <c r="H91" s="12"/>
      <c r="I91" s="13"/>
      <c r="J91" s="13"/>
      <c r="K91" s="12"/>
      <c r="L91" s="12"/>
      <c r="M91" s="12"/>
      <c r="N91" s="12"/>
      <c r="O91" s="12"/>
    </row>
    <row r="92" spans="1:15">
      <c r="A92" s="16" t="s">
        <v>428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>
      <c r="A93" s="12" t="s">
        <v>427</v>
      </c>
      <c r="B93" s="12" t="s">
        <v>409</v>
      </c>
      <c r="C93" s="12"/>
      <c r="D93" s="12" t="s">
        <v>426</v>
      </c>
      <c r="E93" s="12"/>
      <c r="F93" s="12"/>
      <c r="G93" s="12"/>
      <c r="H93" s="12"/>
      <c r="I93" s="12">
        <f>(64*I40*I40*I87+242*I40*I87+128*I40*I40)</f>
        <v>5103890432</v>
      </c>
      <c r="J93" s="12">
        <f>64*J40*J40*J87+242*J40*J87+128*J40*J40</f>
        <v>764402552</v>
      </c>
      <c r="K93" s="12"/>
      <c r="L93" s="12"/>
      <c r="M93" s="12"/>
      <c r="N93" s="12"/>
      <c r="O93" s="12"/>
    </row>
    <row r="94" spans="1:15">
      <c r="A94" s="12" t="s">
        <v>425</v>
      </c>
      <c r="B94" s="12" t="s">
        <v>407</v>
      </c>
      <c r="C94" s="12"/>
      <c r="D94" s="12"/>
      <c r="E94" s="12"/>
      <c r="F94" s="12"/>
      <c r="G94" s="12"/>
      <c r="H94" s="12"/>
      <c r="I94" s="13">
        <f>I93*I23/10^15</f>
        <v>0.37165395927950223</v>
      </c>
      <c r="J94" s="13">
        <f>J93*J23/10^15</f>
        <v>0.35782775462765715</v>
      </c>
      <c r="K94" s="12"/>
      <c r="L94" s="12"/>
      <c r="M94" s="12"/>
      <c r="N94" s="12"/>
      <c r="O94" s="12"/>
    </row>
    <row r="95" spans="1: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>
      <c r="A96" s="12" t="s">
        <v>424</v>
      </c>
      <c r="B96" s="12" t="s">
        <v>409</v>
      </c>
      <c r="C96" s="12" t="s">
        <v>423</v>
      </c>
      <c r="D96" s="12" t="s">
        <v>422</v>
      </c>
      <c r="E96" s="12"/>
      <c r="F96" s="12"/>
      <c r="G96" s="12"/>
      <c r="H96" s="12"/>
      <c r="I96" s="12">
        <f>48*I40*I40*I88*I89</f>
        <v>18874368000</v>
      </c>
      <c r="J96" s="12">
        <f>48*J40*J40*J88*J89</f>
        <v>2794248000</v>
      </c>
      <c r="K96" s="12"/>
      <c r="L96" s="12"/>
      <c r="M96" s="12"/>
      <c r="N96" s="12"/>
      <c r="O96" s="12"/>
    </row>
    <row r="97" spans="1:15">
      <c r="A97" s="12" t="s">
        <v>421</v>
      </c>
      <c r="B97" s="12" t="s">
        <v>407</v>
      </c>
      <c r="C97" s="12"/>
      <c r="D97" s="12"/>
      <c r="E97" s="12"/>
      <c r="F97" s="12"/>
      <c r="G97" s="12"/>
      <c r="H97" s="12"/>
      <c r="I97" s="15">
        <f>I96*I23/10^15</f>
        <v>1.3743895347199999</v>
      </c>
      <c r="J97" s="15">
        <f>J96*J23/10^15</f>
        <v>1.3080274066285713</v>
      </c>
      <c r="K97" s="12"/>
      <c r="L97" s="12"/>
      <c r="M97" s="12"/>
      <c r="N97" s="12"/>
      <c r="O97" s="12"/>
    </row>
    <row r="98" spans="1: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>
      <c r="A99" s="12" t="s">
        <v>420</v>
      </c>
      <c r="B99" s="12" t="s">
        <v>409</v>
      </c>
      <c r="C99" s="12"/>
      <c r="D99" s="12" t="s">
        <v>419</v>
      </c>
      <c r="E99" s="12"/>
      <c r="F99" s="12"/>
      <c r="G99" s="12"/>
      <c r="H99" s="12"/>
      <c r="I99" s="12">
        <f>2*8*0.5*I40*(I40-1)*(I87+I88)</f>
        <v>690708480</v>
      </c>
      <c r="J99" s="12">
        <f>2*8*0.5*J40*(J40-1)*(J87+J88)</f>
        <v>101935680</v>
      </c>
      <c r="K99" s="12"/>
      <c r="L99" s="12"/>
      <c r="M99" s="12"/>
      <c r="N99" s="12"/>
      <c r="O99" s="12"/>
    </row>
    <row r="100" spans="1:15">
      <c r="A100" s="12" t="s">
        <v>418</v>
      </c>
      <c r="B100" s="12" t="s">
        <v>407</v>
      </c>
      <c r="C100" s="12"/>
      <c r="E100" s="12"/>
      <c r="F100" s="12"/>
      <c r="G100" s="12"/>
      <c r="H100" s="12"/>
      <c r="I100" s="14">
        <f>I99*I23/10^15</f>
        <v>5.0295856605866669E-2</v>
      </c>
      <c r="J100" s="13">
        <f>J99*J23/10^15</f>
        <v>4.7717548031999998E-2</v>
      </c>
      <c r="K100" s="12"/>
      <c r="L100" s="12"/>
      <c r="M100" s="12"/>
      <c r="N100" s="12"/>
      <c r="O100" s="12"/>
    </row>
    <row r="101" spans="1: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>
      <c r="A102" s="4" t="s">
        <v>413</v>
      </c>
      <c r="B102" s="4" t="s">
        <v>409</v>
      </c>
      <c r="I102" s="4">
        <f>I93+I96+I99</f>
        <v>24668966912</v>
      </c>
      <c r="J102" s="4">
        <f>J93+J96+J99</f>
        <v>3660586232</v>
      </c>
    </row>
    <row r="103" spans="1:15">
      <c r="A103" s="4" t="s">
        <v>412</v>
      </c>
      <c r="B103" s="4" t="s">
        <v>407</v>
      </c>
      <c r="I103" s="9">
        <f>I94+I97+I100</f>
        <v>1.7963393506053689</v>
      </c>
      <c r="J103" s="9">
        <f>J94+J97+J100</f>
        <v>1.7135727092882285</v>
      </c>
    </row>
    <row r="104" spans="1:15">
      <c r="I104" s="9"/>
      <c r="J104" s="9"/>
    </row>
    <row r="105" spans="1:15">
      <c r="A105" s="12" t="s">
        <v>417</v>
      </c>
      <c r="B105" s="12" t="s">
        <v>409</v>
      </c>
      <c r="D105" s="4" t="s">
        <v>416</v>
      </c>
      <c r="I105" s="4">
        <f>64*I40*(I40-1)*I88</f>
        <v>502333440</v>
      </c>
      <c r="J105" s="4">
        <f>64*J40*(J40-1)*J88</f>
        <v>74135040</v>
      </c>
    </row>
    <row r="106" spans="1:15">
      <c r="A106" s="12" t="s">
        <v>415</v>
      </c>
      <c r="B106" s="12" t="s">
        <v>407</v>
      </c>
      <c r="I106" s="9">
        <f>I105*I23/10^15</f>
        <v>3.6578804804266674E-2</v>
      </c>
      <c r="J106" s="9">
        <f>J105*J23/10^15</f>
        <v>3.4703671295999994E-2</v>
      </c>
    </row>
    <row r="107" spans="1:15">
      <c r="I107" s="9"/>
      <c r="J107" s="9"/>
    </row>
    <row r="108" spans="1:15">
      <c r="A108" s="8" t="s">
        <v>414</v>
      </c>
      <c r="I108" s="9"/>
      <c r="J108" s="9"/>
    </row>
    <row r="109" spans="1:15">
      <c r="A109" s="4" t="s">
        <v>413</v>
      </c>
      <c r="B109" s="4" t="s">
        <v>409</v>
      </c>
      <c r="I109" s="9">
        <f>(I102+I105)*I90</f>
        <v>251713003520</v>
      </c>
      <c r="J109" s="9">
        <f>(J102+J105)*J90</f>
        <v>37347212720</v>
      </c>
    </row>
    <row r="110" spans="1:15">
      <c r="A110" s="4" t="s">
        <v>412</v>
      </c>
      <c r="B110" s="4" t="s">
        <v>407</v>
      </c>
      <c r="I110" s="9">
        <f>(I103+I106)*I90</f>
        <v>18.329181554096358</v>
      </c>
      <c r="J110" s="9">
        <f>(J103+J106)*J90</f>
        <v>17.482763805842286</v>
      </c>
    </row>
    <row r="112" spans="1:15" ht="18">
      <c r="A112" s="11" t="s">
        <v>411</v>
      </c>
    </row>
    <row r="113" spans="1:10">
      <c r="A113" s="4" t="s">
        <v>410</v>
      </c>
      <c r="B113" s="4" t="s">
        <v>409</v>
      </c>
      <c r="I113" s="9">
        <f>I109+I83</f>
        <v>269293568000</v>
      </c>
      <c r="J113" s="9">
        <f>J109+J83</f>
        <v>39979243040</v>
      </c>
    </row>
    <row r="114" spans="1:10">
      <c r="A114" s="4" t="s">
        <v>408</v>
      </c>
      <c r="B114" s="4" t="s">
        <v>407</v>
      </c>
      <c r="I114" s="5">
        <f>I110+I84</f>
        <v>19.609359191608892</v>
      </c>
      <c r="J114" s="5">
        <f>J110+J84</f>
        <v>18.714854799067428</v>
      </c>
    </row>
    <row r="117" spans="1:10" ht="18">
      <c r="A117" s="11" t="s">
        <v>406</v>
      </c>
    </row>
    <row r="118" spans="1:10">
      <c r="A118" s="4" t="s">
        <v>405</v>
      </c>
      <c r="I118" s="10">
        <v>64</v>
      </c>
      <c r="J118" s="10">
        <v>64</v>
      </c>
    </row>
    <row r="120" spans="1:10">
      <c r="A120" s="8" t="s">
        <v>404</v>
      </c>
    </row>
    <row r="121" spans="1:10">
      <c r="A121" s="4" t="s">
        <v>401</v>
      </c>
      <c r="B121" s="4" t="s">
        <v>400</v>
      </c>
      <c r="I121" s="9">
        <f>I118*I40*C10*I71*C8/10^9</f>
        <v>2.1474836480000001</v>
      </c>
      <c r="J121" s="9">
        <f>J118*J40*D10*J71*D8/10^9</f>
        <v>0.82627788800000002</v>
      </c>
    </row>
    <row r="122" spans="1:10">
      <c r="A122" s="4" t="s">
        <v>403</v>
      </c>
      <c r="B122" s="4" t="s">
        <v>393</v>
      </c>
      <c r="I122" s="5">
        <f>I121/C12</f>
        <v>2.3860929422222221</v>
      </c>
      <c r="J122" s="5">
        <f>J121/D12</f>
        <v>5.9019849142857135</v>
      </c>
    </row>
    <row r="123" spans="1:10">
      <c r="A123" s="4" t="s">
        <v>397</v>
      </c>
      <c r="B123" s="4" t="s">
        <v>393</v>
      </c>
      <c r="I123" s="9">
        <f>I122*I72</f>
        <v>119.30464711111111</v>
      </c>
      <c r="J123" s="9">
        <f>J122*J72</f>
        <v>295.0992457142857</v>
      </c>
    </row>
    <row r="125" spans="1:10">
      <c r="A125" s="8" t="s">
        <v>402</v>
      </c>
    </row>
    <row r="126" spans="1:10">
      <c r="A126" s="4" t="s">
        <v>401</v>
      </c>
      <c r="B126" s="4" t="s">
        <v>400</v>
      </c>
      <c r="I126" s="6">
        <f>I118*C7*C10*C8*I88/10^9</f>
        <v>64.424509439999994</v>
      </c>
      <c r="J126" s="6">
        <f>J118*J40*D10*D8*J88/10^9</f>
        <v>24.788336640000001</v>
      </c>
    </row>
    <row r="127" spans="1:10">
      <c r="A127" s="4" t="s">
        <v>399</v>
      </c>
      <c r="B127" s="4" t="s">
        <v>393</v>
      </c>
      <c r="I127" s="7">
        <f>I126/C12</f>
        <v>71.582788266666654</v>
      </c>
      <c r="J127" s="7">
        <f>J126/D12</f>
        <v>177.05954742857142</v>
      </c>
    </row>
    <row r="128" spans="1:10">
      <c r="A128" s="4" t="s">
        <v>398</v>
      </c>
      <c r="B128" s="4" t="s">
        <v>393</v>
      </c>
      <c r="I128" s="6">
        <f>I127*I90</f>
        <v>715.82788266666648</v>
      </c>
      <c r="J128" s="6">
        <f>J127*J90</f>
        <v>1770.5954742857143</v>
      </c>
    </row>
    <row r="129" spans="1:10">
      <c r="A129" s="4" t="s">
        <v>397</v>
      </c>
      <c r="B129" s="4" t="s">
        <v>393</v>
      </c>
      <c r="I129" s="6">
        <f>I128*I89</f>
        <v>35791.39413333332</v>
      </c>
      <c r="J129" s="6">
        <f>J128*J89</f>
        <v>88529.773714285722</v>
      </c>
    </row>
    <row r="131" spans="1:10">
      <c r="A131" s="4" t="s">
        <v>396</v>
      </c>
      <c r="B131" s="4" t="s">
        <v>395</v>
      </c>
      <c r="I131" s="5">
        <f>(I122+I127)*3600*I33/10^6</f>
        <v>1.5977278341119998</v>
      </c>
      <c r="J131" s="5">
        <f>(J122+J127)*3600*J33/10^6</f>
        <v>3.9519690986057139</v>
      </c>
    </row>
    <row r="132" spans="1:10">
      <c r="A132" s="4" t="s">
        <v>394</v>
      </c>
      <c r="B132" s="4" t="s">
        <v>393</v>
      </c>
      <c r="I132" s="5">
        <f>I128+I122</f>
        <v>718.21397560888875</v>
      </c>
      <c r="J132" s="5">
        <f>J128+J122</f>
        <v>1776.4974592000001</v>
      </c>
    </row>
  </sheetData>
  <pageMargins left="0.7" right="0.7" top="0.75" bottom="0.75" header="0.3" footer="0.3"/>
  <pageSetup paperSize="9" scale="5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current_pipelines.csv</vt:lpstr>
      <vt:lpstr>Calibration Costs, Ronald, 2303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2016-03-24T15:31:00Z</dcterms:created>
  <dcterms:modified xsi:type="dcterms:W3CDTF">2016-03-24T16:33:52Z</dcterms:modified>
</cp:coreProperties>
</file>